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hraba\"/>
    </mc:Choice>
  </mc:AlternateContent>
  <xr:revisionPtr revIDLastSave="0" documentId="13_ncr:1_{5DEA8A41-AD7B-441C-9AB4-6B40B21EFD0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P46" i="8" l="1"/>
  <c r="CO46" i="8"/>
  <c r="CP102" i="8"/>
  <c r="CO102" i="8"/>
  <c r="CI102" i="8"/>
  <c r="CH102" i="8"/>
  <c r="CO6" i="8"/>
  <c r="CP6" i="8"/>
  <c r="CO7" i="8"/>
  <c r="CP7" i="8"/>
  <c r="CO8" i="8"/>
  <c r="CP8" i="8"/>
  <c r="CO9" i="8"/>
  <c r="CP9" i="8"/>
  <c r="CO10" i="8"/>
  <c r="CP10" i="8"/>
  <c r="CO11" i="8"/>
  <c r="CP11" i="8"/>
  <c r="CO12" i="8"/>
  <c r="CP12" i="8"/>
  <c r="CO13" i="8"/>
  <c r="CP13" i="8"/>
  <c r="CO14" i="8"/>
  <c r="CP14" i="8"/>
  <c r="CO15" i="8"/>
  <c r="CP15" i="8"/>
  <c r="CO16" i="8"/>
  <c r="CP16" i="8"/>
  <c r="CO17" i="8"/>
  <c r="CP17" i="8"/>
  <c r="CO18" i="8"/>
  <c r="CP18" i="8"/>
  <c r="CO19" i="8"/>
  <c r="CP19" i="8"/>
  <c r="CO20" i="8"/>
  <c r="CP20" i="8"/>
  <c r="CO21" i="8"/>
  <c r="CP21" i="8"/>
  <c r="CO22" i="8"/>
  <c r="CP22" i="8"/>
  <c r="CO23" i="8"/>
  <c r="CP23" i="8"/>
  <c r="CO24" i="8"/>
  <c r="CP24" i="8"/>
  <c r="CO25" i="8"/>
  <c r="CP25" i="8"/>
  <c r="CO26" i="8"/>
  <c r="CP26" i="8"/>
  <c r="CO27" i="8"/>
  <c r="CP27" i="8"/>
  <c r="CO28" i="8"/>
  <c r="CP28" i="8"/>
  <c r="CO29" i="8"/>
  <c r="CP29" i="8"/>
  <c r="CO30" i="8"/>
  <c r="CP30" i="8"/>
  <c r="CO31" i="8"/>
  <c r="CP31" i="8"/>
  <c r="CO32" i="8"/>
  <c r="CP32" i="8"/>
  <c r="CO34" i="8"/>
  <c r="CP34" i="8"/>
  <c r="CO35" i="8"/>
  <c r="CP35" i="8"/>
  <c r="CO36" i="8"/>
  <c r="CP36" i="8"/>
  <c r="CO37" i="8"/>
  <c r="CP37" i="8"/>
  <c r="CO38" i="8"/>
  <c r="CP38" i="8"/>
  <c r="CO39" i="8"/>
  <c r="CP39" i="8"/>
  <c r="CO40" i="8"/>
  <c r="CP40" i="8"/>
  <c r="CO41" i="8"/>
  <c r="CP41" i="8"/>
  <c r="CO42" i="8"/>
  <c r="CP42" i="8"/>
  <c r="CO44" i="8"/>
  <c r="CP44" i="8"/>
  <c r="CO45" i="8"/>
  <c r="CP45" i="8"/>
  <c r="CO47" i="8"/>
  <c r="CP47" i="8"/>
  <c r="CO48" i="8"/>
  <c r="CP48" i="8"/>
  <c r="CO49" i="8"/>
  <c r="CP49" i="8"/>
  <c r="CO50" i="8"/>
  <c r="CP50" i="8"/>
  <c r="CO51" i="8"/>
  <c r="CP51" i="8"/>
  <c r="CO52" i="8"/>
  <c r="CP52" i="8"/>
  <c r="CO53" i="8"/>
  <c r="CP53" i="8"/>
  <c r="CO54" i="8"/>
  <c r="CP54" i="8"/>
  <c r="CO55" i="8"/>
  <c r="CP55" i="8"/>
  <c r="CO56" i="8"/>
  <c r="CP56" i="8"/>
  <c r="CO57" i="8"/>
  <c r="CP57" i="8"/>
  <c r="CO58" i="8"/>
  <c r="CP58" i="8"/>
  <c r="CO59" i="8"/>
  <c r="CP59" i="8"/>
  <c r="CO60" i="8"/>
  <c r="CP60" i="8"/>
  <c r="CO61" i="8"/>
  <c r="CP61" i="8"/>
  <c r="CO62" i="8"/>
  <c r="CP62" i="8"/>
  <c r="CO63" i="8"/>
  <c r="CP63" i="8"/>
  <c r="CO64" i="8"/>
  <c r="CP64" i="8"/>
  <c r="CO65" i="8"/>
  <c r="CP65" i="8"/>
  <c r="CO66" i="8"/>
  <c r="CP66" i="8"/>
  <c r="CO68" i="8"/>
  <c r="CP68" i="8"/>
  <c r="CO69" i="8"/>
  <c r="CP69" i="8"/>
  <c r="CO70" i="8"/>
  <c r="CP70" i="8"/>
  <c r="CO71" i="8"/>
  <c r="CP71" i="8"/>
  <c r="CO72" i="8"/>
  <c r="CP72" i="8"/>
  <c r="CO73" i="8"/>
  <c r="CP73" i="8"/>
  <c r="CO74" i="8"/>
  <c r="CP74" i="8"/>
  <c r="CO76" i="8"/>
  <c r="CP76" i="8"/>
  <c r="CO77" i="8"/>
  <c r="CP77" i="8"/>
  <c r="CO78" i="8"/>
  <c r="CP78" i="8"/>
  <c r="CO79" i="8"/>
  <c r="CP79" i="8"/>
  <c r="CO80" i="8"/>
  <c r="CP80" i="8"/>
  <c r="CO82" i="8"/>
  <c r="CP82" i="8"/>
  <c r="CO83" i="8"/>
  <c r="CP83" i="8"/>
  <c r="CO84" i="8"/>
  <c r="CP84" i="8"/>
  <c r="CO85" i="8"/>
  <c r="CP85" i="8"/>
  <c r="CO86" i="8"/>
  <c r="CP86" i="8"/>
  <c r="CO87" i="8"/>
  <c r="CP87" i="8"/>
  <c r="CO88" i="8"/>
  <c r="CP88" i="8"/>
  <c r="CO89" i="8"/>
  <c r="CP89" i="8"/>
  <c r="CO90" i="8"/>
  <c r="CP90" i="8"/>
  <c r="CO91" i="8"/>
  <c r="CP91" i="8"/>
  <c r="CO92" i="8"/>
  <c r="CP92" i="8"/>
  <c r="CO93" i="8"/>
  <c r="CP93" i="8"/>
  <c r="CO94" i="8"/>
  <c r="CP94" i="8"/>
  <c r="CO95" i="8"/>
  <c r="CP95" i="8"/>
  <c r="CO96" i="8"/>
  <c r="CP96" i="8"/>
  <c r="CO97" i="8"/>
  <c r="CP97" i="8"/>
  <c r="CO98" i="8"/>
  <c r="CP98" i="8"/>
  <c r="CO99" i="8"/>
  <c r="CP99" i="8"/>
  <c r="CO100" i="8"/>
  <c r="CP100" i="8"/>
  <c r="CO101" i="8"/>
  <c r="CP101" i="8"/>
  <c r="CO103" i="8"/>
  <c r="CP103" i="8"/>
  <c r="CO104" i="8"/>
  <c r="CP104" i="8"/>
  <c r="CO105" i="8"/>
  <c r="CP105" i="8"/>
  <c r="CO106" i="8"/>
  <c r="CP106" i="8"/>
  <c r="CO107" i="8"/>
  <c r="CP107" i="8"/>
  <c r="CO108" i="8"/>
  <c r="CP108" i="8"/>
  <c r="CO109" i="8"/>
  <c r="CP109" i="8"/>
  <c r="CO110" i="8"/>
  <c r="CP110" i="8"/>
  <c r="CO111" i="8"/>
  <c r="CP111" i="8"/>
  <c r="CO112" i="8"/>
  <c r="CP112" i="8"/>
  <c r="CO114" i="8"/>
  <c r="CP114" i="8"/>
  <c r="CO115" i="8"/>
  <c r="CP115" i="8"/>
  <c r="CO116" i="8"/>
  <c r="CP116" i="8"/>
  <c r="CO117" i="8"/>
  <c r="CP117" i="8"/>
  <c r="CO118" i="8"/>
  <c r="CP118" i="8"/>
  <c r="CO119" i="8"/>
  <c r="CP119" i="8"/>
  <c r="CO120" i="8"/>
  <c r="CP120" i="8"/>
  <c r="CO121" i="8"/>
  <c r="CP121" i="8"/>
  <c r="CO123" i="8"/>
  <c r="CP123" i="8"/>
  <c r="CO124" i="8"/>
  <c r="CP124" i="8"/>
  <c r="CO125" i="8"/>
  <c r="CP125" i="8"/>
  <c r="CO126" i="8"/>
  <c r="CP126" i="8"/>
  <c r="CO127" i="8"/>
  <c r="CP127" i="8"/>
  <c r="CO128" i="8"/>
  <c r="CP128" i="8"/>
  <c r="CO129" i="8"/>
  <c r="CP129" i="8"/>
  <c r="CO130" i="8"/>
  <c r="CP130" i="8"/>
  <c r="CO132" i="8"/>
  <c r="CP132" i="8"/>
  <c r="CO133" i="8"/>
  <c r="CP133" i="8"/>
  <c r="CO134" i="8"/>
  <c r="CP134" i="8"/>
  <c r="CO135" i="8"/>
  <c r="CP135" i="8"/>
  <c r="CO136" i="8"/>
  <c r="CP136" i="8"/>
  <c r="CO137" i="8"/>
  <c r="CP137" i="8"/>
  <c r="CO138" i="8"/>
  <c r="CP138" i="8"/>
  <c r="CO139" i="8"/>
  <c r="CP139" i="8"/>
  <c r="CO140" i="8"/>
  <c r="CP140" i="8"/>
  <c r="CO143" i="8"/>
  <c r="CP143" i="8"/>
  <c r="CO144" i="8"/>
  <c r="CP144" i="8"/>
  <c r="CO145" i="8"/>
  <c r="CP145" i="8"/>
  <c r="CO146" i="8"/>
  <c r="CP146" i="8"/>
  <c r="CO147" i="8"/>
  <c r="CP147" i="8"/>
  <c r="CO148" i="8"/>
  <c r="CP148" i="8"/>
  <c r="CO149" i="8"/>
  <c r="CP149" i="8"/>
  <c r="CO150" i="8"/>
  <c r="CP150" i="8"/>
  <c r="CO151" i="8"/>
  <c r="CP151" i="8"/>
  <c r="CO153" i="8"/>
  <c r="CP153" i="8"/>
  <c r="CO154" i="8"/>
  <c r="CP154" i="8"/>
  <c r="CO155" i="8"/>
  <c r="CP155" i="8"/>
  <c r="CO156" i="8"/>
  <c r="CP156" i="8"/>
  <c r="CO157" i="8"/>
  <c r="CP157" i="8"/>
  <c r="CO158" i="8"/>
  <c r="CP158" i="8"/>
  <c r="CO159" i="8"/>
  <c r="CP159" i="8"/>
  <c r="CO161" i="8"/>
  <c r="CP161" i="8"/>
  <c r="CO162" i="8"/>
  <c r="CP162" i="8"/>
  <c r="CO163" i="8"/>
  <c r="CP163" i="8"/>
  <c r="CO164" i="8"/>
  <c r="CP164" i="8"/>
  <c r="CO165" i="8"/>
  <c r="CP165" i="8"/>
  <c r="CO166" i="8"/>
  <c r="CP166" i="8"/>
  <c r="CO167" i="8"/>
  <c r="CP167" i="8"/>
  <c r="CO168" i="8"/>
  <c r="CP168" i="8"/>
  <c r="CO169" i="8"/>
  <c r="CP169" i="8"/>
  <c r="CO170" i="8"/>
  <c r="CP170" i="8"/>
  <c r="CO171" i="8"/>
  <c r="CP171" i="8"/>
  <c r="CO172" i="8"/>
  <c r="CP172" i="8"/>
  <c r="CO173" i="8"/>
  <c r="CP173" i="8"/>
  <c r="CO174" i="8"/>
  <c r="CP174" i="8"/>
  <c r="CO176" i="8"/>
  <c r="CP176" i="8"/>
  <c r="CO177" i="8"/>
  <c r="CP177" i="8"/>
  <c r="CO178" i="8"/>
  <c r="CP178" i="8"/>
  <c r="CO179" i="8"/>
  <c r="CP179" i="8"/>
  <c r="CO180" i="8"/>
  <c r="CP180" i="8"/>
  <c r="CO181" i="8"/>
  <c r="CP181" i="8"/>
  <c r="CO182" i="8"/>
  <c r="CP182" i="8"/>
  <c r="CO183" i="8"/>
  <c r="CP183" i="8"/>
  <c r="CO184" i="8"/>
  <c r="CP184" i="8"/>
  <c r="CO185" i="8"/>
  <c r="CP185" i="8"/>
  <c r="CO186" i="8"/>
  <c r="CP186" i="8"/>
  <c r="CO187" i="8"/>
  <c r="CP187" i="8"/>
  <c r="CO188" i="8"/>
  <c r="CP188" i="8"/>
  <c r="CO189" i="8"/>
  <c r="CP189" i="8"/>
  <c r="CO190" i="8"/>
  <c r="CP190" i="8"/>
  <c r="CO191" i="8"/>
  <c r="CP191" i="8"/>
  <c r="CO192" i="8"/>
  <c r="CP192" i="8"/>
  <c r="CO193" i="8"/>
  <c r="CP193" i="8"/>
  <c r="CO194" i="8"/>
  <c r="CP194" i="8"/>
  <c r="CO195" i="8"/>
  <c r="CP195" i="8"/>
  <c r="CO197" i="8"/>
  <c r="CP197" i="8"/>
  <c r="CO207" i="8"/>
  <c r="CP207" i="8"/>
  <c r="CO209" i="8"/>
  <c r="CP209" i="8"/>
  <c r="CO213" i="8"/>
  <c r="CP213" i="8"/>
  <c r="CO216" i="8"/>
  <c r="CP216" i="8"/>
  <c r="CO217" i="8"/>
  <c r="CP217" i="8"/>
  <c r="CO218" i="8"/>
  <c r="CP218" i="8"/>
  <c r="CO219" i="8"/>
  <c r="CP219" i="8"/>
  <c r="CO220" i="8"/>
  <c r="CP220" i="8"/>
  <c r="CO224" i="8"/>
  <c r="CP224" i="8"/>
  <c r="CO225" i="8"/>
  <c r="CP225" i="8"/>
  <c r="CO227" i="8"/>
  <c r="CP227" i="8"/>
  <c r="CO228" i="8"/>
  <c r="CP228" i="8"/>
  <c r="CO230" i="8"/>
  <c r="CP230" i="8"/>
  <c r="CO231" i="8"/>
  <c r="CP231" i="8"/>
  <c r="CO233" i="8"/>
  <c r="CP233" i="8"/>
  <c r="CO234" i="8"/>
  <c r="CP234" i="8"/>
  <c r="CO235" i="8"/>
  <c r="CP235" i="8"/>
  <c r="CO236" i="8"/>
  <c r="CP236" i="8"/>
  <c r="CO238" i="8"/>
  <c r="CP238" i="8"/>
  <c r="CO240" i="8"/>
  <c r="CP240" i="8"/>
  <c r="CO242" i="8"/>
  <c r="CP242" i="8"/>
  <c r="CO243" i="8"/>
  <c r="CP243" i="8"/>
  <c r="CO245" i="8"/>
  <c r="CP245" i="8"/>
  <c r="CO246" i="8"/>
  <c r="CP246" i="8"/>
  <c r="CO247" i="8"/>
  <c r="CP247" i="8"/>
  <c r="CO248" i="8"/>
  <c r="CP248" i="8"/>
  <c r="CO249" i="8"/>
  <c r="CP249" i="8"/>
  <c r="CO250" i="8"/>
  <c r="CP250" i="8"/>
  <c r="CP5" i="8"/>
  <c r="CO5" i="8"/>
  <c r="P72" i="7"/>
  <c r="P71" i="7"/>
  <c r="O72" i="7"/>
  <c r="N72" i="7"/>
  <c r="M72" i="7"/>
  <c r="J72" i="7"/>
  <c r="G72" i="7"/>
  <c r="E72" i="7"/>
  <c r="AO75" i="7" s="1"/>
  <c r="O71" i="7"/>
  <c r="N71" i="7"/>
  <c r="M71" i="7"/>
  <c r="J71" i="7"/>
  <c r="G71" i="7"/>
  <c r="E71" i="7"/>
  <c r="AO74" i="7" s="1"/>
  <c r="X17" i="6"/>
  <c r="X16" i="6"/>
  <c r="X15" i="6"/>
  <c r="X14" i="6"/>
  <c r="X13" i="6"/>
  <c r="X12" i="6"/>
  <c r="X11" i="6"/>
  <c r="X10" i="6"/>
  <c r="X9" i="6"/>
  <c r="X8" i="6"/>
  <c r="X7" i="6"/>
  <c r="X6" i="6"/>
  <c r="X5" i="6"/>
  <c r="X4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W4" i="6"/>
  <c r="R89" i="2"/>
  <c r="N117" i="2" s="1"/>
  <c r="Q89" i="2"/>
  <c r="Q88" i="2"/>
  <c r="Q87" i="2"/>
  <c r="P511" i="3"/>
  <c r="O511" i="3"/>
  <c r="P510" i="3"/>
  <c r="O510" i="3"/>
  <c r="P508" i="3"/>
  <c r="O508" i="3"/>
  <c r="P507" i="3"/>
  <c r="O507" i="3"/>
  <c r="P506" i="3"/>
  <c r="O506" i="3"/>
  <c r="N511" i="3"/>
  <c r="M511" i="3"/>
  <c r="J511" i="3"/>
  <c r="I511" i="3"/>
  <c r="F511" i="3"/>
  <c r="N510" i="3"/>
  <c r="M510" i="3"/>
  <c r="J510" i="3"/>
  <c r="I510" i="3"/>
  <c r="F510" i="3"/>
  <c r="N508" i="3"/>
  <c r="M508" i="3"/>
  <c r="J508" i="3"/>
  <c r="I508" i="3"/>
  <c r="F508" i="3"/>
  <c r="N507" i="3"/>
  <c r="M507" i="3"/>
  <c r="J507" i="3"/>
  <c r="I507" i="3"/>
  <c r="F507" i="3"/>
  <c r="N506" i="3"/>
  <c r="M506" i="3"/>
  <c r="J506" i="3"/>
  <c r="I506" i="3"/>
  <c r="F506" i="3"/>
  <c r="P342" i="3"/>
  <c r="O342" i="3"/>
  <c r="P341" i="3"/>
  <c r="O341" i="3"/>
  <c r="P340" i="3"/>
  <c r="O340" i="3"/>
  <c r="P339" i="3"/>
  <c r="O339" i="3"/>
  <c r="P338" i="3"/>
  <c r="O338" i="3"/>
  <c r="P337" i="3"/>
  <c r="O337" i="3"/>
  <c r="P336" i="3"/>
  <c r="O336" i="3"/>
  <c r="N342" i="3"/>
  <c r="M342" i="3"/>
  <c r="J342" i="3"/>
  <c r="I342" i="3"/>
  <c r="F342" i="3"/>
  <c r="N341" i="3"/>
  <c r="M341" i="3"/>
  <c r="J341" i="3"/>
  <c r="I341" i="3"/>
  <c r="F341" i="3"/>
  <c r="N340" i="3"/>
  <c r="M340" i="3"/>
  <c r="J340" i="3"/>
  <c r="I340" i="3"/>
  <c r="F340" i="3"/>
  <c r="N339" i="3"/>
  <c r="M339" i="3"/>
  <c r="J339" i="3"/>
  <c r="I339" i="3"/>
  <c r="F339" i="3"/>
  <c r="N338" i="3"/>
  <c r="M338" i="3"/>
  <c r="J338" i="3"/>
  <c r="I338" i="3"/>
  <c r="F338" i="3"/>
  <c r="N337" i="3"/>
  <c r="M337" i="3"/>
  <c r="J337" i="3"/>
  <c r="I337" i="3"/>
  <c r="F337" i="3"/>
  <c r="N336" i="3"/>
  <c r="M336" i="3"/>
  <c r="J336" i="3"/>
  <c r="I336" i="3"/>
  <c r="F336" i="3"/>
  <c r="N171" i="3"/>
  <c r="M171" i="3"/>
  <c r="J171" i="3"/>
  <c r="I171" i="3"/>
  <c r="F171" i="3"/>
  <c r="N170" i="3"/>
  <c r="M170" i="3"/>
  <c r="J170" i="3"/>
  <c r="I170" i="3"/>
  <c r="F170" i="3"/>
  <c r="N169" i="3"/>
  <c r="M169" i="3"/>
  <c r="J169" i="3"/>
  <c r="I169" i="3"/>
  <c r="F169" i="3"/>
  <c r="N168" i="3"/>
  <c r="M168" i="3"/>
  <c r="J168" i="3"/>
  <c r="I168" i="3"/>
  <c r="F168" i="3"/>
  <c r="N167" i="3"/>
  <c r="M167" i="3"/>
  <c r="J167" i="3"/>
  <c r="I167" i="3"/>
  <c r="F167" i="3"/>
  <c r="N166" i="3"/>
  <c r="M166" i="3"/>
  <c r="J166" i="3"/>
  <c r="I166" i="3"/>
  <c r="F166" i="3"/>
  <c r="N165" i="3"/>
  <c r="M165" i="3"/>
  <c r="J165" i="3"/>
  <c r="I165" i="3"/>
  <c r="F165" i="3"/>
  <c r="R88" i="2"/>
  <c r="O116" i="2" s="1"/>
  <c r="C117" i="2" l="1"/>
  <c r="G117" i="2"/>
  <c r="K117" i="2"/>
  <c r="O117" i="2"/>
  <c r="D117" i="2"/>
  <c r="P117" i="2"/>
  <c r="I117" i="2"/>
  <c r="M117" i="2"/>
  <c r="H117" i="2"/>
  <c r="L117" i="2"/>
  <c r="E117" i="2"/>
  <c r="B117" i="2"/>
  <c r="F117" i="2"/>
  <c r="J117" i="2"/>
  <c r="E116" i="2"/>
  <c r="I116" i="2"/>
  <c r="M116" i="2"/>
  <c r="H116" i="2"/>
  <c r="P116" i="2"/>
  <c r="B116" i="2"/>
  <c r="F116" i="2"/>
  <c r="J116" i="2"/>
  <c r="N116" i="2"/>
  <c r="D116" i="2"/>
  <c r="L116" i="2"/>
  <c r="C116" i="2"/>
  <c r="G116" i="2"/>
  <c r="K116" i="2"/>
  <c r="X15" i="2"/>
  <c r="W15" i="2"/>
  <c r="W17" i="2" s="1"/>
  <c r="V15" i="2"/>
  <c r="V16" i="2" s="1"/>
  <c r="U15" i="2"/>
  <c r="U17" i="2" s="1"/>
  <c r="X36" i="2"/>
  <c r="W36" i="2"/>
  <c r="V36" i="2"/>
  <c r="U36" i="2"/>
  <c r="X35" i="2"/>
  <c r="W35" i="2"/>
  <c r="V35" i="2"/>
  <c r="V30" i="2" s="1"/>
  <c r="U35" i="2"/>
  <c r="U30" i="2" s="1"/>
  <c r="X34" i="2"/>
  <c r="W34" i="2"/>
  <c r="V34" i="2"/>
  <c r="U34" i="2"/>
  <c r="X33" i="2"/>
  <c r="W33" i="2"/>
  <c r="V33" i="2"/>
  <c r="U33" i="2"/>
  <c r="X31" i="2"/>
  <c r="W31" i="2"/>
  <c r="V31" i="2"/>
  <c r="U31" i="2"/>
  <c r="X30" i="2"/>
  <c r="W30" i="2"/>
  <c r="W20" i="2"/>
  <c r="V20" i="2"/>
  <c r="W19" i="2"/>
  <c r="V19" i="2"/>
  <c r="W16" i="2" l="1"/>
  <c r="V17" i="2"/>
  <c r="CI250" i="8"/>
  <c r="CH250" i="8"/>
  <c r="CI249" i="8"/>
  <c r="CH249" i="8"/>
  <c r="CI248" i="8"/>
  <c r="CH248" i="8"/>
  <c r="CI247" i="8"/>
  <c r="CH247" i="8"/>
  <c r="CI246" i="8"/>
  <c r="CH246" i="8"/>
  <c r="CI245" i="8"/>
  <c r="CH245" i="8"/>
  <c r="CI243" i="8"/>
  <c r="CH243" i="8"/>
  <c r="CI242" i="8"/>
  <c r="CH242" i="8"/>
  <c r="CI240" i="8"/>
  <c r="CH240" i="8"/>
  <c r="CI238" i="8"/>
  <c r="CH238" i="8"/>
  <c r="CI236" i="8"/>
  <c r="CH236" i="8"/>
  <c r="CI235" i="8"/>
  <c r="CH235" i="8"/>
  <c r="CI234" i="8"/>
  <c r="CH234" i="8"/>
  <c r="CI233" i="8"/>
  <c r="CH233" i="8"/>
  <c r="CI231" i="8"/>
  <c r="CH231" i="8"/>
  <c r="CI230" i="8"/>
  <c r="CH230" i="8"/>
  <c r="CI228" i="8"/>
  <c r="CH228" i="8"/>
  <c r="CI227" i="8"/>
  <c r="CH227" i="8"/>
  <c r="CI225" i="8"/>
  <c r="CH225" i="8"/>
  <c r="CI224" i="8"/>
  <c r="CH224" i="8"/>
  <c r="CI220" i="8"/>
  <c r="CH220" i="8"/>
  <c r="CI219" i="8"/>
  <c r="CH219" i="8"/>
  <c r="CI218" i="8"/>
  <c r="CH218" i="8"/>
  <c r="CI217" i="8"/>
  <c r="CH217" i="8"/>
  <c r="CI216" i="8"/>
  <c r="CH216" i="8"/>
  <c r="CI213" i="8"/>
  <c r="CH213" i="8"/>
  <c r="CI209" i="8"/>
  <c r="CH209" i="8"/>
  <c r="CI207" i="8"/>
  <c r="CH207" i="8"/>
  <c r="CI197" i="8"/>
  <c r="CH197" i="8"/>
  <c r="CI195" i="8"/>
  <c r="CH195" i="8"/>
  <c r="CI194" i="8"/>
  <c r="CH194" i="8"/>
  <c r="CI193" i="8"/>
  <c r="CH193" i="8"/>
  <c r="CI192" i="8"/>
  <c r="CH192" i="8"/>
  <c r="CI191" i="8"/>
  <c r="CH191" i="8"/>
  <c r="CI190" i="8"/>
  <c r="CH190" i="8"/>
  <c r="CI189" i="8"/>
  <c r="CH189" i="8"/>
  <c r="CI188" i="8"/>
  <c r="CH188" i="8"/>
  <c r="CI187" i="8"/>
  <c r="CH187" i="8"/>
  <c r="CI186" i="8"/>
  <c r="CH186" i="8"/>
  <c r="CI185" i="8"/>
  <c r="CH185" i="8"/>
  <c r="CI184" i="8"/>
  <c r="CH184" i="8"/>
  <c r="CI183" i="8"/>
  <c r="CH183" i="8"/>
  <c r="CI182" i="8"/>
  <c r="CH182" i="8"/>
  <c r="CI181" i="8"/>
  <c r="CH181" i="8"/>
  <c r="CI180" i="8"/>
  <c r="CH180" i="8"/>
  <c r="CI179" i="8"/>
  <c r="CH179" i="8"/>
  <c r="CI178" i="8"/>
  <c r="CH178" i="8"/>
  <c r="CI177" i="8"/>
  <c r="CH177" i="8"/>
  <c r="CI176" i="8"/>
  <c r="CH176" i="8"/>
  <c r="CI174" i="8"/>
  <c r="CH174" i="8"/>
  <c r="CI173" i="8"/>
  <c r="CH173" i="8"/>
  <c r="CI172" i="8"/>
  <c r="CH172" i="8"/>
  <c r="CI171" i="8"/>
  <c r="CH171" i="8"/>
  <c r="CI170" i="8"/>
  <c r="CH170" i="8"/>
  <c r="CI169" i="8"/>
  <c r="CH169" i="8"/>
  <c r="CI168" i="8"/>
  <c r="CH168" i="8"/>
  <c r="CI167" i="8"/>
  <c r="CH167" i="8"/>
  <c r="CI166" i="8"/>
  <c r="CH166" i="8"/>
  <c r="CI165" i="8"/>
  <c r="CH165" i="8"/>
  <c r="CI164" i="8"/>
  <c r="CH164" i="8"/>
  <c r="CI163" i="8"/>
  <c r="CH163" i="8"/>
  <c r="CI162" i="8"/>
  <c r="CH162" i="8"/>
  <c r="CI161" i="8"/>
  <c r="CH161" i="8"/>
  <c r="CI159" i="8"/>
  <c r="CH159" i="8"/>
  <c r="CI158" i="8"/>
  <c r="CH158" i="8"/>
  <c r="CI157" i="8"/>
  <c r="CH157" i="8"/>
  <c r="CI156" i="8"/>
  <c r="CH156" i="8"/>
  <c r="CI155" i="8"/>
  <c r="CH155" i="8"/>
  <c r="CI154" i="8"/>
  <c r="CH154" i="8"/>
  <c r="CI153" i="8"/>
  <c r="CH153" i="8"/>
  <c r="CI151" i="8"/>
  <c r="CH151" i="8"/>
  <c r="CI150" i="8"/>
  <c r="CH150" i="8"/>
  <c r="CI149" i="8"/>
  <c r="CH149" i="8"/>
  <c r="CI148" i="8"/>
  <c r="CH148" i="8"/>
  <c r="CI147" i="8"/>
  <c r="CH147" i="8"/>
  <c r="CI146" i="8"/>
  <c r="CH146" i="8"/>
  <c r="CI145" i="8"/>
  <c r="CH145" i="8"/>
  <c r="CI144" i="8"/>
  <c r="CH144" i="8"/>
  <c r="CI143" i="8"/>
  <c r="CH143" i="8"/>
  <c r="CI140" i="8"/>
  <c r="CH140" i="8"/>
  <c r="CI139" i="8"/>
  <c r="CH139" i="8"/>
  <c r="CI138" i="8"/>
  <c r="CH138" i="8"/>
  <c r="CI137" i="8"/>
  <c r="CH137" i="8"/>
  <c r="CI136" i="8"/>
  <c r="CH136" i="8"/>
  <c r="CI135" i="8"/>
  <c r="CH135" i="8"/>
  <c r="CI134" i="8"/>
  <c r="CH134" i="8"/>
  <c r="CI133" i="8"/>
  <c r="CH133" i="8"/>
  <c r="CI132" i="8"/>
  <c r="CH132" i="8"/>
  <c r="CI130" i="8"/>
  <c r="CH130" i="8"/>
  <c r="CI129" i="8"/>
  <c r="CH129" i="8"/>
  <c r="CI128" i="8"/>
  <c r="CH128" i="8"/>
  <c r="CI127" i="8"/>
  <c r="CH127" i="8"/>
  <c r="CI126" i="8"/>
  <c r="CH126" i="8"/>
  <c r="CI125" i="8"/>
  <c r="CH125" i="8"/>
  <c r="CI124" i="8"/>
  <c r="CH124" i="8"/>
  <c r="CI123" i="8"/>
  <c r="CH123" i="8"/>
  <c r="CI121" i="8"/>
  <c r="CH121" i="8"/>
  <c r="CI120" i="8"/>
  <c r="CH120" i="8"/>
  <c r="CI119" i="8"/>
  <c r="CH119" i="8"/>
  <c r="CI118" i="8"/>
  <c r="CH118" i="8"/>
  <c r="CI117" i="8"/>
  <c r="CH117" i="8"/>
  <c r="CI116" i="8"/>
  <c r="CH116" i="8"/>
  <c r="CI115" i="8"/>
  <c r="CH115" i="8"/>
  <c r="CI114" i="8"/>
  <c r="CH114" i="8"/>
  <c r="CI112" i="8"/>
  <c r="CH112" i="8"/>
  <c r="CI111" i="8"/>
  <c r="CH111" i="8"/>
  <c r="CI110" i="8"/>
  <c r="CH110" i="8"/>
  <c r="CI109" i="8"/>
  <c r="CH109" i="8"/>
  <c r="CI108" i="8"/>
  <c r="CH108" i="8"/>
  <c r="CI107" i="8"/>
  <c r="CH107" i="8"/>
  <c r="CI106" i="8"/>
  <c r="CH106" i="8"/>
  <c r="CI105" i="8"/>
  <c r="CH105" i="8"/>
  <c r="CI104" i="8"/>
  <c r="CH104" i="8"/>
  <c r="CI103" i="8"/>
  <c r="CH103" i="8"/>
  <c r="CI101" i="8"/>
  <c r="CH101" i="8"/>
  <c r="CI100" i="8"/>
  <c r="CH100" i="8"/>
  <c r="CI99" i="8"/>
  <c r="CH99" i="8"/>
  <c r="CI98" i="8"/>
  <c r="CH98" i="8"/>
  <c r="CI97" i="8"/>
  <c r="CH97" i="8"/>
  <c r="CI96" i="8"/>
  <c r="CH96" i="8"/>
  <c r="CI95" i="8"/>
  <c r="CH95" i="8"/>
  <c r="CI94" i="8"/>
  <c r="CH94" i="8"/>
  <c r="CI93" i="8"/>
  <c r="CH93" i="8"/>
  <c r="CI92" i="8"/>
  <c r="CH92" i="8"/>
  <c r="CI91" i="8"/>
  <c r="CH91" i="8"/>
  <c r="CI90" i="8"/>
  <c r="CH90" i="8"/>
  <c r="CI89" i="8"/>
  <c r="CH89" i="8"/>
  <c r="CI88" i="8"/>
  <c r="CH88" i="8"/>
  <c r="CI87" i="8"/>
  <c r="CH87" i="8"/>
  <c r="CI86" i="8"/>
  <c r="CH86" i="8"/>
  <c r="CI85" i="8"/>
  <c r="CH85" i="8"/>
  <c r="CI84" i="8"/>
  <c r="CH84" i="8"/>
  <c r="CI83" i="8"/>
  <c r="CH83" i="8"/>
  <c r="CI82" i="8"/>
  <c r="CH82" i="8"/>
  <c r="CI80" i="8"/>
  <c r="CH80" i="8"/>
  <c r="CI79" i="8"/>
  <c r="CH79" i="8"/>
  <c r="CI78" i="8"/>
  <c r="CH78" i="8"/>
  <c r="CI77" i="8"/>
  <c r="CH77" i="8"/>
  <c r="CI76" i="8"/>
  <c r="CH76" i="8"/>
  <c r="CI74" i="8"/>
  <c r="CH74" i="8"/>
  <c r="CI73" i="8"/>
  <c r="CH73" i="8"/>
  <c r="CI72" i="8"/>
  <c r="CH72" i="8"/>
  <c r="CI71" i="8"/>
  <c r="CH71" i="8"/>
  <c r="CI70" i="8"/>
  <c r="CH70" i="8"/>
  <c r="CI69" i="8"/>
  <c r="CH69" i="8"/>
  <c r="CI68" i="8"/>
  <c r="CH68" i="8"/>
  <c r="CI67" i="8"/>
  <c r="CH67" i="8"/>
  <c r="CI66" i="8"/>
  <c r="CH66" i="8"/>
  <c r="CI65" i="8"/>
  <c r="CH65" i="8"/>
  <c r="CI64" i="8"/>
  <c r="CH64" i="8"/>
  <c r="CI63" i="8"/>
  <c r="CH63" i="8"/>
  <c r="CI62" i="8"/>
  <c r="CH62" i="8"/>
  <c r="CI61" i="8"/>
  <c r="CH61" i="8"/>
  <c r="CI60" i="8"/>
  <c r="CH60" i="8"/>
  <c r="CI59" i="8"/>
  <c r="CH59" i="8"/>
  <c r="CI58" i="8"/>
  <c r="CH58" i="8"/>
  <c r="CI57" i="8"/>
  <c r="CH57" i="8"/>
  <c r="CI56" i="8"/>
  <c r="CH56" i="8"/>
  <c r="CI55" i="8"/>
  <c r="CH55" i="8"/>
  <c r="CI54" i="8"/>
  <c r="CH54" i="8"/>
  <c r="CI53" i="8"/>
  <c r="CH53" i="8"/>
  <c r="CI52" i="8"/>
  <c r="CH52" i="8"/>
  <c r="CI51" i="8"/>
  <c r="CH51" i="8"/>
  <c r="CI50" i="8"/>
  <c r="CH50" i="8"/>
  <c r="CI49" i="8"/>
  <c r="CH49" i="8"/>
  <c r="CI48" i="8"/>
  <c r="CH48" i="8"/>
  <c r="CI47" i="8"/>
  <c r="CH47" i="8"/>
  <c r="CI45" i="8"/>
  <c r="CH45" i="8"/>
  <c r="CI44" i="8"/>
  <c r="CH44" i="8"/>
  <c r="CI42" i="8"/>
  <c r="CH42" i="8"/>
  <c r="CI41" i="8"/>
  <c r="CH41" i="8"/>
  <c r="CI40" i="8"/>
  <c r="CH40" i="8"/>
  <c r="CI39" i="8"/>
  <c r="CH39" i="8"/>
  <c r="CI38" i="8"/>
  <c r="CH38" i="8"/>
  <c r="CI37" i="8"/>
  <c r="CH37" i="8"/>
  <c r="CI36" i="8"/>
  <c r="CH36" i="8"/>
  <c r="CI35" i="8"/>
  <c r="CH35" i="8"/>
  <c r="CI34" i="8"/>
  <c r="CH34" i="8"/>
  <c r="CI32" i="8"/>
  <c r="CH32" i="8"/>
  <c r="CI31" i="8"/>
  <c r="CH31" i="8"/>
  <c r="CI30" i="8"/>
  <c r="CH30" i="8"/>
  <c r="CI29" i="8"/>
  <c r="CH29" i="8"/>
  <c r="CI28" i="8"/>
  <c r="CH28" i="8"/>
  <c r="CI27" i="8"/>
  <c r="CH27" i="8"/>
  <c r="CI26" i="8"/>
  <c r="CH26" i="8"/>
  <c r="CI25" i="8"/>
  <c r="CH25" i="8"/>
  <c r="CI24" i="8"/>
  <c r="CH24" i="8"/>
  <c r="CI23" i="8"/>
  <c r="CH23" i="8"/>
  <c r="CI22" i="8"/>
  <c r="CH22" i="8"/>
  <c r="CI21" i="8"/>
  <c r="CH21" i="8"/>
  <c r="CI20" i="8"/>
  <c r="CH20" i="8"/>
  <c r="CI19" i="8"/>
  <c r="CH19" i="8"/>
  <c r="CI18" i="8"/>
  <c r="CH18" i="8"/>
  <c r="CI17" i="8"/>
  <c r="CH17" i="8"/>
  <c r="CI16" i="8"/>
  <c r="CH16" i="8"/>
  <c r="CI15" i="8"/>
  <c r="CH15" i="8"/>
  <c r="CI14" i="8"/>
  <c r="CH14" i="8"/>
  <c r="CI13" i="8"/>
  <c r="CH13" i="8"/>
  <c r="CI12" i="8"/>
  <c r="CH12" i="8"/>
  <c r="CI11" i="8"/>
  <c r="CH11" i="8"/>
  <c r="CI10" i="8"/>
  <c r="CH10" i="8"/>
  <c r="CI9" i="8"/>
  <c r="CH9" i="8"/>
  <c r="CI8" i="8"/>
  <c r="CH8" i="8"/>
  <c r="CI7" i="8"/>
  <c r="CH7" i="8"/>
  <c r="CI6" i="8"/>
  <c r="CH6" i="8"/>
  <c r="CI5" i="8"/>
  <c r="CH5" i="8"/>
  <c r="O69" i="7"/>
  <c r="N69" i="7"/>
  <c r="M69" i="7"/>
  <c r="O68" i="7"/>
  <c r="N68" i="7"/>
  <c r="M68" i="7"/>
  <c r="J69" i="7"/>
  <c r="J68" i="7"/>
  <c r="G69" i="7"/>
  <c r="G68" i="7"/>
  <c r="E69" i="7"/>
  <c r="AN75" i="7" s="1"/>
  <c r="E68" i="7"/>
  <c r="AN74" i="7" s="1"/>
  <c r="AR31" i="6"/>
  <c r="AR32" i="6"/>
  <c r="AR35" i="6"/>
  <c r="AR36" i="6"/>
  <c r="V17" i="6"/>
  <c r="AR38" i="6"/>
  <c r="AR37" i="6"/>
  <c r="AR34" i="6"/>
  <c r="AR33" i="6"/>
  <c r="N503" i="3"/>
  <c r="M503" i="3"/>
  <c r="N502" i="3"/>
  <c r="M502" i="3"/>
  <c r="N500" i="3"/>
  <c r="M500" i="3"/>
  <c r="N499" i="3"/>
  <c r="M499" i="3"/>
  <c r="N498" i="3"/>
  <c r="M498" i="3"/>
  <c r="J503" i="3"/>
  <c r="I503" i="3"/>
  <c r="J502" i="3"/>
  <c r="I502" i="3"/>
  <c r="J500" i="3"/>
  <c r="I500" i="3"/>
  <c r="J499" i="3"/>
  <c r="I499" i="3"/>
  <c r="J498" i="3"/>
  <c r="I498" i="3"/>
  <c r="F503" i="3"/>
  <c r="F502" i="3"/>
  <c r="F500" i="3"/>
  <c r="F499" i="3"/>
  <c r="F498" i="3"/>
  <c r="N334" i="3"/>
  <c r="M334" i="3"/>
  <c r="N333" i="3"/>
  <c r="M333" i="3"/>
  <c r="N332" i="3"/>
  <c r="M332" i="3"/>
  <c r="N331" i="3"/>
  <c r="M331" i="3"/>
  <c r="N330" i="3"/>
  <c r="M330" i="3"/>
  <c r="N329" i="3"/>
  <c r="M329" i="3"/>
  <c r="N328" i="3"/>
  <c r="M328" i="3"/>
  <c r="J334" i="3"/>
  <c r="I334" i="3"/>
  <c r="J333" i="3"/>
  <c r="I333" i="3"/>
  <c r="J332" i="3"/>
  <c r="I332" i="3"/>
  <c r="J331" i="3"/>
  <c r="I331" i="3"/>
  <c r="J330" i="3"/>
  <c r="I330" i="3"/>
  <c r="J329" i="3"/>
  <c r="I329" i="3"/>
  <c r="J328" i="3"/>
  <c r="I328" i="3"/>
  <c r="F334" i="3"/>
  <c r="F333" i="3"/>
  <c r="F332" i="3"/>
  <c r="F331" i="3"/>
  <c r="F330" i="3"/>
  <c r="F329" i="3"/>
  <c r="F328" i="3"/>
  <c r="N163" i="3"/>
  <c r="M163" i="3"/>
  <c r="N162" i="3"/>
  <c r="M162" i="3"/>
  <c r="N161" i="3"/>
  <c r="M161" i="3"/>
  <c r="N160" i="3"/>
  <c r="M160" i="3"/>
  <c r="N159" i="3"/>
  <c r="M159" i="3"/>
  <c r="N158" i="3"/>
  <c r="M158" i="3"/>
  <c r="N157" i="3"/>
  <c r="M157" i="3"/>
  <c r="J163" i="3"/>
  <c r="I163" i="3"/>
  <c r="J162" i="3"/>
  <c r="I162" i="3"/>
  <c r="J161" i="3"/>
  <c r="I161" i="3"/>
  <c r="J160" i="3"/>
  <c r="I160" i="3"/>
  <c r="J159" i="3"/>
  <c r="I159" i="3"/>
  <c r="J158" i="3"/>
  <c r="I158" i="3"/>
  <c r="J157" i="3"/>
  <c r="I157" i="3"/>
  <c r="F163" i="3"/>
  <c r="F162" i="3"/>
  <c r="F161" i="3"/>
  <c r="F160" i="3"/>
  <c r="F159" i="3"/>
  <c r="F158" i="3"/>
  <c r="F157" i="3"/>
  <c r="R87" i="2"/>
  <c r="B115" i="2" s="1"/>
  <c r="E115" i="2" l="1"/>
  <c r="P115" i="2"/>
  <c r="L115" i="2"/>
  <c r="H115" i="2"/>
  <c r="D115" i="2"/>
  <c r="I115" i="2"/>
  <c r="O115" i="2"/>
  <c r="K115" i="2"/>
  <c r="G115" i="2"/>
  <c r="C115" i="2"/>
  <c r="M115" i="2"/>
  <c r="N115" i="2"/>
  <c r="J115" i="2"/>
  <c r="F115" i="2"/>
  <c r="CB224" i="8" l="1"/>
  <c r="CA224" i="8"/>
  <c r="BU243" i="8"/>
  <c r="BT243" i="8"/>
  <c r="BT244" i="8"/>
  <c r="CB243" i="8"/>
  <c r="CA243" i="8"/>
  <c r="CB143" i="8"/>
  <c r="CA143" i="8"/>
  <c r="CA144" i="8"/>
  <c r="CB250" i="8"/>
  <c r="CA250" i="8"/>
  <c r="CB249" i="8"/>
  <c r="CA249" i="8"/>
  <c r="CB248" i="8"/>
  <c r="CA248" i="8"/>
  <c r="CB247" i="8"/>
  <c r="CA247" i="8"/>
  <c r="CB246" i="8"/>
  <c r="CA246" i="8"/>
  <c r="CB245" i="8"/>
  <c r="CA245" i="8"/>
  <c r="CB244" i="8"/>
  <c r="CA244" i="8"/>
  <c r="CB242" i="8"/>
  <c r="CA242" i="8"/>
  <c r="CB240" i="8"/>
  <c r="CA240" i="8"/>
  <c r="CB238" i="8"/>
  <c r="CA238" i="8"/>
  <c r="CB236" i="8"/>
  <c r="CA236" i="8"/>
  <c r="CB235" i="8"/>
  <c r="CA235" i="8"/>
  <c r="CB234" i="8"/>
  <c r="CA234" i="8"/>
  <c r="CB233" i="8"/>
  <c r="CA233" i="8"/>
  <c r="CB231" i="8"/>
  <c r="CA231" i="8"/>
  <c r="CB230" i="8"/>
  <c r="CA230" i="8"/>
  <c r="CB228" i="8"/>
  <c r="CA228" i="8"/>
  <c r="CB227" i="8"/>
  <c r="CA227" i="8"/>
  <c r="CB225" i="8"/>
  <c r="CA225" i="8"/>
  <c r="CB220" i="8"/>
  <c r="CA220" i="8"/>
  <c r="CB219" i="8"/>
  <c r="CA219" i="8"/>
  <c r="CB218" i="8"/>
  <c r="CA218" i="8"/>
  <c r="CB217" i="8"/>
  <c r="CA217" i="8"/>
  <c r="CB216" i="8"/>
  <c r="CA216" i="8"/>
  <c r="CB213" i="8"/>
  <c r="CA213" i="8"/>
  <c r="CB212" i="8"/>
  <c r="CA212" i="8"/>
  <c r="CB209" i="8"/>
  <c r="CA209" i="8"/>
  <c r="CB207" i="8"/>
  <c r="CA207" i="8"/>
  <c r="CB197" i="8"/>
  <c r="CA197" i="8"/>
  <c r="CB195" i="8"/>
  <c r="CA195" i="8"/>
  <c r="CB194" i="8"/>
  <c r="CA194" i="8"/>
  <c r="CB193" i="8"/>
  <c r="CA193" i="8"/>
  <c r="CB192" i="8"/>
  <c r="CA192" i="8"/>
  <c r="CB191" i="8"/>
  <c r="CA191" i="8"/>
  <c r="CB190" i="8"/>
  <c r="CA190" i="8"/>
  <c r="CB189" i="8"/>
  <c r="CA189" i="8"/>
  <c r="CB188" i="8"/>
  <c r="CA188" i="8"/>
  <c r="CB187" i="8"/>
  <c r="CA187" i="8"/>
  <c r="CB186" i="8"/>
  <c r="CA186" i="8"/>
  <c r="CB185" i="8"/>
  <c r="CA185" i="8"/>
  <c r="CB184" i="8"/>
  <c r="CA184" i="8"/>
  <c r="CB183" i="8"/>
  <c r="CA183" i="8"/>
  <c r="CB182" i="8"/>
  <c r="CA182" i="8"/>
  <c r="CB181" i="8"/>
  <c r="CA181" i="8"/>
  <c r="CB180" i="8"/>
  <c r="CA180" i="8"/>
  <c r="CB179" i="8"/>
  <c r="CA179" i="8"/>
  <c r="CB178" i="8"/>
  <c r="CA178" i="8"/>
  <c r="CB177" i="8"/>
  <c r="CA177" i="8"/>
  <c r="CB176" i="8"/>
  <c r="CA176" i="8"/>
  <c r="CB174" i="8"/>
  <c r="CA174" i="8"/>
  <c r="CB173" i="8"/>
  <c r="CA173" i="8"/>
  <c r="CB172" i="8"/>
  <c r="CA172" i="8"/>
  <c r="CB171" i="8"/>
  <c r="CA171" i="8"/>
  <c r="CB170" i="8"/>
  <c r="CA170" i="8"/>
  <c r="CB169" i="8"/>
  <c r="CA169" i="8"/>
  <c r="CB168" i="8"/>
  <c r="CA168" i="8"/>
  <c r="CB167" i="8"/>
  <c r="CA167" i="8"/>
  <c r="CB166" i="8"/>
  <c r="CA166" i="8"/>
  <c r="CB165" i="8"/>
  <c r="CA165" i="8"/>
  <c r="CB164" i="8"/>
  <c r="CA164" i="8"/>
  <c r="CB163" i="8"/>
  <c r="CA163" i="8"/>
  <c r="CB162" i="8"/>
  <c r="CA162" i="8"/>
  <c r="CB161" i="8"/>
  <c r="CA161" i="8"/>
  <c r="CB159" i="8"/>
  <c r="CA159" i="8"/>
  <c r="CB158" i="8"/>
  <c r="CA158" i="8"/>
  <c r="CB157" i="8"/>
  <c r="CA157" i="8"/>
  <c r="CB156" i="8"/>
  <c r="CA156" i="8"/>
  <c r="CB155" i="8"/>
  <c r="CA155" i="8"/>
  <c r="CB154" i="8"/>
  <c r="CA154" i="8"/>
  <c r="CB153" i="8"/>
  <c r="CA153" i="8"/>
  <c r="CB152" i="8"/>
  <c r="CA152" i="8"/>
  <c r="CB151" i="8"/>
  <c r="CA151" i="8"/>
  <c r="CB150" i="8"/>
  <c r="CA150" i="8"/>
  <c r="CB149" i="8"/>
  <c r="CA149" i="8"/>
  <c r="CB148" i="8"/>
  <c r="CA148" i="8"/>
  <c r="CB147" i="8"/>
  <c r="CA147" i="8"/>
  <c r="CB146" i="8"/>
  <c r="CA146" i="8"/>
  <c r="CB145" i="8"/>
  <c r="CA145" i="8"/>
  <c r="CB144" i="8"/>
  <c r="CB140" i="8"/>
  <c r="CA140" i="8"/>
  <c r="CB139" i="8"/>
  <c r="CA139" i="8"/>
  <c r="CB138" i="8"/>
  <c r="CA138" i="8"/>
  <c r="CB137" i="8"/>
  <c r="CA137" i="8"/>
  <c r="CB136" i="8"/>
  <c r="CA136" i="8"/>
  <c r="CB135" i="8"/>
  <c r="CA135" i="8"/>
  <c r="CB134" i="8"/>
  <c r="CA134" i="8"/>
  <c r="CB133" i="8"/>
  <c r="CA133" i="8"/>
  <c r="CB132" i="8"/>
  <c r="CA132" i="8"/>
  <c r="CB130" i="8"/>
  <c r="CA130" i="8"/>
  <c r="CB129" i="8"/>
  <c r="CA129" i="8"/>
  <c r="CB128" i="8"/>
  <c r="CA128" i="8"/>
  <c r="CB127" i="8"/>
  <c r="CA127" i="8"/>
  <c r="CB126" i="8"/>
  <c r="CA126" i="8"/>
  <c r="CB125" i="8"/>
  <c r="CA125" i="8"/>
  <c r="CB124" i="8"/>
  <c r="CA124" i="8"/>
  <c r="CB123" i="8"/>
  <c r="CA123" i="8"/>
  <c r="CB121" i="8"/>
  <c r="CA121" i="8"/>
  <c r="CB120" i="8"/>
  <c r="CA120" i="8"/>
  <c r="CB119" i="8"/>
  <c r="CA119" i="8"/>
  <c r="CB118" i="8"/>
  <c r="CA118" i="8"/>
  <c r="CB117" i="8"/>
  <c r="CA117" i="8"/>
  <c r="CB116" i="8"/>
  <c r="CA116" i="8"/>
  <c r="CB115" i="8"/>
  <c r="CA115" i="8"/>
  <c r="CB114" i="8"/>
  <c r="CA114" i="8"/>
  <c r="CB112" i="8"/>
  <c r="CA112" i="8"/>
  <c r="CB111" i="8"/>
  <c r="CA111" i="8"/>
  <c r="CB110" i="8"/>
  <c r="CA110" i="8"/>
  <c r="CB109" i="8"/>
  <c r="CA109" i="8"/>
  <c r="CB108" i="8"/>
  <c r="CA108" i="8"/>
  <c r="CB107" i="8"/>
  <c r="CA107" i="8"/>
  <c r="CB106" i="8"/>
  <c r="CA106" i="8"/>
  <c r="CB105" i="8"/>
  <c r="CA105" i="8"/>
  <c r="CB104" i="8"/>
  <c r="CA104" i="8"/>
  <c r="CB103" i="8"/>
  <c r="CA103" i="8"/>
  <c r="CB101" i="8"/>
  <c r="CA101" i="8"/>
  <c r="CB100" i="8"/>
  <c r="CA100" i="8"/>
  <c r="CB99" i="8"/>
  <c r="CA99" i="8"/>
  <c r="CB98" i="8"/>
  <c r="CA98" i="8"/>
  <c r="CB97" i="8"/>
  <c r="CA97" i="8"/>
  <c r="CB96" i="8"/>
  <c r="CA96" i="8"/>
  <c r="CB95" i="8"/>
  <c r="CA95" i="8"/>
  <c r="CB94" i="8"/>
  <c r="CA94" i="8"/>
  <c r="CB93" i="8"/>
  <c r="CA93" i="8"/>
  <c r="CB92" i="8"/>
  <c r="CA92" i="8"/>
  <c r="CB91" i="8"/>
  <c r="CA91" i="8"/>
  <c r="CB90" i="8"/>
  <c r="CA90" i="8"/>
  <c r="CB89" i="8"/>
  <c r="CA89" i="8"/>
  <c r="CB88" i="8"/>
  <c r="CA88" i="8"/>
  <c r="CB87" i="8"/>
  <c r="CA87" i="8"/>
  <c r="CB86" i="8"/>
  <c r="CA86" i="8"/>
  <c r="CB85" i="8"/>
  <c r="CA85" i="8"/>
  <c r="CB84" i="8"/>
  <c r="CA84" i="8"/>
  <c r="CB83" i="8"/>
  <c r="CA83" i="8"/>
  <c r="CB82" i="8"/>
  <c r="CA82" i="8"/>
  <c r="CB80" i="8"/>
  <c r="CA80" i="8"/>
  <c r="CB79" i="8"/>
  <c r="CA79" i="8"/>
  <c r="CB78" i="8"/>
  <c r="CA78" i="8"/>
  <c r="CB77" i="8"/>
  <c r="CA77" i="8"/>
  <c r="CB76" i="8"/>
  <c r="CA76" i="8"/>
  <c r="CB74" i="8"/>
  <c r="CA74" i="8"/>
  <c r="CB73" i="8"/>
  <c r="CA73" i="8"/>
  <c r="CB72" i="8"/>
  <c r="CA72" i="8"/>
  <c r="CB71" i="8"/>
  <c r="CA71" i="8"/>
  <c r="CB70" i="8"/>
  <c r="CA70" i="8"/>
  <c r="CB69" i="8"/>
  <c r="CA69" i="8"/>
  <c r="CB68" i="8"/>
  <c r="CA68" i="8"/>
  <c r="CB67" i="8"/>
  <c r="CA67" i="8"/>
  <c r="CB66" i="8"/>
  <c r="CA66" i="8"/>
  <c r="CB65" i="8"/>
  <c r="CA65" i="8"/>
  <c r="CB64" i="8"/>
  <c r="CA64" i="8"/>
  <c r="CB63" i="8"/>
  <c r="CA63" i="8"/>
  <c r="CB62" i="8"/>
  <c r="CA62" i="8"/>
  <c r="CB61" i="8"/>
  <c r="CA61" i="8"/>
  <c r="CB60" i="8"/>
  <c r="CA60" i="8"/>
  <c r="CB59" i="8"/>
  <c r="CA59" i="8"/>
  <c r="CB58" i="8"/>
  <c r="CA58" i="8"/>
  <c r="CB57" i="8"/>
  <c r="CA57" i="8"/>
  <c r="CB56" i="8"/>
  <c r="CA56" i="8"/>
  <c r="CB55" i="8"/>
  <c r="CA55" i="8"/>
  <c r="CB54" i="8"/>
  <c r="CA54" i="8"/>
  <c r="CB53" i="8"/>
  <c r="CA53" i="8"/>
  <c r="CB52" i="8"/>
  <c r="CA52" i="8"/>
  <c r="CB51" i="8"/>
  <c r="CA51" i="8"/>
  <c r="CB50" i="8"/>
  <c r="CA50" i="8"/>
  <c r="CB49" i="8"/>
  <c r="CA49" i="8"/>
  <c r="CB48" i="8"/>
  <c r="CA48" i="8"/>
  <c r="CB47" i="8"/>
  <c r="CA47" i="8"/>
  <c r="CB45" i="8"/>
  <c r="CA45" i="8"/>
  <c r="CB44" i="8"/>
  <c r="CA44" i="8"/>
  <c r="CB42" i="8"/>
  <c r="CA42" i="8"/>
  <c r="CB41" i="8"/>
  <c r="CA41" i="8"/>
  <c r="CB40" i="8"/>
  <c r="CA40" i="8"/>
  <c r="CB39" i="8"/>
  <c r="CA39" i="8"/>
  <c r="CB38" i="8"/>
  <c r="CA38" i="8"/>
  <c r="CB37" i="8"/>
  <c r="CA37" i="8"/>
  <c r="CB36" i="8"/>
  <c r="CA36" i="8"/>
  <c r="CB35" i="8"/>
  <c r="CA35" i="8"/>
  <c r="CB34" i="8"/>
  <c r="CA34" i="8"/>
  <c r="CB32" i="8"/>
  <c r="CA32" i="8"/>
  <c r="CB31" i="8"/>
  <c r="CA31" i="8"/>
  <c r="CB30" i="8"/>
  <c r="CA30" i="8"/>
  <c r="CB29" i="8"/>
  <c r="CA29" i="8"/>
  <c r="CB28" i="8"/>
  <c r="CA28" i="8"/>
  <c r="CB27" i="8"/>
  <c r="CA27" i="8"/>
  <c r="CB26" i="8"/>
  <c r="CA26" i="8"/>
  <c r="CB25" i="8"/>
  <c r="CA25" i="8"/>
  <c r="CB24" i="8"/>
  <c r="CA24" i="8"/>
  <c r="CB23" i="8"/>
  <c r="CA23" i="8"/>
  <c r="CB22" i="8"/>
  <c r="CA22" i="8"/>
  <c r="CB21" i="8"/>
  <c r="CA21" i="8"/>
  <c r="CB20" i="8"/>
  <c r="CA20" i="8"/>
  <c r="CB19" i="8"/>
  <c r="CA19" i="8"/>
  <c r="CB18" i="8"/>
  <c r="CA18" i="8"/>
  <c r="CB17" i="8"/>
  <c r="CA17" i="8"/>
  <c r="CB16" i="8"/>
  <c r="CA16" i="8"/>
  <c r="CB15" i="8"/>
  <c r="CA15" i="8"/>
  <c r="CB14" i="8"/>
  <c r="CA14" i="8"/>
  <c r="CB13" i="8"/>
  <c r="CA13" i="8"/>
  <c r="CB12" i="8"/>
  <c r="CA12" i="8"/>
  <c r="CB11" i="8"/>
  <c r="CA11" i="8"/>
  <c r="CB10" i="8"/>
  <c r="CA10" i="8"/>
  <c r="CB9" i="8"/>
  <c r="CA9" i="8"/>
  <c r="CB8" i="8"/>
  <c r="CA8" i="8"/>
  <c r="CB7" i="8"/>
  <c r="CA7" i="8"/>
  <c r="CB6" i="8"/>
  <c r="CA6" i="8"/>
  <c r="CB5" i="8"/>
  <c r="CA5" i="8"/>
  <c r="O66" i="7"/>
  <c r="N66" i="7"/>
  <c r="M66" i="7"/>
  <c r="J66" i="7"/>
  <c r="G66" i="7"/>
  <c r="E66" i="7"/>
  <c r="AM75" i="7" s="1"/>
  <c r="O65" i="7"/>
  <c r="N65" i="7"/>
  <c r="M65" i="7"/>
  <c r="J65" i="7"/>
  <c r="G65" i="7"/>
  <c r="E65" i="7"/>
  <c r="AM74" i="7" s="1"/>
  <c r="V16" i="6"/>
  <c r="V15" i="6"/>
  <c r="V14" i="6"/>
  <c r="V13" i="6"/>
  <c r="V12" i="6"/>
  <c r="V11" i="6"/>
  <c r="V10" i="6"/>
  <c r="AQ37" i="6" s="1"/>
  <c r="V9" i="6"/>
  <c r="AQ36" i="6" s="1"/>
  <c r="V8" i="6"/>
  <c r="AQ35" i="6" s="1"/>
  <c r="V7" i="6"/>
  <c r="AQ34" i="6" s="1"/>
  <c r="V6" i="6"/>
  <c r="AQ33" i="6" s="1"/>
  <c r="V5" i="6"/>
  <c r="AQ32" i="6" s="1"/>
  <c r="V4" i="6"/>
  <c r="AQ31" i="6" s="1"/>
  <c r="V31" i="6"/>
  <c r="V32" i="6"/>
  <c r="V33" i="6"/>
  <c r="V34" i="6"/>
  <c r="N495" i="3"/>
  <c r="M495" i="3"/>
  <c r="J495" i="3"/>
  <c r="I495" i="3"/>
  <c r="F495" i="3"/>
  <c r="N494" i="3"/>
  <c r="M494" i="3"/>
  <c r="J494" i="3"/>
  <c r="I494" i="3"/>
  <c r="F494" i="3"/>
  <c r="N492" i="3"/>
  <c r="M492" i="3"/>
  <c r="J492" i="3"/>
  <c r="I492" i="3"/>
  <c r="F492" i="3"/>
  <c r="N491" i="3"/>
  <c r="M491" i="3"/>
  <c r="J491" i="3"/>
  <c r="I491" i="3"/>
  <c r="F491" i="3"/>
  <c r="N490" i="3"/>
  <c r="M490" i="3"/>
  <c r="J490" i="3"/>
  <c r="I490" i="3"/>
  <c r="F490" i="3"/>
  <c r="N326" i="3"/>
  <c r="M326" i="3"/>
  <c r="J326" i="3"/>
  <c r="I326" i="3"/>
  <c r="F326" i="3"/>
  <c r="N325" i="3"/>
  <c r="M325" i="3"/>
  <c r="J325" i="3"/>
  <c r="I325" i="3"/>
  <c r="F325" i="3"/>
  <c r="N324" i="3"/>
  <c r="M324" i="3"/>
  <c r="J324" i="3"/>
  <c r="I324" i="3"/>
  <c r="F324" i="3"/>
  <c r="N323" i="3"/>
  <c r="M323" i="3"/>
  <c r="J323" i="3"/>
  <c r="I323" i="3"/>
  <c r="F323" i="3"/>
  <c r="N322" i="3"/>
  <c r="M322" i="3"/>
  <c r="J322" i="3"/>
  <c r="I322" i="3"/>
  <c r="F322" i="3"/>
  <c r="N321" i="3"/>
  <c r="M321" i="3"/>
  <c r="J321" i="3"/>
  <c r="I321" i="3"/>
  <c r="F321" i="3"/>
  <c r="N320" i="3"/>
  <c r="M320" i="3"/>
  <c r="J320" i="3"/>
  <c r="I320" i="3"/>
  <c r="F320" i="3"/>
  <c r="N155" i="3"/>
  <c r="M155" i="3"/>
  <c r="J155" i="3"/>
  <c r="I155" i="3"/>
  <c r="F155" i="3"/>
  <c r="N154" i="3"/>
  <c r="M154" i="3"/>
  <c r="J154" i="3"/>
  <c r="I154" i="3"/>
  <c r="F154" i="3"/>
  <c r="N153" i="3"/>
  <c r="M153" i="3"/>
  <c r="J153" i="3"/>
  <c r="I153" i="3"/>
  <c r="F153" i="3"/>
  <c r="N152" i="3"/>
  <c r="M152" i="3"/>
  <c r="J152" i="3"/>
  <c r="I152" i="3"/>
  <c r="F152" i="3"/>
  <c r="N151" i="3"/>
  <c r="M151" i="3"/>
  <c r="J151" i="3"/>
  <c r="I151" i="3"/>
  <c r="F151" i="3"/>
  <c r="N150" i="3"/>
  <c r="M150" i="3"/>
  <c r="J150" i="3"/>
  <c r="I150" i="3"/>
  <c r="F150" i="3"/>
  <c r="N149" i="3"/>
  <c r="M149" i="3"/>
  <c r="J149" i="3"/>
  <c r="I149" i="3"/>
  <c r="F149" i="3"/>
  <c r="Q86" i="2"/>
  <c r="R86" i="2"/>
  <c r="P86" i="2" s="1"/>
  <c r="P114" i="2" s="1"/>
  <c r="X18" i="2"/>
  <c r="AQ38" i="6" l="1"/>
  <c r="X20" i="2"/>
  <c r="X19" i="2"/>
  <c r="X17" i="2"/>
  <c r="X16" i="2"/>
  <c r="I114" i="2"/>
  <c r="L114" i="2"/>
  <c r="H114" i="2"/>
  <c r="D114" i="2"/>
  <c r="E114" i="2"/>
  <c r="M114" i="2"/>
  <c r="B114" i="2"/>
  <c r="F114" i="2"/>
  <c r="J114" i="2"/>
  <c r="N114" i="2"/>
  <c r="C114" i="2"/>
  <c r="G114" i="2"/>
  <c r="K114" i="2"/>
  <c r="O114" i="2"/>
  <c r="BU250" i="8"/>
  <c r="BT250" i="8"/>
  <c r="BU249" i="8"/>
  <c r="BT249" i="8"/>
  <c r="BU248" i="8"/>
  <c r="BT248" i="8"/>
  <c r="BU247" i="8"/>
  <c r="BT247" i="8"/>
  <c r="BU246" i="8"/>
  <c r="BT246" i="8"/>
  <c r="BU245" i="8"/>
  <c r="BT245" i="8"/>
  <c r="BU244" i="8"/>
  <c r="BU242" i="8"/>
  <c r="BT242" i="8"/>
  <c r="BU240" i="8"/>
  <c r="BT240" i="8"/>
  <c r="BU238" i="8"/>
  <c r="BT238" i="8"/>
  <c r="BU236" i="8"/>
  <c r="BT236" i="8"/>
  <c r="BU235" i="8"/>
  <c r="BT235" i="8"/>
  <c r="BU234" i="8"/>
  <c r="BT234" i="8"/>
  <c r="BU233" i="8"/>
  <c r="BT233" i="8"/>
  <c r="BU231" i="8"/>
  <c r="BT231" i="8"/>
  <c r="BU230" i="8"/>
  <c r="BT230" i="8"/>
  <c r="BU229" i="8"/>
  <c r="BT229" i="8"/>
  <c r="BU228" i="8"/>
  <c r="BT228" i="8"/>
  <c r="BU227" i="8"/>
  <c r="BT227" i="8"/>
  <c r="BU225" i="8"/>
  <c r="BT225" i="8"/>
  <c r="BU221" i="8"/>
  <c r="BT221" i="8"/>
  <c r="BU220" i="8"/>
  <c r="BT220" i="8"/>
  <c r="BU219" i="8"/>
  <c r="BT219" i="8"/>
  <c r="BU218" i="8"/>
  <c r="BT218" i="8"/>
  <c r="BU217" i="8"/>
  <c r="BT217" i="8"/>
  <c r="BU216" i="8"/>
  <c r="BT216" i="8"/>
  <c r="BU213" i="8"/>
  <c r="BT213" i="8"/>
  <c r="BU212" i="8"/>
  <c r="BT212" i="8"/>
  <c r="BU209" i="8"/>
  <c r="BT209" i="8"/>
  <c r="BU207" i="8"/>
  <c r="BT207" i="8"/>
  <c r="BU197" i="8"/>
  <c r="BT197" i="8"/>
  <c r="BU195" i="8"/>
  <c r="BT195" i="8"/>
  <c r="BU194" i="8"/>
  <c r="BT194" i="8"/>
  <c r="BU193" i="8"/>
  <c r="BT193" i="8"/>
  <c r="BU192" i="8"/>
  <c r="BT192" i="8"/>
  <c r="BU191" i="8"/>
  <c r="BT191" i="8"/>
  <c r="BU190" i="8"/>
  <c r="BT190" i="8"/>
  <c r="BU189" i="8"/>
  <c r="BT189" i="8"/>
  <c r="BU188" i="8"/>
  <c r="BT188" i="8"/>
  <c r="BU187" i="8"/>
  <c r="BT187" i="8"/>
  <c r="BU186" i="8"/>
  <c r="BT186" i="8"/>
  <c r="BU185" i="8"/>
  <c r="BT185" i="8"/>
  <c r="BU184" i="8"/>
  <c r="BT184" i="8"/>
  <c r="BU183" i="8"/>
  <c r="BT183" i="8"/>
  <c r="BU182" i="8"/>
  <c r="BT182" i="8"/>
  <c r="BU181" i="8"/>
  <c r="BT181" i="8"/>
  <c r="BU180" i="8"/>
  <c r="BT180" i="8"/>
  <c r="BU179" i="8"/>
  <c r="BT179" i="8"/>
  <c r="BU178" i="8"/>
  <c r="BT178" i="8"/>
  <c r="BU177" i="8"/>
  <c r="BT177" i="8"/>
  <c r="BU176" i="8"/>
  <c r="BT176" i="8"/>
  <c r="BU174" i="8"/>
  <c r="BT174" i="8"/>
  <c r="BU173" i="8"/>
  <c r="BT173" i="8"/>
  <c r="BU172" i="8"/>
  <c r="BT172" i="8"/>
  <c r="BU171" i="8"/>
  <c r="BT171" i="8"/>
  <c r="BU170" i="8"/>
  <c r="BT170" i="8"/>
  <c r="BU169" i="8"/>
  <c r="BT169" i="8"/>
  <c r="BU168" i="8"/>
  <c r="BT168" i="8"/>
  <c r="BU167" i="8"/>
  <c r="BT167" i="8"/>
  <c r="BU166" i="8"/>
  <c r="BT166" i="8"/>
  <c r="BU165" i="8"/>
  <c r="BT165" i="8"/>
  <c r="BU164" i="8"/>
  <c r="BT164" i="8"/>
  <c r="BU163" i="8"/>
  <c r="BT163" i="8"/>
  <c r="BU162" i="8"/>
  <c r="BT162" i="8"/>
  <c r="BU161" i="8"/>
  <c r="BT161" i="8"/>
  <c r="BU159" i="8"/>
  <c r="BT159" i="8"/>
  <c r="BU158" i="8"/>
  <c r="BT158" i="8"/>
  <c r="BU157" i="8"/>
  <c r="BT157" i="8"/>
  <c r="BU156" i="8"/>
  <c r="BT156" i="8"/>
  <c r="BU155" i="8"/>
  <c r="BT155" i="8"/>
  <c r="BU154" i="8"/>
  <c r="BT154" i="8"/>
  <c r="BU153" i="8"/>
  <c r="BT153" i="8"/>
  <c r="BU152" i="8"/>
  <c r="BT152" i="8"/>
  <c r="BU151" i="8"/>
  <c r="BT151" i="8"/>
  <c r="BU150" i="8"/>
  <c r="BT150" i="8"/>
  <c r="BU149" i="8"/>
  <c r="BT149" i="8"/>
  <c r="BU148" i="8"/>
  <c r="BT148" i="8"/>
  <c r="BU147" i="8"/>
  <c r="BT147" i="8"/>
  <c r="BU146" i="8"/>
  <c r="BT146" i="8"/>
  <c r="BU145" i="8"/>
  <c r="BT145" i="8"/>
  <c r="BU144" i="8"/>
  <c r="BT144" i="8"/>
  <c r="BU140" i="8"/>
  <c r="BT140" i="8"/>
  <c r="BU139" i="8"/>
  <c r="BT139" i="8"/>
  <c r="BU138" i="8"/>
  <c r="BT138" i="8"/>
  <c r="BU137" i="8"/>
  <c r="BT137" i="8"/>
  <c r="BU136" i="8"/>
  <c r="BT136" i="8"/>
  <c r="BU135" i="8"/>
  <c r="BT135" i="8"/>
  <c r="BU134" i="8"/>
  <c r="BT134" i="8"/>
  <c r="BU133" i="8"/>
  <c r="BT133" i="8"/>
  <c r="BU132" i="8"/>
  <c r="BT132" i="8"/>
  <c r="BU130" i="8"/>
  <c r="BT130" i="8"/>
  <c r="BU129" i="8"/>
  <c r="BT129" i="8"/>
  <c r="BU128" i="8"/>
  <c r="BT128" i="8"/>
  <c r="BU127" i="8"/>
  <c r="BT127" i="8"/>
  <c r="BU126" i="8"/>
  <c r="BT126" i="8"/>
  <c r="BU125" i="8"/>
  <c r="BT125" i="8"/>
  <c r="BU124" i="8"/>
  <c r="BT124" i="8"/>
  <c r="BU123" i="8"/>
  <c r="BT123" i="8"/>
  <c r="BU121" i="8"/>
  <c r="BT121" i="8"/>
  <c r="BU120" i="8"/>
  <c r="BT120" i="8"/>
  <c r="BU119" i="8"/>
  <c r="BT119" i="8"/>
  <c r="BU118" i="8"/>
  <c r="BT118" i="8"/>
  <c r="BU117" i="8"/>
  <c r="BT117" i="8"/>
  <c r="BU116" i="8"/>
  <c r="BT116" i="8"/>
  <c r="BU115" i="8"/>
  <c r="BT115" i="8"/>
  <c r="BU114" i="8"/>
  <c r="BT114" i="8"/>
  <c r="BU112" i="8"/>
  <c r="BT112" i="8"/>
  <c r="BU111" i="8"/>
  <c r="BT111" i="8"/>
  <c r="BU110" i="8"/>
  <c r="BT110" i="8"/>
  <c r="BU109" i="8"/>
  <c r="BT109" i="8"/>
  <c r="BU108" i="8"/>
  <c r="BT108" i="8"/>
  <c r="BU107" i="8"/>
  <c r="BT107" i="8"/>
  <c r="BU106" i="8"/>
  <c r="BT106" i="8"/>
  <c r="BU105" i="8"/>
  <c r="BT105" i="8"/>
  <c r="BU104" i="8"/>
  <c r="BT104" i="8"/>
  <c r="BU103" i="8"/>
  <c r="BT103" i="8"/>
  <c r="BU102" i="8"/>
  <c r="BT102" i="8"/>
  <c r="BU101" i="8"/>
  <c r="BT101" i="8"/>
  <c r="BU100" i="8"/>
  <c r="BT100" i="8"/>
  <c r="BU99" i="8"/>
  <c r="BT99" i="8"/>
  <c r="BU98" i="8"/>
  <c r="BT98" i="8"/>
  <c r="BU97" i="8"/>
  <c r="BT97" i="8"/>
  <c r="BU96" i="8"/>
  <c r="BT96" i="8"/>
  <c r="BU95" i="8"/>
  <c r="BT95" i="8"/>
  <c r="BU94" i="8"/>
  <c r="BT94" i="8"/>
  <c r="BU93" i="8"/>
  <c r="BT93" i="8"/>
  <c r="BU92" i="8"/>
  <c r="BT92" i="8"/>
  <c r="BU91" i="8"/>
  <c r="BT91" i="8"/>
  <c r="BU90" i="8"/>
  <c r="BT90" i="8"/>
  <c r="BU89" i="8"/>
  <c r="BT89" i="8"/>
  <c r="BU88" i="8"/>
  <c r="BT88" i="8"/>
  <c r="BU87" i="8"/>
  <c r="BT87" i="8"/>
  <c r="BU86" i="8"/>
  <c r="BT86" i="8"/>
  <c r="BU85" i="8"/>
  <c r="BT85" i="8"/>
  <c r="BU84" i="8"/>
  <c r="BT84" i="8"/>
  <c r="BU83" i="8"/>
  <c r="BT83" i="8"/>
  <c r="BU82" i="8"/>
  <c r="BT82" i="8"/>
  <c r="BU81" i="8"/>
  <c r="BT81" i="8"/>
  <c r="BU80" i="8"/>
  <c r="BT80" i="8"/>
  <c r="BU79" i="8"/>
  <c r="BT79" i="8"/>
  <c r="BU78" i="8"/>
  <c r="BT78" i="8"/>
  <c r="BU77" i="8"/>
  <c r="BT77" i="8"/>
  <c r="BU76" i="8"/>
  <c r="BT76" i="8"/>
  <c r="BU74" i="8"/>
  <c r="BT74" i="8"/>
  <c r="BU73" i="8"/>
  <c r="BT73" i="8"/>
  <c r="BU72" i="8"/>
  <c r="BT72" i="8"/>
  <c r="BU71" i="8"/>
  <c r="BT71" i="8"/>
  <c r="BU70" i="8"/>
  <c r="BT70" i="8"/>
  <c r="BU69" i="8"/>
  <c r="BT69" i="8"/>
  <c r="BU68" i="8"/>
  <c r="BT68" i="8"/>
  <c r="BU67" i="8"/>
  <c r="BT67" i="8"/>
  <c r="BU66" i="8"/>
  <c r="BT66" i="8"/>
  <c r="BU65" i="8"/>
  <c r="BT65" i="8"/>
  <c r="BU64" i="8"/>
  <c r="BT64" i="8"/>
  <c r="BU63" i="8"/>
  <c r="BT63" i="8"/>
  <c r="BU62" i="8"/>
  <c r="BT62" i="8"/>
  <c r="BU61" i="8"/>
  <c r="BT61" i="8"/>
  <c r="BU60" i="8"/>
  <c r="BT60" i="8"/>
  <c r="BU59" i="8"/>
  <c r="BT59" i="8"/>
  <c r="BU58" i="8"/>
  <c r="BT58" i="8"/>
  <c r="BU57" i="8"/>
  <c r="BT57" i="8"/>
  <c r="BU56" i="8"/>
  <c r="BT56" i="8"/>
  <c r="BU55" i="8"/>
  <c r="BT55" i="8"/>
  <c r="BU54" i="8"/>
  <c r="BT54" i="8"/>
  <c r="BU53" i="8"/>
  <c r="BT53" i="8"/>
  <c r="BU52" i="8"/>
  <c r="BT52" i="8"/>
  <c r="BU51" i="8"/>
  <c r="BT51" i="8"/>
  <c r="BU50" i="8"/>
  <c r="BT50" i="8"/>
  <c r="BU49" i="8"/>
  <c r="BT49" i="8"/>
  <c r="BU48" i="8"/>
  <c r="BT48" i="8"/>
  <c r="BU47" i="8"/>
  <c r="BT47" i="8"/>
  <c r="BU45" i="8"/>
  <c r="BT45" i="8"/>
  <c r="BU44" i="8"/>
  <c r="BT44" i="8"/>
  <c r="BU42" i="8"/>
  <c r="BT42" i="8"/>
  <c r="BU41" i="8"/>
  <c r="BT41" i="8"/>
  <c r="BU40" i="8"/>
  <c r="BT40" i="8"/>
  <c r="BU39" i="8"/>
  <c r="BT39" i="8"/>
  <c r="BU38" i="8"/>
  <c r="BT38" i="8"/>
  <c r="BU37" i="8"/>
  <c r="BT37" i="8"/>
  <c r="BU36" i="8"/>
  <c r="BT36" i="8"/>
  <c r="BU35" i="8"/>
  <c r="BT35" i="8"/>
  <c r="BU34" i="8"/>
  <c r="BT34" i="8"/>
  <c r="BU32" i="8"/>
  <c r="BT32" i="8"/>
  <c r="BU31" i="8"/>
  <c r="BT31" i="8"/>
  <c r="BU30" i="8"/>
  <c r="BT30" i="8"/>
  <c r="BU29" i="8"/>
  <c r="BT29" i="8"/>
  <c r="BU28" i="8"/>
  <c r="BT28" i="8"/>
  <c r="BU27" i="8"/>
  <c r="BT27" i="8"/>
  <c r="BU26" i="8"/>
  <c r="BT26" i="8"/>
  <c r="BU25" i="8"/>
  <c r="BT25" i="8"/>
  <c r="BU24" i="8"/>
  <c r="BT24" i="8"/>
  <c r="BU23" i="8"/>
  <c r="BT23" i="8"/>
  <c r="BU22" i="8"/>
  <c r="BT22" i="8"/>
  <c r="BU21" i="8"/>
  <c r="BT21" i="8"/>
  <c r="BU20" i="8"/>
  <c r="BT20" i="8"/>
  <c r="BU19" i="8"/>
  <c r="BT19" i="8"/>
  <c r="BU18" i="8"/>
  <c r="BT18" i="8"/>
  <c r="BU17" i="8"/>
  <c r="BT17" i="8"/>
  <c r="BU16" i="8"/>
  <c r="BT16" i="8"/>
  <c r="BU15" i="8"/>
  <c r="BT15" i="8"/>
  <c r="BU14" i="8"/>
  <c r="BT14" i="8"/>
  <c r="BU13" i="8"/>
  <c r="BT13" i="8"/>
  <c r="BU12" i="8"/>
  <c r="BT12" i="8"/>
  <c r="BU11" i="8"/>
  <c r="BT11" i="8"/>
  <c r="BU10" i="8"/>
  <c r="BT10" i="8"/>
  <c r="BU9" i="8"/>
  <c r="BT9" i="8"/>
  <c r="BU8" i="8"/>
  <c r="BT8" i="8"/>
  <c r="BU7" i="8"/>
  <c r="BT7" i="8"/>
  <c r="BU6" i="8"/>
  <c r="BT6" i="8"/>
  <c r="BU5" i="8"/>
  <c r="BT5" i="8"/>
  <c r="O63" i="7"/>
  <c r="N63" i="7"/>
  <c r="M63" i="7"/>
  <c r="J63" i="7"/>
  <c r="G63" i="7"/>
  <c r="E63" i="7"/>
  <c r="AL75" i="7" s="1"/>
  <c r="O62" i="7"/>
  <c r="N62" i="7"/>
  <c r="M62" i="7"/>
  <c r="J62" i="7"/>
  <c r="G62" i="7"/>
  <c r="E62" i="7"/>
  <c r="AL74" i="7" s="1"/>
  <c r="U17" i="6"/>
  <c r="U16" i="6"/>
  <c r="U15" i="6"/>
  <c r="U14" i="6"/>
  <c r="U13" i="6"/>
  <c r="U12" i="6"/>
  <c r="U11" i="6"/>
  <c r="U10" i="6"/>
  <c r="AP37" i="6" s="1"/>
  <c r="U9" i="6"/>
  <c r="AP36" i="6" s="1"/>
  <c r="U8" i="6"/>
  <c r="AP35" i="6" s="1"/>
  <c r="U7" i="6"/>
  <c r="AP34" i="6" s="1"/>
  <c r="U6" i="6"/>
  <c r="AP33" i="6" s="1"/>
  <c r="U5" i="6"/>
  <c r="AP32" i="6" s="1"/>
  <c r="U4" i="6"/>
  <c r="AP31" i="6" s="1"/>
  <c r="AP38" i="6" l="1"/>
  <c r="N487" i="3"/>
  <c r="M487" i="3"/>
  <c r="J487" i="3"/>
  <c r="I487" i="3"/>
  <c r="F487" i="3"/>
  <c r="N486" i="3"/>
  <c r="M486" i="3"/>
  <c r="J486" i="3"/>
  <c r="I486" i="3"/>
  <c r="F486" i="3"/>
  <c r="N484" i="3"/>
  <c r="M484" i="3"/>
  <c r="J484" i="3"/>
  <c r="I484" i="3"/>
  <c r="F484" i="3"/>
  <c r="N483" i="3"/>
  <c r="M483" i="3"/>
  <c r="J483" i="3"/>
  <c r="I483" i="3"/>
  <c r="F483" i="3"/>
  <c r="N482" i="3"/>
  <c r="M482" i="3"/>
  <c r="J482" i="3"/>
  <c r="I482" i="3"/>
  <c r="F482" i="3"/>
  <c r="N318" i="3"/>
  <c r="M318" i="3"/>
  <c r="J318" i="3"/>
  <c r="I318" i="3"/>
  <c r="F318" i="3"/>
  <c r="N317" i="3"/>
  <c r="M317" i="3"/>
  <c r="J317" i="3"/>
  <c r="I317" i="3"/>
  <c r="F317" i="3"/>
  <c r="N316" i="3"/>
  <c r="M316" i="3"/>
  <c r="J316" i="3"/>
  <c r="I316" i="3"/>
  <c r="F316" i="3"/>
  <c r="N315" i="3"/>
  <c r="M315" i="3"/>
  <c r="J315" i="3"/>
  <c r="I315" i="3"/>
  <c r="F315" i="3"/>
  <c r="N314" i="3"/>
  <c r="M314" i="3"/>
  <c r="J314" i="3"/>
  <c r="I314" i="3"/>
  <c r="F314" i="3"/>
  <c r="N313" i="3"/>
  <c r="M313" i="3"/>
  <c r="J313" i="3"/>
  <c r="I313" i="3"/>
  <c r="F313" i="3"/>
  <c r="N312" i="3"/>
  <c r="M312" i="3"/>
  <c r="J312" i="3"/>
  <c r="I312" i="3"/>
  <c r="F312" i="3"/>
  <c r="N147" i="3"/>
  <c r="M147" i="3"/>
  <c r="J147" i="3"/>
  <c r="I147" i="3"/>
  <c r="F147" i="3"/>
  <c r="N146" i="3"/>
  <c r="M146" i="3"/>
  <c r="J146" i="3"/>
  <c r="I146" i="3"/>
  <c r="F146" i="3"/>
  <c r="N145" i="3"/>
  <c r="M145" i="3"/>
  <c r="J145" i="3"/>
  <c r="F145" i="3"/>
  <c r="N144" i="3"/>
  <c r="M144" i="3"/>
  <c r="J144" i="3"/>
  <c r="I144" i="3"/>
  <c r="F144" i="3"/>
  <c r="N143" i="3"/>
  <c r="M143" i="3"/>
  <c r="J143" i="3"/>
  <c r="I143" i="3"/>
  <c r="F143" i="3"/>
  <c r="N142" i="3"/>
  <c r="M142" i="3"/>
  <c r="J142" i="3"/>
  <c r="I142" i="3"/>
  <c r="F142" i="3"/>
  <c r="N141" i="3"/>
  <c r="M141" i="3"/>
  <c r="J141" i="3"/>
  <c r="I141" i="3"/>
  <c r="F141" i="3"/>
  <c r="Q85" i="2"/>
  <c r="Q84" i="2"/>
  <c r="Q83" i="2"/>
  <c r="Q82" i="2"/>
  <c r="R85" i="2"/>
  <c r="P85" i="2" s="1"/>
  <c r="P113" i="2" s="1"/>
  <c r="U18" i="2"/>
  <c r="U20" i="2" s="1"/>
  <c r="I145" i="3" l="1"/>
  <c r="N113" i="2"/>
  <c r="I113" i="2"/>
  <c r="D113" i="2"/>
  <c r="M113" i="2"/>
  <c r="H113" i="2"/>
  <c r="B113" i="2"/>
  <c r="L113" i="2"/>
  <c r="F113" i="2"/>
  <c r="J113" i="2"/>
  <c r="E113" i="2"/>
  <c r="O113" i="2"/>
  <c r="K113" i="2"/>
  <c r="G113" i="2"/>
  <c r="C113" i="2"/>
  <c r="U19" i="2"/>
  <c r="U16" i="2"/>
  <c r="A8" i="1" l="1"/>
  <c r="BN250" i="8"/>
  <c r="BM250" i="8"/>
  <c r="BN249" i="8"/>
  <c r="BM249" i="8"/>
  <c r="BN248" i="8"/>
  <c r="BM248" i="8"/>
  <c r="BN247" i="8"/>
  <c r="BM247" i="8"/>
  <c r="BN246" i="8"/>
  <c r="BM246" i="8"/>
  <c r="BN245" i="8"/>
  <c r="BM245" i="8"/>
  <c r="BN244" i="8"/>
  <c r="BM244" i="8"/>
  <c r="BN242" i="8"/>
  <c r="BM242" i="8"/>
  <c r="BN240" i="8"/>
  <c r="BM240" i="8"/>
  <c r="BN238" i="8"/>
  <c r="BM238" i="8"/>
  <c r="BN236" i="8"/>
  <c r="BM236" i="8"/>
  <c r="BN235" i="8"/>
  <c r="BM235" i="8"/>
  <c r="BN234" i="8"/>
  <c r="BM234" i="8"/>
  <c r="BN233" i="8"/>
  <c r="BM233" i="8"/>
  <c r="BN231" i="8"/>
  <c r="BM231" i="8"/>
  <c r="BN230" i="8"/>
  <c r="BM230" i="8"/>
  <c r="BN229" i="8"/>
  <c r="BM229" i="8"/>
  <c r="BN228" i="8"/>
  <c r="BM228" i="8"/>
  <c r="BN227" i="8"/>
  <c r="BM227" i="8"/>
  <c r="BN225" i="8"/>
  <c r="BM225" i="8"/>
  <c r="BN224" i="8"/>
  <c r="BM224" i="8"/>
  <c r="BN223" i="8"/>
  <c r="BM223" i="8"/>
  <c r="BN221" i="8"/>
  <c r="BM221" i="8"/>
  <c r="BN220" i="8"/>
  <c r="BM220" i="8"/>
  <c r="BN219" i="8"/>
  <c r="BM219" i="8"/>
  <c r="BN218" i="8"/>
  <c r="BM218" i="8"/>
  <c r="BN217" i="8"/>
  <c r="BM217" i="8"/>
  <c r="BN216" i="8"/>
  <c r="BM216" i="8"/>
  <c r="BN215" i="8"/>
  <c r="BM215" i="8"/>
  <c r="BN213" i="8"/>
  <c r="BM213" i="8"/>
  <c r="BN212" i="8"/>
  <c r="BM212" i="8"/>
  <c r="BN209" i="8"/>
  <c r="BM209" i="8"/>
  <c r="BN207" i="8"/>
  <c r="BM207" i="8"/>
  <c r="BN197" i="8"/>
  <c r="BM197" i="8"/>
  <c r="BN196" i="8"/>
  <c r="BM196" i="8"/>
  <c r="BN195" i="8"/>
  <c r="BM195" i="8"/>
  <c r="BN194" i="8"/>
  <c r="BM194" i="8"/>
  <c r="BN193" i="8"/>
  <c r="BM193" i="8"/>
  <c r="BN192" i="8"/>
  <c r="BM192" i="8"/>
  <c r="BN191" i="8"/>
  <c r="BM191" i="8"/>
  <c r="BN190" i="8"/>
  <c r="BM190" i="8"/>
  <c r="BN189" i="8"/>
  <c r="BM189" i="8"/>
  <c r="BN188" i="8"/>
  <c r="BM188" i="8"/>
  <c r="BN187" i="8"/>
  <c r="BM187" i="8"/>
  <c r="BN186" i="8"/>
  <c r="BM186" i="8"/>
  <c r="BN185" i="8"/>
  <c r="BM185" i="8"/>
  <c r="BN184" i="8"/>
  <c r="BM184" i="8"/>
  <c r="BN183" i="8"/>
  <c r="BM183" i="8"/>
  <c r="BN182" i="8"/>
  <c r="BM182" i="8"/>
  <c r="BN181" i="8"/>
  <c r="BM181" i="8"/>
  <c r="BN180" i="8"/>
  <c r="BM180" i="8"/>
  <c r="BN179" i="8"/>
  <c r="BM179" i="8"/>
  <c r="BN178" i="8"/>
  <c r="BM178" i="8"/>
  <c r="BN177" i="8"/>
  <c r="BM177" i="8"/>
  <c r="BN176" i="8"/>
  <c r="BM176" i="8"/>
  <c r="BN174" i="8"/>
  <c r="BM174" i="8"/>
  <c r="BN173" i="8"/>
  <c r="BM173" i="8"/>
  <c r="BN172" i="8"/>
  <c r="BM172" i="8"/>
  <c r="BN171" i="8"/>
  <c r="BM171" i="8"/>
  <c r="BN170" i="8"/>
  <c r="BM170" i="8"/>
  <c r="BN169" i="8"/>
  <c r="BM169" i="8"/>
  <c r="BN168" i="8"/>
  <c r="BM168" i="8"/>
  <c r="BN167" i="8"/>
  <c r="BM167" i="8"/>
  <c r="BN166" i="8"/>
  <c r="BM166" i="8"/>
  <c r="BN165" i="8"/>
  <c r="BM165" i="8"/>
  <c r="BN164" i="8"/>
  <c r="BM164" i="8"/>
  <c r="BN163" i="8"/>
  <c r="BM163" i="8"/>
  <c r="BN162" i="8"/>
  <c r="BM162" i="8"/>
  <c r="BN161" i="8"/>
  <c r="BM161" i="8"/>
  <c r="BN159" i="8"/>
  <c r="BM159" i="8"/>
  <c r="BN158" i="8"/>
  <c r="BM158" i="8"/>
  <c r="BN157" i="8"/>
  <c r="BM157" i="8"/>
  <c r="BN156" i="8"/>
  <c r="BM156" i="8"/>
  <c r="BN155" i="8"/>
  <c r="BM155" i="8"/>
  <c r="BN154" i="8"/>
  <c r="BM154" i="8"/>
  <c r="BN153" i="8"/>
  <c r="BM153" i="8"/>
  <c r="BN152" i="8"/>
  <c r="BM152" i="8"/>
  <c r="BN151" i="8"/>
  <c r="BM151" i="8"/>
  <c r="BN150" i="8"/>
  <c r="BM150" i="8"/>
  <c r="BN149" i="8"/>
  <c r="BM149" i="8"/>
  <c r="BN148" i="8"/>
  <c r="BM148" i="8"/>
  <c r="BN147" i="8"/>
  <c r="BM147" i="8"/>
  <c r="BN146" i="8"/>
  <c r="BM146" i="8"/>
  <c r="BN145" i="8"/>
  <c r="BM145" i="8"/>
  <c r="BN144" i="8"/>
  <c r="BM144" i="8"/>
  <c r="BN140" i="8"/>
  <c r="BM140" i="8"/>
  <c r="BN139" i="8"/>
  <c r="BM139" i="8"/>
  <c r="BN138" i="8"/>
  <c r="BM138" i="8"/>
  <c r="BN137" i="8"/>
  <c r="BM137" i="8"/>
  <c r="BN136" i="8"/>
  <c r="BM136" i="8"/>
  <c r="BN135" i="8"/>
  <c r="BM135" i="8"/>
  <c r="BN134" i="8"/>
  <c r="BM134" i="8"/>
  <c r="BN133" i="8"/>
  <c r="BM133" i="8"/>
  <c r="BN132" i="8"/>
  <c r="BM132" i="8"/>
  <c r="BN130" i="8"/>
  <c r="BM130" i="8"/>
  <c r="BN129" i="8"/>
  <c r="BM129" i="8"/>
  <c r="BN128" i="8"/>
  <c r="BM128" i="8"/>
  <c r="BN127" i="8"/>
  <c r="BM127" i="8"/>
  <c r="BN126" i="8"/>
  <c r="BM126" i="8"/>
  <c r="BN125" i="8"/>
  <c r="BM125" i="8"/>
  <c r="BN124" i="8"/>
  <c r="BM124" i="8"/>
  <c r="BN123" i="8"/>
  <c r="BM123" i="8"/>
  <c r="BN121" i="8"/>
  <c r="BM121" i="8"/>
  <c r="BN120" i="8"/>
  <c r="BM120" i="8"/>
  <c r="BN119" i="8"/>
  <c r="BM119" i="8"/>
  <c r="BN118" i="8"/>
  <c r="BM118" i="8"/>
  <c r="BN117" i="8"/>
  <c r="BM117" i="8"/>
  <c r="BN116" i="8"/>
  <c r="BM116" i="8"/>
  <c r="BN115" i="8"/>
  <c r="BM115" i="8"/>
  <c r="BN114" i="8"/>
  <c r="BM114" i="8"/>
  <c r="BN112" i="8"/>
  <c r="BM112" i="8"/>
  <c r="BN111" i="8"/>
  <c r="BM111" i="8"/>
  <c r="BN110" i="8"/>
  <c r="BM110" i="8"/>
  <c r="BN109" i="8"/>
  <c r="BM109" i="8"/>
  <c r="BN108" i="8"/>
  <c r="BM108" i="8"/>
  <c r="BN107" i="8"/>
  <c r="BM107" i="8"/>
  <c r="BN106" i="8"/>
  <c r="BM106" i="8"/>
  <c r="BN105" i="8"/>
  <c r="BM105" i="8"/>
  <c r="BN104" i="8"/>
  <c r="BM104" i="8"/>
  <c r="BN103" i="8"/>
  <c r="BM103" i="8"/>
  <c r="BN102" i="8"/>
  <c r="BM102" i="8"/>
  <c r="BN101" i="8"/>
  <c r="BM101" i="8"/>
  <c r="BN100" i="8"/>
  <c r="BM100" i="8"/>
  <c r="BN99" i="8"/>
  <c r="BM99" i="8"/>
  <c r="BN98" i="8"/>
  <c r="BM98" i="8"/>
  <c r="BN97" i="8"/>
  <c r="BM97" i="8"/>
  <c r="BN96" i="8"/>
  <c r="BM96" i="8"/>
  <c r="BN95" i="8"/>
  <c r="BM95" i="8"/>
  <c r="BN94" i="8"/>
  <c r="BM94" i="8"/>
  <c r="BN93" i="8"/>
  <c r="BM93" i="8"/>
  <c r="BN92" i="8"/>
  <c r="BM92" i="8"/>
  <c r="BN91" i="8"/>
  <c r="BM91" i="8"/>
  <c r="BN90" i="8"/>
  <c r="BM90" i="8"/>
  <c r="BN89" i="8"/>
  <c r="BM89" i="8"/>
  <c r="BN88" i="8"/>
  <c r="BM88" i="8"/>
  <c r="BN87" i="8"/>
  <c r="BM87" i="8"/>
  <c r="BN86" i="8"/>
  <c r="BM86" i="8"/>
  <c r="BN85" i="8"/>
  <c r="BM85" i="8"/>
  <c r="BN84" i="8"/>
  <c r="BM84" i="8"/>
  <c r="BN83" i="8"/>
  <c r="BM83" i="8"/>
  <c r="BN82" i="8"/>
  <c r="BM82" i="8"/>
  <c r="BN81" i="8"/>
  <c r="BM81" i="8"/>
  <c r="BN80" i="8"/>
  <c r="BM80" i="8"/>
  <c r="BN79" i="8"/>
  <c r="BM79" i="8"/>
  <c r="BN78" i="8"/>
  <c r="BM78" i="8"/>
  <c r="BN77" i="8"/>
  <c r="BM77" i="8"/>
  <c r="BN76" i="8"/>
  <c r="BM76" i="8"/>
  <c r="BN74" i="8"/>
  <c r="BM74" i="8"/>
  <c r="BN73" i="8"/>
  <c r="BM73" i="8"/>
  <c r="BN72" i="8"/>
  <c r="BM72" i="8"/>
  <c r="BN71" i="8"/>
  <c r="BM71" i="8"/>
  <c r="BN70" i="8"/>
  <c r="BM70" i="8"/>
  <c r="BN69" i="8"/>
  <c r="BM69" i="8"/>
  <c r="BN68" i="8"/>
  <c r="BM68" i="8"/>
  <c r="BN67" i="8"/>
  <c r="BM67" i="8"/>
  <c r="BN66" i="8"/>
  <c r="BM66" i="8"/>
  <c r="BN65" i="8"/>
  <c r="BM65" i="8"/>
  <c r="BN64" i="8"/>
  <c r="BM64" i="8"/>
  <c r="BN63" i="8"/>
  <c r="BM63" i="8"/>
  <c r="BN62" i="8"/>
  <c r="BM62" i="8"/>
  <c r="BN61" i="8"/>
  <c r="BM61" i="8"/>
  <c r="BN60" i="8"/>
  <c r="BM60" i="8"/>
  <c r="BN59" i="8"/>
  <c r="BM59" i="8"/>
  <c r="BN58" i="8"/>
  <c r="BM58" i="8"/>
  <c r="BN57" i="8"/>
  <c r="BM57" i="8"/>
  <c r="BN56" i="8"/>
  <c r="BM56" i="8"/>
  <c r="BN55" i="8"/>
  <c r="BM55" i="8"/>
  <c r="BN54" i="8"/>
  <c r="BM54" i="8"/>
  <c r="BN53" i="8"/>
  <c r="BM53" i="8"/>
  <c r="BN52" i="8"/>
  <c r="BM52" i="8"/>
  <c r="BN51" i="8"/>
  <c r="BM51" i="8"/>
  <c r="BN50" i="8"/>
  <c r="BM50" i="8"/>
  <c r="BN49" i="8"/>
  <c r="BM49" i="8"/>
  <c r="BN48" i="8"/>
  <c r="BM48" i="8"/>
  <c r="BN47" i="8"/>
  <c r="BM47" i="8"/>
  <c r="BN45" i="8"/>
  <c r="BM45" i="8"/>
  <c r="BN44" i="8"/>
  <c r="BM44" i="8"/>
  <c r="BN42" i="8"/>
  <c r="BM42" i="8"/>
  <c r="BN41" i="8"/>
  <c r="BM41" i="8"/>
  <c r="BN40" i="8"/>
  <c r="BM40" i="8"/>
  <c r="BN39" i="8"/>
  <c r="BM39" i="8"/>
  <c r="BN38" i="8"/>
  <c r="BM38" i="8"/>
  <c r="BN37" i="8"/>
  <c r="BM37" i="8"/>
  <c r="BN36" i="8"/>
  <c r="BM36" i="8"/>
  <c r="BN35" i="8"/>
  <c r="BM35" i="8"/>
  <c r="BN34" i="8"/>
  <c r="BM34" i="8"/>
  <c r="BN32" i="8"/>
  <c r="BM32" i="8"/>
  <c r="BN31" i="8"/>
  <c r="BM31" i="8"/>
  <c r="BN30" i="8"/>
  <c r="BM30" i="8"/>
  <c r="BN29" i="8"/>
  <c r="BM29" i="8"/>
  <c r="BN28" i="8"/>
  <c r="BM28" i="8"/>
  <c r="BN27" i="8"/>
  <c r="BM27" i="8"/>
  <c r="BN26" i="8"/>
  <c r="BM26" i="8"/>
  <c r="BN25" i="8"/>
  <c r="BM25" i="8"/>
  <c r="BN24" i="8"/>
  <c r="BM24" i="8"/>
  <c r="BN23" i="8"/>
  <c r="BM23" i="8"/>
  <c r="BN22" i="8"/>
  <c r="BM22" i="8"/>
  <c r="BN21" i="8"/>
  <c r="BM21" i="8"/>
  <c r="BN20" i="8"/>
  <c r="BM20" i="8"/>
  <c r="BN19" i="8"/>
  <c r="BM19" i="8"/>
  <c r="BN18" i="8"/>
  <c r="BM18" i="8"/>
  <c r="BN17" i="8"/>
  <c r="BM17" i="8"/>
  <c r="BN16" i="8"/>
  <c r="BM16" i="8"/>
  <c r="BN15" i="8"/>
  <c r="BM15" i="8"/>
  <c r="BN14" i="8"/>
  <c r="BM14" i="8"/>
  <c r="BN13" i="8"/>
  <c r="BM13" i="8"/>
  <c r="BN12" i="8"/>
  <c r="BM12" i="8"/>
  <c r="BN11" i="8"/>
  <c r="BM11" i="8"/>
  <c r="BN10" i="8"/>
  <c r="BM10" i="8"/>
  <c r="BN9" i="8"/>
  <c r="BM9" i="8"/>
  <c r="BN8" i="8"/>
  <c r="BM8" i="8"/>
  <c r="BN7" i="8"/>
  <c r="BM7" i="8"/>
  <c r="BN6" i="8"/>
  <c r="BM6" i="8"/>
  <c r="BN5" i="8"/>
  <c r="BM5" i="8"/>
  <c r="BG250" i="8"/>
  <c r="BF250" i="8"/>
  <c r="AK75" i="7"/>
  <c r="O60" i="7"/>
  <c r="N60" i="7"/>
  <c r="M60" i="7"/>
  <c r="J60" i="7"/>
  <c r="G60" i="7"/>
  <c r="E60" i="7"/>
  <c r="O59" i="7"/>
  <c r="N59" i="7"/>
  <c r="M59" i="7"/>
  <c r="J59" i="7"/>
  <c r="G59" i="7"/>
  <c r="E59" i="7"/>
  <c r="AK74" i="7" s="1"/>
  <c r="T17" i="6"/>
  <c r="T16" i="6"/>
  <c r="T15" i="6"/>
  <c r="T14" i="6"/>
  <c r="T13" i="6"/>
  <c r="T12" i="6"/>
  <c r="T11" i="6"/>
  <c r="T10" i="6"/>
  <c r="AO37" i="6" s="1"/>
  <c r="T9" i="6"/>
  <c r="AO36" i="6" s="1"/>
  <c r="T8" i="6"/>
  <c r="AO35" i="6" s="1"/>
  <c r="T7" i="6"/>
  <c r="AO34" i="6" s="1"/>
  <c r="T6" i="6"/>
  <c r="AO33" i="6" s="1"/>
  <c r="T5" i="6"/>
  <c r="AO32" i="6" s="1"/>
  <c r="T4" i="6"/>
  <c r="AO31" i="6" s="1"/>
  <c r="S17" i="6"/>
  <c r="S5" i="6"/>
  <c r="AN32" i="6" s="1"/>
  <c r="S6" i="6"/>
  <c r="AN33" i="6" s="1"/>
  <c r="S7" i="6"/>
  <c r="AN34" i="6" s="1"/>
  <c r="S8" i="6"/>
  <c r="AN35" i="6" s="1"/>
  <c r="S9" i="6"/>
  <c r="AN36" i="6" s="1"/>
  <c r="S10" i="6"/>
  <c r="AN37" i="6" s="1"/>
  <c r="S11" i="6"/>
  <c r="S12" i="6"/>
  <c r="S13" i="6"/>
  <c r="S14" i="6"/>
  <c r="S15" i="6"/>
  <c r="S16" i="6"/>
  <c r="S4" i="6"/>
  <c r="AN31" i="6" s="1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D75" i="4"/>
  <c r="E75" i="4"/>
  <c r="F75" i="4"/>
  <c r="F66" i="4"/>
  <c r="F67" i="4"/>
  <c r="F68" i="4"/>
  <c r="F69" i="4"/>
  <c r="F70" i="4"/>
  <c r="F71" i="4"/>
  <c r="F72" i="4"/>
  <c r="F73" i="4"/>
  <c r="F65" i="4"/>
  <c r="F15" i="4"/>
  <c r="S73" i="4"/>
  <c r="S72" i="4"/>
  <c r="S71" i="4"/>
  <c r="S70" i="4"/>
  <c r="S69" i="4"/>
  <c r="S68" i="4"/>
  <c r="S67" i="4"/>
  <c r="S66" i="4"/>
  <c r="S65" i="4"/>
  <c r="T63" i="4"/>
  <c r="S63" i="4"/>
  <c r="S95" i="4" s="1"/>
  <c r="T51" i="4"/>
  <c r="S51" i="4"/>
  <c r="S37" i="4"/>
  <c r="S36" i="4"/>
  <c r="S35" i="4"/>
  <c r="S34" i="4"/>
  <c r="S33" i="4"/>
  <c r="S32" i="4"/>
  <c r="S31" i="4"/>
  <c r="S30" i="4"/>
  <c r="S29" i="4"/>
  <c r="T27" i="4"/>
  <c r="T15" i="4"/>
  <c r="S27" i="4"/>
  <c r="S87" i="4" s="1"/>
  <c r="S15" i="4"/>
  <c r="G478" i="3"/>
  <c r="D478" i="3"/>
  <c r="F478" i="3" s="1"/>
  <c r="G308" i="3"/>
  <c r="D308" i="3"/>
  <c r="J137" i="3"/>
  <c r="G137" i="3"/>
  <c r="D137" i="3"/>
  <c r="F137" i="3" s="1"/>
  <c r="N479" i="3"/>
  <c r="M479" i="3"/>
  <c r="J479" i="3"/>
  <c r="I479" i="3"/>
  <c r="F479" i="3"/>
  <c r="N478" i="3"/>
  <c r="M478" i="3"/>
  <c r="J478" i="3"/>
  <c r="N476" i="3"/>
  <c r="M476" i="3"/>
  <c r="J476" i="3"/>
  <c r="I476" i="3"/>
  <c r="F476" i="3"/>
  <c r="N475" i="3"/>
  <c r="M475" i="3"/>
  <c r="J475" i="3"/>
  <c r="I475" i="3"/>
  <c r="F475" i="3"/>
  <c r="N474" i="3"/>
  <c r="M474" i="3"/>
  <c r="J474" i="3"/>
  <c r="I474" i="3"/>
  <c r="F474" i="3"/>
  <c r="N310" i="3"/>
  <c r="M310" i="3"/>
  <c r="J310" i="3"/>
  <c r="I310" i="3"/>
  <c r="F310" i="3"/>
  <c r="N309" i="3"/>
  <c r="M309" i="3"/>
  <c r="J309" i="3"/>
  <c r="I309" i="3"/>
  <c r="F309" i="3"/>
  <c r="N308" i="3"/>
  <c r="M308" i="3"/>
  <c r="J308" i="3"/>
  <c r="N307" i="3"/>
  <c r="M307" i="3"/>
  <c r="J307" i="3"/>
  <c r="I307" i="3"/>
  <c r="F307" i="3"/>
  <c r="N306" i="3"/>
  <c r="M306" i="3"/>
  <c r="J306" i="3"/>
  <c r="I306" i="3"/>
  <c r="F306" i="3"/>
  <c r="N305" i="3"/>
  <c r="M305" i="3"/>
  <c r="J305" i="3"/>
  <c r="I305" i="3"/>
  <c r="F305" i="3"/>
  <c r="N304" i="3"/>
  <c r="M304" i="3"/>
  <c r="J304" i="3"/>
  <c r="I304" i="3"/>
  <c r="F304" i="3"/>
  <c r="N139" i="3"/>
  <c r="M139" i="3"/>
  <c r="J139" i="3"/>
  <c r="I139" i="3"/>
  <c r="F139" i="3"/>
  <c r="N138" i="3"/>
  <c r="M138" i="3"/>
  <c r="J138" i="3"/>
  <c r="I138" i="3"/>
  <c r="F138" i="3"/>
  <c r="M137" i="3"/>
  <c r="N136" i="3"/>
  <c r="M136" i="3"/>
  <c r="J136" i="3"/>
  <c r="I136" i="3"/>
  <c r="F136" i="3"/>
  <c r="N135" i="3"/>
  <c r="M135" i="3"/>
  <c r="J135" i="3"/>
  <c r="I135" i="3"/>
  <c r="F135" i="3"/>
  <c r="N134" i="3"/>
  <c r="M134" i="3"/>
  <c r="J134" i="3"/>
  <c r="I134" i="3"/>
  <c r="F134" i="3"/>
  <c r="N133" i="3"/>
  <c r="M133" i="3"/>
  <c r="J133" i="3"/>
  <c r="I133" i="3"/>
  <c r="F133" i="3"/>
  <c r="A112" i="2"/>
  <c r="R84" i="2"/>
  <c r="P84" i="2" s="1"/>
  <c r="P112" i="2" s="1"/>
  <c r="R83" i="2"/>
  <c r="P83" i="2" s="1"/>
  <c r="T28" i="2"/>
  <c r="T14" i="2"/>
  <c r="S36" i="2"/>
  <c r="S34" i="2" s="1"/>
  <c r="S35" i="2"/>
  <c r="S33" i="2" s="1"/>
  <c r="S18" i="2"/>
  <c r="S20" i="2" s="1"/>
  <c r="S15" i="2"/>
  <c r="S16" i="2" s="1"/>
  <c r="AO38" i="6" l="1"/>
  <c r="S17" i="2"/>
  <c r="I137" i="3"/>
  <c r="AN38" i="6"/>
  <c r="S75" i="4"/>
  <c r="S97" i="4"/>
  <c r="S83" i="4"/>
  <c r="S99" i="4"/>
  <c r="S92" i="4"/>
  <c r="S93" i="4"/>
  <c r="S84" i="4"/>
  <c r="S79" i="4"/>
  <c r="S89" i="4"/>
  <c r="S94" i="4"/>
  <c r="S80" i="4"/>
  <c r="S90" i="4"/>
  <c r="S96" i="4"/>
  <c r="S77" i="4"/>
  <c r="S81" i="4"/>
  <c r="S85" i="4"/>
  <c r="S91" i="4"/>
  <c r="S39" i="4"/>
  <c r="S78" i="4"/>
  <c r="S82" i="4"/>
  <c r="I478" i="3"/>
  <c r="I308" i="3"/>
  <c r="N137" i="3"/>
  <c r="F308" i="3"/>
  <c r="B112" i="2"/>
  <c r="J112" i="2"/>
  <c r="E112" i="2"/>
  <c r="M112" i="2"/>
  <c r="F112" i="2"/>
  <c r="N112" i="2"/>
  <c r="I112" i="2"/>
  <c r="C112" i="2"/>
  <c r="G112" i="2"/>
  <c r="K112" i="2"/>
  <c r="O112" i="2"/>
  <c r="D112" i="2"/>
  <c r="H112" i="2"/>
  <c r="L112" i="2"/>
  <c r="S30" i="2"/>
  <c r="S31" i="2"/>
  <c r="S19" i="2"/>
  <c r="BG249" i="8"/>
  <c r="BF249" i="8"/>
  <c r="BG248" i="8"/>
  <c r="BF248" i="8"/>
  <c r="BG174" i="8"/>
  <c r="BF174" i="8"/>
  <c r="BG121" i="8"/>
  <c r="BF121" i="8"/>
  <c r="AZ102" i="8"/>
  <c r="AY102" i="8"/>
  <c r="BG102" i="8"/>
  <c r="BF102" i="8"/>
  <c r="BG247" i="8"/>
  <c r="BF247" i="8"/>
  <c r="BG246" i="8"/>
  <c r="BF246" i="8"/>
  <c r="BG245" i="8"/>
  <c r="BF245" i="8"/>
  <c r="BG244" i="8"/>
  <c r="BF244" i="8"/>
  <c r="BG242" i="8"/>
  <c r="BF242" i="8"/>
  <c r="BG240" i="8"/>
  <c r="BF240" i="8"/>
  <c r="BG238" i="8"/>
  <c r="BF238" i="8"/>
  <c r="BG236" i="8"/>
  <c r="BF236" i="8"/>
  <c r="BG235" i="8"/>
  <c r="BF235" i="8"/>
  <c r="BG234" i="8"/>
  <c r="BF234" i="8"/>
  <c r="BG233" i="8"/>
  <c r="BF233" i="8"/>
  <c r="BG231" i="8"/>
  <c r="BF231" i="8"/>
  <c r="BG230" i="8"/>
  <c r="BF230" i="8"/>
  <c r="BG229" i="8"/>
  <c r="BF229" i="8"/>
  <c r="BG228" i="8"/>
  <c r="BF228" i="8"/>
  <c r="BG227" i="8"/>
  <c r="BF227" i="8"/>
  <c r="BG225" i="8"/>
  <c r="BF225" i="8"/>
  <c r="BG224" i="8"/>
  <c r="BF224" i="8"/>
  <c r="BG223" i="8"/>
  <c r="BF223" i="8"/>
  <c r="BG221" i="8"/>
  <c r="BF221" i="8"/>
  <c r="BG220" i="8"/>
  <c r="BF220" i="8"/>
  <c r="BG219" i="8"/>
  <c r="BF219" i="8"/>
  <c r="BG218" i="8"/>
  <c r="BF218" i="8"/>
  <c r="BG217" i="8"/>
  <c r="BF217" i="8"/>
  <c r="BG216" i="8"/>
  <c r="BF216" i="8"/>
  <c r="BG215" i="8"/>
  <c r="BF215" i="8"/>
  <c r="BG213" i="8"/>
  <c r="BF213" i="8"/>
  <c r="BG212" i="8"/>
  <c r="BF212" i="8"/>
  <c r="BG209" i="8"/>
  <c r="BF209" i="8"/>
  <c r="BG207" i="8"/>
  <c r="BF207" i="8"/>
  <c r="BG205" i="8"/>
  <c r="BF205" i="8"/>
  <c r="BG198" i="8"/>
  <c r="BF198" i="8"/>
  <c r="BG197" i="8"/>
  <c r="BF197" i="8"/>
  <c r="BG196" i="8"/>
  <c r="BF196" i="8"/>
  <c r="BG195" i="8"/>
  <c r="BF195" i="8"/>
  <c r="BG194" i="8"/>
  <c r="BF194" i="8"/>
  <c r="BG193" i="8"/>
  <c r="BF193" i="8"/>
  <c r="BG192" i="8"/>
  <c r="BF192" i="8"/>
  <c r="BG191" i="8"/>
  <c r="BF191" i="8"/>
  <c r="BG190" i="8"/>
  <c r="BF190" i="8"/>
  <c r="BG189" i="8"/>
  <c r="BF189" i="8"/>
  <c r="BG188" i="8"/>
  <c r="BF188" i="8"/>
  <c r="BG187" i="8"/>
  <c r="BF187" i="8"/>
  <c r="BG186" i="8"/>
  <c r="BF186" i="8"/>
  <c r="BG185" i="8"/>
  <c r="BF185" i="8"/>
  <c r="BG184" i="8"/>
  <c r="BF184" i="8"/>
  <c r="BG183" i="8"/>
  <c r="BF183" i="8"/>
  <c r="BG182" i="8"/>
  <c r="BF182" i="8"/>
  <c r="BG181" i="8"/>
  <c r="BF181" i="8"/>
  <c r="BG180" i="8"/>
  <c r="BF180" i="8"/>
  <c r="BG179" i="8"/>
  <c r="BF179" i="8"/>
  <c r="BG178" i="8"/>
  <c r="BF178" i="8"/>
  <c r="BG177" i="8"/>
  <c r="BF177" i="8"/>
  <c r="BG176" i="8"/>
  <c r="BF176" i="8"/>
  <c r="BG173" i="8"/>
  <c r="BF173" i="8"/>
  <c r="BG172" i="8"/>
  <c r="BF172" i="8"/>
  <c r="BG171" i="8"/>
  <c r="BF171" i="8"/>
  <c r="BG170" i="8"/>
  <c r="BF170" i="8"/>
  <c r="BG169" i="8"/>
  <c r="BF169" i="8"/>
  <c r="BG168" i="8"/>
  <c r="BF168" i="8"/>
  <c r="BG167" i="8"/>
  <c r="BF167" i="8"/>
  <c r="BG166" i="8"/>
  <c r="BF166" i="8"/>
  <c r="BG165" i="8"/>
  <c r="BF165" i="8"/>
  <c r="BG164" i="8"/>
  <c r="BF164" i="8"/>
  <c r="BG163" i="8"/>
  <c r="BF163" i="8"/>
  <c r="BG162" i="8"/>
  <c r="BF162" i="8"/>
  <c r="BG161" i="8"/>
  <c r="BF161" i="8"/>
  <c r="BG159" i="8"/>
  <c r="BF159" i="8"/>
  <c r="BG158" i="8"/>
  <c r="BF158" i="8"/>
  <c r="BG157" i="8"/>
  <c r="BF157" i="8"/>
  <c r="BG156" i="8"/>
  <c r="BF156" i="8"/>
  <c r="BG155" i="8"/>
  <c r="BF155" i="8"/>
  <c r="BG154" i="8"/>
  <c r="BF154" i="8"/>
  <c r="BG153" i="8"/>
  <c r="BF153" i="8"/>
  <c r="BG152" i="8"/>
  <c r="BF152" i="8"/>
  <c r="BG151" i="8"/>
  <c r="BF151" i="8"/>
  <c r="BG150" i="8"/>
  <c r="BF150" i="8"/>
  <c r="BG149" i="8"/>
  <c r="BF149" i="8"/>
  <c r="BG148" i="8"/>
  <c r="BF148" i="8"/>
  <c r="BG147" i="8"/>
  <c r="BF147" i="8"/>
  <c r="BG146" i="8"/>
  <c r="BF146" i="8"/>
  <c r="BG145" i="8"/>
  <c r="BF145" i="8"/>
  <c r="BG144" i="8"/>
  <c r="BF144" i="8"/>
  <c r="BG140" i="8"/>
  <c r="BF140" i="8"/>
  <c r="BG139" i="8"/>
  <c r="BF139" i="8"/>
  <c r="BG138" i="8"/>
  <c r="BF138" i="8"/>
  <c r="BG137" i="8"/>
  <c r="BF137" i="8"/>
  <c r="BG136" i="8"/>
  <c r="BF136" i="8"/>
  <c r="BG135" i="8"/>
  <c r="BF135" i="8"/>
  <c r="BG134" i="8"/>
  <c r="BF134" i="8"/>
  <c r="BG133" i="8"/>
  <c r="BF133" i="8"/>
  <c r="BG132" i="8"/>
  <c r="BF132" i="8"/>
  <c r="BG130" i="8"/>
  <c r="BF130" i="8"/>
  <c r="BG129" i="8"/>
  <c r="BF129" i="8"/>
  <c r="BG128" i="8"/>
  <c r="BF128" i="8"/>
  <c r="BG127" i="8"/>
  <c r="BF127" i="8"/>
  <c r="BG126" i="8"/>
  <c r="BF126" i="8"/>
  <c r="BG125" i="8"/>
  <c r="BF125" i="8"/>
  <c r="BG124" i="8"/>
  <c r="BF124" i="8"/>
  <c r="BG123" i="8"/>
  <c r="BF123" i="8"/>
  <c r="BG120" i="8"/>
  <c r="BF120" i="8"/>
  <c r="BG119" i="8"/>
  <c r="BF119" i="8"/>
  <c r="BG118" i="8"/>
  <c r="BF118" i="8"/>
  <c r="BG117" i="8"/>
  <c r="BF117" i="8"/>
  <c r="BG116" i="8"/>
  <c r="BF116" i="8"/>
  <c r="BG115" i="8"/>
  <c r="BF115" i="8"/>
  <c r="BG114" i="8"/>
  <c r="BF114" i="8"/>
  <c r="BG112" i="8"/>
  <c r="BF112" i="8"/>
  <c r="BG111" i="8"/>
  <c r="BF111" i="8"/>
  <c r="BG110" i="8"/>
  <c r="BF110" i="8"/>
  <c r="BG109" i="8"/>
  <c r="BF109" i="8"/>
  <c r="BG108" i="8"/>
  <c r="BF108" i="8"/>
  <c r="BG107" i="8"/>
  <c r="BF107" i="8"/>
  <c r="BG106" i="8"/>
  <c r="BF106" i="8"/>
  <c r="BG105" i="8"/>
  <c r="BF105" i="8"/>
  <c r="BG104" i="8"/>
  <c r="BF104" i="8"/>
  <c r="BG103" i="8"/>
  <c r="BF103" i="8"/>
  <c r="BG101" i="8"/>
  <c r="BF101" i="8"/>
  <c r="BG100" i="8"/>
  <c r="BF100" i="8"/>
  <c r="BG99" i="8"/>
  <c r="BF99" i="8"/>
  <c r="BG98" i="8"/>
  <c r="BF98" i="8"/>
  <c r="BG97" i="8"/>
  <c r="BF97" i="8"/>
  <c r="BG96" i="8"/>
  <c r="BF96" i="8"/>
  <c r="BG95" i="8"/>
  <c r="BF95" i="8"/>
  <c r="BG94" i="8"/>
  <c r="BF94" i="8"/>
  <c r="BG93" i="8"/>
  <c r="BF93" i="8"/>
  <c r="BG92" i="8"/>
  <c r="BF92" i="8"/>
  <c r="BG91" i="8"/>
  <c r="BF91" i="8"/>
  <c r="BG90" i="8"/>
  <c r="BF90" i="8"/>
  <c r="BG89" i="8"/>
  <c r="BF89" i="8"/>
  <c r="BG88" i="8"/>
  <c r="BF88" i="8"/>
  <c r="BG87" i="8"/>
  <c r="BF87" i="8"/>
  <c r="BG86" i="8"/>
  <c r="BF86" i="8"/>
  <c r="BG85" i="8"/>
  <c r="BF85" i="8"/>
  <c r="BG84" i="8"/>
  <c r="BF84" i="8"/>
  <c r="BG83" i="8"/>
  <c r="BF83" i="8"/>
  <c r="BG82" i="8"/>
  <c r="BF82" i="8"/>
  <c r="BG81" i="8"/>
  <c r="BF81" i="8"/>
  <c r="BG80" i="8"/>
  <c r="BF80" i="8"/>
  <c r="BG79" i="8"/>
  <c r="BF79" i="8"/>
  <c r="BG78" i="8"/>
  <c r="BF78" i="8"/>
  <c r="BG77" i="8"/>
  <c r="BF77" i="8"/>
  <c r="BG76" i="8"/>
  <c r="BF76" i="8"/>
  <c r="BG74" i="8"/>
  <c r="BF74" i="8"/>
  <c r="BG73" i="8"/>
  <c r="BF73" i="8"/>
  <c r="BG72" i="8"/>
  <c r="BF72" i="8"/>
  <c r="BG71" i="8"/>
  <c r="BF71" i="8"/>
  <c r="BG70" i="8"/>
  <c r="BF70" i="8"/>
  <c r="BG69" i="8"/>
  <c r="BF69" i="8"/>
  <c r="BG68" i="8"/>
  <c r="BF68" i="8"/>
  <c r="BG67" i="8"/>
  <c r="BF67" i="8"/>
  <c r="BG66" i="8"/>
  <c r="BF66" i="8"/>
  <c r="BG65" i="8"/>
  <c r="BF65" i="8"/>
  <c r="BG64" i="8"/>
  <c r="BF64" i="8"/>
  <c r="BG63" i="8"/>
  <c r="BF63" i="8"/>
  <c r="BG62" i="8"/>
  <c r="BF62" i="8"/>
  <c r="BG61" i="8"/>
  <c r="BF61" i="8"/>
  <c r="BG60" i="8"/>
  <c r="BF60" i="8"/>
  <c r="BG59" i="8"/>
  <c r="BF59" i="8"/>
  <c r="BG58" i="8"/>
  <c r="BF58" i="8"/>
  <c r="BG57" i="8"/>
  <c r="BF57" i="8"/>
  <c r="BG56" i="8"/>
  <c r="BF56" i="8"/>
  <c r="BG55" i="8"/>
  <c r="BF55" i="8"/>
  <c r="BG54" i="8"/>
  <c r="BF54" i="8"/>
  <c r="BG53" i="8"/>
  <c r="BF53" i="8"/>
  <c r="BG52" i="8"/>
  <c r="BF52" i="8"/>
  <c r="BG51" i="8"/>
  <c r="BF51" i="8"/>
  <c r="BG50" i="8"/>
  <c r="BF50" i="8"/>
  <c r="BG49" i="8"/>
  <c r="BF49" i="8"/>
  <c r="BG48" i="8"/>
  <c r="BF48" i="8"/>
  <c r="BG47" i="8"/>
  <c r="BF47" i="8"/>
  <c r="BG45" i="8"/>
  <c r="BF45" i="8"/>
  <c r="BG44" i="8"/>
  <c r="BF44" i="8"/>
  <c r="BG42" i="8"/>
  <c r="BF42" i="8"/>
  <c r="BG41" i="8"/>
  <c r="BF41" i="8"/>
  <c r="BG40" i="8"/>
  <c r="BF40" i="8"/>
  <c r="BG39" i="8"/>
  <c r="BF39" i="8"/>
  <c r="BG38" i="8"/>
  <c r="BF38" i="8"/>
  <c r="BG37" i="8"/>
  <c r="BF37" i="8"/>
  <c r="BG36" i="8"/>
  <c r="BF36" i="8"/>
  <c r="BG35" i="8"/>
  <c r="BF35" i="8"/>
  <c r="BG34" i="8"/>
  <c r="BF34" i="8"/>
  <c r="BG32" i="8"/>
  <c r="BF32" i="8"/>
  <c r="BG31" i="8"/>
  <c r="BF31" i="8"/>
  <c r="BG30" i="8"/>
  <c r="BF30" i="8"/>
  <c r="BG29" i="8"/>
  <c r="BF29" i="8"/>
  <c r="BG28" i="8"/>
  <c r="BF28" i="8"/>
  <c r="BG27" i="8"/>
  <c r="BF27" i="8"/>
  <c r="BG26" i="8"/>
  <c r="BF26" i="8"/>
  <c r="BG25" i="8"/>
  <c r="BF25" i="8"/>
  <c r="BG24" i="8"/>
  <c r="BF24" i="8"/>
  <c r="BG23" i="8"/>
  <c r="BF23" i="8"/>
  <c r="BG22" i="8"/>
  <c r="BF22" i="8"/>
  <c r="BG21" i="8"/>
  <c r="BF21" i="8"/>
  <c r="BG20" i="8"/>
  <c r="BF20" i="8"/>
  <c r="BG19" i="8"/>
  <c r="BF19" i="8"/>
  <c r="BG18" i="8"/>
  <c r="BF18" i="8"/>
  <c r="BG17" i="8"/>
  <c r="BF17" i="8"/>
  <c r="BG16" i="8"/>
  <c r="BF16" i="8"/>
  <c r="BG15" i="8"/>
  <c r="BF15" i="8"/>
  <c r="BG14" i="8"/>
  <c r="BF14" i="8"/>
  <c r="BG13" i="8"/>
  <c r="BF13" i="8"/>
  <c r="BG12" i="8"/>
  <c r="BF12" i="8"/>
  <c r="BG11" i="8"/>
  <c r="BF11" i="8"/>
  <c r="BG10" i="8"/>
  <c r="BF10" i="8"/>
  <c r="BG9" i="8"/>
  <c r="BF9" i="8"/>
  <c r="BG8" i="8"/>
  <c r="BF8" i="8"/>
  <c r="BG7" i="8"/>
  <c r="BF7" i="8"/>
  <c r="BG6" i="8"/>
  <c r="BF6" i="8"/>
  <c r="BG5" i="8"/>
  <c r="BF5" i="8"/>
  <c r="O57" i="7"/>
  <c r="N57" i="7"/>
  <c r="M57" i="7"/>
  <c r="J57" i="7"/>
  <c r="G57" i="7"/>
  <c r="E57" i="7"/>
  <c r="AJ75" i="7" s="1"/>
  <c r="O56" i="7"/>
  <c r="N56" i="7"/>
  <c r="M56" i="7"/>
  <c r="J56" i="7"/>
  <c r="G56" i="7"/>
  <c r="E56" i="7"/>
  <c r="AJ74" i="7" s="1"/>
  <c r="T95" i="4"/>
  <c r="T81" i="4"/>
  <c r="T73" i="4"/>
  <c r="T72" i="4"/>
  <c r="T71" i="4"/>
  <c r="T70" i="4"/>
  <c r="T69" i="4"/>
  <c r="T68" i="4"/>
  <c r="T67" i="4"/>
  <c r="T66" i="4"/>
  <c r="T65" i="4"/>
  <c r="T37" i="4"/>
  <c r="T36" i="4"/>
  <c r="T35" i="4"/>
  <c r="T34" i="4"/>
  <c r="T33" i="4"/>
  <c r="T32" i="4"/>
  <c r="T31" i="4"/>
  <c r="T30" i="4"/>
  <c r="T29" i="4"/>
  <c r="N302" i="3"/>
  <c r="M302" i="3"/>
  <c r="J302" i="3"/>
  <c r="I302" i="3"/>
  <c r="F302" i="3"/>
  <c r="N299" i="3"/>
  <c r="M299" i="3"/>
  <c r="J299" i="3"/>
  <c r="I299" i="3"/>
  <c r="F299" i="3"/>
  <c r="N471" i="3"/>
  <c r="M471" i="3"/>
  <c r="J471" i="3"/>
  <c r="I471" i="3"/>
  <c r="F471" i="3"/>
  <c r="N470" i="3"/>
  <c r="M470" i="3"/>
  <c r="J470" i="3"/>
  <c r="I470" i="3"/>
  <c r="F470" i="3"/>
  <c r="N468" i="3"/>
  <c r="M468" i="3"/>
  <c r="J468" i="3"/>
  <c r="I468" i="3"/>
  <c r="F468" i="3"/>
  <c r="N467" i="3"/>
  <c r="M467" i="3"/>
  <c r="J467" i="3"/>
  <c r="I467" i="3"/>
  <c r="F467" i="3"/>
  <c r="N466" i="3"/>
  <c r="M466" i="3"/>
  <c r="J466" i="3"/>
  <c r="I466" i="3"/>
  <c r="F466" i="3"/>
  <c r="N301" i="3"/>
  <c r="M301" i="3"/>
  <c r="J301" i="3"/>
  <c r="I301" i="3"/>
  <c r="F301" i="3"/>
  <c r="N300" i="3"/>
  <c r="M300" i="3"/>
  <c r="J300" i="3"/>
  <c r="I300" i="3"/>
  <c r="F300" i="3"/>
  <c r="N298" i="3"/>
  <c r="M298" i="3"/>
  <c r="J298" i="3"/>
  <c r="I298" i="3"/>
  <c r="F298" i="3"/>
  <c r="N297" i="3"/>
  <c r="M297" i="3"/>
  <c r="J297" i="3"/>
  <c r="I297" i="3"/>
  <c r="F297" i="3"/>
  <c r="N296" i="3"/>
  <c r="M296" i="3"/>
  <c r="J296" i="3"/>
  <c r="I296" i="3"/>
  <c r="F296" i="3"/>
  <c r="N131" i="3"/>
  <c r="M131" i="3"/>
  <c r="J131" i="3"/>
  <c r="I131" i="3"/>
  <c r="F131" i="3"/>
  <c r="N130" i="3"/>
  <c r="M130" i="3"/>
  <c r="J130" i="3"/>
  <c r="I130" i="3"/>
  <c r="F130" i="3"/>
  <c r="N129" i="3"/>
  <c r="M129" i="3"/>
  <c r="J129" i="3"/>
  <c r="I129" i="3"/>
  <c r="F129" i="3"/>
  <c r="N128" i="3"/>
  <c r="M128" i="3"/>
  <c r="J128" i="3"/>
  <c r="I128" i="3"/>
  <c r="F128" i="3"/>
  <c r="N127" i="3"/>
  <c r="M127" i="3"/>
  <c r="J127" i="3"/>
  <c r="I127" i="3"/>
  <c r="F127" i="3"/>
  <c r="N126" i="3"/>
  <c r="M126" i="3"/>
  <c r="J126" i="3"/>
  <c r="I126" i="3"/>
  <c r="F126" i="3"/>
  <c r="N125" i="3"/>
  <c r="M125" i="3"/>
  <c r="J125" i="3"/>
  <c r="I125" i="3"/>
  <c r="F125" i="3"/>
  <c r="T36" i="2"/>
  <c r="T34" i="2" s="1"/>
  <c r="T35" i="2"/>
  <c r="T33" i="2" s="1"/>
  <c r="T18" i="2"/>
  <c r="T20" i="2" s="1"/>
  <c r="T15" i="2"/>
  <c r="T17" i="2" s="1"/>
  <c r="T30" i="2" l="1"/>
  <c r="T75" i="4"/>
  <c r="T91" i="4"/>
  <c r="T99" i="4"/>
  <c r="T94" i="4"/>
  <c r="T31" i="2"/>
  <c r="T97" i="4"/>
  <c r="T90" i="4"/>
  <c r="T19" i="2"/>
  <c r="T84" i="4"/>
  <c r="T77" i="4"/>
  <c r="T85" i="4"/>
  <c r="T80" i="4"/>
  <c r="T83" i="4"/>
  <c r="T39" i="4"/>
  <c r="T78" i="4"/>
  <c r="T82" i="4"/>
  <c r="T87" i="4"/>
  <c r="T92" i="4"/>
  <c r="T96" i="4"/>
  <c r="T79" i="4"/>
  <c r="T89" i="4"/>
  <c r="T93" i="4"/>
  <c r="T16" i="2"/>
  <c r="AR246" i="8"/>
  <c r="AS246" i="8"/>
  <c r="AZ247" i="8" l="1"/>
  <c r="AY247" i="8"/>
  <c r="AZ246" i="8"/>
  <c r="AY246" i="8"/>
  <c r="AZ245" i="8"/>
  <c r="AY245" i="8"/>
  <c r="AZ244" i="8"/>
  <c r="AY244" i="8"/>
  <c r="AZ243" i="8"/>
  <c r="AY243" i="8"/>
  <c r="AZ242" i="8"/>
  <c r="AY242" i="8"/>
  <c r="AZ240" i="8"/>
  <c r="AY240" i="8"/>
  <c r="AZ238" i="8"/>
  <c r="AY238" i="8"/>
  <c r="AZ236" i="8"/>
  <c r="AY236" i="8"/>
  <c r="AZ235" i="8"/>
  <c r="AY235" i="8"/>
  <c r="AZ234" i="8"/>
  <c r="AY234" i="8"/>
  <c r="AZ233" i="8"/>
  <c r="AY233" i="8"/>
  <c r="AZ231" i="8"/>
  <c r="AY231" i="8"/>
  <c r="AZ230" i="8"/>
  <c r="AY230" i="8"/>
  <c r="AZ229" i="8"/>
  <c r="AY229" i="8"/>
  <c r="AZ228" i="8"/>
  <c r="AY228" i="8"/>
  <c r="AZ227" i="8"/>
  <c r="AY227" i="8"/>
  <c r="AZ225" i="8"/>
  <c r="AY225" i="8"/>
  <c r="AZ224" i="8"/>
  <c r="AY224" i="8"/>
  <c r="AZ223" i="8"/>
  <c r="AY223" i="8"/>
  <c r="AZ221" i="8"/>
  <c r="AY221" i="8"/>
  <c r="AZ220" i="8"/>
  <c r="AY220" i="8"/>
  <c r="AZ219" i="8"/>
  <c r="AY219" i="8"/>
  <c r="AZ218" i="8"/>
  <c r="AY218" i="8"/>
  <c r="AZ217" i="8"/>
  <c r="AY217" i="8"/>
  <c r="AZ216" i="8"/>
  <c r="AY216" i="8"/>
  <c r="AZ215" i="8"/>
  <c r="AY215" i="8"/>
  <c r="AZ213" i="8"/>
  <c r="AY213" i="8"/>
  <c r="AZ212" i="8"/>
  <c r="AY212" i="8"/>
  <c r="AZ209" i="8"/>
  <c r="AY209" i="8"/>
  <c r="AZ208" i="8"/>
  <c r="AY208" i="8"/>
  <c r="AZ207" i="8"/>
  <c r="AY207" i="8"/>
  <c r="AZ205" i="8"/>
  <c r="AY205" i="8"/>
  <c r="AZ202" i="8"/>
  <c r="AY202" i="8"/>
  <c r="AZ199" i="8"/>
  <c r="AY199" i="8"/>
  <c r="AZ198" i="8"/>
  <c r="AY198" i="8"/>
  <c r="AZ197" i="8"/>
  <c r="AY197" i="8"/>
  <c r="AZ196" i="8"/>
  <c r="AY196" i="8"/>
  <c r="AZ195" i="8"/>
  <c r="AY195" i="8"/>
  <c r="AZ194" i="8"/>
  <c r="AY194" i="8"/>
  <c r="AZ193" i="8"/>
  <c r="AY193" i="8"/>
  <c r="AZ192" i="8"/>
  <c r="AY192" i="8"/>
  <c r="AZ191" i="8"/>
  <c r="AY191" i="8"/>
  <c r="AZ190" i="8"/>
  <c r="AY190" i="8"/>
  <c r="AZ189" i="8"/>
  <c r="AY189" i="8"/>
  <c r="AZ188" i="8"/>
  <c r="AY188" i="8"/>
  <c r="AZ187" i="8"/>
  <c r="AY187" i="8"/>
  <c r="AZ186" i="8"/>
  <c r="AY186" i="8"/>
  <c r="AZ185" i="8"/>
  <c r="AY185" i="8"/>
  <c r="AZ184" i="8"/>
  <c r="AY184" i="8"/>
  <c r="AZ183" i="8"/>
  <c r="AY183" i="8"/>
  <c r="AZ182" i="8"/>
  <c r="AY182" i="8"/>
  <c r="AZ181" i="8"/>
  <c r="AY181" i="8"/>
  <c r="AZ180" i="8"/>
  <c r="AY180" i="8"/>
  <c r="AZ179" i="8"/>
  <c r="AY179" i="8"/>
  <c r="AZ178" i="8"/>
  <c r="AY178" i="8"/>
  <c r="AZ177" i="8"/>
  <c r="AY177" i="8"/>
  <c r="AZ176" i="8"/>
  <c r="AY176" i="8"/>
  <c r="AZ173" i="8"/>
  <c r="AY173" i="8"/>
  <c r="AZ172" i="8"/>
  <c r="AY172" i="8"/>
  <c r="AZ171" i="8"/>
  <c r="AY171" i="8"/>
  <c r="AZ170" i="8"/>
  <c r="AY170" i="8"/>
  <c r="AZ169" i="8"/>
  <c r="AY169" i="8"/>
  <c r="AZ168" i="8"/>
  <c r="AY168" i="8"/>
  <c r="AZ167" i="8"/>
  <c r="AY167" i="8"/>
  <c r="AZ166" i="8"/>
  <c r="AY166" i="8"/>
  <c r="AZ165" i="8"/>
  <c r="AY165" i="8"/>
  <c r="AZ164" i="8"/>
  <c r="AY164" i="8"/>
  <c r="AZ163" i="8"/>
  <c r="AY163" i="8"/>
  <c r="AZ162" i="8"/>
  <c r="AY162" i="8"/>
  <c r="AZ161" i="8"/>
  <c r="AY161" i="8"/>
  <c r="AZ159" i="8"/>
  <c r="AY159" i="8"/>
  <c r="AZ158" i="8"/>
  <c r="AY158" i="8"/>
  <c r="AZ157" i="8"/>
  <c r="AY157" i="8"/>
  <c r="AZ156" i="8"/>
  <c r="AY156" i="8"/>
  <c r="AZ155" i="8"/>
  <c r="AY155" i="8"/>
  <c r="AZ154" i="8"/>
  <c r="AY154" i="8"/>
  <c r="AZ153" i="8"/>
  <c r="AY153" i="8"/>
  <c r="AZ152" i="8"/>
  <c r="AY152" i="8"/>
  <c r="AZ151" i="8"/>
  <c r="AY151" i="8"/>
  <c r="AZ150" i="8"/>
  <c r="AY150" i="8"/>
  <c r="AZ149" i="8"/>
  <c r="AY149" i="8"/>
  <c r="AZ148" i="8"/>
  <c r="AY148" i="8"/>
  <c r="AZ147" i="8"/>
  <c r="AY147" i="8"/>
  <c r="AZ146" i="8"/>
  <c r="AY146" i="8"/>
  <c r="AZ145" i="8"/>
  <c r="AY145" i="8"/>
  <c r="AZ144" i="8"/>
  <c r="AY144" i="8"/>
  <c r="AZ140" i="8"/>
  <c r="AY140" i="8"/>
  <c r="AZ139" i="8"/>
  <c r="AY139" i="8"/>
  <c r="AZ138" i="8"/>
  <c r="AY138" i="8"/>
  <c r="AZ137" i="8"/>
  <c r="AY137" i="8"/>
  <c r="AZ136" i="8"/>
  <c r="AY136" i="8"/>
  <c r="AZ135" i="8"/>
  <c r="AY135" i="8"/>
  <c r="AZ134" i="8"/>
  <c r="AY134" i="8"/>
  <c r="AZ133" i="8"/>
  <c r="AY133" i="8"/>
  <c r="AZ132" i="8"/>
  <c r="AY132" i="8"/>
  <c r="AZ130" i="8"/>
  <c r="AY130" i="8"/>
  <c r="AZ129" i="8"/>
  <c r="AY129" i="8"/>
  <c r="AZ128" i="8"/>
  <c r="AY128" i="8"/>
  <c r="AZ127" i="8"/>
  <c r="AY127" i="8"/>
  <c r="AZ126" i="8"/>
  <c r="AY126" i="8"/>
  <c r="AZ125" i="8"/>
  <c r="AY125" i="8"/>
  <c r="AZ124" i="8"/>
  <c r="AY124" i="8"/>
  <c r="AZ123" i="8"/>
  <c r="AY123" i="8"/>
  <c r="AZ122" i="8"/>
  <c r="AY122" i="8"/>
  <c r="AZ120" i="8"/>
  <c r="AY120" i="8"/>
  <c r="AZ119" i="8"/>
  <c r="AY119" i="8"/>
  <c r="AZ118" i="8"/>
  <c r="AY118" i="8"/>
  <c r="AZ117" i="8"/>
  <c r="AY117" i="8"/>
  <c r="AZ116" i="8"/>
  <c r="AY116" i="8"/>
  <c r="AZ115" i="8"/>
  <c r="AY115" i="8"/>
  <c r="AZ114" i="8"/>
  <c r="AY114" i="8"/>
  <c r="AZ112" i="8"/>
  <c r="AY112" i="8"/>
  <c r="AZ111" i="8"/>
  <c r="AY111" i="8"/>
  <c r="AZ110" i="8"/>
  <c r="AY110" i="8"/>
  <c r="AZ109" i="8"/>
  <c r="AY109" i="8"/>
  <c r="AZ108" i="8"/>
  <c r="AY108" i="8"/>
  <c r="AZ107" i="8"/>
  <c r="AY107" i="8"/>
  <c r="AZ106" i="8"/>
  <c r="AY106" i="8"/>
  <c r="AZ105" i="8"/>
  <c r="AY105" i="8"/>
  <c r="AZ104" i="8"/>
  <c r="AY104" i="8"/>
  <c r="AZ103" i="8"/>
  <c r="AY103" i="8"/>
  <c r="AZ101" i="8"/>
  <c r="AY101" i="8"/>
  <c r="AZ100" i="8"/>
  <c r="AY100" i="8"/>
  <c r="AZ99" i="8"/>
  <c r="AY99" i="8"/>
  <c r="AZ98" i="8"/>
  <c r="AY98" i="8"/>
  <c r="AZ97" i="8"/>
  <c r="AY97" i="8"/>
  <c r="AZ96" i="8"/>
  <c r="AY96" i="8"/>
  <c r="AZ95" i="8"/>
  <c r="AY95" i="8"/>
  <c r="AZ94" i="8"/>
  <c r="AY94" i="8"/>
  <c r="AZ93" i="8"/>
  <c r="AY93" i="8"/>
  <c r="AZ92" i="8"/>
  <c r="AY92" i="8"/>
  <c r="AZ91" i="8"/>
  <c r="AY91" i="8"/>
  <c r="AZ90" i="8"/>
  <c r="AY90" i="8"/>
  <c r="AZ89" i="8"/>
  <c r="AY89" i="8"/>
  <c r="AZ88" i="8"/>
  <c r="AY88" i="8"/>
  <c r="AZ87" i="8"/>
  <c r="AY87" i="8"/>
  <c r="AZ86" i="8"/>
  <c r="AY86" i="8"/>
  <c r="AZ85" i="8"/>
  <c r="AY85" i="8"/>
  <c r="AZ84" i="8"/>
  <c r="AY84" i="8"/>
  <c r="AZ83" i="8"/>
  <c r="AY83" i="8"/>
  <c r="AZ82" i="8"/>
  <c r="AY82" i="8"/>
  <c r="AZ81" i="8"/>
  <c r="AY81" i="8"/>
  <c r="AZ80" i="8"/>
  <c r="AY80" i="8"/>
  <c r="AZ79" i="8"/>
  <c r="AY79" i="8"/>
  <c r="AZ78" i="8"/>
  <c r="AY78" i="8"/>
  <c r="AZ77" i="8"/>
  <c r="AY77" i="8"/>
  <c r="AZ76" i="8"/>
  <c r="AY76" i="8"/>
  <c r="AZ74" i="8"/>
  <c r="AY74" i="8"/>
  <c r="AZ73" i="8"/>
  <c r="AY73" i="8"/>
  <c r="AZ72" i="8"/>
  <c r="AY72" i="8"/>
  <c r="AZ71" i="8"/>
  <c r="AY71" i="8"/>
  <c r="AZ70" i="8"/>
  <c r="AY70" i="8"/>
  <c r="AZ69" i="8"/>
  <c r="AY69" i="8"/>
  <c r="AZ68" i="8"/>
  <c r="AY68" i="8"/>
  <c r="AZ67" i="8"/>
  <c r="AY67" i="8"/>
  <c r="AZ66" i="8"/>
  <c r="AY66" i="8"/>
  <c r="AZ65" i="8"/>
  <c r="AY65" i="8"/>
  <c r="AZ64" i="8"/>
  <c r="AY64" i="8"/>
  <c r="AZ63" i="8"/>
  <c r="AY63" i="8"/>
  <c r="AZ62" i="8"/>
  <c r="AY62" i="8"/>
  <c r="AZ61" i="8"/>
  <c r="AY61" i="8"/>
  <c r="AZ60" i="8"/>
  <c r="AY60" i="8"/>
  <c r="AZ59" i="8"/>
  <c r="AY59" i="8"/>
  <c r="AZ58" i="8"/>
  <c r="AY58" i="8"/>
  <c r="AZ57" i="8"/>
  <c r="AY57" i="8"/>
  <c r="AZ56" i="8"/>
  <c r="AY56" i="8"/>
  <c r="AZ55" i="8"/>
  <c r="AY55" i="8"/>
  <c r="AZ54" i="8"/>
  <c r="AY54" i="8"/>
  <c r="AZ53" i="8"/>
  <c r="AY53" i="8"/>
  <c r="AZ52" i="8"/>
  <c r="AY52" i="8"/>
  <c r="AZ51" i="8"/>
  <c r="AY51" i="8"/>
  <c r="AZ50" i="8"/>
  <c r="AY50" i="8"/>
  <c r="AZ49" i="8"/>
  <c r="AY49" i="8"/>
  <c r="AZ48" i="8"/>
  <c r="AY48" i="8"/>
  <c r="AZ47" i="8"/>
  <c r="AY47" i="8"/>
  <c r="AZ45" i="8"/>
  <c r="AY45" i="8"/>
  <c r="AZ44" i="8"/>
  <c r="AY44" i="8"/>
  <c r="AZ42" i="8"/>
  <c r="AY42" i="8"/>
  <c r="AZ41" i="8"/>
  <c r="AY41" i="8"/>
  <c r="AZ40" i="8"/>
  <c r="AY40" i="8"/>
  <c r="AZ39" i="8"/>
  <c r="AY39" i="8"/>
  <c r="AZ38" i="8"/>
  <c r="AY38" i="8"/>
  <c r="AZ37" i="8"/>
  <c r="AY37" i="8"/>
  <c r="AZ36" i="8"/>
  <c r="AY36" i="8"/>
  <c r="AZ35" i="8"/>
  <c r="AY35" i="8"/>
  <c r="AZ34" i="8"/>
  <c r="AY34" i="8"/>
  <c r="AZ32" i="8"/>
  <c r="AY32" i="8"/>
  <c r="AZ31" i="8"/>
  <c r="AY31" i="8"/>
  <c r="AZ30" i="8"/>
  <c r="AY30" i="8"/>
  <c r="AZ29" i="8"/>
  <c r="AY29" i="8"/>
  <c r="AZ28" i="8"/>
  <c r="AY28" i="8"/>
  <c r="AZ27" i="8"/>
  <c r="AY27" i="8"/>
  <c r="AZ26" i="8"/>
  <c r="AY26" i="8"/>
  <c r="AZ25" i="8"/>
  <c r="AY25" i="8"/>
  <c r="AZ24" i="8"/>
  <c r="AY24" i="8"/>
  <c r="AZ23" i="8"/>
  <c r="AY23" i="8"/>
  <c r="AZ22" i="8"/>
  <c r="AY22" i="8"/>
  <c r="AZ21" i="8"/>
  <c r="AY21" i="8"/>
  <c r="AZ20" i="8"/>
  <c r="AY20" i="8"/>
  <c r="AZ19" i="8"/>
  <c r="AY19" i="8"/>
  <c r="AZ18" i="8"/>
  <c r="AY18" i="8"/>
  <c r="AZ17" i="8"/>
  <c r="AY17" i="8"/>
  <c r="AZ16" i="8"/>
  <c r="AY16" i="8"/>
  <c r="AZ15" i="8"/>
  <c r="AY15" i="8"/>
  <c r="AZ14" i="8"/>
  <c r="AY14" i="8"/>
  <c r="AZ13" i="8"/>
  <c r="AY13" i="8"/>
  <c r="AZ12" i="8"/>
  <c r="AY12" i="8"/>
  <c r="AZ11" i="8"/>
  <c r="AY11" i="8"/>
  <c r="AZ10" i="8"/>
  <c r="AY10" i="8"/>
  <c r="AZ9" i="8"/>
  <c r="AY9" i="8"/>
  <c r="AZ8" i="8"/>
  <c r="AY8" i="8"/>
  <c r="AZ7" i="8"/>
  <c r="AY7" i="8"/>
  <c r="AZ6" i="8"/>
  <c r="AY6" i="8"/>
  <c r="AZ5" i="8"/>
  <c r="AY5" i="8"/>
  <c r="AI75" i="7"/>
  <c r="AI74" i="7"/>
  <c r="E54" i="7"/>
  <c r="E53" i="7"/>
  <c r="O54" i="7"/>
  <c r="N54" i="7"/>
  <c r="M54" i="7"/>
  <c r="J54" i="7"/>
  <c r="G54" i="7"/>
  <c r="O53" i="7"/>
  <c r="N53" i="7"/>
  <c r="M53" i="7"/>
  <c r="J53" i="7"/>
  <c r="G53" i="7"/>
  <c r="R17" i="6"/>
  <c r="R16" i="6"/>
  <c r="R15" i="6"/>
  <c r="R14" i="6"/>
  <c r="R13" i="6"/>
  <c r="R12" i="6"/>
  <c r="R11" i="6"/>
  <c r="R10" i="6"/>
  <c r="AM37" i="6" s="1"/>
  <c r="R9" i="6"/>
  <c r="AM36" i="6" s="1"/>
  <c r="R8" i="6"/>
  <c r="AM35" i="6" s="1"/>
  <c r="R7" i="6"/>
  <c r="AM34" i="6" s="1"/>
  <c r="R6" i="6"/>
  <c r="AM33" i="6" s="1"/>
  <c r="R5" i="6"/>
  <c r="AM32" i="6" s="1"/>
  <c r="R4" i="6"/>
  <c r="AM31" i="6" s="1"/>
  <c r="R63" i="4"/>
  <c r="R51" i="4"/>
  <c r="R27" i="4"/>
  <c r="R15" i="4"/>
  <c r="R73" i="4"/>
  <c r="R72" i="4"/>
  <c r="R71" i="4"/>
  <c r="R70" i="4"/>
  <c r="R69" i="4"/>
  <c r="R68" i="4"/>
  <c r="R67" i="4"/>
  <c r="R66" i="4"/>
  <c r="R65" i="4"/>
  <c r="R37" i="4"/>
  <c r="R36" i="4"/>
  <c r="R35" i="4"/>
  <c r="R34" i="4"/>
  <c r="R33" i="4"/>
  <c r="R32" i="4"/>
  <c r="R31" i="4"/>
  <c r="R30" i="4"/>
  <c r="R29" i="4"/>
  <c r="P111" i="2"/>
  <c r="N463" i="3"/>
  <c r="M463" i="3"/>
  <c r="J463" i="3"/>
  <c r="I463" i="3"/>
  <c r="F463" i="3"/>
  <c r="N462" i="3"/>
  <c r="M462" i="3"/>
  <c r="J462" i="3"/>
  <c r="I462" i="3"/>
  <c r="F462" i="3"/>
  <c r="N460" i="3"/>
  <c r="M460" i="3"/>
  <c r="J460" i="3"/>
  <c r="I460" i="3"/>
  <c r="F460" i="3"/>
  <c r="N459" i="3"/>
  <c r="M459" i="3"/>
  <c r="J459" i="3"/>
  <c r="I459" i="3"/>
  <c r="F459" i="3"/>
  <c r="N458" i="3"/>
  <c r="M458" i="3"/>
  <c r="J458" i="3"/>
  <c r="I458" i="3"/>
  <c r="F458" i="3"/>
  <c r="N294" i="3"/>
  <c r="M294" i="3"/>
  <c r="J294" i="3"/>
  <c r="I294" i="3"/>
  <c r="F294" i="3"/>
  <c r="N293" i="3"/>
  <c r="M293" i="3"/>
  <c r="J293" i="3"/>
  <c r="I293" i="3"/>
  <c r="F293" i="3"/>
  <c r="N292" i="3"/>
  <c r="M292" i="3"/>
  <c r="J292" i="3"/>
  <c r="I292" i="3"/>
  <c r="F292" i="3"/>
  <c r="N291" i="3"/>
  <c r="M291" i="3"/>
  <c r="J291" i="3"/>
  <c r="I291" i="3"/>
  <c r="F291" i="3"/>
  <c r="N290" i="3"/>
  <c r="M290" i="3"/>
  <c r="J290" i="3"/>
  <c r="I290" i="3"/>
  <c r="F290" i="3"/>
  <c r="N289" i="3"/>
  <c r="M289" i="3"/>
  <c r="J289" i="3"/>
  <c r="I289" i="3"/>
  <c r="F289" i="3"/>
  <c r="N288" i="3"/>
  <c r="M288" i="3"/>
  <c r="J288" i="3"/>
  <c r="I288" i="3"/>
  <c r="F288" i="3"/>
  <c r="F118" i="3"/>
  <c r="F119" i="3"/>
  <c r="F120" i="3"/>
  <c r="F121" i="3"/>
  <c r="F122" i="3"/>
  <c r="F123" i="3"/>
  <c r="N123" i="3"/>
  <c r="M123" i="3"/>
  <c r="J123" i="3"/>
  <c r="I123" i="3"/>
  <c r="N122" i="3"/>
  <c r="M122" i="3"/>
  <c r="J122" i="3"/>
  <c r="I122" i="3"/>
  <c r="N121" i="3"/>
  <c r="M121" i="3"/>
  <c r="J121" i="3"/>
  <c r="I121" i="3"/>
  <c r="N120" i="3"/>
  <c r="M120" i="3"/>
  <c r="J120" i="3"/>
  <c r="I120" i="3"/>
  <c r="N119" i="3"/>
  <c r="M119" i="3"/>
  <c r="J119" i="3"/>
  <c r="I119" i="3"/>
  <c r="N118" i="3"/>
  <c r="M118" i="3"/>
  <c r="J118" i="3"/>
  <c r="I118" i="3"/>
  <c r="N117" i="3"/>
  <c r="M117" i="3"/>
  <c r="J117" i="3"/>
  <c r="I117" i="3"/>
  <c r="F117" i="3"/>
  <c r="R36" i="2"/>
  <c r="R34" i="2" s="1"/>
  <c r="R35" i="2"/>
  <c r="R33" i="2" s="1"/>
  <c r="R18" i="2"/>
  <c r="R19" i="2" s="1"/>
  <c r="R15" i="2"/>
  <c r="R17" i="2" s="1"/>
  <c r="R20" i="2" l="1"/>
  <c r="R78" i="4"/>
  <c r="R82" i="4"/>
  <c r="R87" i="4"/>
  <c r="R81" i="4"/>
  <c r="R79" i="4"/>
  <c r="R83" i="4"/>
  <c r="R80" i="4"/>
  <c r="R84" i="4"/>
  <c r="R77" i="4"/>
  <c r="R85" i="4"/>
  <c r="R91" i="4"/>
  <c r="R95" i="4"/>
  <c r="R89" i="4"/>
  <c r="R93" i="4"/>
  <c r="R94" i="4"/>
  <c r="R99" i="4"/>
  <c r="R92" i="4"/>
  <c r="R96" i="4"/>
  <c r="R97" i="4"/>
  <c r="R90" i="4"/>
  <c r="AM38" i="6"/>
  <c r="R30" i="2"/>
  <c r="R31" i="2"/>
  <c r="R75" i="4"/>
  <c r="R39" i="4"/>
  <c r="L111" i="2"/>
  <c r="D111" i="2"/>
  <c r="H111" i="2"/>
  <c r="E111" i="2"/>
  <c r="I111" i="2"/>
  <c r="M111" i="2"/>
  <c r="B111" i="2"/>
  <c r="F111" i="2"/>
  <c r="J111" i="2"/>
  <c r="N111" i="2"/>
  <c r="C111" i="2"/>
  <c r="G111" i="2"/>
  <c r="K111" i="2"/>
  <c r="O111" i="2"/>
  <c r="R16" i="2"/>
  <c r="AS245" i="8"/>
  <c r="AR245" i="8"/>
  <c r="AS244" i="8"/>
  <c r="AR244" i="8"/>
  <c r="AS243" i="8"/>
  <c r="AR243" i="8"/>
  <c r="AS242" i="8"/>
  <c r="AR242" i="8"/>
  <c r="AS240" i="8"/>
  <c r="AR240" i="8"/>
  <c r="AS238" i="8"/>
  <c r="AR238" i="8"/>
  <c r="AS236" i="8"/>
  <c r="AR236" i="8"/>
  <c r="AS235" i="8"/>
  <c r="AR235" i="8"/>
  <c r="AS234" i="8"/>
  <c r="AR234" i="8"/>
  <c r="AS233" i="8"/>
  <c r="AR233" i="8"/>
  <c r="AS232" i="8"/>
  <c r="AR232" i="8"/>
  <c r="AS231" i="8"/>
  <c r="AR231" i="8"/>
  <c r="AS230" i="8"/>
  <c r="AR230" i="8"/>
  <c r="AS229" i="8"/>
  <c r="AR229" i="8"/>
  <c r="AS228" i="8"/>
  <c r="AR228" i="8"/>
  <c r="AS227" i="8"/>
  <c r="AR227" i="8"/>
  <c r="AS225" i="8"/>
  <c r="AR225" i="8"/>
  <c r="AS224" i="8"/>
  <c r="AR224" i="8"/>
  <c r="AS223" i="8"/>
  <c r="AR223" i="8"/>
  <c r="AS221" i="8"/>
  <c r="AR221" i="8"/>
  <c r="AS220" i="8"/>
  <c r="AR220" i="8"/>
  <c r="AS219" i="8"/>
  <c r="AR219" i="8"/>
  <c r="AS218" i="8"/>
  <c r="AR218" i="8"/>
  <c r="AS217" i="8"/>
  <c r="AR217" i="8"/>
  <c r="AS216" i="8"/>
  <c r="AR216" i="8"/>
  <c r="AS215" i="8"/>
  <c r="AR215" i="8"/>
  <c r="AS213" i="8"/>
  <c r="AR213" i="8"/>
  <c r="AS212" i="8"/>
  <c r="AR212" i="8"/>
  <c r="AS209" i="8"/>
  <c r="AR209" i="8"/>
  <c r="AS208" i="8"/>
  <c r="AR208" i="8"/>
  <c r="AS207" i="8"/>
  <c r="AR207" i="8"/>
  <c r="AS205" i="8"/>
  <c r="AR205" i="8"/>
  <c r="AS202" i="8"/>
  <c r="AR202" i="8"/>
  <c r="AS201" i="8"/>
  <c r="AR201" i="8"/>
  <c r="AS199" i="8"/>
  <c r="AR199" i="8"/>
  <c r="AS198" i="8"/>
  <c r="AR198" i="8"/>
  <c r="AS197" i="8"/>
  <c r="AR197" i="8"/>
  <c r="AS196" i="8"/>
  <c r="AR196" i="8"/>
  <c r="AS195" i="8"/>
  <c r="AR195" i="8"/>
  <c r="AS194" i="8"/>
  <c r="AR194" i="8"/>
  <c r="AS193" i="8"/>
  <c r="AR193" i="8"/>
  <c r="AS192" i="8"/>
  <c r="AR192" i="8"/>
  <c r="AS191" i="8"/>
  <c r="AR191" i="8"/>
  <c r="AS190" i="8"/>
  <c r="AR190" i="8"/>
  <c r="AS189" i="8"/>
  <c r="AR189" i="8"/>
  <c r="AS188" i="8"/>
  <c r="AR188" i="8"/>
  <c r="AS187" i="8"/>
  <c r="AR187" i="8"/>
  <c r="AS186" i="8"/>
  <c r="AR186" i="8"/>
  <c r="AS185" i="8"/>
  <c r="AR185" i="8"/>
  <c r="AS184" i="8"/>
  <c r="AR184" i="8"/>
  <c r="AS183" i="8"/>
  <c r="AR183" i="8"/>
  <c r="AS182" i="8"/>
  <c r="AR182" i="8"/>
  <c r="AS181" i="8"/>
  <c r="AR181" i="8"/>
  <c r="AS180" i="8"/>
  <c r="AR180" i="8"/>
  <c r="AS179" i="8"/>
  <c r="AR179" i="8"/>
  <c r="AS178" i="8"/>
  <c r="AR178" i="8"/>
  <c r="AS177" i="8"/>
  <c r="AR177" i="8"/>
  <c r="AS176" i="8"/>
  <c r="AR176" i="8"/>
  <c r="AS173" i="8"/>
  <c r="AR173" i="8"/>
  <c r="AS172" i="8"/>
  <c r="AR172" i="8"/>
  <c r="AS171" i="8"/>
  <c r="AR171" i="8"/>
  <c r="AS170" i="8"/>
  <c r="AR170" i="8"/>
  <c r="AS169" i="8"/>
  <c r="AR169" i="8"/>
  <c r="AS168" i="8"/>
  <c r="AR168" i="8"/>
  <c r="AS167" i="8"/>
  <c r="AR167" i="8"/>
  <c r="AS166" i="8"/>
  <c r="AR166" i="8"/>
  <c r="AS165" i="8"/>
  <c r="AR165" i="8"/>
  <c r="AS164" i="8"/>
  <c r="AR164" i="8"/>
  <c r="AS163" i="8"/>
  <c r="AR163" i="8"/>
  <c r="AS162" i="8"/>
  <c r="AR162" i="8"/>
  <c r="AS161" i="8"/>
  <c r="AR161" i="8"/>
  <c r="AS159" i="8"/>
  <c r="AR159" i="8"/>
  <c r="AS158" i="8"/>
  <c r="AR158" i="8"/>
  <c r="AS157" i="8"/>
  <c r="AR157" i="8"/>
  <c r="AS156" i="8"/>
  <c r="AR156" i="8"/>
  <c r="AS155" i="8"/>
  <c r="AR155" i="8"/>
  <c r="AS154" i="8"/>
  <c r="AR154" i="8"/>
  <c r="AS153" i="8"/>
  <c r="AR153" i="8"/>
  <c r="AS152" i="8"/>
  <c r="AR152" i="8"/>
  <c r="AS151" i="8"/>
  <c r="AR151" i="8"/>
  <c r="AS150" i="8"/>
  <c r="AR150" i="8"/>
  <c r="AS149" i="8"/>
  <c r="AR149" i="8"/>
  <c r="AS148" i="8"/>
  <c r="AR148" i="8"/>
  <c r="AS147" i="8"/>
  <c r="AR147" i="8"/>
  <c r="AS146" i="8"/>
  <c r="AR146" i="8"/>
  <c r="AS145" i="8"/>
  <c r="AR145" i="8"/>
  <c r="AS144" i="8"/>
  <c r="AR144" i="8"/>
  <c r="AS140" i="8"/>
  <c r="AR140" i="8"/>
  <c r="AS139" i="8"/>
  <c r="AR139" i="8"/>
  <c r="AS138" i="8"/>
  <c r="AR138" i="8"/>
  <c r="AS137" i="8"/>
  <c r="AR137" i="8"/>
  <c r="AS136" i="8"/>
  <c r="AR136" i="8"/>
  <c r="AS135" i="8"/>
  <c r="AR135" i="8"/>
  <c r="AS134" i="8"/>
  <c r="AR134" i="8"/>
  <c r="AS133" i="8"/>
  <c r="AR133" i="8"/>
  <c r="AS132" i="8"/>
  <c r="AR132" i="8"/>
  <c r="AS130" i="8"/>
  <c r="AR130" i="8"/>
  <c r="AS129" i="8"/>
  <c r="AR129" i="8"/>
  <c r="AS128" i="8"/>
  <c r="AR128" i="8"/>
  <c r="AS127" i="8"/>
  <c r="AR127" i="8"/>
  <c r="AS126" i="8"/>
  <c r="AR126" i="8"/>
  <c r="AS125" i="8"/>
  <c r="AR125" i="8"/>
  <c r="AS124" i="8"/>
  <c r="AR124" i="8"/>
  <c r="AS123" i="8"/>
  <c r="AR123" i="8"/>
  <c r="AS122" i="8"/>
  <c r="AR122" i="8"/>
  <c r="AS120" i="8"/>
  <c r="AR120" i="8"/>
  <c r="AS119" i="8"/>
  <c r="AR119" i="8"/>
  <c r="AS118" i="8"/>
  <c r="AR118" i="8"/>
  <c r="AS117" i="8"/>
  <c r="AR117" i="8"/>
  <c r="AS116" i="8"/>
  <c r="AR116" i="8"/>
  <c r="AS115" i="8"/>
  <c r="AR115" i="8"/>
  <c r="AS114" i="8"/>
  <c r="AR114" i="8"/>
  <c r="AS112" i="8"/>
  <c r="AR112" i="8"/>
  <c r="AS111" i="8"/>
  <c r="AR111" i="8"/>
  <c r="AS110" i="8"/>
  <c r="AR110" i="8"/>
  <c r="AS109" i="8"/>
  <c r="AR109" i="8"/>
  <c r="AS108" i="8"/>
  <c r="AR108" i="8"/>
  <c r="AS107" i="8"/>
  <c r="AR107" i="8"/>
  <c r="AS106" i="8"/>
  <c r="AR106" i="8"/>
  <c r="AS105" i="8"/>
  <c r="AR105" i="8"/>
  <c r="AS104" i="8"/>
  <c r="AR104" i="8"/>
  <c r="AS103" i="8"/>
  <c r="AR103" i="8"/>
  <c r="AS101" i="8"/>
  <c r="AR101" i="8"/>
  <c r="AS100" i="8"/>
  <c r="AR100" i="8"/>
  <c r="AS99" i="8"/>
  <c r="AR99" i="8"/>
  <c r="AS98" i="8"/>
  <c r="AR98" i="8"/>
  <c r="AS97" i="8"/>
  <c r="AR97" i="8"/>
  <c r="AS96" i="8"/>
  <c r="AR96" i="8"/>
  <c r="AS95" i="8"/>
  <c r="AR95" i="8"/>
  <c r="AS94" i="8"/>
  <c r="AR94" i="8"/>
  <c r="AS93" i="8"/>
  <c r="AR93" i="8"/>
  <c r="AS92" i="8"/>
  <c r="AR92" i="8"/>
  <c r="AS91" i="8"/>
  <c r="AR91" i="8"/>
  <c r="AS90" i="8"/>
  <c r="AR90" i="8"/>
  <c r="AS89" i="8"/>
  <c r="AR89" i="8"/>
  <c r="AS88" i="8"/>
  <c r="AR88" i="8"/>
  <c r="AS87" i="8"/>
  <c r="AR87" i="8"/>
  <c r="AS86" i="8"/>
  <c r="AR86" i="8"/>
  <c r="AS85" i="8"/>
  <c r="AR85" i="8"/>
  <c r="AS84" i="8"/>
  <c r="AR84" i="8"/>
  <c r="AS83" i="8"/>
  <c r="AR83" i="8"/>
  <c r="AS82" i="8"/>
  <c r="AR82" i="8"/>
  <c r="AS81" i="8"/>
  <c r="AR81" i="8"/>
  <c r="AS80" i="8"/>
  <c r="AR80" i="8"/>
  <c r="AS79" i="8"/>
  <c r="AR79" i="8"/>
  <c r="AS78" i="8"/>
  <c r="AR78" i="8"/>
  <c r="AS77" i="8"/>
  <c r="AR77" i="8"/>
  <c r="AS76" i="8"/>
  <c r="AR76" i="8"/>
  <c r="AS74" i="8"/>
  <c r="AR74" i="8"/>
  <c r="AS73" i="8"/>
  <c r="AR73" i="8"/>
  <c r="AS72" i="8"/>
  <c r="AR72" i="8"/>
  <c r="AS71" i="8"/>
  <c r="AR71" i="8"/>
  <c r="AS70" i="8"/>
  <c r="AR70" i="8"/>
  <c r="AS69" i="8"/>
  <c r="AR69" i="8"/>
  <c r="AS68" i="8"/>
  <c r="AR68" i="8"/>
  <c r="AS67" i="8"/>
  <c r="AR67" i="8"/>
  <c r="AS66" i="8"/>
  <c r="AR66" i="8"/>
  <c r="AS65" i="8"/>
  <c r="AR65" i="8"/>
  <c r="AS64" i="8"/>
  <c r="AR64" i="8"/>
  <c r="AS63" i="8"/>
  <c r="AR63" i="8"/>
  <c r="AS62" i="8"/>
  <c r="AR62" i="8"/>
  <c r="AS61" i="8"/>
  <c r="AR61" i="8"/>
  <c r="AS60" i="8"/>
  <c r="AR60" i="8"/>
  <c r="AS59" i="8"/>
  <c r="AR59" i="8"/>
  <c r="AS58" i="8"/>
  <c r="AR58" i="8"/>
  <c r="AS57" i="8"/>
  <c r="AR57" i="8"/>
  <c r="AS56" i="8"/>
  <c r="AR56" i="8"/>
  <c r="AS55" i="8"/>
  <c r="AR55" i="8"/>
  <c r="AS54" i="8"/>
  <c r="AR54" i="8"/>
  <c r="AS53" i="8"/>
  <c r="AR53" i="8"/>
  <c r="AS52" i="8"/>
  <c r="AR52" i="8"/>
  <c r="AS51" i="8"/>
  <c r="AR51" i="8"/>
  <c r="AS50" i="8"/>
  <c r="AR50" i="8"/>
  <c r="AS49" i="8"/>
  <c r="AR49" i="8"/>
  <c r="AS48" i="8"/>
  <c r="AR48" i="8"/>
  <c r="AS47" i="8"/>
  <c r="AR47" i="8"/>
  <c r="AS45" i="8"/>
  <c r="AR45" i="8"/>
  <c r="AS44" i="8"/>
  <c r="AR44" i="8"/>
  <c r="AS42" i="8"/>
  <c r="AR42" i="8"/>
  <c r="AS41" i="8"/>
  <c r="AR41" i="8"/>
  <c r="AS40" i="8"/>
  <c r="AR40" i="8"/>
  <c r="AS39" i="8"/>
  <c r="AR39" i="8"/>
  <c r="AS38" i="8"/>
  <c r="AR38" i="8"/>
  <c r="AS37" i="8"/>
  <c r="AR37" i="8"/>
  <c r="AS36" i="8"/>
  <c r="AR36" i="8"/>
  <c r="AS35" i="8"/>
  <c r="AR35" i="8"/>
  <c r="AS34" i="8"/>
  <c r="AR34" i="8"/>
  <c r="AS32" i="8"/>
  <c r="AR32" i="8"/>
  <c r="AS31" i="8"/>
  <c r="AR31" i="8"/>
  <c r="AS30" i="8"/>
  <c r="AR30" i="8"/>
  <c r="AS29" i="8"/>
  <c r="AR29" i="8"/>
  <c r="AS28" i="8"/>
  <c r="AR28" i="8"/>
  <c r="AS27" i="8"/>
  <c r="AR27" i="8"/>
  <c r="AS26" i="8"/>
  <c r="AR26" i="8"/>
  <c r="AS25" i="8"/>
  <c r="AR25" i="8"/>
  <c r="AS24" i="8"/>
  <c r="AR24" i="8"/>
  <c r="AS23" i="8"/>
  <c r="AR23" i="8"/>
  <c r="AS22" i="8"/>
  <c r="AR22" i="8"/>
  <c r="AS21" i="8"/>
  <c r="AR21" i="8"/>
  <c r="AS20" i="8"/>
  <c r="AR20" i="8"/>
  <c r="AS19" i="8"/>
  <c r="AR19" i="8"/>
  <c r="AS18" i="8"/>
  <c r="AR18" i="8"/>
  <c r="AS17" i="8"/>
  <c r="AR17" i="8"/>
  <c r="AS16" i="8"/>
  <c r="AR16" i="8"/>
  <c r="AS15" i="8"/>
  <c r="AR15" i="8"/>
  <c r="AS14" i="8"/>
  <c r="AR14" i="8"/>
  <c r="AS13" i="8"/>
  <c r="AR13" i="8"/>
  <c r="AS12" i="8"/>
  <c r="AR12" i="8"/>
  <c r="AS11" i="8"/>
  <c r="AR11" i="8"/>
  <c r="AS10" i="8"/>
  <c r="AR10" i="8"/>
  <c r="AS9" i="8"/>
  <c r="AR9" i="8"/>
  <c r="AS8" i="8"/>
  <c r="AR8" i="8"/>
  <c r="AS7" i="8"/>
  <c r="AR7" i="8"/>
  <c r="AS6" i="8"/>
  <c r="AR6" i="8"/>
  <c r="AS5" i="8"/>
  <c r="AR5" i="8"/>
  <c r="O51" i="7"/>
  <c r="N51" i="7"/>
  <c r="M51" i="7"/>
  <c r="J51" i="7"/>
  <c r="G51" i="7"/>
  <c r="E51" i="7"/>
  <c r="AH75" i="7" s="1"/>
  <c r="O50" i="7"/>
  <c r="N50" i="7"/>
  <c r="M50" i="7"/>
  <c r="J50" i="7"/>
  <c r="G50" i="7"/>
  <c r="E50" i="7"/>
  <c r="AH74" i="7" s="1"/>
  <c r="Q17" i="6"/>
  <c r="Q16" i="6"/>
  <c r="Q15" i="6"/>
  <c r="Q14" i="6"/>
  <c r="Q13" i="6"/>
  <c r="Q12" i="6"/>
  <c r="Q11" i="6"/>
  <c r="Q10" i="6"/>
  <c r="AL37" i="6" s="1"/>
  <c r="Q9" i="6"/>
  <c r="AL36" i="6" s="1"/>
  <c r="Q8" i="6"/>
  <c r="AL35" i="6" s="1"/>
  <c r="Q7" i="6"/>
  <c r="AL34" i="6" s="1"/>
  <c r="Q6" i="6"/>
  <c r="AL33" i="6" s="1"/>
  <c r="Q5" i="6"/>
  <c r="AL32" i="6" s="1"/>
  <c r="L132" i="5"/>
  <c r="K132" i="5"/>
  <c r="J132" i="5"/>
  <c r="Q4" i="6" s="1"/>
  <c r="AL31" i="6" s="1"/>
  <c r="Q63" i="4"/>
  <c r="Q51" i="4"/>
  <c r="Q27" i="4"/>
  <c r="Q15" i="4"/>
  <c r="Q73" i="4"/>
  <c r="Q72" i="4"/>
  <c r="Q71" i="4"/>
  <c r="Q70" i="4"/>
  <c r="Q69" i="4"/>
  <c r="Q68" i="4"/>
  <c r="Q67" i="4"/>
  <c r="Q66" i="4"/>
  <c r="Q65" i="4"/>
  <c r="Q37" i="4"/>
  <c r="Q36" i="4"/>
  <c r="Q35" i="4"/>
  <c r="Q34" i="4"/>
  <c r="Q33" i="4"/>
  <c r="Q32" i="4"/>
  <c r="Q31" i="4"/>
  <c r="Q30" i="4"/>
  <c r="Q29" i="4"/>
  <c r="N455" i="3"/>
  <c r="M455" i="3"/>
  <c r="J455" i="3"/>
  <c r="I455" i="3"/>
  <c r="F455" i="3"/>
  <c r="N454" i="3"/>
  <c r="M454" i="3"/>
  <c r="J454" i="3"/>
  <c r="I454" i="3"/>
  <c r="F454" i="3"/>
  <c r="N452" i="3"/>
  <c r="M452" i="3"/>
  <c r="J452" i="3"/>
  <c r="I452" i="3"/>
  <c r="F452" i="3"/>
  <c r="N451" i="3"/>
  <c r="M451" i="3"/>
  <c r="J451" i="3"/>
  <c r="I451" i="3"/>
  <c r="F451" i="3"/>
  <c r="N450" i="3"/>
  <c r="M450" i="3"/>
  <c r="J450" i="3"/>
  <c r="I450" i="3"/>
  <c r="F450" i="3"/>
  <c r="N286" i="3"/>
  <c r="M286" i="3"/>
  <c r="J286" i="3"/>
  <c r="I286" i="3"/>
  <c r="F286" i="3"/>
  <c r="N285" i="3"/>
  <c r="M285" i="3"/>
  <c r="J285" i="3"/>
  <c r="I285" i="3"/>
  <c r="F285" i="3"/>
  <c r="N284" i="3"/>
  <c r="M284" i="3"/>
  <c r="J284" i="3"/>
  <c r="I284" i="3"/>
  <c r="F284" i="3"/>
  <c r="N283" i="3"/>
  <c r="M283" i="3"/>
  <c r="J283" i="3"/>
  <c r="I283" i="3"/>
  <c r="F283" i="3"/>
  <c r="N282" i="3"/>
  <c r="M282" i="3"/>
  <c r="J282" i="3"/>
  <c r="I282" i="3"/>
  <c r="F282" i="3"/>
  <c r="N281" i="3"/>
  <c r="M281" i="3"/>
  <c r="J281" i="3"/>
  <c r="I281" i="3"/>
  <c r="F281" i="3"/>
  <c r="N280" i="3"/>
  <c r="M280" i="3"/>
  <c r="J280" i="3"/>
  <c r="I280" i="3"/>
  <c r="F280" i="3"/>
  <c r="R82" i="2"/>
  <c r="L110" i="2" s="1"/>
  <c r="F111" i="3"/>
  <c r="F112" i="3"/>
  <c r="F113" i="3"/>
  <c r="F114" i="3"/>
  <c r="F115" i="3"/>
  <c r="F110" i="3"/>
  <c r="N115" i="3"/>
  <c r="M115" i="3"/>
  <c r="J115" i="3"/>
  <c r="I115" i="3"/>
  <c r="N114" i="3"/>
  <c r="M114" i="3"/>
  <c r="J114" i="3"/>
  <c r="I114" i="3"/>
  <c r="N113" i="3"/>
  <c r="M113" i="3"/>
  <c r="J113" i="3"/>
  <c r="I113" i="3"/>
  <c r="N112" i="3"/>
  <c r="M112" i="3"/>
  <c r="J112" i="3"/>
  <c r="I112" i="3"/>
  <c r="N111" i="3"/>
  <c r="M111" i="3"/>
  <c r="J111" i="3"/>
  <c r="I111" i="3"/>
  <c r="N110" i="3"/>
  <c r="M110" i="3"/>
  <c r="J110" i="3"/>
  <c r="I110" i="3"/>
  <c r="N109" i="3"/>
  <c r="M109" i="3"/>
  <c r="J109" i="3"/>
  <c r="I109" i="3"/>
  <c r="F109" i="3"/>
  <c r="Q36" i="2"/>
  <c r="Q31" i="2" s="1"/>
  <c r="Q35" i="2"/>
  <c r="Q18" i="2"/>
  <c r="Q15" i="2"/>
  <c r="Q92" i="4" l="1"/>
  <c r="Q96" i="4"/>
  <c r="Q94" i="4"/>
  <c r="Q89" i="4"/>
  <c r="Q93" i="4"/>
  <c r="Q97" i="4"/>
  <c r="Q99" i="4"/>
  <c r="Q90" i="4"/>
  <c r="Q91" i="4"/>
  <c r="Q95" i="4"/>
  <c r="Q79" i="4"/>
  <c r="Q83" i="4"/>
  <c r="Q81" i="4"/>
  <c r="Q78" i="4"/>
  <c r="Q80" i="4"/>
  <c r="Q84" i="4"/>
  <c r="Q87" i="4"/>
  <c r="Q77" i="4"/>
  <c r="Q85" i="4"/>
  <c r="Q82" i="4"/>
  <c r="AL38" i="6"/>
  <c r="Q39" i="4"/>
  <c r="Q75" i="4"/>
  <c r="E110" i="2"/>
  <c r="I110" i="2"/>
  <c r="M110" i="2"/>
  <c r="B110" i="2"/>
  <c r="F110" i="2"/>
  <c r="J110" i="2"/>
  <c r="N110" i="2"/>
  <c r="P82" i="2"/>
  <c r="P110" i="2" s="1"/>
  <c r="C110" i="2"/>
  <c r="G110" i="2"/>
  <c r="K110" i="2"/>
  <c r="O110" i="2"/>
  <c r="D110" i="2"/>
  <c r="H110" i="2"/>
  <c r="Q34" i="2"/>
  <c r="Q30" i="2"/>
  <c r="Q20" i="2"/>
  <c r="Q19" i="2"/>
  <c r="Q17" i="2"/>
  <c r="Q16" i="2"/>
  <c r="Q33" i="2"/>
  <c r="P32" i="2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9" i="8" l="1"/>
  <c r="AL109" i="8"/>
  <c r="AL245" i="8"/>
  <c r="AK245" i="8"/>
  <c r="AL244" i="8"/>
  <c r="AK244" i="8"/>
  <c r="AL243" i="8"/>
  <c r="AK243" i="8"/>
  <c r="AL242" i="8"/>
  <c r="AK242" i="8"/>
  <c r="AL240" i="8"/>
  <c r="AK240" i="8"/>
  <c r="AL239" i="8"/>
  <c r="AK239" i="8"/>
  <c r="AL238" i="8"/>
  <c r="AK238" i="8"/>
  <c r="AL236" i="8"/>
  <c r="AK236" i="8"/>
  <c r="AL235" i="8"/>
  <c r="AK235" i="8"/>
  <c r="AL234" i="8"/>
  <c r="AK234" i="8"/>
  <c r="AL233" i="8"/>
  <c r="AK233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5" i="8"/>
  <c r="AK225" i="8"/>
  <c r="AL224" i="8"/>
  <c r="AK224" i="8"/>
  <c r="AL223" i="8"/>
  <c r="AK223" i="8"/>
  <c r="AL221" i="8"/>
  <c r="AK221" i="8"/>
  <c r="AL220" i="8"/>
  <c r="AK220" i="8"/>
  <c r="AL219" i="8"/>
  <c r="AK219" i="8"/>
  <c r="AL218" i="8"/>
  <c r="AK218" i="8"/>
  <c r="AL217" i="8"/>
  <c r="AK217" i="8"/>
  <c r="AL216" i="8"/>
  <c r="AK216" i="8"/>
  <c r="AL215" i="8"/>
  <c r="AK215" i="8"/>
  <c r="AL213" i="8"/>
  <c r="AK213" i="8"/>
  <c r="AL212" i="8"/>
  <c r="AK212" i="8"/>
  <c r="AL209" i="8"/>
  <c r="AK209" i="8"/>
  <c r="AL208" i="8"/>
  <c r="AK208" i="8"/>
  <c r="AL207" i="8"/>
  <c r="AK207" i="8"/>
  <c r="AL205" i="8"/>
  <c r="AK205" i="8"/>
  <c r="AL204" i="8"/>
  <c r="AK204" i="8"/>
  <c r="AL202" i="8"/>
  <c r="AK202" i="8"/>
  <c r="AL201" i="8"/>
  <c r="AK201" i="8"/>
  <c r="AL200" i="8"/>
  <c r="AK200" i="8"/>
  <c r="AL199" i="8"/>
  <c r="AK199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3" i="8"/>
  <c r="AK173" i="8"/>
  <c r="AL172" i="8"/>
  <c r="AK172" i="8"/>
  <c r="AL171" i="8"/>
  <c r="AK171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59" i="8"/>
  <c r="AK159" i="8"/>
  <c r="AL158" i="8"/>
  <c r="AK158" i="8"/>
  <c r="AL157" i="8"/>
  <c r="AK157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0" i="8"/>
  <c r="AK140" i="8"/>
  <c r="AL139" i="8"/>
  <c r="AK139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0" i="8"/>
  <c r="AK130" i="8"/>
  <c r="AL129" i="8"/>
  <c r="AK129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0" i="8"/>
  <c r="AK120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2" i="8"/>
  <c r="AK112" i="8"/>
  <c r="AL111" i="8"/>
  <c r="AK111" i="8"/>
  <c r="AL110" i="8"/>
  <c r="AK110" i="8"/>
  <c r="AL108" i="8"/>
  <c r="AK108" i="8"/>
  <c r="AL107" i="8"/>
  <c r="AK107" i="8"/>
  <c r="AL106" i="8"/>
  <c r="AK106" i="8"/>
  <c r="AL105" i="8"/>
  <c r="AK105" i="8"/>
  <c r="AL104" i="8"/>
  <c r="AK104" i="8"/>
  <c r="AL103" i="8"/>
  <c r="AK103" i="8"/>
  <c r="AL101" i="8"/>
  <c r="AK101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4" i="8"/>
  <c r="AK74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5" i="8"/>
  <c r="AD245" i="8"/>
  <c r="A15" i="1"/>
  <c r="A14" i="1"/>
  <c r="A13" i="1"/>
  <c r="A12" i="1"/>
  <c r="A11" i="1"/>
  <c r="A10" i="1"/>
  <c r="A9" i="1"/>
  <c r="A7" i="1"/>
  <c r="A6" i="1"/>
  <c r="A5" i="1"/>
  <c r="A4" i="1"/>
  <c r="A3" i="1"/>
  <c r="AE244" i="8"/>
  <c r="AD244" i="8"/>
  <c r="AE243" i="8"/>
  <c r="AD243" i="8"/>
  <c r="AE242" i="8"/>
  <c r="AD242" i="8"/>
  <c r="X242" i="8"/>
  <c r="W242" i="8"/>
  <c r="Q242" i="8"/>
  <c r="P242" i="8"/>
  <c r="J242" i="8"/>
  <c r="I242" i="8"/>
  <c r="X241" i="8"/>
  <c r="W241" i="8"/>
  <c r="AE240" i="8"/>
  <c r="AD240" i="8"/>
  <c r="X240" i="8"/>
  <c r="W240" i="8"/>
  <c r="Q240" i="8"/>
  <c r="P240" i="8"/>
  <c r="J240" i="8"/>
  <c r="I240" i="8"/>
  <c r="AE239" i="8"/>
  <c r="AD239" i="8"/>
  <c r="X239" i="8"/>
  <c r="W239" i="8"/>
  <c r="Q239" i="8"/>
  <c r="P239" i="8"/>
  <c r="J239" i="8"/>
  <c r="I239" i="8"/>
  <c r="AE238" i="8"/>
  <c r="AD238" i="8"/>
  <c r="X238" i="8"/>
  <c r="W238" i="8"/>
  <c r="Q238" i="8"/>
  <c r="P238" i="8"/>
  <c r="J238" i="8"/>
  <c r="I238" i="8"/>
  <c r="J237" i="8"/>
  <c r="I237" i="8"/>
  <c r="AE236" i="8"/>
  <c r="AD236" i="8"/>
  <c r="X236" i="8"/>
  <c r="W236" i="8"/>
  <c r="Q236" i="8"/>
  <c r="P236" i="8"/>
  <c r="J236" i="8"/>
  <c r="I236" i="8"/>
  <c r="AE235" i="8"/>
  <c r="AD235" i="8"/>
  <c r="X235" i="8"/>
  <c r="W235" i="8"/>
  <c r="Q235" i="8"/>
  <c r="P235" i="8"/>
  <c r="J235" i="8"/>
  <c r="I235" i="8"/>
  <c r="AE234" i="8"/>
  <c r="AD234" i="8"/>
  <c r="X234" i="8"/>
  <c r="W234" i="8"/>
  <c r="Q234" i="8"/>
  <c r="P234" i="8"/>
  <c r="J234" i="8"/>
  <c r="I234" i="8"/>
  <c r="AE233" i="8"/>
  <c r="AD233" i="8"/>
  <c r="X233" i="8"/>
  <c r="W233" i="8"/>
  <c r="Q233" i="8"/>
  <c r="P233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5" i="8"/>
  <c r="AD225" i="8"/>
  <c r="X225" i="8"/>
  <c r="W225" i="8"/>
  <c r="Q225" i="8"/>
  <c r="P225" i="8"/>
  <c r="J225" i="8"/>
  <c r="I225" i="8"/>
  <c r="AE224" i="8"/>
  <c r="AD224" i="8"/>
  <c r="X224" i="8"/>
  <c r="W224" i="8"/>
  <c r="Q224" i="8"/>
  <c r="P224" i="8"/>
  <c r="J224" i="8"/>
  <c r="I224" i="8"/>
  <c r="AE223" i="8"/>
  <c r="AD223" i="8"/>
  <c r="X223" i="8"/>
  <c r="W223" i="8"/>
  <c r="Q223" i="8"/>
  <c r="P223" i="8"/>
  <c r="J223" i="8"/>
  <c r="I223" i="8"/>
  <c r="X222" i="8"/>
  <c r="W222" i="8"/>
  <c r="Q222" i="8"/>
  <c r="P222" i="8"/>
  <c r="J222" i="8"/>
  <c r="I222" i="8"/>
  <c r="AE221" i="8"/>
  <c r="AD221" i="8"/>
  <c r="X221" i="8"/>
  <c r="W221" i="8"/>
  <c r="Q221" i="8"/>
  <c r="P221" i="8"/>
  <c r="J221" i="8"/>
  <c r="I221" i="8"/>
  <c r="AE220" i="8"/>
  <c r="AD220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AE218" i="8"/>
  <c r="AD218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W214" i="8"/>
  <c r="Q214" i="8"/>
  <c r="P214" i="8"/>
  <c r="J214" i="8"/>
  <c r="I214" i="8"/>
  <c r="AE213" i="8"/>
  <c r="AD213" i="8"/>
  <c r="X213" i="8"/>
  <c r="W213" i="8"/>
  <c r="Q213" i="8"/>
  <c r="P213" i="8"/>
  <c r="J213" i="8"/>
  <c r="I213" i="8"/>
  <c r="AE212" i="8"/>
  <c r="AD212" i="8"/>
  <c r="X212" i="8"/>
  <c r="W212" i="8"/>
  <c r="Q212" i="8"/>
  <c r="P212" i="8"/>
  <c r="J212" i="8"/>
  <c r="I212" i="8"/>
  <c r="X211" i="8"/>
  <c r="W211" i="8"/>
  <c r="Q211" i="8"/>
  <c r="P211" i="8"/>
  <c r="J211" i="8"/>
  <c r="I211" i="8"/>
  <c r="AE209" i="8"/>
  <c r="AD209" i="8"/>
  <c r="X209" i="8"/>
  <c r="W209" i="8"/>
  <c r="Q209" i="8"/>
  <c r="P209" i="8"/>
  <c r="J209" i="8"/>
  <c r="I209" i="8"/>
  <c r="AE208" i="8"/>
  <c r="AD208" i="8"/>
  <c r="X208" i="8"/>
  <c r="W208" i="8"/>
  <c r="Q208" i="8"/>
  <c r="P208" i="8"/>
  <c r="J208" i="8"/>
  <c r="I208" i="8"/>
  <c r="AE207" i="8"/>
  <c r="AD207" i="8"/>
  <c r="X207" i="8"/>
  <c r="W207" i="8"/>
  <c r="Q207" i="8"/>
  <c r="P207" i="8"/>
  <c r="J207" i="8"/>
  <c r="I207" i="8"/>
  <c r="AE205" i="8"/>
  <c r="AD205" i="8"/>
  <c r="X205" i="8"/>
  <c r="W205" i="8"/>
  <c r="Q205" i="8"/>
  <c r="P205" i="8"/>
  <c r="J205" i="8"/>
  <c r="I205" i="8"/>
  <c r="AE204" i="8"/>
  <c r="AD204" i="8"/>
  <c r="X204" i="8"/>
  <c r="W204" i="8"/>
  <c r="Q204" i="8"/>
  <c r="P204" i="8"/>
  <c r="J204" i="8"/>
  <c r="I204" i="8"/>
  <c r="AE202" i="8"/>
  <c r="AD202" i="8"/>
  <c r="X202" i="8"/>
  <c r="W202" i="8"/>
  <c r="Q202" i="8"/>
  <c r="P202" i="8"/>
  <c r="J202" i="8"/>
  <c r="I202" i="8"/>
  <c r="AE201" i="8"/>
  <c r="AD201" i="8"/>
  <c r="X201" i="8"/>
  <c r="W201" i="8"/>
  <c r="Q201" i="8"/>
  <c r="P201" i="8"/>
  <c r="J201" i="8"/>
  <c r="I201" i="8"/>
  <c r="AE200" i="8"/>
  <c r="AD200" i="8"/>
  <c r="X200" i="8"/>
  <c r="W200" i="8"/>
  <c r="Q200" i="8"/>
  <c r="P200" i="8"/>
  <c r="J200" i="8"/>
  <c r="I200" i="8"/>
  <c r="AE199" i="8"/>
  <c r="AD199" i="8"/>
  <c r="X199" i="8"/>
  <c r="W199" i="8"/>
  <c r="Q199" i="8"/>
  <c r="P199" i="8"/>
  <c r="J199" i="8"/>
  <c r="I199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3" i="8"/>
  <c r="AD173" i="8"/>
  <c r="X173" i="8"/>
  <c r="W173" i="8"/>
  <c r="Q173" i="8"/>
  <c r="P173" i="8"/>
  <c r="J173" i="8"/>
  <c r="I173" i="8"/>
  <c r="AE172" i="8"/>
  <c r="AD172" i="8"/>
  <c r="X172" i="8"/>
  <c r="W172" i="8"/>
  <c r="Q172" i="8"/>
  <c r="P172" i="8"/>
  <c r="J172" i="8"/>
  <c r="I172" i="8"/>
  <c r="AE171" i="8"/>
  <c r="AD171" i="8"/>
  <c r="X171" i="8"/>
  <c r="W171" i="8"/>
  <c r="Q171" i="8"/>
  <c r="P171" i="8"/>
  <c r="J171" i="8"/>
  <c r="I171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59" i="8"/>
  <c r="AD159" i="8"/>
  <c r="X159" i="8"/>
  <c r="W159" i="8"/>
  <c r="Q159" i="8"/>
  <c r="P159" i="8"/>
  <c r="J159" i="8"/>
  <c r="I159" i="8"/>
  <c r="AE158" i="8"/>
  <c r="AD158" i="8"/>
  <c r="X158" i="8"/>
  <c r="W158" i="8"/>
  <c r="Q158" i="8"/>
  <c r="P158" i="8"/>
  <c r="J158" i="8"/>
  <c r="I158" i="8"/>
  <c r="AE157" i="8"/>
  <c r="AD157" i="8"/>
  <c r="X157" i="8"/>
  <c r="W157" i="8"/>
  <c r="Q157" i="8"/>
  <c r="P157" i="8"/>
  <c r="J157" i="8"/>
  <c r="I157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0" i="8"/>
  <c r="AD140" i="8"/>
  <c r="X140" i="8"/>
  <c r="W140" i="8"/>
  <c r="Q140" i="8"/>
  <c r="P140" i="8"/>
  <c r="J140" i="8"/>
  <c r="I140" i="8"/>
  <c r="AE139" i="8"/>
  <c r="AD139" i="8"/>
  <c r="X139" i="8"/>
  <c r="W139" i="8"/>
  <c r="Q139" i="8"/>
  <c r="P139" i="8"/>
  <c r="J139" i="8"/>
  <c r="I139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0" i="8"/>
  <c r="AD130" i="8"/>
  <c r="X130" i="8"/>
  <c r="W130" i="8"/>
  <c r="Q130" i="8"/>
  <c r="P130" i="8"/>
  <c r="J130" i="8"/>
  <c r="I130" i="8"/>
  <c r="AE129" i="8"/>
  <c r="AD129" i="8"/>
  <c r="X129" i="8"/>
  <c r="W129" i="8"/>
  <c r="Q129" i="8"/>
  <c r="P129" i="8"/>
  <c r="J129" i="8"/>
  <c r="I129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0" i="8"/>
  <c r="AD120" i="8"/>
  <c r="X120" i="8"/>
  <c r="W120" i="8"/>
  <c r="Q120" i="8"/>
  <c r="P120" i="8"/>
  <c r="J120" i="8"/>
  <c r="I120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8" i="8"/>
  <c r="AD108" i="8"/>
  <c r="X108" i="8"/>
  <c r="W108" i="8"/>
  <c r="Q108" i="8"/>
  <c r="P108" i="8"/>
  <c r="J108" i="8"/>
  <c r="I108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X102" i="8"/>
  <c r="W102" i="8"/>
  <c r="Q102" i="8"/>
  <c r="P102" i="8"/>
  <c r="J102" i="8"/>
  <c r="I102" i="8"/>
  <c r="AE101" i="8"/>
  <c r="AD101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AE80" i="8"/>
  <c r="AD80" i="8"/>
  <c r="X80" i="8"/>
  <c r="W80" i="8"/>
  <c r="AE79" i="8"/>
  <c r="AD79" i="8"/>
  <c r="X79" i="8"/>
  <c r="W79" i="8"/>
  <c r="Q79" i="8"/>
  <c r="P79" i="8"/>
  <c r="J79" i="8"/>
  <c r="I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4" i="8"/>
  <c r="AD74" i="8"/>
  <c r="X74" i="8"/>
  <c r="W74" i="8"/>
  <c r="Q74" i="8"/>
  <c r="P74" i="8"/>
  <c r="J74" i="8"/>
  <c r="I74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I38" i="6"/>
  <c r="P17" i="6"/>
  <c r="P16" i="6"/>
  <c r="P15" i="6"/>
  <c r="P14" i="6"/>
  <c r="P13" i="6"/>
  <c r="P12" i="6"/>
  <c r="P11" i="6"/>
  <c r="P10" i="6"/>
  <c r="AK37" i="6" s="1"/>
  <c r="P9" i="6"/>
  <c r="AK36" i="6" s="1"/>
  <c r="P8" i="6"/>
  <c r="AK35" i="6" s="1"/>
  <c r="P7" i="6"/>
  <c r="AK34" i="6" s="1"/>
  <c r="P6" i="6"/>
  <c r="AK33" i="6" s="1"/>
  <c r="P5" i="6"/>
  <c r="AK32" i="6" s="1"/>
  <c r="O17" i="6"/>
  <c r="O16" i="6"/>
  <c r="O15" i="6"/>
  <c r="O14" i="6"/>
  <c r="O13" i="6"/>
  <c r="O12" i="6"/>
  <c r="O11" i="6"/>
  <c r="O10" i="6"/>
  <c r="AJ37" i="6" s="1"/>
  <c r="O9" i="6"/>
  <c r="AJ36" i="6" s="1"/>
  <c r="O8" i="6"/>
  <c r="AJ35" i="6" s="1"/>
  <c r="O7" i="6"/>
  <c r="AJ34" i="6" s="1"/>
  <c r="O6" i="6"/>
  <c r="AJ33" i="6" s="1"/>
  <c r="O5" i="6"/>
  <c r="AJ32" i="6" s="1"/>
  <c r="O4" i="6"/>
  <c r="AJ31" i="6" s="1"/>
  <c r="D132" i="5"/>
  <c r="C132" i="5"/>
  <c r="B132" i="5"/>
  <c r="P4" i="6" s="1"/>
  <c r="AK31" i="6" s="1"/>
  <c r="O48" i="7"/>
  <c r="N48" i="7"/>
  <c r="M48" i="7"/>
  <c r="J48" i="7"/>
  <c r="G48" i="7"/>
  <c r="E48" i="7"/>
  <c r="AG75" i="7" s="1"/>
  <c r="O47" i="7"/>
  <c r="N47" i="7"/>
  <c r="M47" i="7"/>
  <c r="J47" i="7"/>
  <c r="G47" i="7"/>
  <c r="E47" i="7"/>
  <c r="AG74" i="7" s="1"/>
  <c r="O45" i="7"/>
  <c r="N45" i="7"/>
  <c r="M45" i="7"/>
  <c r="J45" i="7"/>
  <c r="G45" i="7"/>
  <c r="E45" i="7"/>
  <c r="AF75" i="7" s="1"/>
  <c r="O44" i="7"/>
  <c r="N44" i="7"/>
  <c r="M44" i="7"/>
  <c r="J44" i="7"/>
  <c r="G44" i="7"/>
  <c r="E44" i="7"/>
  <c r="AF74" i="7" s="1"/>
  <c r="O42" i="7"/>
  <c r="N42" i="7"/>
  <c r="M42" i="7"/>
  <c r="J42" i="7"/>
  <c r="G42" i="7"/>
  <c r="E42" i="7"/>
  <c r="AE75" i="7" s="1"/>
  <c r="O41" i="7"/>
  <c r="N41" i="7"/>
  <c r="M41" i="7"/>
  <c r="J41" i="7"/>
  <c r="G41" i="7"/>
  <c r="E41" i="7"/>
  <c r="AE74" i="7" s="1"/>
  <c r="O39" i="7"/>
  <c r="N39" i="7"/>
  <c r="M39" i="7"/>
  <c r="J39" i="7"/>
  <c r="G39" i="7"/>
  <c r="E39" i="7"/>
  <c r="AD75" i="7" s="1"/>
  <c r="O38" i="7"/>
  <c r="N38" i="7"/>
  <c r="M38" i="7"/>
  <c r="J38" i="7"/>
  <c r="G38" i="7"/>
  <c r="E38" i="7"/>
  <c r="AD74" i="7" s="1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I37" i="6"/>
  <c r="AI36" i="6"/>
  <c r="AI35" i="6"/>
  <c r="AI34" i="6"/>
  <c r="AA34" i="6"/>
  <c r="Y34" i="6"/>
  <c r="AI33" i="6"/>
  <c r="AA33" i="6"/>
  <c r="Y33" i="6"/>
  <c r="AI32" i="6"/>
  <c r="AA32" i="6"/>
  <c r="Y32" i="6"/>
  <c r="AI31" i="6"/>
  <c r="AA31" i="6"/>
  <c r="Y31" i="6"/>
  <c r="X34" i="6"/>
  <c r="X33" i="6"/>
  <c r="X32" i="6"/>
  <c r="X31" i="6"/>
  <c r="R126" i="5"/>
  <c r="Q126" i="5"/>
  <c r="P63" i="4"/>
  <c r="O63" i="4"/>
  <c r="P51" i="4"/>
  <c r="O51" i="4"/>
  <c r="P27" i="4"/>
  <c r="P15" i="4"/>
  <c r="O27" i="4"/>
  <c r="O15" i="4"/>
  <c r="P73" i="4"/>
  <c r="P72" i="4"/>
  <c r="P71" i="4"/>
  <c r="P70" i="4"/>
  <c r="P69" i="4"/>
  <c r="P68" i="4"/>
  <c r="P67" i="4"/>
  <c r="P66" i="4"/>
  <c r="P65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75" i="4"/>
  <c r="M75" i="4"/>
  <c r="J75" i="4"/>
  <c r="I75" i="4"/>
  <c r="H75" i="4"/>
  <c r="G75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N447" i="3"/>
  <c r="M447" i="3"/>
  <c r="J447" i="3"/>
  <c r="I447" i="3"/>
  <c r="F447" i="3"/>
  <c r="N446" i="3"/>
  <c r="M446" i="3"/>
  <c r="J446" i="3"/>
  <c r="I446" i="3"/>
  <c r="F446" i="3"/>
  <c r="N444" i="3"/>
  <c r="M444" i="3"/>
  <c r="J444" i="3"/>
  <c r="I444" i="3"/>
  <c r="F444" i="3"/>
  <c r="N443" i="3"/>
  <c r="M443" i="3"/>
  <c r="J443" i="3"/>
  <c r="I443" i="3"/>
  <c r="F443" i="3"/>
  <c r="N442" i="3"/>
  <c r="M442" i="3"/>
  <c r="J442" i="3"/>
  <c r="I442" i="3"/>
  <c r="F442" i="3"/>
  <c r="N278" i="3"/>
  <c r="M278" i="3"/>
  <c r="J278" i="3"/>
  <c r="I278" i="3"/>
  <c r="F278" i="3"/>
  <c r="N277" i="3"/>
  <c r="M277" i="3"/>
  <c r="J277" i="3"/>
  <c r="I277" i="3"/>
  <c r="F277" i="3"/>
  <c r="N276" i="3"/>
  <c r="M276" i="3"/>
  <c r="J276" i="3"/>
  <c r="I276" i="3"/>
  <c r="F276" i="3"/>
  <c r="N275" i="3"/>
  <c r="M275" i="3"/>
  <c r="J275" i="3"/>
  <c r="I275" i="3"/>
  <c r="F275" i="3"/>
  <c r="N274" i="3"/>
  <c r="M274" i="3"/>
  <c r="J274" i="3"/>
  <c r="I274" i="3"/>
  <c r="F274" i="3"/>
  <c r="N273" i="3"/>
  <c r="M273" i="3"/>
  <c r="J273" i="3"/>
  <c r="I273" i="3"/>
  <c r="F273" i="3"/>
  <c r="N272" i="3"/>
  <c r="M272" i="3"/>
  <c r="J272" i="3"/>
  <c r="I272" i="3"/>
  <c r="F272" i="3"/>
  <c r="Q81" i="2"/>
  <c r="Q80" i="2"/>
  <c r="R81" i="2"/>
  <c r="N109" i="2" s="1"/>
  <c r="R80" i="2"/>
  <c r="L108" i="2" s="1"/>
  <c r="O29" i="2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439" i="3"/>
  <c r="M439" i="3"/>
  <c r="J439" i="3"/>
  <c r="I439" i="3"/>
  <c r="F439" i="3"/>
  <c r="N438" i="3"/>
  <c r="M438" i="3"/>
  <c r="J438" i="3"/>
  <c r="I438" i="3"/>
  <c r="F438" i="3"/>
  <c r="N436" i="3"/>
  <c r="M436" i="3"/>
  <c r="J436" i="3"/>
  <c r="I436" i="3"/>
  <c r="F436" i="3"/>
  <c r="N435" i="3"/>
  <c r="M435" i="3"/>
  <c r="J435" i="3"/>
  <c r="I435" i="3"/>
  <c r="F435" i="3"/>
  <c r="N434" i="3"/>
  <c r="M434" i="3"/>
  <c r="J434" i="3"/>
  <c r="I434" i="3"/>
  <c r="F434" i="3"/>
  <c r="N432" i="3"/>
  <c r="M432" i="3"/>
  <c r="J432" i="3"/>
  <c r="I432" i="3"/>
  <c r="F432" i="3"/>
  <c r="N431" i="3"/>
  <c r="M431" i="3"/>
  <c r="J431" i="3"/>
  <c r="I431" i="3"/>
  <c r="F431" i="3"/>
  <c r="N430" i="3"/>
  <c r="M430" i="3"/>
  <c r="J430" i="3"/>
  <c r="I430" i="3"/>
  <c r="F430" i="3"/>
  <c r="N428" i="3"/>
  <c r="M428" i="3"/>
  <c r="J428" i="3"/>
  <c r="I428" i="3"/>
  <c r="F428" i="3"/>
  <c r="N427" i="3"/>
  <c r="M427" i="3"/>
  <c r="J427" i="3"/>
  <c r="I427" i="3"/>
  <c r="F427" i="3"/>
  <c r="N426" i="3"/>
  <c r="M426" i="3"/>
  <c r="J426" i="3"/>
  <c r="I426" i="3"/>
  <c r="F426" i="3"/>
  <c r="N424" i="3"/>
  <c r="M424" i="3"/>
  <c r="J424" i="3"/>
  <c r="I424" i="3"/>
  <c r="F424" i="3"/>
  <c r="N423" i="3"/>
  <c r="M423" i="3"/>
  <c r="J423" i="3"/>
  <c r="I423" i="3"/>
  <c r="F423" i="3"/>
  <c r="N422" i="3"/>
  <c r="M422" i="3"/>
  <c r="J422" i="3"/>
  <c r="I422" i="3"/>
  <c r="F422" i="3"/>
  <c r="N420" i="3"/>
  <c r="M420" i="3"/>
  <c r="J420" i="3"/>
  <c r="I420" i="3"/>
  <c r="F420" i="3"/>
  <c r="N419" i="3"/>
  <c r="M419" i="3"/>
  <c r="J419" i="3"/>
  <c r="I419" i="3"/>
  <c r="F419" i="3"/>
  <c r="N418" i="3"/>
  <c r="M418" i="3"/>
  <c r="J418" i="3"/>
  <c r="I418" i="3"/>
  <c r="F418" i="3"/>
  <c r="N416" i="3"/>
  <c r="M416" i="3"/>
  <c r="J416" i="3"/>
  <c r="I416" i="3"/>
  <c r="F416" i="3"/>
  <c r="N415" i="3"/>
  <c r="M415" i="3"/>
  <c r="J415" i="3"/>
  <c r="I415" i="3"/>
  <c r="F415" i="3"/>
  <c r="N414" i="3"/>
  <c r="M414" i="3"/>
  <c r="J414" i="3"/>
  <c r="I414" i="3"/>
  <c r="F414" i="3"/>
  <c r="N412" i="3"/>
  <c r="M412" i="3"/>
  <c r="J412" i="3"/>
  <c r="I412" i="3"/>
  <c r="F412" i="3"/>
  <c r="N411" i="3"/>
  <c r="M411" i="3"/>
  <c r="J411" i="3"/>
  <c r="I411" i="3"/>
  <c r="F411" i="3"/>
  <c r="N410" i="3"/>
  <c r="M410" i="3"/>
  <c r="J410" i="3"/>
  <c r="I410" i="3"/>
  <c r="F410" i="3"/>
  <c r="N408" i="3"/>
  <c r="M408" i="3"/>
  <c r="J408" i="3"/>
  <c r="I408" i="3"/>
  <c r="F408" i="3"/>
  <c r="N407" i="3"/>
  <c r="M407" i="3"/>
  <c r="J407" i="3"/>
  <c r="I407" i="3"/>
  <c r="F407" i="3"/>
  <c r="N406" i="3"/>
  <c r="M406" i="3"/>
  <c r="J406" i="3"/>
  <c r="I406" i="3"/>
  <c r="F406" i="3"/>
  <c r="N404" i="3"/>
  <c r="M404" i="3"/>
  <c r="J404" i="3"/>
  <c r="I404" i="3"/>
  <c r="F404" i="3"/>
  <c r="N403" i="3"/>
  <c r="M403" i="3"/>
  <c r="J403" i="3"/>
  <c r="I403" i="3"/>
  <c r="F403" i="3"/>
  <c r="N402" i="3"/>
  <c r="M402" i="3"/>
  <c r="J402" i="3"/>
  <c r="I402" i="3"/>
  <c r="F402" i="3"/>
  <c r="N400" i="3"/>
  <c r="M400" i="3"/>
  <c r="J400" i="3"/>
  <c r="I400" i="3"/>
  <c r="F400" i="3"/>
  <c r="N399" i="3"/>
  <c r="M399" i="3"/>
  <c r="J399" i="3"/>
  <c r="I399" i="3"/>
  <c r="F399" i="3"/>
  <c r="N398" i="3"/>
  <c r="M398" i="3"/>
  <c r="J398" i="3"/>
  <c r="I398" i="3"/>
  <c r="F398" i="3"/>
  <c r="N396" i="3"/>
  <c r="M396" i="3"/>
  <c r="J396" i="3"/>
  <c r="I396" i="3"/>
  <c r="F396" i="3"/>
  <c r="N395" i="3"/>
  <c r="M395" i="3"/>
  <c r="J395" i="3"/>
  <c r="I395" i="3"/>
  <c r="F395" i="3"/>
  <c r="N394" i="3"/>
  <c r="M394" i="3"/>
  <c r="J394" i="3"/>
  <c r="I394" i="3"/>
  <c r="F394" i="3"/>
  <c r="N383" i="3"/>
  <c r="M383" i="3"/>
  <c r="J383" i="3"/>
  <c r="I383" i="3"/>
  <c r="F383" i="3"/>
  <c r="N382" i="3"/>
  <c r="M382" i="3"/>
  <c r="J382" i="3"/>
  <c r="I382" i="3"/>
  <c r="F382" i="3"/>
  <c r="N381" i="3"/>
  <c r="M381" i="3"/>
  <c r="J381" i="3"/>
  <c r="I381" i="3"/>
  <c r="F381" i="3"/>
  <c r="N380" i="3"/>
  <c r="M380" i="3"/>
  <c r="J380" i="3"/>
  <c r="I380" i="3"/>
  <c r="F380" i="3"/>
  <c r="N379" i="3"/>
  <c r="M379" i="3"/>
  <c r="J379" i="3"/>
  <c r="I379" i="3"/>
  <c r="F379" i="3"/>
  <c r="N378" i="3"/>
  <c r="M378" i="3"/>
  <c r="J378" i="3"/>
  <c r="I378" i="3"/>
  <c r="F378" i="3"/>
  <c r="M367" i="3"/>
  <c r="J367" i="3"/>
  <c r="I367" i="3"/>
  <c r="F367" i="3"/>
  <c r="M366" i="3"/>
  <c r="J366" i="3"/>
  <c r="I366" i="3"/>
  <c r="F366" i="3"/>
  <c r="M365" i="3"/>
  <c r="J365" i="3"/>
  <c r="I365" i="3"/>
  <c r="F365" i="3"/>
  <c r="M364" i="3"/>
  <c r="J364" i="3"/>
  <c r="I364" i="3"/>
  <c r="F364" i="3"/>
  <c r="M363" i="3"/>
  <c r="J363" i="3"/>
  <c r="I363" i="3"/>
  <c r="F363" i="3"/>
  <c r="M362" i="3"/>
  <c r="J362" i="3"/>
  <c r="I362" i="3"/>
  <c r="F362" i="3"/>
  <c r="M359" i="3"/>
  <c r="J359" i="3"/>
  <c r="I359" i="3"/>
  <c r="F359" i="3"/>
  <c r="M358" i="3"/>
  <c r="J358" i="3"/>
  <c r="I358" i="3"/>
  <c r="F358" i="3"/>
  <c r="M357" i="3"/>
  <c r="J357" i="3"/>
  <c r="I357" i="3"/>
  <c r="F357" i="3"/>
  <c r="M356" i="3"/>
  <c r="J356" i="3"/>
  <c r="I356" i="3"/>
  <c r="F356" i="3"/>
  <c r="M355" i="3"/>
  <c r="J355" i="3"/>
  <c r="I355" i="3"/>
  <c r="F355" i="3"/>
  <c r="M354" i="3"/>
  <c r="J354" i="3"/>
  <c r="I354" i="3"/>
  <c r="F354" i="3"/>
  <c r="M351" i="3"/>
  <c r="J351" i="3"/>
  <c r="I351" i="3"/>
  <c r="F351" i="3"/>
  <c r="M350" i="3"/>
  <c r="J350" i="3"/>
  <c r="I350" i="3"/>
  <c r="F350" i="3"/>
  <c r="M349" i="3"/>
  <c r="J349" i="3"/>
  <c r="I349" i="3"/>
  <c r="F349" i="3"/>
  <c r="M348" i="3"/>
  <c r="J348" i="3"/>
  <c r="I348" i="3"/>
  <c r="F348" i="3"/>
  <c r="M347" i="3"/>
  <c r="J347" i="3"/>
  <c r="I347" i="3"/>
  <c r="F347" i="3"/>
  <c r="M346" i="3"/>
  <c r="J346" i="3"/>
  <c r="I346" i="3"/>
  <c r="F346" i="3"/>
  <c r="N270" i="3"/>
  <c r="M270" i="3"/>
  <c r="J270" i="3"/>
  <c r="I270" i="3"/>
  <c r="F270" i="3"/>
  <c r="N269" i="3"/>
  <c r="M269" i="3"/>
  <c r="J269" i="3"/>
  <c r="I269" i="3"/>
  <c r="F269" i="3"/>
  <c r="N268" i="3"/>
  <c r="M268" i="3"/>
  <c r="J268" i="3"/>
  <c r="I268" i="3"/>
  <c r="F268" i="3"/>
  <c r="N267" i="3"/>
  <c r="M267" i="3"/>
  <c r="J267" i="3"/>
  <c r="I267" i="3"/>
  <c r="F267" i="3"/>
  <c r="N266" i="3"/>
  <c r="M266" i="3"/>
  <c r="J266" i="3"/>
  <c r="I266" i="3"/>
  <c r="F266" i="3"/>
  <c r="N265" i="3"/>
  <c r="M265" i="3"/>
  <c r="J265" i="3"/>
  <c r="I265" i="3"/>
  <c r="F265" i="3"/>
  <c r="N264" i="3"/>
  <c r="M264" i="3"/>
  <c r="J264" i="3"/>
  <c r="I264" i="3"/>
  <c r="F264" i="3"/>
  <c r="N262" i="3"/>
  <c r="M262" i="3"/>
  <c r="J262" i="3"/>
  <c r="I262" i="3"/>
  <c r="F262" i="3"/>
  <c r="N261" i="3"/>
  <c r="M261" i="3"/>
  <c r="J261" i="3"/>
  <c r="I261" i="3"/>
  <c r="F261" i="3"/>
  <c r="N260" i="3"/>
  <c r="M260" i="3"/>
  <c r="J260" i="3"/>
  <c r="I260" i="3"/>
  <c r="F260" i="3"/>
  <c r="N259" i="3"/>
  <c r="M259" i="3"/>
  <c r="J259" i="3"/>
  <c r="I259" i="3"/>
  <c r="F259" i="3"/>
  <c r="N258" i="3"/>
  <c r="M258" i="3"/>
  <c r="J258" i="3"/>
  <c r="I258" i="3"/>
  <c r="F258" i="3"/>
  <c r="N257" i="3"/>
  <c r="M257" i="3"/>
  <c r="J257" i="3"/>
  <c r="I257" i="3"/>
  <c r="F257" i="3"/>
  <c r="N256" i="3"/>
  <c r="M256" i="3"/>
  <c r="J256" i="3"/>
  <c r="I256" i="3"/>
  <c r="F256" i="3"/>
  <c r="N254" i="3"/>
  <c r="M254" i="3"/>
  <c r="J254" i="3"/>
  <c r="I254" i="3"/>
  <c r="F254" i="3"/>
  <c r="N253" i="3"/>
  <c r="M253" i="3"/>
  <c r="J253" i="3"/>
  <c r="I253" i="3"/>
  <c r="F253" i="3"/>
  <c r="N252" i="3"/>
  <c r="M252" i="3"/>
  <c r="J252" i="3"/>
  <c r="I252" i="3"/>
  <c r="F252" i="3"/>
  <c r="N251" i="3"/>
  <c r="M251" i="3"/>
  <c r="J251" i="3"/>
  <c r="I251" i="3"/>
  <c r="F251" i="3"/>
  <c r="N250" i="3"/>
  <c r="M250" i="3"/>
  <c r="J250" i="3"/>
  <c r="I250" i="3"/>
  <c r="F250" i="3"/>
  <c r="N249" i="3"/>
  <c r="M249" i="3"/>
  <c r="J249" i="3"/>
  <c r="I249" i="3"/>
  <c r="F249" i="3"/>
  <c r="N248" i="3"/>
  <c r="M248" i="3"/>
  <c r="J248" i="3"/>
  <c r="I248" i="3"/>
  <c r="F248" i="3"/>
  <c r="N246" i="3"/>
  <c r="M246" i="3"/>
  <c r="J246" i="3"/>
  <c r="I246" i="3"/>
  <c r="F246" i="3"/>
  <c r="N245" i="3"/>
  <c r="M245" i="3"/>
  <c r="J245" i="3"/>
  <c r="I245" i="3"/>
  <c r="F245" i="3"/>
  <c r="N244" i="3"/>
  <c r="M244" i="3"/>
  <c r="J244" i="3"/>
  <c r="I244" i="3"/>
  <c r="F244" i="3"/>
  <c r="N243" i="3"/>
  <c r="M243" i="3"/>
  <c r="J243" i="3"/>
  <c r="I243" i="3"/>
  <c r="F243" i="3"/>
  <c r="N242" i="3"/>
  <c r="M242" i="3"/>
  <c r="J242" i="3"/>
  <c r="I242" i="3"/>
  <c r="F242" i="3"/>
  <c r="N241" i="3"/>
  <c r="M241" i="3"/>
  <c r="J241" i="3"/>
  <c r="I241" i="3"/>
  <c r="F241" i="3"/>
  <c r="N240" i="3"/>
  <c r="M240" i="3"/>
  <c r="J240" i="3"/>
  <c r="I240" i="3"/>
  <c r="F240" i="3"/>
  <c r="N238" i="3"/>
  <c r="M238" i="3"/>
  <c r="J238" i="3"/>
  <c r="I238" i="3"/>
  <c r="F238" i="3"/>
  <c r="N237" i="3"/>
  <c r="M237" i="3"/>
  <c r="J237" i="3"/>
  <c r="I237" i="3"/>
  <c r="F237" i="3"/>
  <c r="N236" i="3"/>
  <c r="M236" i="3"/>
  <c r="J236" i="3"/>
  <c r="I236" i="3"/>
  <c r="F236" i="3"/>
  <c r="N235" i="3"/>
  <c r="M235" i="3"/>
  <c r="J235" i="3"/>
  <c r="I235" i="3"/>
  <c r="F235" i="3"/>
  <c r="N234" i="3"/>
  <c r="M234" i="3"/>
  <c r="J234" i="3"/>
  <c r="I234" i="3"/>
  <c r="F234" i="3"/>
  <c r="N233" i="3"/>
  <c r="M233" i="3"/>
  <c r="J233" i="3"/>
  <c r="I233" i="3"/>
  <c r="F233" i="3"/>
  <c r="N232" i="3"/>
  <c r="M232" i="3"/>
  <c r="J232" i="3"/>
  <c r="I232" i="3"/>
  <c r="F232" i="3"/>
  <c r="N214" i="3"/>
  <c r="M214" i="3"/>
  <c r="J214" i="3"/>
  <c r="I214" i="3"/>
  <c r="F214" i="3"/>
  <c r="N213" i="3"/>
  <c r="M213" i="3"/>
  <c r="J213" i="3"/>
  <c r="I213" i="3"/>
  <c r="F213" i="3"/>
  <c r="N212" i="3"/>
  <c r="M212" i="3"/>
  <c r="J212" i="3"/>
  <c r="I212" i="3"/>
  <c r="F212" i="3"/>
  <c r="N211" i="3"/>
  <c r="M211" i="3"/>
  <c r="J211" i="3"/>
  <c r="I211" i="3"/>
  <c r="F211" i="3"/>
  <c r="N210" i="3"/>
  <c r="M210" i="3"/>
  <c r="J210" i="3"/>
  <c r="I210" i="3"/>
  <c r="F210" i="3"/>
  <c r="N209" i="3"/>
  <c r="M209" i="3"/>
  <c r="J209" i="3"/>
  <c r="I209" i="3"/>
  <c r="F209" i="3"/>
  <c r="N208" i="3"/>
  <c r="M208" i="3"/>
  <c r="J208" i="3"/>
  <c r="I208" i="3"/>
  <c r="F208" i="3"/>
  <c r="M198" i="3"/>
  <c r="J198" i="3"/>
  <c r="I198" i="3"/>
  <c r="M197" i="3"/>
  <c r="J197" i="3"/>
  <c r="I197" i="3"/>
  <c r="M196" i="3"/>
  <c r="J196" i="3"/>
  <c r="I196" i="3"/>
  <c r="M195" i="3"/>
  <c r="J195" i="3"/>
  <c r="I195" i="3"/>
  <c r="M194" i="3"/>
  <c r="J194" i="3"/>
  <c r="I194" i="3"/>
  <c r="M193" i="3"/>
  <c r="J193" i="3"/>
  <c r="I193" i="3"/>
  <c r="M192" i="3"/>
  <c r="J192" i="3"/>
  <c r="I192" i="3"/>
  <c r="M190" i="3"/>
  <c r="J190" i="3"/>
  <c r="I190" i="3"/>
  <c r="F190" i="3"/>
  <c r="M189" i="3"/>
  <c r="J189" i="3"/>
  <c r="I189" i="3"/>
  <c r="F189" i="3"/>
  <c r="M188" i="3"/>
  <c r="J188" i="3"/>
  <c r="I188" i="3"/>
  <c r="F188" i="3"/>
  <c r="M187" i="3"/>
  <c r="J187" i="3"/>
  <c r="I187" i="3"/>
  <c r="F187" i="3"/>
  <c r="M186" i="3"/>
  <c r="J186" i="3"/>
  <c r="I186" i="3"/>
  <c r="F186" i="3"/>
  <c r="M185" i="3"/>
  <c r="J185" i="3"/>
  <c r="I185" i="3"/>
  <c r="F185" i="3"/>
  <c r="M184" i="3"/>
  <c r="J184" i="3"/>
  <c r="I184" i="3"/>
  <c r="F184" i="3"/>
  <c r="M182" i="3"/>
  <c r="J182" i="3"/>
  <c r="I182" i="3"/>
  <c r="F182" i="3"/>
  <c r="M181" i="3"/>
  <c r="J181" i="3"/>
  <c r="I181" i="3"/>
  <c r="F181" i="3"/>
  <c r="M180" i="3"/>
  <c r="J180" i="3"/>
  <c r="I180" i="3"/>
  <c r="F180" i="3"/>
  <c r="M179" i="3"/>
  <c r="J179" i="3"/>
  <c r="I179" i="3"/>
  <c r="F179" i="3"/>
  <c r="M178" i="3"/>
  <c r="J178" i="3"/>
  <c r="I178" i="3"/>
  <c r="F178" i="3"/>
  <c r="M177" i="3"/>
  <c r="J177" i="3"/>
  <c r="I177" i="3"/>
  <c r="F177" i="3"/>
  <c r="M176" i="3"/>
  <c r="J176" i="3"/>
  <c r="I176" i="3"/>
  <c r="F176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P36" i="2"/>
  <c r="P34" i="2" s="1"/>
  <c r="P35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B107" i="2"/>
  <c r="O36" i="2"/>
  <c r="N36" i="2"/>
  <c r="N34" i="2" s="1"/>
  <c r="M36" i="2"/>
  <c r="M31" i="2" s="1"/>
  <c r="L36" i="2"/>
  <c r="L31" i="2" s="1"/>
  <c r="K36" i="2"/>
  <c r="J36" i="2"/>
  <c r="J34" i="2" s="1"/>
  <c r="I36" i="2"/>
  <c r="I34" i="2" s="1"/>
  <c r="H36" i="2"/>
  <c r="H34" i="2" s="1"/>
  <c r="G36" i="2"/>
  <c r="G31" i="2" s="1"/>
  <c r="O35" i="2"/>
  <c r="O33" i="2" s="1"/>
  <c r="N35" i="2"/>
  <c r="N33" i="2" s="1"/>
  <c r="M35" i="2"/>
  <c r="M30" i="2" s="1"/>
  <c r="L35" i="2"/>
  <c r="L33" i="2" s="1"/>
  <c r="K35" i="2"/>
  <c r="J35" i="2"/>
  <c r="J30" i="2" s="1"/>
  <c r="I35" i="2"/>
  <c r="I33" i="2" s="1"/>
  <c r="H35" i="2"/>
  <c r="H33" i="2" s="1"/>
  <c r="G35" i="2"/>
  <c r="G33" i="2" s="1"/>
  <c r="M34" i="2"/>
  <c r="G34" i="2"/>
  <c r="F34" i="2"/>
  <c r="E34" i="2"/>
  <c r="D34" i="2"/>
  <c r="C34" i="2"/>
  <c r="B34" i="2"/>
  <c r="F33" i="2"/>
  <c r="E33" i="2"/>
  <c r="D33" i="2"/>
  <c r="C33" i="2"/>
  <c r="B33" i="2"/>
  <c r="J31" i="2"/>
  <c r="F31" i="2"/>
  <c r="E31" i="2"/>
  <c r="D31" i="2"/>
  <c r="C31" i="2"/>
  <c r="B31" i="2"/>
  <c r="H30" i="2"/>
  <c r="F30" i="2"/>
  <c r="E30" i="2"/>
  <c r="D30" i="2"/>
  <c r="C30" i="2"/>
  <c r="B3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L34" i="2" l="1"/>
  <c r="O30" i="2"/>
  <c r="L30" i="2"/>
  <c r="I30" i="2"/>
  <c r="N17" i="2"/>
  <c r="N20" i="2"/>
  <c r="O77" i="4"/>
  <c r="O81" i="4"/>
  <c r="O85" i="4"/>
  <c r="O79" i="4"/>
  <c r="O83" i="4"/>
  <c r="O87" i="4"/>
  <c r="O78" i="4"/>
  <c r="O82" i="4"/>
  <c r="O80" i="4"/>
  <c r="O84" i="4"/>
  <c r="O99" i="4"/>
  <c r="O90" i="4"/>
  <c r="O94" i="4"/>
  <c r="O96" i="4"/>
  <c r="O91" i="4"/>
  <c r="O95" i="4"/>
  <c r="O92" i="4"/>
  <c r="O89" i="4"/>
  <c r="O93" i="4"/>
  <c r="O97" i="4"/>
  <c r="P80" i="4"/>
  <c r="P84" i="4"/>
  <c r="P78" i="4"/>
  <c r="P87" i="4"/>
  <c r="P83" i="4"/>
  <c r="P77" i="4"/>
  <c r="P81" i="4"/>
  <c r="P85" i="4"/>
  <c r="P82" i="4"/>
  <c r="P79" i="4"/>
  <c r="P89" i="4"/>
  <c r="P93" i="4"/>
  <c r="P97" i="4"/>
  <c r="P91" i="4"/>
  <c r="P96" i="4"/>
  <c r="P90" i="4"/>
  <c r="P94" i="4"/>
  <c r="P95" i="4"/>
  <c r="P99" i="4"/>
  <c r="P92" i="4"/>
  <c r="M33" i="2"/>
  <c r="H31" i="2"/>
  <c r="J33" i="2"/>
  <c r="N30" i="2"/>
  <c r="I31" i="2"/>
  <c r="G30" i="2"/>
  <c r="AJ38" i="6"/>
  <c r="AK38" i="6"/>
  <c r="O39" i="4"/>
  <c r="M109" i="2"/>
  <c r="P31" i="2"/>
  <c r="O109" i="2"/>
  <c r="P39" i="4"/>
  <c r="P75" i="4"/>
  <c r="O75" i="4"/>
  <c r="E109" i="2"/>
  <c r="F109" i="2"/>
  <c r="P81" i="2"/>
  <c r="P109" i="2" s="1"/>
  <c r="I109" i="2"/>
  <c r="B109" i="2"/>
  <c r="J109" i="2"/>
  <c r="C109" i="2"/>
  <c r="G109" i="2"/>
  <c r="K109" i="2"/>
  <c r="D109" i="2"/>
  <c r="H109" i="2"/>
  <c r="L109" i="2"/>
  <c r="P30" i="2"/>
  <c r="O31" i="2"/>
  <c r="P33" i="2"/>
  <c r="P16" i="2"/>
  <c r="P17" i="2"/>
  <c r="P20" i="2"/>
  <c r="P19" i="2"/>
  <c r="O20" i="2"/>
  <c r="O19" i="2"/>
  <c r="O17" i="2"/>
  <c r="O16" i="2"/>
  <c r="B108" i="2"/>
  <c r="J108" i="2"/>
  <c r="C108" i="2"/>
  <c r="G108" i="2"/>
  <c r="O108" i="2"/>
  <c r="N31" i="2"/>
  <c r="O34" i="2"/>
  <c r="E108" i="2"/>
  <c r="I108" i="2"/>
  <c r="M108" i="2"/>
  <c r="F108" i="2"/>
  <c r="N108" i="2"/>
  <c r="K108" i="2"/>
  <c r="P80" i="2"/>
  <c r="P108" i="2" s="1"/>
  <c r="D108" i="2"/>
  <c r="H108" i="2"/>
</calcChain>
</file>

<file path=xl/sharedStrings.xml><?xml version="1.0" encoding="utf-8"?>
<sst xmlns="http://schemas.openxmlformats.org/spreadsheetml/2006/main" count="5390" uniqueCount="623">
  <si>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</si>
  <si>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</si>
  <si>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</si>
  <si>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</si>
  <si>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</si>
  <si>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</si>
  <si>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</si>
  <si>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</si>
  <si>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</si>
  <si>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</si>
  <si>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</si>
  <si>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</si>
  <si>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</si>
  <si>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</si>
  <si>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</si>
  <si>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</si>
  <si>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</si>
  <si>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</si>
  <si>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</si>
  <si>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</si>
  <si>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</si>
  <si>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</si>
  <si>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</si>
  <si>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</si>
  <si>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</si>
  <si>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</si>
  <si>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</si>
  <si>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</si>
  <si>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</si>
  <si>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</si>
  <si>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</si>
  <si>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>Násobnost přihlášek</t>
  </si>
  <si>
    <t>celkem
přihlášených</t>
  </si>
  <si>
    <t>15 a &gt;</t>
  </si>
  <si>
    <t>průměr</t>
  </si>
  <si>
    <t>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</si>
  <si>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</si>
  <si>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</si>
  <si>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</si>
  <si>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</si>
  <si>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</si>
  <si>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</si>
  <si>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</si>
  <si>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</si>
  <si>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</si>
  <si>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</si>
  <si>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</si>
  <si>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</si>
  <si>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</si>
  <si>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</si>
  <si>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</si>
  <si>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</si>
  <si>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</si>
  <si>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</si>
  <si>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</si>
  <si>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</si>
  <si>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</si>
  <si>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</si>
  <si>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</si>
  <si>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</si>
  <si>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</si>
  <si>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</si>
  <si>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</si>
  <si>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</si>
  <si>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</si>
  <si>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</si>
  <si>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</si>
  <si>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</si>
  <si>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</si>
  <si>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</si>
  <si>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</si>
  <si>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</si>
  <si>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</si>
  <si>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</si>
  <si>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</si>
  <si>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</si>
  <si>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</si>
  <si>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</si>
  <si>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</si>
  <si>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</si>
  <si>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</si>
  <si>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</si>
  <si>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</si>
  <si>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</si>
  <si>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</si>
  <si>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</si>
  <si>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</si>
  <si>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</si>
  <si>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</si>
  <si>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</si>
  <si>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</si>
  <si>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</si>
  <si>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</si>
  <si>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</si>
  <si>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</si>
  <si>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</si>
  <si>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</si>
  <si>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</si>
  <si>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</si>
  <si>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</si>
  <si>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</si>
  <si>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</si>
  <si>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</si>
  <si>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</si>
  <si>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</si>
  <si>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</si>
  <si>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</si>
  <si>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</si>
  <si>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</si>
  <si>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</si>
  <si>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</si>
  <si>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</si>
  <si>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</si>
  <si>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</si>
  <si>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</si>
  <si>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</si>
  <si>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</si>
  <si>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</si>
  <si>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</si>
  <si>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</si>
  <si>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</si>
  <si>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</si>
  <si>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</si>
  <si>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</si>
  <si>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</si>
  <si>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</si>
  <si>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</si>
  <si>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</si>
  <si>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</si>
  <si>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</si>
  <si>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</si>
  <si>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</si>
  <si>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</si>
  <si>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</si>
  <si>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</si>
  <si>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</si>
  <si>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</si>
  <si>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</si>
  <si>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</si>
  <si>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</si>
  <si>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</si>
  <si>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</si>
  <si>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</si>
  <si>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</si>
  <si>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</si>
  <si>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</si>
  <si>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</si>
  <si>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</si>
  <si>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</si>
  <si>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</si>
  <si>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</si>
  <si>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</si>
  <si>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</si>
  <si>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</si>
  <si>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</si>
  <si>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</si>
  <si>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</si>
  <si>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</si>
  <si>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</si>
  <si>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</si>
  <si>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</si>
  <si>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</si>
  <si>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</si>
  <si>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</si>
  <si>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</si>
  <si>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</si>
  <si>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</si>
  <si>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</si>
  <si>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</si>
  <si>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</si>
  <si>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</si>
  <si>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</si>
  <si>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</si>
  <si>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</si>
  <si>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</si>
  <si>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</si>
  <si>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</si>
  <si>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</si>
  <si>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</si>
  <si>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</si>
  <si>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</si>
  <si>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</si>
  <si>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</si>
  <si>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</si>
  <si>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</si>
  <si>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</si>
  <si>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</si>
  <si>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</si>
  <si>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</si>
  <si>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</si>
  <si>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</si>
  <si>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</si>
  <si>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</si>
  <si>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</si>
  <si>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</si>
  <si>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</si>
  <si>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</si>
  <si>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</si>
  <si>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</si>
  <si>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</si>
  <si>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</si>
  <si>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</si>
  <si>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</si>
  <si>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</si>
  <si>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</si>
  <si>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</si>
  <si>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</si>
  <si>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</si>
  <si>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</si>
  <si>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</si>
  <si>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</si>
  <si>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</si>
  <si>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</si>
  <si>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</si>
  <si>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</si>
  <si>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</si>
  <si>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</si>
  <si>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</si>
  <si>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</si>
  <si>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</si>
  <si>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</si>
  <si>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</si>
  <si>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</si>
  <si>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</si>
  <si>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</si>
  <si>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</si>
  <si>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</si>
  <si>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</si>
  <si>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</si>
  <si>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</si>
  <si>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</si>
  <si>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</si>
  <si>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</si>
  <si>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</si>
  <si>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</si>
  <si>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</si>
  <si>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</si>
  <si>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</si>
  <si>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</si>
  <si>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</si>
  <si>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</si>
  <si>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</si>
  <si>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</si>
  <si>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</si>
  <si>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</si>
  <si>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</si>
  <si>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</si>
  <si>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</si>
  <si>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</si>
  <si>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</si>
  <si>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</si>
  <si>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</si>
  <si>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</si>
  <si>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</si>
  <si>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</si>
  <si>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</si>
  <si>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</si>
  <si>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</si>
  <si>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</si>
  <si>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</si>
  <si>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</si>
  <si>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</si>
  <si>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</si>
  <si>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</si>
  <si>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</si>
  <si>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</si>
  <si>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</si>
  <si>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</si>
  <si>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</si>
  <si>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</si>
  <si>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</si>
  <si>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</si>
  <si>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</si>
  <si>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</si>
  <si>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</si>
  <si>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</si>
  <si>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</si>
  <si>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</si>
  <si>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</si>
  <si>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</si>
  <si>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</si>
  <si>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</si>
  <si>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</si>
  <si>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</si>
  <si>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</si>
  <si>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</si>
  <si>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</si>
  <si>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</si>
  <si>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</si>
  <si>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</si>
  <si>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</si>
  <si>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</si>
  <si>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</si>
  <si>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</si>
  <si>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</si>
  <si>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</si>
  <si>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</si>
  <si>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</si>
  <si>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</si>
  <si>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</si>
  <si>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</si>
  <si>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</si>
  <si>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</si>
  <si>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</si>
  <si>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</si>
  <si>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</si>
  <si>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</si>
  <si>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</si>
  <si>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</si>
  <si>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</si>
  <si>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</si>
  <si>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</si>
  <si>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</si>
  <si>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</si>
  <si>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</si>
  <si>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</si>
  <si>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</si>
  <si>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</si>
  <si>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</si>
  <si>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</si>
  <si>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</si>
  <si>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</si>
  <si>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</si>
  <si>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</si>
  <si>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</si>
  <si>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</si>
  <si>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</si>
  <si>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</si>
  <si>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</si>
  <si>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</si>
  <si>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</si>
  <si>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</si>
  <si>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</si>
  <si>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</si>
  <si>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</si>
  <si>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</si>
  <si>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</si>
  <si>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</si>
  <si>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</si>
  <si>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</si>
  <si>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</si>
  <si>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</si>
  <si>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</si>
  <si>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</si>
  <si>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</si>
  <si>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</si>
  <si>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</si>
  <si>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</si>
  <si>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</si>
  <si>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</si>
  <si>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</si>
  <si>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</si>
  <si>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</si>
  <si>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</si>
  <si>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</si>
  <si>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</si>
  <si>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</si>
  <si>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</si>
  <si>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</si>
  <si>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</si>
  <si>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</si>
  <si>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</si>
  <si>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</si>
  <si>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</si>
  <si>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</si>
  <si>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</si>
  <si>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</si>
  <si>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</si>
  <si>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</si>
  <si>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</si>
  <si>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</si>
  <si>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</si>
  <si>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</si>
  <si>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</si>
  <si>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</si>
  <si>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</si>
  <si>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</si>
  <si>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</si>
  <si>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</si>
  <si>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</si>
  <si>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</si>
  <si>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</si>
  <si>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</si>
  <si>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</si>
  <si>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</si>
  <si>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</si>
  <si>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</si>
  <si>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</si>
  <si>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</si>
  <si>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</si>
  <si>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</si>
  <si>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</si>
  <si>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</si>
  <si>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</si>
  <si>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</si>
  <si>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</si>
  <si>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</si>
  <si>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</si>
  <si>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</si>
  <si>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</si>
  <si>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</si>
  <si>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</si>
  <si>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</si>
  <si>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</si>
  <si>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</si>
  <si>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</si>
  <si>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</si>
  <si>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</si>
  <si>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</si>
  <si>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</si>
  <si>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</si>
  <si>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</si>
  <si>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</si>
  <si>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</si>
  <si>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</si>
  <si>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</si>
  <si>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</si>
  <si>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</si>
  <si>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</si>
  <si>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</si>
  <si>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</si>
  <si>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</si>
  <si>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</si>
  <si>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</si>
  <si>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</si>
  <si>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</si>
  <si>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</si>
  <si>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</si>
  <si>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</si>
  <si>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</si>
  <si>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</si>
  <si>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</si>
  <si>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</si>
  <si>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</si>
  <si>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</si>
  <si>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</si>
  <si>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</si>
  <si>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</si>
  <si>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</si>
  <si>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</si>
  <si>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</si>
  <si>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</si>
  <si>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</si>
  <si>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</si>
  <si>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</si>
  <si>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</si>
  <si>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</si>
  <si>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</si>
  <si>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</si>
  <si>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</si>
  <si>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</si>
  <si>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</si>
  <si>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</si>
  <si>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</si>
  <si>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</si>
  <si>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</si>
  <si>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</si>
  <si>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</si>
  <si>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</si>
  <si>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</si>
  <si>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</si>
  <si>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</si>
  <si>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</si>
  <si>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</si>
  <si>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>61000</t>
  </si>
  <si>
    <t>Evropský polytechnický institut, s.r.o., Osvobození 699, Kunovice, 686 04</t>
  </si>
  <si>
    <t>62000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</si>
  <si>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</si>
  <si>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</si>
  <si>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</si>
  <si>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</si>
  <si>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</si>
  <si>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</si>
  <si>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</si>
  <si>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</si>
  <si>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</si>
  <si>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</si>
  <si>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</si>
  <si>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</si>
  <si>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</si>
  <si>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</si>
  <si>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</si>
  <si>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</si>
  <si>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</si>
  <si>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</si>
  <si>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6D000</t>
  </si>
  <si>
    <t xml:space="preserve">Vysoká škola manažerské informatiky a ekonomiky, a.s., Vltavská 14/585, Praha 5, 150 00 </t>
  </si>
  <si>
    <t>6E000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</si>
  <si>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</si>
  <si>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</si>
  <si>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</si>
  <si>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</si>
  <si>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</si>
  <si>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>6J000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</si>
  <si>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</si>
  <si>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</si>
  <si>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</si>
  <si>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</si>
  <si>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</si>
  <si>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>6N000</t>
  </si>
  <si>
    <t>6P000</t>
  </si>
  <si>
    <t>6Q000</t>
  </si>
  <si>
    <t>6R000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</si>
  <si>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</si>
  <si>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</si>
  <si>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</si>
  <si>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</si>
  <si>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</si>
  <si>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</si>
  <si>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</si>
  <si>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>72000</t>
  </si>
  <si>
    <t>73000</t>
  </si>
  <si>
    <t xml:space="preserve"> Pražský technologický institut, o.p.s.
V Sedlci 229/14a, Praha 6</t>
  </si>
  <si>
    <t>74000</t>
  </si>
  <si>
    <t>75000</t>
  </si>
  <si>
    <t>76000</t>
  </si>
  <si>
    <t>77000</t>
  </si>
  <si>
    <t>78000</t>
  </si>
  <si>
    <t>79000</t>
  </si>
  <si>
    <t>Západomoravská vysoká škola Třebíč, o.p.s., Okružní 935, Třebíč, 674 01</t>
  </si>
  <si>
    <t>7A000</t>
  </si>
  <si>
    <t>7B000</t>
  </si>
  <si>
    <t>7C000</t>
  </si>
  <si>
    <t>7D000</t>
  </si>
  <si>
    <t>7E000</t>
  </si>
  <si>
    <t>Vysoká škola aplikovaných ekonomických studií, s.r.o., Jana Růžičky 1143/11, Praha 4, 148 00</t>
  </si>
  <si>
    <t>7F000</t>
  </si>
  <si>
    <t>7G000</t>
  </si>
  <si>
    <t xml:space="preserve">Vysoká škola realitní - Institut Franka Dysona s.r.o., Masná 229/34, Brno, 602 00  </t>
  </si>
  <si>
    <t>7H900</t>
  </si>
  <si>
    <t>7J900</t>
  </si>
  <si>
    <t xml:space="preserve">Vysoká škola cestovního ruchu a teritoriálních studií v Praze, spol. s.r.o., Holešovice, Ortenovo nám. 34, Praha 7, 170 00 </t>
  </si>
  <si>
    <t>7K900</t>
  </si>
  <si>
    <t>7L900</t>
  </si>
  <si>
    <t>7M900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</si>
  <si>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</si>
  <si>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</si>
  <si>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</si>
  <si>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</si>
  <si>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</si>
  <si>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</si>
  <si>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7P900</t>
  </si>
  <si>
    <t>Archip s.r.o.</t>
  </si>
  <si>
    <t>2014/15</t>
  </si>
  <si>
    <t>Věk k 31.8.2014</t>
  </si>
  <si>
    <t>2015/16</t>
  </si>
  <si>
    <t>ART &amp; DESIGN INSTITUT, s.r.o.</t>
  </si>
  <si>
    <t>7R900</t>
  </si>
  <si>
    <t>7S900</t>
  </si>
  <si>
    <t>Fakulta designu a umění L. Sutnara </t>
  </si>
  <si>
    <t>International ART CAMPUS Prague, s.r.o.</t>
  </si>
  <si>
    <t>Věk k 31.8.2015</t>
  </si>
  <si>
    <t xml:space="preserve">* Do roku 2000 populace 18letých, od roku 2001 populace 19letých. </t>
  </si>
  <si>
    <t>2016/17</t>
  </si>
  <si>
    <t>Věk k 31.8.2016</t>
  </si>
  <si>
    <t>Univerzita Karlova</t>
  </si>
  <si>
    <t>Fakulta zdravotnických studií</t>
  </si>
  <si>
    <t>Ostravská univerzita</t>
  </si>
  <si>
    <t>Fakulta tropického zemědělství</t>
  </si>
  <si>
    <t>Vysoká škola finanční a správní, a.s.</t>
  </si>
  <si>
    <t>7T900</t>
  </si>
  <si>
    <t>7U900</t>
  </si>
  <si>
    <t>maturanti v předch. roce (denní forma vzdělávání)</t>
  </si>
  <si>
    <t>2017/18</t>
  </si>
  <si>
    <t>Počet přihlášek, přihlášených a přijatých ke studiu na VŠ podle skupin studijních programů v letech 1999/00–2017/18</t>
  </si>
  <si>
    <t>Věk k 31.8.2017</t>
  </si>
  <si>
    <t>18 a méně</t>
  </si>
  <si>
    <t>Vysoká škola hotelová v Praze 8</t>
  </si>
  <si>
    <t>University of New York in Prague</t>
  </si>
  <si>
    <t>VŠ mezinárodních a veřejných vztahů</t>
  </si>
  <si>
    <t>Academia Rerum Civilium</t>
  </si>
  <si>
    <t>VŠ evropských a regionálních studií</t>
  </si>
  <si>
    <t>Filmová akademie v Písku</t>
  </si>
  <si>
    <t>VŠ TV a sportu Palestra</t>
  </si>
  <si>
    <t>Vysoká škola logistiky</t>
  </si>
  <si>
    <t>Vysoká škola zdravotnická</t>
  </si>
  <si>
    <t>Vysoká škola obchodní v Praze</t>
  </si>
  <si>
    <t>AKADEMIE STING</t>
  </si>
  <si>
    <t>Metropolitní univerzita Praha, o.p.s.</t>
  </si>
  <si>
    <t>Univerzita Jana Amose Komenského</t>
  </si>
  <si>
    <t>Vysoká škola Karla Engliše v Brně</t>
  </si>
  <si>
    <t>Anglo-americká vysoká škola</t>
  </si>
  <si>
    <t>Pražská VŠ psychosociálních studií</t>
  </si>
  <si>
    <t>Soukromá vysoká škola ekonomická Znojmo</t>
  </si>
  <si>
    <t>Moravská vysoká škola Olomouc</t>
  </si>
  <si>
    <t>CEVRO institut, o.p.s.</t>
  </si>
  <si>
    <t>VŠ obchodní a hotelová</t>
  </si>
  <si>
    <t>VŠ aplikované psychologie , s.r.o.</t>
  </si>
  <si>
    <t>ŠKODA AUTO VŠ, o.p.s.</t>
  </si>
  <si>
    <t>VŠ podnikání a práva, a.s.</t>
  </si>
  <si>
    <t>VŠ kreativní komunikace</t>
  </si>
  <si>
    <t>Vysoká škola ekonomie a managementu, a.s.</t>
  </si>
  <si>
    <t>7V900</t>
  </si>
  <si>
    <t>2018/19</t>
  </si>
  <si>
    <t>Od roku 2018 se postupně přechází na oborovou klasifikaci ISCED. Pokračování v těchto tabulkách již není možné.</t>
  </si>
  <si>
    <t>Věk k 31.8.2018</t>
  </si>
  <si>
    <t>Fakulta strojního inženýrství </t>
  </si>
  <si>
    <t>2019/20</t>
  </si>
  <si>
    <t>2019/120</t>
  </si>
  <si>
    <t>Vysoká škola PRIGO, z.ú.</t>
  </si>
  <si>
    <t>Věk k 31.8.2019</t>
  </si>
  <si>
    <t>2020/21</t>
  </si>
  <si>
    <t>Věk k 31.8.2020</t>
  </si>
  <si>
    <t>Farmaceutická fakulta</t>
  </si>
  <si>
    <t>Počet podaných přihlášek, přihlášených, přijatých a zapsaných na VŠ v letech 1999/00–2021/22 (v tis.)</t>
  </si>
  <si>
    <t>2021/22</t>
  </si>
  <si>
    <t>Počet přihlášených a zapsaných na VŠ ve vztahu k populaci 18/19letých a k počtu maturantů
(v denní formě vzdělávání) v letech 1999/00–2021/22 (v tis.)</t>
  </si>
  <si>
    <t>Počet přihlášených a zapsaných do prezenční formy studia VŠ ve vztahu k populaci 18/19letých a k počtu maturantů
(v denní formě vzdělávání) v letech 1999/00–2021/22 (v tis.)</t>
  </si>
  <si>
    <t>Počet podaných přihlášek, přihlášených, přijatých a zapsaných na VŠ v letech 1999/00–2021/22</t>
  </si>
  <si>
    <t>Uchazeči podle počtu podaných přihlášek 1999/00–2021/22</t>
  </si>
  <si>
    <t>Struktura uchazečů podle počtu podaných přihlášek 1999/00–2021/22</t>
  </si>
  <si>
    <t>Základní přehled o přijímacím řízení na vysoké školy podle druhu studia v letech 2001/02–2021/22</t>
  </si>
  <si>
    <t>reálný počet přijatých/počet přihlášených</t>
  </si>
  <si>
    <t>reálná úspěšnost uchazečů</t>
  </si>
  <si>
    <t>Struktura přihlášených,  přijatých a zapsaných na VŠ podle věku a formy studia pro roky 1999/00–2021/2022</t>
  </si>
  <si>
    <t>Počet přihlášek, přihlášených, přijetí, přijatých, zapsání a zapsaných podle pohlaví v letech 1999/00–2021/22</t>
  </si>
  <si>
    <t>AMBIS vysoká škola, a.s.</t>
  </si>
  <si>
    <t>Vysoká škola NEWTON, a.s.</t>
  </si>
  <si>
    <t>Unicorn Vysoká škola s.r.o.</t>
  </si>
  <si>
    <t>Prague City Vysoká Škola s.r.o.</t>
  </si>
  <si>
    <t>Přijímací řízení na VŠ – podle fakult v letech 2010/11–2021/22</t>
  </si>
  <si>
    <t>Struktura přihlášených uchazečů o prezenční studium na VŠ podle věku v letech 1999/00–2021/22</t>
  </si>
  <si>
    <t>Uchazeči o prezenční studium na VŠ podle věku v letech 1999/00–2021/22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</si>
</sst>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č_-;\-* #,##0.00\ _K_č_-;_-* &quot;-&quot;??\ _K_č_-;_-@_-"/>
    <numFmt numFmtId="165" formatCode="0.0"/>
    <numFmt numFmtId="166" formatCode="#,##0.0"/>
    <numFmt numFmtId="167" formatCode="0.0%"/>
    <numFmt numFmtId="168" formatCode="#,##0;;\-"/>
    <numFmt numFmtId="169" formatCode="0.0%;;\-"/>
    <numFmt numFmtId="170" formatCode="#,##0.00;;\-"/>
    <numFmt numFmtId="171" formatCode="0.000000%"/>
    <numFmt numFmtId="172" formatCode="_(* #,##0.00_);_(* \(#,##0.00\);_(* &quot;-&quot;??_);_(@_)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Times New Roman CE"/>
      <charset val="238"/>
    </font>
    <font>
      <sz val="11"/>
      <color rgb="FF9C6500"/>
      <name val="Arial Narrow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23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172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9" fontId="6" fillId="0" borderId="0" applyFont="0" applyFill="0" applyBorder="0" applyAlignment="0" applyProtection="0"/>
    <xf numFmtId="0" fontId="27" fillId="0" borderId="0"/>
  </cellStyleXfs>
  <cellXfs count="8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6" fontId="3" fillId="3" borderId="7" xfId="0" applyNumberFormat="1" applyFont="1" applyFill="1" applyBorder="1" applyAlignment="1">
      <alignment horizontal="right"/>
    </xf>
    <xf numFmtId="166" fontId="3" fillId="3" borderId="8" xfId="0" applyNumberFormat="1" applyFont="1" applyFill="1" applyBorder="1" applyAlignment="1">
      <alignment horizontal="right"/>
    </xf>
    <xf numFmtId="166" fontId="3" fillId="3" borderId="9" xfId="0" applyNumberFormat="1" applyFont="1" applyFill="1" applyBorder="1" applyAlignment="1">
      <alignment horizontal="right"/>
    </xf>
    <xf numFmtId="166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6" fontId="3" fillId="3" borderId="12" xfId="0" applyNumberFormat="1" applyFont="1" applyFill="1" applyBorder="1" applyAlignment="1">
      <alignment horizontal="right"/>
    </xf>
    <xf numFmtId="166" fontId="3" fillId="3" borderId="13" xfId="0" applyNumberFormat="1" applyFont="1" applyFill="1" applyBorder="1" applyAlignment="1">
      <alignment horizontal="right"/>
    </xf>
    <xf numFmtId="166" fontId="3" fillId="3" borderId="14" xfId="0" applyNumberFormat="1" applyFont="1" applyFill="1" applyBorder="1" applyAlignment="1">
      <alignment horizontal="right"/>
    </xf>
    <xf numFmtId="166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7" fontId="3" fillId="0" borderId="0" xfId="2" applyNumberFormat="1" applyFont="1"/>
    <xf numFmtId="167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6" fontId="3" fillId="3" borderId="17" xfId="0" applyNumberFormat="1" applyFont="1" applyFill="1" applyBorder="1" applyAlignment="1">
      <alignment horizontal="right"/>
    </xf>
    <xf numFmtId="166" fontId="3" fillId="3" borderId="18" xfId="0" applyNumberFormat="1" applyFont="1" applyFill="1" applyBorder="1" applyAlignment="1">
      <alignment horizontal="right"/>
    </xf>
    <xf numFmtId="166" fontId="3" fillId="3" borderId="19" xfId="0" applyNumberFormat="1" applyFont="1" applyFill="1" applyBorder="1" applyAlignment="1">
      <alignment horizontal="right"/>
    </xf>
    <xf numFmtId="166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6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6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6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6" fontId="3" fillId="0" borderId="7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167" fontId="3" fillId="0" borderId="12" xfId="2" applyNumberFormat="1" applyFont="1" applyFill="1" applyBorder="1" applyAlignment="1">
      <alignment horizontal="right"/>
    </xf>
    <xf numFmtId="167" fontId="3" fillId="0" borderId="13" xfId="2" applyNumberFormat="1" applyFont="1" applyFill="1" applyBorder="1" applyAlignment="1">
      <alignment horizontal="right"/>
    </xf>
    <xf numFmtId="167" fontId="3" fillId="0" borderId="14" xfId="2" applyNumberFormat="1" applyFont="1" applyFill="1" applyBorder="1" applyAlignment="1">
      <alignment horizontal="right"/>
    </xf>
    <xf numFmtId="167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7" fontId="3" fillId="0" borderId="23" xfId="2" applyNumberFormat="1" applyFont="1" applyFill="1" applyBorder="1" applyAlignment="1">
      <alignment horizontal="right"/>
    </xf>
    <xf numFmtId="167" fontId="3" fillId="0" borderId="24" xfId="2" applyNumberFormat="1" applyFont="1" applyFill="1" applyBorder="1" applyAlignment="1">
      <alignment horizontal="right"/>
    </xf>
    <xf numFmtId="167" fontId="3" fillId="0" borderId="25" xfId="2" applyNumberFormat="1" applyFont="1" applyFill="1" applyBorder="1" applyAlignment="1">
      <alignment horizontal="right"/>
    </xf>
    <xf numFmtId="167" fontId="3" fillId="0" borderId="26" xfId="2" applyNumberFormat="1" applyFont="1" applyFill="1" applyBorder="1" applyAlignment="1">
      <alignment horizontal="right"/>
    </xf>
    <xf numFmtId="166" fontId="3" fillId="0" borderId="27" xfId="0" applyNumberFormat="1" applyFont="1" applyFill="1" applyBorder="1" applyAlignment="1">
      <alignment horizontal="right"/>
    </xf>
    <xf numFmtId="166" fontId="3" fillId="0" borderId="28" xfId="0" applyNumberFormat="1" applyFont="1" applyFill="1" applyBorder="1" applyAlignment="1">
      <alignment horizontal="right"/>
    </xf>
    <xf numFmtId="166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7" fontId="3" fillId="0" borderId="30" xfId="2" applyNumberFormat="1" applyFont="1" applyFill="1" applyBorder="1" applyAlignment="1">
      <alignment horizontal="right"/>
    </xf>
    <xf numFmtId="167" fontId="3" fillId="0" borderId="31" xfId="2" applyNumberFormat="1" applyFont="1" applyFill="1" applyBorder="1" applyAlignment="1">
      <alignment horizontal="right"/>
    </xf>
    <xf numFmtId="167" fontId="3" fillId="0" borderId="32" xfId="2" applyNumberFormat="1" applyFont="1" applyFill="1" applyBorder="1" applyAlignment="1">
      <alignment horizontal="right"/>
    </xf>
    <xf numFmtId="167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6" fontId="3" fillId="0" borderId="35" xfId="2" applyNumberFormat="1" applyFont="1" applyFill="1" applyBorder="1" applyAlignment="1">
      <alignment horizontal="right"/>
    </xf>
    <xf numFmtId="166" fontId="3" fillId="0" borderId="36" xfId="2" applyNumberFormat="1" applyFont="1" applyFill="1" applyBorder="1" applyAlignment="1">
      <alignment horizontal="right"/>
    </xf>
    <xf numFmtId="166" fontId="3" fillId="0" borderId="37" xfId="2" applyNumberFormat="1" applyFont="1" applyFill="1" applyBorder="1" applyAlignment="1">
      <alignment horizontal="right"/>
    </xf>
    <xf numFmtId="166" fontId="3" fillId="0" borderId="38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6" fontId="3" fillId="0" borderId="40" xfId="2" applyNumberFormat="1" applyFont="1" applyFill="1" applyBorder="1" applyAlignment="1">
      <alignment horizontal="right"/>
    </xf>
    <xf numFmtId="166" fontId="3" fillId="0" borderId="41" xfId="2" applyNumberFormat="1" applyFont="1" applyFill="1" applyBorder="1" applyAlignment="1">
      <alignment horizontal="right"/>
    </xf>
    <xf numFmtId="166" fontId="3" fillId="0" borderId="42" xfId="2" applyNumberFormat="1" applyFont="1" applyFill="1" applyBorder="1" applyAlignment="1">
      <alignment horizontal="right"/>
    </xf>
    <xf numFmtId="166" fontId="3" fillId="0" borderId="43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166" fontId="3" fillId="0" borderId="44" xfId="0" applyNumberFormat="1" applyFont="1" applyFill="1" applyBorder="1" applyAlignment="1">
      <alignment horizontal="right"/>
    </xf>
    <xf numFmtId="166" fontId="3" fillId="3" borderId="45" xfId="0" applyNumberFormat="1" applyFont="1" applyFill="1" applyBorder="1" applyAlignment="1">
      <alignment horizontal="right"/>
    </xf>
    <xf numFmtId="166" fontId="3" fillId="3" borderId="46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5" fontId="3" fillId="3" borderId="47" xfId="0" applyNumberFormat="1" applyFont="1" applyFill="1" applyBorder="1" applyAlignment="1">
      <alignment horizontal="right"/>
    </xf>
    <xf numFmtId="168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5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5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6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6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6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3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9" fontId="3" fillId="3" borderId="57" xfId="0" applyNumberFormat="1" applyFont="1" applyFill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72" xfId="0" applyNumberFormat="1" applyFont="1" applyFill="1" applyBorder="1" applyAlignment="1">
      <alignment horizontal="right"/>
    </xf>
    <xf numFmtId="169" fontId="3" fillId="3" borderId="57" xfId="2" applyNumberFormat="1" applyFont="1" applyFill="1" applyBorder="1" applyAlignment="1">
      <alignment horizontal="right"/>
    </xf>
    <xf numFmtId="169" fontId="3" fillId="3" borderId="58" xfId="2" applyNumberFormat="1" applyFont="1" applyFill="1" applyBorder="1" applyAlignment="1">
      <alignment horizontal="right"/>
    </xf>
    <xf numFmtId="169" fontId="3" fillId="3" borderId="71" xfId="2" applyNumberFormat="1" applyFont="1" applyFill="1" applyBorder="1" applyAlignment="1">
      <alignment horizontal="right"/>
    </xf>
    <xf numFmtId="169" fontId="3" fillId="3" borderId="73" xfId="2" applyNumberFormat="1" applyFont="1" applyFill="1" applyBorder="1" applyAlignment="1">
      <alignment horizontal="right"/>
    </xf>
    <xf numFmtId="169" fontId="3" fillId="3" borderId="61" xfId="2" applyNumberFormat="1" applyFont="1" applyFill="1" applyBorder="1" applyAlignment="1">
      <alignment horizontal="right"/>
    </xf>
    <xf numFmtId="169" fontId="3" fillId="3" borderId="62" xfId="2" applyNumberFormat="1" applyFont="1" applyFill="1" applyBorder="1" applyAlignment="1">
      <alignment horizontal="right"/>
    </xf>
    <xf numFmtId="169" fontId="3" fillId="3" borderId="65" xfId="2" applyNumberFormat="1" applyFont="1" applyFill="1" applyBorder="1" applyAlignment="1">
      <alignment horizontal="right"/>
    </xf>
    <xf numFmtId="169" fontId="3" fillId="3" borderId="64" xfId="2" applyNumberFormat="1" applyFont="1" applyFill="1" applyBorder="1" applyAlignment="1">
      <alignment horizontal="right"/>
    </xf>
    <xf numFmtId="169" fontId="3" fillId="3" borderId="74" xfId="2" applyNumberFormat="1" applyFont="1" applyFill="1" applyBorder="1" applyAlignment="1">
      <alignment horizontal="right"/>
    </xf>
    <xf numFmtId="167" fontId="3" fillId="3" borderId="62" xfId="2" applyNumberFormat="1" applyFont="1" applyFill="1" applyBorder="1" applyAlignment="1">
      <alignment horizontal="right"/>
    </xf>
    <xf numFmtId="167" fontId="3" fillId="3" borderId="65" xfId="2" applyNumberFormat="1" applyFont="1" applyFill="1" applyBorder="1" applyAlignment="1">
      <alignment horizontal="right"/>
    </xf>
    <xf numFmtId="167" fontId="3" fillId="3" borderId="54" xfId="2" applyNumberFormat="1" applyFont="1" applyFill="1" applyBorder="1" applyAlignment="1">
      <alignment horizontal="right"/>
    </xf>
    <xf numFmtId="169" fontId="3" fillId="3" borderId="54" xfId="2" applyNumberFormat="1" applyFont="1" applyFill="1" applyBorder="1" applyAlignment="1">
      <alignment horizontal="right"/>
    </xf>
    <xf numFmtId="167" fontId="3" fillId="3" borderId="69" xfId="2" applyNumberFormat="1" applyFont="1" applyFill="1" applyBorder="1" applyAlignment="1">
      <alignment horizontal="right"/>
    </xf>
    <xf numFmtId="169" fontId="3" fillId="3" borderId="70" xfId="2" applyNumberFormat="1" applyFont="1" applyFill="1" applyBorder="1" applyAlignment="1">
      <alignment horizontal="right"/>
    </xf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7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7" fontId="2" fillId="3" borderId="84" xfId="2" applyNumberFormat="1" applyFont="1" applyFill="1" applyBorder="1" applyAlignment="1">
      <alignment horizontal="right" vertical="center"/>
    </xf>
    <xf numFmtId="167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7" fontId="2" fillId="3" borderId="90" xfId="2" applyNumberFormat="1" applyFont="1" applyFill="1" applyBorder="1" applyAlignment="1">
      <alignment horizontal="right" vertical="center"/>
    </xf>
    <xf numFmtId="167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7" fontId="2" fillId="3" borderId="28" xfId="2" applyNumberFormat="1" applyFont="1" applyFill="1" applyBorder="1" applyAlignment="1">
      <alignment horizontal="right" vertical="center"/>
    </xf>
    <xf numFmtId="167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7" fontId="2" fillId="3" borderId="24" xfId="2" applyNumberFormat="1" applyFont="1" applyFill="1" applyBorder="1" applyAlignment="1">
      <alignment horizontal="right" vertical="center"/>
    </xf>
    <xf numFmtId="167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7" fontId="2" fillId="3" borderId="31" xfId="2" applyNumberFormat="1" applyFont="1" applyFill="1" applyBorder="1" applyAlignment="1">
      <alignment horizontal="right" vertical="center"/>
    </xf>
    <xf numFmtId="167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7" fontId="2" fillId="3" borderId="18" xfId="2" applyNumberFormat="1" applyFont="1" applyFill="1" applyBorder="1" applyAlignment="1">
      <alignment horizontal="right" vertical="center"/>
    </xf>
    <xf numFmtId="167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7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8" fontId="3" fillId="3" borderId="83" xfId="0" applyNumberFormat="1" applyFont="1" applyFill="1" applyBorder="1" applyAlignment="1">
      <alignment horizontal="right"/>
    </xf>
    <xf numFmtId="168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8" fontId="3" fillId="0" borderId="84" xfId="0" applyNumberFormat="1" applyFont="1" applyFill="1" applyBorder="1" applyAlignment="1">
      <alignment horizontal="right"/>
    </xf>
    <xf numFmtId="167" fontId="2" fillId="3" borderId="84" xfId="2" applyNumberFormat="1" applyFont="1" applyFill="1" applyBorder="1" applyAlignment="1">
      <alignment horizontal="right"/>
    </xf>
    <xf numFmtId="167" fontId="2" fillId="3" borderId="85" xfId="2" applyNumberFormat="1" applyFont="1" applyFill="1" applyBorder="1" applyAlignment="1">
      <alignment horizontal="right"/>
    </xf>
    <xf numFmtId="168" fontId="3" fillId="3" borderId="89" xfId="0" applyNumberFormat="1" applyFont="1" applyFill="1" applyBorder="1" applyAlignment="1">
      <alignment horizontal="right"/>
    </xf>
    <xf numFmtId="168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8" fontId="3" fillId="3" borderId="90" xfId="0" applyNumberFormat="1" applyFont="1" applyFill="1" applyBorder="1" applyAlignment="1">
      <alignment horizontal="right"/>
    </xf>
    <xf numFmtId="167" fontId="2" fillId="3" borderId="90" xfId="2" applyNumberFormat="1" applyFont="1" applyFill="1" applyBorder="1" applyAlignment="1">
      <alignment horizontal="right"/>
    </xf>
    <xf numFmtId="167" fontId="2" fillId="3" borderId="91" xfId="2" applyNumberFormat="1" applyFont="1" applyFill="1" applyBorder="1" applyAlignment="1">
      <alignment horizontal="right"/>
    </xf>
    <xf numFmtId="168" fontId="3" fillId="3" borderId="27" xfId="0" applyNumberFormat="1" applyFont="1" applyFill="1" applyBorder="1" applyAlignment="1">
      <alignment horizontal="right"/>
    </xf>
    <xf numFmtId="168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8" fontId="3" fillId="3" borderId="28" xfId="0" applyNumberFormat="1" applyFont="1" applyFill="1" applyBorder="1" applyAlignment="1">
      <alignment horizontal="right"/>
    </xf>
    <xf numFmtId="167" fontId="2" fillId="3" borderId="28" xfId="2" applyNumberFormat="1" applyFont="1" applyFill="1" applyBorder="1" applyAlignment="1">
      <alignment horizontal="right"/>
    </xf>
    <xf numFmtId="167" fontId="2" fillId="3" borderId="95" xfId="2" applyNumberFormat="1" applyFont="1" applyFill="1" applyBorder="1" applyAlignment="1">
      <alignment horizontal="right"/>
    </xf>
    <xf numFmtId="168" fontId="3" fillId="3" borderId="23" xfId="0" applyNumberFormat="1" applyFont="1" applyFill="1" applyBorder="1" applyAlignment="1">
      <alignment horizontal="right"/>
    </xf>
    <xf numFmtId="168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8" fontId="3" fillId="3" borderId="24" xfId="0" applyNumberFormat="1" applyFont="1" applyFill="1" applyBorder="1" applyAlignment="1">
      <alignment horizontal="right"/>
    </xf>
    <xf numFmtId="167" fontId="2" fillId="3" borderId="24" xfId="2" applyNumberFormat="1" applyFont="1" applyFill="1" applyBorder="1" applyAlignment="1">
      <alignment horizontal="right"/>
    </xf>
    <xf numFmtId="167" fontId="2" fillId="3" borderId="26" xfId="2" applyNumberFormat="1" applyFont="1" applyFill="1" applyBorder="1" applyAlignment="1">
      <alignment horizontal="right"/>
    </xf>
    <xf numFmtId="168" fontId="3" fillId="3" borderId="30" xfId="0" applyNumberFormat="1" applyFont="1" applyFill="1" applyBorder="1" applyAlignment="1">
      <alignment horizontal="right"/>
    </xf>
    <xf numFmtId="168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8" fontId="3" fillId="3" borderId="31" xfId="0" applyNumberFormat="1" applyFont="1" applyFill="1" applyBorder="1" applyAlignment="1">
      <alignment horizontal="right"/>
    </xf>
    <xf numFmtId="167" fontId="2" fillId="3" borderId="31" xfId="2" applyNumberFormat="1" applyFont="1" applyFill="1" applyBorder="1" applyAlignment="1">
      <alignment horizontal="right"/>
    </xf>
    <xf numFmtId="167" fontId="2" fillId="3" borderId="33" xfId="2" applyNumberFormat="1" applyFont="1" applyFill="1" applyBorder="1" applyAlignment="1">
      <alignment horizontal="right"/>
    </xf>
    <xf numFmtId="168" fontId="3" fillId="3" borderId="17" xfId="0" applyNumberFormat="1" applyFont="1" applyFill="1" applyBorder="1" applyAlignment="1">
      <alignment horizontal="right"/>
    </xf>
    <xf numFmtId="168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8" fontId="3" fillId="3" borderId="18" xfId="0" applyNumberFormat="1" applyFont="1" applyFill="1" applyBorder="1" applyAlignment="1">
      <alignment horizontal="right"/>
    </xf>
    <xf numFmtId="167" fontId="2" fillId="3" borderId="18" xfId="2" applyNumberFormat="1" applyFont="1" applyFill="1" applyBorder="1" applyAlignment="1">
      <alignment horizontal="right"/>
    </xf>
    <xf numFmtId="167" fontId="2" fillId="3" borderId="20" xfId="2" applyNumberFormat="1" applyFont="1" applyFill="1" applyBorder="1" applyAlignment="1">
      <alignment horizontal="right"/>
    </xf>
    <xf numFmtId="168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7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7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8" fontId="3" fillId="3" borderId="120" xfId="0" applyNumberFormat="1" applyFont="1" applyFill="1" applyBorder="1" applyAlignment="1">
      <alignment horizontal="right"/>
    </xf>
    <xf numFmtId="168" fontId="3" fillId="3" borderId="121" xfId="0" applyNumberFormat="1" applyFont="1" applyFill="1" applyBorder="1" applyAlignment="1">
      <alignment horizontal="right"/>
    </xf>
    <xf numFmtId="168" fontId="3" fillId="3" borderId="122" xfId="0" applyNumberFormat="1" applyFont="1" applyFill="1" applyBorder="1" applyAlignment="1">
      <alignment horizontal="right"/>
    </xf>
    <xf numFmtId="168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125" xfId="0" applyNumberFormat="1" applyFont="1" applyFill="1" applyBorder="1" applyAlignment="1">
      <alignment horizontal="right"/>
    </xf>
    <xf numFmtId="168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8" fontId="3" fillId="3" borderId="127" xfId="0" applyNumberFormat="1" applyFont="1" applyFill="1" applyBorder="1" applyAlignment="1">
      <alignment horizontal="right"/>
    </xf>
    <xf numFmtId="168" fontId="3" fillId="3" borderId="128" xfId="0" applyNumberFormat="1" applyFont="1" applyFill="1" applyBorder="1" applyAlignment="1">
      <alignment horizontal="right"/>
    </xf>
    <xf numFmtId="168" fontId="3" fillId="3" borderId="129" xfId="0" applyNumberFormat="1" applyFont="1" applyFill="1" applyBorder="1" applyAlignment="1">
      <alignment horizontal="right"/>
    </xf>
    <xf numFmtId="168" fontId="3" fillId="3" borderId="130" xfId="0" applyNumberFormat="1" applyFont="1" applyFill="1" applyBorder="1" applyAlignment="1">
      <alignment horizontal="right"/>
    </xf>
    <xf numFmtId="168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8" fontId="3" fillId="3" borderId="132" xfId="0" applyNumberFormat="1" applyFont="1" applyFill="1" applyBorder="1" applyAlignment="1">
      <alignment horizontal="right"/>
    </xf>
    <xf numFmtId="168" fontId="3" fillId="3" borderId="133" xfId="0" applyNumberFormat="1" applyFont="1" applyFill="1" applyBorder="1" applyAlignment="1">
      <alignment horizontal="right"/>
    </xf>
    <xf numFmtId="168" fontId="3" fillId="3" borderId="134" xfId="0" applyNumberFormat="1" applyFont="1" applyFill="1" applyBorder="1" applyAlignment="1">
      <alignment horizontal="right"/>
    </xf>
    <xf numFmtId="168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70" fontId="3" fillId="3" borderId="120" xfId="0" applyNumberFormat="1" applyFont="1" applyFill="1" applyBorder="1" applyAlignment="1">
      <alignment horizontal="right"/>
    </xf>
    <xf numFmtId="170" fontId="3" fillId="3" borderId="121" xfId="0" applyNumberFormat="1" applyFont="1" applyFill="1" applyBorder="1" applyAlignment="1">
      <alignment horizontal="right"/>
    </xf>
    <xf numFmtId="170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70" fontId="3" fillId="3" borderId="58" xfId="0" applyNumberFormat="1" applyFont="1" applyFill="1" applyBorder="1" applyAlignment="1">
      <alignment horizontal="right"/>
    </xf>
    <xf numFmtId="170" fontId="3" fillId="3" borderId="71" xfId="0" applyNumberFormat="1" applyFont="1" applyFill="1" applyBorder="1" applyAlignment="1">
      <alignment horizontal="right"/>
    </xf>
    <xf numFmtId="170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70" fontId="3" fillId="3" borderId="127" xfId="0" applyNumberFormat="1" applyFont="1" applyFill="1" applyBorder="1" applyAlignment="1">
      <alignment horizontal="right"/>
    </xf>
    <xf numFmtId="170" fontId="3" fillId="3" borderId="128" xfId="0" applyNumberFormat="1" applyFont="1" applyFill="1" applyBorder="1" applyAlignment="1">
      <alignment horizontal="right"/>
    </xf>
    <xf numFmtId="170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70" fontId="3" fillId="3" borderId="132" xfId="0" applyNumberFormat="1" applyFont="1" applyFill="1" applyBorder="1" applyAlignment="1">
      <alignment horizontal="right"/>
    </xf>
    <xf numFmtId="170" fontId="3" fillId="3" borderId="133" xfId="0" applyNumberFormat="1" applyFont="1" applyFill="1" applyBorder="1" applyAlignment="1">
      <alignment horizontal="right"/>
    </xf>
    <xf numFmtId="170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7" fontId="3" fillId="3" borderId="120" xfId="2" applyNumberFormat="1" applyFont="1" applyFill="1" applyBorder="1" applyAlignment="1">
      <alignment horizontal="right"/>
    </xf>
    <xf numFmtId="167" fontId="3" fillId="3" borderId="121" xfId="2" applyNumberFormat="1" applyFont="1" applyFill="1" applyBorder="1" applyAlignment="1">
      <alignment horizontal="right"/>
    </xf>
    <xf numFmtId="167" fontId="3" fillId="3" borderId="122" xfId="2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167" fontId="4" fillId="0" borderId="121" xfId="0" applyNumberFormat="1" applyFont="1" applyBorder="1" applyAlignment="1">
      <alignment horizontal="right"/>
    </xf>
    <xf numFmtId="167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7" fontId="3" fillId="3" borderId="58" xfId="2" applyNumberFormat="1" applyFont="1" applyFill="1" applyBorder="1" applyAlignment="1">
      <alignment horizontal="right"/>
    </xf>
    <xf numFmtId="167" fontId="3" fillId="3" borderId="71" xfId="2" applyNumberFormat="1" applyFont="1" applyFill="1" applyBorder="1" applyAlignment="1">
      <alignment horizontal="right"/>
    </xf>
    <xf numFmtId="167" fontId="3" fillId="3" borderId="125" xfId="2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167" fontId="4" fillId="0" borderId="71" xfId="0" applyNumberFormat="1" applyFont="1" applyBorder="1" applyAlignment="1">
      <alignment horizontal="right"/>
    </xf>
    <xf numFmtId="167" fontId="4" fillId="0" borderId="73" xfId="0" applyNumberFormat="1" applyFont="1" applyBorder="1" applyAlignment="1">
      <alignment horizontal="right"/>
    </xf>
    <xf numFmtId="167" fontId="3" fillId="3" borderId="127" xfId="2" applyNumberFormat="1" applyFont="1" applyFill="1" applyBorder="1" applyAlignment="1">
      <alignment horizontal="right"/>
    </xf>
    <xf numFmtId="167" fontId="3" fillId="3" borderId="128" xfId="2" applyNumberFormat="1" applyFont="1" applyFill="1" applyBorder="1" applyAlignment="1">
      <alignment horizontal="right"/>
    </xf>
    <xf numFmtId="167" fontId="3" fillId="3" borderId="129" xfId="2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167" fontId="3" fillId="3" borderId="132" xfId="2" applyNumberFormat="1" applyFont="1" applyFill="1" applyBorder="1" applyAlignment="1">
      <alignment horizontal="right"/>
    </xf>
    <xf numFmtId="167" fontId="3" fillId="3" borderId="133" xfId="2" applyNumberFormat="1" applyFont="1" applyFill="1" applyBorder="1" applyAlignment="1">
      <alignment horizontal="right"/>
    </xf>
    <xf numFmtId="167" fontId="3" fillId="3" borderId="134" xfId="2" applyNumberFormat="1" applyFont="1" applyFill="1" applyBorder="1" applyAlignment="1">
      <alignment horizontal="right"/>
    </xf>
    <xf numFmtId="167" fontId="4" fillId="3" borderId="135" xfId="2" applyNumberFormat="1" applyFont="1" applyFill="1" applyBorder="1" applyAlignment="1">
      <alignment horizontal="right"/>
    </xf>
    <xf numFmtId="167" fontId="4" fillId="3" borderId="136" xfId="2" applyNumberFormat="1" applyFont="1" applyFill="1" applyBorder="1" applyAlignment="1">
      <alignment horizontal="right"/>
    </xf>
    <xf numFmtId="167" fontId="4" fillId="3" borderId="127" xfId="2" applyNumberFormat="1" applyFont="1" applyFill="1" applyBorder="1" applyAlignment="1">
      <alignment horizontal="right"/>
    </xf>
    <xf numFmtId="167" fontId="4" fillId="3" borderId="129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7" fontId="4" fillId="3" borderId="143" xfId="2" applyNumberFormat="1" applyFont="1" applyFill="1" applyBorder="1" applyAlignment="1">
      <alignment horizontal="right"/>
    </xf>
    <xf numFmtId="167" fontId="4" fillId="3" borderId="144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7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7" fontId="3" fillId="3" borderId="73" xfId="2" applyNumberFormat="1" applyFont="1" applyFill="1" applyBorder="1" applyAlignment="1">
      <alignment horizontal="right"/>
    </xf>
    <xf numFmtId="164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3" fontId="2" fillId="2" borderId="162" xfId="0" applyNumberFormat="1" applyFont="1" applyFill="1" applyBorder="1" applyAlignment="1">
      <alignment horizontal="center"/>
    </xf>
    <xf numFmtId="164" fontId="2" fillId="2" borderId="140" xfId="1" applyFont="1" applyFill="1" applyBorder="1" applyAlignment="1">
      <alignment horizontal="right"/>
    </xf>
    <xf numFmtId="164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0" fontId="18" fillId="0" borderId="0" xfId="0" applyFont="1"/>
    <xf numFmtId="167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7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7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7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7" fontId="3" fillId="0" borderId="167" xfId="2" applyNumberFormat="1" applyFont="1" applyFill="1" applyBorder="1" applyAlignment="1">
      <alignment horizontal="right"/>
    </xf>
    <xf numFmtId="167" fontId="3" fillId="0" borderId="147" xfId="2" applyNumberFormat="1" applyFont="1" applyFill="1" applyBorder="1" applyAlignment="1">
      <alignment horizontal="right"/>
    </xf>
    <xf numFmtId="167" fontId="3" fillId="0" borderId="168" xfId="2" applyNumberFormat="1" applyFont="1" applyFill="1" applyBorder="1" applyAlignment="1">
      <alignment horizontal="right"/>
    </xf>
    <xf numFmtId="167" fontId="3" fillId="3" borderId="168" xfId="2" applyNumberFormat="1" applyFont="1" applyFill="1" applyBorder="1" applyAlignment="1">
      <alignment horizontal="right"/>
    </xf>
    <xf numFmtId="167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7" fontId="3" fillId="0" borderId="125" xfId="2" applyNumberFormat="1" applyFont="1" applyFill="1" applyBorder="1" applyAlignment="1">
      <alignment horizontal="right"/>
    </xf>
    <xf numFmtId="167" fontId="3" fillId="0" borderId="58" xfId="2" applyNumberFormat="1" applyFont="1" applyFill="1" applyBorder="1" applyAlignment="1">
      <alignment horizontal="right"/>
    </xf>
    <xf numFmtId="167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7" fontId="3" fillId="0" borderId="129" xfId="2" applyNumberFormat="1" applyFont="1" applyFill="1" applyBorder="1" applyAlignment="1">
      <alignment horizontal="right"/>
    </xf>
    <xf numFmtId="167" fontId="3" fillId="0" borderId="127" xfId="2" applyNumberFormat="1" applyFont="1" applyFill="1" applyBorder="1" applyAlignment="1">
      <alignment horizontal="right"/>
    </xf>
    <xf numFmtId="167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164" fontId="2" fillId="2" borderId="141" xfId="1" applyFont="1" applyFill="1" applyBorder="1" applyAlignment="1">
      <alignment horizontal="right"/>
    </xf>
    <xf numFmtId="167" fontId="3" fillId="0" borderId="0" xfId="0" applyNumberFormat="1" applyFont="1" applyFill="1" applyBorder="1"/>
    <xf numFmtId="0" fontId="2" fillId="0" borderId="0" xfId="0" applyFont="1"/>
    <xf numFmtId="0" fontId="3" fillId="3" borderId="0" xfId="0" applyFont="1" applyFill="1"/>
    <xf numFmtId="167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7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7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7" fontId="3" fillId="3" borderId="173" xfId="2" applyNumberFormat="1" applyFont="1" applyFill="1" applyBorder="1" applyAlignment="1">
      <alignment horizontal="right"/>
    </xf>
    <xf numFmtId="167" fontId="3" fillId="3" borderId="174" xfId="0" applyNumberFormat="1" applyFont="1" applyFill="1" applyBorder="1" applyAlignment="1">
      <alignment horizontal="right"/>
    </xf>
    <xf numFmtId="167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7" fontId="3" fillId="0" borderId="124" xfId="2" applyNumberFormat="1" applyFont="1" applyFill="1" applyBorder="1" applyAlignment="1">
      <alignment horizontal="right"/>
    </xf>
    <xf numFmtId="167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7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7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7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7" fontId="3" fillId="0" borderId="65" xfId="0" applyNumberFormat="1" applyFont="1" applyFill="1" applyBorder="1" applyAlignment="1">
      <alignment horizontal="right"/>
    </xf>
    <xf numFmtId="167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7" fontId="3" fillId="0" borderId="69" xfId="0" applyNumberFormat="1" applyFont="1" applyFill="1" applyBorder="1" applyAlignment="1">
      <alignment horizontal="right"/>
    </xf>
    <xf numFmtId="167" fontId="3" fillId="0" borderId="70" xfId="2" applyNumberFormat="1" applyFont="1" applyFill="1" applyBorder="1" applyAlignment="1">
      <alignment horizontal="right"/>
    </xf>
    <xf numFmtId="167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8" fontId="2" fillId="2" borderId="173" xfId="3" applyNumberFormat="1" applyFont="1" applyFill="1" applyBorder="1" applyAlignment="1">
      <alignment horizontal="center" vertical="center" textRotation="90" wrapText="1"/>
    </xf>
    <xf numFmtId="168" fontId="13" fillId="2" borderId="173" xfId="3" applyNumberFormat="1" applyFont="1" applyFill="1" applyBorder="1" applyAlignment="1">
      <alignment horizontal="center" vertical="center" textRotation="90" wrapText="1"/>
    </xf>
    <xf numFmtId="167" fontId="2" fillId="2" borderId="174" xfId="3" applyNumberFormat="1" applyFont="1" applyFill="1" applyBorder="1" applyAlignment="1">
      <alignment horizontal="center" vertical="center" textRotation="90" wrapText="1"/>
    </xf>
    <xf numFmtId="169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7" fontId="2" fillId="0" borderId="184" xfId="2" applyNumberFormat="1" applyFont="1" applyFill="1" applyBorder="1" applyAlignment="1">
      <alignment horizontal="right" vertical="center"/>
    </xf>
    <xf numFmtId="167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7" fontId="2" fillId="0" borderId="189" xfId="2" applyNumberFormat="1" applyFont="1" applyFill="1" applyBorder="1" applyAlignment="1">
      <alignment horizontal="right" vertical="center"/>
    </xf>
    <xf numFmtId="167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7" fontId="4" fillId="0" borderId="195" xfId="0" applyNumberFormat="1" applyFont="1" applyBorder="1" applyAlignment="1">
      <alignment horizontal="right" vertical="center"/>
    </xf>
    <xf numFmtId="167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7" fontId="4" fillId="0" borderId="58" xfId="0" applyNumberFormat="1" applyFont="1" applyBorder="1" applyAlignment="1">
      <alignment horizontal="right" vertical="center"/>
    </xf>
    <xf numFmtId="167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7" fontId="4" fillId="0" borderId="127" xfId="0" applyNumberFormat="1" applyFont="1" applyBorder="1" applyAlignment="1">
      <alignment horizontal="right" vertical="center"/>
    </xf>
    <xf numFmtId="167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7" fontId="2" fillId="0" borderId="186" xfId="0" applyNumberFormat="1" applyFont="1" applyBorder="1" applyAlignment="1">
      <alignment horizontal="right" vertical="center"/>
    </xf>
    <xf numFmtId="167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7" fontId="4" fillId="0" borderId="62" xfId="0" applyNumberFormat="1" applyFont="1" applyBorder="1" applyAlignment="1">
      <alignment horizontal="right" vertical="center"/>
    </xf>
    <xf numFmtId="167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7" fontId="3" fillId="0" borderId="195" xfId="0" applyNumberFormat="1" applyFont="1" applyBorder="1" applyAlignment="1">
      <alignment horizontal="right" vertical="center"/>
    </xf>
    <xf numFmtId="167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7" fontId="3" fillId="0" borderId="58" xfId="0" applyNumberFormat="1" applyFont="1" applyBorder="1" applyAlignment="1">
      <alignment horizontal="right" vertical="center"/>
    </xf>
    <xf numFmtId="167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7" fontId="4" fillId="0" borderId="192" xfId="0" applyNumberFormat="1" applyFont="1" applyBorder="1" applyAlignment="1">
      <alignment horizontal="right" vertical="center"/>
    </xf>
    <xf numFmtId="167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7" fontId="2" fillId="0" borderId="200" xfId="0" applyNumberFormat="1" applyFont="1" applyBorder="1" applyAlignment="1">
      <alignment horizontal="right" vertical="center"/>
    </xf>
    <xf numFmtId="167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3" fontId="3" fillId="2" borderId="214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7" fontId="4" fillId="0" borderId="58" xfId="0" applyNumberFormat="1" applyFont="1" applyFill="1" applyBorder="1" applyAlignment="1">
      <alignment horizontal="right" vertical="center"/>
    </xf>
    <xf numFmtId="167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7" fontId="4" fillId="0" borderId="127" xfId="0" applyNumberFormat="1" applyFont="1" applyFill="1" applyBorder="1" applyAlignment="1">
      <alignment horizontal="right" vertical="center"/>
    </xf>
    <xf numFmtId="167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7" fontId="4" fillId="0" borderId="192" xfId="0" applyNumberFormat="1" applyFont="1" applyFill="1" applyBorder="1" applyAlignment="1">
      <alignment horizontal="right" vertical="center"/>
    </xf>
    <xf numFmtId="167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7" fontId="2" fillId="0" borderId="200" xfId="0" applyNumberFormat="1" applyFont="1" applyFill="1" applyBorder="1" applyAlignment="1">
      <alignment horizontal="right" vertical="center"/>
    </xf>
    <xf numFmtId="167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7" fontId="4" fillId="0" borderId="200" xfId="0" applyNumberFormat="1" applyFont="1" applyBorder="1" applyAlignment="1">
      <alignment horizontal="right" vertical="center"/>
    </xf>
    <xf numFmtId="167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4" xfId="0" applyNumberFormat="1" applyFont="1" applyFill="1" applyBorder="1" applyAlignment="1">
      <alignment horizontal="left" vertical="center" indent="1"/>
    </xf>
    <xf numFmtId="3" fontId="13" fillId="2" borderId="215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7" fontId="2" fillId="0" borderId="186" xfId="0" applyNumberFormat="1" applyFont="1" applyFill="1" applyBorder="1" applyAlignment="1">
      <alignment horizontal="right" vertical="center"/>
    </xf>
    <xf numFmtId="167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4" xfId="0" quotePrefix="1" applyNumberFormat="1" applyFont="1" applyFill="1" applyBorder="1" applyAlignment="1">
      <alignment horizontal="left" vertical="center" indent="1"/>
    </xf>
    <xf numFmtId="3" fontId="2" fillId="0" borderId="216" xfId="0" applyNumberFormat="1" applyFont="1" applyFill="1" applyBorder="1" applyAlignment="1">
      <alignment horizontal="right" vertical="center"/>
    </xf>
    <xf numFmtId="3" fontId="13" fillId="0" borderId="216" xfId="0" applyNumberFormat="1" applyFont="1" applyFill="1" applyBorder="1" applyAlignment="1">
      <alignment horizontal="right" vertical="center"/>
    </xf>
    <xf numFmtId="167" fontId="2" fillId="0" borderId="216" xfId="0" applyNumberFormat="1" applyFont="1" applyFill="1" applyBorder="1" applyAlignment="1">
      <alignment horizontal="right" vertical="center"/>
    </xf>
    <xf numFmtId="167" fontId="2" fillId="0" borderId="217" xfId="0" applyNumberFormat="1" applyFont="1" applyFill="1" applyBorder="1" applyAlignment="1">
      <alignment horizontal="right" vertical="center"/>
    </xf>
    <xf numFmtId="0" fontId="13" fillId="2" borderId="218" xfId="4" applyNumberFormat="1" applyFont="1" applyFill="1" applyBorder="1" applyAlignment="1">
      <alignment horizontal="left" wrapText="1" indent="1"/>
    </xf>
    <xf numFmtId="0" fontId="13" fillId="2" borderId="216" xfId="0" applyNumberFormat="1" applyFont="1" applyFill="1" applyBorder="1" applyAlignment="1" applyProtection="1">
      <alignment horizontal="center" vertical="center"/>
    </xf>
    <xf numFmtId="3" fontId="2" fillId="0" borderId="219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0" xfId="0" quotePrefix="1" applyNumberFormat="1" applyFont="1" applyFill="1" applyBorder="1" applyAlignment="1">
      <alignment horizontal="left" vertical="center" indent="1"/>
    </xf>
    <xf numFmtId="3" fontId="2" fillId="0" borderId="221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7" fontId="2" fillId="0" borderId="140" xfId="0" applyNumberFormat="1" applyFont="1" applyFill="1" applyBorder="1" applyAlignment="1">
      <alignment horizontal="right" vertical="center"/>
    </xf>
    <xf numFmtId="167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7" fontId="21" fillId="0" borderId="0" xfId="2" applyNumberFormat="1" applyFont="1" applyFill="1" applyBorder="1" applyAlignment="1">
      <alignment horizontal="right"/>
    </xf>
    <xf numFmtId="167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164" fontId="21" fillId="0" borderId="0" xfId="1" applyNumberFormat="1" applyFont="1" applyFill="1" applyBorder="1" applyAlignment="1">
      <alignment horizontal="center"/>
    </xf>
    <xf numFmtId="164" fontId="21" fillId="0" borderId="0" xfId="1" applyNumberFormat="1" applyFont="1" applyFill="1" applyBorder="1"/>
    <xf numFmtId="164" fontId="21" fillId="0" borderId="0" xfId="1" applyFont="1" applyFill="1" applyBorder="1"/>
    <xf numFmtId="164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7" fontId="3" fillId="0" borderId="166" xfId="0" applyNumberFormat="1" applyFont="1" applyFill="1" applyBorder="1"/>
    <xf numFmtId="171" fontId="3" fillId="0" borderId="166" xfId="0" applyNumberFormat="1" applyFont="1" applyFill="1" applyBorder="1"/>
    <xf numFmtId="4" fontId="3" fillId="3" borderId="55" xfId="0" applyNumberFormat="1" applyFont="1" applyFill="1" applyBorder="1" applyAlignment="1">
      <alignment horizontal="right" vertical="center"/>
    </xf>
    <xf numFmtId="171" fontId="3" fillId="0" borderId="0" xfId="0" applyNumberFormat="1" applyFont="1" applyFill="1" applyBorder="1"/>
    <xf numFmtId="165" fontId="3" fillId="3" borderId="222" xfId="0" applyNumberFormat="1" applyFont="1" applyFill="1" applyBorder="1" applyAlignment="1">
      <alignment horizontal="right"/>
    </xf>
    <xf numFmtId="167" fontId="3" fillId="0" borderId="223" xfId="2" applyNumberFormat="1" applyFont="1" applyFill="1" applyBorder="1" applyAlignment="1">
      <alignment horizontal="right"/>
    </xf>
    <xf numFmtId="167" fontId="3" fillId="0" borderId="224" xfId="2" applyNumberFormat="1" applyFont="1" applyFill="1" applyBorder="1" applyAlignment="1">
      <alignment horizontal="right"/>
    </xf>
    <xf numFmtId="167" fontId="3" fillId="0" borderId="225" xfId="2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center"/>
    </xf>
    <xf numFmtId="165" fontId="3" fillId="3" borderId="8" xfId="0" applyNumberFormat="1" applyFont="1" applyFill="1" applyBorder="1" applyAlignment="1">
      <alignment horizontal="right"/>
    </xf>
    <xf numFmtId="165" fontId="3" fillId="0" borderId="36" xfId="5" applyNumberFormat="1" applyFont="1" applyFill="1" applyBorder="1"/>
    <xf numFmtId="165" fontId="3" fillId="0" borderId="41" xfId="5" applyNumberFormat="1" applyFont="1" applyFill="1" applyBorder="1"/>
    <xf numFmtId="167" fontId="3" fillId="3" borderId="146" xfId="2" applyNumberFormat="1" applyFont="1" applyFill="1" applyBorder="1" applyAlignment="1"/>
    <xf numFmtId="167" fontId="3" fillId="3" borderId="147" xfId="2" applyNumberFormat="1" applyFont="1" applyFill="1" applyBorder="1" applyAlignment="1"/>
    <xf numFmtId="167" fontId="3" fillId="3" borderId="148" xfId="2" applyNumberFormat="1" applyFont="1" applyFill="1" applyBorder="1" applyAlignment="1"/>
    <xf numFmtId="167" fontId="3" fillId="3" borderId="149" xfId="2" applyNumberFormat="1" applyFont="1" applyFill="1" applyBorder="1" applyAlignment="1"/>
    <xf numFmtId="167" fontId="3" fillId="3" borderId="150" xfId="2" applyNumberFormat="1" applyFont="1" applyFill="1" applyBorder="1" applyAlignment="1"/>
    <xf numFmtId="167" fontId="3" fillId="3" borderId="57" xfId="2" applyNumberFormat="1" applyFont="1" applyFill="1" applyBorder="1" applyAlignment="1"/>
    <xf numFmtId="167" fontId="3" fillId="3" borderId="58" xfId="2" applyNumberFormat="1" applyFont="1" applyFill="1" applyBorder="1" applyAlignment="1"/>
    <xf numFmtId="167" fontId="3" fillId="3" borderId="59" xfId="2" applyNumberFormat="1" applyFont="1" applyFill="1" applyBorder="1" applyAlignment="1"/>
    <xf numFmtId="167" fontId="3" fillId="0" borderId="157" xfId="2" applyNumberFormat="1" applyFont="1" applyFill="1" applyBorder="1" applyAlignment="1"/>
    <xf numFmtId="167" fontId="3" fillId="3" borderId="73" xfId="2" applyNumberFormat="1" applyFont="1" applyFill="1" applyBorder="1" applyAlignment="1"/>
    <xf numFmtId="167" fontId="3" fillId="3" borderId="159" xfId="2" applyNumberFormat="1" applyFont="1" applyFill="1" applyBorder="1" applyAlignment="1"/>
    <xf numFmtId="167" fontId="3" fillId="3" borderId="127" xfId="2" applyNumberFormat="1" applyFont="1" applyFill="1" applyBorder="1" applyAlignment="1"/>
    <xf numFmtId="167" fontId="3" fillId="3" borderId="160" xfId="2" applyNumberFormat="1" applyFont="1" applyFill="1" applyBorder="1" applyAlignment="1"/>
    <xf numFmtId="167" fontId="3" fillId="0" borderId="161" xfId="2" applyNumberFormat="1" applyFont="1" applyFill="1" applyBorder="1" applyAlignment="1"/>
    <xf numFmtId="167" fontId="3" fillId="3" borderId="97" xfId="2" applyNumberFormat="1" applyFont="1" applyFill="1" applyBorder="1" applyAlignment="1"/>
    <xf numFmtId="2" fontId="2" fillId="2" borderId="163" xfId="0" applyNumberFormat="1" applyFont="1" applyFill="1" applyBorder="1" applyAlignment="1"/>
    <xf numFmtId="164" fontId="2" fillId="2" borderId="140" xfId="1" applyFont="1" applyFill="1" applyBorder="1" applyAlignment="1"/>
    <xf numFmtId="164" fontId="2" fillId="2" borderId="164" xfId="1" applyFont="1" applyFill="1" applyBorder="1" applyAlignment="1"/>
    <xf numFmtId="164" fontId="2" fillId="2" borderId="165" xfId="1" applyFont="1" applyFill="1" applyBorder="1" applyAlignment="1"/>
    <xf numFmtId="164" fontId="2" fillId="2" borderId="144" xfId="1" applyFont="1" applyFill="1" applyBorder="1" applyAlignment="1"/>
    <xf numFmtId="167" fontId="3" fillId="0" borderId="148" xfId="2" applyNumberFormat="1" applyFont="1" applyFill="1" applyBorder="1" applyAlignment="1"/>
    <xf numFmtId="167" fontId="3" fillId="0" borderId="59" xfId="2" applyNumberFormat="1" applyFont="1" applyFill="1" applyBorder="1" applyAlignment="1"/>
    <xf numFmtId="167" fontId="3" fillId="0" borderId="160" xfId="2" applyNumberFormat="1" applyFont="1" applyFill="1" applyBorder="1" applyAlignment="1"/>
    <xf numFmtId="167" fontId="3" fillId="3" borderId="157" xfId="2" applyNumberFormat="1" applyFont="1" applyFill="1" applyBorder="1" applyAlignment="1"/>
    <xf numFmtId="167" fontId="3" fillId="3" borderId="161" xfId="2" applyNumberFormat="1" applyFont="1" applyFill="1" applyBorder="1" applyAlignment="1"/>
    <xf numFmtId="164" fontId="2" fillId="2" borderId="163" xfId="1" applyFont="1" applyFill="1" applyBorder="1" applyAlignment="1"/>
    <xf numFmtId="2" fontId="2" fillId="2" borderId="140" xfId="0" applyNumberFormat="1" applyFont="1" applyFill="1" applyBorder="1" applyAlignment="1"/>
    <xf numFmtId="2" fontId="2" fillId="2" borderId="164" xfId="0" applyNumberFormat="1" applyFont="1" applyFill="1" applyBorder="1" applyAlignment="1"/>
    <xf numFmtId="2" fontId="2" fillId="2" borderId="165" xfId="0" applyNumberFormat="1" applyFont="1" applyFill="1" applyBorder="1" applyAlignment="1"/>
    <xf numFmtId="2" fontId="2" fillId="2" borderId="144" xfId="0" applyNumberFormat="1" applyFont="1" applyFill="1" applyBorder="1" applyAlignment="1"/>
    <xf numFmtId="164" fontId="2" fillId="5" borderId="164" xfId="1" applyFont="1" applyFill="1" applyBorder="1" applyAlignment="1"/>
    <xf numFmtId="3" fontId="3" fillId="3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49" fontId="2" fillId="2" borderId="16" xfId="0" quotePrefix="1" applyNumberFormat="1" applyFont="1" applyFill="1" applyBorder="1" applyAlignment="1">
      <alignment horizontal="left" indent="1"/>
    </xf>
    <xf numFmtId="0" fontId="2" fillId="2" borderId="16" xfId="0" quotePrefix="1" applyFont="1" applyFill="1" applyBorder="1" applyAlignment="1">
      <alignment horizontal="left" indent="1"/>
    </xf>
    <xf numFmtId="10" fontId="20" fillId="0" borderId="0" xfId="0" applyNumberFormat="1" applyFont="1" applyFill="1" applyBorder="1"/>
    <xf numFmtId="49" fontId="2" fillId="2" borderId="4" xfId="0" applyNumberFormat="1" applyFont="1" applyFill="1" applyBorder="1" applyAlignment="1">
      <alignment horizontal="center"/>
    </xf>
    <xf numFmtId="166" fontId="3" fillId="0" borderId="55" xfId="0" applyNumberFormat="1" applyFont="1" applyBorder="1" applyAlignment="1">
      <alignment horizontal="right"/>
    </xf>
    <xf numFmtId="167" fontId="3" fillId="3" borderId="53" xfId="2" applyNumberFormat="1" applyFont="1" applyFill="1" applyBorder="1" applyAlignment="1">
      <alignment horizontal="right"/>
    </xf>
    <xf numFmtId="3" fontId="3" fillId="0" borderId="227" xfId="0" applyNumberFormat="1" applyFont="1" applyFill="1" applyBorder="1" applyAlignment="1">
      <alignment horizontal="right" vertical="center"/>
    </xf>
    <xf numFmtId="3" fontId="3" fillId="0" borderId="228" xfId="0" applyNumberFormat="1" applyFont="1" applyFill="1" applyBorder="1" applyAlignment="1">
      <alignment horizontal="right" vertical="center"/>
    </xf>
    <xf numFmtId="3" fontId="3" fillId="0" borderId="229" xfId="0" applyNumberFormat="1" applyFont="1" applyFill="1" applyBorder="1" applyAlignment="1">
      <alignment horizontal="right" vertical="center"/>
    </xf>
    <xf numFmtId="3" fontId="3" fillId="0" borderId="230" xfId="0" applyNumberFormat="1" applyFont="1" applyFill="1" applyBorder="1" applyAlignment="1">
      <alignment horizontal="right" vertical="center"/>
    </xf>
    <xf numFmtId="3" fontId="3" fillId="3" borderId="228" xfId="0" applyNumberFormat="1" applyFont="1" applyFill="1" applyBorder="1" applyAlignment="1">
      <alignment horizontal="right" vertical="center"/>
    </xf>
    <xf numFmtId="3" fontId="3" fillId="0" borderId="154" xfId="0" applyNumberFormat="1" applyFont="1" applyFill="1" applyBorder="1" applyAlignment="1">
      <alignment horizontal="right" vertical="center"/>
    </xf>
    <xf numFmtId="0" fontId="2" fillId="0" borderId="0" xfId="0" quotePrefix="1" applyFont="1" applyAlignment="1">
      <alignment horizontal="left"/>
    </xf>
    <xf numFmtId="167" fontId="3" fillId="3" borderId="64" xfId="2" applyNumberFormat="1" applyFont="1" applyFill="1" applyBorder="1" applyAlignment="1">
      <alignment horizontal="right"/>
    </xf>
    <xf numFmtId="169" fontId="2" fillId="2" borderId="174" xfId="2" applyNumberFormat="1" applyFont="1" applyFill="1" applyBorder="1" applyAlignment="1">
      <alignment horizontal="center" vertical="center" textRotation="90" wrapText="1"/>
    </xf>
    <xf numFmtId="0" fontId="2" fillId="5" borderId="173" xfId="0" applyFont="1" applyFill="1" applyBorder="1" applyAlignment="1">
      <alignment horizontal="center" vertical="center" wrapText="1"/>
    </xf>
    <xf numFmtId="0" fontId="2" fillId="5" borderId="100" xfId="0" applyFont="1" applyFill="1" applyBorder="1" applyAlignment="1">
      <alignment horizontal="center" vertical="center" wrapText="1"/>
    </xf>
    <xf numFmtId="167" fontId="13" fillId="0" borderId="181" xfId="2" applyNumberFormat="1" applyFont="1" applyFill="1" applyBorder="1" applyAlignment="1">
      <alignment horizontal="right" vertical="center"/>
    </xf>
    <xf numFmtId="167" fontId="13" fillId="0" borderId="189" xfId="2" applyNumberFormat="1" applyFont="1" applyFill="1" applyBorder="1" applyAlignment="1">
      <alignment horizontal="right" vertical="center"/>
    </xf>
    <xf numFmtId="167" fontId="13" fillId="0" borderId="186" xfId="0" applyNumberFormat="1" applyFont="1" applyBorder="1" applyAlignment="1">
      <alignment horizontal="right" vertical="center"/>
    </xf>
    <xf numFmtId="167" fontId="13" fillId="0" borderId="200" xfId="0" applyNumberFormat="1" applyFont="1" applyBorder="1" applyAlignment="1">
      <alignment horizontal="right" vertical="center"/>
    </xf>
    <xf numFmtId="167" fontId="4" fillId="0" borderId="62" xfId="0" applyNumberFormat="1" applyFont="1" applyFill="1" applyBorder="1" applyAlignment="1">
      <alignment horizontal="right" vertical="center"/>
    </xf>
    <xf numFmtId="167" fontId="13" fillId="0" borderId="200" xfId="0" applyNumberFormat="1" applyFont="1" applyFill="1" applyBorder="1" applyAlignment="1">
      <alignment horizontal="right" vertical="center"/>
    </xf>
    <xf numFmtId="167" fontId="13" fillId="0" borderId="186" xfId="0" applyNumberFormat="1" applyFont="1" applyFill="1" applyBorder="1" applyAlignment="1">
      <alignment horizontal="right" vertical="center"/>
    </xf>
    <xf numFmtId="167" fontId="13" fillId="0" borderId="216" xfId="0" applyNumberFormat="1" applyFont="1" applyFill="1" applyBorder="1" applyAlignment="1">
      <alignment horizontal="right" vertical="center"/>
    </xf>
    <xf numFmtId="167" fontId="13" fillId="0" borderId="140" xfId="0" applyNumberFormat="1" applyFont="1" applyFill="1" applyBorder="1" applyAlignment="1">
      <alignment horizontal="right" vertical="center"/>
    </xf>
    <xf numFmtId="49" fontId="2" fillId="2" borderId="172" xfId="3" applyNumberFormat="1" applyFont="1" applyFill="1" applyBorder="1" applyAlignment="1">
      <alignment horizontal="center" vertical="center" textRotation="90" wrapText="1"/>
    </xf>
    <xf numFmtId="3" fontId="2" fillId="0" borderId="180" xfId="3" applyNumberFormat="1" applyFont="1" applyFill="1" applyBorder="1" applyAlignment="1">
      <alignment horizontal="right" vertical="center"/>
    </xf>
    <xf numFmtId="167" fontId="13" fillId="0" borderId="138" xfId="2" applyNumberFormat="1" applyFont="1" applyFill="1" applyBorder="1" applyAlignment="1">
      <alignment horizontal="right" vertical="center"/>
    </xf>
    <xf numFmtId="3" fontId="2" fillId="0" borderId="235" xfId="0" applyNumberFormat="1" applyFont="1" applyBorder="1" applyAlignment="1">
      <alignment horizontal="right" vertical="center"/>
    </xf>
    <xf numFmtId="167" fontId="13" fillId="0" borderId="190" xfId="2" applyNumberFormat="1" applyFont="1" applyFill="1" applyBorder="1" applyAlignment="1">
      <alignment horizontal="right" vertical="center"/>
    </xf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3" fontId="2" fillId="2" borderId="103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106" xfId="0" applyFont="1" applyFill="1" applyBorder="1" applyAlignment="1">
      <alignment horizontal="center" vertical="center" textRotation="90" shrinkToFi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0" fontId="9" fillId="2" borderId="98" xfId="0" applyFont="1" applyFill="1" applyBorder="1" applyAlignment="1">
      <alignment horizontal="center" vertical="center" textRotation="90" shrinkToFi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0" fontId="11" fillId="0" borderId="96" xfId="0" applyFont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49" fontId="2" fillId="2" borderId="77" xfId="0" quotePrefix="1" applyNumberFormat="1" applyFont="1" applyFill="1" applyBorder="1" applyAlignment="1">
      <alignment horizontal="center" vertical="center"/>
    </xf>
    <xf numFmtId="49" fontId="2" fillId="2" borderId="78" xfId="0" quotePrefix="1" applyNumberFormat="1" applyFont="1" applyFill="1" applyBorder="1" applyAlignment="1">
      <alignment horizontal="center" vertical="center"/>
    </xf>
    <xf numFmtId="49" fontId="2" fillId="2" borderId="79" xfId="0" quotePrefix="1" applyNumberFormat="1" applyFont="1" applyFill="1" applyBorder="1" applyAlignment="1">
      <alignment horizontal="center" vertical="center"/>
    </xf>
    <xf numFmtId="0" fontId="2" fillId="5" borderId="231" xfId="0" applyFont="1" applyFill="1" applyBorder="1" applyAlignment="1">
      <alignment horizontal="center" vertical="center" wrapText="1"/>
    </xf>
    <xf numFmtId="0" fontId="2" fillId="5" borderId="92" xfId="0" applyFont="1" applyFill="1" applyBorder="1" applyAlignment="1">
      <alignment horizontal="center" vertical="center" wrapText="1"/>
    </xf>
    <xf numFmtId="0" fontId="2" fillId="5" borderId="98" xfId="0" applyFont="1" applyFill="1" applyBorder="1" applyAlignment="1">
      <alignment horizontal="center" vertical="center" wrapText="1"/>
    </xf>
    <xf numFmtId="0" fontId="2" fillId="5" borderId="232" xfId="0" applyFont="1" applyFill="1" applyBorder="1" applyAlignment="1">
      <alignment horizontal="center" vertical="center" wrapText="1"/>
    </xf>
    <xf numFmtId="0" fontId="2" fillId="5" borderId="233" xfId="0" applyFont="1" applyFill="1" applyBorder="1" applyAlignment="1">
      <alignment horizontal="center" vertical="center" wrapText="1"/>
    </xf>
    <xf numFmtId="0" fontId="2" fillId="5" borderId="234" xfId="0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center"/>
    </xf>
    <xf numFmtId="0" fontId="2" fillId="0" borderId="145" xfId="0" quotePrefix="1" applyFont="1" applyBorder="1" applyAlignment="1">
      <alignment horizontal="center"/>
    </xf>
    <xf numFmtId="0" fontId="2" fillId="0" borderId="145" xfId="0" applyFont="1" applyBorder="1" applyAlignment="1">
      <alignment horizontal="center"/>
    </xf>
    <xf numFmtId="0" fontId="2" fillId="0" borderId="145" xfId="0" applyFont="1" applyFill="1" applyBorder="1" applyAlignment="1">
      <alignment horizontal="center"/>
    </xf>
    <xf numFmtId="0" fontId="2" fillId="2" borderId="175" xfId="3" applyFont="1" applyFill="1" applyBorder="1" applyAlignment="1">
      <alignment horizontal="center" vertical="center"/>
    </xf>
    <xf numFmtId="0" fontId="2" fillId="2" borderId="166" xfId="3" applyFont="1" applyFill="1" applyBorder="1" applyAlignment="1">
      <alignment horizontal="center" vertical="center"/>
    </xf>
    <xf numFmtId="0" fontId="0" fillId="0" borderId="166" xfId="0" applyBorder="1" applyAlignment="1"/>
    <xf numFmtId="0" fontId="0" fillId="0" borderId="51" xfId="0" applyBorder="1" applyAlignment="1"/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  <xf numFmtId="165" fontId="3" fillId="0" borderId="226" xfId="5" applyNumberFormat="1" applyFont="1" applyFill="1" applyBorder="1"/>
    <xf numFmtId="49" fontId="2" fillId="2" borderId="76" xfId="0" applyNumberFormat="1" applyFont="1" applyFill="1" applyBorder="1" applyAlignment="1">
      <alignment horizontal="center"/>
    </xf>
    <xf numFmtId="165" fontId="3" fillId="0" borderId="103" xfId="5" applyNumberFormat="1" applyFont="1" applyFill="1" applyBorder="1"/>
  </cellXfs>
  <cellStyles count="11">
    <cellStyle name="Čárka" xfId="1" builtinId="3"/>
    <cellStyle name="Čárka 2" xfId="6" xr:uid="{00000000-0005-0000-0000-000001000000}"/>
    <cellStyle name="Neutrální 2" xfId="7" xr:uid="{00000000-0005-0000-0000-000002000000}"/>
    <cellStyle name="Normal_VEK_96KS" xfId="8" xr:uid="{00000000-0005-0000-0000-000003000000}"/>
    <cellStyle name="Normální" xfId="0" builtinId="0"/>
    <cellStyle name="Normální 2" xfId="5" xr:uid="{00000000-0005-0000-0000-000005000000}"/>
    <cellStyle name="Normální 3" xfId="10" xr:uid="{00000000-0005-0000-0000-000006000000}"/>
    <cellStyle name="normální_29_12 tisk 200607" xfId="4" xr:uid="{00000000-0005-0000-0000-000007000000}"/>
    <cellStyle name="normální_Muchvs jaro_04" xfId="3" xr:uid="{00000000-0005-0000-0000-000008000000}"/>
    <cellStyle name="Procenta" xfId="2" builtinId="5"/>
    <cellStyle name="Procenta 2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CZ'!$B$3:$X$3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'vš_vše CZ'!$B$4:$X$4</c:f>
              <c:numCache>
                <c:formatCode>#\ ##0.0</c:formatCode>
                <c:ptCount val="23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  <c:pt idx="15">
                  <c:v>260.46699999999998</c:v>
                </c:pt>
                <c:pt idx="16">
                  <c:v>243.71799999999999</c:v>
                </c:pt>
                <c:pt idx="17">
                  <c:v>224.15100000000001</c:v>
                </c:pt>
                <c:pt idx="18">
                  <c:v>213.31700000000001</c:v>
                </c:pt>
                <c:pt idx="19">
                  <c:v>204.053</c:v>
                </c:pt>
                <c:pt idx="20">
                  <c:v>211.447</c:v>
                </c:pt>
                <c:pt idx="21">
                  <c:v>211.447</c:v>
                </c:pt>
                <c:pt idx="22">
                  <c:v>228.483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1-416E-B905-24E05CD65C23}"/>
            </c:ext>
          </c:extLst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CZ'!$B$3:$X$3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'vš_vše CZ'!$B$5:$X$5</c:f>
              <c:numCache>
                <c:formatCode>#\ ##0.0</c:formatCode>
                <c:ptCount val="23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  <c:pt idx="15">
                  <c:v>121.761</c:v>
                </c:pt>
                <c:pt idx="16">
                  <c:v>113.093</c:v>
                </c:pt>
                <c:pt idx="17">
                  <c:v>102.791</c:v>
                </c:pt>
                <c:pt idx="18">
                  <c:v>97.998000000000005</c:v>
                </c:pt>
                <c:pt idx="19">
                  <c:v>95.137</c:v>
                </c:pt>
                <c:pt idx="20">
                  <c:v>98.126999999999995</c:v>
                </c:pt>
                <c:pt idx="21">
                  <c:v>98.867999999999995</c:v>
                </c:pt>
                <c:pt idx="22">
                  <c:v>102.355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1-416E-B905-24E05CD65C23}"/>
            </c:ext>
          </c:extLst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CZ'!$B$3:$X$3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'vš_vše CZ'!$B$7:$X$7</c:f>
              <c:numCache>
                <c:formatCode>#\ ##0.0</c:formatCode>
                <c:ptCount val="23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  <c:pt idx="15">
                  <c:v>84.763999999999996</c:v>
                </c:pt>
                <c:pt idx="16">
                  <c:v>80.302000000000007</c:v>
                </c:pt>
                <c:pt idx="17">
                  <c:v>74.766999999999996</c:v>
                </c:pt>
                <c:pt idx="18">
                  <c:v>74.623000000000005</c:v>
                </c:pt>
                <c:pt idx="19">
                  <c:v>73.349999999999994</c:v>
                </c:pt>
                <c:pt idx="20">
                  <c:v>77.484999999999999</c:v>
                </c:pt>
                <c:pt idx="21">
                  <c:v>79.8</c:v>
                </c:pt>
                <c:pt idx="22">
                  <c:v>79.620999999999995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1-416E-B905-24E05CD65C23}"/>
            </c:ext>
          </c:extLst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CZ'!$B$3:$X$3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'vš_vše CZ'!$B$8:$X$8</c:f>
              <c:numCache>
                <c:formatCode>#\ ##0.0</c:formatCode>
                <c:ptCount val="23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  <c:pt idx="15">
                  <c:v>79.072999999999993</c:v>
                </c:pt>
                <c:pt idx="16">
                  <c:v>74.832999999999998</c:v>
                </c:pt>
                <c:pt idx="17">
                  <c:v>69.838999999999999</c:v>
                </c:pt>
                <c:pt idx="18">
                  <c:v>69.911000000000001</c:v>
                </c:pt>
                <c:pt idx="19">
                  <c:v>68.753</c:v>
                </c:pt>
                <c:pt idx="20">
                  <c:v>72.73</c:v>
                </c:pt>
                <c:pt idx="21">
                  <c:v>75.605000000000004</c:v>
                </c:pt>
                <c:pt idx="22">
                  <c:v>75.265000000000001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1-416E-B905-24E05CD6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69664"/>
        <c:axId val="58943744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(denní forma vzdělávání)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CZ'!$B$3:$X$3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'vš_vše CZ'!$B$22:$X$22</c:f>
              <c:numCache>
                <c:formatCode>#\ ##0.0</c:formatCode>
                <c:ptCount val="23"/>
                <c:pt idx="0">
                  <c:v>91.04</c:v>
                </c:pt>
                <c:pt idx="1">
                  <c:v>35.066000000000003</c:v>
                </c:pt>
                <c:pt idx="2">
                  <c:v>73.120999999999995</c:v>
                </c:pt>
                <c:pt idx="3">
                  <c:v>74.09</c:v>
                </c:pt>
                <c:pt idx="4">
                  <c:v>79.337999999999994</c:v>
                </c:pt>
                <c:pt idx="5">
                  <c:v>81.674999999999997</c:v>
                </c:pt>
                <c:pt idx="6">
                  <c:v>84.688000000000002</c:v>
                </c:pt>
                <c:pt idx="7">
                  <c:v>85.379000000000005</c:v>
                </c:pt>
                <c:pt idx="8">
                  <c:v>85.778999999999996</c:v>
                </c:pt>
                <c:pt idx="9">
                  <c:v>84.317999999999998</c:v>
                </c:pt>
                <c:pt idx="10">
                  <c:v>83.906000000000006</c:v>
                </c:pt>
                <c:pt idx="11">
                  <c:v>81.063999999999993</c:v>
                </c:pt>
                <c:pt idx="12">
                  <c:v>74.569999999999993</c:v>
                </c:pt>
                <c:pt idx="13">
                  <c:v>72.606999999999999</c:v>
                </c:pt>
                <c:pt idx="14">
                  <c:v>70.027000000000001</c:v>
                </c:pt>
                <c:pt idx="15" formatCode="0.0">
                  <c:v>60.795999999999999</c:v>
                </c:pt>
                <c:pt idx="16" formatCode="0.0">
                  <c:v>56.121000000000002</c:v>
                </c:pt>
                <c:pt idx="17" formatCode="0.0">
                  <c:v>52.335000000000001</c:v>
                </c:pt>
                <c:pt idx="18" formatCode="0.0">
                  <c:v>52.454999999999998</c:v>
                </c:pt>
                <c:pt idx="19" formatCode="0.0">
                  <c:v>52.764000000000003</c:v>
                </c:pt>
                <c:pt idx="20" formatCode="0.0">
                  <c:v>54.533999999999999</c:v>
                </c:pt>
                <c:pt idx="21" formatCode="0.0">
                  <c:v>57.572000000000003</c:v>
                </c:pt>
                <c:pt idx="22" formatCode="0.0">
                  <c:v>61.576999999999998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81-416E-B905-24E05CD6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69664"/>
        <c:axId val="58943744"/>
      </c:lineChart>
      <c:catAx>
        <c:axId val="86769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3744"/>
        <c:crosses val="autoZero"/>
        <c:auto val="0"/>
        <c:lblAlgn val="ctr"/>
        <c:lblOffset val="100"/>
        <c:noMultiLvlLbl val="0"/>
      </c:catAx>
      <c:valAx>
        <c:axId val="58943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86769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49-4A91-84D9-1D45E3097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48704"/>
        <c:axId val="129346944"/>
      </c:barChart>
      <c:catAx>
        <c:axId val="1814487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6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487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4FA-4B45-B103-A9C03E6D8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240"/>
        <c:axId val="129348672"/>
      </c:barChart>
      <c:catAx>
        <c:axId val="1814502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86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8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2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CEF-4F39-9C59-92A23E3D6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752"/>
        <c:axId val="129350400"/>
      </c:barChart>
      <c:catAx>
        <c:axId val="1814507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504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504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7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771-407F-A9F4-9EEE35A9C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2288"/>
        <c:axId val="181633600"/>
      </c:barChart>
      <c:catAx>
        <c:axId val="1814522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3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36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22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E9D-4B3D-B17E-ECE389835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0848"/>
        <c:axId val="181635328"/>
      </c:barChart>
      <c:catAx>
        <c:axId val="181710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5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53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0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F87-4E3B-85BE-E1215B5EF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384"/>
        <c:axId val="181637056"/>
      </c:barChart>
      <c:catAx>
        <c:axId val="1817123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70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70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3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77C-475C-B064-274768A57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896"/>
        <c:axId val="181638784"/>
      </c:barChart>
      <c:catAx>
        <c:axId val="1817128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87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87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8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C43-4412-8588-52DDA5DF9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7504"/>
        <c:axId val="181640512"/>
      </c:barChart>
      <c:catAx>
        <c:axId val="130837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40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405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7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C04-42AB-880A-FAF2E30F6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2096"/>
        <c:axId val="181798016"/>
      </c:barChart>
      <c:catAx>
        <c:axId val="1812520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7980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20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1D-4B29-89D0-C67EA923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3632"/>
        <c:axId val="181799744"/>
      </c:barChart>
      <c:catAx>
        <c:axId val="1812536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97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7997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36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  <c:extLst>
            <c:ext xmlns:c16="http://schemas.microsoft.com/office/drawing/2014/chart" uri="{C3380CC4-5D6E-409C-BE32-E72D297353CC}">
              <c16:uniqueId val="{00000000-6596-4109-8F97-B3E77DF1B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14688"/>
        <c:axId val="58946048"/>
      </c:barChart>
      <c:catAx>
        <c:axId val="593146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8946048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58946048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93146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7BC-4026-B6A1-9922B81AA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4144"/>
        <c:axId val="181801472"/>
      </c:barChart>
      <c:catAx>
        <c:axId val="1812541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1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8014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41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E79-49AD-9380-3ED408C64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5680"/>
        <c:axId val="181803200"/>
      </c:barChart>
      <c:catAx>
        <c:axId val="1812556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3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803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56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E28-45F4-BC0E-6E9583AF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0336"/>
        <c:axId val="181977088"/>
      </c:barChart>
      <c:catAx>
        <c:axId val="1820303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7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770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03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556-459D-9F41-6177D5F2E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1872"/>
        <c:axId val="181978816"/>
      </c:barChart>
      <c:catAx>
        <c:axId val="1820318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88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788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18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A2A-48D2-89B6-88A6253DE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3920"/>
        <c:axId val="181980544"/>
      </c:barChart>
      <c:catAx>
        <c:axId val="1820339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05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805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39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A09-4FD0-A6EB-E9689492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784"/>
        <c:axId val="181982272"/>
      </c:barChart>
      <c:catAx>
        <c:axId val="1823267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22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7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68C-43CC-83F2-259CBE4F6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7296"/>
        <c:axId val="181984000"/>
      </c:barChart>
      <c:catAx>
        <c:axId val="182327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4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40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7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26A-4BB2-AEEB-894FF0A08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8832"/>
        <c:axId val="182460992"/>
      </c:barChart>
      <c:catAx>
        <c:axId val="1823288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09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09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88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4DC-4844-9FFB-6F450440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8000"/>
        <c:axId val="182462720"/>
      </c:barChart>
      <c:catAx>
        <c:axId val="2017280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2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27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80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C69-4055-9FB2-2DBBC1B3C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9536"/>
        <c:axId val="182464448"/>
      </c:barChart>
      <c:catAx>
        <c:axId val="2017295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4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444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95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vš_věk!$A$4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vš_věk!$B$4:$X$4</c:f>
              <c:numCache>
                <c:formatCode>0.0%</c:formatCode>
                <c:ptCount val="23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  <c:pt idx="15">
                  <c:v>4.6310000000000517E-3</c:v>
                </c:pt>
                <c:pt idx="16">
                  <c:v>5.0000000000000001E-3</c:v>
                </c:pt>
                <c:pt idx="17">
                  <c:v>5.5343713589662115E-3</c:v>
                </c:pt>
                <c:pt idx="18">
                  <c:v>6.4000000000000003E-3</c:v>
                </c:pt>
                <c:pt idx="19">
                  <c:v>6.1000000000000004E-3</c:v>
                </c:pt>
                <c:pt idx="20">
                  <c:v>6.6E-3</c:v>
                </c:pt>
                <c:pt idx="21">
                  <c:v>7.7999999999999996E-3</c:v>
                </c:pt>
                <c:pt idx="22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3-40FF-A124-73C6E2406B5C}"/>
            </c:ext>
          </c:extLst>
        </c:ser>
        <c:ser>
          <c:idx val="1"/>
          <c:order val="1"/>
          <c:tx>
            <c:strRef>
              <c:f>vš_věk!$A$5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vš_věk!$B$5:$X$5</c:f>
              <c:numCache>
                <c:formatCode>0.0%</c:formatCode>
                <c:ptCount val="23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0.47048027244082796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  <c:pt idx="15">
                  <c:v>0.39259300000000003</c:v>
                </c:pt>
                <c:pt idx="16">
                  <c:v>0.40089999999999998</c:v>
                </c:pt>
                <c:pt idx="17">
                  <c:v>0.42549782861984958</c:v>
                </c:pt>
                <c:pt idx="18">
                  <c:v>0.44040000000000001</c:v>
                </c:pt>
                <c:pt idx="19">
                  <c:v>0.45200000000000001</c:v>
                </c:pt>
                <c:pt idx="20">
                  <c:v>0.45810000000000001</c:v>
                </c:pt>
                <c:pt idx="21">
                  <c:v>0.46810000000000002</c:v>
                </c:pt>
                <c:pt idx="22">
                  <c:v>0.47489999999999999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4F3-40FF-A124-73C6E2406B5C}"/>
            </c:ext>
          </c:extLst>
        </c:ser>
        <c:ser>
          <c:idx val="2"/>
          <c:order val="2"/>
          <c:tx>
            <c:strRef>
              <c:f>vš_věk!$A$6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vš_věk!$B$6:$X$6</c:f>
              <c:numCache>
                <c:formatCode>0.0%</c:formatCode>
                <c:ptCount val="23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  <c:pt idx="15">
                  <c:v>0.25536599999999998</c:v>
                </c:pt>
                <c:pt idx="16">
                  <c:v>0.2422</c:v>
                </c:pt>
                <c:pt idx="17">
                  <c:v>0.24173816333015571</c:v>
                </c:pt>
                <c:pt idx="18">
                  <c:v>0.2495</c:v>
                </c:pt>
                <c:pt idx="19">
                  <c:v>0.251</c:v>
                </c:pt>
                <c:pt idx="20">
                  <c:v>0.24349999999999999</c:v>
                </c:pt>
                <c:pt idx="21">
                  <c:v>0.2477</c:v>
                </c:pt>
                <c:pt idx="22">
                  <c:v>0.24679999999999999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F3-40FF-A124-73C6E2406B5C}"/>
            </c:ext>
          </c:extLst>
        </c:ser>
        <c:ser>
          <c:idx val="3"/>
          <c:order val="3"/>
          <c:tx>
            <c:strRef>
              <c:f>vš_věk!$A$7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vš_věk!$B$7:$X$7</c:f>
              <c:numCache>
                <c:formatCode>0.0%</c:formatCode>
                <c:ptCount val="23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  <c:pt idx="15">
                  <c:v>0.121367</c:v>
                </c:pt>
                <c:pt idx="16">
                  <c:v>0.1197</c:v>
                </c:pt>
                <c:pt idx="17">
                  <c:v>0.11107139074250609</c:v>
                </c:pt>
                <c:pt idx="18">
                  <c:v>0.10299999999999999</c:v>
                </c:pt>
                <c:pt idx="19">
                  <c:v>0.104</c:v>
                </c:pt>
                <c:pt idx="20">
                  <c:v>0.10580000000000001</c:v>
                </c:pt>
                <c:pt idx="21">
                  <c:v>0.1012</c:v>
                </c:pt>
                <c:pt idx="22">
                  <c:v>9.9599999999999994E-2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F3-40FF-A124-73C6E2406B5C}"/>
            </c:ext>
          </c:extLst>
        </c:ser>
        <c:ser>
          <c:idx val="4"/>
          <c:order val="4"/>
          <c:tx>
            <c:strRef>
              <c:f>vš_věk!$A$8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vš_věk!$B$8:$X$8</c:f>
              <c:numCache>
                <c:formatCode>0.0%</c:formatCode>
                <c:ptCount val="23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  <c:pt idx="15">
                  <c:v>8.1558000000000005E-2</c:v>
                </c:pt>
                <c:pt idx="16">
                  <c:v>8.5099999999999995E-2</c:v>
                </c:pt>
                <c:pt idx="17">
                  <c:v>7.745471877979028E-2</c:v>
                </c:pt>
                <c:pt idx="18">
                  <c:v>6.7500000000000004E-2</c:v>
                </c:pt>
                <c:pt idx="19">
                  <c:v>6.2100000000000002E-2</c:v>
                </c:pt>
                <c:pt idx="20">
                  <c:v>6.5600000000000006E-2</c:v>
                </c:pt>
                <c:pt idx="21">
                  <c:v>6.0600000000000001E-2</c:v>
                </c:pt>
                <c:pt idx="22">
                  <c:v>5.8500000000000003E-2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F3-40FF-A124-73C6E2406B5C}"/>
            </c:ext>
          </c:extLst>
        </c:ser>
        <c:ser>
          <c:idx val="5"/>
          <c:order val="5"/>
          <c:tx>
            <c:strRef>
              <c:f>vš_věk!$A$9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vš_věk!$B$9:$X$9</c:f>
              <c:numCache>
                <c:formatCode>0.0%</c:formatCode>
                <c:ptCount val="23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  <c:pt idx="15">
                  <c:v>5.5384000000000003E-2</c:v>
                </c:pt>
                <c:pt idx="16">
                  <c:v>5.2999999999999999E-2</c:v>
                </c:pt>
                <c:pt idx="17">
                  <c:v>5.0325707022561172E-2</c:v>
                </c:pt>
                <c:pt idx="18">
                  <c:v>4.48E-2</c:v>
                </c:pt>
                <c:pt idx="19">
                  <c:v>3.9800000000000002E-2</c:v>
                </c:pt>
                <c:pt idx="20">
                  <c:v>3.7900000000000003E-2</c:v>
                </c:pt>
                <c:pt idx="21">
                  <c:v>3.8199999999999998E-2</c:v>
                </c:pt>
                <c:pt idx="22">
                  <c:v>3.6299999999999999E-2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F3-40FF-A124-73C6E2406B5C}"/>
            </c:ext>
          </c:extLst>
        </c:ser>
        <c:ser>
          <c:idx val="6"/>
          <c:order val="6"/>
          <c:tx>
            <c:strRef>
              <c:f>vš_věk!$A$10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vš_věk!$B$10:$X$10</c:f>
              <c:numCache>
                <c:formatCode>0.0%</c:formatCode>
                <c:ptCount val="23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  <c:pt idx="15">
                  <c:v>3.2780999999999998E-2</c:v>
                </c:pt>
                <c:pt idx="16">
                  <c:v>3.5499999999999997E-2</c:v>
                </c:pt>
                <c:pt idx="17">
                  <c:v>3.2451541150301876E-2</c:v>
                </c:pt>
                <c:pt idx="18">
                  <c:v>3.2800000000000003E-2</c:v>
                </c:pt>
                <c:pt idx="19">
                  <c:v>3.1099999999999999E-2</c:v>
                </c:pt>
                <c:pt idx="20">
                  <c:v>3.0700000000000002E-2</c:v>
                </c:pt>
                <c:pt idx="21">
                  <c:v>2.9000000000000001E-2</c:v>
                </c:pt>
                <c:pt idx="22">
                  <c:v>2.8400000000000002E-2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F3-40FF-A124-73C6E2406B5C}"/>
            </c:ext>
          </c:extLst>
        </c:ser>
        <c:ser>
          <c:idx val="7"/>
          <c:order val="7"/>
          <c:tx>
            <c:strRef>
              <c:f>vš_věk!$A$11</c:f>
              <c:strCache>
                <c:ptCount val="1"/>
                <c:pt idx="0">
                  <c:v>25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vš_věk!$B$11:$X$11</c:f>
              <c:numCache>
                <c:formatCode>0.0%</c:formatCode>
                <c:ptCount val="23"/>
                <c:pt idx="0">
                  <c:v>9.3297234011415191E-3</c:v>
                </c:pt>
                <c:pt idx="1">
                  <c:v>1.9648026231523938E-2</c:v>
                </c:pt>
                <c:pt idx="2">
                  <c:v>1.7100000000000001E-2</c:v>
                </c:pt>
                <c:pt idx="3">
                  <c:v>1.9685614171695544E-2</c:v>
                </c:pt>
                <c:pt idx="4">
                  <c:v>2.1652809161310099E-2</c:v>
                </c:pt>
                <c:pt idx="5">
                  <c:v>1.84296734650745E-2</c:v>
                </c:pt>
                <c:pt idx="6">
                  <c:v>1.4757211512958975E-2</c:v>
                </c:pt>
                <c:pt idx="7">
                  <c:v>1.3535731643004124E-2</c:v>
                </c:pt>
                <c:pt idx="8">
                  <c:v>1.4915315605262098E-2</c:v>
                </c:pt>
                <c:pt idx="9">
                  <c:v>1.380009119002989E-2</c:v>
                </c:pt>
                <c:pt idx="10">
                  <c:v>1.5037444430078867E-2</c:v>
                </c:pt>
                <c:pt idx="11">
                  <c:v>1.5108002312642763E-2</c:v>
                </c:pt>
                <c:pt idx="12">
                  <c:v>1.5143065918006314E-2</c:v>
                </c:pt>
                <c:pt idx="13">
                  <c:v>1.542941757156961E-2</c:v>
                </c:pt>
                <c:pt idx="14">
                  <c:v>1.6556000000000001E-2</c:v>
                </c:pt>
                <c:pt idx="15">
                  <c:v>1.7742000000000001E-2</c:v>
                </c:pt>
                <c:pt idx="16">
                  <c:v>1.84E-2</c:v>
                </c:pt>
                <c:pt idx="17">
                  <c:v>1.9145217667619955E-2</c:v>
                </c:pt>
                <c:pt idx="18">
                  <c:v>1.8100000000000002E-2</c:v>
                </c:pt>
                <c:pt idx="19">
                  <c:v>1.89E-2</c:v>
                </c:pt>
                <c:pt idx="20">
                  <c:v>1.9599999999999999E-2</c:v>
                </c:pt>
                <c:pt idx="21">
                  <c:v>1.77E-2</c:v>
                </c:pt>
                <c:pt idx="22">
                  <c:v>1.6400000000000001E-2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F3-40FF-A124-73C6E2406B5C}"/>
            </c:ext>
          </c:extLst>
        </c:ser>
        <c:ser>
          <c:idx val="8"/>
          <c:order val="8"/>
          <c:tx>
            <c:strRef>
              <c:f>vš_věk!$A$12</c:f>
              <c:strCache>
                <c:ptCount val="1"/>
                <c:pt idx="0">
                  <c:v>26</c:v>
                </c:pt>
              </c:strCache>
            </c:strRef>
          </c:tx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vš_věk!$B$12:$X$12</c:f>
              <c:numCache>
                <c:formatCode>0.0%</c:formatCode>
                <c:ptCount val="23"/>
                <c:pt idx="0">
                  <c:v>5.0307332064978777E-3</c:v>
                </c:pt>
                <c:pt idx="1">
                  <c:v>1.2910828188641546E-2</c:v>
                </c:pt>
                <c:pt idx="2">
                  <c:v>1.316E-2</c:v>
                </c:pt>
                <c:pt idx="3">
                  <c:v>1.208146778275258E-2</c:v>
                </c:pt>
                <c:pt idx="4">
                  <c:v>1.2910514884935198E-2</c:v>
                </c:pt>
                <c:pt idx="5">
                  <c:v>1.0504068477227095E-2</c:v>
                </c:pt>
                <c:pt idx="6">
                  <c:v>9.1662334631175801E-3</c:v>
                </c:pt>
                <c:pt idx="7">
                  <c:v>7.9311735448312944E-3</c:v>
                </c:pt>
                <c:pt idx="8">
                  <c:v>7.6437220903568413E-3</c:v>
                </c:pt>
                <c:pt idx="9">
                  <c:v>7.6194336085921273E-3</c:v>
                </c:pt>
                <c:pt idx="10">
                  <c:v>7.0015614277615891E-3</c:v>
                </c:pt>
                <c:pt idx="11">
                  <c:v>6.7578454510127291E-3</c:v>
                </c:pt>
                <c:pt idx="12">
                  <c:v>6.8360126144142788E-3</c:v>
                </c:pt>
                <c:pt idx="13">
                  <c:v>6.2586377097729583E-3</c:v>
                </c:pt>
                <c:pt idx="14">
                  <c:v>6.4099999999999999E-3</c:v>
                </c:pt>
                <c:pt idx="15">
                  <c:v>6.8690000000000001E-3</c:v>
                </c:pt>
                <c:pt idx="16">
                  <c:v>7.1000000000000004E-3</c:v>
                </c:pt>
                <c:pt idx="17">
                  <c:v>6.580341065565088E-3</c:v>
                </c:pt>
                <c:pt idx="18">
                  <c:v>6.6E-3</c:v>
                </c:pt>
                <c:pt idx="19">
                  <c:v>5.7999999999999996E-3</c:v>
                </c:pt>
                <c:pt idx="20">
                  <c:v>5.5999999999999999E-3</c:v>
                </c:pt>
                <c:pt idx="21">
                  <c:v>4.5999999999999999E-3</c:v>
                </c:pt>
                <c:pt idx="22">
                  <c:v>4.1000000000000003E-3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0B-493A-86B5-B4F32A26491B}"/>
            </c:ext>
          </c:extLst>
        </c:ser>
        <c:ser>
          <c:idx val="9"/>
          <c:order val="9"/>
          <c:tx>
            <c:strRef>
              <c:f>vš_věk!$A$13</c:f>
              <c:strCache>
                <c:ptCount val="1"/>
                <c:pt idx="0">
                  <c:v>27</c:v>
                </c:pt>
              </c:strCache>
            </c:strRef>
          </c:tx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vš_věk!$B$13:$X$13</c:f>
              <c:numCache>
                <c:formatCode>0.0%</c:formatCode>
                <c:ptCount val="23"/>
                <c:pt idx="0">
                  <c:v>3.8233572369383872E-3</c:v>
                </c:pt>
                <c:pt idx="1">
                  <c:v>8.9914696313753619E-3</c:v>
                </c:pt>
                <c:pt idx="2">
                  <c:v>7.6E-3</c:v>
                </c:pt>
                <c:pt idx="3">
                  <c:v>8.5409772240607352E-3</c:v>
                </c:pt>
                <c:pt idx="4">
                  <c:v>8.8519842923897099E-3</c:v>
                </c:pt>
                <c:pt idx="5">
                  <c:v>7.1119095424284047E-3</c:v>
                </c:pt>
                <c:pt idx="6">
                  <c:v>6.9595476294040896E-3</c:v>
                </c:pt>
                <c:pt idx="7">
                  <c:v>6.9281437744940898E-3</c:v>
                </c:pt>
                <c:pt idx="8">
                  <c:v>6.2155529629480634E-3</c:v>
                </c:pt>
                <c:pt idx="9">
                  <c:v>5.7449718830741171E-3</c:v>
                </c:pt>
                <c:pt idx="10">
                  <c:v>5.3804612676406531E-3</c:v>
                </c:pt>
                <c:pt idx="11">
                  <c:v>4.9191048935141746E-3</c:v>
                </c:pt>
                <c:pt idx="12">
                  <c:v>4.3458195523421294E-3</c:v>
                </c:pt>
                <c:pt idx="13">
                  <c:v>4.086870681145118E-3</c:v>
                </c:pt>
                <c:pt idx="14">
                  <c:v>4.4539999999999996E-3</c:v>
                </c:pt>
                <c:pt idx="15">
                  <c:v>4.5069999999999997E-3</c:v>
                </c:pt>
                <c:pt idx="16">
                  <c:v>4.7999999999999996E-3</c:v>
                </c:pt>
                <c:pt idx="17">
                  <c:v>4.8723652155492E-3</c:v>
                </c:pt>
                <c:pt idx="18">
                  <c:v>4.7000000000000002E-3</c:v>
                </c:pt>
                <c:pt idx="19">
                  <c:v>4.1000000000000003E-3</c:v>
                </c:pt>
                <c:pt idx="20">
                  <c:v>3.7000000000000002E-3</c:v>
                </c:pt>
                <c:pt idx="21">
                  <c:v>3.5000000000000001E-3</c:v>
                </c:pt>
                <c:pt idx="22">
                  <c:v>3.3999999999999998E-3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0B-493A-86B5-B4F32A26491B}"/>
            </c:ext>
          </c:extLst>
        </c:ser>
        <c:ser>
          <c:idx val="10"/>
          <c:order val="10"/>
          <c:tx>
            <c:strRef>
              <c:f>vš_věk!$A$14</c:f>
              <c:strCache>
                <c:ptCount val="1"/>
                <c:pt idx="0">
                  <c:v>28</c:v>
                </c:pt>
              </c:strCache>
            </c:strRef>
          </c:tx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vš_věk!$B$14:$X$14</c:f>
              <c:numCache>
                <c:formatCode>0.0%</c:formatCode>
                <c:ptCount val="23"/>
                <c:pt idx="0">
                  <c:v>2.5245133908971171E-3</c:v>
                </c:pt>
                <c:pt idx="1">
                  <c:v>5.930271281092297E-3</c:v>
                </c:pt>
                <c:pt idx="2">
                  <c:v>5.7000000000000002E-3</c:v>
                </c:pt>
                <c:pt idx="3">
                  <c:v>5.5358185711504772E-3</c:v>
                </c:pt>
                <c:pt idx="4">
                  <c:v>6.5594629576815897E-3</c:v>
                </c:pt>
                <c:pt idx="5">
                  <c:v>5.9917573708126379E-3</c:v>
                </c:pt>
                <c:pt idx="6">
                  <c:v>5.4848873847590154E-3</c:v>
                </c:pt>
                <c:pt idx="7">
                  <c:v>5.2012780874186983E-3</c:v>
                </c:pt>
                <c:pt idx="8">
                  <c:v>5.7428490968338894E-3</c:v>
                </c:pt>
                <c:pt idx="9">
                  <c:v>4.5088403667865647E-3</c:v>
                </c:pt>
                <c:pt idx="10">
                  <c:v>4.1074500989567277E-3</c:v>
                </c:pt>
                <c:pt idx="11">
                  <c:v>3.9144322177675417E-3</c:v>
                </c:pt>
                <c:pt idx="12">
                  <c:v>3.3747404045842643E-3</c:v>
                </c:pt>
                <c:pt idx="13">
                  <c:v>3.2379072063178711E-3</c:v>
                </c:pt>
                <c:pt idx="14">
                  <c:v>3.532E-3</c:v>
                </c:pt>
                <c:pt idx="15">
                  <c:v>3.64E-3</c:v>
                </c:pt>
                <c:pt idx="16">
                  <c:v>3.8E-3</c:v>
                </c:pt>
                <c:pt idx="17">
                  <c:v>3.4027115771634361E-3</c:v>
                </c:pt>
                <c:pt idx="18">
                  <c:v>3.3E-3</c:v>
                </c:pt>
                <c:pt idx="19">
                  <c:v>2.8E-3</c:v>
                </c:pt>
                <c:pt idx="20">
                  <c:v>3.0999999999999999E-3</c:v>
                </c:pt>
                <c:pt idx="21">
                  <c:v>2.3999999999999998E-3</c:v>
                </c:pt>
                <c:pt idx="22">
                  <c:v>2.5000000000000001E-3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0B-493A-86B5-B4F32A26491B}"/>
            </c:ext>
          </c:extLst>
        </c:ser>
        <c:ser>
          <c:idx val="11"/>
          <c:order val="11"/>
          <c:tx>
            <c:strRef>
              <c:f>vš_věk!$A$15</c:f>
              <c:strCache>
                <c:ptCount val="1"/>
                <c:pt idx="0">
                  <c:v>29</c:v>
                </c:pt>
              </c:strCache>
            </c:strRef>
          </c:tx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vš_věk!$B$15:$X$15</c:f>
              <c:numCache>
                <c:formatCode>0.0%</c:formatCode>
                <c:ptCount val="23"/>
                <c:pt idx="0">
                  <c:v>1.5549539001902533E-3</c:v>
                </c:pt>
                <c:pt idx="1">
                  <c:v>4.3036093962138481E-3</c:v>
                </c:pt>
                <c:pt idx="2">
                  <c:v>3.8999999999999998E-3</c:v>
                </c:pt>
                <c:pt idx="3">
                  <c:v>4.221822075141133E-3</c:v>
                </c:pt>
                <c:pt idx="4">
                  <c:v>4.9031437158589802E-3</c:v>
                </c:pt>
                <c:pt idx="5">
                  <c:v>5.3788439184191059E-3</c:v>
                </c:pt>
                <c:pt idx="6">
                  <c:v>4.3497172683775558E-3</c:v>
                </c:pt>
                <c:pt idx="7">
                  <c:v>4.3430155004291317E-3</c:v>
                </c:pt>
                <c:pt idx="8">
                  <c:v>4.2241622078287803E-3</c:v>
                </c:pt>
                <c:pt idx="9">
                  <c:v>4.0630224428795788E-3</c:v>
                </c:pt>
                <c:pt idx="10">
                  <c:v>3.2620911197525585E-3</c:v>
                </c:pt>
                <c:pt idx="11">
                  <c:v>2.7960230126911011E-3</c:v>
                </c:pt>
                <c:pt idx="12">
                  <c:v>2.8940081532189844E-3</c:v>
                </c:pt>
                <c:pt idx="13">
                  <c:v>2.4185587364264583E-3</c:v>
                </c:pt>
                <c:pt idx="14">
                  <c:v>2.539E-3</c:v>
                </c:pt>
                <c:pt idx="15">
                  <c:v>2.807E-3</c:v>
                </c:pt>
                <c:pt idx="16">
                  <c:v>2.8E-3</c:v>
                </c:pt>
                <c:pt idx="17">
                  <c:v>2.7009850651414044E-3</c:v>
                </c:pt>
                <c:pt idx="18">
                  <c:v>2.8999999999999998E-3</c:v>
                </c:pt>
                <c:pt idx="19">
                  <c:v>2.5999999999999999E-3</c:v>
                </c:pt>
                <c:pt idx="20">
                  <c:v>2.0999999999999999E-3</c:v>
                </c:pt>
                <c:pt idx="21">
                  <c:v>2E-3</c:v>
                </c:pt>
                <c:pt idx="22">
                  <c:v>2.2000000000000001E-3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0B-493A-86B5-B4F32A26491B}"/>
            </c:ext>
          </c:extLst>
        </c:ser>
        <c:ser>
          <c:idx val="12"/>
          <c:order val="12"/>
          <c:tx>
            <c:strRef>
              <c:f>vš_věk!$A$16</c:f>
              <c:strCache>
                <c:ptCount val="1"/>
                <c:pt idx="0">
                  <c:v>30 a více</c:v>
                </c:pt>
              </c:strCache>
            </c:strRef>
          </c:tx>
          <c:invertIfNegative val="0"/>
          <c:cat>
            <c:strRef>
              <c:f>vš_věk!$B$3:$X$3</c:f>
              <c:strCache>
                <c:ptCount val="23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vš_věk!$B$16:$X$16</c:f>
              <c:numCache>
                <c:formatCode>0.0%</c:formatCode>
                <c:ptCount val="23"/>
                <c:pt idx="0">
                  <c:v>9.9151178106249085E-3</c:v>
                </c:pt>
                <c:pt idx="1">
                  <c:v>2.1415580090683197E-2</c:v>
                </c:pt>
                <c:pt idx="2">
                  <c:v>1.72E-2</c:v>
                </c:pt>
                <c:pt idx="3">
                  <c:v>1.891911621569009E-2</c:v>
                </c:pt>
                <c:pt idx="4">
                  <c:v>1.8679999999999999E-2</c:v>
                </c:pt>
                <c:pt idx="5">
                  <c:v>2.4E-2</c:v>
                </c:pt>
                <c:pt idx="6">
                  <c:v>2.5000000000000001E-2</c:v>
                </c:pt>
                <c:pt idx="7">
                  <c:v>2.7E-2</c:v>
                </c:pt>
                <c:pt idx="8">
                  <c:v>2.8000000000000001E-2</c:v>
                </c:pt>
                <c:pt idx="9">
                  <c:v>2.4975935964334565E-2</c:v>
                </c:pt>
                <c:pt idx="10">
                  <c:v>2.5052461983709435E-2</c:v>
                </c:pt>
                <c:pt idx="11">
                  <c:v>2.1458291866890335E-2</c:v>
                </c:pt>
                <c:pt idx="12">
                  <c:v>1.9440812245211891E-2</c:v>
                </c:pt>
                <c:pt idx="13">
                  <c:v>1.6762092793681238E-2</c:v>
                </c:pt>
                <c:pt idx="14">
                  <c:v>1.7836000000000001E-2</c:v>
                </c:pt>
                <c:pt idx="15">
                  <c:v>2.0754999999999999E-2</c:v>
                </c:pt>
                <c:pt idx="16">
                  <c:v>1.9599999999999999E-2</c:v>
                </c:pt>
                <c:pt idx="17">
                  <c:v>1.9224658404829998E-2</c:v>
                </c:pt>
                <c:pt idx="18">
                  <c:v>0.02</c:v>
                </c:pt>
                <c:pt idx="19">
                  <c:v>1.9599999999999999E-2</c:v>
                </c:pt>
                <c:pt idx="20">
                  <c:v>1.77E-2</c:v>
                </c:pt>
                <c:pt idx="21">
                  <c:v>1.7100000000000001E-2</c:v>
                </c:pt>
                <c:pt idx="22">
                  <c:v>1.89E-2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0B-493A-86B5-B4F32A264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531136"/>
        <c:axId val="58947776"/>
      </c:barChart>
      <c:catAx>
        <c:axId val="12553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947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553113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260277199863297E-2"/>
          <c:y val="0.90818962766130651"/>
          <c:w val="0.88126090433386095"/>
          <c:h val="5.119686341936786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228-43C0-AB04-BAA4FF08B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30048"/>
        <c:axId val="182466176"/>
      </c:barChart>
      <c:catAx>
        <c:axId val="2017300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6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61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300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759-46E8-92D2-032B87BDE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272"/>
        <c:axId val="182467904"/>
      </c:barChart>
      <c:catAx>
        <c:axId val="1823262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79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790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2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BE7-40A2-BF97-594806295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38944"/>
        <c:axId val="202122944"/>
      </c:barChart>
      <c:catAx>
        <c:axId val="1827389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29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122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389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4D0-4D23-A6AE-51573E0F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480"/>
        <c:axId val="202124672"/>
      </c:barChart>
      <c:catAx>
        <c:axId val="1827404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4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4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4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443-4137-8552-8B0F73D44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992"/>
        <c:axId val="202127552"/>
      </c:barChart>
      <c:catAx>
        <c:axId val="1827409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75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9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EE0-4C35-A0F3-215336F37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2528"/>
        <c:axId val="202260480"/>
      </c:barChart>
      <c:catAx>
        <c:axId val="1827425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04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04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25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AFB-40A6-B62E-7EAA959AC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871360"/>
        <c:axId val="202262208"/>
      </c:barChart>
      <c:catAx>
        <c:axId val="2018713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22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22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8713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920052857614801E-2"/>
          <c:y val="0.12943290333389176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vš_sex!$R$74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vš_sex!$T$73:$AO$73</c:f>
              <c:strCache>
                <c:ptCount val="22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</c:strCache>
            </c:strRef>
          </c:cat>
          <c:val>
            <c:numRef>
              <c:f>vš_sex!$T$74:$AO$74</c:f>
              <c:numCache>
                <c:formatCode>#,##0.00</c:formatCode>
                <c:ptCount val="22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>
                  <c:v>1.9638503127318987</c:v>
                </c:pt>
                <c:pt idx="11">
                  <c:v>1.9912978733305413</c:v>
                </c:pt>
                <c:pt idx="12">
                  <c:v>1.9652480400553396</c:v>
                </c:pt>
                <c:pt idx="13">
                  <c:v>1.9562756400270032</c:v>
                </c:pt>
                <c:pt idx="14">
                  <c:v>1.9332474573664276</c:v>
                </c:pt>
                <c:pt idx="15">
                  <c:v>1.9347356733082475</c:v>
                </c:pt>
                <c:pt idx="16">
                  <c:v>1.9454761415290436</c:v>
                </c:pt>
                <c:pt idx="17">
                  <c:v>1.9237509498480243</c:v>
                </c:pt>
                <c:pt idx="18">
                  <c:v>1.9043907634216004</c:v>
                </c:pt>
                <c:pt idx="19">
                  <c:v>1.918587463624186</c:v>
                </c:pt>
                <c:pt idx="20">
                  <c:v>1.8832404293545861</c:v>
                </c:pt>
                <c:pt idx="21">
                  <c:v>1.9729846799197519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C-432E-A9E6-302B68673C06}"/>
            </c:ext>
          </c:extLst>
        </c:ser>
        <c:ser>
          <c:idx val="1"/>
          <c:order val="1"/>
          <c:tx>
            <c:strRef>
              <c:f>vš_sex!$R$75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vš_sex!$T$73:$AO$73</c:f>
              <c:strCache>
                <c:ptCount val="22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</c:strCache>
            </c:strRef>
          </c:cat>
          <c:val>
            <c:numRef>
              <c:f>vš_sex!$T$75:$AO$75</c:f>
              <c:numCache>
                <c:formatCode>#,##0.00</c:formatCode>
                <c:ptCount val="22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>
                  <c:v>2.3857161441394563</c:v>
                </c:pt>
                <c:pt idx="11">
                  <c:v>2.3687548446198297</c:v>
                </c:pt>
                <c:pt idx="12">
                  <c:v>2.3665388732604744</c:v>
                </c:pt>
                <c:pt idx="13">
                  <c:v>2.3256935909839709</c:v>
                </c:pt>
                <c:pt idx="14">
                  <c:v>2.2918936743705913</c:v>
                </c:pt>
                <c:pt idx="15">
                  <c:v>2.3200589512876202</c:v>
                </c:pt>
                <c:pt idx="16">
                  <c:v>2.3541144174066293</c:v>
                </c:pt>
                <c:pt idx="17">
                  <c:v>2.3669076333965573</c:v>
                </c:pt>
                <c:pt idx="18">
                  <c:v>2.3287813759916762</c:v>
                </c:pt>
                <c:pt idx="19">
                  <c:v>2.3405132320487332</c:v>
                </c:pt>
                <c:pt idx="20">
                  <c:v>2.3373967612796189</c:v>
                </c:pt>
                <c:pt idx="21">
                  <c:v>2.4257407122463284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C-432E-A9E6-302B68673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662592"/>
        <c:axId val="123961920"/>
      </c:barChart>
      <c:catAx>
        <c:axId val="876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23961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961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766259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AD3-4D0F-BC74-A70747507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1648"/>
        <c:axId val="123964224"/>
      </c:barChart>
      <c:catAx>
        <c:axId val="125531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4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42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1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64C-46F2-A8C4-479C64796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2160"/>
        <c:axId val="123965952"/>
      </c:barChart>
      <c:catAx>
        <c:axId val="125532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5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59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2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521-4D8B-9D63-B4C489A45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3696"/>
        <c:axId val="123967680"/>
      </c:barChart>
      <c:catAx>
        <c:axId val="1255336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76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39676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36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F25-4ACC-AF62-841F47614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5968"/>
        <c:axId val="129343488"/>
      </c:barChart>
      <c:catAx>
        <c:axId val="1308359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34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34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59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0C9-46A5-ACF4-9CE7EF1AD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8016"/>
        <c:axId val="129345216"/>
      </c:barChart>
      <c:catAx>
        <c:axId val="1308380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5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52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80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40</xdr:row>
      <xdr:rowOff>66675</xdr:rowOff>
    </xdr:from>
    <xdr:to>
      <xdr:col>17</xdr:col>
      <xdr:colOff>552450</xdr:colOff>
      <xdr:row>60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75</xdr:row>
      <xdr:rowOff>57150</xdr:rowOff>
    </xdr:from>
    <xdr:to>
      <xdr:col>12</xdr:col>
      <xdr:colOff>409575</xdr:colOff>
      <xdr:row>97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15" name="graf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18" name="graf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19" name="graf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0" name="graf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21" name="graf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22" name="graf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23" name="graf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4" name="graf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25" name="graf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26" name="graf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27" name="graf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8" name="graf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29" name="graf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30" name="graf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31" name="graf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32" name="graf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33" name="graf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1"/>
  <sheetViews>
    <sheetView workbookViewId="0">
      <selection activeCell="A3" sqref="A3"/>
    </sheetView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1999/00–2021/22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1999/00–2021/22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1999/00–2021/22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1999/00–2021/22</v>
      </c>
    </row>
    <row r="7" spans="1:3" ht="15" customHeight="1" x14ac:dyDescent="0.25">
      <c r="A7" s="2" t="str">
        <f>'vš_vše CZ'!A63</f>
        <v>Uchazeči podle počtu podaných přihlášek 1999/00–2021/22</v>
      </c>
    </row>
    <row r="8" spans="1:3" ht="15" customHeight="1" x14ac:dyDescent="0.25">
      <c r="A8" s="2" t="str">
        <f>'vš_vše CZ'!A91</f>
        <v>Struktura uchazečů podle počtu podaných přihlášek 1999/00–2021/22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2001/02–2021/22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1999/00–2017/18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1999/00–2021/2022</v>
      </c>
    </row>
    <row r="12" spans="1:3" ht="15" customHeight="1" x14ac:dyDescent="0.25">
      <c r="A12" s="5" t="str">
        <f>vš_věk!A1</f>
        <v>Struktura přihlášených uchazečů o prezenční studium na VŠ podle věku v letech 1999/00–2021/22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1999/00–2021/22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1999/00–2021/22</v>
      </c>
    </row>
    <row r="15" spans="1:3" ht="15" customHeight="1" x14ac:dyDescent="0.25">
      <c r="A15" s="2" t="str">
        <f>vš_fakulty_tisk!A1</f>
        <v>Přijímací řízení na VŠ – podle fakult v letech 2010/11–2021/22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81"/>
  <sheetViews>
    <sheetView tabSelected="1" topLeftCell="B1" workbookViewId="0">
      <selection activeCell="X21" sqref="X21"/>
    </sheetView>
  </sheetViews>
  <sheetFormatPr defaultRowHeight="12.75" x14ac:dyDescent="0.2"/>
  <cols>
    <col min="1" max="1" width="40.7109375" style="12" customWidth="1"/>
    <col min="2" max="12" width="7.7109375" style="12" customWidth="1"/>
    <col min="13" max="17" width="9" style="12" customWidth="1"/>
    <col min="18" max="19" width="10.7109375" style="12" customWidth="1"/>
    <col min="20" max="21" width="9" style="12" customWidth="1"/>
    <col min="22" max="22" width="9.28515625" style="15" customWidth="1"/>
    <col min="23" max="24" width="9.140625" style="15" customWidth="1"/>
    <col min="25" max="38" width="7.85546875" style="15" customWidth="1"/>
    <col min="39" max="39" width="9.140625" style="15"/>
    <col min="40" max="40" width="4.140625" style="15" customWidth="1"/>
    <col min="41" max="256" width="9.140625" style="15"/>
    <col min="257" max="257" width="34.28515625" style="15" customWidth="1"/>
    <col min="258" max="268" width="7.7109375" style="15" customWidth="1"/>
    <col min="269" max="273" width="9" style="15" customWidth="1"/>
    <col min="274" max="274" width="10.7109375" style="15" customWidth="1"/>
    <col min="275" max="276" width="9" style="15" customWidth="1"/>
    <col min="277" max="277" width="7.7109375" style="15" customWidth="1"/>
    <col min="278" max="278" width="9.28515625" style="15" customWidth="1"/>
    <col min="279" max="279" width="11" style="15" customWidth="1"/>
    <col min="280" max="294" width="7.85546875" style="15" customWidth="1"/>
    <col min="295" max="295" width="9.140625" style="15"/>
    <col min="296" max="296" width="4.140625" style="15" customWidth="1"/>
    <col min="297" max="512" width="9.140625" style="15"/>
    <col min="513" max="513" width="34.28515625" style="15" customWidth="1"/>
    <col min="514" max="524" width="7.7109375" style="15" customWidth="1"/>
    <col min="525" max="529" width="9" style="15" customWidth="1"/>
    <col min="530" max="530" width="10.7109375" style="15" customWidth="1"/>
    <col min="531" max="532" width="9" style="15" customWidth="1"/>
    <col min="533" max="533" width="7.7109375" style="15" customWidth="1"/>
    <col min="534" max="534" width="9.28515625" style="15" customWidth="1"/>
    <col min="535" max="535" width="11" style="15" customWidth="1"/>
    <col min="536" max="550" width="7.85546875" style="15" customWidth="1"/>
    <col min="551" max="551" width="9.140625" style="15"/>
    <col min="552" max="552" width="4.140625" style="15" customWidth="1"/>
    <col min="553" max="768" width="9.140625" style="15"/>
    <col min="769" max="769" width="34.28515625" style="15" customWidth="1"/>
    <col min="770" max="780" width="7.7109375" style="15" customWidth="1"/>
    <col min="781" max="785" width="9" style="15" customWidth="1"/>
    <col min="786" max="786" width="10.7109375" style="15" customWidth="1"/>
    <col min="787" max="788" width="9" style="15" customWidth="1"/>
    <col min="789" max="789" width="7.7109375" style="15" customWidth="1"/>
    <col min="790" max="790" width="9.28515625" style="15" customWidth="1"/>
    <col min="791" max="791" width="11" style="15" customWidth="1"/>
    <col min="792" max="806" width="7.85546875" style="15" customWidth="1"/>
    <col min="807" max="807" width="9.140625" style="15"/>
    <col min="808" max="808" width="4.140625" style="15" customWidth="1"/>
    <col min="809" max="1024" width="9.140625" style="15"/>
    <col min="1025" max="1025" width="34.28515625" style="15" customWidth="1"/>
    <col min="1026" max="1036" width="7.7109375" style="15" customWidth="1"/>
    <col min="1037" max="1041" width="9" style="15" customWidth="1"/>
    <col min="1042" max="1042" width="10.7109375" style="15" customWidth="1"/>
    <col min="1043" max="1044" width="9" style="15" customWidth="1"/>
    <col min="1045" max="1045" width="7.7109375" style="15" customWidth="1"/>
    <col min="1046" max="1046" width="9.28515625" style="15" customWidth="1"/>
    <col min="1047" max="1047" width="11" style="15" customWidth="1"/>
    <col min="1048" max="1062" width="7.85546875" style="15" customWidth="1"/>
    <col min="1063" max="1063" width="9.140625" style="15"/>
    <col min="1064" max="1064" width="4.140625" style="15" customWidth="1"/>
    <col min="1065" max="1280" width="9.140625" style="15"/>
    <col min="1281" max="1281" width="34.28515625" style="15" customWidth="1"/>
    <col min="1282" max="1292" width="7.7109375" style="15" customWidth="1"/>
    <col min="1293" max="1297" width="9" style="15" customWidth="1"/>
    <col min="1298" max="1298" width="10.7109375" style="15" customWidth="1"/>
    <col min="1299" max="1300" width="9" style="15" customWidth="1"/>
    <col min="1301" max="1301" width="7.7109375" style="15" customWidth="1"/>
    <col min="1302" max="1302" width="9.28515625" style="15" customWidth="1"/>
    <col min="1303" max="1303" width="11" style="15" customWidth="1"/>
    <col min="1304" max="1318" width="7.85546875" style="15" customWidth="1"/>
    <col min="1319" max="1319" width="9.140625" style="15"/>
    <col min="1320" max="1320" width="4.140625" style="15" customWidth="1"/>
    <col min="1321" max="1536" width="9.140625" style="15"/>
    <col min="1537" max="1537" width="34.28515625" style="15" customWidth="1"/>
    <col min="1538" max="1548" width="7.7109375" style="15" customWidth="1"/>
    <col min="1549" max="1553" width="9" style="15" customWidth="1"/>
    <col min="1554" max="1554" width="10.7109375" style="15" customWidth="1"/>
    <col min="1555" max="1556" width="9" style="15" customWidth="1"/>
    <col min="1557" max="1557" width="7.7109375" style="15" customWidth="1"/>
    <col min="1558" max="1558" width="9.28515625" style="15" customWidth="1"/>
    <col min="1559" max="1559" width="11" style="15" customWidth="1"/>
    <col min="1560" max="1574" width="7.85546875" style="15" customWidth="1"/>
    <col min="1575" max="1575" width="9.140625" style="15"/>
    <col min="1576" max="1576" width="4.140625" style="15" customWidth="1"/>
    <col min="1577" max="1792" width="9.140625" style="15"/>
    <col min="1793" max="1793" width="34.28515625" style="15" customWidth="1"/>
    <col min="1794" max="1804" width="7.7109375" style="15" customWidth="1"/>
    <col min="1805" max="1809" width="9" style="15" customWidth="1"/>
    <col min="1810" max="1810" width="10.7109375" style="15" customWidth="1"/>
    <col min="1811" max="1812" width="9" style="15" customWidth="1"/>
    <col min="1813" max="1813" width="7.7109375" style="15" customWidth="1"/>
    <col min="1814" max="1814" width="9.28515625" style="15" customWidth="1"/>
    <col min="1815" max="1815" width="11" style="15" customWidth="1"/>
    <col min="1816" max="1830" width="7.85546875" style="15" customWidth="1"/>
    <col min="1831" max="1831" width="9.140625" style="15"/>
    <col min="1832" max="1832" width="4.140625" style="15" customWidth="1"/>
    <col min="1833" max="2048" width="9.140625" style="15"/>
    <col min="2049" max="2049" width="34.28515625" style="15" customWidth="1"/>
    <col min="2050" max="2060" width="7.7109375" style="15" customWidth="1"/>
    <col min="2061" max="2065" width="9" style="15" customWidth="1"/>
    <col min="2066" max="2066" width="10.7109375" style="15" customWidth="1"/>
    <col min="2067" max="2068" width="9" style="15" customWidth="1"/>
    <col min="2069" max="2069" width="7.7109375" style="15" customWidth="1"/>
    <col min="2070" max="2070" width="9.28515625" style="15" customWidth="1"/>
    <col min="2071" max="2071" width="11" style="15" customWidth="1"/>
    <col min="2072" max="2086" width="7.85546875" style="15" customWidth="1"/>
    <col min="2087" max="2087" width="9.140625" style="15"/>
    <col min="2088" max="2088" width="4.140625" style="15" customWidth="1"/>
    <col min="2089" max="2304" width="9.140625" style="15"/>
    <col min="2305" max="2305" width="34.28515625" style="15" customWidth="1"/>
    <col min="2306" max="2316" width="7.7109375" style="15" customWidth="1"/>
    <col min="2317" max="2321" width="9" style="15" customWidth="1"/>
    <col min="2322" max="2322" width="10.7109375" style="15" customWidth="1"/>
    <col min="2323" max="2324" width="9" style="15" customWidth="1"/>
    <col min="2325" max="2325" width="7.7109375" style="15" customWidth="1"/>
    <col min="2326" max="2326" width="9.28515625" style="15" customWidth="1"/>
    <col min="2327" max="2327" width="11" style="15" customWidth="1"/>
    <col min="2328" max="2342" width="7.85546875" style="15" customWidth="1"/>
    <col min="2343" max="2343" width="9.140625" style="15"/>
    <col min="2344" max="2344" width="4.140625" style="15" customWidth="1"/>
    <col min="2345" max="2560" width="9.140625" style="15"/>
    <col min="2561" max="2561" width="34.28515625" style="15" customWidth="1"/>
    <col min="2562" max="2572" width="7.7109375" style="15" customWidth="1"/>
    <col min="2573" max="2577" width="9" style="15" customWidth="1"/>
    <col min="2578" max="2578" width="10.7109375" style="15" customWidth="1"/>
    <col min="2579" max="2580" width="9" style="15" customWidth="1"/>
    <col min="2581" max="2581" width="7.7109375" style="15" customWidth="1"/>
    <col min="2582" max="2582" width="9.28515625" style="15" customWidth="1"/>
    <col min="2583" max="2583" width="11" style="15" customWidth="1"/>
    <col min="2584" max="2598" width="7.85546875" style="15" customWidth="1"/>
    <col min="2599" max="2599" width="9.140625" style="15"/>
    <col min="2600" max="2600" width="4.140625" style="15" customWidth="1"/>
    <col min="2601" max="2816" width="9.140625" style="15"/>
    <col min="2817" max="2817" width="34.28515625" style="15" customWidth="1"/>
    <col min="2818" max="2828" width="7.7109375" style="15" customWidth="1"/>
    <col min="2829" max="2833" width="9" style="15" customWidth="1"/>
    <col min="2834" max="2834" width="10.7109375" style="15" customWidth="1"/>
    <col min="2835" max="2836" width="9" style="15" customWidth="1"/>
    <col min="2837" max="2837" width="7.7109375" style="15" customWidth="1"/>
    <col min="2838" max="2838" width="9.28515625" style="15" customWidth="1"/>
    <col min="2839" max="2839" width="11" style="15" customWidth="1"/>
    <col min="2840" max="2854" width="7.85546875" style="15" customWidth="1"/>
    <col min="2855" max="2855" width="9.140625" style="15"/>
    <col min="2856" max="2856" width="4.140625" style="15" customWidth="1"/>
    <col min="2857" max="3072" width="9.140625" style="15"/>
    <col min="3073" max="3073" width="34.28515625" style="15" customWidth="1"/>
    <col min="3074" max="3084" width="7.7109375" style="15" customWidth="1"/>
    <col min="3085" max="3089" width="9" style="15" customWidth="1"/>
    <col min="3090" max="3090" width="10.7109375" style="15" customWidth="1"/>
    <col min="3091" max="3092" width="9" style="15" customWidth="1"/>
    <col min="3093" max="3093" width="7.7109375" style="15" customWidth="1"/>
    <col min="3094" max="3094" width="9.28515625" style="15" customWidth="1"/>
    <col min="3095" max="3095" width="11" style="15" customWidth="1"/>
    <col min="3096" max="3110" width="7.85546875" style="15" customWidth="1"/>
    <col min="3111" max="3111" width="9.140625" style="15"/>
    <col min="3112" max="3112" width="4.140625" style="15" customWidth="1"/>
    <col min="3113" max="3328" width="9.140625" style="15"/>
    <col min="3329" max="3329" width="34.28515625" style="15" customWidth="1"/>
    <col min="3330" max="3340" width="7.7109375" style="15" customWidth="1"/>
    <col min="3341" max="3345" width="9" style="15" customWidth="1"/>
    <col min="3346" max="3346" width="10.7109375" style="15" customWidth="1"/>
    <col min="3347" max="3348" width="9" style="15" customWidth="1"/>
    <col min="3349" max="3349" width="7.7109375" style="15" customWidth="1"/>
    <col min="3350" max="3350" width="9.28515625" style="15" customWidth="1"/>
    <col min="3351" max="3351" width="11" style="15" customWidth="1"/>
    <col min="3352" max="3366" width="7.85546875" style="15" customWidth="1"/>
    <col min="3367" max="3367" width="9.140625" style="15"/>
    <col min="3368" max="3368" width="4.140625" style="15" customWidth="1"/>
    <col min="3369" max="3584" width="9.140625" style="15"/>
    <col min="3585" max="3585" width="34.28515625" style="15" customWidth="1"/>
    <col min="3586" max="3596" width="7.7109375" style="15" customWidth="1"/>
    <col min="3597" max="3601" width="9" style="15" customWidth="1"/>
    <col min="3602" max="3602" width="10.7109375" style="15" customWidth="1"/>
    <col min="3603" max="3604" width="9" style="15" customWidth="1"/>
    <col min="3605" max="3605" width="7.7109375" style="15" customWidth="1"/>
    <col min="3606" max="3606" width="9.28515625" style="15" customWidth="1"/>
    <col min="3607" max="3607" width="11" style="15" customWidth="1"/>
    <col min="3608" max="3622" width="7.85546875" style="15" customWidth="1"/>
    <col min="3623" max="3623" width="9.140625" style="15"/>
    <col min="3624" max="3624" width="4.140625" style="15" customWidth="1"/>
    <col min="3625" max="3840" width="9.140625" style="15"/>
    <col min="3841" max="3841" width="34.28515625" style="15" customWidth="1"/>
    <col min="3842" max="3852" width="7.7109375" style="15" customWidth="1"/>
    <col min="3853" max="3857" width="9" style="15" customWidth="1"/>
    <col min="3858" max="3858" width="10.7109375" style="15" customWidth="1"/>
    <col min="3859" max="3860" width="9" style="15" customWidth="1"/>
    <col min="3861" max="3861" width="7.7109375" style="15" customWidth="1"/>
    <col min="3862" max="3862" width="9.28515625" style="15" customWidth="1"/>
    <col min="3863" max="3863" width="11" style="15" customWidth="1"/>
    <col min="3864" max="3878" width="7.85546875" style="15" customWidth="1"/>
    <col min="3879" max="3879" width="9.140625" style="15"/>
    <col min="3880" max="3880" width="4.140625" style="15" customWidth="1"/>
    <col min="3881" max="4096" width="9.140625" style="15"/>
    <col min="4097" max="4097" width="34.28515625" style="15" customWidth="1"/>
    <col min="4098" max="4108" width="7.7109375" style="15" customWidth="1"/>
    <col min="4109" max="4113" width="9" style="15" customWidth="1"/>
    <col min="4114" max="4114" width="10.7109375" style="15" customWidth="1"/>
    <col min="4115" max="4116" width="9" style="15" customWidth="1"/>
    <col min="4117" max="4117" width="7.7109375" style="15" customWidth="1"/>
    <col min="4118" max="4118" width="9.28515625" style="15" customWidth="1"/>
    <col min="4119" max="4119" width="11" style="15" customWidth="1"/>
    <col min="4120" max="4134" width="7.85546875" style="15" customWidth="1"/>
    <col min="4135" max="4135" width="9.140625" style="15"/>
    <col min="4136" max="4136" width="4.140625" style="15" customWidth="1"/>
    <col min="4137" max="4352" width="9.140625" style="15"/>
    <col min="4353" max="4353" width="34.28515625" style="15" customWidth="1"/>
    <col min="4354" max="4364" width="7.7109375" style="15" customWidth="1"/>
    <col min="4365" max="4369" width="9" style="15" customWidth="1"/>
    <col min="4370" max="4370" width="10.7109375" style="15" customWidth="1"/>
    <col min="4371" max="4372" width="9" style="15" customWidth="1"/>
    <col min="4373" max="4373" width="7.7109375" style="15" customWidth="1"/>
    <col min="4374" max="4374" width="9.28515625" style="15" customWidth="1"/>
    <col min="4375" max="4375" width="11" style="15" customWidth="1"/>
    <col min="4376" max="4390" width="7.85546875" style="15" customWidth="1"/>
    <col min="4391" max="4391" width="9.140625" style="15"/>
    <col min="4392" max="4392" width="4.140625" style="15" customWidth="1"/>
    <col min="4393" max="4608" width="9.140625" style="15"/>
    <col min="4609" max="4609" width="34.28515625" style="15" customWidth="1"/>
    <col min="4610" max="4620" width="7.7109375" style="15" customWidth="1"/>
    <col min="4621" max="4625" width="9" style="15" customWidth="1"/>
    <col min="4626" max="4626" width="10.7109375" style="15" customWidth="1"/>
    <col min="4627" max="4628" width="9" style="15" customWidth="1"/>
    <col min="4629" max="4629" width="7.7109375" style="15" customWidth="1"/>
    <col min="4630" max="4630" width="9.28515625" style="15" customWidth="1"/>
    <col min="4631" max="4631" width="11" style="15" customWidth="1"/>
    <col min="4632" max="4646" width="7.85546875" style="15" customWidth="1"/>
    <col min="4647" max="4647" width="9.140625" style="15"/>
    <col min="4648" max="4648" width="4.140625" style="15" customWidth="1"/>
    <col min="4649" max="4864" width="9.140625" style="15"/>
    <col min="4865" max="4865" width="34.28515625" style="15" customWidth="1"/>
    <col min="4866" max="4876" width="7.7109375" style="15" customWidth="1"/>
    <col min="4877" max="4881" width="9" style="15" customWidth="1"/>
    <col min="4882" max="4882" width="10.7109375" style="15" customWidth="1"/>
    <col min="4883" max="4884" width="9" style="15" customWidth="1"/>
    <col min="4885" max="4885" width="7.7109375" style="15" customWidth="1"/>
    <col min="4886" max="4886" width="9.28515625" style="15" customWidth="1"/>
    <col min="4887" max="4887" width="11" style="15" customWidth="1"/>
    <col min="4888" max="4902" width="7.85546875" style="15" customWidth="1"/>
    <col min="4903" max="4903" width="9.140625" style="15"/>
    <col min="4904" max="4904" width="4.140625" style="15" customWidth="1"/>
    <col min="4905" max="5120" width="9.140625" style="15"/>
    <col min="5121" max="5121" width="34.28515625" style="15" customWidth="1"/>
    <col min="5122" max="5132" width="7.7109375" style="15" customWidth="1"/>
    <col min="5133" max="5137" width="9" style="15" customWidth="1"/>
    <col min="5138" max="5138" width="10.7109375" style="15" customWidth="1"/>
    <col min="5139" max="5140" width="9" style="15" customWidth="1"/>
    <col min="5141" max="5141" width="7.7109375" style="15" customWidth="1"/>
    <col min="5142" max="5142" width="9.28515625" style="15" customWidth="1"/>
    <col min="5143" max="5143" width="11" style="15" customWidth="1"/>
    <col min="5144" max="5158" width="7.85546875" style="15" customWidth="1"/>
    <col min="5159" max="5159" width="9.140625" style="15"/>
    <col min="5160" max="5160" width="4.140625" style="15" customWidth="1"/>
    <col min="5161" max="5376" width="9.140625" style="15"/>
    <col min="5377" max="5377" width="34.28515625" style="15" customWidth="1"/>
    <col min="5378" max="5388" width="7.7109375" style="15" customWidth="1"/>
    <col min="5389" max="5393" width="9" style="15" customWidth="1"/>
    <col min="5394" max="5394" width="10.7109375" style="15" customWidth="1"/>
    <col min="5395" max="5396" width="9" style="15" customWidth="1"/>
    <col min="5397" max="5397" width="7.7109375" style="15" customWidth="1"/>
    <col min="5398" max="5398" width="9.28515625" style="15" customWidth="1"/>
    <col min="5399" max="5399" width="11" style="15" customWidth="1"/>
    <col min="5400" max="5414" width="7.85546875" style="15" customWidth="1"/>
    <col min="5415" max="5415" width="9.140625" style="15"/>
    <col min="5416" max="5416" width="4.140625" style="15" customWidth="1"/>
    <col min="5417" max="5632" width="9.140625" style="15"/>
    <col min="5633" max="5633" width="34.28515625" style="15" customWidth="1"/>
    <col min="5634" max="5644" width="7.7109375" style="15" customWidth="1"/>
    <col min="5645" max="5649" width="9" style="15" customWidth="1"/>
    <col min="5650" max="5650" width="10.7109375" style="15" customWidth="1"/>
    <col min="5651" max="5652" width="9" style="15" customWidth="1"/>
    <col min="5653" max="5653" width="7.7109375" style="15" customWidth="1"/>
    <col min="5654" max="5654" width="9.28515625" style="15" customWidth="1"/>
    <col min="5655" max="5655" width="11" style="15" customWidth="1"/>
    <col min="5656" max="5670" width="7.85546875" style="15" customWidth="1"/>
    <col min="5671" max="5671" width="9.140625" style="15"/>
    <col min="5672" max="5672" width="4.140625" style="15" customWidth="1"/>
    <col min="5673" max="5888" width="9.140625" style="15"/>
    <col min="5889" max="5889" width="34.28515625" style="15" customWidth="1"/>
    <col min="5890" max="5900" width="7.7109375" style="15" customWidth="1"/>
    <col min="5901" max="5905" width="9" style="15" customWidth="1"/>
    <col min="5906" max="5906" width="10.7109375" style="15" customWidth="1"/>
    <col min="5907" max="5908" width="9" style="15" customWidth="1"/>
    <col min="5909" max="5909" width="7.7109375" style="15" customWidth="1"/>
    <col min="5910" max="5910" width="9.28515625" style="15" customWidth="1"/>
    <col min="5911" max="5911" width="11" style="15" customWidth="1"/>
    <col min="5912" max="5926" width="7.85546875" style="15" customWidth="1"/>
    <col min="5927" max="5927" width="9.140625" style="15"/>
    <col min="5928" max="5928" width="4.140625" style="15" customWidth="1"/>
    <col min="5929" max="6144" width="9.140625" style="15"/>
    <col min="6145" max="6145" width="34.28515625" style="15" customWidth="1"/>
    <col min="6146" max="6156" width="7.7109375" style="15" customWidth="1"/>
    <col min="6157" max="6161" width="9" style="15" customWidth="1"/>
    <col min="6162" max="6162" width="10.7109375" style="15" customWidth="1"/>
    <col min="6163" max="6164" width="9" style="15" customWidth="1"/>
    <col min="6165" max="6165" width="7.7109375" style="15" customWidth="1"/>
    <col min="6166" max="6166" width="9.28515625" style="15" customWidth="1"/>
    <col min="6167" max="6167" width="11" style="15" customWidth="1"/>
    <col min="6168" max="6182" width="7.85546875" style="15" customWidth="1"/>
    <col min="6183" max="6183" width="9.140625" style="15"/>
    <col min="6184" max="6184" width="4.140625" style="15" customWidth="1"/>
    <col min="6185" max="6400" width="9.140625" style="15"/>
    <col min="6401" max="6401" width="34.28515625" style="15" customWidth="1"/>
    <col min="6402" max="6412" width="7.7109375" style="15" customWidth="1"/>
    <col min="6413" max="6417" width="9" style="15" customWidth="1"/>
    <col min="6418" max="6418" width="10.7109375" style="15" customWidth="1"/>
    <col min="6419" max="6420" width="9" style="15" customWidth="1"/>
    <col min="6421" max="6421" width="7.7109375" style="15" customWidth="1"/>
    <col min="6422" max="6422" width="9.28515625" style="15" customWidth="1"/>
    <col min="6423" max="6423" width="11" style="15" customWidth="1"/>
    <col min="6424" max="6438" width="7.85546875" style="15" customWidth="1"/>
    <col min="6439" max="6439" width="9.140625" style="15"/>
    <col min="6440" max="6440" width="4.140625" style="15" customWidth="1"/>
    <col min="6441" max="6656" width="9.140625" style="15"/>
    <col min="6657" max="6657" width="34.28515625" style="15" customWidth="1"/>
    <col min="6658" max="6668" width="7.7109375" style="15" customWidth="1"/>
    <col min="6669" max="6673" width="9" style="15" customWidth="1"/>
    <col min="6674" max="6674" width="10.7109375" style="15" customWidth="1"/>
    <col min="6675" max="6676" width="9" style="15" customWidth="1"/>
    <col min="6677" max="6677" width="7.7109375" style="15" customWidth="1"/>
    <col min="6678" max="6678" width="9.28515625" style="15" customWidth="1"/>
    <col min="6679" max="6679" width="11" style="15" customWidth="1"/>
    <col min="6680" max="6694" width="7.85546875" style="15" customWidth="1"/>
    <col min="6695" max="6695" width="9.140625" style="15"/>
    <col min="6696" max="6696" width="4.140625" style="15" customWidth="1"/>
    <col min="6697" max="6912" width="9.140625" style="15"/>
    <col min="6913" max="6913" width="34.28515625" style="15" customWidth="1"/>
    <col min="6914" max="6924" width="7.7109375" style="15" customWidth="1"/>
    <col min="6925" max="6929" width="9" style="15" customWidth="1"/>
    <col min="6930" max="6930" width="10.7109375" style="15" customWidth="1"/>
    <col min="6931" max="6932" width="9" style="15" customWidth="1"/>
    <col min="6933" max="6933" width="7.7109375" style="15" customWidth="1"/>
    <col min="6934" max="6934" width="9.28515625" style="15" customWidth="1"/>
    <col min="6935" max="6935" width="11" style="15" customWidth="1"/>
    <col min="6936" max="6950" width="7.85546875" style="15" customWidth="1"/>
    <col min="6951" max="6951" width="9.140625" style="15"/>
    <col min="6952" max="6952" width="4.140625" style="15" customWidth="1"/>
    <col min="6953" max="7168" width="9.140625" style="15"/>
    <col min="7169" max="7169" width="34.28515625" style="15" customWidth="1"/>
    <col min="7170" max="7180" width="7.7109375" style="15" customWidth="1"/>
    <col min="7181" max="7185" width="9" style="15" customWidth="1"/>
    <col min="7186" max="7186" width="10.7109375" style="15" customWidth="1"/>
    <col min="7187" max="7188" width="9" style="15" customWidth="1"/>
    <col min="7189" max="7189" width="7.7109375" style="15" customWidth="1"/>
    <col min="7190" max="7190" width="9.28515625" style="15" customWidth="1"/>
    <col min="7191" max="7191" width="11" style="15" customWidth="1"/>
    <col min="7192" max="7206" width="7.85546875" style="15" customWidth="1"/>
    <col min="7207" max="7207" width="9.140625" style="15"/>
    <col min="7208" max="7208" width="4.140625" style="15" customWidth="1"/>
    <col min="7209" max="7424" width="9.140625" style="15"/>
    <col min="7425" max="7425" width="34.28515625" style="15" customWidth="1"/>
    <col min="7426" max="7436" width="7.7109375" style="15" customWidth="1"/>
    <col min="7437" max="7441" width="9" style="15" customWidth="1"/>
    <col min="7442" max="7442" width="10.7109375" style="15" customWidth="1"/>
    <col min="7443" max="7444" width="9" style="15" customWidth="1"/>
    <col min="7445" max="7445" width="7.7109375" style="15" customWidth="1"/>
    <col min="7446" max="7446" width="9.28515625" style="15" customWidth="1"/>
    <col min="7447" max="7447" width="11" style="15" customWidth="1"/>
    <col min="7448" max="7462" width="7.85546875" style="15" customWidth="1"/>
    <col min="7463" max="7463" width="9.140625" style="15"/>
    <col min="7464" max="7464" width="4.140625" style="15" customWidth="1"/>
    <col min="7465" max="7680" width="9.140625" style="15"/>
    <col min="7681" max="7681" width="34.28515625" style="15" customWidth="1"/>
    <col min="7682" max="7692" width="7.7109375" style="15" customWidth="1"/>
    <col min="7693" max="7697" width="9" style="15" customWidth="1"/>
    <col min="7698" max="7698" width="10.7109375" style="15" customWidth="1"/>
    <col min="7699" max="7700" width="9" style="15" customWidth="1"/>
    <col min="7701" max="7701" width="7.7109375" style="15" customWidth="1"/>
    <col min="7702" max="7702" width="9.28515625" style="15" customWidth="1"/>
    <col min="7703" max="7703" width="11" style="15" customWidth="1"/>
    <col min="7704" max="7718" width="7.85546875" style="15" customWidth="1"/>
    <col min="7719" max="7719" width="9.140625" style="15"/>
    <col min="7720" max="7720" width="4.140625" style="15" customWidth="1"/>
    <col min="7721" max="7936" width="9.140625" style="15"/>
    <col min="7937" max="7937" width="34.28515625" style="15" customWidth="1"/>
    <col min="7938" max="7948" width="7.7109375" style="15" customWidth="1"/>
    <col min="7949" max="7953" width="9" style="15" customWidth="1"/>
    <col min="7954" max="7954" width="10.7109375" style="15" customWidth="1"/>
    <col min="7955" max="7956" width="9" style="15" customWidth="1"/>
    <col min="7957" max="7957" width="7.7109375" style="15" customWidth="1"/>
    <col min="7958" max="7958" width="9.28515625" style="15" customWidth="1"/>
    <col min="7959" max="7959" width="11" style="15" customWidth="1"/>
    <col min="7960" max="7974" width="7.85546875" style="15" customWidth="1"/>
    <col min="7975" max="7975" width="9.140625" style="15"/>
    <col min="7976" max="7976" width="4.140625" style="15" customWidth="1"/>
    <col min="7977" max="8192" width="9.140625" style="15"/>
    <col min="8193" max="8193" width="34.28515625" style="15" customWidth="1"/>
    <col min="8194" max="8204" width="7.7109375" style="15" customWidth="1"/>
    <col min="8205" max="8209" width="9" style="15" customWidth="1"/>
    <col min="8210" max="8210" width="10.7109375" style="15" customWidth="1"/>
    <col min="8211" max="8212" width="9" style="15" customWidth="1"/>
    <col min="8213" max="8213" width="7.7109375" style="15" customWidth="1"/>
    <col min="8214" max="8214" width="9.28515625" style="15" customWidth="1"/>
    <col min="8215" max="8215" width="11" style="15" customWidth="1"/>
    <col min="8216" max="8230" width="7.85546875" style="15" customWidth="1"/>
    <col min="8231" max="8231" width="9.140625" style="15"/>
    <col min="8232" max="8232" width="4.140625" style="15" customWidth="1"/>
    <col min="8233" max="8448" width="9.140625" style="15"/>
    <col min="8449" max="8449" width="34.28515625" style="15" customWidth="1"/>
    <col min="8450" max="8460" width="7.7109375" style="15" customWidth="1"/>
    <col min="8461" max="8465" width="9" style="15" customWidth="1"/>
    <col min="8466" max="8466" width="10.7109375" style="15" customWidth="1"/>
    <col min="8467" max="8468" width="9" style="15" customWidth="1"/>
    <col min="8469" max="8469" width="7.7109375" style="15" customWidth="1"/>
    <col min="8470" max="8470" width="9.28515625" style="15" customWidth="1"/>
    <col min="8471" max="8471" width="11" style="15" customWidth="1"/>
    <col min="8472" max="8486" width="7.85546875" style="15" customWidth="1"/>
    <col min="8487" max="8487" width="9.140625" style="15"/>
    <col min="8488" max="8488" width="4.140625" style="15" customWidth="1"/>
    <col min="8489" max="8704" width="9.140625" style="15"/>
    <col min="8705" max="8705" width="34.28515625" style="15" customWidth="1"/>
    <col min="8706" max="8716" width="7.7109375" style="15" customWidth="1"/>
    <col min="8717" max="8721" width="9" style="15" customWidth="1"/>
    <col min="8722" max="8722" width="10.7109375" style="15" customWidth="1"/>
    <col min="8723" max="8724" width="9" style="15" customWidth="1"/>
    <col min="8725" max="8725" width="7.7109375" style="15" customWidth="1"/>
    <col min="8726" max="8726" width="9.28515625" style="15" customWidth="1"/>
    <col min="8727" max="8727" width="11" style="15" customWidth="1"/>
    <col min="8728" max="8742" width="7.85546875" style="15" customWidth="1"/>
    <col min="8743" max="8743" width="9.140625" style="15"/>
    <col min="8744" max="8744" width="4.140625" style="15" customWidth="1"/>
    <col min="8745" max="8960" width="9.140625" style="15"/>
    <col min="8961" max="8961" width="34.28515625" style="15" customWidth="1"/>
    <col min="8962" max="8972" width="7.7109375" style="15" customWidth="1"/>
    <col min="8973" max="8977" width="9" style="15" customWidth="1"/>
    <col min="8978" max="8978" width="10.7109375" style="15" customWidth="1"/>
    <col min="8979" max="8980" width="9" style="15" customWidth="1"/>
    <col min="8981" max="8981" width="7.7109375" style="15" customWidth="1"/>
    <col min="8982" max="8982" width="9.28515625" style="15" customWidth="1"/>
    <col min="8983" max="8983" width="11" style="15" customWidth="1"/>
    <col min="8984" max="8998" width="7.85546875" style="15" customWidth="1"/>
    <col min="8999" max="8999" width="9.140625" style="15"/>
    <col min="9000" max="9000" width="4.140625" style="15" customWidth="1"/>
    <col min="9001" max="9216" width="9.140625" style="15"/>
    <col min="9217" max="9217" width="34.28515625" style="15" customWidth="1"/>
    <col min="9218" max="9228" width="7.7109375" style="15" customWidth="1"/>
    <col min="9229" max="9233" width="9" style="15" customWidth="1"/>
    <col min="9234" max="9234" width="10.7109375" style="15" customWidth="1"/>
    <col min="9235" max="9236" width="9" style="15" customWidth="1"/>
    <col min="9237" max="9237" width="7.7109375" style="15" customWidth="1"/>
    <col min="9238" max="9238" width="9.28515625" style="15" customWidth="1"/>
    <col min="9239" max="9239" width="11" style="15" customWidth="1"/>
    <col min="9240" max="9254" width="7.85546875" style="15" customWidth="1"/>
    <col min="9255" max="9255" width="9.140625" style="15"/>
    <col min="9256" max="9256" width="4.140625" style="15" customWidth="1"/>
    <col min="9257" max="9472" width="9.140625" style="15"/>
    <col min="9473" max="9473" width="34.28515625" style="15" customWidth="1"/>
    <col min="9474" max="9484" width="7.7109375" style="15" customWidth="1"/>
    <col min="9485" max="9489" width="9" style="15" customWidth="1"/>
    <col min="9490" max="9490" width="10.7109375" style="15" customWidth="1"/>
    <col min="9491" max="9492" width="9" style="15" customWidth="1"/>
    <col min="9493" max="9493" width="7.7109375" style="15" customWidth="1"/>
    <col min="9494" max="9494" width="9.28515625" style="15" customWidth="1"/>
    <col min="9495" max="9495" width="11" style="15" customWidth="1"/>
    <col min="9496" max="9510" width="7.85546875" style="15" customWidth="1"/>
    <col min="9511" max="9511" width="9.140625" style="15"/>
    <col min="9512" max="9512" width="4.140625" style="15" customWidth="1"/>
    <col min="9513" max="9728" width="9.140625" style="15"/>
    <col min="9729" max="9729" width="34.28515625" style="15" customWidth="1"/>
    <col min="9730" max="9740" width="7.7109375" style="15" customWidth="1"/>
    <col min="9741" max="9745" width="9" style="15" customWidth="1"/>
    <col min="9746" max="9746" width="10.7109375" style="15" customWidth="1"/>
    <col min="9747" max="9748" width="9" style="15" customWidth="1"/>
    <col min="9749" max="9749" width="7.7109375" style="15" customWidth="1"/>
    <col min="9750" max="9750" width="9.28515625" style="15" customWidth="1"/>
    <col min="9751" max="9751" width="11" style="15" customWidth="1"/>
    <col min="9752" max="9766" width="7.85546875" style="15" customWidth="1"/>
    <col min="9767" max="9767" width="9.140625" style="15"/>
    <col min="9768" max="9768" width="4.140625" style="15" customWidth="1"/>
    <col min="9769" max="9984" width="9.140625" style="15"/>
    <col min="9985" max="9985" width="34.28515625" style="15" customWidth="1"/>
    <col min="9986" max="9996" width="7.7109375" style="15" customWidth="1"/>
    <col min="9997" max="10001" width="9" style="15" customWidth="1"/>
    <col min="10002" max="10002" width="10.7109375" style="15" customWidth="1"/>
    <col min="10003" max="10004" width="9" style="15" customWidth="1"/>
    <col min="10005" max="10005" width="7.7109375" style="15" customWidth="1"/>
    <col min="10006" max="10006" width="9.28515625" style="15" customWidth="1"/>
    <col min="10007" max="10007" width="11" style="15" customWidth="1"/>
    <col min="10008" max="10022" width="7.85546875" style="15" customWidth="1"/>
    <col min="10023" max="10023" width="9.140625" style="15"/>
    <col min="10024" max="10024" width="4.140625" style="15" customWidth="1"/>
    <col min="10025" max="10240" width="9.140625" style="15"/>
    <col min="10241" max="10241" width="34.28515625" style="15" customWidth="1"/>
    <col min="10242" max="10252" width="7.7109375" style="15" customWidth="1"/>
    <col min="10253" max="10257" width="9" style="15" customWidth="1"/>
    <col min="10258" max="10258" width="10.7109375" style="15" customWidth="1"/>
    <col min="10259" max="10260" width="9" style="15" customWidth="1"/>
    <col min="10261" max="10261" width="7.7109375" style="15" customWidth="1"/>
    <col min="10262" max="10262" width="9.28515625" style="15" customWidth="1"/>
    <col min="10263" max="10263" width="11" style="15" customWidth="1"/>
    <col min="10264" max="10278" width="7.85546875" style="15" customWidth="1"/>
    <col min="10279" max="10279" width="9.140625" style="15"/>
    <col min="10280" max="10280" width="4.140625" style="15" customWidth="1"/>
    <col min="10281" max="10496" width="9.140625" style="15"/>
    <col min="10497" max="10497" width="34.28515625" style="15" customWidth="1"/>
    <col min="10498" max="10508" width="7.7109375" style="15" customWidth="1"/>
    <col min="10509" max="10513" width="9" style="15" customWidth="1"/>
    <col min="10514" max="10514" width="10.7109375" style="15" customWidth="1"/>
    <col min="10515" max="10516" width="9" style="15" customWidth="1"/>
    <col min="10517" max="10517" width="7.7109375" style="15" customWidth="1"/>
    <col min="10518" max="10518" width="9.28515625" style="15" customWidth="1"/>
    <col min="10519" max="10519" width="11" style="15" customWidth="1"/>
    <col min="10520" max="10534" width="7.85546875" style="15" customWidth="1"/>
    <col min="10535" max="10535" width="9.140625" style="15"/>
    <col min="10536" max="10536" width="4.140625" style="15" customWidth="1"/>
    <col min="10537" max="10752" width="9.140625" style="15"/>
    <col min="10753" max="10753" width="34.28515625" style="15" customWidth="1"/>
    <col min="10754" max="10764" width="7.7109375" style="15" customWidth="1"/>
    <col min="10765" max="10769" width="9" style="15" customWidth="1"/>
    <col min="10770" max="10770" width="10.7109375" style="15" customWidth="1"/>
    <col min="10771" max="10772" width="9" style="15" customWidth="1"/>
    <col min="10773" max="10773" width="7.7109375" style="15" customWidth="1"/>
    <col min="10774" max="10774" width="9.28515625" style="15" customWidth="1"/>
    <col min="10775" max="10775" width="11" style="15" customWidth="1"/>
    <col min="10776" max="10790" width="7.85546875" style="15" customWidth="1"/>
    <col min="10791" max="10791" width="9.140625" style="15"/>
    <col min="10792" max="10792" width="4.140625" style="15" customWidth="1"/>
    <col min="10793" max="11008" width="9.140625" style="15"/>
    <col min="11009" max="11009" width="34.28515625" style="15" customWidth="1"/>
    <col min="11010" max="11020" width="7.7109375" style="15" customWidth="1"/>
    <col min="11021" max="11025" width="9" style="15" customWidth="1"/>
    <col min="11026" max="11026" width="10.7109375" style="15" customWidth="1"/>
    <col min="11027" max="11028" width="9" style="15" customWidth="1"/>
    <col min="11029" max="11029" width="7.7109375" style="15" customWidth="1"/>
    <col min="11030" max="11030" width="9.28515625" style="15" customWidth="1"/>
    <col min="11031" max="11031" width="11" style="15" customWidth="1"/>
    <col min="11032" max="11046" width="7.85546875" style="15" customWidth="1"/>
    <col min="11047" max="11047" width="9.140625" style="15"/>
    <col min="11048" max="11048" width="4.140625" style="15" customWidth="1"/>
    <col min="11049" max="11264" width="9.140625" style="15"/>
    <col min="11265" max="11265" width="34.28515625" style="15" customWidth="1"/>
    <col min="11266" max="11276" width="7.7109375" style="15" customWidth="1"/>
    <col min="11277" max="11281" width="9" style="15" customWidth="1"/>
    <col min="11282" max="11282" width="10.7109375" style="15" customWidth="1"/>
    <col min="11283" max="11284" width="9" style="15" customWidth="1"/>
    <col min="11285" max="11285" width="7.7109375" style="15" customWidth="1"/>
    <col min="11286" max="11286" width="9.28515625" style="15" customWidth="1"/>
    <col min="11287" max="11287" width="11" style="15" customWidth="1"/>
    <col min="11288" max="11302" width="7.85546875" style="15" customWidth="1"/>
    <col min="11303" max="11303" width="9.140625" style="15"/>
    <col min="11304" max="11304" width="4.140625" style="15" customWidth="1"/>
    <col min="11305" max="11520" width="9.140625" style="15"/>
    <col min="11521" max="11521" width="34.28515625" style="15" customWidth="1"/>
    <col min="11522" max="11532" width="7.7109375" style="15" customWidth="1"/>
    <col min="11533" max="11537" width="9" style="15" customWidth="1"/>
    <col min="11538" max="11538" width="10.7109375" style="15" customWidth="1"/>
    <col min="11539" max="11540" width="9" style="15" customWidth="1"/>
    <col min="11541" max="11541" width="7.7109375" style="15" customWidth="1"/>
    <col min="11542" max="11542" width="9.28515625" style="15" customWidth="1"/>
    <col min="11543" max="11543" width="11" style="15" customWidth="1"/>
    <col min="11544" max="11558" width="7.85546875" style="15" customWidth="1"/>
    <col min="11559" max="11559" width="9.140625" style="15"/>
    <col min="11560" max="11560" width="4.140625" style="15" customWidth="1"/>
    <col min="11561" max="11776" width="9.140625" style="15"/>
    <col min="11777" max="11777" width="34.28515625" style="15" customWidth="1"/>
    <col min="11778" max="11788" width="7.7109375" style="15" customWidth="1"/>
    <col min="11789" max="11793" width="9" style="15" customWidth="1"/>
    <col min="11794" max="11794" width="10.7109375" style="15" customWidth="1"/>
    <col min="11795" max="11796" width="9" style="15" customWidth="1"/>
    <col min="11797" max="11797" width="7.7109375" style="15" customWidth="1"/>
    <col min="11798" max="11798" width="9.28515625" style="15" customWidth="1"/>
    <col min="11799" max="11799" width="11" style="15" customWidth="1"/>
    <col min="11800" max="11814" width="7.85546875" style="15" customWidth="1"/>
    <col min="11815" max="11815" width="9.140625" style="15"/>
    <col min="11816" max="11816" width="4.140625" style="15" customWidth="1"/>
    <col min="11817" max="12032" width="9.140625" style="15"/>
    <col min="12033" max="12033" width="34.28515625" style="15" customWidth="1"/>
    <col min="12034" max="12044" width="7.7109375" style="15" customWidth="1"/>
    <col min="12045" max="12049" width="9" style="15" customWidth="1"/>
    <col min="12050" max="12050" width="10.7109375" style="15" customWidth="1"/>
    <col min="12051" max="12052" width="9" style="15" customWidth="1"/>
    <col min="12053" max="12053" width="7.7109375" style="15" customWidth="1"/>
    <col min="12054" max="12054" width="9.28515625" style="15" customWidth="1"/>
    <col min="12055" max="12055" width="11" style="15" customWidth="1"/>
    <col min="12056" max="12070" width="7.85546875" style="15" customWidth="1"/>
    <col min="12071" max="12071" width="9.140625" style="15"/>
    <col min="12072" max="12072" width="4.140625" style="15" customWidth="1"/>
    <col min="12073" max="12288" width="9.140625" style="15"/>
    <col min="12289" max="12289" width="34.28515625" style="15" customWidth="1"/>
    <col min="12290" max="12300" width="7.7109375" style="15" customWidth="1"/>
    <col min="12301" max="12305" width="9" style="15" customWidth="1"/>
    <col min="12306" max="12306" width="10.7109375" style="15" customWidth="1"/>
    <col min="12307" max="12308" width="9" style="15" customWidth="1"/>
    <col min="12309" max="12309" width="7.7109375" style="15" customWidth="1"/>
    <col min="12310" max="12310" width="9.28515625" style="15" customWidth="1"/>
    <col min="12311" max="12311" width="11" style="15" customWidth="1"/>
    <col min="12312" max="12326" width="7.85546875" style="15" customWidth="1"/>
    <col min="12327" max="12327" width="9.140625" style="15"/>
    <col min="12328" max="12328" width="4.140625" style="15" customWidth="1"/>
    <col min="12329" max="12544" width="9.140625" style="15"/>
    <col min="12545" max="12545" width="34.28515625" style="15" customWidth="1"/>
    <col min="12546" max="12556" width="7.7109375" style="15" customWidth="1"/>
    <col min="12557" max="12561" width="9" style="15" customWidth="1"/>
    <col min="12562" max="12562" width="10.7109375" style="15" customWidth="1"/>
    <col min="12563" max="12564" width="9" style="15" customWidth="1"/>
    <col min="12565" max="12565" width="7.7109375" style="15" customWidth="1"/>
    <col min="12566" max="12566" width="9.28515625" style="15" customWidth="1"/>
    <col min="12567" max="12567" width="11" style="15" customWidth="1"/>
    <col min="12568" max="12582" width="7.85546875" style="15" customWidth="1"/>
    <col min="12583" max="12583" width="9.140625" style="15"/>
    <col min="12584" max="12584" width="4.140625" style="15" customWidth="1"/>
    <col min="12585" max="12800" width="9.140625" style="15"/>
    <col min="12801" max="12801" width="34.28515625" style="15" customWidth="1"/>
    <col min="12802" max="12812" width="7.7109375" style="15" customWidth="1"/>
    <col min="12813" max="12817" width="9" style="15" customWidth="1"/>
    <col min="12818" max="12818" width="10.7109375" style="15" customWidth="1"/>
    <col min="12819" max="12820" width="9" style="15" customWidth="1"/>
    <col min="12821" max="12821" width="7.7109375" style="15" customWidth="1"/>
    <col min="12822" max="12822" width="9.28515625" style="15" customWidth="1"/>
    <col min="12823" max="12823" width="11" style="15" customWidth="1"/>
    <col min="12824" max="12838" width="7.85546875" style="15" customWidth="1"/>
    <col min="12839" max="12839" width="9.140625" style="15"/>
    <col min="12840" max="12840" width="4.140625" style="15" customWidth="1"/>
    <col min="12841" max="13056" width="9.140625" style="15"/>
    <col min="13057" max="13057" width="34.28515625" style="15" customWidth="1"/>
    <col min="13058" max="13068" width="7.7109375" style="15" customWidth="1"/>
    <col min="13069" max="13073" width="9" style="15" customWidth="1"/>
    <col min="13074" max="13074" width="10.7109375" style="15" customWidth="1"/>
    <col min="13075" max="13076" width="9" style="15" customWidth="1"/>
    <col min="13077" max="13077" width="7.7109375" style="15" customWidth="1"/>
    <col min="13078" max="13078" width="9.28515625" style="15" customWidth="1"/>
    <col min="13079" max="13079" width="11" style="15" customWidth="1"/>
    <col min="13080" max="13094" width="7.85546875" style="15" customWidth="1"/>
    <col min="13095" max="13095" width="9.140625" style="15"/>
    <col min="13096" max="13096" width="4.140625" style="15" customWidth="1"/>
    <col min="13097" max="13312" width="9.140625" style="15"/>
    <col min="13313" max="13313" width="34.28515625" style="15" customWidth="1"/>
    <col min="13314" max="13324" width="7.7109375" style="15" customWidth="1"/>
    <col min="13325" max="13329" width="9" style="15" customWidth="1"/>
    <col min="13330" max="13330" width="10.7109375" style="15" customWidth="1"/>
    <col min="13331" max="13332" width="9" style="15" customWidth="1"/>
    <col min="13333" max="13333" width="7.7109375" style="15" customWidth="1"/>
    <col min="13334" max="13334" width="9.28515625" style="15" customWidth="1"/>
    <col min="13335" max="13335" width="11" style="15" customWidth="1"/>
    <col min="13336" max="13350" width="7.85546875" style="15" customWidth="1"/>
    <col min="13351" max="13351" width="9.140625" style="15"/>
    <col min="13352" max="13352" width="4.140625" style="15" customWidth="1"/>
    <col min="13353" max="13568" width="9.140625" style="15"/>
    <col min="13569" max="13569" width="34.28515625" style="15" customWidth="1"/>
    <col min="13570" max="13580" width="7.7109375" style="15" customWidth="1"/>
    <col min="13581" max="13585" width="9" style="15" customWidth="1"/>
    <col min="13586" max="13586" width="10.7109375" style="15" customWidth="1"/>
    <col min="13587" max="13588" width="9" style="15" customWidth="1"/>
    <col min="13589" max="13589" width="7.7109375" style="15" customWidth="1"/>
    <col min="13590" max="13590" width="9.28515625" style="15" customWidth="1"/>
    <col min="13591" max="13591" width="11" style="15" customWidth="1"/>
    <col min="13592" max="13606" width="7.85546875" style="15" customWidth="1"/>
    <col min="13607" max="13607" width="9.140625" style="15"/>
    <col min="13608" max="13608" width="4.140625" style="15" customWidth="1"/>
    <col min="13609" max="13824" width="9.140625" style="15"/>
    <col min="13825" max="13825" width="34.28515625" style="15" customWidth="1"/>
    <col min="13826" max="13836" width="7.7109375" style="15" customWidth="1"/>
    <col min="13837" max="13841" width="9" style="15" customWidth="1"/>
    <col min="13842" max="13842" width="10.7109375" style="15" customWidth="1"/>
    <col min="13843" max="13844" width="9" style="15" customWidth="1"/>
    <col min="13845" max="13845" width="7.7109375" style="15" customWidth="1"/>
    <col min="13846" max="13846" width="9.28515625" style="15" customWidth="1"/>
    <col min="13847" max="13847" width="11" style="15" customWidth="1"/>
    <col min="13848" max="13862" width="7.85546875" style="15" customWidth="1"/>
    <col min="13863" max="13863" width="9.140625" style="15"/>
    <col min="13864" max="13864" width="4.140625" style="15" customWidth="1"/>
    <col min="13865" max="14080" width="9.140625" style="15"/>
    <col min="14081" max="14081" width="34.28515625" style="15" customWidth="1"/>
    <col min="14082" max="14092" width="7.7109375" style="15" customWidth="1"/>
    <col min="14093" max="14097" width="9" style="15" customWidth="1"/>
    <col min="14098" max="14098" width="10.7109375" style="15" customWidth="1"/>
    <col min="14099" max="14100" width="9" style="15" customWidth="1"/>
    <col min="14101" max="14101" width="7.7109375" style="15" customWidth="1"/>
    <col min="14102" max="14102" width="9.28515625" style="15" customWidth="1"/>
    <col min="14103" max="14103" width="11" style="15" customWidth="1"/>
    <col min="14104" max="14118" width="7.85546875" style="15" customWidth="1"/>
    <col min="14119" max="14119" width="9.140625" style="15"/>
    <col min="14120" max="14120" width="4.140625" style="15" customWidth="1"/>
    <col min="14121" max="14336" width="9.140625" style="15"/>
    <col min="14337" max="14337" width="34.28515625" style="15" customWidth="1"/>
    <col min="14338" max="14348" width="7.7109375" style="15" customWidth="1"/>
    <col min="14349" max="14353" width="9" style="15" customWidth="1"/>
    <col min="14354" max="14354" width="10.7109375" style="15" customWidth="1"/>
    <col min="14355" max="14356" width="9" style="15" customWidth="1"/>
    <col min="14357" max="14357" width="7.7109375" style="15" customWidth="1"/>
    <col min="14358" max="14358" width="9.28515625" style="15" customWidth="1"/>
    <col min="14359" max="14359" width="11" style="15" customWidth="1"/>
    <col min="14360" max="14374" width="7.85546875" style="15" customWidth="1"/>
    <col min="14375" max="14375" width="9.140625" style="15"/>
    <col min="14376" max="14376" width="4.140625" style="15" customWidth="1"/>
    <col min="14377" max="14592" width="9.140625" style="15"/>
    <col min="14593" max="14593" width="34.28515625" style="15" customWidth="1"/>
    <col min="14594" max="14604" width="7.7109375" style="15" customWidth="1"/>
    <col min="14605" max="14609" width="9" style="15" customWidth="1"/>
    <col min="14610" max="14610" width="10.7109375" style="15" customWidth="1"/>
    <col min="14611" max="14612" width="9" style="15" customWidth="1"/>
    <col min="14613" max="14613" width="7.7109375" style="15" customWidth="1"/>
    <col min="14614" max="14614" width="9.28515625" style="15" customWidth="1"/>
    <col min="14615" max="14615" width="11" style="15" customWidth="1"/>
    <col min="14616" max="14630" width="7.85546875" style="15" customWidth="1"/>
    <col min="14631" max="14631" width="9.140625" style="15"/>
    <col min="14632" max="14632" width="4.140625" style="15" customWidth="1"/>
    <col min="14633" max="14848" width="9.140625" style="15"/>
    <col min="14849" max="14849" width="34.28515625" style="15" customWidth="1"/>
    <col min="14850" max="14860" width="7.7109375" style="15" customWidth="1"/>
    <col min="14861" max="14865" width="9" style="15" customWidth="1"/>
    <col min="14866" max="14866" width="10.7109375" style="15" customWidth="1"/>
    <col min="14867" max="14868" width="9" style="15" customWidth="1"/>
    <col min="14869" max="14869" width="7.7109375" style="15" customWidth="1"/>
    <col min="14870" max="14870" width="9.28515625" style="15" customWidth="1"/>
    <col min="14871" max="14871" width="11" style="15" customWidth="1"/>
    <col min="14872" max="14886" width="7.85546875" style="15" customWidth="1"/>
    <col min="14887" max="14887" width="9.140625" style="15"/>
    <col min="14888" max="14888" width="4.140625" style="15" customWidth="1"/>
    <col min="14889" max="15104" width="9.140625" style="15"/>
    <col min="15105" max="15105" width="34.28515625" style="15" customWidth="1"/>
    <col min="15106" max="15116" width="7.7109375" style="15" customWidth="1"/>
    <col min="15117" max="15121" width="9" style="15" customWidth="1"/>
    <col min="15122" max="15122" width="10.7109375" style="15" customWidth="1"/>
    <col min="15123" max="15124" width="9" style="15" customWidth="1"/>
    <col min="15125" max="15125" width="7.7109375" style="15" customWidth="1"/>
    <col min="15126" max="15126" width="9.28515625" style="15" customWidth="1"/>
    <col min="15127" max="15127" width="11" style="15" customWidth="1"/>
    <col min="15128" max="15142" width="7.85546875" style="15" customWidth="1"/>
    <col min="15143" max="15143" width="9.140625" style="15"/>
    <col min="15144" max="15144" width="4.140625" style="15" customWidth="1"/>
    <col min="15145" max="15360" width="9.140625" style="15"/>
    <col min="15361" max="15361" width="34.28515625" style="15" customWidth="1"/>
    <col min="15362" max="15372" width="7.7109375" style="15" customWidth="1"/>
    <col min="15373" max="15377" width="9" style="15" customWidth="1"/>
    <col min="15378" max="15378" width="10.7109375" style="15" customWidth="1"/>
    <col min="15379" max="15380" width="9" style="15" customWidth="1"/>
    <col min="15381" max="15381" width="7.7109375" style="15" customWidth="1"/>
    <col min="15382" max="15382" width="9.28515625" style="15" customWidth="1"/>
    <col min="15383" max="15383" width="11" style="15" customWidth="1"/>
    <col min="15384" max="15398" width="7.85546875" style="15" customWidth="1"/>
    <col min="15399" max="15399" width="9.140625" style="15"/>
    <col min="15400" max="15400" width="4.140625" style="15" customWidth="1"/>
    <col min="15401" max="15616" width="9.140625" style="15"/>
    <col min="15617" max="15617" width="34.28515625" style="15" customWidth="1"/>
    <col min="15618" max="15628" width="7.7109375" style="15" customWidth="1"/>
    <col min="15629" max="15633" width="9" style="15" customWidth="1"/>
    <col min="15634" max="15634" width="10.7109375" style="15" customWidth="1"/>
    <col min="15635" max="15636" width="9" style="15" customWidth="1"/>
    <col min="15637" max="15637" width="7.7109375" style="15" customWidth="1"/>
    <col min="15638" max="15638" width="9.28515625" style="15" customWidth="1"/>
    <col min="15639" max="15639" width="11" style="15" customWidth="1"/>
    <col min="15640" max="15654" width="7.85546875" style="15" customWidth="1"/>
    <col min="15655" max="15655" width="9.140625" style="15"/>
    <col min="15656" max="15656" width="4.140625" style="15" customWidth="1"/>
    <col min="15657" max="15872" width="9.140625" style="15"/>
    <col min="15873" max="15873" width="34.28515625" style="15" customWidth="1"/>
    <col min="15874" max="15884" width="7.7109375" style="15" customWidth="1"/>
    <col min="15885" max="15889" width="9" style="15" customWidth="1"/>
    <col min="15890" max="15890" width="10.7109375" style="15" customWidth="1"/>
    <col min="15891" max="15892" width="9" style="15" customWidth="1"/>
    <col min="15893" max="15893" width="7.7109375" style="15" customWidth="1"/>
    <col min="15894" max="15894" width="9.28515625" style="15" customWidth="1"/>
    <col min="15895" max="15895" width="11" style="15" customWidth="1"/>
    <col min="15896" max="15910" width="7.85546875" style="15" customWidth="1"/>
    <col min="15911" max="15911" width="9.140625" style="15"/>
    <col min="15912" max="15912" width="4.140625" style="15" customWidth="1"/>
    <col min="15913" max="16128" width="9.140625" style="15"/>
    <col min="16129" max="16129" width="34.28515625" style="15" customWidth="1"/>
    <col min="16130" max="16140" width="7.7109375" style="15" customWidth="1"/>
    <col min="16141" max="16145" width="9" style="15" customWidth="1"/>
    <col min="16146" max="16146" width="10.7109375" style="15" customWidth="1"/>
    <col min="16147" max="16148" width="9" style="15" customWidth="1"/>
    <col min="16149" max="16149" width="7.7109375" style="15" customWidth="1"/>
    <col min="16150" max="16150" width="9.28515625" style="15" customWidth="1"/>
    <col min="16151" max="16151" width="11" style="15" customWidth="1"/>
    <col min="16152" max="16166" width="7.85546875" style="15" customWidth="1"/>
    <col min="16167" max="16167" width="9.140625" style="15"/>
    <col min="16168" max="16168" width="4.140625" style="15" customWidth="1"/>
    <col min="16169" max="16384" width="9.140625" style="15"/>
  </cols>
  <sheetData>
    <row r="1" spans="1:25" x14ac:dyDescent="0.2">
      <c r="A1" s="10" t="s">
        <v>604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S1" s="13"/>
      <c r="V1" s="14"/>
    </row>
    <row r="2" spans="1:25" ht="6.75" customHeight="1" thickBot="1" x14ac:dyDescent="0.25">
      <c r="A2" s="16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5" ht="12.75" customHeight="1" thickTop="1" thickBot="1" x14ac:dyDescent="0.25">
      <c r="A3" s="17"/>
      <c r="B3" s="18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20" t="s">
        <v>13</v>
      </c>
      <c r="L3" s="20" t="s">
        <v>14</v>
      </c>
      <c r="M3" s="20" t="s">
        <v>15</v>
      </c>
      <c r="N3" s="20" t="s">
        <v>16</v>
      </c>
      <c r="O3" s="20" t="s">
        <v>17</v>
      </c>
      <c r="P3" s="20" t="s">
        <v>35</v>
      </c>
      <c r="Q3" s="20" t="s">
        <v>543</v>
      </c>
      <c r="R3" s="20" t="s">
        <v>545</v>
      </c>
      <c r="S3" s="20" t="s">
        <v>553</v>
      </c>
      <c r="T3" s="20" t="s">
        <v>563</v>
      </c>
      <c r="U3" s="20" t="s">
        <v>593</v>
      </c>
      <c r="V3" s="20" t="s">
        <v>597</v>
      </c>
      <c r="W3" s="20" t="s">
        <v>601</v>
      </c>
      <c r="X3" s="21" t="s">
        <v>605</v>
      </c>
    </row>
    <row r="4" spans="1:25" ht="12.75" customHeight="1" thickTop="1" x14ac:dyDescent="0.2">
      <c r="A4" s="22" t="s">
        <v>18</v>
      </c>
      <c r="B4" s="23">
        <v>233.8</v>
      </c>
      <c r="C4" s="24">
        <v>208.2</v>
      </c>
      <c r="D4" s="24">
        <v>237.452</v>
      </c>
      <c r="E4" s="24">
        <v>234</v>
      </c>
      <c r="F4" s="24">
        <v>253.3</v>
      </c>
      <c r="G4" s="24">
        <v>285</v>
      </c>
      <c r="H4" s="24">
        <v>294.8</v>
      </c>
      <c r="I4" s="24">
        <v>303.3</v>
      </c>
      <c r="J4" s="24">
        <v>323.7</v>
      </c>
      <c r="K4" s="25">
        <v>320.36500000000001</v>
      </c>
      <c r="L4" s="25">
        <f>324993/1000</f>
        <v>324.99299999999999</v>
      </c>
      <c r="M4" s="25">
        <v>331.536</v>
      </c>
      <c r="N4" s="25">
        <v>330.06599999999997</v>
      </c>
      <c r="O4" s="25">
        <v>309.452</v>
      </c>
      <c r="P4" s="25">
        <v>291</v>
      </c>
      <c r="Q4" s="25">
        <v>260.46699999999998</v>
      </c>
      <c r="R4" s="25">
        <v>243.71799999999999</v>
      </c>
      <c r="S4" s="25">
        <v>224.15100000000001</v>
      </c>
      <c r="T4" s="25">
        <v>213.31700000000001</v>
      </c>
      <c r="U4" s="25">
        <v>204.053</v>
      </c>
      <c r="V4" s="25">
        <v>211.447</v>
      </c>
      <c r="W4" s="25">
        <v>211.447</v>
      </c>
      <c r="X4" s="26">
        <v>228.483</v>
      </c>
    </row>
    <row r="5" spans="1:25" ht="12.75" customHeight="1" x14ac:dyDescent="0.2">
      <c r="A5" s="27" t="s">
        <v>19</v>
      </c>
      <c r="B5" s="28">
        <v>105.4</v>
      </c>
      <c r="C5" s="29">
        <v>103.5</v>
      </c>
      <c r="D5" s="29">
        <v>105</v>
      </c>
      <c r="E5" s="29">
        <v>108.8</v>
      </c>
      <c r="F5" s="29">
        <v>117.5</v>
      </c>
      <c r="G5" s="29">
        <v>130.4</v>
      </c>
      <c r="H5" s="29">
        <v>130.9</v>
      </c>
      <c r="I5" s="29">
        <v>137.80000000000001</v>
      </c>
      <c r="J5" s="29">
        <v>146.80000000000001</v>
      </c>
      <c r="K5" s="30">
        <v>147.27600000000001</v>
      </c>
      <c r="L5" s="30">
        <f>146620/1000</f>
        <v>146.62</v>
      </c>
      <c r="M5" s="30">
        <v>150.58799999999999</v>
      </c>
      <c r="N5" s="30">
        <v>149.613</v>
      </c>
      <c r="O5" s="30">
        <f>+'vš_druh studia '!E93/1000</f>
        <v>141.054</v>
      </c>
      <c r="P5" s="30">
        <f>+'vš_druh studia '!E101/1000</f>
        <v>134.25700000000001</v>
      </c>
      <c r="Q5" s="30">
        <v>121.761</v>
      </c>
      <c r="R5" s="30">
        <v>113.093</v>
      </c>
      <c r="S5" s="30">
        <v>102.791</v>
      </c>
      <c r="T5" s="30">
        <v>97.998000000000005</v>
      </c>
      <c r="U5" s="30">
        <v>95.137</v>
      </c>
      <c r="V5" s="30">
        <v>98.126999999999995</v>
      </c>
      <c r="W5" s="30">
        <v>98.867999999999995</v>
      </c>
      <c r="X5" s="31">
        <v>102.355</v>
      </c>
    </row>
    <row r="6" spans="1:25" ht="12.75" customHeight="1" x14ac:dyDescent="0.2">
      <c r="A6" s="32" t="s">
        <v>20</v>
      </c>
      <c r="B6" s="28" t="s">
        <v>21</v>
      </c>
      <c r="C6" s="29">
        <v>94.1</v>
      </c>
      <c r="D6" s="29">
        <v>90</v>
      </c>
      <c r="E6" s="29">
        <v>98.3</v>
      </c>
      <c r="F6" s="29">
        <v>107.2</v>
      </c>
      <c r="G6" s="29">
        <v>119.4</v>
      </c>
      <c r="H6" s="29">
        <v>119.7</v>
      </c>
      <c r="I6" s="29">
        <v>127.1</v>
      </c>
      <c r="J6" s="29">
        <v>135.19999999999999</v>
      </c>
      <c r="K6" s="30">
        <v>136.11600000000001</v>
      </c>
      <c r="L6" s="30">
        <f>136767/1000</f>
        <v>136.767</v>
      </c>
      <c r="M6" s="30">
        <v>140.072</v>
      </c>
      <c r="N6" s="30">
        <v>139.28</v>
      </c>
      <c r="O6" s="30">
        <f>+'vš_druh studia '!H93/1000</f>
        <v>130.72800000000001</v>
      </c>
      <c r="P6" s="30">
        <f>+'vš_druh studia '!H101/1000</f>
        <v>123.76600000000001</v>
      </c>
      <c r="Q6" s="30">
        <v>111.374</v>
      </c>
      <c r="R6" s="30">
        <v>103.44199999999999</v>
      </c>
      <c r="S6" s="30">
        <v>94.067999999999998</v>
      </c>
      <c r="T6" s="30">
        <v>90.528000000000006</v>
      </c>
      <c r="U6" s="30">
        <v>88.116</v>
      </c>
      <c r="V6" s="30">
        <v>91.75</v>
      </c>
      <c r="W6" s="30">
        <v>94.769000000000005</v>
      </c>
      <c r="X6" s="31">
        <v>97.078000000000003</v>
      </c>
    </row>
    <row r="7" spans="1:25" ht="12.75" customHeight="1" x14ac:dyDescent="0.2">
      <c r="A7" s="27" t="s">
        <v>22</v>
      </c>
      <c r="B7" s="28">
        <v>47.4</v>
      </c>
      <c r="C7" s="29">
        <v>45.2</v>
      </c>
      <c r="D7" s="29">
        <v>54.676000000000002</v>
      </c>
      <c r="E7" s="29">
        <v>61.1</v>
      </c>
      <c r="F7" s="29">
        <v>69.599999999999994</v>
      </c>
      <c r="G7" s="29">
        <v>75.599999999999994</v>
      </c>
      <c r="H7" s="29">
        <v>80</v>
      </c>
      <c r="I7" s="29">
        <v>89.1</v>
      </c>
      <c r="J7" s="29">
        <v>97.2</v>
      </c>
      <c r="K7" s="30">
        <v>104.003</v>
      </c>
      <c r="L7" s="30">
        <f>105570/1000</f>
        <v>105.57</v>
      </c>
      <c r="M7" s="30">
        <v>106.437</v>
      </c>
      <c r="N7" s="30">
        <v>103.761</v>
      </c>
      <c r="O7" s="30">
        <f>+'vš_druh studia '!K93/1000</f>
        <v>98.260999999999996</v>
      </c>
      <c r="P7" s="30">
        <f>+'vš_druh studia '!K101/1000</f>
        <v>93.713999999999999</v>
      </c>
      <c r="Q7" s="30">
        <v>84.763999999999996</v>
      </c>
      <c r="R7" s="30">
        <v>80.302000000000007</v>
      </c>
      <c r="S7" s="30">
        <v>74.766999999999996</v>
      </c>
      <c r="T7" s="30">
        <v>74.623000000000005</v>
      </c>
      <c r="U7" s="30">
        <v>73.349999999999994</v>
      </c>
      <c r="V7" s="30">
        <v>77.484999999999999</v>
      </c>
      <c r="W7" s="30">
        <v>79.8</v>
      </c>
      <c r="X7" s="31">
        <v>79.620999999999995</v>
      </c>
    </row>
    <row r="8" spans="1:25" ht="12.75" customHeight="1" thickBot="1" x14ac:dyDescent="0.25">
      <c r="A8" s="35" t="s">
        <v>23</v>
      </c>
      <c r="B8" s="36">
        <v>43.2</v>
      </c>
      <c r="C8" s="37">
        <v>43.7</v>
      </c>
      <c r="D8" s="37">
        <v>52.527000000000001</v>
      </c>
      <c r="E8" s="37">
        <v>58.3</v>
      </c>
      <c r="F8" s="37">
        <v>66.5</v>
      </c>
      <c r="G8" s="37">
        <v>72.2</v>
      </c>
      <c r="H8" s="37">
        <v>76.2</v>
      </c>
      <c r="I8" s="37">
        <v>85.5</v>
      </c>
      <c r="J8" s="37">
        <v>92.7</v>
      </c>
      <c r="K8" s="38">
        <v>98.725999999999999</v>
      </c>
      <c r="L8" s="38">
        <f>99818/1000</f>
        <v>99.817999999999998</v>
      </c>
      <c r="M8" s="38">
        <v>100.676</v>
      </c>
      <c r="N8" s="38">
        <v>97.837000000000003</v>
      </c>
      <c r="O8" s="38">
        <f>+'vš_druh studia '!L93/1000</f>
        <v>92.427999999999997</v>
      </c>
      <c r="P8" s="38">
        <f>+'vš_druh studia '!L101/1000</f>
        <v>88.108999999999995</v>
      </c>
      <c r="Q8" s="38">
        <v>79.072999999999993</v>
      </c>
      <c r="R8" s="38">
        <v>74.832999999999998</v>
      </c>
      <c r="S8" s="38">
        <v>69.838999999999999</v>
      </c>
      <c r="T8" s="38">
        <v>69.911000000000001</v>
      </c>
      <c r="U8" s="38">
        <v>68.753</v>
      </c>
      <c r="V8" s="38">
        <v>72.73</v>
      </c>
      <c r="W8" s="38">
        <v>75.605000000000004</v>
      </c>
      <c r="X8" s="39">
        <v>75.265000000000001</v>
      </c>
    </row>
    <row r="9" spans="1:25" s="43" customFormat="1" ht="4.5" customHeight="1" thickTop="1" x14ac:dyDescent="0.2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  <c r="M9" s="11"/>
      <c r="N9" s="11"/>
      <c r="O9" s="11"/>
    </row>
    <row r="10" spans="1:25" ht="12.75" customHeight="1" x14ac:dyDescent="0.2">
      <c r="A10" s="44" t="s">
        <v>24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14"/>
    </row>
    <row r="11" spans="1:25" x14ac:dyDescent="0.2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7"/>
      <c r="V11" s="12"/>
      <c r="W11" s="12"/>
      <c r="X11" s="11"/>
    </row>
    <row r="12" spans="1:25" ht="30" customHeight="1" x14ac:dyDescent="0.2">
      <c r="A12" s="773" t="s">
        <v>606</v>
      </c>
      <c r="B12" s="774"/>
      <c r="C12" s="774"/>
      <c r="D12" s="774"/>
      <c r="E12" s="774"/>
      <c r="F12" s="774"/>
      <c r="G12" s="774"/>
      <c r="H12" s="774"/>
      <c r="I12" s="774"/>
      <c r="J12" s="774"/>
      <c r="K12" s="774"/>
      <c r="L12" s="774"/>
      <c r="V12" s="12"/>
      <c r="W12" s="12"/>
      <c r="X12" s="11"/>
    </row>
    <row r="13" spans="1:25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7"/>
      <c r="J13" s="47"/>
      <c r="K13" s="47"/>
      <c r="V13" s="12"/>
      <c r="W13" s="12"/>
      <c r="X13" s="11"/>
    </row>
    <row r="14" spans="1:25" ht="12.75" customHeight="1" thickTop="1" thickBot="1" x14ac:dyDescent="0.25">
      <c r="A14" s="17"/>
      <c r="B14" s="48" t="s">
        <v>25</v>
      </c>
      <c r="C14" s="49" t="s">
        <v>5</v>
      </c>
      <c r="D14" s="50" t="s">
        <v>6</v>
      </c>
      <c r="E14" s="50" t="s">
        <v>7</v>
      </c>
      <c r="F14" s="50" t="s">
        <v>8</v>
      </c>
      <c r="G14" s="50" t="s">
        <v>9</v>
      </c>
      <c r="H14" s="50" t="s">
        <v>10</v>
      </c>
      <c r="I14" s="50" t="s">
        <v>11</v>
      </c>
      <c r="J14" s="50" t="s">
        <v>12</v>
      </c>
      <c r="K14" s="51" t="s">
        <v>13</v>
      </c>
      <c r="L14" s="51" t="s">
        <v>14</v>
      </c>
      <c r="M14" s="51" t="s">
        <v>15</v>
      </c>
      <c r="N14" s="51" t="s">
        <v>16</v>
      </c>
      <c r="O14" s="51" t="s">
        <v>17</v>
      </c>
      <c r="P14" s="705" t="s">
        <v>35</v>
      </c>
      <c r="Q14" s="705" t="s">
        <v>543</v>
      </c>
      <c r="R14" s="705" t="s">
        <v>545</v>
      </c>
      <c r="S14" s="705" t="s">
        <v>553</v>
      </c>
      <c r="T14" s="705" t="str">
        <f>T3</f>
        <v>2017/18</v>
      </c>
      <c r="U14" s="705" t="s">
        <v>593</v>
      </c>
      <c r="V14" s="705" t="s">
        <v>597</v>
      </c>
      <c r="W14" s="705" t="s">
        <v>597</v>
      </c>
      <c r="X14" s="833" t="s">
        <v>605</v>
      </c>
    </row>
    <row r="15" spans="1:25" ht="12.75" customHeight="1" thickTop="1" x14ac:dyDescent="0.2">
      <c r="A15" s="52" t="s">
        <v>26</v>
      </c>
      <c r="B15" s="53">
        <v>105.4</v>
      </c>
      <c r="C15" s="24">
        <v>103.5</v>
      </c>
      <c r="D15" s="24">
        <v>105</v>
      </c>
      <c r="E15" s="24">
        <v>108.8</v>
      </c>
      <c r="F15" s="24">
        <v>117.5</v>
      </c>
      <c r="G15" s="24">
        <v>130.4</v>
      </c>
      <c r="H15" s="24">
        <v>130.9</v>
      </c>
      <c r="I15" s="24">
        <v>137.80000000000001</v>
      </c>
      <c r="J15" s="24">
        <v>146.80000000000001</v>
      </c>
      <c r="K15" s="25">
        <v>147.27600000000001</v>
      </c>
      <c r="L15" s="54">
        <v>146.62</v>
      </c>
      <c r="M15" s="54">
        <v>150.58799999999999</v>
      </c>
      <c r="N15" s="54">
        <f t="shared" ref="N15:X15" si="0">+N5</f>
        <v>149.613</v>
      </c>
      <c r="O15" s="54">
        <f t="shared" si="0"/>
        <v>141.054</v>
      </c>
      <c r="P15" s="706">
        <f t="shared" si="0"/>
        <v>134.25700000000001</v>
      </c>
      <c r="Q15" s="706">
        <f t="shared" si="0"/>
        <v>121.761</v>
      </c>
      <c r="R15" s="706">
        <f t="shared" si="0"/>
        <v>113.093</v>
      </c>
      <c r="S15" s="706">
        <f t="shared" ref="S15" si="1">+S5</f>
        <v>102.791</v>
      </c>
      <c r="T15" s="706">
        <f t="shared" si="0"/>
        <v>97.998000000000005</v>
      </c>
      <c r="U15" s="706">
        <f t="shared" si="0"/>
        <v>95.137</v>
      </c>
      <c r="V15" s="706">
        <f t="shared" si="0"/>
        <v>98.126999999999995</v>
      </c>
      <c r="W15" s="706">
        <f t="shared" si="0"/>
        <v>98.867999999999995</v>
      </c>
      <c r="X15" s="701">
        <f t="shared" si="0"/>
        <v>102.355</v>
      </c>
    </row>
    <row r="16" spans="1:25" ht="12.75" customHeight="1" x14ac:dyDescent="0.2">
      <c r="A16" s="27" t="s">
        <v>27</v>
      </c>
      <c r="B16" s="56">
        <f>B15/B21</f>
        <v>0.74620525600362497</v>
      </c>
      <c r="C16" s="57">
        <f t="shared" ref="C16:L16" si="2">C15/C21</f>
        <v>0.74612878110672165</v>
      </c>
      <c r="D16" s="57">
        <f t="shared" si="2"/>
        <v>0.75158907404226072</v>
      </c>
      <c r="E16" s="57">
        <f t="shared" si="2"/>
        <v>0.8063500062996094</v>
      </c>
      <c r="F16" s="57">
        <f t="shared" si="2"/>
        <v>0.86538957260802651</v>
      </c>
      <c r="G16" s="57">
        <f t="shared" si="2"/>
        <v>0.96236162361623623</v>
      </c>
      <c r="H16" s="57">
        <f t="shared" si="2"/>
        <v>0.98377411524211067</v>
      </c>
      <c r="I16" s="57">
        <f t="shared" si="2"/>
        <v>1.0493531019882882</v>
      </c>
      <c r="J16" s="57">
        <f t="shared" si="2"/>
        <v>1.0878425444251776</v>
      </c>
      <c r="K16" s="58">
        <v>1.1390255220417633</v>
      </c>
      <c r="L16" s="58">
        <f t="shared" si="2"/>
        <v>1.1061068990230469</v>
      </c>
      <c r="M16" s="58">
        <f t="shared" ref="M16:R16" si="3">M15/M21</f>
        <v>1.1513284146947513</v>
      </c>
      <c r="N16" s="58">
        <f t="shared" si="3"/>
        <v>1.212167614603082</v>
      </c>
      <c r="O16" s="58">
        <f t="shared" si="3"/>
        <v>1.1485640303235105</v>
      </c>
      <c r="P16" s="57">
        <f t="shared" si="3"/>
        <v>1.2312750483771862</v>
      </c>
      <c r="Q16" s="57">
        <f t="shared" si="3"/>
        <v>1.2327356666295446</v>
      </c>
      <c r="R16" s="57">
        <f t="shared" si="3"/>
        <v>1.211468420601594</v>
      </c>
      <c r="S16" s="57">
        <f t="shared" ref="S16:T16" si="4">S15/S21</f>
        <v>1.1037248606801173</v>
      </c>
      <c r="T16" s="57">
        <f t="shared" si="4"/>
        <v>1.0560243106067952</v>
      </c>
      <c r="U16" s="57">
        <f t="shared" ref="U16:X16" si="5">U15/U21</f>
        <v>1.0324817676679978</v>
      </c>
      <c r="V16" s="57">
        <f t="shared" si="5"/>
        <v>1.0395249798720285</v>
      </c>
      <c r="W16" s="57">
        <f t="shared" si="5"/>
        <v>1.0337731863903468</v>
      </c>
      <c r="X16" s="702">
        <f t="shared" si="5"/>
        <v>1.0563496568450386</v>
      </c>
    </row>
    <row r="17" spans="1:25" ht="12.75" customHeight="1" x14ac:dyDescent="0.2">
      <c r="A17" s="60" t="s">
        <v>28</v>
      </c>
      <c r="B17" s="61">
        <f>B15/B22</f>
        <v>1.1577328646748681</v>
      </c>
      <c r="C17" s="62">
        <f t="shared" ref="C17:L17" si="6">C15/C22</f>
        <v>2.9515770261792049</v>
      </c>
      <c r="D17" s="62">
        <f t="shared" si="6"/>
        <v>1.435975985011146</v>
      </c>
      <c r="E17" s="62">
        <f t="shared" si="6"/>
        <v>1.4684842758806855</v>
      </c>
      <c r="F17" s="62">
        <f t="shared" si="6"/>
        <v>1.481005319014848</v>
      </c>
      <c r="G17" s="62">
        <f t="shared" si="6"/>
        <v>1.5965717783899602</v>
      </c>
      <c r="H17" s="62">
        <f t="shared" si="6"/>
        <v>1.5456735310787832</v>
      </c>
      <c r="I17" s="62">
        <f t="shared" si="6"/>
        <v>1.6139800185057216</v>
      </c>
      <c r="J17" s="62">
        <f t="shared" si="6"/>
        <v>1.711374578859628</v>
      </c>
      <c r="K17" s="63">
        <v>1.6510762331838567</v>
      </c>
      <c r="L17" s="63">
        <f t="shared" si="6"/>
        <v>1.7474316497032392</v>
      </c>
      <c r="M17" s="63">
        <f t="shared" ref="M17:R17" si="7">M15/M22</f>
        <v>1.8576433435310373</v>
      </c>
      <c r="N17" s="63">
        <f t="shared" si="7"/>
        <v>2.0063430333914445</v>
      </c>
      <c r="O17" s="63">
        <f t="shared" si="7"/>
        <v>1.9427052488052117</v>
      </c>
      <c r="P17" s="62">
        <f t="shared" si="7"/>
        <v>1.9172176446227884</v>
      </c>
      <c r="Q17" s="62">
        <f t="shared" si="7"/>
        <v>2.0027797881439566</v>
      </c>
      <c r="R17" s="62">
        <f t="shared" si="7"/>
        <v>2.0151636642255126</v>
      </c>
      <c r="S17" s="62">
        <f t="shared" ref="S17:X17" si="8">S15/S22</f>
        <v>1.9640966848189547</v>
      </c>
      <c r="T17" s="62">
        <f t="shared" si="8"/>
        <v>1.868229911352588</v>
      </c>
      <c r="U17" s="62">
        <f t="shared" si="8"/>
        <v>1.8030664847244333</v>
      </c>
      <c r="V17" s="62">
        <f t="shared" si="8"/>
        <v>1.7993728683023433</v>
      </c>
      <c r="W17" s="62">
        <f t="shared" si="8"/>
        <v>1.7172931286041824</v>
      </c>
      <c r="X17" s="703">
        <f t="shared" si="8"/>
        <v>1.6622277798528673</v>
      </c>
    </row>
    <row r="18" spans="1:25" ht="12.75" customHeight="1" x14ac:dyDescent="0.2">
      <c r="A18" s="52" t="s">
        <v>29</v>
      </c>
      <c r="B18" s="65">
        <v>43.2</v>
      </c>
      <c r="C18" s="66">
        <v>43.7</v>
      </c>
      <c r="D18" s="67">
        <v>52.527000000000001</v>
      </c>
      <c r="E18" s="67">
        <v>58.3</v>
      </c>
      <c r="F18" s="24">
        <v>66.5</v>
      </c>
      <c r="G18" s="24">
        <v>72.2</v>
      </c>
      <c r="H18" s="24">
        <v>76.2</v>
      </c>
      <c r="I18" s="24">
        <v>85.5</v>
      </c>
      <c r="J18" s="24">
        <v>92.7</v>
      </c>
      <c r="K18" s="25">
        <v>98.725999999999999</v>
      </c>
      <c r="L18" s="54">
        <v>99.817999999999998</v>
      </c>
      <c r="M18" s="54">
        <v>100.676</v>
      </c>
      <c r="N18" s="54">
        <f t="shared" ref="N18:T18" si="9">+N8</f>
        <v>97.837000000000003</v>
      </c>
      <c r="O18" s="54">
        <f t="shared" si="9"/>
        <v>92.427999999999997</v>
      </c>
      <c r="P18" s="706">
        <f t="shared" si="9"/>
        <v>88.108999999999995</v>
      </c>
      <c r="Q18" s="706">
        <f t="shared" si="9"/>
        <v>79.072999999999993</v>
      </c>
      <c r="R18" s="706">
        <f t="shared" si="9"/>
        <v>74.832999999999998</v>
      </c>
      <c r="S18" s="706">
        <f t="shared" ref="S18" si="10">+S8</f>
        <v>69.838999999999999</v>
      </c>
      <c r="T18" s="706">
        <f t="shared" si="9"/>
        <v>69.911000000000001</v>
      </c>
      <c r="U18" s="706">
        <f t="shared" ref="U18:X18" si="11">+U8</f>
        <v>68.753</v>
      </c>
      <c r="V18" s="706">
        <v>72.73</v>
      </c>
      <c r="W18" s="706">
        <v>75.605000000000004</v>
      </c>
      <c r="X18" s="701">
        <f t="shared" si="11"/>
        <v>75.265000000000001</v>
      </c>
    </row>
    <row r="19" spans="1:25" ht="12.75" customHeight="1" x14ac:dyDescent="0.2">
      <c r="A19" s="27" t="s">
        <v>27</v>
      </c>
      <c r="B19" s="56">
        <f>B18/B21</f>
        <v>0.30584503851381972</v>
      </c>
      <c r="C19" s="57">
        <f t="shared" ref="C19:L19" si="12">C18/C21</f>
        <v>0.31503215202283802</v>
      </c>
      <c r="D19" s="57">
        <f t="shared" si="12"/>
        <v>0.37598780278302696</v>
      </c>
      <c r="E19" s="57">
        <f t="shared" si="12"/>
        <v>0.4320790934491473</v>
      </c>
      <c r="F19" s="57">
        <f t="shared" si="12"/>
        <v>0.48977367300794689</v>
      </c>
      <c r="G19" s="57">
        <f t="shared" si="12"/>
        <v>0.53284132841328413</v>
      </c>
      <c r="H19" s="57">
        <f t="shared" si="12"/>
        <v>0.57267828557256562</v>
      </c>
      <c r="I19" s="57">
        <f t="shared" si="12"/>
        <v>0.65108628606675356</v>
      </c>
      <c r="J19" s="57">
        <f t="shared" si="12"/>
        <v>0.68694144324396433</v>
      </c>
      <c r="K19" s="58">
        <v>0.76354215003866965</v>
      </c>
      <c r="L19" s="58">
        <f t="shared" si="12"/>
        <v>0.75303081739655231</v>
      </c>
      <c r="M19" s="58">
        <f t="shared" ref="M19:R19" si="13">M18/M21</f>
        <v>0.76972361328796979</v>
      </c>
      <c r="N19" s="58">
        <f t="shared" si="13"/>
        <v>0.7926773937419993</v>
      </c>
      <c r="O19" s="58">
        <f t="shared" si="13"/>
        <v>0.75261585062983982</v>
      </c>
      <c r="P19" s="57">
        <f t="shared" si="13"/>
        <v>0.80805033061565124</v>
      </c>
      <c r="Q19" s="57">
        <f t="shared" si="13"/>
        <v>0.80055278264302998</v>
      </c>
      <c r="R19" s="57">
        <f t="shared" si="13"/>
        <v>0.80162181849344416</v>
      </c>
      <c r="S19" s="57">
        <f t="shared" ref="S19:T19" si="14">S18/S21</f>
        <v>0.74990067754023904</v>
      </c>
      <c r="T19" s="57">
        <f t="shared" si="14"/>
        <v>0.75335941120055172</v>
      </c>
      <c r="U19" s="57">
        <f t="shared" ref="U19" si="15">U18/U21</f>
        <v>0.74614733460670246</v>
      </c>
      <c r="V19" s="57">
        <f t="shared" ref="V19:X19" si="16">V18/V21</f>
        <v>0.77047756260858513</v>
      </c>
      <c r="W19" s="57">
        <f t="shared" si="16"/>
        <v>0.7905330517158452</v>
      </c>
      <c r="X19" s="702">
        <f t="shared" si="16"/>
        <v>0.77676866711388626</v>
      </c>
    </row>
    <row r="20" spans="1:25" ht="12.75" customHeight="1" thickBot="1" x14ac:dyDescent="0.25">
      <c r="A20" s="68" t="s">
        <v>28</v>
      </c>
      <c r="B20" s="69">
        <f>B18/B22</f>
        <v>0.47451669595782076</v>
      </c>
      <c r="C20" s="70">
        <f t="shared" ref="C20:L20" si="17">C18/C22</f>
        <v>1.246221411053442</v>
      </c>
      <c r="D20" s="70">
        <f t="shared" si="17"/>
        <v>0.71835724347314733</v>
      </c>
      <c r="E20" s="70">
        <f t="shared" si="17"/>
        <v>0.7868808206235659</v>
      </c>
      <c r="F20" s="70">
        <f t="shared" si="17"/>
        <v>0.83818598905946717</v>
      </c>
      <c r="G20" s="70">
        <f t="shared" si="17"/>
        <v>0.88399142944597497</v>
      </c>
      <c r="H20" s="70">
        <f t="shared" si="17"/>
        <v>0.89977328547137725</v>
      </c>
      <c r="I20" s="70">
        <f t="shared" si="17"/>
        <v>1.001417210321039</v>
      </c>
      <c r="J20" s="70">
        <f t="shared" si="17"/>
        <v>1.0806840835169449</v>
      </c>
      <c r="K20" s="71">
        <v>1.1067937219730941</v>
      </c>
      <c r="L20" s="71">
        <f t="shared" si="17"/>
        <v>1.1896407885014182</v>
      </c>
      <c r="M20" s="71">
        <f t="shared" ref="M20:R20" si="18">M18/M22</f>
        <v>1.2419323004046188</v>
      </c>
      <c r="N20" s="71">
        <f t="shared" si="18"/>
        <v>1.3120155558535607</v>
      </c>
      <c r="O20" s="71">
        <f t="shared" si="18"/>
        <v>1.2729902075557453</v>
      </c>
      <c r="P20" s="70">
        <f t="shared" si="18"/>
        <v>1.2582146886201035</v>
      </c>
      <c r="Q20" s="70">
        <f t="shared" si="18"/>
        <v>1.3006283308112374</v>
      </c>
      <c r="R20" s="70">
        <f t="shared" si="18"/>
        <v>1.3334224265426489</v>
      </c>
      <c r="S20" s="70">
        <f t="shared" ref="S20:T20" si="19">S18/S22</f>
        <v>1.3344606859654151</v>
      </c>
      <c r="T20" s="70">
        <f t="shared" si="19"/>
        <v>1.3327804785053856</v>
      </c>
      <c r="U20" s="70">
        <f t="shared" ref="U20" si="20">U18/U22</f>
        <v>1.3030285800924872</v>
      </c>
      <c r="V20" s="70">
        <f t="shared" ref="V20:X20" si="21">V18/V22</f>
        <v>1.3336634026478895</v>
      </c>
      <c r="W20" s="70">
        <f t="shared" si="21"/>
        <v>1.3132251789064129</v>
      </c>
      <c r="X20" s="704">
        <f t="shared" si="21"/>
        <v>1.2222907903925166</v>
      </c>
    </row>
    <row r="21" spans="1:25" ht="12.75" customHeight="1" thickBot="1" x14ac:dyDescent="0.25">
      <c r="A21" s="73" t="s">
        <v>30</v>
      </c>
      <c r="B21" s="74">
        <v>141.24799999999999</v>
      </c>
      <c r="C21" s="75">
        <v>138.71600000000001</v>
      </c>
      <c r="D21" s="75">
        <v>139.70400000000001</v>
      </c>
      <c r="E21" s="75">
        <v>134.929</v>
      </c>
      <c r="F21" s="75">
        <v>135.77699999999999</v>
      </c>
      <c r="G21" s="75">
        <v>135.5</v>
      </c>
      <c r="H21" s="75">
        <v>133.059</v>
      </c>
      <c r="I21" s="75">
        <v>131.31899999999999</v>
      </c>
      <c r="J21" s="75">
        <v>134.946</v>
      </c>
      <c r="K21" s="76">
        <v>131.517</v>
      </c>
      <c r="L21" s="76">
        <v>132.55500000000001</v>
      </c>
      <c r="M21" s="76">
        <v>130.79499999999999</v>
      </c>
      <c r="N21" s="76">
        <v>123.426</v>
      </c>
      <c r="O21" s="76">
        <v>122.809</v>
      </c>
      <c r="P21" s="75">
        <v>109.039</v>
      </c>
      <c r="Q21" s="707">
        <v>98.772999999999996</v>
      </c>
      <c r="R21" s="707">
        <v>93.352000000000004</v>
      </c>
      <c r="S21" s="707">
        <v>93.131</v>
      </c>
      <c r="T21" s="707">
        <v>92.799000000000007</v>
      </c>
      <c r="U21" s="707">
        <v>92.144000000000005</v>
      </c>
      <c r="V21" s="707">
        <v>94.396000000000001</v>
      </c>
      <c r="W21" s="707">
        <v>95.638000000000005</v>
      </c>
      <c r="X21" s="834">
        <v>96.894999999999996</v>
      </c>
    </row>
    <row r="22" spans="1:25" ht="12.75" customHeight="1" thickBot="1" x14ac:dyDescent="0.25">
      <c r="A22" s="78" t="s">
        <v>562</v>
      </c>
      <c r="B22" s="79">
        <v>91.04</v>
      </c>
      <c r="C22" s="80">
        <v>35.066000000000003</v>
      </c>
      <c r="D22" s="80">
        <v>73.120999999999995</v>
      </c>
      <c r="E22" s="80">
        <v>74.09</v>
      </c>
      <c r="F22" s="80">
        <v>79.337999999999994</v>
      </c>
      <c r="G22" s="80">
        <v>81.674999999999997</v>
      </c>
      <c r="H22" s="80">
        <v>84.688000000000002</v>
      </c>
      <c r="I22" s="80">
        <v>85.379000000000005</v>
      </c>
      <c r="J22" s="80">
        <v>85.778999999999996</v>
      </c>
      <c r="K22" s="81">
        <v>84.317999999999998</v>
      </c>
      <c r="L22" s="81">
        <v>83.906000000000006</v>
      </c>
      <c r="M22" s="81">
        <v>81.063999999999993</v>
      </c>
      <c r="N22" s="81">
        <v>74.569999999999993</v>
      </c>
      <c r="O22" s="81">
        <v>72.606999999999999</v>
      </c>
      <c r="P22" s="80">
        <v>70.027000000000001</v>
      </c>
      <c r="Q22" s="708">
        <v>60.795999999999999</v>
      </c>
      <c r="R22" s="708">
        <v>56.121000000000002</v>
      </c>
      <c r="S22" s="708">
        <v>52.335000000000001</v>
      </c>
      <c r="T22" s="708">
        <v>52.454999999999998</v>
      </c>
      <c r="U22" s="708">
        <v>52.764000000000003</v>
      </c>
      <c r="V22" s="708">
        <v>54.533999999999999</v>
      </c>
      <c r="W22" s="708">
        <v>57.572000000000003</v>
      </c>
      <c r="X22" s="832">
        <v>61.576999999999998</v>
      </c>
    </row>
    <row r="23" spans="1:25" s="43" customFormat="1" ht="6" customHeight="1" thickTop="1" x14ac:dyDescent="0.2">
      <c r="A23" s="40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11"/>
      <c r="M23" s="11"/>
      <c r="N23" s="11"/>
      <c r="O23" s="11"/>
      <c r="P23" s="11"/>
      <c r="Q23" s="11"/>
    </row>
    <row r="24" spans="1:25" s="43" customFormat="1" ht="12.75" customHeight="1" x14ac:dyDescent="0.2">
      <c r="A24" s="84" t="s">
        <v>552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11"/>
      <c r="M24" s="11"/>
      <c r="N24" s="11"/>
      <c r="O24" s="11"/>
      <c r="P24" s="11"/>
      <c r="Q24" s="11"/>
    </row>
    <row r="25" spans="1:25" ht="12.75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7"/>
      <c r="V25" s="12"/>
      <c r="W25" s="12"/>
      <c r="X25" s="12"/>
    </row>
    <row r="26" spans="1:25" ht="30" customHeight="1" x14ac:dyDescent="0.2">
      <c r="A26" s="775" t="s">
        <v>607</v>
      </c>
      <c r="B26" s="776"/>
      <c r="C26" s="776"/>
      <c r="D26" s="776"/>
      <c r="E26" s="776"/>
      <c r="F26" s="776"/>
      <c r="G26" s="776"/>
      <c r="H26" s="776"/>
      <c r="I26" s="776"/>
      <c r="J26" s="776"/>
      <c r="K26" s="776"/>
      <c r="V26" s="12"/>
      <c r="W26" s="12"/>
      <c r="X26" s="12"/>
    </row>
    <row r="27" spans="1:25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7"/>
      <c r="J27" s="47"/>
      <c r="K27" s="47"/>
      <c r="V27" s="12"/>
      <c r="W27" s="12"/>
      <c r="X27" s="12"/>
      <c r="Y27" s="14"/>
    </row>
    <row r="28" spans="1:25" ht="12.75" customHeight="1" thickTop="1" thickBot="1" x14ac:dyDescent="0.25">
      <c r="A28" s="17"/>
      <c r="B28" s="48" t="s">
        <v>25</v>
      </c>
      <c r="C28" s="49" t="s">
        <v>5</v>
      </c>
      <c r="D28" s="50" t="s">
        <v>6</v>
      </c>
      <c r="E28" s="50" t="s">
        <v>7</v>
      </c>
      <c r="F28" s="50" t="s">
        <v>8</v>
      </c>
      <c r="G28" s="50" t="s">
        <v>9</v>
      </c>
      <c r="H28" s="50" t="s">
        <v>10</v>
      </c>
      <c r="I28" s="50" t="s">
        <v>11</v>
      </c>
      <c r="J28" s="50" t="s">
        <v>12</v>
      </c>
      <c r="K28" s="51" t="s">
        <v>13</v>
      </c>
      <c r="L28" s="51" t="s">
        <v>14</v>
      </c>
      <c r="M28" s="51" t="s">
        <v>15</v>
      </c>
      <c r="N28" s="51" t="s">
        <v>16</v>
      </c>
      <c r="O28" s="51" t="s">
        <v>17</v>
      </c>
      <c r="P28" s="51" t="s">
        <v>35</v>
      </c>
      <c r="Q28" s="51" t="s">
        <v>543</v>
      </c>
      <c r="R28" s="51" t="s">
        <v>545</v>
      </c>
      <c r="S28" s="705" t="s">
        <v>553</v>
      </c>
      <c r="T28" s="705" t="str">
        <f>T3</f>
        <v>2017/18</v>
      </c>
      <c r="U28" s="705" t="s">
        <v>593</v>
      </c>
      <c r="V28" s="745" t="s">
        <v>597</v>
      </c>
      <c r="W28" s="745" t="s">
        <v>597</v>
      </c>
      <c r="X28" s="21" t="s">
        <v>605</v>
      </c>
    </row>
    <row r="29" spans="1:25" ht="12.75" customHeight="1" thickTop="1" x14ac:dyDescent="0.2">
      <c r="A29" s="52" t="s">
        <v>26</v>
      </c>
      <c r="B29" s="85">
        <v>90.6</v>
      </c>
      <c r="C29" s="86">
        <v>78.073999999999998</v>
      </c>
      <c r="D29" s="86">
        <v>82.296999999999997</v>
      </c>
      <c r="E29" s="86">
        <v>83.67</v>
      </c>
      <c r="F29" s="86">
        <v>91.165999999999997</v>
      </c>
      <c r="G29" s="86">
        <v>94.63</v>
      </c>
      <c r="H29" s="86">
        <v>94.3</v>
      </c>
      <c r="I29" s="86">
        <v>96.7</v>
      </c>
      <c r="J29" s="86">
        <v>99.4</v>
      </c>
      <c r="K29" s="87">
        <v>98.694999999999993</v>
      </c>
      <c r="L29" s="88">
        <v>100.56</v>
      </c>
      <c r="M29" s="88">
        <v>105.50700000000001</v>
      </c>
      <c r="N29" s="88">
        <v>104.008</v>
      </c>
      <c r="O29" s="88">
        <f>+'vš_druh studia '!E94/1000</f>
        <v>101.3</v>
      </c>
      <c r="P29" s="88">
        <f>+'vš_druh studia '!E102/1000</f>
        <v>97.665999999999997</v>
      </c>
      <c r="Q29" s="88">
        <v>87.643000000000001</v>
      </c>
      <c r="R29" s="88">
        <v>81.872</v>
      </c>
      <c r="S29" s="88">
        <v>75.528000000000006</v>
      </c>
      <c r="T29" s="88">
        <v>72.525000000000006</v>
      </c>
      <c r="U29" s="88">
        <v>71.584000000000003</v>
      </c>
      <c r="V29" s="88">
        <v>75.209999999999994</v>
      </c>
      <c r="W29" s="88">
        <v>75.819999999999993</v>
      </c>
      <c r="X29" s="89">
        <v>76.893000000000001</v>
      </c>
    </row>
    <row r="30" spans="1:25" ht="12.75" customHeight="1" x14ac:dyDescent="0.2">
      <c r="A30" s="27" t="s">
        <v>27</v>
      </c>
      <c r="B30" s="56">
        <f>B29/B35</f>
        <v>0.64164305949008504</v>
      </c>
      <c r="C30" s="57">
        <f t="shared" ref="C30:L30" si="22">C29/C35</f>
        <v>0.56289834174477293</v>
      </c>
      <c r="D30" s="57">
        <f t="shared" si="22"/>
        <v>0.58909806728704373</v>
      </c>
      <c r="E30" s="57">
        <f t="shared" si="22"/>
        <v>0.62023721275018528</v>
      </c>
      <c r="F30" s="57">
        <f t="shared" si="22"/>
        <v>0.6713254786450662</v>
      </c>
      <c r="G30" s="57">
        <f t="shared" si="22"/>
        <v>0.69837638376383759</v>
      </c>
      <c r="H30" s="57">
        <f t="shared" si="22"/>
        <v>0.70870816705371298</v>
      </c>
      <c r="I30" s="57">
        <f t="shared" si="22"/>
        <v>0.73637478201935758</v>
      </c>
      <c r="J30" s="57">
        <f t="shared" si="22"/>
        <v>0.73659093266936404</v>
      </c>
      <c r="K30" s="58">
        <v>0.76330239752513518</v>
      </c>
      <c r="L30" s="58">
        <f t="shared" si="22"/>
        <v>0.75862849383274866</v>
      </c>
      <c r="M30" s="58">
        <f t="shared" ref="M30:R30" si="23">M29/M35</f>
        <v>0.80665927596620679</v>
      </c>
      <c r="N30" s="58">
        <f t="shared" si="23"/>
        <v>0.84267496313580603</v>
      </c>
      <c r="O30" s="58">
        <f t="shared" si="23"/>
        <v>0.82485811300474721</v>
      </c>
      <c r="P30" s="58">
        <f t="shared" si="23"/>
        <v>0.89569786956960351</v>
      </c>
      <c r="Q30" s="58">
        <f t="shared" si="23"/>
        <v>0.88731738430542761</v>
      </c>
      <c r="R30" s="58">
        <f t="shared" si="23"/>
        <v>0.87702459508098374</v>
      </c>
      <c r="S30" s="58">
        <f t="shared" ref="S30:T30" si="24">S29/S35</f>
        <v>0.81098667468404728</v>
      </c>
      <c r="T30" s="58">
        <f t="shared" si="24"/>
        <v>0.78152781818769601</v>
      </c>
      <c r="U30" s="58">
        <f t="shared" ref="U30:X30" si="25">U29/U35</f>
        <v>0.77687098454592807</v>
      </c>
      <c r="V30" s="58">
        <f t="shared" si="25"/>
        <v>0.79674986228230005</v>
      </c>
      <c r="W30" s="58">
        <f t="shared" si="25"/>
        <v>0.79278111211024893</v>
      </c>
      <c r="X30" s="59">
        <f t="shared" si="25"/>
        <v>0.79357035966768152</v>
      </c>
    </row>
    <row r="31" spans="1:25" ht="12.75" customHeight="1" x14ac:dyDescent="0.2">
      <c r="A31" s="60" t="s">
        <v>28</v>
      </c>
      <c r="B31" s="61">
        <f>B29/B36</f>
        <v>0.99560439560439551</v>
      </c>
      <c r="C31" s="62">
        <f t="shared" ref="C31:L31" si="26">C29/C36</f>
        <v>2.2243304843304843</v>
      </c>
      <c r="D31" s="62">
        <f t="shared" si="26"/>
        <v>1.1258139534883722</v>
      </c>
      <c r="E31" s="62">
        <f t="shared" si="26"/>
        <v>1.1291497975708502</v>
      </c>
      <c r="F31" s="62">
        <f t="shared" si="26"/>
        <v>1.1481863979848865</v>
      </c>
      <c r="G31" s="62">
        <f t="shared" si="26"/>
        <v>1.1586164677073767</v>
      </c>
      <c r="H31" s="62">
        <f t="shared" si="26"/>
        <v>1.1134989608917438</v>
      </c>
      <c r="I31" s="62">
        <f t="shared" si="26"/>
        <v>1.1325970086320991</v>
      </c>
      <c r="J31" s="62">
        <f t="shared" si="26"/>
        <v>1.1587917788736173</v>
      </c>
      <c r="K31" s="63">
        <v>1.106446188340807</v>
      </c>
      <c r="L31" s="63">
        <f t="shared" si="26"/>
        <v>1.1984840178294758</v>
      </c>
      <c r="M31" s="63">
        <f t="shared" ref="M31:R31" si="27">M29/M36</f>
        <v>1.3015271883943553</v>
      </c>
      <c r="N31" s="63">
        <f t="shared" si="27"/>
        <v>1.3947700147512405</v>
      </c>
      <c r="O31" s="63">
        <f t="shared" si="27"/>
        <v>1.3951822827000151</v>
      </c>
      <c r="P31" s="63">
        <f t="shared" si="27"/>
        <v>1.394690619332543</v>
      </c>
      <c r="Q31" s="63">
        <f t="shared" si="27"/>
        <v>1.4415915520757945</v>
      </c>
      <c r="R31" s="63">
        <f t="shared" si="27"/>
        <v>1.4588478466171309</v>
      </c>
      <c r="S31" s="63">
        <f t="shared" ref="S31:T31" si="28">S29/S36</f>
        <v>1.443164230438521</v>
      </c>
      <c r="T31" s="63">
        <f t="shared" si="28"/>
        <v>1.3826136688590223</v>
      </c>
      <c r="U31" s="63">
        <f t="shared" ref="U31:X31" si="29">U29/U36</f>
        <v>1.356682586612084</v>
      </c>
      <c r="V31" s="63">
        <f t="shared" si="29"/>
        <v>1.3791396193200571</v>
      </c>
      <c r="W31" s="63">
        <f t="shared" si="29"/>
        <v>1.3169596331550057</v>
      </c>
      <c r="X31" s="64">
        <f t="shared" si="29"/>
        <v>1.248729233317635</v>
      </c>
    </row>
    <row r="32" spans="1:25" ht="12.75" customHeight="1" x14ac:dyDescent="0.2">
      <c r="A32" s="52" t="s">
        <v>29</v>
      </c>
      <c r="B32" s="65">
        <v>39.5</v>
      </c>
      <c r="C32" s="66">
        <v>35.6</v>
      </c>
      <c r="D32" s="67">
        <v>43.5</v>
      </c>
      <c r="E32" s="67">
        <v>47.68</v>
      </c>
      <c r="F32" s="24">
        <v>54.329000000000001</v>
      </c>
      <c r="G32" s="24">
        <v>56.112000000000002</v>
      </c>
      <c r="H32" s="24">
        <v>58.6</v>
      </c>
      <c r="I32" s="24">
        <v>63.7</v>
      </c>
      <c r="J32" s="24">
        <v>66.099999999999994</v>
      </c>
      <c r="K32" s="25">
        <v>69.266000000000005</v>
      </c>
      <c r="L32" s="54">
        <v>70.703000000000003</v>
      </c>
      <c r="M32" s="54">
        <v>72.971000000000004</v>
      </c>
      <c r="N32" s="54">
        <v>71.037999999999997</v>
      </c>
      <c r="O32" s="54">
        <f>'vš_druh studia '!L94/1000</f>
        <v>68.406000000000006</v>
      </c>
      <c r="P32" s="54">
        <f>+'vš_druh studia '!L102/1000</f>
        <v>66.292000000000002</v>
      </c>
      <c r="Q32" s="54">
        <v>58.603000000000002</v>
      </c>
      <c r="R32" s="54">
        <v>55.305999999999997</v>
      </c>
      <c r="S32" s="54">
        <v>51.929000000000002</v>
      </c>
      <c r="T32" s="54">
        <v>52.222999999999999</v>
      </c>
      <c r="U32" s="54">
        <v>52.277999999999999</v>
      </c>
      <c r="V32" s="54">
        <v>56.503999999999998</v>
      </c>
      <c r="W32" s="54">
        <v>58.512999999999998</v>
      </c>
      <c r="X32" s="55">
        <v>58.122999999999998</v>
      </c>
    </row>
    <row r="33" spans="1:25" ht="12.75" customHeight="1" x14ac:dyDescent="0.2">
      <c r="A33" s="27" t="s">
        <v>27</v>
      </c>
      <c r="B33" s="56">
        <f>B32/B35</f>
        <v>0.27974504249291787</v>
      </c>
      <c r="C33" s="57">
        <f t="shared" ref="C33:L33" si="30">C32/C35</f>
        <v>0.25666906993511179</v>
      </c>
      <c r="D33" s="57">
        <f t="shared" si="30"/>
        <v>0.31138153185397283</v>
      </c>
      <c r="E33" s="57">
        <f t="shared" si="30"/>
        <v>0.35344699777613042</v>
      </c>
      <c r="F33" s="57">
        <f t="shared" si="30"/>
        <v>0.4000662739322533</v>
      </c>
      <c r="G33" s="57">
        <f t="shared" si="30"/>
        <v>0.41411070110701109</v>
      </c>
      <c r="H33" s="57">
        <f t="shared" si="30"/>
        <v>0.44040613562404651</v>
      </c>
      <c r="I33" s="57">
        <f t="shared" si="30"/>
        <v>0.48507832073043511</v>
      </c>
      <c r="J33" s="57">
        <f t="shared" si="30"/>
        <v>0.48982555985357101</v>
      </c>
      <c r="K33" s="58">
        <v>0.5356999226604795</v>
      </c>
      <c r="L33" s="58">
        <f t="shared" si="30"/>
        <v>0.53338614160159936</v>
      </c>
      <c r="M33" s="58">
        <f t="shared" ref="M33:R33" si="31">M32/M35</f>
        <v>0.55790358958675801</v>
      </c>
      <c r="N33" s="58">
        <f t="shared" si="31"/>
        <v>0.57555134250482065</v>
      </c>
      <c r="O33" s="58">
        <f t="shared" si="31"/>
        <v>0.55701129396054039</v>
      </c>
      <c r="P33" s="58">
        <f t="shared" si="31"/>
        <v>0.60796595713460322</v>
      </c>
      <c r="Q33" s="58">
        <f t="shared" si="31"/>
        <v>0.59330991262794497</v>
      </c>
      <c r="R33" s="58">
        <f t="shared" si="31"/>
        <v>0.59244579655497465</v>
      </c>
      <c r="S33" s="58">
        <f t="shared" ref="S33:T33" si="32">S32/S35</f>
        <v>0.55759092031654334</v>
      </c>
      <c r="T33" s="58">
        <f t="shared" si="32"/>
        <v>0.56275390898608812</v>
      </c>
      <c r="U33" s="58">
        <f t="shared" ref="U33:X33" si="33">U32/U35</f>
        <v>0.56735110262198296</v>
      </c>
      <c r="V33" s="58">
        <f t="shared" si="33"/>
        <v>0.59858468579177082</v>
      </c>
      <c r="W33" s="58">
        <f t="shared" si="33"/>
        <v>0.61181747840816403</v>
      </c>
      <c r="X33" s="59">
        <f t="shared" si="33"/>
        <v>0.59985551370039736</v>
      </c>
    </row>
    <row r="34" spans="1:25" ht="12.75" customHeight="1" thickBot="1" x14ac:dyDescent="0.25">
      <c r="A34" s="68" t="s">
        <v>28</v>
      </c>
      <c r="B34" s="69">
        <f>B32/B36</f>
        <v>0.43406593406593408</v>
      </c>
      <c r="C34" s="70">
        <f t="shared" ref="C34:L34" si="34">C32/C36</f>
        <v>1.0142450142450143</v>
      </c>
      <c r="D34" s="70">
        <f t="shared" si="34"/>
        <v>0.59507523939808482</v>
      </c>
      <c r="E34" s="70">
        <f t="shared" si="34"/>
        <v>0.64345479082321189</v>
      </c>
      <c r="F34" s="70">
        <f t="shared" si="34"/>
        <v>0.68424433249370276</v>
      </c>
      <c r="G34" s="70">
        <f t="shared" si="34"/>
        <v>0.68701561065197436</v>
      </c>
      <c r="H34" s="70">
        <f t="shared" si="34"/>
        <v>0.69195163423389383</v>
      </c>
      <c r="I34" s="70">
        <f t="shared" si="34"/>
        <v>0.74608510289415431</v>
      </c>
      <c r="J34" s="70">
        <f t="shared" si="34"/>
        <v>0.77058487508597673</v>
      </c>
      <c r="K34" s="71">
        <v>0.77652466367713013</v>
      </c>
      <c r="L34" s="71">
        <f t="shared" si="34"/>
        <v>0.84264534121516932</v>
      </c>
      <c r="M34" s="71">
        <f t="shared" ref="M34:R34" si="35">M32/M36</f>
        <v>0.9001653014901807</v>
      </c>
      <c r="N34" s="71">
        <f t="shared" si="35"/>
        <v>0.9526351079522597</v>
      </c>
      <c r="O34" s="71">
        <f t="shared" si="35"/>
        <v>0.94214056495930154</v>
      </c>
      <c r="P34" s="71">
        <f t="shared" si="35"/>
        <v>0.94666342981992657</v>
      </c>
      <c r="Q34" s="71">
        <f t="shared" si="35"/>
        <v>0.96392854793078497</v>
      </c>
      <c r="R34" s="71">
        <f t="shared" si="35"/>
        <v>0.98547780688155939</v>
      </c>
      <c r="S34" s="71">
        <f t="shared" ref="S34:T34" si="36">S32/S36</f>
        <v>0.99224228527753899</v>
      </c>
      <c r="T34" s="71">
        <f t="shared" si="36"/>
        <v>0.99557716137641794</v>
      </c>
      <c r="U34" s="71">
        <f t="shared" ref="U34:X34" si="37">U32/U36</f>
        <v>0.99078917443711612</v>
      </c>
      <c r="V34" s="71">
        <f t="shared" si="37"/>
        <v>1.0361242527597463</v>
      </c>
      <c r="W34" s="71">
        <f t="shared" si="37"/>
        <v>1.0163447509205863</v>
      </c>
      <c r="X34" s="72">
        <f t="shared" si="37"/>
        <v>0.94390762784806015</v>
      </c>
    </row>
    <row r="35" spans="1:25" ht="12.75" customHeight="1" thickBot="1" x14ac:dyDescent="0.25">
      <c r="A35" s="73" t="s">
        <v>30</v>
      </c>
      <c r="B35" s="74">
        <v>141.19999999999999</v>
      </c>
      <c r="C35" s="75">
        <v>138.69999999999999</v>
      </c>
      <c r="D35" s="75">
        <v>139.69999999999999</v>
      </c>
      <c r="E35" s="75">
        <v>134.9</v>
      </c>
      <c r="F35" s="75">
        <v>135.80000000000001</v>
      </c>
      <c r="G35" s="75">
        <f>+G21</f>
        <v>135.5</v>
      </c>
      <c r="H35" s="75">
        <f t="shared" ref="H35:O35" si="38">+H21</f>
        <v>133.059</v>
      </c>
      <c r="I35" s="75">
        <f t="shared" si="38"/>
        <v>131.31899999999999</v>
      </c>
      <c r="J35" s="75">
        <f t="shared" si="38"/>
        <v>134.946</v>
      </c>
      <c r="K35" s="76">
        <f t="shared" si="38"/>
        <v>131.517</v>
      </c>
      <c r="L35" s="76">
        <f t="shared" si="38"/>
        <v>132.55500000000001</v>
      </c>
      <c r="M35" s="76">
        <f t="shared" si="38"/>
        <v>130.79499999999999</v>
      </c>
      <c r="N35" s="76">
        <f t="shared" si="38"/>
        <v>123.426</v>
      </c>
      <c r="O35" s="76">
        <f t="shared" si="38"/>
        <v>122.809</v>
      </c>
      <c r="P35" s="76">
        <f t="shared" ref="P35:Q35" si="39">+P21</f>
        <v>109.039</v>
      </c>
      <c r="Q35" s="76">
        <f t="shared" si="39"/>
        <v>98.772999999999996</v>
      </c>
      <c r="R35" s="76">
        <f t="shared" ref="R35:T35" si="40">+R21</f>
        <v>93.352000000000004</v>
      </c>
      <c r="S35" s="76">
        <f t="shared" ref="S35" si="41">+S21</f>
        <v>93.131</v>
      </c>
      <c r="T35" s="76">
        <f t="shared" si="40"/>
        <v>92.799000000000007</v>
      </c>
      <c r="U35" s="76">
        <f t="shared" ref="U35:X35" si="42">+U21</f>
        <v>92.144000000000005</v>
      </c>
      <c r="V35" s="76">
        <f t="shared" si="42"/>
        <v>94.396000000000001</v>
      </c>
      <c r="W35" s="76">
        <f t="shared" si="42"/>
        <v>95.638000000000005</v>
      </c>
      <c r="X35" s="77">
        <f t="shared" si="42"/>
        <v>96.894999999999996</v>
      </c>
    </row>
    <row r="36" spans="1:25" ht="12.75" customHeight="1" thickBot="1" x14ac:dyDescent="0.25">
      <c r="A36" s="78" t="s">
        <v>562</v>
      </c>
      <c r="B36" s="79">
        <v>91</v>
      </c>
      <c r="C36" s="80">
        <v>35.1</v>
      </c>
      <c r="D36" s="80">
        <v>73.099999999999994</v>
      </c>
      <c r="E36" s="80">
        <v>74.099999999999994</v>
      </c>
      <c r="F36" s="80">
        <v>79.400000000000006</v>
      </c>
      <c r="G36" s="80">
        <f t="shared" ref="G36:O36" si="43">+G22</f>
        <v>81.674999999999997</v>
      </c>
      <c r="H36" s="80">
        <f t="shared" si="43"/>
        <v>84.688000000000002</v>
      </c>
      <c r="I36" s="80">
        <f t="shared" si="43"/>
        <v>85.379000000000005</v>
      </c>
      <c r="J36" s="80">
        <f t="shared" si="43"/>
        <v>85.778999999999996</v>
      </c>
      <c r="K36" s="81">
        <f t="shared" si="43"/>
        <v>84.317999999999998</v>
      </c>
      <c r="L36" s="81">
        <f t="shared" si="43"/>
        <v>83.906000000000006</v>
      </c>
      <c r="M36" s="81">
        <f t="shared" si="43"/>
        <v>81.063999999999993</v>
      </c>
      <c r="N36" s="81">
        <f t="shared" si="43"/>
        <v>74.569999999999993</v>
      </c>
      <c r="O36" s="81">
        <f t="shared" si="43"/>
        <v>72.606999999999999</v>
      </c>
      <c r="P36" s="81">
        <f t="shared" ref="P36:Q36" si="44">+P22</f>
        <v>70.027000000000001</v>
      </c>
      <c r="Q36" s="81">
        <f t="shared" si="44"/>
        <v>60.795999999999999</v>
      </c>
      <c r="R36" s="81">
        <f t="shared" ref="R36:T36" si="45">+R22</f>
        <v>56.121000000000002</v>
      </c>
      <c r="S36" s="81">
        <f t="shared" ref="S36" si="46">+S22</f>
        <v>52.335000000000001</v>
      </c>
      <c r="T36" s="81">
        <f t="shared" si="45"/>
        <v>52.454999999999998</v>
      </c>
      <c r="U36" s="81">
        <f t="shared" ref="U36:X36" si="47">+U22</f>
        <v>52.764000000000003</v>
      </c>
      <c r="V36" s="81">
        <f t="shared" si="47"/>
        <v>54.533999999999999</v>
      </c>
      <c r="W36" s="81">
        <f t="shared" si="47"/>
        <v>57.572000000000003</v>
      </c>
      <c r="X36" s="82">
        <f t="shared" si="47"/>
        <v>61.576999999999998</v>
      </c>
    </row>
    <row r="37" spans="1:25" s="43" customFormat="1" ht="4.5" customHeight="1" thickTop="1" x14ac:dyDescent="0.2">
      <c r="A37" s="40"/>
      <c r="B37" s="83"/>
      <c r="C37" s="83"/>
      <c r="D37" s="83"/>
      <c r="E37" s="83"/>
      <c r="F37" s="83"/>
      <c r="G37" s="83"/>
      <c r="H37" s="83"/>
      <c r="I37" s="83"/>
      <c r="J37" s="83"/>
      <c r="K37" s="83"/>
    </row>
    <row r="38" spans="1:25" s="43" customFormat="1" ht="12.75" customHeight="1" x14ac:dyDescent="0.2">
      <c r="A38" s="84" t="s">
        <v>552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R38" s="11"/>
      <c r="S38" s="11"/>
    </row>
    <row r="39" spans="1:25" ht="12.75" customHeight="1" x14ac:dyDescent="0.2">
      <c r="A39" s="90"/>
      <c r="B39" s="90"/>
      <c r="C39" s="90"/>
      <c r="D39" s="90"/>
      <c r="E39" s="90"/>
      <c r="F39" s="90"/>
      <c r="G39" s="90"/>
      <c r="H39" s="91"/>
      <c r="I39" s="47"/>
      <c r="J39" s="11"/>
      <c r="K39" s="43"/>
      <c r="L39" s="34"/>
    </row>
    <row r="40" spans="1:25" x14ac:dyDescent="0.2">
      <c r="A40" s="777" t="s">
        <v>608</v>
      </c>
      <c r="B40" s="777"/>
      <c r="C40" s="777"/>
      <c r="D40" s="777"/>
      <c r="E40" s="777"/>
      <c r="F40" s="777"/>
      <c r="G40" s="11"/>
      <c r="H40" s="11"/>
      <c r="I40" s="11"/>
      <c r="J40" s="11"/>
      <c r="K40" s="11"/>
    </row>
    <row r="41" spans="1:25" ht="6.75" customHeight="1" x14ac:dyDescent="0.2">
      <c r="A41" s="16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5" x14ac:dyDescent="0.2">
      <c r="A42" s="92"/>
      <c r="B42" s="92"/>
      <c r="C42" s="92"/>
      <c r="D42" s="92"/>
      <c r="E42" s="92"/>
      <c r="F42" s="92"/>
      <c r="G42" s="92"/>
      <c r="H42" s="92"/>
      <c r="I42" s="11"/>
      <c r="J42" s="11"/>
      <c r="K42" s="11"/>
      <c r="L42" s="11"/>
    </row>
    <row r="43" spans="1:25" x14ac:dyDescent="0.2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11"/>
      <c r="L43" s="11"/>
    </row>
    <row r="44" spans="1:25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11"/>
      <c r="L44" s="11"/>
      <c r="O44" s="11"/>
      <c r="P44" s="11"/>
      <c r="Q44" s="11"/>
      <c r="R44" s="11"/>
      <c r="S44" s="11"/>
      <c r="T44" s="11"/>
      <c r="U44" s="11"/>
      <c r="V44" s="43"/>
      <c r="W44" s="43"/>
      <c r="X44" s="43"/>
      <c r="Y44" s="43"/>
    </row>
    <row r="45" spans="1:25" x14ac:dyDescent="0.2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11"/>
      <c r="L45" s="11"/>
      <c r="O45" s="11"/>
      <c r="P45" s="11"/>
      <c r="Q45" s="11"/>
      <c r="R45" s="11"/>
      <c r="S45" s="11"/>
      <c r="T45" s="11"/>
      <c r="U45" s="11"/>
      <c r="V45" s="43"/>
      <c r="W45" s="43"/>
      <c r="X45" s="43"/>
      <c r="Y45" s="43"/>
    </row>
    <row r="46" spans="1:25" x14ac:dyDescent="0.2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11"/>
      <c r="L46" s="11"/>
      <c r="O46" s="11"/>
      <c r="P46" s="11"/>
      <c r="Q46" s="11"/>
      <c r="R46" s="11"/>
      <c r="S46" s="11"/>
      <c r="T46" s="11"/>
      <c r="U46" s="11"/>
      <c r="V46" s="43"/>
      <c r="W46" s="43"/>
      <c r="X46" s="43"/>
      <c r="Y46" s="43"/>
    </row>
    <row r="47" spans="1:25" x14ac:dyDescent="0.2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11"/>
      <c r="L47" s="11"/>
      <c r="O47" s="11"/>
      <c r="P47" s="11"/>
      <c r="Q47" s="11"/>
      <c r="R47" s="11"/>
      <c r="S47" s="11"/>
      <c r="T47" s="11"/>
      <c r="U47" s="11"/>
      <c r="V47" s="43"/>
      <c r="W47" s="43"/>
      <c r="X47" s="43"/>
      <c r="Y47" s="43"/>
    </row>
    <row r="48" spans="1:25" x14ac:dyDescent="0.2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11"/>
      <c r="L48" s="11"/>
      <c r="O48" s="11"/>
      <c r="P48" s="11"/>
      <c r="Q48" s="11"/>
      <c r="R48" s="11"/>
      <c r="S48" s="11"/>
      <c r="T48" s="11"/>
      <c r="U48" s="11"/>
      <c r="V48" s="43"/>
      <c r="W48" s="43"/>
      <c r="X48" s="43"/>
      <c r="Y48" s="43"/>
    </row>
    <row r="49" spans="1:35" x14ac:dyDescent="0.2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11"/>
      <c r="L49" s="11"/>
      <c r="O49" s="11"/>
      <c r="P49" s="11"/>
      <c r="Q49" s="11"/>
      <c r="R49" s="11"/>
      <c r="S49" s="11"/>
      <c r="T49" s="11"/>
      <c r="U49" s="11"/>
      <c r="V49" s="43"/>
      <c r="W49" s="43"/>
      <c r="X49" s="43"/>
      <c r="Y49" s="43"/>
    </row>
    <row r="50" spans="1:35" x14ac:dyDescent="0.2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11"/>
      <c r="L50" s="11"/>
      <c r="O50" s="11"/>
      <c r="P50" s="11"/>
      <c r="Q50" s="11"/>
      <c r="R50" s="11"/>
      <c r="S50" s="11"/>
      <c r="T50" s="11"/>
      <c r="U50" s="11"/>
      <c r="V50" s="43"/>
      <c r="W50" s="43"/>
      <c r="X50" s="43"/>
      <c r="Y50" s="43"/>
    </row>
    <row r="51" spans="1:35" x14ac:dyDescent="0.2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11"/>
      <c r="L51" s="11"/>
      <c r="O51" s="11"/>
      <c r="P51" s="11"/>
      <c r="Q51" s="11"/>
      <c r="R51" s="11"/>
      <c r="S51" s="11"/>
      <c r="T51" s="11"/>
      <c r="U51" s="11"/>
      <c r="V51" s="43"/>
      <c r="W51" s="43"/>
      <c r="X51" s="43"/>
      <c r="Y51" s="43"/>
    </row>
    <row r="52" spans="1:35" x14ac:dyDescent="0.2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11"/>
      <c r="L52" s="11"/>
      <c r="O52" s="11"/>
      <c r="P52" s="11"/>
      <c r="Q52" s="11"/>
      <c r="R52" s="11"/>
      <c r="S52" s="11"/>
      <c r="T52" s="11"/>
      <c r="U52" s="11"/>
      <c r="V52" s="43"/>
      <c r="W52" s="43"/>
      <c r="X52" s="43"/>
      <c r="Y52" s="43"/>
    </row>
    <row r="53" spans="1:35" x14ac:dyDescent="0.2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x14ac:dyDescent="0.2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11"/>
      <c r="L57" s="11"/>
      <c r="O57" s="11"/>
      <c r="P57" s="11"/>
      <c r="Q57" s="11"/>
      <c r="R57" s="11"/>
      <c r="S57" s="11"/>
      <c r="T57" s="11"/>
      <c r="U57" s="11"/>
      <c r="V57" s="43"/>
      <c r="W57" s="43"/>
      <c r="X57" s="43"/>
      <c r="Y57" s="43"/>
    </row>
    <row r="58" spans="1:35" x14ac:dyDescent="0.2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11"/>
      <c r="L58" s="11"/>
      <c r="O58" s="11"/>
      <c r="P58" s="11"/>
      <c r="Q58" s="11"/>
      <c r="R58" s="11"/>
      <c r="S58" s="11"/>
      <c r="T58" s="11"/>
      <c r="U58" s="11"/>
      <c r="V58" s="43"/>
      <c r="W58" s="43"/>
      <c r="X58" s="43"/>
      <c r="Y58" s="43"/>
    </row>
    <row r="59" spans="1:35" x14ac:dyDescent="0.2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11"/>
      <c r="L59" s="11"/>
      <c r="O59" s="11"/>
      <c r="P59" s="11"/>
      <c r="Q59" s="11"/>
      <c r="R59" s="11"/>
      <c r="S59" s="11"/>
      <c r="T59" s="11"/>
      <c r="U59" s="11"/>
      <c r="V59" s="43"/>
      <c r="W59" s="43"/>
      <c r="X59" s="43"/>
      <c r="Y59" s="43"/>
    </row>
    <row r="60" spans="1:35" x14ac:dyDescent="0.2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11"/>
      <c r="L60" s="11"/>
      <c r="O60" s="11"/>
      <c r="P60" s="11"/>
      <c r="Q60" s="11"/>
      <c r="R60" s="11"/>
      <c r="S60" s="11"/>
      <c r="T60" s="11"/>
      <c r="U60" s="11"/>
      <c r="V60" s="43"/>
      <c r="W60" s="43"/>
      <c r="X60" s="43"/>
      <c r="Y60" s="43"/>
    </row>
    <row r="61" spans="1:35" ht="7.5" customHeight="1" x14ac:dyDescent="0.2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11"/>
      <c r="L61" s="11"/>
      <c r="O61" s="11"/>
      <c r="P61" s="11"/>
      <c r="Q61" s="11"/>
      <c r="R61" s="11"/>
      <c r="S61" s="11"/>
      <c r="T61" s="11"/>
      <c r="U61" s="11"/>
      <c r="V61" s="43"/>
      <c r="W61" s="43"/>
      <c r="X61" s="43"/>
      <c r="Y61" s="43"/>
    </row>
    <row r="62" spans="1:35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11"/>
      <c r="V62" s="43"/>
      <c r="W62" s="43"/>
      <c r="X62" s="43"/>
      <c r="Y62" s="43"/>
    </row>
    <row r="63" spans="1:35" x14ac:dyDescent="0.2">
      <c r="A63" s="10" t="s">
        <v>609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15"/>
      <c r="N63" s="15"/>
      <c r="O63" s="15"/>
      <c r="P63" s="15"/>
      <c r="Q63" s="15"/>
      <c r="R63" s="15"/>
      <c r="S63" s="15"/>
      <c r="T63" s="15"/>
      <c r="U63" s="15"/>
    </row>
    <row r="64" spans="1:35" ht="3.75" customHeight="1" thickBot="1" x14ac:dyDescent="0.25">
      <c r="A64" s="9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15"/>
      <c r="N64" s="15"/>
      <c r="O64" s="15"/>
      <c r="P64" s="15"/>
      <c r="Q64" s="15"/>
      <c r="R64" s="15"/>
      <c r="S64" s="15"/>
      <c r="T64" s="15"/>
      <c r="U64" s="15"/>
    </row>
    <row r="65" spans="1:31" ht="12.75" customHeight="1" thickTop="1" x14ac:dyDescent="0.2">
      <c r="A65" s="94"/>
      <c r="B65" s="95" t="s">
        <v>31</v>
      </c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6"/>
      <c r="R65" s="778" t="s">
        <v>32</v>
      </c>
      <c r="S65" s="741"/>
      <c r="T65" s="15"/>
      <c r="U65" s="15"/>
    </row>
    <row r="66" spans="1:31" ht="12.75" customHeight="1" thickBot="1" x14ac:dyDescent="0.25">
      <c r="A66" s="97"/>
      <c r="B66" s="98">
        <v>1</v>
      </c>
      <c r="C66" s="99">
        <v>2</v>
      </c>
      <c r="D66" s="99">
        <v>3</v>
      </c>
      <c r="E66" s="99">
        <v>4</v>
      </c>
      <c r="F66" s="99">
        <v>5</v>
      </c>
      <c r="G66" s="99">
        <v>6</v>
      </c>
      <c r="H66" s="99">
        <v>7</v>
      </c>
      <c r="I66" s="99">
        <v>8</v>
      </c>
      <c r="J66" s="99">
        <v>9</v>
      </c>
      <c r="K66" s="99">
        <v>10</v>
      </c>
      <c r="L66" s="99">
        <v>11</v>
      </c>
      <c r="M66" s="99">
        <v>12</v>
      </c>
      <c r="N66" s="99">
        <v>13</v>
      </c>
      <c r="O66" s="99">
        <v>14</v>
      </c>
      <c r="P66" s="100" t="s">
        <v>33</v>
      </c>
      <c r="Q66" s="101" t="s">
        <v>34</v>
      </c>
      <c r="R66" s="779"/>
      <c r="S66" s="741"/>
      <c r="T66" s="15"/>
      <c r="U66" s="15"/>
    </row>
    <row r="67" spans="1:31" ht="12.75" customHeight="1" thickTop="1" x14ac:dyDescent="0.2">
      <c r="A67" s="102" t="s">
        <v>25</v>
      </c>
      <c r="B67" s="103">
        <v>45115</v>
      </c>
      <c r="C67" s="104">
        <v>24718</v>
      </c>
      <c r="D67" s="104">
        <v>16884</v>
      </c>
      <c r="E67" s="104">
        <v>10334</v>
      </c>
      <c r="F67" s="104">
        <v>5079</v>
      </c>
      <c r="G67" s="104">
        <v>2077</v>
      </c>
      <c r="H67" s="104">
        <v>730</v>
      </c>
      <c r="I67" s="104">
        <v>320</v>
      </c>
      <c r="J67" s="104">
        <v>108</v>
      </c>
      <c r="K67" s="104">
        <v>38</v>
      </c>
      <c r="L67" s="104">
        <v>19</v>
      </c>
      <c r="M67" s="104">
        <v>7</v>
      </c>
      <c r="N67" s="104">
        <v>5</v>
      </c>
      <c r="O67" s="104">
        <v>2</v>
      </c>
      <c r="P67" s="104">
        <v>1</v>
      </c>
      <c r="Q67" s="105">
        <v>2.2200000000000002</v>
      </c>
      <c r="R67" s="106">
        <v>105437</v>
      </c>
      <c r="S67" s="740"/>
      <c r="T67" s="15"/>
      <c r="U67" s="15"/>
      <c r="Z67" s="107"/>
      <c r="AA67" s="108"/>
      <c r="AD67" s="34"/>
      <c r="AE67" s="34"/>
    </row>
    <row r="68" spans="1:31" ht="12.75" customHeight="1" x14ac:dyDescent="0.2">
      <c r="A68" s="109" t="s">
        <v>5</v>
      </c>
      <c r="B68" s="110">
        <v>53027</v>
      </c>
      <c r="C68" s="111">
        <v>22275</v>
      </c>
      <c r="D68" s="111">
        <v>13383</v>
      </c>
      <c r="E68" s="111">
        <v>8017</v>
      </c>
      <c r="F68" s="111">
        <v>3998</v>
      </c>
      <c r="G68" s="111">
        <v>1759</v>
      </c>
      <c r="H68" s="111">
        <v>648</v>
      </c>
      <c r="I68" s="111">
        <v>226</v>
      </c>
      <c r="J68" s="111">
        <v>87</v>
      </c>
      <c r="K68" s="111">
        <v>39</v>
      </c>
      <c r="L68" s="111">
        <v>13</v>
      </c>
      <c r="M68" s="111">
        <v>4</v>
      </c>
      <c r="N68" s="111">
        <v>5</v>
      </c>
      <c r="O68" s="111">
        <v>1</v>
      </c>
      <c r="P68" s="111">
        <v>3</v>
      </c>
      <c r="Q68" s="112">
        <v>2</v>
      </c>
      <c r="R68" s="113">
        <v>103485</v>
      </c>
      <c r="S68" s="91"/>
      <c r="T68" s="15"/>
      <c r="U68" s="15"/>
      <c r="Z68" s="107"/>
      <c r="AA68" s="108"/>
      <c r="AD68" s="34"/>
      <c r="AE68" s="34"/>
    </row>
    <row r="69" spans="1:31" ht="12.75" customHeight="1" x14ac:dyDescent="0.2">
      <c r="A69" s="114" t="s">
        <v>6</v>
      </c>
      <c r="B69" s="115">
        <v>46603</v>
      </c>
      <c r="C69" s="116">
        <v>22897</v>
      </c>
      <c r="D69" s="116">
        <v>15213</v>
      </c>
      <c r="E69" s="116">
        <v>10170</v>
      </c>
      <c r="F69" s="116">
        <v>5549</v>
      </c>
      <c r="G69" s="116">
        <v>2589</v>
      </c>
      <c r="H69" s="116">
        <v>1134</v>
      </c>
      <c r="I69" s="116">
        <v>469</v>
      </c>
      <c r="J69" s="116">
        <v>196</v>
      </c>
      <c r="K69" s="116">
        <v>99</v>
      </c>
      <c r="L69" s="116">
        <v>37</v>
      </c>
      <c r="M69" s="116">
        <v>19</v>
      </c>
      <c r="N69" s="116">
        <v>9</v>
      </c>
      <c r="O69" s="116">
        <v>10</v>
      </c>
      <c r="P69" s="116">
        <v>6</v>
      </c>
      <c r="Q69" s="117">
        <v>2.2599999999999998</v>
      </c>
      <c r="R69" s="118">
        <v>105000</v>
      </c>
      <c r="S69" s="131"/>
      <c r="T69" s="15"/>
      <c r="U69" s="15"/>
      <c r="Z69" s="107"/>
      <c r="AA69" s="108"/>
      <c r="AD69" s="34"/>
      <c r="AE69" s="34"/>
    </row>
    <row r="70" spans="1:31" ht="12.75" customHeight="1" x14ac:dyDescent="0.2">
      <c r="A70" s="114" t="s">
        <v>7</v>
      </c>
      <c r="B70" s="115">
        <v>50640</v>
      </c>
      <c r="C70" s="116">
        <v>24203</v>
      </c>
      <c r="D70" s="116">
        <v>15673</v>
      </c>
      <c r="E70" s="116">
        <v>9686</v>
      </c>
      <c r="F70" s="116">
        <v>5015</v>
      </c>
      <c r="G70" s="116">
        <v>2187</v>
      </c>
      <c r="H70" s="116">
        <v>894</v>
      </c>
      <c r="I70" s="116">
        <v>348</v>
      </c>
      <c r="J70" s="116">
        <v>106</v>
      </c>
      <c r="K70" s="116">
        <v>57</v>
      </c>
      <c r="L70" s="116">
        <v>25</v>
      </c>
      <c r="M70" s="116">
        <v>9</v>
      </c>
      <c r="N70" s="116">
        <v>2</v>
      </c>
      <c r="O70" s="116">
        <v>2</v>
      </c>
      <c r="P70" s="116">
        <v>1</v>
      </c>
      <c r="Q70" s="117">
        <v>2.15</v>
      </c>
      <c r="R70" s="118">
        <v>108848</v>
      </c>
      <c r="S70" s="131"/>
      <c r="T70" s="15"/>
      <c r="U70" s="15"/>
      <c r="Z70" s="107"/>
      <c r="AA70" s="108"/>
      <c r="AD70" s="34"/>
      <c r="AE70" s="34"/>
    </row>
    <row r="71" spans="1:31" ht="12.75" customHeight="1" x14ac:dyDescent="0.2">
      <c r="A71" s="114" t="s">
        <v>8</v>
      </c>
      <c r="B71" s="119">
        <v>54922</v>
      </c>
      <c r="C71" s="116">
        <v>25900</v>
      </c>
      <c r="D71" s="116">
        <v>16624</v>
      </c>
      <c r="E71" s="116">
        <v>10569</v>
      </c>
      <c r="F71" s="116">
        <v>5609</v>
      </c>
      <c r="G71" s="116">
        <v>2429</v>
      </c>
      <c r="H71" s="116">
        <v>898</v>
      </c>
      <c r="I71" s="116">
        <v>376</v>
      </c>
      <c r="J71" s="116">
        <v>128</v>
      </c>
      <c r="K71" s="116">
        <v>42</v>
      </c>
      <c r="L71" s="116">
        <v>20</v>
      </c>
      <c r="M71" s="116">
        <v>11</v>
      </c>
      <c r="N71" s="116">
        <v>4</v>
      </c>
      <c r="O71" s="116">
        <v>5</v>
      </c>
      <c r="P71" s="116">
        <v>3</v>
      </c>
      <c r="Q71" s="120">
        <v>2.2000000000000002</v>
      </c>
      <c r="R71" s="121">
        <v>117544</v>
      </c>
      <c r="S71" s="131"/>
      <c r="T71" s="15"/>
      <c r="U71" s="15"/>
      <c r="Z71" s="107"/>
      <c r="AA71" s="108"/>
      <c r="AD71" s="34"/>
      <c r="AE71" s="34"/>
    </row>
    <row r="72" spans="1:31" ht="12.75" customHeight="1" x14ac:dyDescent="0.2">
      <c r="A72" s="114" t="s">
        <v>9</v>
      </c>
      <c r="B72" s="119">
        <v>61312</v>
      </c>
      <c r="C72" s="116">
        <v>27698</v>
      </c>
      <c r="D72" s="116">
        <v>17910</v>
      </c>
      <c r="E72" s="116">
        <v>11678</v>
      </c>
      <c r="F72" s="116">
        <v>6575</v>
      </c>
      <c r="G72" s="116">
        <v>3023</v>
      </c>
      <c r="H72" s="116">
        <v>1235</v>
      </c>
      <c r="I72" s="116">
        <v>525</v>
      </c>
      <c r="J72" s="116">
        <v>210</v>
      </c>
      <c r="K72" s="116">
        <v>98</v>
      </c>
      <c r="L72" s="116">
        <v>47</v>
      </c>
      <c r="M72" s="116">
        <v>19</v>
      </c>
      <c r="N72" s="116">
        <v>12</v>
      </c>
      <c r="O72" s="116">
        <v>4</v>
      </c>
      <c r="P72" s="116">
        <v>7</v>
      </c>
      <c r="Q72" s="120">
        <v>2.2000000000000002</v>
      </c>
      <c r="R72" s="121">
        <v>130353</v>
      </c>
      <c r="S72" s="131"/>
      <c r="T72" s="122"/>
      <c r="U72" s="122"/>
      <c r="Z72" s="107"/>
      <c r="AA72" s="108"/>
      <c r="AD72" s="34"/>
      <c r="AE72" s="34"/>
    </row>
    <row r="73" spans="1:31" ht="12.75" customHeight="1" x14ac:dyDescent="0.2">
      <c r="A73" s="114" t="s">
        <v>10</v>
      </c>
      <c r="B73" s="119">
        <v>68347</v>
      </c>
      <c r="C73" s="116">
        <v>30691</v>
      </c>
      <c r="D73" s="116">
        <v>19069</v>
      </c>
      <c r="E73" s="116">
        <v>12517</v>
      </c>
      <c r="F73" s="116">
        <v>7234</v>
      </c>
      <c r="G73" s="116">
        <v>3466</v>
      </c>
      <c r="H73" s="116">
        <v>1528</v>
      </c>
      <c r="I73" s="116">
        <v>652</v>
      </c>
      <c r="J73" s="116">
        <v>312</v>
      </c>
      <c r="K73" s="116">
        <v>152</v>
      </c>
      <c r="L73" s="116">
        <v>66</v>
      </c>
      <c r="M73" s="116">
        <v>35</v>
      </c>
      <c r="N73" s="116">
        <v>17</v>
      </c>
      <c r="O73" s="116">
        <v>11</v>
      </c>
      <c r="P73" s="116">
        <v>13</v>
      </c>
      <c r="Q73" s="120">
        <v>2.2000000000000002</v>
      </c>
      <c r="R73" s="121">
        <v>130934</v>
      </c>
      <c r="S73" s="131"/>
      <c r="T73" s="123"/>
      <c r="U73" s="123"/>
      <c r="Z73" s="107"/>
      <c r="AA73" s="108"/>
      <c r="AD73" s="34"/>
      <c r="AE73" s="34"/>
    </row>
    <row r="74" spans="1:31" ht="12.75" customHeight="1" x14ac:dyDescent="0.2">
      <c r="A74" s="114" t="s">
        <v>11</v>
      </c>
      <c r="B74" s="119">
        <v>66300</v>
      </c>
      <c r="C74" s="116">
        <v>28675</v>
      </c>
      <c r="D74" s="116">
        <v>17859</v>
      </c>
      <c r="E74" s="116">
        <v>11902</v>
      </c>
      <c r="F74" s="116">
        <v>7035</v>
      </c>
      <c r="G74" s="116">
        <v>3515</v>
      </c>
      <c r="H74" s="116">
        <v>1527</v>
      </c>
      <c r="I74" s="116">
        <v>699</v>
      </c>
      <c r="J74" s="116">
        <v>300</v>
      </c>
      <c r="K74" s="116">
        <v>132</v>
      </c>
      <c r="L74" s="116">
        <v>62</v>
      </c>
      <c r="M74" s="116">
        <v>45</v>
      </c>
      <c r="N74" s="116">
        <v>12</v>
      </c>
      <c r="O74" s="116">
        <v>15</v>
      </c>
      <c r="P74" s="116">
        <v>17</v>
      </c>
      <c r="Q74" s="120">
        <v>2.2000000000000002</v>
      </c>
      <c r="R74" s="121">
        <v>137836</v>
      </c>
      <c r="S74" s="131"/>
      <c r="T74" s="123"/>
      <c r="U74" s="123"/>
      <c r="Z74" s="107"/>
      <c r="AA74" s="108"/>
      <c r="AD74" s="34"/>
      <c r="AE74" s="34"/>
    </row>
    <row r="75" spans="1:31" ht="12.75" customHeight="1" x14ac:dyDescent="0.2">
      <c r="A75" s="114" t="s">
        <v>12</v>
      </c>
      <c r="B75" s="119">
        <v>71660</v>
      </c>
      <c r="C75" s="116">
        <v>29567</v>
      </c>
      <c r="D75" s="116">
        <v>18599</v>
      </c>
      <c r="E75" s="116">
        <v>12342</v>
      </c>
      <c r="F75" s="116">
        <v>7285</v>
      </c>
      <c r="G75" s="116">
        <v>3864</v>
      </c>
      <c r="H75" s="116">
        <v>1789</v>
      </c>
      <c r="I75" s="116">
        <v>872</v>
      </c>
      <c r="J75" s="116">
        <v>398</v>
      </c>
      <c r="K75" s="116">
        <v>189</v>
      </c>
      <c r="L75" s="116">
        <v>116</v>
      </c>
      <c r="M75" s="116">
        <v>50</v>
      </c>
      <c r="N75" s="116">
        <v>33</v>
      </c>
      <c r="O75" s="116">
        <v>10</v>
      </c>
      <c r="P75" s="116">
        <v>27</v>
      </c>
      <c r="Q75" s="120">
        <v>2.2000000000000002</v>
      </c>
      <c r="R75" s="121">
        <v>146800</v>
      </c>
      <c r="S75" s="131"/>
      <c r="T75" s="123"/>
      <c r="U75" s="123"/>
      <c r="Z75" s="107"/>
      <c r="AA75" s="108"/>
      <c r="AD75" s="34"/>
      <c r="AE75" s="34"/>
    </row>
    <row r="76" spans="1:31" ht="12.75" customHeight="1" x14ac:dyDescent="0.2">
      <c r="A76" s="114" t="s">
        <v>13</v>
      </c>
      <c r="B76" s="119">
        <v>74231</v>
      </c>
      <c r="C76" s="116">
        <v>29360</v>
      </c>
      <c r="D76" s="116">
        <v>17823</v>
      </c>
      <c r="E76" s="116">
        <v>11541</v>
      </c>
      <c r="F76" s="116">
        <v>6906</v>
      </c>
      <c r="G76" s="116">
        <v>3578</v>
      </c>
      <c r="H76" s="116">
        <v>1844</v>
      </c>
      <c r="I76" s="116">
        <v>911</v>
      </c>
      <c r="J76" s="116">
        <v>483</v>
      </c>
      <c r="K76" s="116">
        <v>247</v>
      </c>
      <c r="L76" s="116">
        <v>145</v>
      </c>
      <c r="M76" s="116">
        <v>82</v>
      </c>
      <c r="N76" s="116">
        <v>51</v>
      </c>
      <c r="O76" s="116">
        <v>26</v>
      </c>
      <c r="P76" s="116">
        <v>48</v>
      </c>
      <c r="Q76" s="120">
        <v>2.1730085010456559</v>
      </c>
      <c r="R76" s="121">
        <v>147276</v>
      </c>
      <c r="S76" s="131"/>
      <c r="T76" s="123"/>
      <c r="U76" s="123"/>
      <c r="Z76" s="107"/>
      <c r="AA76" s="108"/>
      <c r="AD76" s="34"/>
      <c r="AE76" s="34"/>
    </row>
    <row r="77" spans="1:31" ht="12.75" customHeight="1" x14ac:dyDescent="0.2">
      <c r="A77" s="124" t="s">
        <v>14</v>
      </c>
      <c r="B77" s="116">
        <v>72892</v>
      </c>
      <c r="C77" s="116">
        <v>29117</v>
      </c>
      <c r="D77" s="116">
        <v>17949</v>
      </c>
      <c r="E77" s="116">
        <v>11611</v>
      </c>
      <c r="F77" s="116">
        <v>6974</v>
      </c>
      <c r="G77" s="116">
        <v>3835</v>
      </c>
      <c r="H77" s="116">
        <v>1898</v>
      </c>
      <c r="I77" s="116">
        <v>1092</v>
      </c>
      <c r="J77" s="116">
        <v>546</v>
      </c>
      <c r="K77" s="116">
        <v>318</v>
      </c>
      <c r="L77" s="116">
        <v>153</v>
      </c>
      <c r="M77" s="116">
        <v>95</v>
      </c>
      <c r="N77" s="116">
        <v>44</v>
      </c>
      <c r="O77" s="116">
        <v>25</v>
      </c>
      <c r="P77" s="116">
        <v>71</v>
      </c>
      <c r="Q77" s="125">
        <v>2.2127335970536079</v>
      </c>
      <c r="R77" s="126">
        <v>146620</v>
      </c>
      <c r="S77" s="91"/>
      <c r="T77" s="127"/>
      <c r="U77" s="127"/>
      <c r="Z77" s="107"/>
      <c r="AA77" s="108"/>
      <c r="AD77" s="34"/>
      <c r="AE77" s="34"/>
    </row>
    <row r="78" spans="1:31" ht="12.75" customHeight="1" x14ac:dyDescent="0.2">
      <c r="A78" s="124" t="s">
        <v>15</v>
      </c>
      <c r="B78" s="116">
        <v>74452</v>
      </c>
      <c r="C78" s="116">
        <v>30281</v>
      </c>
      <c r="D78" s="116">
        <v>19043</v>
      </c>
      <c r="E78" s="116">
        <v>11905</v>
      </c>
      <c r="F78" s="116">
        <v>6987</v>
      </c>
      <c r="G78" s="116">
        <v>3792</v>
      </c>
      <c r="H78" s="116">
        <v>1958</v>
      </c>
      <c r="I78" s="116">
        <v>1010</v>
      </c>
      <c r="J78" s="116">
        <v>504</v>
      </c>
      <c r="K78" s="116">
        <v>283</v>
      </c>
      <c r="L78" s="116">
        <v>147</v>
      </c>
      <c r="M78" s="116">
        <v>90</v>
      </c>
      <c r="N78" s="116">
        <v>40</v>
      </c>
      <c r="O78" s="116">
        <v>30</v>
      </c>
      <c r="P78" s="116">
        <v>66</v>
      </c>
      <c r="Q78" s="125">
        <v>2.2007331261455438</v>
      </c>
      <c r="R78" s="126">
        <v>150588</v>
      </c>
      <c r="S78" s="91"/>
      <c r="T78" s="127"/>
      <c r="U78" s="127"/>
      <c r="Z78" s="107"/>
      <c r="AA78" s="108"/>
      <c r="AD78" s="34"/>
      <c r="AE78" s="34"/>
    </row>
    <row r="79" spans="1:31" ht="12.75" customHeight="1" x14ac:dyDescent="0.2">
      <c r="A79" s="124" t="s">
        <v>16</v>
      </c>
      <c r="B79" s="116">
        <v>73347</v>
      </c>
      <c r="C79" s="116">
        <v>30563</v>
      </c>
      <c r="D79" s="116">
        <v>18855</v>
      </c>
      <c r="E79" s="116">
        <v>12058</v>
      </c>
      <c r="F79" s="116">
        <v>6939</v>
      </c>
      <c r="G79" s="116">
        <v>3730</v>
      </c>
      <c r="H79" s="116">
        <v>2004</v>
      </c>
      <c r="I79" s="116">
        <v>976</v>
      </c>
      <c r="J79" s="116">
        <v>523</v>
      </c>
      <c r="K79" s="116">
        <v>243</v>
      </c>
      <c r="L79" s="116">
        <v>147</v>
      </c>
      <c r="M79" s="116">
        <v>118</v>
      </c>
      <c r="N79" s="116">
        <v>38</v>
      </c>
      <c r="O79" s="116">
        <v>29</v>
      </c>
      <c r="P79" s="116">
        <v>43</v>
      </c>
      <c r="Q79" s="125">
        <v>2.2055770554697789</v>
      </c>
      <c r="R79" s="126">
        <v>149613</v>
      </c>
      <c r="S79" s="91"/>
      <c r="T79" s="127"/>
      <c r="U79" s="127"/>
      <c r="Z79" s="107"/>
      <c r="AA79" s="108"/>
      <c r="AD79" s="34"/>
      <c r="AE79" s="34"/>
    </row>
    <row r="80" spans="1:31" ht="12.75" customHeight="1" x14ac:dyDescent="0.2">
      <c r="A80" s="124" t="s">
        <v>17</v>
      </c>
      <c r="B80" s="116">
        <v>67999</v>
      </c>
      <c r="C80" s="116">
        <v>29972</v>
      </c>
      <c r="D80" s="116">
        <v>18399</v>
      </c>
      <c r="E80" s="116">
        <v>11383</v>
      </c>
      <c r="F80" s="116">
        <v>6499</v>
      </c>
      <c r="G80" s="116">
        <v>3351</v>
      </c>
      <c r="H80" s="116">
        <v>1696</v>
      </c>
      <c r="I80" s="116">
        <v>790</v>
      </c>
      <c r="J80" s="116">
        <v>443</v>
      </c>
      <c r="K80" s="116">
        <v>226</v>
      </c>
      <c r="L80" s="116">
        <v>129</v>
      </c>
      <c r="M80" s="116">
        <v>70</v>
      </c>
      <c r="N80" s="116">
        <v>41</v>
      </c>
      <c r="O80" s="116">
        <v>21</v>
      </c>
      <c r="P80" s="116">
        <f t="shared" ref="P80:P84" si="48">R80-SUM(B80:O80)</f>
        <v>35</v>
      </c>
      <c r="Q80" s="125">
        <f>+'vš_druh studia '!D93/'vš_druh studia '!E93</f>
        <v>2.1938548357366683</v>
      </c>
      <c r="R80" s="126">
        <f>+'vš_druh studia '!E93</f>
        <v>141054</v>
      </c>
      <c r="S80" s="91"/>
      <c r="T80" s="127"/>
      <c r="U80" s="127"/>
      <c r="Z80" s="107"/>
      <c r="AA80" s="108"/>
      <c r="AD80" s="34"/>
      <c r="AE80" s="34"/>
    </row>
    <row r="81" spans="1:31" ht="12.75" customHeight="1" x14ac:dyDescent="0.2">
      <c r="A81" s="124" t="s">
        <v>35</v>
      </c>
      <c r="B81" s="116">
        <v>65102</v>
      </c>
      <c r="C81" s="116">
        <v>28667</v>
      </c>
      <c r="D81" s="116">
        <v>17791</v>
      </c>
      <c r="E81" s="116">
        <v>10677</v>
      </c>
      <c r="F81" s="116">
        <v>5960</v>
      </c>
      <c r="G81" s="116">
        <v>3045</v>
      </c>
      <c r="H81" s="116">
        <v>1435</v>
      </c>
      <c r="I81" s="116">
        <v>745</v>
      </c>
      <c r="J81" s="116">
        <v>366</v>
      </c>
      <c r="K81" s="116">
        <v>194</v>
      </c>
      <c r="L81" s="116">
        <v>102</v>
      </c>
      <c r="M81" s="116">
        <v>53</v>
      </c>
      <c r="N81" s="116">
        <v>27</v>
      </c>
      <c r="O81" s="116">
        <v>24</v>
      </c>
      <c r="P81" s="116">
        <f t="shared" si="48"/>
        <v>69</v>
      </c>
      <c r="Q81" s="125">
        <f>+'vš_druh studia '!D101/'vš_druh studia '!E101</f>
        <v>2.1671346745421096</v>
      </c>
      <c r="R81" s="126">
        <f>+'vš_druh studia '!E101</f>
        <v>134257</v>
      </c>
      <c r="S81" s="91"/>
      <c r="T81" s="127"/>
      <c r="U81" s="127"/>
      <c r="Z81" s="107"/>
      <c r="AA81" s="108"/>
      <c r="AD81" s="34"/>
      <c r="AE81" s="34"/>
    </row>
    <row r="82" spans="1:31" ht="12.75" customHeight="1" x14ac:dyDescent="0.2">
      <c r="A82" s="124" t="s">
        <v>543</v>
      </c>
      <c r="B82" s="116">
        <v>59967</v>
      </c>
      <c r="C82" s="116">
        <v>26168</v>
      </c>
      <c r="D82" s="116">
        <v>15859</v>
      </c>
      <c r="E82" s="116">
        <v>9399</v>
      </c>
      <c r="F82" s="116">
        <v>4967</v>
      </c>
      <c r="G82" s="116">
        <v>2675</v>
      </c>
      <c r="H82" s="116">
        <v>1243</v>
      </c>
      <c r="I82" s="116">
        <v>686</v>
      </c>
      <c r="J82" s="116">
        <v>351</v>
      </c>
      <c r="K82" s="116">
        <v>196</v>
      </c>
      <c r="L82" s="116">
        <v>116</v>
      </c>
      <c r="M82" s="116">
        <v>51</v>
      </c>
      <c r="N82" s="116">
        <v>31</v>
      </c>
      <c r="O82" s="116">
        <v>16</v>
      </c>
      <c r="P82" s="116">
        <f t="shared" si="48"/>
        <v>36</v>
      </c>
      <c r="Q82" s="125">
        <f>+'vš_druh studia '!D109/'vš_druh studia '!E109</f>
        <v>2.1391660712379168</v>
      </c>
      <c r="R82" s="126">
        <f>+'vš_druh studia '!E109</f>
        <v>121761</v>
      </c>
      <c r="S82" s="91"/>
      <c r="T82" s="127"/>
      <c r="U82" s="127"/>
      <c r="Z82" s="107"/>
      <c r="AA82" s="108"/>
      <c r="AD82" s="34"/>
      <c r="AE82" s="34"/>
    </row>
    <row r="83" spans="1:31" ht="12.75" customHeight="1" x14ac:dyDescent="0.2">
      <c r="A83" s="124" t="s">
        <v>545</v>
      </c>
      <c r="B83" s="116">
        <v>55397</v>
      </c>
      <c r="C83" s="116">
        <v>24191</v>
      </c>
      <c r="D83" s="116">
        <v>14856</v>
      </c>
      <c r="E83" s="116">
        <v>8736</v>
      </c>
      <c r="F83" s="116">
        <v>4801</v>
      </c>
      <c r="G83" s="116">
        <v>2409</v>
      </c>
      <c r="H83" s="116">
        <v>1307</v>
      </c>
      <c r="I83" s="116">
        <v>648</v>
      </c>
      <c r="J83" s="116">
        <v>301</v>
      </c>
      <c r="K83" s="116">
        <v>191</v>
      </c>
      <c r="L83" s="116">
        <v>89</v>
      </c>
      <c r="M83" s="116">
        <v>58</v>
      </c>
      <c r="N83" s="116">
        <v>33</v>
      </c>
      <c r="O83" s="116">
        <v>15</v>
      </c>
      <c r="P83" s="116">
        <f t="shared" si="48"/>
        <v>61</v>
      </c>
      <c r="Q83" s="125">
        <f>+'vš_druh studia '!D117/'vš_druh studia '!E117</f>
        <v>2.1550228572944392</v>
      </c>
      <c r="R83" s="126">
        <f>+'vš_druh studia '!E117</f>
        <v>113093</v>
      </c>
      <c r="S83" s="91"/>
      <c r="T83" s="127"/>
      <c r="U83" s="127"/>
      <c r="Z83" s="107"/>
      <c r="AA83" s="108"/>
      <c r="AD83" s="34"/>
      <c r="AE83" s="34"/>
    </row>
    <row r="84" spans="1:31" ht="12.75" customHeight="1" x14ac:dyDescent="0.2">
      <c r="A84" s="124" t="s">
        <v>553</v>
      </c>
      <c r="B84" s="116">
        <v>50036</v>
      </c>
      <c r="C84" s="116">
        <v>21867</v>
      </c>
      <c r="D84" s="116">
        <v>13382</v>
      </c>
      <c r="E84" s="116">
        <v>8089</v>
      </c>
      <c r="F84" s="116">
        <v>4480</v>
      </c>
      <c r="G84" s="116">
        <v>2336</v>
      </c>
      <c r="H84" s="116">
        <v>1222</v>
      </c>
      <c r="I84" s="116">
        <v>628</v>
      </c>
      <c r="J84" s="116">
        <v>337</v>
      </c>
      <c r="K84" s="116">
        <v>195</v>
      </c>
      <c r="L84" s="116">
        <v>89</v>
      </c>
      <c r="M84" s="116">
        <v>50</v>
      </c>
      <c r="N84" s="116">
        <v>19</v>
      </c>
      <c r="O84" s="116">
        <v>20</v>
      </c>
      <c r="P84" s="116">
        <f t="shared" si="48"/>
        <v>41</v>
      </c>
      <c r="Q84" s="125">
        <f>+'vš_druh studia '!D125/'vš_druh studia '!E125</f>
        <v>2.1806481112159624</v>
      </c>
      <c r="R84" s="126">
        <f>+'vš_druh studia '!E125</f>
        <v>102791</v>
      </c>
      <c r="S84" s="91"/>
      <c r="T84" s="127"/>
      <c r="U84" s="127"/>
      <c r="Z84" s="107"/>
      <c r="AA84" s="108"/>
      <c r="AD84" s="34"/>
      <c r="AE84" s="34"/>
    </row>
    <row r="85" spans="1:31" ht="12.75" customHeight="1" x14ac:dyDescent="0.2">
      <c r="A85" s="124" t="s">
        <v>563</v>
      </c>
      <c r="B85" s="116">
        <v>47542</v>
      </c>
      <c r="C85" s="116">
        <v>21268</v>
      </c>
      <c r="D85" s="116">
        <v>12861</v>
      </c>
      <c r="E85" s="116">
        <v>7484</v>
      </c>
      <c r="F85" s="116">
        <v>4089</v>
      </c>
      <c r="G85" s="116">
        <v>2268</v>
      </c>
      <c r="H85" s="116">
        <v>1133</v>
      </c>
      <c r="I85" s="116">
        <v>590</v>
      </c>
      <c r="J85" s="116">
        <v>311</v>
      </c>
      <c r="K85" s="116">
        <v>190</v>
      </c>
      <c r="L85" s="116">
        <v>114</v>
      </c>
      <c r="M85" s="116">
        <v>56</v>
      </c>
      <c r="N85" s="116">
        <v>35</v>
      </c>
      <c r="O85" s="116">
        <v>24</v>
      </c>
      <c r="P85" s="116">
        <f t="shared" ref="P85" si="49">R85-SUM(B85:O85)</f>
        <v>33</v>
      </c>
      <c r="Q85" s="125">
        <f>+'vš_druh studia '!D133/'vš_druh studia '!E133</f>
        <v>2.1767485050715321</v>
      </c>
      <c r="R85" s="126">
        <f>+'vš_druh studia '!E133</f>
        <v>97998</v>
      </c>
      <c r="S85" s="91"/>
      <c r="T85" s="127"/>
      <c r="U85" s="127"/>
      <c r="Z85" s="107"/>
      <c r="AA85" s="108"/>
      <c r="AD85" s="34"/>
      <c r="AE85" s="34"/>
    </row>
    <row r="86" spans="1:31" ht="12.75" customHeight="1" x14ac:dyDescent="0.2">
      <c r="A86" s="124" t="s">
        <v>593</v>
      </c>
      <c r="B86" s="116">
        <v>46565</v>
      </c>
      <c r="C86" s="116">
        <v>20887</v>
      </c>
      <c r="D86" s="116">
        <v>12268</v>
      </c>
      <c r="E86" s="116">
        <v>7158</v>
      </c>
      <c r="F86" s="116">
        <v>4063</v>
      </c>
      <c r="G86" s="116">
        <v>2091</v>
      </c>
      <c r="H86" s="116">
        <v>948</v>
      </c>
      <c r="I86" s="116">
        <v>535</v>
      </c>
      <c r="J86" s="116">
        <v>285</v>
      </c>
      <c r="K86" s="116">
        <v>137</v>
      </c>
      <c r="L86" s="116">
        <v>83</v>
      </c>
      <c r="M86" s="116">
        <v>46</v>
      </c>
      <c r="N86" s="116">
        <v>34</v>
      </c>
      <c r="O86" s="116">
        <v>14</v>
      </c>
      <c r="P86" s="116">
        <f t="shared" ref="P86" si="50">R86-SUM(B86:O86)</f>
        <v>23</v>
      </c>
      <c r="Q86" s="125">
        <f>+'vš_druh studia '!D141/'vš_druh studia '!E141</f>
        <v>2.1448332404847745</v>
      </c>
      <c r="R86" s="126">
        <f>+'vš_druh studia '!E141</f>
        <v>95137</v>
      </c>
      <c r="S86" s="91"/>
      <c r="T86" s="127"/>
      <c r="U86" s="127"/>
      <c r="Z86" s="107"/>
      <c r="AA86" s="108"/>
      <c r="AD86" s="34"/>
      <c r="AE86" s="34"/>
    </row>
    <row r="87" spans="1:31" ht="12.75" customHeight="1" x14ac:dyDescent="0.2">
      <c r="A87" s="124" t="s">
        <v>597</v>
      </c>
      <c r="B87" s="116">
        <v>47460</v>
      </c>
      <c r="C87" s="116">
        <v>21614</v>
      </c>
      <c r="D87" s="116">
        <v>13093</v>
      </c>
      <c r="E87" s="116">
        <v>7437</v>
      </c>
      <c r="F87" s="116">
        <v>4090</v>
      </c>
      <c r="G87" s="116">
        <v>2136</v>
      </c>
      <c r="H87" s="116">
        <v>1101</v>
      </c>
      <c r="I87" s="116">
        <v>545</v>
      </c>
      <c r="J87" s="116">
        <v>279</v>
      </c>
      <c r="K87" s="116">
        <v>150</v>
      </c>
      <c r="L87" s="116">
        <v>93</v>
      </c>
      <c r="M87" s="116">
        <v>54</v>
      </c>
      <c r="N87" s="116">
        <v>33</v>
      </c>
      <c r="O87" s="116">
        <v>16</v>
      </c>
      <c r="P87" s="116">
        <v>26</v>
      </c>
      <c r="Q87" s="125">
        <f>+'vš_druh studia '!D149/'vš_druh studia '!E149</f>
        <v>2.1548299652491161</v>
      </c>
      <c r="R87" s="126">
        <f>+'vš_druh studia '!E149</f>
        <v>98127</v>
      </c>
      <c r="S87" s="91"/>
      <c r="T87" s="127"/>
      <c r="U87" s="127"/>
      <c r="Z87" s="107"/>
      <c r="AA87" s="108"/>
      <c r="AD87" s="34"/>
      <c r="AE87" s="34"/>
    </row>
    <row r="88" spans="1:31" ht="12.75" customHeight="1" x14ac:dyDescent="0.2">
      <c r="A88" s="124" t="s">
        <v>601</v>
      </c>
      <c r="B88" s="116">
        <v>48257</v>
      </c>
      <c r="C88" s="116">
        <v>21987</v>
      </c>
      <c r="D88" s="116">
        <v>12899</v>
      </c>
      <c r="E88" s="116">
        <v>7458</v>
      </c>
      <c r="F88" s="116">
        <v>3916</v>
      </c>
      <c r="G88" s="116">
        <v>2099</v>
      </c>
      <c r="H88" s="116">
        <v>1071</v>
      </c>
      <c r="I88" s="116">
        <v>571</v>
      </c>
      <c r="J88" s="116">
        <v>282</v>
      </c>
      <c r="K88" s="116">
        <v>133</v>
      </c>
      <c r="L88" s="116">
        <v>76</v>
      </c>
      <c r="M88" s="116">
        <v>38</v>
      </c>
      <c r="N88" s="116">
        <v>35</v>
      </c>
      <c r="O88" s="116">
        <v>12</v>
      </c>
      <c r="P88" s="116">
        <v>34</v>
      </c>
      <c r="Q88" s="120">
        <f>+'vš_druh studia '!D157/'vš_druh studia '!E157</f>
        <v>2.1386798559695754</v>
      </c>
      <c r="R88" s="126">
        <f>+'vš_druh studia '!E157</f>
        <v>98868</v>
      </c>
      <c r="S88" s="91"/>
      <c r="T88" s="127"/>
      <c r="U88" s="127"/>
      <c r="Z88" s="107"/>
      <c r="AA88" s="108"/>
      <c r="AD88" s="34"/>
      <c r="AE88" s="34"/>
    </row>
    <row r="89" spans="1:31" ht="12.75" customHeight="1" thickBot="1" x14ac:dyDescent="0.25">
      <c r="A89" s="743" t="s">
        <v>605</v>
      </c>
      <c r="B89" s="128">
        <v>46795</v>
      </c>
      <c r="C89" s="128">
        <v>23225</v>
      </c>
      <c r="D89" s="128">
        <v>14252</v>
      </c>
      <c r="E89" s="128">
        <v>8418</v>
      </c>
      <c r="F89" s="128">
        <v>4765</v>
      </c>
      <c r="G89" s="128">
        <v>2390</v>
      </c>
      <c r="H89" s="128">
        <v>1190</v>
      </c>
      <c r="I89" s="128">
        <v>598</v>
      </c>
      <c r="J89" s="128">
        <v>317</v>
      </c>
      <c r="K89" s="128">
        <v>180</v>
      </c>
      <c r="L89" s="128">
        <v>92</v>
      </c>
      <c r="M89" s="128">
        <v>64</v>
      </c>
      <c r="N89" s="128">
        <v>24</v>
      </c>
      <c r="O89" s="128">
        <v>19</v>
      </c>
      <c r="P89" s="128">
        <v>15</v>
      </c>
      <c r="Q89" s="746">
        <f>+'vš_druh studia '!D165/'vš_druh studia '!E165</f>
        <v>2.2322602706267403</v>
      </c>
      <c r="R89" s="129">
        <f>+'vš_druh studia '!E165</f>
        <v>102355</v>
      </c>
      <c r="S89" s="91"/>
      <c r="T89" s="127"/>
      <c r="U89" s="127"/>
      <c r="Z89" s="107"/>
      <c r="AA89" s="108"/>
      <c r="AD89" s="34"/>
      <c r="AE89" s="34"/>
    </row>
    <row r="90" spans="1:31" ht="12.75" customHeight="1" thickTop="1" x14ac:dyDescent="0.2">
      <c r="A90" s="130"/>
      <c r="B90" s="131"/>
      <c r="C90" s="131"/>
      <c r="D90" s="131"/>
      <c r="E90" s="131"/>
      <c r="F90" s="131"/>
      <c r="G90" s="131"/>
      <c r="H90" s="131"/>
      <c r="I90" s="11"/>
      <c r="J90" s="11"/>
      <c r="K90" s="122"/>
      <c r="L90" s="122"/>
      <c r="M90" s="122"/>
      <c r="N90" s="122"/>
      <c r="O90" s="122"/>
      <c r="P90" s="122"/>
      <c r="Q90" s="122"/>
      <c r="R90" s="122"/>
      <c r="S90" s="122"/>
      <c r="T90" s="127"/>
      <c r="U90" s="127"/>
      <c r="Z90" s="107"/>
      <c r="AA90" s="108"/>
      <c r="AD90" s="34"/>
      <c r="AE90" s="34"/>
    </row>
    <row r="91" spans="1:31" ht="12.75" customHeight="1" x14ac:dyDescent="0.2">
      <c r="A91" s="10" t="s">
        <v>610</v>
      </c>
      <c r="B91" s="127"/>
      <c r="C91" s="127"/>
      <c r="D91" s="127"/>
      <c r="E91" s="127"/>
      <c r="F91" s="127"/>
      <c r="G91" s="127"/>
      <c r="H91" s="127"/>
      <c r="I91" s="15"/>
      <c r="J91" s="15"/>
      <c r="K91" s="127"/>
      <c r="L91" s="127"/>
      <c r="M91" s="127"/>
      <c r="N91" s="127"/>
      <c r="O91" s="127"/>
      <c r="P91" s="127"/>
      <c r="Q91" s="127"/>
      <c r="R91" s="132"/>
      <c r="S91" s="132"/>
      <c r="T91" s="15"/>
      <c r="U91" s="15"/>
      <c r="Z91" s="107"/>
      <c r="AA91" s="108"/>
      <c r="AD91" s="34"/>
      <c r="AE91" s="34"/>
    </row>
    <row r="92" spans="1:31" ht="5.25" customHeight="1" thickBot="1" x14ac:dyDescent="0.25">
      <c r="A92" s="93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5"/>
      <c r="U92" s="15"/>
      <c r="Z92" s="107"/>
      <c r="AA92" s="108"/>
      <c r="AD92" s="34"/>
      <c r="AE92" s="34"/>
    </row>
    <row r="93" spans="1:31" ht="12.75" customHeight="1" thickTop="1" x14ac:dyDescent="0.2">
      <c r="A93" s="94"/>
      <c r="B93" s="133" t="s">
        <v>31</v>
      </c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134"/>
      <c r="Q93" s="43"/>
      <c r="R93" s="43"/>
      <c r="S93" s="43"/>
      <c r="T93" s="15"/>
      <c r="U93" s="15"/>
      <c r="Z93" s="107"/>
      <c r="AA93" s="108"/>
      <c r="AD93" s="34"/>
      <c r="AE93" s="34"/>
    </row>
    <row r="94" spans="1:31" ht="12.75" customHeight="1" thickBot="1" x14ac:dyDescent="0.25">
      <c r="A94" s="97"/>
      <c r="B94" s="98">
        <v>1</v>
      </c>
      <c r="C94" s="99">
        <v>2</v>
      </c>
      <c r="D94" s="99">
        <v>3</v>
      </c>
      <c r="E94" s="99">
        <v>4</v>
      </c>
      <c r="F94" s="99">
        <v>5</v>
      </c>
      <c r="G94" s="99">
        <v>6</v>
      </c>
      <c r="H94" s="99">
        <v>7</v>
      </c>
      <c r="I94" s="99">
        <v>8</v>
      </c>
      <c r="J94" s="99">
        <v>9</v>
      </c>
      <c r="K94" s="99">
        <v>10</v>
      </c>
      <c r="L94" s="99">
        <v>11</v>
      </c>
      <c r="M94" s="99">
        <v>12</v>
      </c>
      <c r="N94" s="99">
        <v>13</v>
      </c>
      <c r="O94" s="135">
        <v>14</v>
      </c>
      <c r="P94" s="136" t="s">
        <v>33</v>
      </c>
      <c r="Q94" s="43"/>
      <c r="R94" s="43"/>
      <c r="S94" s="43"/>
      <c r="T94" s="15"/>
      <c r="U94" s="15"/>
      <c r="Z94" s="107"/>
      <c r="AA94" s="108"/>
      <c r="AD94" s="34"/>
      <c r="AE94" s="34"/>
    </row>
    <row r="95" spans="1:31" ht="12.75" customHeight="1" thickTop="1" x14ac:dyDescent="0.2">
      <c r="A95" s="102" t="s">
        <v>25</v>
      </c>
      <c r="B95" s="137">
        <v>0.42788584652446482</v>
      </c>
      <c r="C95" s="138">
        <v>0.234433832525584</v>
      </c>
      <c r="D95" s="138">
        <v>0.1601335394595825</v>
      </c>
      <c r="E95" s="138">
        <v>9.8011134611189626E-2</v>
      </c>
      <c r="F95" s="138">
        <v>4.8170945683204187E-2</v>
      </c>
      <c r="G95" s="138">
        <v>1.9698967155742292E-2</v>
      </c>
      <c r="H95" s="138">
        <v>6.9235657311949314E-3</v>
      </c>
      <c r="I95" s="138">
        <v>3.0349877177840794E-3</v>
      </c>
      <c r="J95" s="138">
        <v>1.0243083547521268E-3</v>
      </c>
      <c r="K95" s="138">
        <v>3.6040479148685944E-4</v>
      </c>
      <c r="L95" s="138">
        <v>1.8020239574342972E-4</v>
      </c>
      <c r="M95" s="138">
        <v>6.6390356326526736E-5</v>
      </c>
      <c r="N95" s="138">
        <v>4.7421683090376241E-5</v>
      </c>
      <c r="O95" s="139">
        <v>1.8968673236150498E-5</v>
      </c>
      <c r="P95" s="140">
        <v>9.4843366180752492E-6</v>
      </c>
      <c r="Q95" s="43"/>
      <c r="R95" s="43"/>
      <c r="S95" s="43"/>
      <c r="T95" s="15"/>
      <c r="U95" s="15"/>
    </row>
    <row r="96" spans="1:31" ht="12.75" customHeight="1" x14ac:dyDescent="0.2">
      <c r="A96" s="109" t="s">
        <v>5</v>
      </c>
      <c r="B96" s="141">
        <v>0.51241242692177613</v>
      </c>
      <c r="C96" s="142">
        <v>0.21524858675170314</v>
      </c>
      <c r="D96" s="142">
        <v>0.12932309030294245</v>
      </c>
      <c r="E96" s="142">
        <v>7.7470164758177515E-2</v>
      </c>
      <c r="F96" s="142">
        <v>3.8633618398801757E-2</v>
      </c>
      <c r="G96" s="142">
        <v>1.6997632507126638E-2</v>
      </c>
      <c r="H96" s="142">
        <v>6.2617770691404551E-3</v>
      </c>
      <c r="I96" s="142">
        <v>2.1838913852249117E-3</v>
      </c>
      <c r="J96" s="142">
        <v>8.4070155094941295E-4</v>
      </c>
      <c r="K96" s="142">
        <v>3.7686621249456443E-4</v>
      </c>
      <c r="L96" s="142">
        <v>1.2562207083152149E-4</v>
      </c>
      <c r="M96" s="142">
        <v>3.8652944871237379E-5</v>
      </c>
      <c r="N96" s="142">
        <v>4.8316181089046722E-5</v>
      </c>
      <c r="O96" s="143">
        <v>9.6632362178093447E-6</v>
      </c>
      <c r="P96" s="144">
        <v>2.8989708653428032E-5</v>
      </c>
      <c r="Q96" s="43"/>
      <c r="R96" s="43"/>
      <c r="S96" s="43"/>
      <c r="T96" s="15"/>
      <c r="U96" s="15"/>
    </row>
    <row r="97" spans="1:22" ht="12.75" customHeight="1" x14ac:dyDescent="0.2">
      <c r="A97" s="114" t="s">
        <v>6</v>
      </c>
      <c r="B97" s="145">
        <v>0.44383809523809525</v>
      </c>
      <c r="C97" s="146">
        <v>0.21806666666666666</v>
      </c>
      <c r="D97" s="146">
        <v>0.14488571428571428</v>
      </c>
      <c r="E97" s="146">
        <v>9.6857142857142864E-2</v>
      </c>
      <c r="F97" s="146">
        <v>5.2847619047619046E-2</v>
      </c>
      <c r="G97" s="146">
        <v>2.4657142857142857E-2</v>
      </c>
      <c r="H97" s="146">
        <v>1.0800000000000001E-2</v>
      </c>
      <c r="I97" s="146">
        <v>4.4666666666666665E-3</v>
      </c>
      <c r="J97" s="146">
        <v>1.8666666666666666E-3</v>
      </c>
      <c r="K97" s="146">
        <v>9.4285714285714285E-4</v>
      </c>
      <c r="L97" s="146">
        <v>3.5238095238095238E-4</v>
      </c>
      <c r="M97" s="146">
        <v>1.8095238095238095E-4</v>
      </c>
      <c r="N97" s="146">
        <v>8.5714285714285713E-5</v>
      </c>
      <c r="O97" s="147">
        <v>9.5238095238095241E-5</v>
      </c>
      <c r="P97" s="144">
        <v>5.7142857142857142E-5</v>
      </c>
      <c r="Q97" s="43"/>
      <c r="R97" s="43"/>
      <c r="S97" s="43"/>
      <c r="T97" s="43"/>
      <c r="U97" s="43"/>
    </row>
    <row r="98" spans="1:22" ht="12.75" customHeight="1" x14ac:dyDescent="0.2">
      <c r="A98" s="114" t="s">
        <v>7</v>
      </c>
      <c r="B98" s="145">
        <v>0.46523592532706159</v>
      </c>
      <c r="C98" s="146">
        <v>0.22235594590621785</v>
      </c>
      <c r="D98" s="146">
        <v>0.14398978391885933</v>
      </c>
      <c r="E98" s="146">
        <v>8.8986476554461263E-2</v>
      </c>
      <c r="F98" s="146">
        <v>4.6073423489636924E-2</v>
      </c>
      <c r="G98" s="146">
        <v>2.0092238718212554E-2</v>
      </c>
      <c r="H98" s="146">
        <v>8.2132882551815382E-3</v>
      </c>
      <c r="I98" s="146">
        <v>3.197118918124357E-3</v>
      </c>
      <c r="J98" s="146">
        <v>9.7383507276201672E-4</v>
      </c>
      <c r="K98" s="146">
        <v>5.2366602969278263E-4</v>
      </c>
      <c r="L98" s="146">
        <v>2.2967808319858887E-4</v>
      </c>
      <c r="M98" s="146">
        <v>8.2684109951491986E-5</v>
      </c>
      <c r="N98" s="146">
        <v>1.8374246655887108E-5</v>
      </c>
      <c r="O98" s="147">
        <v>1.8374246655887108E-5</v>
      </c>
      <c r="P98" s="144">
        <v>9.1871233279435542E-6</v>
      </c>
      <c r="Q98" s="43"/>
      <c r="R98" s="43"/>
      <c r="S98" s="43"/>
      <c r="T98" s="15"/>
      <c r="U98" s="15"/>
    </row>
    <row r="99" spans="1:22" ht="12.75" customHeight="1" x14ac:dyDescent="0.2">
      <c r="A99" s="114" t="s">
        <v>8</v>
      </c>
      <c r="B99" s="148">
        <v>0.46724630776560305</v>
      </c>
      <c r="C99" s="146">
        <v>0.22</v>
      </c>
      <c r="D99" s="146">
        <v>0.14099999999999999</v>
      </c>
      <c r="E99" s="146">
        <v>0.09</v>
      </c>
      <c r="F99" s="146">
        <v>4.8000000000000001E-2</v>
      </c>
      <c r="G99" s="146">
        <v>2.1000000000000001E-2</v>
      </c>
      <c r="H99" s="146">
        <v>8.0000000000000002E-3</v>
      </c>
      <c r="I99" s="146">
        <v>3.0000000000000001E-3</v>
      </c>
      <c r="J99" s="146">
        <v>1E-3</v>
      </c>
      <c r="K99" s="146">
        <v>2.2967808319858887E-4</v>
      </c>
      <c r="L99" s="146">
        <v>2.2967808319858887E-4</v>
      </c>
      <c r="M99" s="146">
        <v>8.2684109951491986E-5</v>
      </c>
      <c r="N99" s="146">
        <v>1.8374246655887108E-5</v>
      </c>
      <c r="O99" s="147">
        <v>1.8374246655887108E-5</v>
      </c>
      <c r="P99" s="144">
        <v>9.1871233279435542E-6</v>
      </c>
      <c r="Q99" s="15"/>
      <c r="R99" s="15"/>
      <c r="S99" s="15"/>
      <c r="T99" s="15"/>
      <c r="U99" s="15"/>
    </row>
    <row r="100" spans="1:22" ht="12.75" customHeight="1" x14ac:dyDescent="0.2">
      <c r="A100" s="114" t="s">
        <v>9</v>
      </c>
      <c r="B100" s="148">
        <v>0.47039999999999998</v>
      </c>
      <c r="C100" s="146">
        <v>0.21249999999999999</v>
      </c>
      <c r="D100" s="146">
        <v>0.13739999999999999</v>
      </c>
      <c r="E100" s="146">
        <v>8.9599999999999999E-2</v>
      </c>
      <c r="F100" s="146">
        <v>5.0439959187744E-2</v>
      </c>
      <c r="G100" s="146">
        <v>2.3190874011338399E-2</v>
      </c>
      <c r="H100" s="146">
        <v>9.4742737029450807E-3</v>
      </c>
      <c r="I100" s="146">
        <v>4.4027525258336902E-3</v>
      </c>
      <c r="J100" s="146">
        <v>1.6110101033347899E-3</v>
      </c>
      <c r="K100" s="146">
        <v>7.51804714889569E-4</v>
      </c>
      <c r="L100" s="146">
        <v>2.2967808319858887E-4</v>
      </c>
      <c r="M100" s="146">
        <v>8.2684109951491986E-5</v>
      </c>
      <c r="N100" s="146">
        <v>1.8374246655887108E-5</v>
      </c>
      <c r="O100" s="147">
        <v>1.8374246655887108E-5</v>
      </c>
      <c r="P100" s="144">
        <v>9.1871233279435542E-6</v>
      </c>
      <c r="Q100" s="15"/>
      <c r="R100" s="15"/>
      <c r="S100" s="15"/>
    </row>
    <row r="101" spans="1:22" ht="12.75" customHeight="1" x14ac:dyDescent="0.2">
      <c r="A101" s="114" t="s">
        <v>10</v>
      </c>
      <c r="B101" s="148">
        <v>0.47426965512455765</v>
      </c>
      <c r="C101" s="146">
        <v>0.21296925959336618</v>
      </c>
      <c r="D101" s="146">
        <v>0.1323225313996253</v>
      </c>
      <c r="E101" s="146">
        <v>8.6857261813892167E-2</v>
      </c>
      <c r="F101" s="146">
        <v>5.0197765595725488E-2</v>
      </c>
      <c r="G101" s="146">
        <v>2.4051072097703144E-2</v>
      </c>
      <c r="H101" s="146">
        <v>1.0603011588369994E-2</v>
      </c>
      <c r="I101" s="146">
        <v>4.5243216987023802E-3</v>
      </c>
      <c r="J101" s="146">
        <v>2.1650128374158628E-3</v>
      </c>
      <c r="K101" s="146">
        <v>1.0547498438692666E-3</v>
      </c>
      <c r="L101" s="146">
        <v>4.5798348483797101E-4</v>
      </c>
      <c r="M101" s="146">
        <v>2.4287002983831797E-4</v>
      </c>
      <c r="N101" s="146">
        <v>1.1796544306432587E-4</v>
      </c>
      <c r="O101" s="147">
        <v>7.6330580806328497E-5</v>
      </c>
      <c r="P101" s="144">
        <v>7.6330580806328497E-5</v>
      </c>
      <c r="Q101" s="15"/>
      <c r="R101" s="15"/>
      <c r="S101" s="15"/>
    </row>
    <row r="102" spans="1:22" ht="12.75" customHeight="1" x14ac:dyDescent="0.2">
      <c r="A102" s="114" t="s">
        <v>11</v>
      </c>
      <c r="B102" s="148">
        <v>0.48010427604185524</v>
      </c>
      <c r="C102" s="146">
        <v>0.20764690973605127</v>
      </c>
      <c r="D102" s="146">
        <v>0.12932401607588978</v>
      </c>
      <c r="E102" s="146">
        <v>8.6187045150077857E-2</v>
      </c>
      <c r="F102" s="146">
        <v>5.0943191281364285E-2</v>
      </c>
      <c r="G102" s="146">
        <v>2.5453492161193383E-2</v>
      </c>
      <c r="H102" s="146">
        <v>1.1057605271733226E-2</v>
      </c>
      <c r="I102" s="146">
        <v>5.0617328650566637E-3</v>
      </c>
      <c r="J102" s="146">
        <v>2.1724175386509288E-3</v>
      </c>
      <c r="K102" s="146">
        <v>9.5586371700640872E-4</v>
      </c>
      <c r="L102" s="146">
        <v>4.4896629132119191E-4</v>
      </c>
      <c r="M102" s="146">
        <v>3.2586263079763928E-4</v>
      </c>
      <c r="N102" s="146">
        <v>8.6896701546037154E-5</v>
      </c>
      <c r="O102" s="147">
        <v>1.0862087693254644E-4</v>
      </c>
      <c r="P102" s="144">
        <v>7.6330580806328497E-5</v>
      </c>
      <c r="Q102" s="15"/>
      <c r="R102" s="15"/>
      <c r="S102" s="15"/>
    </row>
    <row r="103" spans="1:22" ht="12.75" customHeight="1" x14ac:dyDescent="0.2">
      <c r="A103" s="114" t="s">
        <v>12</v>
      </c>
      <c r="B103" s="148">
        <v>0.48814381373423887</v>
      </c>
      <c r="C103" s="146">
        <v>0.20140870974993358</v>
      </c>
      <c r="D103" s="146">
        <v>0.12669532223894933</v>
      </c>
      <c r="E103" s="146">
        <v>8.4072996777951103E-2</v>
      </c>
      <c r="F103" s="146">
        <v>4.9625002554478506E-2</v>
      </c>
      <c r="G103" s="146">
        <v>2.6321346584832529E-2</v>
      </c>
      <c r="H103" s="146">
        <v>1.2186565486611128E-2</v>
      </c>
      <c r="I103" s="146">
        <v>5.940014032601958E-3</v>
      </c>
      <c r="J103" s="146">
        <v>2.7111531937793337E-3</v>
      </c>
      <c r="K103" s="146">
        <v>1.2874571699102867E-3</v>
      </c>
      <c r="L103" s="146">
        <v>7.9018535296081086E-4</v>
      </c>
      <c r="M103" s="146">
        <v>3.4059713489690126E-4</v>
      </c>
      <c r="N103" s="146">
        <v>2.2479410903195483E-4</v>
      </c>
      <c r="O103" s="147">
        <v>6.8119426979380241E-5</v>
      </c>
      <c r="P103" s="144">
        <v>6.8119426979380241E-5</v>
      </c>
      <c r="Q103" s="15"/>
      <c r="R103" s="15"/>
      <c r="S103" s="15"/>
    </row>
    <row r="104" spans="1:22" ht="12.75" customHeight="1" x14ac:dyDescent="0.2">
      <c r="A104" s="114" t="s">
        <v>13</v>
      </c>
      <c r="B104" s="148">
        <v>0.50402645373312693</v>
      </c>
      <c r="C104" s="146">
        <v>0.19935359461147775</v>
      </c>
      <c r="D104" s="146">
        <v>0.1210176810885684</v>
      </c>
      <c r="E104" s="146">
        <v>7.8363073413183409E-2</v>
      </c>
      <c r="F104" s="146">
        <v>4.6891550558135743E-2</v>
      </c>
      <c r="G104" s="146">
        <v>2.4294521850131728E-2</v>
      </c>
      <c r="H104" s="146">
        <v>1.2520709416333957E-2</v>
      </c>
      <c r="I104" s="146">
        <v>6.18566500991336E-3</v>
      </c>
      <c r="J104" s="146">
        <v>3.2795567505907275E-3</v>
      </c>
      <c r="K104" s="146">
        <v>1.6771232244221735E-3</v>
      </c>
      <c r="L104" s="146">
        <v>9.8454602243406935E-4</v>
      </c>
      <c r="M104" s="146">
        <v>5.5677775061788756E-4</v>
      </c>
      <c r="N104" s="146">
        <v>3.4628860099405199E-4</v>
      </c>
      <c r="O104" s="147">
        <v>1.7653928678128139E-4</v>
      </c>
      <c r="P104" s="149">
        <v>3.2591868328851953E-4</v>
      </c>
      <c r="Q104" s="15"/>
      <c r="R104" s="15"/>
      <c r="S104" s="15"/>
    </row>
    <row r="105" spans="1:22" ht="12.75" customHeight="1" x14ac:dyDescent="0.2">
      <c r="A105" s="114" t="s">
        <v>14</v>
      </c>
      <c r="B105" s="150">
        <v>0.49714909289319331</v>
      </c>
      <c r="C105" s="150">
        <v>0.19858818715045695</v>
      </c>
      <c r="D105" s="150">
        <v>0.12241849679443459</v>
      </c>
      <c r="E105" s="146">
        <v>7.9191106261083069E-2</v>
      </c>
      <c r="F105" s="146">
        <v>4.7565134360933022E-2</v>
      </c>
      <c r="G105" s="146">
        <v>2.6156049652162051E-2</v>
      </c>
      <c r="H105" s="146">
        <v>1.2945027963442914E-2</v>
      </c>
      <c r="I105" s="146">
        <v>7.4478243077342795E-3</v>
      </c>
      <c r="J105" s="146">
        <v>3.7239121538671397E-3</v>
      </c>
      <c r="K105" s="146">
        <v>2.1688719137907516E-3</v>
      </c>
      <c r="L105" s="146">
        <v>1.0435138453144183E-3</v>
      </c>
      <c r="M105" s="146">
        <v>6.4793343336516163E-4</v>
      </c>
      <c r="N105" s="150">
        <v>3.0009548492702221E-4</v>
      </c>
      <c r="O105" s="151">
        <v>1.7050879825398991E-4</v>
      </c>
      <c r="P105" s="149">
        <v>4.8424498704133131E-4</v>
      </c>
    </row>
    <row r="106" spans="1:22" ht="12.75" customHeight="1" x14ac:dyDescent="0.2">
      <c r="A106" s="114" t="s">
        <v>15</v>
      </c>
      <c r="B106" s="150">
        <v>0.49440858501341406</v>
      </c>
      <c r="C106" s="150">
        <v>0.20108507982043722</v>
      </c>
      <c r="D106" s="150">
        <v>0.12645761946503042</v>
      </c>
      <c r="E106" s="146">
        <v>7.9056764151193989E-2</v>
      </c>
      <c r="F106" s="146">
        <v>4.6398119372061522E-2</v>
      </c>
      <c r="G106" s="146">
        <v>2.5181289345764604E-2</v>
      </c>
      <c r="H106" s="146">
        <v>1.3002364066193853E-2</v>
      </c>
      <c r="I106" s="146">
        <v>6.7070417297527031E-3</v>
      </c>
      <c r="J106" s="146">
        <v>3.3468802295003584E-3</v>
      </c>
      <c r="K106" s="146">
        <v>1.8792998114059553E-3</v>
      </c>
      <c r="L106" s="146">
        <v>9.7617340027093792E-4</v>
      </c>
      <c r="M106" s="146">
        <v>5.976571838393497E-4</v>
      </c>
      <c r="N106" s="150">
        <v>2.6562541503971101E-4</v>
      </c>
      <c r="O106" s="151">
        <v>1.9921906127978324E-4</v>
      </c>
      <c r="P106" s="149">
        <v>4.3828193481552317E-4</v>
      </c>
    </row>
    <row r="107" spans="1:22" ht="12.75" customHeight="1" x14ac:dyDescent="0.2">
      <c r="A107" s="114" t="s">
        <v>16</v>
      </c>
      <c r="B107" s="150">
        <f t="shared" ref="B107:P107" si="51">+B79/$R79</f>
        <v>0.49024483166569749</v>
      </c>
      <c r="C107" s="150">
        <f t="shared" si="51"/>
        <v>0.20428037670523283</v>
      </c>
      <c r="D107" s="150">
        <f t="shared" si="51"/>
        <v>0.12602514487377434</v>
      </c>
      <c r="E107" s="146">
        <f t="shared" si="51"/>
        <v>8.0594600736567004E-2</v>
      </c>
      <c r="F107" s="146">
        <f t="shared" si="51"/>
        <v>4.6379659521565642E-2</v>
      </c>
      <c r="G107" s="146">
        <f t="shared" si="51"/>
        <v>2.49309886172993E-2</v>
      </c>
      <c r="H107" s="146">
        <f t="shared" si="51"/>
        <v>1.3394557959535602E-2</v>
      </c>
      <c r="I107" s="146">
        <f t="shared" si="51"/>
        <v>6.5234972896740257E-3</v>
      </c>
      <c r="J107" s="146">
        <f t="shared" si="51"/>
        <v>3.4956855353478642E-3</v>
      </c>
      <c r="K107" s="146">
        <f t="shared" si="51"/>
        <v>1.6241904112610536E-3</v>
      </c>
      <c r="L107" s="146">
        <f t="shared" si="51"/>
        <v>9.8253494014557551E-4</v>
      </c>
      <c r="M107" s="146">
        <f t="shared" si="51"/>
        <v>7.887015165794416E-4</v>
      </c>
      <c r="N107" s="150">
        <f t="shared" si="51"/>
        <v>2.5398862398321001E-4</v>
      </c>
      <c r="O107" s="151">
        <f t="shared" si="51"/>
        <v>1.9383342356613396E-4</v>
      </c>
      <c r="P107" s="149">
        <f t="shared" si="51"/>
        <v>2.874081797704745E-4</v>
      </c>
    </row>
    <row r="108" spans="1:22" ht="12.75" customHeight="1" x14ac:dyDescent="0.2">
      <c r="A108" s="114" t="s">
        <v>17</v>
      </c>
      <c r="B108" s="150">
        <f t="shared" ref="B108:P108" si="52">+B80/$R80</f>
        <v>0.48207778581252569</v>
      </c>
      <c r="C108" s="150">
        <f t="shared" si="52"/>
        <v>0.21248599827016604</v>
      </c>
      <c r="D108" s="150">
        <f t="shared" si="52"/>
        <v>0.13043940618486538</v>
      </c>
      <c r="E108" s="146">
        <f t="shared" si="52"/>
        <v>8.0699590227856E-2</v>
      </c>
      <c r="F108" s="146">
        <f t="shared" si="52"/>
        <v>4.6074553008067835E-2</v>
      </c>
      <c r="G108" s="146">
        <f t="shared" si="52"/>
        <v>2.3756859075247778E-2</v>
      </c>
      <c r="H108" s="146">
        <f t="shared" si="52"/>
        <v>1.2023763948558709E-2</v>
      </c>
      <c r="I108" s="146">
        <f t="shared" si="52"/>
        <v>5.6006919335857188E-3</v>
      </c>
      <c r="J108" s="146">
        <f t="shared" si="52"/>
        <v>3.1406411728841436E-3</v>
      </c>
      <c r="K108" s="146">
        <f t="shared" si="52"/>
        <v>1.6022232620131298E-3</v>
      </c>
      <c r="L108" s="146">
        <f t="shared" si="52"/>
        <v>9.145433663703263E-4</v>
      </c>
      <c r="M108" s="146">
        <f t="shared" si="52"/>
        <v>4.9626384221645612E-4</v>
      </c>
      <c r="N108" s="150">
        <f t="shared" si="52"/>
        <v>2.9066882186963859E-4</v>
      </c>
      <c r="O108" s="151">
        <f t="shared" si="52"/>
        <v>1.4887915266493683E-4</v>
      </c>
      <c r="P108" s="149">
        <f t="shared" si="52"/>
        <v>2.4813192110822806E-4</v>
      </c>
    </row>
    <row r="109" spans="1:22" ht="12.75" customHeight="1" x14ac:dyDescent="0.2">
      <c r="A109" s="114" t="s">
        <v>35</v>
      </c>
      <c r="B109" s="150">
        <f t="shared" ref="B109:P109" si="53">+B81/$R81</f>
        <v>0.48490581496681739</v>
      </c>
      <c r="C109" s="150">
        <f t="shared" si="53"/>
        <v>0.21352331721995874</v>
      </c>
      <c r="D109" s="150">
        <f t="shared" si="53"/>
        <v>0.13251450576133833</v>
      </c>
      <c r="E109" s="146">
        <f t="shared" si="53"/>
        <v>7.9526579619684637E-2</v>
      </c>
      <c r="F109" s="146">
        <f t="shared" si="53"/>
        <v>4.439247115606635E-2</v>
      </c>
      <c r="G109" s="146">
        <f t="shared" si="53"/>
        <v>2.2680381656077522E-2</v>
      </c>
      <c r="H109" s="146">
        <f t="shared" si="53"/>
        <v>1.0688455722979063E-2</v>
      </c>
      <c r="I109" s="146">
        <f t="shared" si="53"/>
        <v>5.5490588945082938E-3</v>
      </c>
      <c r="J109" s="146">
        <f t="shared" si="53"/>
        <v>2.726114839449712E-3</v>
      </c>
      <c r="K109" s="146">
        <f t="shared" si="53"/>
        <v>1.4449898329323611E-3</v>
      </c>
      <c r="L109" s="146">
        <f t="shared" si="53"/>
        <v>7.5973692246959193E-4</v>
      </c>
      <c r="M109" s="146">
        <f t="shared" si="53"/>
        <v>3.9476526363616047E-4</v>
      </c>
      <c r="N109" s="150">
        <f t="shared" si="53"/>
        <v>2.0110683241842138E-4</v>
      </c>
      <c r="O109" s="151">
        <f t="shared" si="53"/>
        <v>1.7876162881637456E-4</v>
      </c>
      <c r="P109" s="149">
        <f t="shared" si="53"/>
        <v>5.1393968284707688E-4</v>
      </c>
    </row>
    <row r="110" spans="1:22" x14ac:dyDescent="0.2">
      <c r="A110" s="114" t="s">
        <v>543</v>
      </c>
      <c r="B110" s="150">
        <f t="shared" ref="B110:P110" si="54">+B82/$R82</f>
        <v>0.49249759775297508</v>
      </c>
      <c r="C110" s="150">
        <f t="shared" si="54"/>
        <v>0.21491282101822423</v>
      </c>
      <c r="D110" s="150">
        <f t="shared" si="54"/>
        <v>0.13024695920697105</v>
      </c>
      <c r="E110" s="146">
        <f t="shared" si="54"/>
        <v>7.7192204400423778E-2</v>
      </c>
      <c r="F110" s="146">
        <f t="shared" si="54"/>
        <v>4.0793028966582073E-2</v>
      </c>
      <c r="G110" s="146">
        <f t="shared" si="54"/>
        <v>2.1969267663701841E-2</v>
      </c>
      <c r="H110" s="146">
        <f t="shared" si="54"/>
        <v>1.0208523254572482E-2</v>
      </c>
      <c r="I110" s="146">
        <f t="shared" si="54"/>
        <v>5.6339878943175567E-3</v>
      </c>
      <c r="J110" s="146">
        <f t="shared" si="54"/>
        <v>2.8826964298913444E-3</v>
      </c>
      <c r="K110" s="146">
        <f t="shared" si="54"/>
        <v>1.6097108269478733E-3</v>
      </c>
      <c r="L110" s="146">
        <f t="shared" si="54"/>
        <v>9.5268599962221073E-4</v>
      </c>
      <c r="M110" s="146">
        <f t="shared" si="54"/>
        <v>4.1885332742010991E-4</v>
      </c>
      <c r="N110" s="150">
        <f t="shared" si="54"/>
        <v>2.5459712058869426E-4</v>
      </c>
      <c r="O110" s="151">
        <f t="shared" si="54"/>
        <v>1.3140496546513251E-4</v>
      </c>
      <c r="P110" s="149">
        <f t="shared" si="54"/>
        <v>2.9566117229654814E-4</v>
      </c>
    </row>
    <row r="111" spans="1:22" x14ac:dyDescent="0.2">
      <c r="A111" s="114" t="s">
        <v>545</v>
      </c>
      <c r="B111" s="150">
        <f t="shared" ref="B111:P111" si="55">+B83/$R83</f>
        <v>0.48983579885580891</v>
      </c>
      <c r="C111" s="150">
        <f t="shared" si="55"/>
        <v>0.21390360146074469</v>
      </c>
      <c r="D111" s="150">
        <f t="shared" si="55"/>
        <v>0.13136091535285119</v>
      </c>
      <c r="E111" s="146">
        <f t="shared" si="55"/>
        <v>7.7246160239802644E-2</v>
      </c>
      <c r="F111" s="146">
        <f t="shared" si="55"/>
        <v>4.2451787466951975E-2</v>
      </c>
      <c r="G111" s="146">
        <f t="shared" si="55"/>
        <v>2.1301053115577444E-2</v>
      </c>
      <c r="H111" s="146">
        <f t="shared" si="55"/>
        <v>1.1556860283129813E-2</v>
      </c>
      <c r="I111" s="146">
        <f t="shared" si="55"/>
        <v>5.7297976002051408E-3</v>
      </c>
      <c r="J111" s="146">
        <f t="shared" si="55"/>
        <v>2.6615263544162767E-3</v>
      </c>
      <c r="K111" s="146">
        <f t="shared" si="55"/>
        <v>1.6888755272209597E-3</v>
      </c>
      <c r="L111" s="146">
        <f t="shared" si="55"/>
        <v>7.8696294200348389E-4</v>
      </c>
      <c r="M111" s="146">
        <f t="shared" si="55"/>
        <v>5.1285225433934901E-4</v>
      </c>
      <c r="N111" s="150">
        <f t="shared" si="55"/>
        <v>2.9179524815859515E-4</v>
      </c>
      <c r="O111" s="151">
        <f t="shared" si="55"/>
        <v>1.3263420370845233E-4</v>
      </c>
      <c r="P111" s="149">
        <f t="shared" si="55"/>
        <v>5.3937909508103949E-4</v>
      </c>
      <c r="V111" s="12"/>
    </row>
    <row r="112" spans="1:22" x14ac:dyDescent="0.2">
      <c r="A112" s="114" t="str">
        <f>S3</f>
        <v>2016/17</v>
      </c>
      <c r="B112" s="150">
        <f t="shared" ref="B112:P112" si="56">+B84/$R84</f>
        <v>0.48677413392223057</v>
      </c>
      <c r="C112" s="150">
        <f t="shared" si="56"/>
        <v>0.21273263223433958</v>
      </c>
      <c r="D112" s="150">
        <f t="shared" si="56"/>
        <v>0.13018649492659864</v>
      </c>
      <c r="E112" s="146">
        <f t="shared" si="56"/>
        <v>7.8693659950773903E-2</v>
      </c>
      <c r="F112" s="146">
        <f t="shared" si="56"/>
        <v>4.3583582220233286E-2</v>
      </c>
      <c r="G112" s="146">
        <f t="shared" si="56"/>
        <v>2.272572501483593E-2</v>
      </c>
      <c r="H112" s="146">
        <f t="shared" si="56"/>
        <v>1.1888200328822563E-2</v>
      </c>
      <c r="I112" s="146">
        <f t="shared" si="56"/>
        <v>6.1094842933719874E-3</v>
      </c>
      <c r="J112" s="146">
        <f t="shared" si="56"/>
        <v>3.2784971446916558E-3</v>
      </c>
      <c r="K112" s="146">
        <f t="shared" si="56"/>
        <v>1.8970532439610472E-3</v>
      </c>
      <c r="L112" s="146">
        <f t="shared" si="56"/>
        <v>8.6583455750017027E-4</v>
      </c>
      <c r="M112" s="146">
        <f t="shared" si="56"/>
        <v>4.8642390870796081E-4</v>
      </c>
      <c r="N112" s="150">
        <f t="shared" si="56"/>
        <v>1.848410853090251E-4</v>
      </c>
      <c r="O112" s="151">
        <f t="shared" si="56"/>
        <v>1.9456956348318433E-4</v>
      </c>
      <c r="P112" s="149">
        <f t="shared" si="56"/>
        <v>3.9886760514052787E-4</v>
      </c>
      <c r="V112" s="12"/>
    </row>
    <row r="113" spans="1:27" x14ac:dyDescent="0.2">
      <c r="A113" s="114" t="s">
        <v>563</v>
      </c>
      <c r="B113" s="150">
        <f t="shared" ref="B113:P113" si="57">+B85/$R85</f>
        <v>0.48513234963978857</v>
      </c>
      <c r="C113" s="150">
        <f t="shared" si="57"/>
        <v>0.21702483724157637</v>
      </c>
      <c r="D113" s="150">
        <f t="shared" si="57"/>
        <v>0.13123737219126921</v>
      </c>
      <c r="E113" s="146">
        <f t="shared" si="57"/>
        <v>7.6368905487867095E-2</v>
      </c>
      <c r="F113" s="146">
        <f t="shared" si="57"/>
        <v>4.1725341333496604E-2</v>
      </c>
      <c r="G113" s="146">
        <f t="shared" si="57"/>
        <v>2.3143329455703177E-2</v>
      </c>
      <c r="H113" s="146">
        <f t="shared" si="57"/>
        <v>1.1561460437968121E-2</v>
      </c>
      <c r="I113" s="146">
        <f t="shared" si="57"/>
        <v>6.0205310312455356E-3</v>
      </c>
      <c r="J113" s="146">
        <f t="shared" si="57"/>
        <v>3.1735341537582401E-3</v>
      </c>
      <c r="K113" s="146">
        <f t="shared" si="57"/>
        <v>1.9388150778587318E-3</v>
      </c>
      <c r="L113" s="146">
        <f t="shared" si="57"/>
        <v>1.1632890467152392E-3</v>
      </c>
      <c r="M113" s="146">
        <f t="shared" si="57"/>
        <v>5.7144023347415255E-4</v>
      </c>
      <c r="N113" s="150">
        <f t="shared" si="57"/>
        <v>3.5715014592134535E-4</v>
      </c>
      <c r="O113" s="151">
        <f t="shared" si="57"/>
        <v>2.4490295720320821E-4</v>
      </c>
      <c r="P113" s="149">
        <f t="shared" si="57"/>
        <v>3.3674156615441132E-4</v>
      </c>
      <c r="V113" s="12"/>
    </row>
    <row r="114" spans="1:27" x14ac:dyDescent="0.2">
      <c r="A114" s="114" t="s">
        <v>593</v>
      </c>
      <c r="B114" s="150">
        <f>+B86/$R86</f>
        <v>0.48945205335463593</v>
      </c>
      <c r="C114" s="150">
        <f t="shared" ref="C114:P114" si="58">+C86/$R86</f>
        <v>0.21954654866140408</v>
      </c>
      <c r="D114" s="150">
        <f t="shared" si="58"/>
        <v>0.12895088136056423</v>
      </c>
      <c r="E114" s="146">
        <f t="shared" si="58"/>
        <v>7.5238866056318784E-2</v>
      </c>
      <c r="F114" s="146">
        <f t="shared" si="58"/>
        <v>4.2706833303551718E-2</v>
      </c>
      <c r="G114" s="146">
        <f t="shared" si="58"/>
        <v>2.1978830528606115E-2</v>
      </c>
      <c r="H114" s="146">
        <f t="shared" si="58"/>
        <v>9.9645773989089411E-3</v>
      </c>
      <c r="I114" s="146">
        <f t="shared" si="58"/>
        <v>5.6234693126754045E-3</v>
      </c>
      <c r="J114" s="146">
        <f t="shared" si="58"/>
        <v>2.995679914228954E-3</v>
      </c>
      <c r="K114" s="146">
        <f t="shared" si="58"/>
        <v>1.440028590348655E-3</v>
      </c>
      <c r="L114" s="146">
        <f t="shared" si="58"/>
        <v>8.7242608028422169E-4</v>
      </c>
      <c r="M114" s="146">
        <f t="shared" si="58"/>
        <v>4.8351324931414694E-4</v>
      </c>
      <c r="N114" s="150">
        <f t="shared" si="58"/>
        <v>3.573793581887173E-4</v>
      </c>
      <c r="O114" s="151">
        <f t="shared" si="58"/>
        <v>1.4715620631300125E-4</v>
      </c>
      <c r="P114" s="149">
        <f t="shared" si="58"/>
        <v>2.4175662465707347E-4</v>
      </c>
      <c r="V114" s="12"/>
    </row>
    <row r="115" spans="1:27" x14ac:dyDescent="0.2">
      <c r="A115" s="114" t="s">
        <v>597</v>
      </c>
      <c r="B115" s="150">
        <f t="shared" ref="B115:P115" si="59">+B87/$R87</f>
        <v>0.48365893179247305</v>
      </c>
      <c r="C115" s="150">
        <f t="shared" si="59"/>
        <v>0.22026557420485698</v>
      </c>
      <c r="D115" s="150">
        <f t="shared" si="59"/>
        <v>0.13342912755918351</v>
      </c>
      <c r="E115" s="146">
        <f t="shared" si="59"/>
        <v>7.5789538047632152E-2</v>
      </c>
      <c r="F115" s="146">
        <f t="shared" si="59"/>
        <v>4.1680679119916027E-2</v>
      </c>
      <c r="G115" s="146">
        <f t="shared" si="59"/>
        <v>2.176770919318842E-2</v>
      </c>
      <c r="H115" s="146">
        <f t="shared" si="59"/>
        <v>1.1220153474578862E-2</v>
      </c>
      <c r="I115" s="146">
        <f t="shared" si="59"/>
        <v>5.5540269242919885E-3</v>
      </c>
      <c r="J115" s="146">
        <f t="shared" si="59"/>
        <v>2.8432541502338804E-3</v>
      </c>
      <c r="K115" s="146">
        <f t="shared" si="59"/>
        <v>1.5286312635666025E-3</v>
      </c>
      <c r="L115" s="146">
        <f t="shared" si="59"/>
        <v>9.4775138341129353E-4</v>
      </c>
      <c r="M115" s="146">
        <f t="shared" si="59"/>
        <v>5.5030725488397687E-4</v>
      </c>
      <c r="N115" s="150">
        <f t="shared" si="59"/>
        <v>3.3629887798465255E-4</v>
      </c>
      <c r="O115" s="151">
        <f t="shared" si="59"/>
        <v>1.6305400144710425E-4</v>
      </c>
      <c r="P115" s="149">
        <f t="shared" si="59"/>
        <v>2.6496275235154444E-4</v>
      </c>
      <c r="V115" s="12"/>
    </row>
    <row r="116" spans="1:27" x14ac:dyDescent="0.2">
      <c r="A116" s="114" t="s">
        <v>601</v>
      </c>
      <c r="B116" s="755">
        <f t="shared" ref="B116:P116" si="60">+B88/$R88</f>
        <v>0.48809523809523808</v>
      </c>
      <c r="C116" s="150">
        <f t="shared" si="60"/>
        <v>0.22238742565845371</v>
      </c>
      <c r="D116" s="150">
        <f t="shared" si="60"/>
        <v>0.13046688513978233</v>
      </c>
      <c r="E116" s="146">
        <f t="shared" si="60"/>
        <v>7.5433911882510016E-2</v>
      </c>
      <c r="F116" s="146">
        <f t="shared" si="60"/>
        <v>3.9608366711170448E-2</v>
      </c>
      <c r="G116" s="146">
        <f t="shared" si="60"/>
        <v>2.1230327305093659E-2</v>
      </c>
      <c r="H116" s="146">
        <f t="shared" si="60"/>
        <v>1.0832625318606627E-2</v>
      </c>
      <c r="I116" s="146">
        <f t="shared" si="60"/>
        <v>5.7753772707043738E-3</v>
      </c>
      <c r="J116" s="146">
        <f t="shared" si="60"/>
        <v>2.8522878990168712E-3</v>
      </c>
      <c r="K116" s="146">
        <f t="shared" si="60"/>
        <v>1.3452279807419994E-3</v>
      </c>
      <c r="L116" s="146">
        <f t="shared" si="60"/>
        <v>7.6870170328114252E-4</v>
      </c>
      <c r="M116" s="146">
        <f t="shared" si="60"/>
        <v>3.8435085164057126E-4</v>
      </c>
      <c r="N116" s="150">
        <f t="shared" si="60"/>
        <v>3.5400736335315777E-4</v>
      </c>
      <c r="O116" s="151">
        <f t="shared" si="60"/>
        <v>1.2137395314965408E-4</v>
      </c>
      <c r="P116" s="149">
        <f t="shared" si="60"/>
        <v>3.4389286725735322E-4</v>
      </c>
      <c r="V116" s="12"/>
    </row>
    <row r="117" spans="1:27" ht="13.5" thickBot="1" x14ac:dyDescent="0.25">
      <c r="A117" s="742" t="s">
        <v>605</v>
      </c>
      <c r="B117" s="747">
        <f t="shared" ref="B117:P117" si="61">+B89/$R89</f>
        <v>0.45718333251917348</v>
      </c>
      <c r="C117" s="152">
        <f t="shared" si="61"/>
        <v>0.22690635533193299</v>
      </c>
      <c r="D117" s="152">
        <f t="shared" si="61"/>
        <v>0.13924087733867421</v>
      </c>
      <c r="E117" s="153">
        <f t="shared" si="61"/>
        <v>8.22431732695032E-2</v>
      </c>
      <c r="F117" s="153">
        <f t="shared" si="61"/>
        <v>4.6553661276928338E-2</v>
      </c>
      <c r="G117" s="153">
        <f t="shared" si="61"/>
        <v>2.3350105026623026E-2</v>
      </c>
      <c r="H117" s="153">
        <f t="shared" si="61"/>
        <v>1.1626202921205609E-2</v>
      </c>
      <c r="I117" s="153">
        <f t="shared" si="61"/>
        <v>5.8424112158663478E-3</v>
      </c>
      <c r="J117" s="153">
        <f t="shared" si="61"/>
        <v>3.0970641395144352E-3</v>
      </c>
      <c r="K117" s="153">
        <f t="shared" si="61"/>
        <v>1.758585315812613E-3</v>
      </c>
      <c r="L117" s="153">
        <f t="shared" si="61"/>
        <v>8.9883249474866881E-4</v>
      </c>
      <c r="M117" s="153">
        <f t="shared" si="61"/>
        <v>6.2527477895559576E-4</v>
      </c>
      <c r="N117" s="152">
        <f t="shared" si="61"/>
        <v>2.344780421083484E-4</v>
      </c>
      <c r="O117" s="154">
        <f t="shared" si="61"/>
        <v>1.8562845000244247E-4</v>
      </c>
      <c r="P117" s="155">
        <f t="shared" si="61"/>
        <v>1.4654877631771775E-4</v>
      </c>
      <c r="V117" s="12"/>
    </row>
    <row r="118" spans="1:27" ht="13.5" thickTop="1" x14ac:dyDescent="0.2">
      <c r="V118" s="12"/>
      <c r="W118" s="12"/>
      <c r="X118" s="12"/>
      <c r="Y118" s="12"/>
      <c r="Z118" s="12"/>
      <c r="AA118" s="12"/>
    </row>
    <row r="119" spans="1:27" x14ac:dyDescent="0.2">
      <c r="E119" s="156"/>
    </row>
    <row r="120" spans="1:27" x14ac:dyDescent="0.2">
      <c r="E120" s="156"/>
    </row>
    <row r="121" spans="1:27" x14ac:dyDescent="0.2">
      <c r="E121" s="156"/>
    </row>
    <row r="122" spans="1:27" x14ac:dyDescent="0.2">
      <c r="E122" s="156"/>
    </row>
    <row r="123" spans="1:27" x14ac:dyDescent="0.2">
      <c r="E123" s="156"/>
    </row>
    <row r="124" spans="1:27" x14ac:dyDescent="0.2">
      <c r="E124" s="156"/>
    </row>
    <row r="125" spans="1:27" x14ac:dyDescent="0.2">
      <c r="E125" s="156"/>
    </row>
    <row r="126" spans="1:27" x14ac:dyDescent="0.2">
      <c r="E126" s="156"/>
    </row>
    <row r="127" spans="1:27" x14ac:dyDescent="0.2">
      <c r="E127" s="156"/>
    </row>
    <row r="128" spans="1:27" x14ac:dyDescent="0.2">
      <c r="E128" s="156"/>
    </row>
    <row r="129" spans="5:7" x14ac:dyDescent="0.2">
      <c r="E129" s="156"/>
    </row>
    <row r="130" spans="5:7" x14ac:dyDescent="0.2">
      <c r="E130" s="156"/>
    </row>
    <row r="131" spans="5:7" x14ac:dyDescent="0.2">
      <c r="E131" s="156"/>
    </row>
    <row r="132" spans="5:7" x14ac:dyDescent="0.2">
      <c r="E132" s="156"/>
    </row>
    <row r="133" spans="5:7" x14ac:dyDescent="0.2">
      <c r="E133" s="156"/>
    </row>
    <row r="134" spans="5:7" x14ac:dyDescent="0.2">
      <c r="E134" s="156"/>
    </row>
    <row r="135" spans="5:7" x14ac:dyDescent="0.2">
      <c r="E135" s="156"/>
    </row>
    <row r="136" spans="5:7" x14ac:dyDescent="0.2">
      <c r="E136" s="156"/>
    </row>
    <row r="137" spans="5:7" x14ac:dyDescent="0.2">
      <c r="E137" s="156"/>
    </row>
    <row r="138" spans="5:7" x14ac:dyDescent="0.2">
      <c r="E138" s="156"/>
    </row>
    <row r="139" spans="5:7" x14ac:dyDescent="0.2">
      <c r="E139" s="156"/>
    </row>
    <row r="140" spans="5:7" x14ac:dyDescent="0.2">
      <c r="E140" s="156"/>
    </row>
    <row r="141" spans="5:7" x14ac:dyDescent="0.2">
      <c r="E141" s="156"/>
    </row>
    <row r="142" spans="5:7" x14ac:dyDescent="0.2">
      <c r="E142" s="156"/>
    </row>
    <row r="143" spans="5:7" x14ac:dyDescent="0.2">
      <c r="E143" s="156"/>
    </row>
    <row r="144" spans="5:7" x14ac:dyDescent="0.2">
      <c r="E144" s="156"/>
      <c r="G144" s="157"/>
    </row>
    <row r="145" spans="5:5" x14ac:dyDescent="0.2">
      <c r="E145" s="156"/>
    </row>
    <row r="177" spans="23:27" x14ac:dyDescent="0.2">
      <c r="W177" s="158"/>
      <c r="X177" s="158"/>
    </row>
    <row r="178" spans="23:27" x14ac:dyDescent="0.2">
      <c r="W178" s="158"/>
      <c r="X178" s="158"/>
    </row>
    <row r="179" spans="23:27" x14ac:dyDescent="0.2">
      <c r="W179" s="158"/>
      <c r="X179" s="158"/>
      <c r="Y179" s="159"/>
      <c r="Z179" s="159"/>
      <c r="AA179" s="159"/>
    </row>
    <row r="180" spans="23:27" x14ac:dyDescent="0.2">
      <c r="W180" s="158"/>
      <c r="X180" s="158"/>
    </row>
    <row r="181" spans="23:27" x14ac:dyDescent="0.2">
      <c r="W181" s="158"/>
      <c r="X181" s="158"/>
    </row>
  </sheetData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23"/>
  <sheetViews>
    <sheetView workbookViewId="0">
      <pane ySplit="3" topLeftCell="A151" activePane="bottomLeft" state="frozen"/>
      <selection pane="bottomLeft" activeCell="L167" sqref="L167"/>
    </sheetView>
  </sheetViews>
  <sheetFormatPr defaultRowHeight="12.75" x14ac:dyDescent="0.2"/>
  <cols>
    <col min="1" max="2" width="2.28515625" style="15" customWidth="1"/>
    <col min="3" max="3" width="24" style="15" customWidth="1"/>
    <col min="4" max="4" width="8.7109375" style="265" customWidth="1"/>
    <col min="5" max="5" width="10.5703125" style="265" customWidth="1"/>
    <col min="6" max="6" width="7.5703125" style="265" customWidth="1"/>
    <col min="7" max="7" width="15" style="265" customWidth="1"/>
    <col min="8" max="8" width="19.7109375" style="266" customWidth="1"/>
    <col min="9" max="9" width="20.7109375" style="267" customWidth="1"/>
    <col min="10" max="10" width="16.7109375" style="267" customWidth="1"/>
    <col min="11" max="11" width="7.42578125" style="265" customWidth="1"/>
    <col min="12" max="12" width="8.85546875" style="265" customWidth="1"/>
    <col min="13" max="13" width="14.7109375" style="268" customWidth="1"/>
    <col min="14" max="14" width="9.85546875" style="160" customWidth="1"/>
    <col min="15" max="15" width="14.85546875" style="15" customWidth="1"/>
    <col min="16" max="16" width="11" style="15" customWidth="1"/>
    <col min="17" max="17" width="7.5703125" style="15" customWidth="1"/>
    <col min="18" max="18" width="7.42578125" style="15" customWidth="1"/>
    <col min="19" max="21" width="9.140625" style="15"/>
    <col min="22" max="22" width="10.140625" style="15" bestFit="1" customWidth="1"/>
    <col min="23" max="256" width="9.140625" style="15"/>
    <col min="257" max="258" width="2.28515625" style="15" customWidth="1"/>
    <col min="259" max="259" width="24" style="15" customWidth="1"/>
    <col min="260" max="260" width="8.7109375" style="15" customWidth="1"/>
    <col min="261" max="261" width="10.5703125" style="15" customWidth="1"/>
    <col min="262" max="262" width="7.5703125" style="15" customWidth="1"/>
    <col min="263" max="263" width="15" style="15" customWidth="1"/>
    <col min="264" max="264" width="19.7109375" style="15" customWidth="1"/>
    <col min="265" max="265" width="20.7109375" style="15" customWidth="1"/>
    <col min="266" max="266" width="16.7109375" style="15" customWidth="1"/>
    <col min="267" max="267" width="7.42578125" style="15" customWidth="1"/>
    <col min="268" max="268" width="8.85546875" style="15" customWidth="1"/>
    <col min="269" max="269" width="14.7109375" style="15" customWidth="1"/>
    <col min="270" max="270" width="9.85546875" style="15" customWidth="1"/>
    <col min="271" max="271" width="7.85546875" style="15" customWidth="1"/>
    <col min="272" max="272" width="7.7109375" style="15" customWidth="1"/>
    <col min="273" max="273" width="7.5703125" style="15" customWidth="1"/>
    <col min="274" max="274" width="7.42578125" style="15" customWidth="1"/>
    <col min="275" max="277" width="9.140625" style="15"/>
    <col min="278" max="278" width="10.140625" style="15" bestFit="1" customWidth="1"/>
    <col min="279" max="512" width="9.140625" style="15"/>
    <col min="513" max="514" width="2.28515625" style="15" customWidth="1"/>
    <col min="515" max="515" width="24" style="15" customWidth="1"/>
    <col min="516" max="516" width="8.7109375" style="15" customWidth="1"/>
    <col min="517" max="517" width="10.5703125" style="15" customWidth="1"/>
    <col min="518" max="518" width="7.5703125" style="15" customWidth="1"/>
    <col min="519" max="519" width="15" style="15" customWidth="1"/>
    <col min="520" max="520" width="19.7109375" style="15" customWidth="1"/>
    <col min="521" max="521" width="20.7109375" style="15" customWidth="1"/>
    <col min="522" max="522" width="16.7109375" style="15" customWidth="1"/>
    <col min="523" max="523" width="7.42578125" style="15" customWidth="1"/>
    <col min="524" max="524" width="8.85546875" style="15" customWidth="1"/>
    <col min="525" max="525" width="14.7109375" style="15" customWidth="1"/>
    <col min="526" max="526" width="9.85546875" style="15" customWidth="1"/>
    <col min="527" max="527" width="7.85546875" style="15" customWidth="1"/>
    <col min="528" max="528" width="7.7109375" style="15" customWidth="1"/>
    <col min="529" max="529" width="7.5703125" style="15" customWidth="1"/>
    <col min="530" max="530" width="7.42578125" style="15" customWidth="1"/>
    <col min="531" max="533" width="9.140625" style="15"/>
    <col min="534" max="534" width="10.140625" style="15" bestFit="1" customWidth="1"/>
    <col min="535" max="768" width="9.140625" style="15"/>
    <col min="769" max="770" width="2.28515625" style="15" customWidth="1"/>
    <col min="771" max="771" width="24" style="15" customWidth="1"/>
    <col min="772" max="772" width="8.7109375" style="15" customWidth="1"/>
    <col min="773" max="773" width="10.5703125" style="15" customWidth="1"/>
    <col min="774" max="774" width="7.5703125" style="15" customWidth="1"/>
    <col min="775" max="775" width="15" style="15" customWidth="1"/>
    <col min="776" max="776" width="19.7109375" style="15" customWidth="1"/>
    <col min="777" max="777" width="20.7109375" style="15" customWidth="1"/>
    <col min="778" max="778" width="16.7109375" style="15" customWidth="1"/>
    <col min="779" max="779" width="7.42578125" style="15" customWidth="1"/>
    <col min="780" max="780" width="8.85546875" style="15" customWidth="1"/>
    <col min="781" max="781" width="14.7109375" style="15" customWidth="1"/>
    <col min="782" max="782" width="9.85546875" style="15" customWidth="1"/>
    <col min="783" max="783" width="7.85546875" style="15" customWidth="1"/>
    <col min="784" max="784" width="7.7109375" style="15" customWidth="1"/>
    <col min="785" max="785" width="7.5703125" style="15" customWidth="1"/>
    <col min="786" max="786" width="7.42578125" style="15" customWidth="1"/>
    <col min="787" max="789" width="9.140625" style="15"/>
    <col min="790" max="790" width="10.140625" style="15" bestFit="1" customWidth="1"/>
    <col min="791" max="1024" width="9.140625" style="15"/>
    <col min="1025" max="1026" width="2.28515625" style="15" customWidth="1"/>
    <col min="1027" max="1027" width="24" style="15" customWidth="1"/>
    <col min="1028" max="1028" width="8.7109375" style="15" customWidth="1"/>
    <col min="1029" max="1029" width="10.5703125" style="15" customWidth="1"/>
    <col min="1030" max="1030" width="7.5703125" style="15" customWidth="1"/>
    <col min="1031" max="1031" width="15" style="15" customWidth="1"/>
    <col min="1032" max="1032" width="19.7109375" style="15" customWidth="1"/>
    <col min="1033" max="1033" width="20.7109375" style="15" customWidth="1"/>
    <col min="1034" max="1034" width="16.7109375" style="15" customWidth="1"/>
    <col min="1035" max="1035" width="7.42578125" style="15" customWidth="1"/>
    <col min="1036" max="1036" width="8.85546875" style="15" customWidth="1"/>
    <col min="1037" max="1037" width="14.7109375" style="15" customWidth="1"/>
    <col min="1038" max="1038" width="9.85546875" style="15" customWidth="1"/>
    <col min="1039" max="1039" width="7.85546875" style="15" customWidth="1"/>
    <col min="1040" max="1040" width="7.7109375" style="15" customWidth="1"/>
    <col min="1041" max="1041" width="7.5703125" style="15" customWidth="1"/>
    <col min="1042" max="1042" width="7.42578125" style="15" customWidth="1"/>
    <col min="1043" max="1045" width="9.140625" style="15"/>
    <col min="1046" max="1046" width="10.140625" style="15" bestFit="1" customWidth="1"/>
    <col min="1047" max="1280" width="9.140625" style="15"/>
    <col min="1281" max="1282" width="2.28515625" style="15" customWidth="1"/>
    <col min="1283" max="1283" width="24" style="15" customWidth="1"/>
    <col min="1284" max="1284" width="8.7109375" style="15" customWidth="1"/>
    <col min="1285" max="1285" width="10.5703125" style="15" customWidth="1"/>
    <col min="1286" max="1286" width="7.5703125" style="15" customWidth="1"/>
    <col min="1287" max="1287" width="15" style="15" customWidth="1"/>
    <col min="1288" max="1288" width="19.7109375" style="15" customWidth="1"/>
    <col min="1289" max="1289" width="20.7109375" style="15" customWidth="1"/>
    <col min="1290" max="1290" width="16.7109375" style="15" customWidth="1"/>
    <col min="1291" max="1291" width="7.42578125" style="15" customWidth="1"/>
    <col min="1292" max="1292" width="8.85546875" style="15" customWidth="1"/>
    <col min="1293" max="1293" width="14.7109375" style="15" customWidth="1"/>
    <col min="1294" max="1294" width="9.85546875" style="15" customWidth="1"/>
    <col min="1295" max="1295" width="7.85546875" style="15" customWidth="1"/>
    <col min="1296" max="1296" width="7.7109375" style="15" customWidth="1"/>
    <col min="1297" max="1297" width="7.5703125" style="15" customWidth="1"/>
    <col min="1298" max="1298" width="7.42578125" style="15" customWidth="1"/>
    <col min="1299" max="1301" width="9.140625" style="15"/>
    <col min="1302" max="1302" width="10.140625" style="15" bestFit="1" customWidth="1"/>
    <col min="1303" max="1536" width="9.140625" style="15"/>
    <col min="1537" max="1538" width="2.28515625" style="15" customWidth="1"/>
    <col min="1539" max="1539" width="24" style="15" customWidth="1"/>
    <col min="1540" max="1540" width="8.7109375" style="15" customWidth="1"/>
    <col min="1541" max="1541" width="10.5703125" style="15" customWidth="1"/>
    <col min="1542" max="1542" width="7.5703125" style="15" customWidth="1"/>
    <col min="1543" max="1543" width="15" style="15" customWidth="1"/>
    <col min="1544" max="1544" width="19.7109375" style="15" customWidth="1"/>
    <col min="1545" max="1545" width="20.7109375" style="15" customWidth="1"/>
    <col min="1546" max="1546" width="16.7109375" style="15" customWidth="1"/>
    <col min="1547" max="1547" width="7.42578125" style="15" customWidth="1"/>
    <col min="1548" max="1548" width="8.85546875" style="15" customWidth="1"/>
    <col min="1549" max="1549" width="14.7109375" style="15" customWidth="1"/>
    <col min="1550" max="1550" width="9.85546875" style="15" customWidth="1"/>
    <col min="1551" max="1551" width="7.85546875" style="15" customWidth="1"/>
    <col min="1552" max="1552" width="7.7109375" style="15" customWidth="1"/>
    <col min="1553" max="1553" width="7.5703125" style="15" customWidth="1"/>
    <col min="1554" max="1554" width="7.42578125" style="15" customWidth="1"/>
    <col min="1555" max="1557" width="9.140625" style="15"/>
    <col min="1558" max="1558" width="10.140625" style="15" bestFit="1" customWidth="1"/>
    <col min="1559" max="1792" width="9.140625" style="15"/>
    <col min="1793" max="1794" width="2.28515625" style="15" customWidth="1"/>
    <col min="1795" max="1795" width="24" style="15" customWidth="1"/>
    <col min="1796" max="1796" width="8.7109375" style="15" customWidth="1"/>
    <col min="1797" max="1797" width="10.5703125" style="15" customWidth="1"/>
    <col min="1798" max="1798" width="7.5703125" style="15" customWidth="1"/>
    <col min="1799" max="1799" width="15" style="15" customWidth="1"/>
    <col min="1800" max="1800" width="19.7109375" style="15" customWidth="1"/>
    <col min="1801" max="1801" width="20.7109375" style="15" customWidth="1"/>
    <col min="1802" max="1802" width="16.7109375" style="15" customWidth="1"/>
    <col min="1803" max="1803" width="7.42578125" style="15" customWidth="1"/>
    <col min="1804" max="1804" width="8.85546875" style="15" customWidth="1"/>
    <col min="1805" max="1805" width="14.7109375" style="15" customWidth="1"/>
    <col min="1806" max="1806" width="9.85546875" style="15" customWidth="1"/>
    <col min="1807" max="1807" width="7.85546875" style="15" customWidth="1"/>
    <col min="1808" max="1808" width="7.7109375" style="15" customWidth="1"/>
    <col min="1809" max="1809" width="7.5703125" style="15" customWidth="1"/>
    <col min="1810" max="1810" width="7.42578125" style="15" customWidth="1"/>
    <col min="1811" max="1813" width="9.140625" style="15"/>
    <col min="1814" max="1814" width="10.140625" style="15" bestFit="1" customWidth="1"/>
    <col min="1815" max="2048" width="9.140625" style="15"/>
    <col min="2049" max="2050" width="2.28515625" style="15" customWidth="1"/>
    <col min="2051" max="2051" width="24" style="15" customWidth="1"/>
    <col min="2052" max="2052" width="8.7109375" style="15" customWidth="1"/>
    <col min="2053" max="2053" width="10.5703125" style="15" customWidth="1"/>
    <col min="2054" max="2054" width="7.5703125" style="15" customWidth="1"/>
    <col min="2055" max="2055" width="15" style="15" customWidth="1"/>
    <col min="2056" max="2056" width="19.7109375" style="15" customWidth="1"/>
    <col min="2057" max="2057" width="20.7109375" style="15" customWidth="1"/>
    <col min="2058" max="2058" width="16.7109375" style="15" customWidth="1"/>
    <col min="2059" max="2059" width="7.42578125" style="15" customWidth="1"/>
    <col min="2060" max="2060" width="8.85546875" style="15" customWidth="1"/>
    <col min="2061" max="2061" width="14.7109375" style="15" customWidth="1"/>
    <col min="2062" max="2062" width="9.85546875" style="15" customWidth="1"/>
    <col min="2063" max="2063" width="7.85546875" style="15" customWidth="1"/>
    <col min="2064" max="2064" width="7.7109375" style="15" customWidth="1"/>
    <col min="2065" max="2065" width="7.5703125" style="15" customWidth="1"/>
    <col min="2066" max="2066" width="7.42578125" style="15" customWidth="1"/>
    <col min="2067" max="2069" width="9.140625" style="15"/>
    <col min="2070" max="2070" width="10.140625" style="15" bestFit="1" customWidth="1"/>
    <col min="2071" max="2304" width="9.140625" style="15"/>
    <col min="2305" max="2306" width="2.28515625" style="15" customWidth="1"/>
    <col min="2307" max="2307" width="24" style="15" customWidth="1"/>
    <col min="2308" max="2308" width="8.7109375" style="15" customWidth="1"/>
    <col min="2309" max="2309" width="10.5703125" style="15" customWidth="1"/>
    <col min="2310" max="2310" width="7.5703125" style="15" customWidth="1"/>
    <col min="2311" max="2311" width="15" style="15" customWidth="1"/>
    <col min="2312" max="2312" width="19.7109375" style="15" customWidth="1"/>
    <col min="2313" max="2313" width="20.7109375" style="15" customWidth="1"/>
    <col min="2314" max="2314" width="16.7109375" style="15" customWidth="1"/>
    <col min="2315" max="2315" width="7.42578125" style="15" customWidth="1"/>
    <col min="2316" max="2316" width="8.85546875" style="15" customWidth="1"/>
    <col min="2317" max="2317" width="14.7109375" style="15" customWidth="1"/>
    <col min="2318" max="2318" width="9.85546875" style="15" customWidth="1"/>
    <col min="2319" max="2319" width="7.85546875" style="15" customWidth="1"/>
    <col min="2320" max="2320" width="7.7109375" style="15" customWidth="1"/>
    <col min="2321" max="2321" width="7.5703125" style="15" customWidth="1"/>
    <col min="2322" max="2322" width="7.42578125" style="15" customWidth="1"/>
    <col min="2323" max="2325" width="9.140625" style="15"/>
    <col min="2326" max="2326" width="10.140625" style="15" bestFit="1" customWidth="1"/>
    <col min="2327" max="2560" width="9.140625" style="15"/>
    <col min="2561" max="2562" width="2.28515625" style="15" customWidth="1"/>
    <col min="2563" max="2563" width="24" style="15" customWidth="1"/>
    <col min="2564" max="2564" width="8.7109375" style="15" customWidth="1"/>
    <col min="2565" max="2565" width="10.5703125" style="15" customWidth="1"/>
    <col min="2566" max="2566" width="7.5703125" style="15" customWidth="1"/>
    <col min="2567" max="2567" width="15" style="15" customWidth="1"/>
    <col min="2568" max="2568" width="19.7109375" style="15" customWidth="1"/>
    <col min="2569" max="2569" width="20.7109375" style="15" customWidth="1"/>
    <col min="2570" max="2570" width="16.7109375" style="15" customWidth="1"/>
    <col min="2571" max="2571" width="7.42578125" style="15" customWidth="1"/>
    <col min="2572" max="2572" width="8.85546875" style="15" customWidth="1"/>
    <col min="2573" max="2573" width="14.7109375" style="15" customWidth="1"/>
    <col min="2574" max="2574" width="9.85546875" style="15" customWidth="1"/>
    <col min="2575" max="2575" width="7.85546875" style="15" customWidth="1"/>
    <col min="2576" max="2576" width="7.7109375" style="15" customWidth="1"/>
    <col min="2577" max="2577" width="7.5703125" style="15" customWidth="1"/>
    <col min="2578" max="2578" width="7.42578125" style="15" customWidth="1"/>
    <col min="2579" max="2581" width="9.140625" style="15"/>
    <col min="2582" max="2582" width="10.140625" style="15" bestFit="1" customWidth="1"/>
    <col min="2583" max="2816" width="9.140625" style="15"/>
    <col min="2817" max="2818" width="2.28515625" style="15" customWidth="1"/>
    <col min="2819" max="2819" width="24" style="15" customWidth="1"/>
    <col min="2820" max="2820" width="8.7109375" style="15" customWidth="1"/>
    <col min="2821" max="2821" width="10.5703125" style="15" customWidth="1"/>
    <col min="2822" max="2822" width="7.5703125" style="15" customWidth="1"/>
    <col min="2823" max="2823" width="15" style="15" customWidth="1"/>
    <col min="2824" max="2824" width="19.7109375" style="15" customWidth="1"/>
    <col min="2825" max="2825" width="20.7109375" style="15" customWidth="1"/>
    <col min="2826" max="2826" width="16.7109375" style="15" customWidth="1"/>
    <col min="2827" max="2827" width="7.42578125" style="15" customWidth="1"/>
    <col min="2828" max="2828" width="8.85546875" style="15" customWidth="1"/>
    <col min="2829" max="2829" width="14.7109375" style="15" customWidth="1"/>
    <col min="2830" max="2830" width="9.85546875" style="15" customWidth="1"/>
    <col min="2831" max="2831" width="7.85546875" style="15" customWidth="1"/>
    <col min="2832" max="2832" width="7.7109375" style="15" customWidth="1"/>
    <col min="2833" max="2833" width="7.5703125" style="15" customWidth="1"/>
    <col min="2834" max="2834" width="7.42578125" style="15" customWidth="1"/>
    <col min="2835" max="2837" width="9.140625" style="15"/>
    <col min="2838" max="2838" width="10.140625" style="15" bestFit="1" customWidth="1"/>
    <col min="2839" max="3072" width="9.140625" style="15"/>
    <col min="3073" max="3074" width="2.28515625" style="15" customWidth="1"/>
    <col min="3075" max="3075" width="24" style="15" customWidth="1"/>
    <col min="3076" max="3076" width="8.7109375" style="15" customWidth="1"/>
    <col min="3077" max="3077" width="10.5703125" style="15" customWidth="1"/>
    <col min="3078" max="3078" width="7.5703125" style="15" customWidth="1"/>
    <col min="3079" max="3079" width="15" style="15" customWidth="1"/>
    <col min="3080" max="3080" width="19.7109375" style="15" customWidth="1"/>
    <col min="3081" max="3081" width="20.7109375" style="15" customWidth="1"/>
    <col min="3082" max="3082" width="16.7109375" style="15" customWidth="1"/>
    <col min="3083" max="3083" width="7.42578125" style="15" customWidth="1"/>
    <col min="3084" max="3084" width="8.85546875" style="15" customWidth="1"/>
    <col min="3085" max="3085" width="14.7109375" style="15" customWidth="1"/>
    <col min="3086" max="3086" width="9.85546875" style="15" customWidth="1"/>
    <col min="3087" max="3087" width="7.85546875" style="15" customWidth="1"/>
    <col min="3088" max="3088" width="7.7109375" style="15" customWidth="1"/>
    <col min="3089" max="3089" width="7.5703125" style="15" customWidth="1"/>
    <col min="3090" max="3090" width="7.42578125" style="15" customWidth="1"/>
    <col min="3091" max="3093" width="9.140625" style="15"/>
    <col min="3094" max="3094" width="10.140625" style="15" bestFit="1" customWidth="1"/>
    <col min="3095" max="3328" width="9.140625" style="15"/>
    <col min="3329" max="3330" width="2.28515625" style="15" customWidth="1"/>
    <col min="3331" max="3331" width="24" style="15" customWidth="1"/>
    <col min="3332" max="3332" width="8.7109375" style="15" customWidth="1"/>
    <col min="3333" max="3333" width="10.5703125" style="15" customWidth="1"/>
    <col min="3334" max="3334" width="7.5703125" style="15" customWidth="1"/>
    <col min="3335" max="3335" width="15" style="15" customWidth="1"/>
    <col min="3336" max="3336" width="19.7109375" style="15" customWidth="1"/>
    <col min="3337" max="3337" width="20.7109375" style="15" customWidth="1"/>
    <col min="3338" max="3338" width="16.7109375" style="15" customWidth="1"/>
    <col min="3339" max="3339" width="7.42578125" style="15" customWidth="1"/>
    <col min="3340" max="3340" width="8.85546875" style="15" customWidth="1"/>
    <col min="3341" max="3341" width="14.7109375" style="15" customWidth="1"/>
    <col min="3342" max="3342" width="9.85546875" style="15" customWidth="1"/>
    <col min="3343" max="3343" width="7.85546875" style="15" customWidth="1"/>
    <col min="3344" max="3344" width="7.7109375" style="15" customWidth="1"/>
    <col min="3345" max="3345" width="7.5703125" style="15" customWidth="1"/>
    <col min="3346" max="3346" width="7.42578125" style="15" customWidth="1"/>
    <col min="3347" max="3349" width="9.140625" style="15"/>
    <col min="3350" max="3350" width="10.140625" style="15" bestFit="1" customWidth="1"/>
    <col min="3351" max="3584" width="9.140625" style="15"/>
    <col min="3585" max="3586" width="2.28515625" style="15" customWidth="1"/>
    <col min="3587" max="3587" width="24" style="15" customWidth="1"/>
    <col min="3588" max="3588" width="8.7109375" style="15" customWidth="1"/>
    <col min="3589" max="3589" width="10.5703125" style="15" customWidth="1"/>
    <col min="3590" max="3590" width="7.5703125" style="15" customWidth="1"/>
    <col min="3591" max="3591" width="15" style="15" customWidth="1"/>
    <col min="3592" max="3592" width="19.7109375" style="15" customWidth="1"/>
    <col min="3593" max="3593" width="20.7109375" style="15" customWidth="1"/>
    <col min="3594" max="3594" width="16.7109375" style="15" customWidth="1"/>
    <col min="3595" max="3595" width="7.42578125" style="15" customWidth="1"/>
    <col min="3596" max="3596" width="8.85546875" style="15" customWidth="1"/>
    <col min="3597" max="3597" width="14.7109375" style="15" customWidth="1"/>
    <col min="3598" max="3598" width="9.85546875" style="15" customWidth="1"/>
    <col min="3599" max="3599" width="7.85546875" style="15" customWidth="1"/>
    <col min="3600" max="3600" width="7.7109375" style="15" customWidth="1"/>
    <col min="3601" max="3601" width="7.5703125" style="15" customWidth="1"/>
    <col min="3602" max="3602" width="7.42578125" style="15" customWidth="1"/>
    <col min="3603" max="3605" width="9.140625" style="15"/>
    <col min="3606" max="3606" width="10.140625" style="15" bestFit="1" customWidth="1"/>
    <col min="3607" max="3840" width="9.140625" style="15"/>
    <col min="3841" max="3842" width="2.28515625" style="15" customWidth="1"/>
    <col min="3843" max="3843" width="24" style="15" customWidth="1"/>
    <col min="3844" max="3844" width="8.7109375" style="15" customWidth="1"/>
    <col min="3845" max="3845" width="10.5703125" style="15" customWidth="1"/>
    <col min="3846" max="3846" width="7.5703125" style="15" customWidth="1"/>
    <col min="3847" max="3847" width="15" style="15" customWidth="1"/>
    <col min="3848" max="3848" width="19.7109375" style="15" customWidth="1"/>
    <col min="3849" max="3849" width="20.7109375" style="15" customWidth="1"/>
    <col min="3850" max="3850" width="16.7109375" style="15" customWidth="1"/>
    <col min="3851" max="3851" width="7.42578125" style="15" customWidth="1"/>
    <col min="3852" max="3852" width="8.85546875" style="15" customWidth="1"/>
    <col min="3853" max="3853" width="14.7109375" style="15" customWidth="1"/>
    <col min="3854" max="3854" width="9.85546875" style="15" customWidth="1"/>
    <col min="3855" max="3855" width="7.85546875" style="15" customWidth="1"/>
    <col min="3856" max="3856" width="7.7109375" style="15" customWidth="1"/>
    <col min="3857" max="3857" width="7.5703125" style="15" customWidth="1"/>
    <col min="3858" max="3858" width="7.42578125" style="15" customWidth="1"/>
    <col min="3859" max="3861" width="9.140625" style="15"/>
    <col min="3862" max="3862" width="10.140625" style="15" bestFit="1" customWidth="1"/>
    <col min="3863" max="4096" width="9.140625" style="15"/>
    <col min="4097" max="4098" width="2.28515625" style="15" customWidth="1"/>
    <col min="4099" max="4099" width="24" style="15" customWidth="1"/>
    <col min="4100" max="4100" width="8.7109375" style="15" customWidth="1"/>
    <col min="4101" max="4101" width="10.5703125" style="15" customWidth="1"/>
    <col min="4102" max="4102" width="7.5703125" style="15" customWidth="1"/>
    <col min="4103" max="4103" width="15" style="15" customWidth="1"/>
    <col min="4104" max="4104" width="19.7109375" style="15" customWidth="1"/>
    <col min="4105" max="4105" width="20.7109375" style="15" customWidth="1"/>
    <col min="4106" max="4106" width="16.7109375" style="15" customWidth="1"/>
    <col min="4107" max="4107" width="7.42578125" style="15" customWidth="1"/>
    <col min="4108" max="4108" width="8.85546875" style="15" customWidth="1"/>
    <col min="4109" max="4109" width="14.7109375" style="15" customWidth="1"/>
    <col min="4110" max="4110" width="9.85546875" style="15" customWidth="1"/>
    <col min="4111" max="4111" width="7.85546875" style="15" customWidth="1"/>
    <col min="4112" max="4112" width="7.7109375" style="15" customWidth="1"/>
    <col min="4113" max="4113" width="7.5703125" style="15" customWidth="1"/>
    <col min="4114" max="4114" width="7.42578125" style="15" customWidth="1"/>
    <col min="4115" max="4117" width="9.140625" style="15"/>
    <col min="4118" max="4118" width="10.140625" style="15" bestFit="1" customWidth="1"/>
    <col min="4119" max="4352" width="9.140625" style="15"/>
    <col min="4353" max="4354" width="2.28515625" style="15" customWidth="1"/>
    <col min="4355" max="4355" width="24" style="15" customWidth="1"/>
    <col min="4356" max="4356" width="8.7109375" style="15" customWidth="1"/>
    <col min="4357" max="4357" width="10.5703125" style="15" customWidth="1"/>
    <col min="4358" max="4358" width="7.5703125" style="15" customWidth="1"/>
    <col min="4359" max="4359" width="15" style="15" customWidth="1"/>
    <col min="4360" max="4360" width="19.7109375" style="15" customWidth="1"/>
    <col min="4361" max="4361" width="20.7109375" style="15" customWidth="1"/>
    <col min="4362" max="4362" width="16.7109375" style="15" customWidth="1"/>
    <col min="4363" max="4363" width="7.42578125" style="15" customWidth="1"/>
    <col min="4364" max="4364" width="8.85546875" style="15" customWidth="1"/>
    <col min="4365" max="4365" width="14.7109375" style="15" customWidth="1"/>
    <col min="4366" max="4366" width="9.85546875" style="15" customWidth="1"/>
    <col min="4367" max="4367" width="7.85546875" style="15" customWidth="1"/>
    <col min="4368" max="4368" width="7.7109375" style="15" customWidth="1"/>
    <col min="4369" max="4369" width="7.5703125" style="15" customWidth="1"/>
    <col min="4370" max="4370" width="7.42578125" style="15" customWidth="1"/>
    <col min="4371" max="4373" width="9.140625" style="15"/>
    <col min="4374" max="4374" width="10.140625" style="15" bestFit="1" customWidth="1"/>
    <col min="4375" max="4608" width="9.140625" style="15"/>
    <col min="4609" max="4610" width="2.28515625" style="15" customWidth="1"/>
    <col min="4611" max="4611" width="24" style="15" customWidth="1"/>
    <col min="4612" max="4612" width="8.7109375" style="15" customWidth="1"/>
    <col min="4613" max="4613" width="10.5703125" style="15" customWidth="1"/>
    <col min="4614" max="4614" width="7.5703125" style="15" customWidth="1"/>
    <col min="4615" max="4615" width="15" style="15" customWidth="1"/>
    <col min="4616" max="4616" width="19.7109375" style="15" customWidth="1"/>
    <col min="4617" max="4617" width="20.7109375" style="15" customWidth="1"/>
    <col min="4618" max="4618" width="16.7109375" style="15" customWidth="1"/>
    <col min="4619" max="4619" width="7.42578125" style="15" customWidth="1"/>
    <col min="4620" max="4620" width="8.85546875" style="15" customWidth="1"/>
    <col min="4621" max="4621" width="14.7109375" style="15" customWidth="1"/>
    <col min="4622" max="4622" width="9.85546875" style="15" customWidth="1"/>
    <col min="4623" max="4623" width="7.85546875" style="15" customWidth="1"/>
    <col min="4624" max="4624" width="7.7109375" style="15" customWidth="1"/>
    <col min="4625" max="4625" width="7.5703125" style="15" customWidth="1"/>
    <col min="4626" max="4626" width="7.42578125" style="15" customWidth="1"/>
    <col min="4627" max="4629" width="9.140625" style="15"/>
    <col min="4630" max="4630" width="10.140625" style="15" bestFit="1" customWidth="1"/>
    <col min="4631" max="4864" width="9.140625" style="15"/>
    <col min="4865" max="4866" width="2.28515625" style="15" customWidth="1"/>
    <col min="4867" max="4867" width="24" style="15" customWidth="1"/>
    <col min="4868" max="4868" width="8.7109375" style="15" customWidth="1"/>
    <col min="4869" max="4869" width="10.5703125" style="15" customWidth="1"/>
    <col min="4870" max="4870" width="7.5703125" style="15" customWidth="1"/>
    <col min="4871" max="4871" width="15" style="15" customWidth="1"/>
    <col min="4872" max="4872" width="19.7109375" style="15" customWidth="1"/>
    <col min="4873" max="4873" width="20.7109375" style="15" customWidth="1"/>
    <col min="4874" max="4874" width="16.7109375" style="15" customWidth="1"/>
    <col min="4875" max="4875" width="7.42578125" style="15" customWidth="1"/>
    <col min="4876" max="4876" width="8.85546875" style="15" customWidth="1"/>
    <col min="4877" max="4877" width="14.7109375" style="15" customWidth="1"/>
    <col min="4878" max="4878" width="9.85546875" style="15" customWidth="1"/>
    <col min="4879" max="4879" width="7.85546875" style="15" customWidth="1"/>
    <col min="4880" max="4880" width="7.7109375" style="15" customWidth="1"/>
    <col min="4881" max="4881" width="7.5703125" style="15" customWidth="1"/>
    <col min="4882" max="4882" width="7.42578125" style="15" customWidth="1"/>
    <col min="4883" max="4885" width="9.140625" style="15"/>
    <col min="4886" max="4886" width="10.140625" style="15" bestFit="1" customWidth="1"/>
    <col min="4887" max="5120" width="9.140625" style="15"/>
    <col min="5121" max="5122" width="2.28515625" style="15" customWidth="1"/>
    <col min="5123" max="5123" width="24" style="15" customWidth="1"/>
    <col min="5124" max="5124" width="8.7109375" style="15" customWidth="1"/>
    <col min="5125" max="5125" width="10.5703125" style="15" customWidth="1"/>
    <col min="5126" max="5126" width="7.5703125" style="15" customWidth="1"/>
    <col min="5127" max="5127" width="15" style="15" customWidth="1"/>
    <col min="5128" max="5128" width="19.7109375" style="15" customWidth="1"/>
    <col min="5129" max="5129" width="20.7109375" style="15" customWidth="1"/>
    <col min="5130" max="5130" width="16.7109375" style="15" customWidth="1"/>
    <col min="5131" max="5131" width="7.42578125" style="15" customWidth="1"/>
    <col min="5132" max="5132" width="8.85546875" style="15" customWidth="1"/>
    <col min="5133" max="5133" width="14.7109375" style="15" customWidth="1"/>
    <col min="5134" max="5134" width="9.85546875" style="15" customWidth="1"/>
    <col min="5135" max="5135" width="7.85546875" style="15" customWidth="1"/>
    <col min="5136" max="5136" width="7.7109375" style="15" customWidth="1"/>
    <col min="5137" max="5137" width="7.5703125" style="15" customWidth="1"/>
    <col min="5138" max="5138" width="7.42578125" style="15" customWidth="1"/>
    <col min="5139" max="5141" width="9.140625" style="15"/>
    <col min="5142" max="5142" width="10.140625" style="15" bestFit="1" customWidth="1"/>
    <col min="5143" max="5376" width="9.140625" style="15"/>
    <col min="5377" max="5378" width="2.28515625" style="15" customWidth="1"/>
    <col min="5379" max="5379" width="24" style="15" customWidth="1"/>
    <col min="5380" max="5380" width="8.7109375" style="15" customWidth="1"/>
    <col min="5381" max="5381" width="10.5703125" style="15" customWidth="1"/>
    <col min="5382" max="5382" width="7.5703125" style="15" customWidth="1"/>
    <col min="5383" max="5383" width="15" style="15" customWidth="1"/>
    <col min="5384" max="5384" width="19.7109375" style="15" customWidth="1"/>
    <col min="5385" max="5385" width="20.7109375" style="15" customWidth="1"/>
    <col min="5386" max="5386" width="16.7109375" style="15" customWidth="1"/>
    <col min="5387" max="5387" width="7.42578125" style="15" customWidth="1"/>
    <col min="5388" max="5388" width="8.85546875" style="15" customWidth="1"/>
    <col min="5389" max="5389" width="14.7109375" style="15" customWidth="1"/>
    <col min="5390" max="5390" width="9.85546875" style="15" customWidth="1"/>
    <col min="5391" max="5391" width="7.85546875" style="15" customWidth="1"/>
    <col min="5392" max="5392" width="7.7109375" style="15" customWidth="1"/>
    <col min="5393" max="5393" width="7.5703125" style="15" customWidth="1"/>
    <col min="5394" max="5394" width="7.42578125" style="15" customWidth="1"/>
    <col min="5395" max="5397" width="9.140625" style="15"/>
    <col min="5398" max="5398" width="10.140625" style="15" bestFit="1" customWidth="1"/>
    <col min="5399" max="5632" width="9.140625" style="15"/>
    <col min="5633" max="5634" width="2.28515625" style="15" customWidth="1"/>
    <col min="5635" max="5635" width="24" style="15" customWidth="1"/>
    <col min="5636" max="5636" width="8.7109375" style="15" customWidth="1"/>
    <col min="5637" max="5637" width="10.5703125" style="15" customWidth="1"/>
    <col min="5638" max="5638" width="7.5703125" style="15" customWidth="1"/>
    <col min="5639" max="5639" width="15" style="15" customWidth="1"/>
    <col min="5640" max="5640" width="19.7109375" style="15" customWidth="1"/>
    <col min="5641" max="5641" width="20.7109375" style="15" customWidth="1"/>
    <col min="5642" max="5642" width="16.7109375" style="15" customWidth="1"/>
    <col min="5643" max="5643" width="7.42578125" style="15" customWidth="1"/>
    <col min="5644" max="5644" width="8.85546875" style="15" customWidth="1"/>
    <col min="5645" max="5645" width="14.7109375" style="15" customWidth="1"/>
    <col min="5646" max="5646" width="9.85546875" style="15" customWidth="1"/>
    <col min="5647" max="5647" width="7.85546875" style="15" customWidth="1"/>
    <col min="5648" max="5648" width="7.7109375" style="15" customWidth="1"/>
    <col min="5649" max="5649" width="7.5703125" style="15" customWidth="1"/>
    <col min="5650" max="5650" width="7.42578125" style="15" customWidth="1"/>
    <col min="5651" max="5653" width="9.140625" style="15"/>
    <col min="5654" max="5654" width="10.140625" style="15" bestFit="1" customWidth="1"/>
    <col min="5655" max="5888" width="9.140625" style="15"/>
    <col min="5889" max="5890" width="2.28515625" style="15" customWidth="1"/>
    <col min="5891" max="5891" width="24" style="15" customWidth="1"/>
    <col min="5892" max="5892" width="8.7109375" style="15" customWidth="1"/>
    <col min="5893" max="5893" width="10.5703125" style="15" customWidth="1"/>
    <col min="5894" max="5894" width="7.5703125" style="15" customWidth="1"/>
    <col min="5895" max="5895" width="15" style="15" customWidth="1"/>
    <col min="5896" max="5896" width="19.7109375" style="15" customWidth="1"/>
    <col min="5897" max="5897" width="20.7109375" style="15" customWidth="1"/>
    <col min="5898" max="5898" width="16.7109375" style="15" customWidth="1"/>
    <col min="5899" max="5899" width="7.42578125" style="15" customWidth="1"/>
    <col min="5900" max="5900" width="8.85546875" style="15" customWidth="1"/>
    <col min="5901" max="5901" width="14.7109375" style="15" customWidth="1"/>
    <col min="5902" max="5902" width="9.85546875" style="15" customWidth="1"/>
    <col min="5903" max="5903" width="7.85546875" style="15" customWidth="1"/>
    <col min="5904" max="5904" width="7.7109375" style="15" customWidth="1"/>
    <col min="5905" max="5905" width="7.5703125" style="15" customWidth="1"/>
    <col min="5906" max="5906" width="7.42578125" style="15" customWidth="1"/>
    <col min="5907" max="5909" width="9.140625" style="15"/>
    <col min="5910" max="5910" width="10.140625" style="15" bestFit="1" customWidth="1"/>
    <col min="5911" max="6144" width="9.140625" style="15"/>
    <col min="6145" max="6146" width="2.28515625" style="15" customWidth="1"/>
    <col min="6147" max="6147" width="24" style="15" customWidth="1"/>
    <col min="6148" max="6148" width="8.7109375" style="15" customWidth="1"/>
    <col min="6149" max="6149" width="10.5703125" style="15" customWidth="1"/>
    <col min="6150" max="6150" width="7.5703125" style="15" customWidth="1"/>
    <col min="6151" max="6151" width="15" style="15" customWidth="1"/>
    <col min="6152" max="6152" width="19.7109375" style="15" customWidth="1"/>
    <col min="6153" max="6153" width="20.7109375" style="15" customWidth="1"/>
    <col min="6154" max="6154" width="16.7109375" style="15" customWidth="1"/>
    <col min="6155" max="6155" width="7.42578125" style="15" customWidth="1"/>
    <col min="6156" max="6156" width="8.85546875" style="15" customWidth="1"/>
    <col min="6157" max="6157" width="14.7109375" style="15" customWidth="1"/>
    <col min="6158" max="6158" width="9.85546875" style="15" customWidth="1"/>
    <col min="6159" max="6159" width="7.85546875" style="15" customWidth="1"/>
    <col min="6160" max="6160" width="7.7109375" style="15" customWidth="1"/>
    <col min="6161" max="6161" width="7.5703125" style="15" customWidth="1"/>
    <col min="6162" max="6162" width="7.42578125" style="15" customWidth="1"/>
    <col min="6163" max="6165" width="9.140625" style="15"/>
    <col min="6166" max="6166" width="10.140625" style="15" bestFit="1" customWidth="1"/>
    <col min="6167" max="6400" width="9.140625" style="15"/>
    <col min="6401" max="6402" width="2.28515625" style="15" customWidth="1"/>
    <col min="6403" max="6403" width="24" style="15" customWidth="1"/>
    <col min="6404" max="6404" width="8.7109375" style="15" customWidth="1"/>
    <col min="6405" max="6405" width="10.5703125" style="15" customWidth="1"/>
    <col min="6406" max="6406" width="7.5703125" style="15" customWidth="1"/>
    <col min="6407" max="6407" width="15" style="15" customWidth="1"/>
    <col min="6408" max="6408" width="19.7109375" style="15" customWidth="1"/>
    <col min="6409" max="6409" width="20.7109375" style="15" customWidth="1"/>
    <col min="6410" max="6410" width="16.7109375" style="15" customWidth="1"/>
    <col min="6411" max="6411" width="7.42578125" style="15" customWidth="1"/>
    <col min="6412" max="6412" width="8.85546875" style="15" customWidth="1"/>
    <col min="6413" max="6413" width="14.7109375" style="15" customWidth="1"/>
    <col min="6414" max="6414" width="9.85546875" style="15" customWidth="1"/>
    <col min="6415" max="6415" width="7.85546875" style="15" customWidth="1"/>
    <col min="6416" max="6416" width="7.7109375" style="15" customWidth="1"/>
    <col min="6417" max="6417" width="7.5703125" style="15" customWidth="1"/>
    <col min="6418" max="6418" width="7.42578125" style="15" customWidth="1"/>
    <col min="6419" max="6421" width="9.140625" style="15"/>
    <col min="6422" max="6422" width="10.140625" style="15" bestFit="1" customWidth="1"/>
    <col min="6423" max="6656" width="9.140625" style="15"/>
    <col min="6657" max="6658" width="2.28515625" style="15" customWidth="1"/>
    <col min="6659" max="6659" width="24" style="15" customWidth="1"/>
    <col min="6660" max="6660" width="8.7109375" style="15" customWidth="1"/>
    <col min="6661" max="6661" width="10.5703125" style="15" customWidth="1"/>
    <col min="6662" max="6662" width="7.5703125" style="15" customWidth="1"/>
    <col min="6663" max="6663" width="15" style="15" customWidth="1"/>
    <col min="6664" max="6664" width="19.7109375" style="15" customWidth="1"/>
    <col min="6665" max="6665" width="20.7109375" style="15" customWidth="1"/>
    <col min="6666" max="6666" width="16.7109375" style="15" customWidth="1"/>
    <col min="6667" max="6667" width="7.42578125" style="15" customWidth="1"/>
    <col min="6668" max="6668" width="8.85546875" style="15" customWidth="1"/>
    <col min="6669" max="6669" width="14.7109375" style="15" customWidth="1"/>
    <col min="6670" max="6670" width="9.85546875" style="15" customWidth="1"/>
    <col min="6671" max="6671" width="7.85546875" style="15" customWidth="1"/>
    <col min="6672" max="6672" width="7.7109375" style="15" customWidth="1"/>
    <col min="6673" max="6673" width="7.5703125" style="15" customWidth="1"/>
    <col min="6674" max="6674" width="7.42578125" style="15" customWidth="1"/>
    <col min="6675" max="6677" width="9.140625" style="15"/>
    <col min="6678" max="6678" width="10.140625" style="15" bestFit="1" customWidth="1"/>
    <col min="6679" max="6912" width="9.140625" style="15"/>
    <col min="6913" max="6914" width="2.28515625" style="15" customWidth="1"/>
    <col min="6915" max="6915" width="24" style="15" customWidth="1"/>
    <col min="6916" max="6916" width="8.7109375" style="15" customWidth="1"/>
    <col min="6917" max="6917" width="10.5703125" style="15" customWidth="1"/>
    <col min="6918" max="6918" width="7.5703125" style="15" customWidth="1"/>
    <col min="6919" max="6919" width="15" style="15" customWidth="1"/>
    <col min="6920" max="6920" width="19.7109375" style="15" customWidth="1"/>
    <col min="6921" max="6921" width="20.7109375" style="15" customWidth="1"/>
    <col min="6922" max="6922" width="16.7109375" style="15" customWidth="1"/>
    <col min="6923" max="6923" width="7.42578125" style="15" customWidth="1"/>
    <col min="6924" max="6924" width="8.85546875" style="15" customWidth="1"/>
    <col min="6925" max="6925" width="14.7109375" style="15" customWidth="1"/>
    <col min="6926" max="6926" width="9.85546875" style="15" customWidth="1"/>
    <col min="6927" max="6927" width="7.85546875" style="15" customWidth="1"/>
    <col min="6928" max="6928" width="7.7109375" style="15" customWidth="1"/>
    <col min="6929" max="6929" width="7.5703125" style="15" customWidth="1"/>
    <col min="6930" max="6930" width="7.42578125" style="15" customWidth="1"/>
    <col min="6931" max="6933" width="9.140625" style="15"/>
    <col min="6934" max="6934" width="10.140625" style="15" bestFit="1" customWidth="1"/>
    <col min="6935" max="7168" width="9.140625" style="15"/>
    <col min="7169" max="7170" width="2.28515625" style="15" customWidth="1"/>
    <col min="7171" max="7171" width="24" style="15" customWidth="1"/>
    <col min="7172" max="7172" width="8.7109375" style="15" customWidth="1"/>
    <col min="7173" max="7173" width="10.5703125" style="15" customWidth="1"/>
    <col min="7174" max="7174" width="7.5703125" style="15" customWidth="1"/>
    <col min="7175" max="7175" width="15" style="15" customWidth="1"/>
    <col min="7176" max="7176" width="19.7109375" style="15" customWidth="1"/>
    <col min="7177" max="7177" width="20.7109375" style="15" customWidth="1"/>
    <col min="7178" max="7178" width="16.7109375" style="15" customWidth="1"/>
    <col min="7179" max="7179" width="7.42578125" style="15" customWidth="1"/>
    <col min="7180" max="7180" width="8.85546875" style="15" customWidth="1"/>
    <col min="7181" max="7181" width="14.7109375" style="15" customWidth="1"/>
    <col min="7182" max="7182" width="9.85546875" style="15" customWidth="1"/>
    <col min="7183" max="7183" width="7.85546875" style="15" customWidth="1"/>
    <col min="7184" max="7184" width="7.7109375" style="15" customWidth="1"/>
    <col min="7185" max="7185" width="7.5703125" style="15" customWidth="1"/>
    <col min="7186" max="7186" width="7.42578125" style="15" customWidth="1"/>
    <col min="7187" max="7189" width="9.140625" style="15"/>
    <col min="7190" max="7190" width="10.140625" style="15" bestFit="1" customWidth="1"/>
    <col min="7191" max="7424" width="9.140625" style="15"/>
    <col min="7425" max="7426" width="2.28515625" style="15" customWidth="1"/>
    <col min="7427" max="7427" width="24" style="15" customWidth="1"/>
    <col min="7428" max="7428" width="8.7109375" style="15" customWidth="1"/>
    <col min="7429" max="7429" width="10.5703125" style="15" customWidth="1"/>
    <col min="7430" max="7430" width="7.5703125" style="15" customWidth="1"/>
    <col min="7431" max="7431" width="15" style="15" customWidth="1"/>
    <col min="7432" max="7432" width="19.7109375" style="15" customWidth="1"/>
    <col min="7433" max="7433" width="20.7109375" style="15" customWidth="1"/>
    <col min="7434" max="7434" width="16.7109375" style="15" customWidth="1"/>
    <col min="7435" max="7435" width="7.42578125" style="15" customWidth="1"/>
    <col min="7436" max="7436" width="8.85546875" style="15" customWidth="1"/>
    <col min="7437" max="7437" width="14.7109375" style="15" customWidth="1"/>
    <col min="7438" max="7438" width="9.85546875" style="15" customWidth="1"/>
    <col min="7439" max="7439" width="7.85546875" style="15" customWidth="1"/>
    <col min="7440" max="7440" width="7.7109375" style="15" customWidth="1"/>
    <col min="7441" max="7441" width="7.5703125" style="15" customWidth="1"/>
    <col min="7442" max="7442" width="7.42578125" style="15" customWidth="1"/>
    <col min="7443" max="7445" width="9.140625" style="15"/>
    <col min="7446" max="7446" width="10.140625" style="15" bestFit="1" customWidth="1"/>
    <col min="7447" max="7680" width="9.140625" style="15"/>
    <col min="7681" max="7682" width="2.28515625" style="15" customWidth="1"/>
    <col min="7683" max="7683" width="24" style="15" customWidth="1"/>
    <col min="7684" max="7684" width="8.7109375" style="15" customWidth="1"/>
    <col min="7685" max="7685" width="10.5703125" style="15" customWidth="1"/>
    <col min="7686" max="7686" width="7.5703125" style="15" customWidth="1"/>
    <col min="7687" max="7687" width="15" style="15" customWidth="1"/>
    <col min="7688" max="7688" width="19.7109375" style="15" customWidth="1"/>
    <col min="7689" max="7689" width="20.7109375" style="15" customWidth="1"/>
    <col min="7690" max="7690" width="16.7109375" style="15" customWidth="1"/>
    <col min="7691" max="7691" width="7.42578125" style="15" customWidth="1"/>
    <col min="7692" max="7692" width="8.85546875" style="15" customWidth="1"/>
    <col min="7693" max="7693" width="14.7109375" style="15" customWidth="1"/>
    <col min="7694" max="7694" width="9.85546875" style="15" customWidth="1"/>
    <col min="7695" max="7695" width="7.85546875" style="15" customWidth="1"/>
    <col min="7696" max="7696" width="7.7109375" style="15" customWidth="1"/>
    <col min="7697" max="7697" width="7.5703125" style="15" customWidth="1"/>
    <col min="7698" max="7698" width="7.42578125" style="15" customWidth="1"/>
    <col min="7699" max="7701" width="9.140625" style="15"/>
    <col min="7702" max="7702" width="10.140625" style="15" bestFit="1" customWidth="1"/>
    <col min="7703" max="7936" width="9.140625" style="15"/>
    <col min="7937" max="7938" width="2.28515625" style="15" customWidth="1"/>
    <col min="7939" max="7939" width="24" style="15" customWidth="1"/>
    <col min="7940" max="7940" width="8.7109375" style="15" customWidth="1"/>
    <col min="7941" max="7941" width="10.5703125" style="15" customWidth="1"/>
    <col min="7942" max="7942" width="7.5703125" style="15" customWidth="1"/>
    <col min="7943" max="7943" width="15" style="15" customWidth="1"/>
    <col min="7944" max="7944" width="19.7109375" style="15" customWidth="1"/>
    <col min="7945" max="7945" width="20.7109375" style="15" customWidth="1"/>
    <col min="7946" max="7946" width="16.7109375" style="15" customWidth="1"/>
    <col min="7947" max="7947" width="7.42578125" style="15" customWidth="1"/>
    <col min="7948" max="7948" width="8.85546875" style="15" customWidth="1"/>
    <col min="7949" max="7949" width="14.7109375" style="15" customWidth="1"/>
    <col min="7950" max="7950" width="9.85546875" style="15" customWidth="1"/>
    <col min="7951" max="7951" width="7.85546875" style="15" customWidth="1"/>
    <col min="7952" max="7952" width="7.7109375" style="15" customWidth="1"/>
    <col min="7953" max="7953" width="7.5703125" style="15" customWidth="1"/>
    <col min="7954" max="7954" width="7.42578125" style="15" customWidth="1"/>
    <col min="7955" max="7957" width="9.140625" style="15"/>
    <col min="7958" max="7958" width="10.140625" style="15" bestFit="1" customWidth="1"/>
    <col min="7959" max="8192" width="9.140625" style="15"/>
    <col min="8193" max="8194" width="2.28515625" style="15" customWidth="1"/>
    <col min="8195" max="8195" width="24" style="15" customWidth="1"/>
    <col min="8196" max="8196" width="8.7109375" style="15" customWidth="1"/>
    <col min="8197" max="8197" width="10.5703125" style="15" customWidth="1"/>
    <col min="8198" max="8198" width="7.5703125" style="15" customWidth="1"/>
    <col min="8199" max="8199" width="15" style="15" customWidth="1"/>
    <col min="8200" max="8200" width="19.7109375" style="15" customWidth="1"/>
    <col min="8201" max="8201" width="20.7109375" style="15" customWidth="1"/>
    <col min="8202" max="8202" width="16.7109375" style="15" customWidth="1"/>
    <col min="8203" max="8203" width="7.42578125" style="15" customWidth="1"/>
    <col min="8204" max="8204" width="8.85546875" style="15" customWidth="1"/>
    <col min="8205" max="8205" width="14.7109375" style="15" customWidth="1"/>
    <col min="8206" max="8206" width="9.85546875" style="15" customWidth="1"/>
    <col min="8207" max="8207" width="7.85546875" style="15" customWidth="1"/>
    <col min="8208" max="8208" width="7.7109375" style="15" customWidth="1"/>
    <col min="8209" max="8209" width="7.5703125" style="15" customWidth="1"/>
    <col min="8210" max="8210" width="7.42578125" style="15" customWidth="1"/>
    <col min="8211" max="8213" width="9.140625" style="15"/>
    <col min="8214" max="8214" width="10.140625" style="15" bestFit="1" customWidth="1"/>
    <col min="8215" max="8448" width="9.140625" style="15"/>
    <col min="8449" max="8450" width="2.28515625" style="15" customWidth="1"/>
    <col min="8451" max="8451" width="24" style="15" customWidth="1"/>
    <col min="8452" max="8452" width="8.7109375" style="15" customWidth="1"/>
    <col min="8453" max="8453" width="10.5703125" style="15" customWidth="1"/>
    <col min="8454" max="8454" width="7.5703125" style="15" customWidth="1"/>
    <col min="8455" max="8455" width="15" style="15" customWidth="1"/>
    <col min="8456" max="8456" width="19.7109375" style="15" customWidth="1"/>
    <col min="8457" max="8457" width="20.7109375" style="15" customWidth="1"/>
    <col min="8458" max="8458" width="16.7109375" style="15" customWidth="1"/>
    <col min="8459" max="8459" width="7.42578125" style="15" customWidth="1"/>
    <col min="8460" max="8460" width="8.85546875" style="15" customWidth="1"/>
    <col min="8461" max="8461" width="14.7109375" style="15" customWidth="1"/>
    <col min="8462" max="8462" width="9.85546875" style="15" customWidth="1"/>
    <col min="8463" max="8463" width="7.85546875" style="15" customWidth="1"/>
    <col min="8464" max="8464" width="7.7109375" style="15" customWidth="1"/>
    <col min="8465" max="8465" width="7.5703125" style="15" customWidth="1"/>
    <col min="8466" max="8466" width="7.42578125" style="15" customWidth="1"/>
    <col min="8467" max="8469" width="9.140625" style="15"/>
    <col min="8470" max="8470" width="10.140625" style="15" bestFit="1" customWidth="1"/>
    <col min="8471" max="8704" width="9.140625" style="15"/>
    <col min="8705" max="8706" width="2.28515625" style="15" customWidth="1"/>
    <col min="8707" max="8707" width="24" style="15" customWidth="1"/>
    <col min="8708" max="8708" width="8.7109375" style="15" customWidth="1"/>
    <col min="8709" max="8709" width="10.5703125" style="15" customWidth="1"/>
    <col min="8710" max="8710" width="7.5703125" style="15" customWidth="1"/>
    <col min="8711" max="8711" width="15" style="15" customWidth="1"/>
    <col min="8712" max="8712" width="19.7109375" style="15" customWidth="1"/>
    <col min="8713" max="8713" width="20.7109375" style="15" customWidth="1"/>
    <col min="8714" max="8714" width="16.7109375" style="15" customWidth="1"/>
    <col min="8715" max="8715" width="7.42578125" style="15" customWidth="1"/>
    <col min="8716" max="8716" width="8.85546875" style="15" customWidth="1"/>
    <col min="8717" max="8717" width="14.7109375" style="15" customWidth="1"/>
    <col min="8718" max="8718" width="9.85546875" style="15" customWidth="1"/>
    <col min="8719" max="8719" width="7.85546875" style="15" customWidth="1"/>
    <col min="8720" max="8720" width="7.7109375" style="15" customWidth="1"/>
    <col min="8721" max="8721" width="7.5703125" style="15" customWidth="1"/>
    <col min="8722" max="8722" width="7.42578125" style="15" customWidth="1"/>
    <col min="8723" max="8725" width="9.140625" style="15"/>
    <col min="8726" max="8726" width="10.140625" style="15" bestFit="1" customWidth="1"/>
    <col min="8727" max="8960" width="9.140625" style="15"/>
    <col min="8961" max="8962" width="2.28515625" style="15" customWidth="1"/>
    <col min="8963" max="8963" width="24" style="15" customWidth="1"/>
    <col min="8964" max="8964" width="8.7109375" style="15" customWidth="1"/>
    <col min="8965" max="8965" width="10.5703125" style="15" customWidth="1"/>
    <col min="8966" max="8966" width="7.5703125" style="15" customWidth="1"/>
    <col min="8967" max="8967" width="15" style="15" customWidth="1"/>
    <col min="8968" max="8968" width="19.7109375" style="15" customWidth="1"/>
    <col min="8969" max="8969" width="20.7109375" style="15" customWidth="1"/>
    <col min="8970" max="8970" width="16.7109375" style="15" customWidth="1"/>
    <col min="8971" max="8971" width="7.42578125" style="15" customWidth="1"/>
    <col min="8972" max="8972" width="8.85546875" style="15" customWidth="1"/>
    <col min="8973" max="8973" width="14.7109375" style="15" customWidth="1"/>
    <col min="8974" max="8974" width="9.85546875" style="15" customWidth="1"/>
    <col min="8975" max="8975" width="7.85546875" style="15" customWidth="1"/>
    <col min="8976" max="8976" width="7.7109375" style="15" customWidth="1"/>
    <col min="8977" max="8977" width="7.5703125" style="15" customWidth="1"/>
    <col min="8978" max="8978" width="7.42578125" style="15" customWidth="1"/>
    <col min="8979" max="8981" width="9.140625" style="15"/>
    <col min="8982" max="8982" width="10.140625" style="15" bestFit="1" customWidth="1"/>
    <col min="8983" max="9216" width="9.140625" style="15"/>
    <col min="9217" max="9218" width="2.28515625" style="15" customWidth="1"/>
    <col min="9219" max="9219" width="24" style="15" customWidth="1"/>
    <col min="9220" max="9220" width="8.7109375" style="15" customWidth="1"/>
    <col min="9221" max="9221" width="10.5703125" style="15" customWidth="1"/>
    <col min="9222" max="9222" width="7.5703125" style="15" customWidth="1"/>
    <col min="9223" max="9223" width="15" style="15" customWidth="1"/>
    <col min="9224" max="9224" width="19.7109375" style="15" customWidth="1"/>
    <col min="9225" max="9225" width="20.7109375" style="15" customWidth="1"/>
    <col min="9226" max="9226" width="16.7109375" style="15" customWidth="1"/>
    <col min="9227" max="9227" width="7.42578125" style="15" customWidth="1"/>
    <col min="9228" max="9228" width="8.85546875" style="15" customWidth="1"/>
    <col min="9229" max="9229" width="14.7109375" style="15" customWidth="1"/>
    <col min="9230" max="9230" width="9.85546875" style="15" customWidth="1"/>
    <col min="9231" max="9231" width="7.85546875" style="15" customWidth="1"/>
    <col min="9232" max="9232" width="7.7109375" style="15" customWidth="1"/>
    <col min="9233" max="9233" width="7.5703125" style="15" customWidth="1"/>
    <col min="9234" max="9234" width="7.42578125" style="15" customWidth="1"/>
    <col min="9235" max="9237" width="9.140625" style="15"/>
    <col min="9238" max="9238" width="10.140625" style="15" bestFit="1" customWidth="1"/>
    <col min="9239" max="9472" width="9.140625" style="15"/>
    <col min="9473" max="9474" width="2.28515625" style="15" customWidth="1"/>
    <col min="9475" max="9475" width="24" style="15" customWidth="1"/>
    <col min="9476" max="9476" width="8.7109375" style="15" customWidth="1"/>
    <col min="9477" max="9477" width="10.5703125" style="15" customWidth="1"/>
    <col min="9478" max="9478" width="7.5703125" style="15" customWidth="1"/>
    <col min="9479" max="9479" width="15" style="15" customWidth="1"/>
    <col min="9480" max="9480" width="19.7109375" style="15" customWidth="1"/>
    <col min="9481" max="9481" width="20.7109375" style="15" customWidth="1"/>
    <col min="9482" max="9482" width="16.7109375" style="15" customWidth="1"/>
    <col min="9483" max="9483" width="7.42578125" style="15" customWidth="1"/>
    <col min="9484" max="9484" width="8.85546875" style="15" customWidth="1"/>
    <col min="9485" max="9485" width="14.7109375" style="15" customWidth="1"/>
    <col min="9486" max="9486" width="9.85546875" style="15" customWidth="1"/>
    <col min="9487" max="9487" width="7.85546875" style="15" customWidth="1"/>
    <col min="9488" max="9488" width="7.7109375" style="15" customWidth="1"/>
    <col min="9489" max="9489" width="7.5703125" style="15" customWidth="1"/>
    <col min="9490" max="9490" width="7.42578125" style="15" customWidth="1"/>
    <col min="9491" max="9493" width="9.140625" style="15"/>
    <col min="9494" max="9494" width="10.140625" style="15" bestFit="1" customWidth="1"/>
    <col min="9495" max="9728" width="9.140625" style="15"/>
    <col min="9729" max="9730" width="2.28515625" style="15" customWidth="1"/>
    <col min="9731" max="9731" width="24" style="15" customWidth="1"/>
    <col min="9732" max="9732" width="8.7109375" style="15" customWidth="1"/>
    <col min="9733" max="9733" width="10.5703125" style="15" customWidth="1"/>
    <col min="9734" max="9734" width="7.5703125" style="15" customWidth="1"/>
    <col min="9735" max="9735" width="15" style="15" customWidth="1"/>
    <col min="9736" max="9736" width="19.7109375" style="15" customWidth="1"/>
    <col min="9737" max="9737" width="20.7109375" style="15" customWidth="1"/>
    <col min="9738" max="9738" width="16.7109375" style="15" customWidth="1"/>
    <col min="9739" max="9739" width="7.42578125" style="15" customWidth="1"/>
    <col min="9740" max="9740" width="8.85546875" style="15" customWidth="1"/>
    <col min="9741" max="9741" width="14.7109375" style="15" customWidth="1"/>
    <col min="9742" max="9742" width="9.85546875" style="15" customWidth="1"/>
    <col min="9743" max="9743" width="7.85546875" style="15" customWidth="1"/>
    <col min="9744" max="9744" width="7.7109375" style="15" customWidth="1"/>
    <col min="9745" max="9745" width="7.5703125" style="15" customWidth="1"/>
    <col min="9746" max="9746" width="7.42578125" style="15" customWidth="1"/>
    <col min="9747" max="9749" width="9.140625" style="15"/>
    <col min="9750" max="9750" width="10.140625" style="15" bestFit="1" customWidth="1"/>
    <col min="9751" max="9984" width="9.140625" style="15"/>
    <col min="9985" max="9986" width="2.28515625" style="15" customWidth="1"/>
    <col min="9987" max="9987" width="24" style="15" customWidth="1"/>
    <col min="9988" max="9988" width="8.7109375" style="15" customWidth="1"/>
    <col min="9989" max="9989" width="10.5703125" style="15" customWidth="1"/>
    <col min="9990" max="9990" width="7.5703125" style="15" customWidth="1"/>
    <col min="9991" max="9991" width="15" style="15" customWidth="1"/>
    <col min="9992" max="9992" width="19.7109375" style="15" customWidth="1"/>
    <col min="9993" max="9993" width="20.7109375" style="15" customWidth="1"/>
    <col min="9994" max="9994" width="16.7109375" style="15" customWidth="1"/>
    <col min="9995" max="9995" width="7.42578125" style="15" customWidth="1"/>
    <col min="9996" max="9996" width="8.85546875" style="15" customWidth="1"/>
    <col min="9997" max="9997" width="14.7109375" style="15" customWidth="1"/>
    <col min="9998" max="9998" width="9.85546875" style="15" customWidth="1"/>
    <col min="9999" max="9999" width="7.85546875" style="15" customWidth="1"/>
    <col min="10000" max="10000" width="7.7109375" style="15" customWidth="1"/>
    <col min="10001" max="10001" width="7.5703125" style="15" customWidth="1"/>
    <col min="10002" max="10002" width="7.42578125" style="15" customWidth="1"/>
    <col min="10003" max="10005" width="9.140625" style="15"/>
    <col min="10006" max="10006" width="10.140625" style="15" bestFit="1" customWidth="1"/>
    <col min="10007" max="10240" width="9.140625" style="15"/>
    <col min="10241" max="10242" width="2.28515625" style="15" customWidth="1"/>
    <col min="10243" max="10243" width="24" style="15" customWidth="1"/>
    <col min="10244" max="10244" width="8.7109375" style="15" customWidth="1"/>
    <col min="10245" max="10245" width="10.5703125" style="15" customWidth="1"/>
    <col min="10246" max="10246" width="7.5703125" style="15" customWidth="1"/>
    <col min="10247" max="10247" width="15" style="15" customWidth="1"/>
    <col min="10248" max="10248" width="19.7109375" style="15" customWidth="1"/>
    <col min="10249" max="10249" width="20.7109375" style="15" customWidth="1"/>
    <col min="10250" max="10250" width="16.7109375" style="15" customWidth="1"/>
    <col min="10251" max="10251" width="7.42578125" style="15" customWidth="1"/>
    <col min="10252" max="10252" width="8.85546875" style="15" customWidth="1"/>
    <col min="10253" max="10253" width="14.7109375" style="15" customWidth="1"/>
    <col min="10254" max="10254" width="9.85546875" style="15" customWidth="1"/>
    <col min="10255" max="10255" width="7.85546875" style="15" customWidth="1"/>
    <col min="10256" max="10256" width="7.7109375" style="15" customWidth="1"/>
    <col min="10257" max="10257" width="7.5703125" style="15" customWidth="1"/>
    <col min="10258" max="10258" width="7.42578125" style="15" customWidth="1"/>
    <col min="10259" max="10261" width="9.140625" style="15"/>
    <col min="10262" max="10262" width="10.140625" style="15" bestFit="1" customWidth="1"/>
    <col min="10263" max="10496" width="9.140625" style="15"/>
    <col min="10497" max="10498" width="2.28515625" style="15" customWidth="1"/>
    <col min="10499" max="10499" width="24" style="15" customWidth="1"/>
    <col min="10500" max="10500" width="8.7109375" style="15" customWidth="1"/>
    <col min="10501" max="10501" width="10.5703125" style="15" customWidth="1"/>
    <col min="10502" max="10502" width="7.5703125" style="15" customWidth="1"/>
    <col min="10503" max="10503" width="15" style="15" customWidth="1"/>
    <col min="10504" max="10504" width="19.7109375" style="15" customWidth="1"/>
    <col min="10505" max="10505" width="20.7109375" style="15" customWidth="1"/>
    <col min="10506" max="10506" width="16.7109375" style="15" customWidth="1"/>
    <col min="10507" max="10507" width="7.42578125" style="15" customWidth="1"/>
    <col min="10508" max="10508" width="8.85546875" style="15" customWidth="1"/>
    <col min="10509" max="10509" width="14.7109375" style="15" customWidth="1"/>
    <col min="10510" max="10510" width="9.85546875" style="15" customWidth="1"/>
    <col min="10511" max="10511" width="7.85546875" style="15" customWidth="1"/>
    <col min="10512" max="10512" width="7.7109375" style="15" customWidth="1"/>
    <col min="10513" max="10513" width="7.5703125" style="15" customWidth="1"/>
    <col min="10514" max="10514" width="7.42578125" style="15" customWidth="1"/>
    <col min="10515" max="10517" width="9.140625" style="15"/>
    <col min="10518" max="10518" width="10.140625" style="15" bestFit="1" customWidth="1"/>
    <col min="10519" max="10752" width="9.140625" style="15"/>
    <col min="10753" max="10754" width="2.28515625" style="15" customWidth="1"/>
    <col min="10755" max="10755" width="24" style="15" customWidth="1"/>
    <col min="10756" max="10756" width="8.7109375" style="15" customWidth="1"/>
    <col min="10757" max="10757" width="10.5703125" style="15" customWidth="1"/>
    <col min="10758" max="10758" width="7.5703125" style="15" customWidth="1"/>
    <col min="10759" max="10759" width="15" style="15" customWidth="1"/>
    <col min="10760" max="10760" width="19.7109375" style="15" customWidth="1"/>
    <col min="10761" max="10761" width="20.7109375" style="15" customWidth="1"/>
    <col min="10762" max="10762" width="16.7109375" style="15" customWidth="1"/>
    <col min="10763" max="10763" width="7.42578125" style="15" customWidth="1"/>
    <col min="10764" max="10764" width="8.85546875" style="15" customWidth="1"/>
    <col min="10765" max="10765" width="14.7109375" style="15" customWidth="1"/>
    <col min="10766" max="10766" width="9.85546875" style="15" customWidth="1"/>
    <col min="10767" max="10767" width="7.85546875" style="15" customWidth="1"/>
    <col min="10768" max="10768" width="7.7109375" style="15" customWidth="1"/>
    <col min="10769" max="10769" width="7.5703125" style="15" customWidth="1"/>
    <col min="10770" max="10770" width="7.42578125" style="15" customWidth="1"/>
    <col min="10771" max="10773" width="9.140625" style="15"/>
    <col min="10774" max="10774" width="10.140625" style="15" bestFit="1" customWidth="1"/>
    <col min="10775" max="11008" width="9.140625" style="15"/>
    <col min="11009" max="11010" width="2.28515625" style="15" customWidth="1"/>
    <col min="11011" max="11011" width="24" style="15" customWidth="1"/>
    <col min="11012" max="11012" width="8.7109375" style="15" customWidth="1"/>
    <col min="11013" max="11013" width="10.5703125" style="15" customWidth="1"/>
    <col min="11014" max="11014" width="7.5703125" style="15" customWidth="1"/>
    <col min="11015" max="11015" width="15" style="15" customWidth="1"/>
    <col min="11016" max="11016" width="19.7109375" style="15" customWidth="1"/>
    <col min="11017" max="11017" width="20.7109375" style="15" customWidth="1"/>
    <col min="11018" max="11018" width="16.7109375" style="15" customWidth="1"/>
    <col min="11019" max="11019" width="7.42578125" style="15" customWidth="1"/>
    <col min="11020" max="11020" width="8.85546875" style="15" customWidth="1"/>
    <col min="11021" max="11021" width="14.7109375" style="15" customWidth="1"/>
    <col min="11022" max="11022" width="9.85546875" style="15" customWidth="1"/>
    <col min="11023" max="11023" width="7.85546875" style="15" customWidth="1"/>
    <col min="11024" max="11024" width="7.7109375" style="15" customWidth="1"/>
    <col min="11025" max="11025" width="7.5703125" style="15" customWidth="1"/>
    <col min="11026" max="11026" width="7.42578125" style="15" customWidth="1"/>
    <col min="11027" max="11029" width="9.140625" style="15"/>
    <col min="11030" max="11030" width="10.140625" style="15" bestFit="1" customWidth="1"/>
    <col min="11031" max="11264" width="9.140625" style="15"/>
    <col min="11265" max="11266" width="2.28515625" style="15" customWidth="1"/>
    <col min="11267" max="11267" width="24" style="15" customWidth="1"/>
    <col min="11268" max="11268" width="8.7109375" style="15" customWidth="1"/>
    <col min="11269" max="11269" width="10.5703125" style="15" customWidth="1"/>
    <col min="11270" max="11270" width="7.5703125" style="15" customWidth="1"/>
    <col min="11271" max="11271" width="15" style="15" customWidth="1"/>
    <col min="11272" max="11272" width="19.7109375" style="15" customWidth="1"/>
    <col min="11273" max="11273" width="20.7109375" style="15" customWidth="1"/>
    <col min="11274" max="11274" width="16.7109375" style="15" customWidth="1"/>
    <col min="11275" max="11275" width="7.42578125" style="15" customWidth="1"/>
    <col min="11276" max="11276" width="8.85546875" style="15" customWidth="1"/>
    <col min="11277" max="11277" width="14.7109375" style="15" customWidth="1"/>
    <col min="11278" max="11278" width="9.85546875" style="15" customWidth="1"/>
    <col min="11279" max="11279" width="7.85546875" style="15" customWidth="1"/>
    <col min="11280" max="11280" width="7.7109375" style="15" customWidth="1"/>
    <col min="11281" max="11281" width="7.5703125" style="15" customWidth="1"/>
    <col min="11282" max="11282" width="7.42578125" style="15" customWidth="1"/>
    <col min="11283" max="11285" width="9.140625" style="15"/>
    <col min="11286" max="11286" width="10.140625" style="15" bestFit="1" customWidth="1"/>
    <col min="11287" max="11520" width="9.140625" style="15"/>
    <col min="11521" max="11522" width="2.28515625" style="15" customWidth="1"/>
    <col min="11523" max="11523" width="24" style="15" customWidth="1"/>
    <col min="11524" max="11524" width="8.7109375" style="15" customWidth="1"/>
    <col min="11525" max="11525" width="10.5703125" style="15" customWidth="1"/>
    <col min="11526" max="11526" width="7.5703125" style="15" customWidth="1"/>
    <col min="11527" max="11527" width="15" style="15" customWidth="1"/>
    <col min="11528" max="11528" width="19.7109375" style="15" customWidth="1"/>
    <col min="11529" max="11529" width="20.7109375" style="15" customWidth="1"/>
    <col min="11530" max="11530" width="16.7109375" style="15" customWidth="1"/>
    <col min="11531" max="11531" width="7.42578125" style="15" customWidth="1"/>
    <col min="11532" max="11532" width="8.85546875" style="15" customWidth="1"/>
    <col min="11533" max="11533" width="14.7109375" style="15" customWidth="1"/>
    <col min="11534" max="11534" width="9.85546875" style="15" customWidth="1"/>
    <col min="11535" max="11535" width="7.85546875" style="15" customWidth="1"/>
    <col min="11536" max="11536" width="7.7109375" style="15" customWidth="1"/>
    <col min="11537" max="11537" width="7.5703125" style="15" customWidth="1"/>
    <col min="11538" max="11538" width="7.42578125" style="15" customWidth="1"/>
    <col min="11539" max="11541" width="9.140625" style="15"/>
    <col min="11542" max="11542" width="10.140625" style="15" bestFit="1" customWidth="1"/>
    <col min="11543" max="11776" width="9.140625" style="15"/>
    <col min="11777" max="11778" width="2.28515625" style="15" customWidth="1"/>
    <col min="11779" max="11779" width="24" style="15" customWidth="1"/>
    <col min="11780" max="11780" width="8.7109375" style="15" customWidth="1"/>
    <col min="11781" max="11781" width="10.5703125" style="15" customWidth="1"/>
    <col min="11782" max="11782" width="7.5703125" style="15" customWidth="1"/>
    <col min="11783" max="11783" width="15" style="15" customWidth="1"/>
    <col min="11784" max="11784" width="19.7109375" style="15" customWidth="1"/>
    <col min="11785" max="11785" width="20.7109375" style="15" customWidth="1"/>
    <col min="11786" max="11786" width="16.7109375" style="15" customWidth="1"/>
    <col min="11787" max="11787" width="7.42578125" style="15" customWidth="1"/>
    <col min="11788" max="11788" width="8.85546875" style="15" customWidth="1"/>
    <col min="11789" max="11789" width="14.7109375" style="15" customWidth="1"/>
    <col min="11790" max="11790" width="9.85546875" style="15" customWidth="1"/>
    <col min="11791" max="11791" width="7.85546875" style="15" customWidth="1"/>
    <col min="11792" max="11792" width="7.7109375" style="15" customWidth="1"/>
    <col min="11793" max="11793" width="7.5703125" style="15" customWidth="1"/>
    <col min="11794" max="11794" width="7.42578125" style="15" customWidth="1"/>
    <col min="11795" max="11797" width="9.140625" style="15"/>
    <col min="11798" max="11798" width="10.140625" style="15" bestFit="1" customWidth="1"/>
    <col min="11799" max="12032" width="9.140625" style="15"/>
    <col min="12033" max="12034" width="2.28515625" style="15" customWidth="1"/>
    <col min="12035" max="12035" width="24" style="15" customWidth="1"/>
    <col min="12036" max="12036" width="8.7109375" style="15" customWidth="1"/>
    <col min="12037" max="12037" width="10.5703125" style="15" customWidth="1"/>
    <col min="12038" max="12038" width="7.5703125" style="15" customWidth="1"/>
    <col min="12039" max="12039" width="15" style="15" customWidth="1"/>
    <col min="12040" max="12040" width="19.7109375" style="15" customWidth="1"/>
    <col min="12041" max="12041" width="20.7109375" style="15" customWidth="1"/>
    <col min="12042" max="12042" width="16.7109375" style="15" customWidth="1"/>
    <col min="12043" max="12043" width="7.42578125" style="15" customWidth="1"/>
    <col min="12044" max="12044" width="8.85546875" style="15" customWidth="1"/>
    <col min="12045" max="12045" width="14.7109375" style="15" customWidth="1"/>
    <col min="12046" max="12046" width="9.85546875" style="15" customWidth="1"/>
    <col min="12047" max="12047" width="7.85546875" style="15" customWidth="1"/>
    <col min="12048" max="12048" width="7.7109375" style="15" customWidth="1"/>
    <col min="12049" max="12049" width="7.5703125" style="15" customWidth="1"/>
    <col min="12050" max="12050" width="7.42578125" style="15" customWidth="1"/>
    <col min="12051" max="12053" width="9.140625" style="15"/>
    <col min="12054" max="12054" width="10.140625" style="15" bestFit="1" customWidth="1"/>
    <col min="12055" max="12288" width="9.140625" style="15"/>
    <col min="12289" max="12290" width="2.28515625" style="15" customWidth="1"/>
    <col min="12291" max="12291" width="24" style="15" customWidth="1"/>
    <col min="12292" max="12292" width="8.7109375" style="15" customWidth="1"/>
    <col min="12293" max="12293" width="10.5703125" style="15" customWidth="1"/>
    <col min="12294" max="12294" width="7.5703125" style="15" customWidth="1"/>
    <col min="12295" max="12295" width="15" style="15" customWidth="1"/>
    <col min="12296" max="12296" width="19.7109375" style="15" customWidth="1"/>
    <col min="12297" max="12297" width="20.7109375" style="15" customWidth="1"/>
    <col min="12298" max="12298" width="16.7109375" style="15" customWidth="1"/>
    <col min="12299" max="12299" width="7.42578125" style="15" customWidth="1"/>
    <col min="12300" max="12300" width="8.85546875" style="15" customWidth="1"/>
    <col min="12301" max="12301" width="14.7109375" style="15" customWidth="1"/>
    <col min="12302" max="12302" width="9.85546875" style="15" customWidth="1"/>
    <col min="12303" max="12303" width="7.85546875" style="15" customWidth="1"/>
    <col min="12304" max="12304" width="7.7109375" style="15" customWidth="1"/>
    <col min="12305" max="12305" width="7.5703125" style="15" customWidth="1"/>
    <col min="12306" max="12306" width="7.42578125" style="15" customWidth="1"/>
    <col min="12307" max="12309" width="9.140625" style="15"/>
    <col min="12310" max="12310" width="10.140625" style="15" bestFit="1" customWidth="1"/>
    <col min="12311" max="12544" width="9.140625" style="15"/>
    <col min="12545" max="12546" width="2.28515625" style="15" customWidth="1"/>
    <col min="12547" max="12547" width="24" style="15" customWidth="1"/>
    <col min="12548" max="12548" width="8.7109375" style="15" customWidth="1"/>
    <col min="12549" max="12549" width="10.5703125" style="15" customWidth="1"/>
    <col min="12550" max="12550" width="7.5703125" style="15" customWidth="1"/>
    <col min="12551" max="12551" width="15" style="15" customWidth="1"/>
    <col min="12552" max="12552" width="19.7109375" style="15" customWidth="1"/>
    <col min="12553" max="12553" width="20.7109375" style="15" customWidth="1"/>
    <col min="12554" max="12554" width="16.7109375" style="15" customWidth="1"/>
    <col min="12555" max="12555" width="7.42578125" style="15" customWidth="1"/>
    <col min="12556" max="12556" width="8.85546875" style="15" customWidth="1"/>
    <col min="12557" max="12557" width="14.7109375" style="15" customWidth="1"/>
    <col min="12558" max="12558" width="9.85546875" style="15" customWidth="1"/>
    <col min="12559" max="12559" width="7.85546875" style="15" customWidth="1"/>
    <col min="12560" max="12560" width="7.7109375" style="15" customWidth="1"/>
    <col min="12561" max="12561" width="7.5703125" style="15" customWidth="1"/>
    <col min="12562" max="12562" width="7.42578125" style="15" customWidth="1"/>
    <col min="12563" max="12565" width="9.140625" style="15"/>
    <col min="12566" max="12566" width="10.140625" style="15" bestFit="1" customWidth="1"/>
    <col min="12567" max="12800" width="9.140625" style="15"/>
    <col min="12801" max="12802" width="2.28515625" style="15" customWidth="1"/>
    <col min="12803" max="12803" width="24" style="15" customWidth="1"/>
    <col min="12804" max="12804" width="8.7109375" style="15" customWidth="1"/>
    <col min="12805" max="12805" width="10.5703125" style="15" customWidth="1"/>
    <col min="12806" max="12806" width="7.5703125" style="15" customWidth="1"/>
    <col min="12807" max="12807" width="15" style="15" customWidth="1"/>
    <col min="12808" max="12808" width="19.7109375" style="15" customWidth="1"/>
    <col min="12809" max="12809" width="20.7109375" style="15" customWidth="1"/>
    <col min="12810" max="12810" width="16.7109375" style="15" customWidth="1"/>
    <col min="12811" max="12811" width="7.42578125" style="15" customWidth="1"/>
    <col min="12812" max="12812" width="8.85546875" style="15" customWidth="1"/>
    <col min="12813" max="12813" width="14.7109375" style="15" customWidth="1"/>
    <col min="12814" max="12814" width="9.85546875" style="15" customWidth="1"/>
    <col min="12815" max="12815" width="7.85546875" style="15" customWidth="1"/>
    <col min="12816" max="12816" width="7.7109375" style="15" customWidth="1"/>
    <col min="12817" max="12817" width="7.5703125" style="15" customWidth="1"/>
    <col min="12818" max="12818" width="7.42578125" style="15" customWidth="1"/>
    <col min="12819" max="12821" width="9.140625" style="15"/>
    <col min="12822" max="12822" width="10.140625" style="15" bestFit="1" customWidth="1"/>
    <col min="12823" max="13056" width="9.140625" style="15"/>
    <col min="13057" max="13058" width="2.28515625" style="15" customWidth="1"/>
    <col min="13059" max="13059" width="24" style="15" customWidth="1"/>
    <col min="13060" max="13060" width="8.7109375" style="15" customWidth="1"/>
    <col min="13061" max="13061" width="10.5703125" style="15" customWidth="1"/>
    <col min="13062" max="13062" width="7.5703125" style="15" customWidth="1"/>
    <col min="13063" max="13063" width="15" style="15" customWidth="1"/>
    <col min="13064" max="13064" width="19.7109375" style="15" customWidth="1"/>
    <col min="13065" max="13065" width="20.7109375" style="15" customWidth="1"/>
    <col min="13066" max="13066" width="16.7109375" style="15" customWidth="1"/>
    <col min="13067" max="13067" width="7.42578125" style="15" customWidth="1"/>
    <col min="13068" max="13068" width="8.85546875" style="15" customWidth="1"/>
    <col min="13069" max="13069" width="14.7109375" style="15" customWidth="1"/>
    <col min="13070" max="13070" width="9.85546875" style="15" customWidth="1"/>
    <col min="13071" max="13071" width="7.85546875" style="15" customWidth="1"/>
    <col min="13072" max="13072" width="7.7109375" style="15" customWidth="1"/>
    <col min="13073" max="13073" width="7.5703125" style="15" customWidth="1"/>
    <col min="13074" max="13074" width="7.42578125" style="15" customWidth="1"/>
    <col min="13075" max="13077" width="9.140625" style="15"/>
    <col min="13078" max="13078" width="10.140625" style="15" bestFit="1" customWidth="1"/>
    <col min="13079" max="13312" width="9.140625" style="15"/>
    <col min="13313" max="13314" width="2.28515625" style="15" customWidth="1"/>
    <col min="13315" max="13315" width="24" style="15" customWidth="1"/>
    <col min="13316" max="13316" width="8.7109375" style="15" customWidth="1"/>
    <col min="13317" max="13317" width="10.5703125" style="15" customWidth="1"/>
    <col min="13318" max="13318" width="7.5703125" style="15" customWidth="1"/>
    <col min="13319" max="13319" width="15" style="15" customWidth="1"/>
    <col min="13320" max="13320" width="19.7109375" style="15" customWidth="1"/>
    <col min="13321" max="13321" width="20.7109375" style="15" customWidth="1"/>
    <col min="13322" max="13322" width="16.7109375" style="15" customWidth="1"/>
    <col min="13323" max="13323" width="7.42578125" style="15" customWidth="1"/>
    <col min="13324" max="13324" width="8.85546875" style="15" customWidth="1"/>
    <col min="13325" max="13325" width="14.7109375" style="15" customWidth="1"/>
    <col min="13326" max="13326" width="9.85546875" style="15" customWidth="1"/>
    <col min="13327" max="13327" width="7.85546875" style="15" customWidth="1"/>
    <col min="13328" max="13328" width="7.7109375" style="15" customWidth="1"/>
    <col min="13329" max="13329" width="7.5703125" style="15" customWidth="1"/>
    <col min="13330" max="13330" width="7.42578125" style="15" customWidth="1"/>
    <col min="13331" max="13333" width="9.140625" style="15"/>
    <col min="13334" max="13334" width="10.140625" style="15" bestFit="1" customWidth="1"/>
    <col min="13335" max="13568" width="9.140625" style="15"/>
    <col min="13569" max="13570" width="2.28515625" style="15" customWidth="1"/>
    <col min="13571" max="13571" width="24" style="15" customWidth="1"/>
    <col min="13572" max="13572" width="8.7109375" style="15" customWidth="1"/>
    <col min="13573" max="13573" width="10.5703125" style="15" customWidth="1"/>
    <col min="13574" max="13574" width="7.5703125" style="15" customWidth="1"/>
    <col min="13575" max="13575" width="15" style="15" customWidth="1"/>
    <col min="13576" max="13576" width="19.7109375" style="15" customWidth="1"/>
    <col min="13577" max="13577" width="20.7109375" style="15" customWidth="1"/>
    <col min="13578" max="13578" width="16.7109375" style="15" customWidth="1"/>
    <col min="13579" max="13579" width="7.42578125" style="15" customWidth="1"/>
    <col min="13580" max="13580" width="8.85546875" style="15" customWidth="1"/>
    <col min="13581" max="13581" width="14.7109375" style="15" customWidth="1"/>
    <col min="13582" max="13582" width="9.85546875" style="15" customWidth="1"/>
    <col min="13583" max="13583" width="7.85546875" style="15" customWidth="1"/>
    <col min="13584" max="13584" width="7.7109375" style="15" customWidth="1"/>
    <col min="13585" max="13585" width="7.5703125" style="15" customWidth="1"/>
    <col min="13586" max="13586" width="7.42578125" style="15" customWidth="1"/>
    <col min="13587" max="13589" width="9.140625" style="15"/>
    <col min="13590" max="13590" width="10.140625" style="15" bestFit="1" customWidth="1"/>
    <col min="13591" max="13824" width="9.140625" style="15"/>
    <col min="13825" max="13826" width="2.28515625" style="15" customWidth="1"/>
    <col min="13827" max="13827" width="24" style="15" customWidth="1"/>
    <col min="13828" max="13828" width="8.7109375" style="15" customWidth="1"/>
    <col min="13829" max="13829" width="10.5703125" style="15" customWidth="1"/>
    <col min="13830" max="13830" width="7.5703125" style="15" customWidth="1"/>
    <col min="13831" max="13831" width="15" style="15" customWidth="1"/>
    <col min="13832" max="13832" width="19.7109375" style="15" customWidth="1"/>
    <col min="13833" max="13833" width="20.7109375" style="15" customWidth="1"/>
    <col min="13834" max="13834" width="16.7109375" style="15" customWidth="1"/>
    <col min="13835" max="13835" width="7.42578125" style="15" customWidth="1"/>
    <col min="13836" max="13836" width="8.85546875" style="15" customWidth="1"/>
    <col min="13837" max="13837" width="14.7109375" style="15" customWidth="1"/>
    <col min="13838" max="13838" width="9.85546875" style="15" customWidth="1"/>
    <col min="13839" max="13839" width="7.85546875" style="15" customWidth="1"/>
    <col min="13840" max="13840" width="7.7109375" style="15" customWidth="1"/>
    <col min="13841" max="13841" width="7.5703125" style="15" customWidth="1"/>
    <col min="13842" max="13842" width="7.42578125" style="15" customWidth="1"/>
    <col min="13843" max="13845" width="9.140625" style="15"/>
    <col min="13846" max="13846" width="10.140625" style="15" bestFit="1" customWidth="1"/>
    <col min="13847" max="14080" width="9.140625" style="15"/>
    <col min="14081" max="14082" width="2.28515625" style="15" customWidth="1"/>
    <col min="14083" max="14083" width="24" style="15" customWidth="1"/>
    <col min="14084" max="14084" width="8.7109375" style="15" customWidth="1"/>
    <col min="14085" max="14085" width="10.5703125" style="15" customWidth="1"/>
    <col min="14086" max="14086" width="7.5703125" style="15" customWidth="1"/>
    <col min="14087" max="14087" width="15" style="15" customWidth="1"/>
    <col min="14088" max="14088" width="19.7109375" style="15" customWidth="1"/>
    <col min="14089" max="14089" width="20.7109375" style="15" customWidth="1"/>
    <col min="14090" max="14090" width="16.7109375" style="15" customWidth="1"/>
    <col min="14091" max="14091" width="7.42578125" style="15" customWidth="1"/>
    <col min="14092" max="14092" width="8.85546875" style="15" customWidth="1"/>
    <col min="14093" max="14093" width="14.7109375" style="15" customWidth="1"/>
    <col min="14094" max="14094" width="9.85546875" style="15" customWidth="1"/>
    <col min="14095" max="14095" width="7.85546875" style="15" customWidth="1"/>
    <col min="14096" max="14096" width="7.7109375" style="15" customWidth="1"/>
    <col min="14097" max="14097" width="7.5703125" style="15" customWidth="1"/>
    <col min="14098" max="14098" width="7.42578125" style="15" customWidth="1"/>
    <col min="14099" max="14101" width="9.140625" style="15"/>
    <col min="14102" max="14102" width="10.140625" style="15" bestFit="1" customWidth="1"/>
    <col min="14103" max="14336" width="9.140625" style="15"/>
    <col min="14337" max="14338" width="2.28515625" style="15" customWidth="1"/>
    <col min="14339" max="14339" width="24" style="15" customWidth="1"/>
    <col min="14340" max="14340" width="8.7109375" style="15" customWidth="1"/>
    <col min="14341" max="14341" width="10.5703125" style="15" customWidth="1"/>
    <col min="14342" max="14342" width="7.5703125" style="15" customWidth="1"/>
    <col min="14343" max="14343" width="15" style="15" customWidth="1"/>
    <col min="14344" max="14344" width="19.7109375" style="15" customWidth="1"/>
    <col min="14345" max="14345" width="20.7109375" style="15" customWidth="1"/>
    <col min="14346" max="14346" width="16.7109375" style="15" customWidth="1"/>
    <col min="14347" max="14347" width="7.42578125" style="15" customWidth="1"/>
    <col min="14348" max="14348" width="8.85546875" style="15" customWidth="1"/>
    <col min="14349" max="14349" width="14.7109375" style="15" customWidth="1"/>
    <col min="14350" max="14350" width="9.85546875" style="15" customWidth="1"/>
    <col min="14351" max="14351" width="7.85546875" style="15" customWidth="1"/>
    <col min="14352" max="14352" width="7.7109375" style="15" customWidth="1"/>
    <col min="14353" max="14353" width="7.5703125" style="15" customWidth="1"/>
    <col min="14354" max="14354" width="7.42578125" style="15" customWidth="1"/>
    <col min="14355" max="14357" width="9.140625" style="15"/>
    <col min="14358" max="14358" width="10.140625" style="15" bestFit="1" customWidth="1"/>
    <col min="14359" max="14592" width="9.140625" style="15"/>
    <col min="14593" max="14594" width="2.28515625" style="15" customWidth="1"/>
    <col min="14595" max="14595" width="24" style="15" customWidth="1"/>
    <col min="14596" max="14596" width="8.7109375" style="15" customWidth="1"/>
    <col min="14597" max="14597" width="10.5703125" style="15" customWidth="1"/>
    <col min="14598" max="14598" width="7.5703125" style="15" customWidth="1"/>
    <col min="14599" max="14599" width="15" style="15" customWidth="1"/>
    <col min="14600" max="14600" width="19.7109375" style="15" customWidth="1"/>
    <col min="14601" max="14601" width="20.7109375" style="15" customWidth="1"/>
    <col min="14602" max="14602" width="16.7109375" style="15" customWidth="1"/>
    <col min="14603" max="14603" width="7.42578125" style="15" customWidth="1"/>
    <col min="14604" max="14604" width="8.85546875" style="15" customWidth="1"/>
    <col min="14605" max="14605" width="14.7109375" style="15" customWidth="1"/>
    <col min="14606" max="14606" width="9.85546875" style="15" customWidth="1"/>
    <col min="14607" max="14607" width="7.85546875" style="15" customWidth="1"/>
    <col min="14608" max="14608" width="7.7109375" style="15" customWidth="1"/>
    <col min="14609" max="14609" width="7.5703125" style="15" customWidth="1"/>
    <col min="14610" max="14610" width="7.42578125" style="15" customWidth="1"/>
    <col min="14611" max="14613" width="9.140625" style="15"/>
    <col min="14614" max="14614" width="10.140625" style="15" bestFit="1" customWidth="1"/>
    <col min="14615" max="14848" width="9.140625" style="15"/>
    <col min="14849" max="14850" width="2.28515625" style="15" customWidth="1"/>
    <col min="14851" max="14851" width="24" style="15" customWidth="1"/>
    <col min="14852" max="14852" width="8.7109375" style="15" customWidth="1"/>
    <col min="14853" max="14853" width="10.5703125" style="15" customWidth="1"/>
    <col min="14854" max="14854" width="7.5703125" style="15" customWidth="1"/>
    <col min="14855" max="14855" width="15" style="15" customWidth="1"/>
    <col min="14856" max="14856" width="19.7109375" style="15" customWidth="1"/>
    <col min="14857" max="14857" width="20.7109375" style="15" customWidth="1"/>
    <col min="14858" max="14858" width="16.7109375" style="15" customWidth="1"/>
    <col min="14859" max="14859" width="7.42578125" style="15" customWidth="1"/>
    <col min="14860" max="14860" width="8.85546875" style="15" customWidth="1"/>
    <col min="14861" max="14861" width="14.7109375" style="15" customWidth="1"/>
    <col min="14862" max="14862" width="9.85546875" style="15" customWidth="1"/>
    <col min="14863" max="14863" width="7.85546875" style="15" customWidth="1"/>
    <col min="14864" max="14864" width="7.7109375" style="15" customWidth="1"/>
    <col min="14865" max="14865" width="7.5703125" style="15" customWidth="1"/>
    <col min="14866" max="14866" width="7.42578125" style="15" customWidth="1"/>
    <col min="14867" max="14869" width="9.140625" style="15"/>
    <col min="14870" max="14870" width="10.140625" style="15" bestFit="1" customWidth="1"/>
    <col min="14871" max="15104" width="9.140625" style="15"/>
    <col min="15105" max="15106" width="2.28515625" style="15" customWidth="1"/>
    <col min="15107" max="15107" width="24" style="15" customWidth="1"/>
    <col min="15108" max="15108" width="8.7109375" style="15" customWidth="1"/>
    <col min="15109" max="15109" width="10.5703125" style="15" customWidth="1"/>
    <col min="15110" max="15110" width="7.5703125" style="15" customWidth="1"/>
    <col min="15111" max="15111" width="15" style="15" customWidth="1"/>
    <col min="15112" max="15112" width="19.7109375" style="15" customWidth="1"/>
    <col min="15113" max="15113" width="20.7109375" style="15" customWidth="1"/>
    <col min="15114" max="15114" width="16.7109375" style="15" customWidth="1"/>
    <col min="15115" max="15115" width="7.42578125" style="15" customWidth="1"/>
    <col min="15116" max="15116" width="8.85546875" style="15" customWidth="1"/>
    <col min="15117" max="15117" width="14.7109375" style="15" customWidth="1"/>
    <col min="15118" max="15118" width="9.85546875" style="15" customWidth="1"/>
    <col min="15119" max="15119" width="7.85546875" style="15" customWidth="1"/>
    <col min="15120" max="15120" width="7.7109375" style="15" customWidth="1"/>
    <col min="15121" max="15121" width="7.5703125" style="15" customWidth="1"/>
    <col min="15122" max="15122" width="7.42578125" style="15" customWidth="1"/>
    <col min="15123" max="15125" width="9.140625" style="15"/>
    <col min="15126" max="15126" width="10.140625" style="15" bestFit="1" customWidth="1"/>
    <col min="15127" max="15360" width="9.140625" style="15"/>
    <col min="15361" max="15362" width="2.28515625" style="15" customWidth="1"/>
    <col min="15363" max="15363" width="24" style="15" customWidth="1"/>
    <col min="15364" max="15364" width="8.7109375" style="15" customWidth="1"/>
    <col min="15365" max="15365" width="10.5703125" style="15" customWidth="1"/>
    <col min="15366" max="15366" width="7.5703125" style="15" customWidth="1"/>
    <col min="15367" max="15367" width="15" style="15" customWidth="1"/>
    <col min="15368" max="15368" width="19.7109375" style="15" customWidth="1"/>
    <col min="15369" max="15369" width="20.7109375" style="15" customWidth="1"/>
    <col min="15370" max="15370" width="16.7109375" style="15" customWidth="1"/>
    <col min="15371" max="15371" width="7.42578125" style="15" customWidth="1"/>
    <col min="15372" max="15372" width="8.85546875" style="15" customWidth="1"/>
    <col min="15373" max="15373" width="14.7109375" style="15" customWidth="1"/>
    <col min="15374" max="15374" width="9.85546875" style="15" customWidth="1"/>
    <col min="15375" max="15375" width="7.85546875" style="15" customWidth="1"/>
    <col min="15376" max="15376" width="7.7109375" style="15" customWidth="1"/>
    <col min="15377" max="15377" width="7.5703125" style="15" customWidth="1"/>
    <col min="15378" max="15378" width="7.42578125" style="15" customWidth="1"/>
    <col min="15379" max="15381" width="9.140625" style="15"/>
    <col min="15382" max="15382" width="10.140625" style="15" bestFit="1" customWidth="1"/>
    <col min="15383" max="15616" width="9.140625" style="15"/>
    <col min="15617" max="15618" width="2.28515625" style="15" customWidth="1"/>
    <col min="15619" max="15619" width="24" style="15" customWidth="1"/>
    <col min="15620" max="15620" width="8.7109375" style="15" customWidth="1"/>
    <col min="15621" max="15621" width="10.5703125" style="15" customWidth="1"/>
    <col min="15622" max="15622" width="7.5703125" style="15" customWidth="1"/>
    <col min="15623" max="15623" width="15" style="15" customWidth="1"/>
    <col min="15624" max="15624" width="19.7109375" style="15" customWidth="1"/>
    <col min="15625" max="15625" width="20.7109375" style="15" customWidth="1"/>
    <col min="15626" max="15626" width="16.7109375" style="15" customWidth="1"/>
    <col min="15627" max="15627" width="7.42578125" style="15" customWidth="1"/>
    <col min="15628" max="15628" width="8.85546875" style="15" customWidth="1"/>
    <col min="15629" max="15629" width="14.7109375" style="15" customWidth="1"/>
    <col min="15630" max="15630" width="9.85546875" style="15" customWidth="1"/>
    <col min="15631" max="15631" width="7.85546875" style="15" customWidth="1"/>
    <col min="15632" max="15632" width="7.7109375" style="15" customWidth="1"/>
    <col min="15633" max="15633" width="7.5703125" style="15" customWidth="1"/>
    <col min="15634" max="15634" width="7.42578125" style="15" customWidth="1"/>
    <col min="15635" max="15637" width="9.140625" style="15"/>
    <col min="15638" max="15638" width="10.140625" style="15" bestFit="1" customWidth="1"/>
    <col min="15639" max="15872" width="9.140625" style="15"/>
    <col min="15873" max="15874" width="2.28515625" style="15" customWidth="1"/>
    <col min="15875" max="15875" width="24" style="15" customWidth="1"/>
    <col min="15876" max="15876" width="8.7109375" style="15" customWidth="1"/>
    <col min="15877" max="15877" width="10.5703125" style="15" customWidth="1"/>
    <col min="15878" max="15878" width="7.5703125" style="15" customWidth="1"/>
    <col min="15879" max="15879" width="15" style="15" customWidth="1"/>
    <col min="15880" max="15880" width="19.7109375" style="15" customWidth="1"/>
    <col min="15881" max="15881" width="20.7109375" style="15" customWidth="1"/>
    <col min="15882" max="15882" width="16.7109375" style="15" customWidth="1"/>
    <col min="15883" max="15883" width="7.42578125" style="15" customWidth="1"/>
    <col min="15884" max="15884" width="8.85546875" style="15" customWidth="1"/>
    <col min="15885" max="15885" width="14.7109375" style="15" customWidth="1"/>
    <col min="15886" max="15886" width="9.85546875" style="15" customWidth="1"/>
    <col min="15887" max="15887" width="7.85546875" style="15" customWidth="1"/>
    <col min="15888" max="15888" width="7.7109375" style="15" customWidth="1"/>
    <col min="15889" max="15889" width="7.5703125" style="15" customWidth="1"/>
    <col min="15890" max="15890" width="7.42578125" style="15" customWidth="1"/>
    <col min="15891" max="15893" width="9.140625" style="15"/>
    <col min="15894" max="15894" width="10.140625" style="15" bestFit="1" customWidth="1"/>
    <col min="15895" max="16128" width="9.140625" style="15"/>
    <col min="16129" max="16130" width="2.28515625" style="15" customWidth="1"/>
    <col min="16131" max="16131" width="24" style="15" customWidth="1"/>
    <col min="16132" max="16132" width="8.7109375" style="15" customWidth="1"/>
    <col min="16133" max="16133" width="10.5703125" style="15" customWidth="1"/>
    <col min="16134" max="16134" width="7.5703125" style="15" customWidth="1"/>
    <col min="16135" max="16135" width="15" style="15" customWidth="1"/>
    <col min="16136" max="16136" width="19.7109375" style="15" customWidth="1"/>
    <col min="16137" max="16137" width="20.7109375" style="15" customWidth="1"/>
    <col min="16138" max="16138" width="16.7109375" style="15" customWidth="1"/>
    <col min="16139" max="16139" width="7.42578125" style="15" customWidth="1"/>
    <col min="16140" max="16140" width="8.85546875" style="15" customWidth="1"/>
    <col min="16141" max="16141" width="14.7109375" style="15" customWidth="1"/>
    <col min="16142" max="16142" width="9.85546875" style="15" customWidth="1"/>
    <col min="16143" max="16143" width="7.85546875" style="15" customWidth="1"/>
    <col min="16144" max="16144" width="7.7109375" style="15" customWidth="1"/>
    <col min="16145" max="16145" width="7.5703125" style="15" customWidth="1"/>
    <col min="16146" max="16146" width="7.42578125" style="15" customWidth="1"/>
    <col min="16147" max="16149" width="9.140625" style="15"/>
    <col min="16150" max="16150" width="10.140625" style="15" bestFit="1" customWidth="1"/>
    <col min="16151" max="16384" width="9.140625" style="15"/>
  </cols>
  <sheetData>
    <row r="1" spans="1:15" x14ac:dyDescent="0.2">
      <c r="A1" s="794" t="s">
        <v>611</v>
      </c>
      <c r="B1" s="795"/>
      <c r="C1" s="795"/>
      <c r="D1" s="795"/>
      <c r="E1" s="795"/>
      <c r="F1" s="795"/>
      <c r="G1" s="795"/>
      <c r="H1" s="795"/>
      <c r="I1" s="795"/>
      <c r="J1" s="795"/>
      <c r="K1" s="795"/>
      <c r="L1" s="795"/>
      <c r="M1" s="795"/>
    </row>
    <row r="2" spans="1:15" ht="1.5" customHeight="1" thickBot="1" x14ac:dyDescent="0.25">
      <c r="D2" s="15"/>
      <c r="E2" s="15"/>
      <c r="F2" s="15"/>
      <c r="G2" s="15"/>
      <c r="H2" s="43"/>
      <c r="I2" s="15"/>
      <c r="J2" s="15"/>
      <c r="K2" s="15"/>
      <c r="L2" s="15"/>
      <c r="M2" s="15"/>
    </row>
    <row r="3" spans="1:15" s="2" customFormat="1" ht="55.5" customHeight="1" thickTop="1" thickBot="1" x14ac:dyDescent="0.3">
      <c r="A3" s="161" t="s">
        <v>36</v>
      </c>
      <c r="B3" s="162"/>
      <c r="C3" s="163"/>
      <c r="D3" s="164" t="s">
        <v>37</v>
      </c>
      <c r="E3" s="165" t="s">
        <v>38</v>
      </c>
      <c r="F3" s="165" t="s">
        <v>39</v>
      </c>
      <c r="G3" s="165" t="s">
        <v>40</v>
      </c>
      <c r="H3" s="165" t="s">
        <v>41</v>
      </c>
      <c r="I3" s="166" t="s">
        <v>42</v>
      </c>
      <c r="J3" s="166" t="s">
        <v>43</v>
      </c>
      <c r="K3" s="165" t="s">
        <v>44</v>
      </c>
      <c r="L3" s="165" t="s">
        <v>45</v>
      </c>
      <c r="M3" s="167" t="s">
        <v>46</v>
      </c>
      <c r="N3" s="168" t="s">
        <v>47</v>
      </c>
    </row>
    <row r="4" spans="1:15" ht="12.75" customHeight="1" thickTop="1" thickBot="1" x14ac:dyDescent="0.25">
      <c r="A4" s="796" t="s">
        <v>6</v>
      </c>
      <c r="B4" s="797"/>
      <c r="C4" s="797"/>
      <c r="D4" s="797"/>
      <c r="E4" s="797"/>
      <c r="F4" s="797"/>
      <c r="G4" s="797"/>
      <c r="H4" s="797"/>
      <c r="I4" s="797"/>
      <c r="J4" s="797"/>
      <c r="K4" s="797"/>
      <c r="L4" s="797"/>
      <c r="M4" s="797"/>
      <c r="N4" s="798"/>
    </row>
    <row r="5" spans="1:15" ht="12.75" customHeight="1" x14ac:dyDescent="0.2">
      <c r="A5" s="169" t="s">
        <v>48</v>
      </c>
      <c r="B5" s="170"/>
      <c r="C5" s="171"/>
      <c r="D5" s="172">
        <v>237452</v>
      </c>
      <c r="E5" s="173">
        <v>105000</v>
      </c>
      <c r="F5" s="174">
        <f>+D5/E5</f>
        <v>2.2614476190476189</v>
      </c>
      <c r="G5" s="173">
        <v>192616</v>
      </c>
      <c r="H5" s="175">
        <v>94367</v>
      </c>
      <c r="I5" s="176">
        <f>+G5/D5</f>
        <v>0.81117868032275997</v>
      </c>
      <c r="J5" s="176">
        <f>+H5/E5</f>
        <v>0.89873333333333338</v>
      </c>
      <c r="K5" s="173">
        <v>54676</v>
      </c>
      <c r="L5" s="173">
        <v>52527</v>
      </c>
      <c r="M5" s="176">
        <f>+K5/E5</f>
        <v>0.52072380952380948</v>
      </c>
      <c r="N5" s="177">
        <f>K5/H5</f>
        <v>0.57939745885743954</v>
      </c>
    </row>
    <row r="6" spans="1:15" ht="12.75" customHeight="1" x14ac:dyDescent="0.2">
      <c r="A6" s="783" t="s">
        <v>49</v>
      </c>
      <c r="B6" s="786" t="s">
        <v>50</v>
      </c>
      <c r="C6" s="787"/>
      <c r="D6" s="178">
        <v>205170</v>
      </c>
      <c r="E6" s="179">
        <v>82297</v>
      </c>
      <c r="F6" s="180">
        <f t="shared" ref="F6:F11" si="0">+D6/E6</f>
        <v>2.4930434888270532</v>
      </c>
      <c r="G6" s="179">
        <v>166679</v>
      </c>
      <c r="H6" s="181">
        <v>74620</v>
      </c>
      <c r="I6" s="182">
        <f t="shared" ref="I6:J11" si="1">+G6/D6</f>
        <v>0.81239459960033145</v>
      </c>
      <c r="J6" s="182">
        <f t="shared" si="1"/>
        <v>0.90671591917080818</v>
      </c>
      <c r="K6" s="179">
        <v>45349</v>
      </c>
      <c r="L6" s="179">
        <v>43529</v>
      </c>
      <c r="M6" s="182">
        <f t="shared" ref="M6:M11" si="2">+K6/E6</f>
        <v>0.55104074267591774</v>
      </c>
      <c r="N6" s="183">
        <f t="shared" ref="N6:N11" si="3">K6/H6</f>
        <v>0.607732511391048</v>
      </c>
    </row>
    <row r="7" spans="1:15" ht="12.75" customHeight="1" x14ac:dyDescent="0.2">
      <c r="A7" s="784"/>
      <c r="B7" s="789" t="s">
        <v>49</v>
      </c>
      <c r="C7" s="184" t="s">
        <v>51</v>
      </c>
      <c r="D7" s="185">
        <v>58921</v>
      </c>
      <c r="E7" s="186">
        <v>39750</v>
      </c>
      <c r="F7" s="187">
        <f t="shared" si="0"/>
        <v>1.4822893081761006</v>
      </c>
      <c r="G7" s="186">
        <v>48418</v>
      </c>
      <c r="H7" s="188">
        <v>34331</v>
      </c>
      <c r="I7" s="189">
        <f t="shared" si="1"/>
        <v>0.82174436957960661</v>
      </c>
      <c r="J7" s="189">
        <f t="shared" si="1"/>
        <v>0.86367295597484273</v>
      </c>
      <c r="K7" s="186">
        <v>15850</v>
      </c>
      <c r="L7" s="186">
        <v>12744</v>
      </c>
      <c r="M7" s="189">
        <f t="shared" si="2"/>
        <v>0.3987421383647799</v>
      </c>
      <c r="N7" s="190">
        <f t="shared" si="3"/>
        <v>0.46168186187410792</v>
      </c>
    </row>
    <row r="8" spans="1:15" ht="12.75" customHeight="1" x14ac:dyDescent="0.2">
      <c r="A8" s="784"/>
      <c r="B8" s="790"/>
      <c r="C8" s="191" t="s">
        <v>52</v>
      </c>
      <c r="D8" s="192">
        <v>146249</v>
      </c>
      <c r="E8" s="193">
        <v>67509</v>
      </c>
      <c r="F8" s="194">
        <f t="shared" si="0"/>
        <v>2.1663630034513917</v>
      </c>
      <c r="G8" s="193">
        <v>118261</v>
      </c>
      <c r="H8" s="195">
        <v>60720</v>
      </c>
      <c r="I8" s="196">
        <f t="shared" si="1"/>
        <v>0.80862775130086362</v>
      </c>
      <c r="J8" s="196">
        <f t="shared" si="1"/>
        <v>0.89943563080478162</v>
      </c>
      <c r="K8" s="193">
        <v>34468</v>
      </c>
      <c r="L8" s="193">
        <v>31938</v>
      </c>
      <c r="M8" s="196">
        <f t="shared" si="2"/>
        <v>0.51056896117554695</v>
      </c>
      <c r="N8" s="197">
        <f t="shared" si="3"/>
        <v>0.56765480895915676</v>
      </c>
    </row>
    <row r="9" spans="1:15" ht="12.75" customHeight="1" x14ac:dyDescent="0.2">
      <c r="A9" s="784"/>
      <c r="B9" s="786" t="s">
        <v>53</v>
      </c>
      <c r="C9" s="787"/>
      <c r="D9" s="178">
        <v>32282</v>
      </c>
      <c r="E9" s="179">
        <v>26640</v>
      </c>
      <c r="F9" s="180">
        <f t="shared" si="0"/>
        <v>1.2117867867867869</v>
      </c>
      <c r="G9" s="179">
        <v>25937</v>
      </c>
      <c r="H9" s="181">
        <v>22249</v>
      </c>
      <c r="I9" s="182">
        <f t="shared" si="1"/>
        <v>0.80345083947710794</v>
      </c>
      <c r="J9" s="182">
        <f t="shared" si="1"/>
        <v>0.8351726726726727</v>
      </c>
      <c r="K9" s="179">
        <v>9852</v>
      </c>
      <c r="L9" s="179">
        <v>9204</v>
      </c>
      <c r="M9" s="182">
        <f t="shared" si="2"/>
        <v>0.36981981981981982</v>
      </c>
      <c r="N9" s="183">
        <f t="shared" si="3"/>
        <v>0.44280641826598949</v>
      </c>
    </row>
    <row r="10" spans="1:15" ht="12.75" customHeight="1" x14ac:dyDescent="0.2">
      <c r="A10" s="784"/>
      <c r="B10" s="789" t="s">
        <v>49</v>
      </c>
      <c r="C10" s="184" t="s">
        <v>51</v>
      </c>
      <c r="D10" s="185">
        <v>21699</v>
      </c>
      <c r="E10" s="186">
        <v>18487</v>
      </c>
      <c r="F10" s="187">
        <f t="shared" si="0"/>
        <v>1.1737437117974794</v>
      </c>
      <c r="G10" s="186">
        <v>17462</v>
      </c>
      <c r="H10" s="188">
        <v>15639</v>
      </c>
      <c r="I10" s="189">
        <f t="shared" si="1"/>
        <v>0.80473754550900967</v>
      </c>
      <c r="J10" s="189">
        <f t="shared" si="1"/>
        <v>0.84594579975117645</v>
      </c>
      <c r="K10" s="186">
        <v>6442</v>
      </c>
      <c r="L10" s="186">
        <v>5942</v>
      </c>
      <c r="M10" s="189">
        <f t="shared" si="2"/>
        <v>0.34846108075945259</v>
      </c>
      <c r="N10" s="190">
        <f t="shared" si="3"/>
        <v>0.41191892064710017</v>
      </c>
    </row>
    <row r="11" spans="1:15" ht="12.75" customHeight="1" thickBot="1" x14ac:dyDescent="0.25">
      <c r="A11" s="788"/>
      <c r="B11" s="791"/>
      <c r="C11" s="198" t="s">
        <v>52</v>
      </c>
      <c r="D11" s="199">
        <v>10583</v>
      </c>
      <c r="E11" s="200">
        <v>9545</v>
      </c>
      <c r="F11" s="201">
        <f t="shared" si="0"/>
        <v>1.1087480356207438</v>
      </c>
      <c r="G11" s="200">
        <v>8475</v>
      </c>
      <c r="H11" s="202">
        <v>7866</v>
      </c>
      <c r="I11" s="203">
        <f t="shared" si="1"/>
        <v>0.80081262401965414</v>
      </c>
      <c r="J11" s="203">
        <f t="shared" si="1"/>
        <v>0.82409638554216869</v>
      </c>
      <c r="K11" s="200">
        <v>3562</v>
      </c>
      <c r="L11" s="200">
        <v>3299</v>
      </c>
      <c r="M11" s="203">
        <f t="shared" si="2"/>
        <v>0.37317967522262963</v>
      </c>
      <c r="N11" s="204">
        <f t="shared" si="3"/>
        <v>0.45283498601576405</v>
      </c>
    </row>
    <row r="12" spans="1:15" ht="12.75" customHeight="1" thickBot="1" x14ac:dyDescent="0.25">
      <c r="A12" s="780" t="s">
        <v>7</v>
      </c>
      <c r="B12" s="781"/>
      <c r="C12" s="781"/>
      <c r="D12" s="781"/>
      <c r="E12" s="781"/>
      <c r="F12" s="781"/>
      <c r="G12" s="781"/>
      <c r="H12" s="781"/>
      <c r="I12" s="781"/>
      <c r="J12" s="781"/>
      <c r="K12" s="781"/>
      <c r="L12" s="781"/>
      <c r="M12" s="781"/>
      <c r="N12" s="782"/>
      <c r="O12" s="205"/>
    </row>
    <row r="13" spans="1:15" ht="12.75" customHeight="1" x14ac:dyDescent="0.2">
      <c r="A13" s="169" t="s">
        <v>48</v>
      </c>
      <c r="B13" s="170"/>
      <c r="C13" s="171"/>
      <c r="D13" s="172">
        <v>234026</v>
      </c>
      <c r="E13" s="173">
        <v>108848</v>
      </c>
      <c r="F13" s="174">
        <f t="shared" ref="F13:F19" si="4">D13/E13</f>
        <v>2.1500257239453182</v>
      </c>
      <c r="G13" s="173">
        <v>191809</v>
      </c>
      <c r="H13" s="175">
        <v>98337</v>
      </c>
      <c r="I13" s="176">
        <f t="shared" ref="I13:I19" si="5">G13/D13</f>
        <v>0.81960551391725711</v>
      </c>
      <c r="J13" s="176">
        <f>+H13/E13</f>
        <v>0.90343414669998534</v>
      </c>
      <c r="K13" s="173">
        <v>61077</v>
      </c>
      <c r="L13" s="173">
        <v>58342</v>
      </c>
      <c r="M13" s="176">
        <f t="shared" ref="M13:M19" si="6">K13/E13</f>
        <v>0.56112193150080847</v>
      </c>
      <c r="N13" s="177">
        <v>0.62109887427926413</v>
      </c>
      <c r="O13" s="205"/>
    </row>
    <row r="14" spans="1:15" ht="12.75" customHeight="1" x14ac:dyDescent="0.2">
      <c r="A14" s="783" t="s">
        <v>49</v>
      </c>
      <c r="B14" s="786" t="s">
        <v>50</v>
      </c>
      <c r="C14" s="787"/>
      <c r="D14" s="178">
        <v>198393</v>
      </c>
      <c r="E14" s="179">
        <v>83674</v>
      </c>
      <c r="F14" s="180">
        <f t="shared" si="4"/>
        <v>2.3710232569256879</v>
      </c>
      <c r="G14" s="179">
        <v>162489</v>
      </c>
      <c r="H14" s="181">
        <v>76306</v>
      </c>
      <c r="I14" s="182">
        <f t="shared" si="5"/>
        <v>0.81902587288866036</v>
      </c>
      <c r="J14" s="182">
        <f t="shared" ref="J14:J19" si="7">+H14/E14</f>
        <v>0.91194397303821972</v>
      </c>
      <c r="K14" s="179">
        <v>49877</v>
      </c>
      <c r="L14" s="179">
        <v>47684</v>
      </c>
      <c r="M14" s="182">
        <f t="shared" si="6"/>
        <v>0.59608719554461365</v>
      </c>
      <c r="N14" s="183">
        <v>0.65364453647157494</v>
      </c>
    </row>
    <row r="15" spans="1:15" ht="12.75" customHeight="1" x14ac:dyDescent="0.2">
      <c r="A15" s="784"/>
      <c r="B15" s="789" t="s">
        <v>49</v>
      </c>
      <c r="C15" s="184" t="s">
        <v>51</v>
      </c>
      <c r="D15" s="185">
        <v>77180</v>
      </c>
      <c r="E15" s="186">
        <v>50322</v>
      </c>
      <c r="F15" s="187">
        <f t="shared" si="4"/>
        <v>1.5337228250069552</v>
      </c>
      <c r="G15" s="186">
        <v>64201</v>
      </c>
      <c r="H15" s="188">
        <v>44167</v>
      </c>
      <c r="I15" s="189">
        <f t="shared" si="5"/>
        <v>0.83183467219486917</v>
      </c>
      <c r="J15" s="189">
        <f t="shared" si="7"/>
        <v>0.87768769126823254</v>
      </c>
      <c r="K15" s="186">
        <v>24946</v>
      </c>
      <c r="L15" s="186">
        <v>20431</v>
      </c>
      <c r="M15" s="189">
        <f t="shared" si="6"/>
        <v>0.49572751480465799</v>
      </c>
      <c r="N15" s="190">
        <v>0.56481083161636514</v>
      </c>
    </row>
    <row r="16" spans="1:15" ht="12.75" customHeight="1" x14ac:dyDescent="0.2">
      <c r="A16" s="784"/>
      <c r="B16" s="790"/>
      <c r="C16" s="191" t="s">
        <v>52</v>
      </c>
      <c r="D16" s="192">
        <v>121213</v>
      </c>
      <c r="E16" s="193">
        <v>61248</v>
      </c>
      <c r="F16" s="194">
        <f t="shared" si="4"/>
        <v>1.9790523772204807</v>
      </c>
      <c r="G16" s="193">
        <v>98288</v>
      </c>
      <c r="H16" s="195">
        <v>54602</v>
      </c>
      <c r="I16" s="196">
        <f t="shared" si="5"/>
        <v>0.81087012119162138</v>
      </c>
      <c r="J16" s="196">
        <f t="shared" si="7"/>
        <v>0.89149033437826541</v>
      </c>
      <c r="K16" s="193">
        <v>32705</v>
      </c>
      <c r="L16" s="193">
        <v>29181</v>
      </c>
      <c r="M16" s="196">
        <f t="shared" si="6"/>
        <v>0.53397661964472309</v>
      </c>
      <c r="N16" s="197">
        <v>0.33274662217157741</v>
      </c>
    </row>
    <row r="17" spans="1:14" ht="12.75" customHeight="1" x14ac:dyDescent="0.2">
      <c r="A17" s="784"/>
      <c r="B17" s="786" t="s">
        <v>53</v>
      </c>
      <c r="C17" s="787"/>
      <c r="D17" s="178">
        <v>35633</v>
      </c>
      <c r="E17" s="179">
        <v>29328</v>
      </c>
      <c r="F17" s="180">
        <f t="shared" si="4"/>
        <v>1.2149822695035462</v>
      </c>
      <c r="G17" s="179">
        <v>29320</v>
      </c>
      <c r="H17" s="181">
        <v>29320</v>
      </c>
      <c r="I17" s="182">
        <f t="shared" si="5"/>
        <v>0.8228327673785536</v>
      </c>
      <c r="J17" s="182">
        <f t="shared" si="7"/>
        <v>0.99972722313147844</v>
      </c>
      <c r="K17" s="179">
        <v>11874</v>
      </c>
      <c r="L17" s="179">
        <v>10955</v>
      </c>
      <c r="M17" s="182">
        <f t="shared" si="6"/>
        <v>0.40486906710310966</v>
      </c>
      <c r="N17" s="183">
        <v>0.40497953615279675</v>
      </c>
    </row>
    <row r="18" spans="1:14" ht="12.75" customHeight="1" x14ac:dyDescent="0.2">
      <c r="A18" s="784"/>
      <c r="B18" s="789" t="s">
        <v>49</v>
      </c>
      <c r="C18" s="184" t="s">
        <v>51</v>
      </c>
      <c r="D18" s="185">
        <v>26211</v>
      </c>
      <c r="E18" s="186">
        <v>22278</v>
      </c>
      <c r="F18" s="187">
        <f t="shared" si="4"/>
        <v>1.1765418798814975</v>
      </c>
      <c r="G18" s="186">
        <v>21805</v>
      </c>
      <c r="H18" s="188">
        <v>19150</v>
      </c>
      <c r="I18" s="189">
        <f t="shared" si="5"/>
        <v>0.83190263629773764</v>
      </c>
      <c r="J18" s="189">
        <f t="shared" si="7"/>
        <v>0.85959242301822425</v>
      </c>
      <c r="K18" s="186">
        <v>8743</v>
      </c>
      <c r="L18" s="186">
        <v>8008</v>
      </c>
      <c r="M18" s="189">
        <f t="shared" si="6"/>
        <v>0.39244995062393395</v>
      </c>
      <c r="N18" s="190">
        <v>0.40096308186195828</v>
      </c>
    </row>
    <row r="19" spans="1:14" ht="12.75" customHeight="1" thickBot="1" x14ac:dyDescent="0.25">
      <c r="A19" s="788"/>
      <c r="B19" s="791"/>
      <c r="C19" s="198" t="s">
        <v>52</v>
      </c>
      <c r="D19" s="199">
        <v>9421</v>
      </c>
      <c r="E19" s="200">
        <v>8556</v>
      </c>
      <c r="F19" s="201">
        <f t="shared" si="4"/>
        <v>1.101098644226274</v>
      </c>
      <c r="G19" s="200">
        <v>7515</v>
      </c>
      <c r="H19" s="202">
        <v>6942</v>
      </c>
      <c r="I19" s="203">
        <f t="shared" si="5"/>
        <v>0.79768602059229377</v>
      </c>
      <c r="J19" s="203">
        <f t="shared" si="7"/>
        <v>0.81136044880785418</v>
      </c>
      <c r="K19" s="200">
        <v>3278</v>
      </c>
      <c r="L19" s="200">
        <v>2991</v>
      </c>
      <c r="M19" s="203">
        <f t="shared" si="6"/>
        <v>0.38312295465170643</v>
      </c>
      <c r="N19" s="204">
        <v>0.436252328985893</v>
      </c>
    </row>
    <row r="20" spans="1:14" ht="12.75" customHeight="1" thickBot="1" x14ac:dyDescent="0.25">
      <c r="A20" s="780" t="s">
        <v>8</v>
      </c>
      <c r="B20" s="781"/>
      <c r="C20" s="781"/>
      <c r="D20" s="781"/>
      <c r="E20" s="781"/>
      <c r="F20" s="781"/>
      <c r="G20" s="781"/>
      <c r="H20" s="781"/>
      <c r="I20" s="781"/>
      <c r="J20" s="781"/>
      <c r="K20" s="781"/>
      <c r="L20" s="781"/>
      <c r="M20" s="781"/>
      <c r="N20" s="782"/>
    </row>
    <row r="21" spans="1:14" ht="12.75" customHeight="1" x14ac:dyDescent="0.2">
      <c r="A21" s="169" t="s">
        <v>48</v>
      </c>
      <c r="B21" s="170"/>
      <c r="C21" s="171"/>
      <c r="D21" s="172">
        <v>253273</v>
      </c>
      <c r="E21" s="173">
        <v>117544</v>
      </c>
      <c r="F21" s="174">
        <f>D21/E21</f>
        <v>2.1547080242292247</v>
      </c>
      <c r="G21" s="173">
        <v>209436</v>
      </c>
      <c r="H21" s="175">
        <v>107169</v>
      </c>
      <c r="I21" s="176">
        <f>G21/D21</f>
        <v>0.826917989679121</v>
      </c>
      <c r="J21" s="176">
        <f>+H21/E21</f>
        <v>0.91173518001769549</v>
      </c>
      <c r="K21" s="173">
        <v>69582</v>
      </c>
      <c r="L21" s="173">
        <v>66517</v>
      </c>
      <c r="M21" s="176">
        <f>K21/E21</f>
        <v>0.59196556183216498</v>
      </c>
      <c r="N21" s="177">
        <v>0.64927357724715173</v>
      </c>
    </row>
    <row r="22" spans="1:14" ht="12.75" customHeight="1" x14ac:dyDescent="0.2">
      <c r="A22" s="783" t="s">
        <v>49</v>
      </c>
      <c r="B22" s="786" t="s">
        <v>50</v>
      </c>
      <c r="C22" s="787"/>
      <c r="D22" s="178">
        <v>216092</v>
      </c>
      <c r="E22" s="179">
        <v>91166</v>
      </c>
      <c r="F22" s="180">
        <f t="shared" ref="F22:F27" si="8">D22/E22</f>
        <v>2.37031349406577</v>
      </c>
      <c r="G22" s="179">
        <v>178490</v>
      </c>
      <c r="H22" s="181">
        <v>83894</v>
      </c>
      <c r="I22" s="182">
        <f t="shared" ref="I22:I27" si="9">G22/D22</f>
        <v>0.82599078170408902</v>
      </c>
      <c r="J22" s="182">
        <f t="shared" ref="J22:J27" si="10">+H22/E22</f>
        <v>0.9202334203540794</v>
      </c>
      <c r="K22" s="179">
        <v>56930</v>
      </c>
      <c r="L22" s="179">
        <v>54329</v>
      </c>
      <c r="M22" s="182">
        <f t="shared" ref="M22:M27" si="11">K22/E22</f>
        <v>0.62446526117192813</v>
      </c>
      <c r="N22" s="183">
        <v>0.67859441676401178</v>
      </c>
    </row>
    <row r="23" spans="1:14" ht="12.75" customHeight="1" x14ac:dyDescent="0.2">
      <c r="A23" s="784"/>
      <c r="B23" s="789" t="s">
        <v>49</v>
      </c>
      <c r="C23" s="184" t="s">
        <v>51</v>
      </c>
      <c r="D23" s="185">
        <v>122985</v>
      </c>
      <c r="E23" s="186">
        <v>69258</v>
      </c>
      <c r="F23" s="187">
        <f t="shared" si="8"/>
        <v>1.7757515377284934</v>
      </c>
      <c r="G23" s="186">
        <v>101510</v>
      </c>
      <c r="H23" s="188">
        <v>62211</v>
      </c>
      <c r="I23" s="189">
        <f t="shared" si="9"/>
        <v>0.82538520957840389</v>
      </c>
      <c r="J23" s="189">
        <f t="shared" si="10"/>
        <v>0.89825002165814782</v>
      </c>
      <c r="K23" s="186">
        <v>39130</v>
      </c>
      <c r="L23" s="186">
        <v>33296</v>
      </c>
      <c r="M23" s="189">
        <f t="shared" si="11"/>
        <v>0.56498888215079845</v>
      </c>
      <c r="N23" s="190">
        <v>0.62898844255839004</v>
      </c>
    </row>
    <row r="24" spans="1:14" ht="12.75" customHeight="1" x14ac:dyDescent="0.2">
      <c r="A24" s="784"/>
      <c r="B24" s="790"/>
      <c r="C24" s="191" t="s">
        <v>52</v>
      </c>
      <c r="D24" s="192">
        <v>93107</v>
      </c>
      <c r="E24" s="193">
        <v>52057</v>
      </c>
      <c r="F24" s="194">
        <f t="shared" si="8"/>
        <v>1.7885586952763317</v>
      </c>
      <c r="G24" s="193">
        <v>76980</v>
      </c>
      <c r="H24" s="195">
        <v>46402</v>
      </c>
      <c r="I24" s="196">
        <f t="shared" si="9"/>
        <v>0.82679068168880965</v>
      </c>
      <c r="J24" s="196">
        <f t="shared" si="10"/>
        <v>0.89136907620492922</v>
      </c>
      <c r="K24" s="193">
        <v>26368</v>
      </c>
      <c r="L24" s="193">
        <v>22313</v>
      </c>
      <c r="M24" s="196">
        <f t="shared" si="11"/>
        <v>0.50652169737019037</v>
      </c>
      <c r="N24" s="197">
        <v>0.56825136847549673</v>
      </c>
    </row>
    <row r="25" spans="1:14" ht="12.75" customHeight="1" x14ac:dyDescent="0.2">
      <c r="A25" s="784"/>
      <c r="B25" s="786" t="s">
        <v>53</v>
      </c>
      <c r="C25" s="787"/>
      <c r="D25" s="178">
        <v>37181</v>
      </c>
      <c r="E25" s="179">
        <v>30806</v>
      </c>
      <c r="F25" s="180">
        <f t="shared" si="8"/>
        <v>1.2069402064532884</v>
      </c>
      <c r="G25" s="179">
        <v>30946</v>
      </c>
      <c r="H25" s="181">
        <v>26589</v>
      </c>
      <c r="I25" s="182">
        <f t="shared" si="9"/>
        <v>0.83230682337753148</v>
      </c>
      <c r="J25" s="182">
        <f t="shared" si="10"/>
        <v>0.86311108225670319</v>
      </c>
      <c r="K25" s="179">
        <v>13445</v>
      </c>
      <c r="L25" s="179">
        <v>12530</v>
      </c>
      <c r="M25" s="182">
        <f t="shared" si="11"/>
        <v>0.43644095306109199</v>
      </c>
      <c r="N25" s="183">
        <v>0.50566023543570648</v>
      </c>
    </row>
    <row r="26" spans="1:14" ht="12.75" customHeight="1" x14ac:dyDescent="0.2">
      <c r="A26" s="784"/>
      <c r="B26" s="789" t="s">
        <v>49</v>
      </c>
      <c r="C26" s="184" t="s">
        <v>51</v>
      </c>
      <c r="D26" s="185">
        <v>31188</v>
      </c>
      <c r="E26" s="186">
        <v>26434</v>
      </c>
      <c r="F26" s="187">
        <f t="shared" si="8"/>
        <v>1.1798441401225694</v>
      </c>
      <c r="G26" s="186">
        <v>26164</v>
      </c>
      <c r="H26" s="188">
        <v>22845</v>
      </c>
      <c r="I26" s="189">
        <f t="shared" si="9"/>
        <v>0.83891240220597663</v>
      </c>
      <c r="J26" s="189">
        <f t="shared" si="10"/>
        <v>0.86422788832564124</v>
      </c>
      <c r="K26" s="186">
        <v>11180</v>
      </c>
      <c r="L26" s="186">
        <v>10310</v>
      </c>
      <c r="M26" s="189">
        <f t="shared" si="11"/>
        <v>0.42294015283347203</v>
      </c>
      <c r="N26" s="190">
        <v>0.48938498577369227</v>
      </c>
    </row>
    <row r="27" spans="1:14" ht="12.75" customHeight="1" thickBot="1" x14ac:dyDescent="0.25">
      <c r="A27" s="788"/>
      <c r="B27" s="791"/>
      <c r="C27" s="198" t="s">
        <v>52</v>
      </c>
      <c r="D27" s="199">
        <v>5993</v>
      </c>
      <c r="E27" s="200">
        <v>5595</v>
      </c>
      <c r="F27" s="201">
        <f t="shared" si="8"/>
        <v>1.0711349419124219</v>
      </c>
      <c r="G27" s="200">
        <v>4782</v>
      </c>
      <c r="H27" s="202">
        <v>4546</v>
      </c>
      <c r="I27" s="203">
        <f t="shared" si="9"/>
        <v>0.7979309194059736</v>
      </c>
      <c r="J27" s="203">
        <f t="shared" si="10"/>
        <v>0.8125111706881144</v>
      </c>
      <c r="K27" s="200">
        <v>2388</v>
      </c>
      <c r="L27" s="200">
        <v>2253</v>
      </c>
      <c r="M27" s="203">
        <f t="shared" si="11"/>
        <v>0.42680965147453082</v>
      </c>
      <c r="N27" s="204">
        <v>0.52529696436427631</v>
      </c>
    </row>
    <row r="28" spans="1:14" ht="12.75" customHeight="1" thickBot="1" x14ac:dyDescent="0.25">
      <c r="A28" s="780" t="s">
        <v>9</v>
      </c>
      <c r="B28" s="781"/>
      <c r="C28" s="781"/>
      <c r="D28" s="781"/>
      <c r="E28" s="781"/>
      <c r="F28" s="781"/>
      <c r="G28" s="781"/>
      <c r="H28" s="781"/>
      <c r="I28" s="781"/>
      <c r="J28" s="781"/>
      <c r="K28" s="781"/>
      <c r="L28" s="781"/>
      <c r="M28" s="781"/>
      <c r="N28" s="782"/>
    </row>
    <row r="29" spans="1:14" ht="12.75" customHeight="1" x14ac:dyDescent="0.2">
      <c r="A29" s="169" t="s">
        <v>48</v>
      </c>
      <c r="B29" s="170"/>
      <c r="C29" s="171"/>
      <c r="D29" s="172">
        <v>284977</v>
      </c>
      <c r="E29" s="173">
        <v>130353</v>
      </c>
      <c r="F29" s="174">
        <v>2.1861944105620892</v>
      </c>
      <c r="G29" s="173">
        <v>240977</v>
      </c>
      <c r="H29" s="175">
        <v>119446</v>
      </c>
      <c r="I29" s="176">
        <v>0.84560157486393639</v>
      </c>
      <c r="J29" s="176">
        <v>0.916327203823464</v>
      </c>
      <c r="K29" s="173">
        <v>75613</v>
      </c>
      <c r="L29" s="173">
        <v>72199</v>
      </c>
      <c r="M29" s="176">
        <v>0.58006336639739786</v>
      </c>
      <c r="N29" s="177">
        <v>0.63303082564506141</v>
      </c>
    </row>
    <row r="30" spans="1:14" ht="12.75" customHeight="1" x14ac:dyDescent="0.2">
      <c r="A30" s="783" t="s">
        <v>49</v>
      </c>
      <c r="B30" s="786" t="s">
        <v>50</v>
      </c>
      <c r="C30" s="787"/>
      <c r="D30" s="178">
        <v>233597</v>
      </c>
      <c r="E30" s="179">
        <v>94630</v>
      </c>
      <c r="F30" s="180">
        <v>2.4685300644615871</v>
      </c>
      <c r="G30" s="179">
        <v>197385</v>
      </c>
      <c r="H30" s="181">
        <v>87705</v>
      </c>
      <c r="I30" s="182">
        <v>0.84498088588466458</v>
      </c>
      <c r="J30" s="182">
        <v>0.92682024727887558</v>
      </c>
      <c r="K30" s="179">
        <v>59036</v>
      </c>
      <c r="L30" s="179">
        <v>56112</v>
      </c>
      <c r="M30" s="182">
        <v>0.62386135475007931</v>
      </c>
      <c r="N30" s="183">
        <v>0.67312011857932841</v>
      </c>
    </row>
    <row r="31" spans="1:14" ht="12.75" customHeight="1" x14ac:dyDescent="0.2">
      <c r="A31" s="784"/>
      <c r="B31" s="789" t="s">
        <v>49</v>
      </c>
      <c r="C31" s="184" t="s">
        <v>51</v>
      </c>
      <c r="D31" s="185">
        <v>158898</v>
      </c>
      <c r="E31" s="186">
        <v>78931</v>
      </c>
      <c r="F31" s="187">
        <v>2.0131253879971114</v>
      </c>
      <c r="G31" s="186">
        <v>134677</v>
      </c>
      <c r="H31" s="188">
        <v>72271</v>
      </c>
      <c r="I31" s="189">
        <v>0.84756888066558422</v>
      </c>
      <c r="J31" s="189">
        <v>0.91562250573285531</v>
      </c>
      <c r="K31" s="186">
        <v>48224</v>
      </c>
      <c r="L31" s="186">
        <v>43002</v>
      </c>
      <c r="M31" s="189">
        <v>0.61096400653735539</v>
      </c>
      <c r="N31" s="190">
        <v>0.66726626170939929</v>
      </c>
    </row>
    <row r="32" spans="1:14" ht="12.75" customHeight="1" x14ac:dyDescent="0.2">
      <c r="A32" s="784"/>
      <c r="B32" s="790"/>
      <c r="C32" s="191" t="s">
        <v>52</v>
      </c>
      <c r="D32" s="192">
        <v>74699</v>
      </c>
      <c r="E32" s="193">
        <v>41964</v>
      </c>
      <c r="F32" s="194">
        <v>1.7800733962444</v>
      </c>
      <c r="G32" s="193">
        <v>62708</v>
      </c>
      <c r="H32" s="195">
        <v>37668</v>
      </c>
      <c r="I32" s="196">
        <v>0.83947576272774738</v>
      </c>
      <c r="J32" s="196">
        <v>0.89762653703174144</v>
      </c>
      <c r="K32" s="193">
        <v>17348</v>
      </c>
      <c r="L32" s="193">
        <v>14116</v>
      </c>
      <c r="M32" s="196">
        <v>0.41340196358783721</v>
      </c>
      <c r="N32" s="197">
        <v>0.46055006902410534</v>
      </c>
    </row>
    <row r="33" spans="1:16" ht="12.75" customHeight="1" x14ac:dyDescent="0.2">
      <c r="A33" s="784"/>
      <c r="B33" s="786" t="s">
        <v>53</v>
      </c>
      <c r="C33" s="787"/>
      <c r="D33" s="178">
        <v>51380</v>
      </c>
      <c r="E33" s="179">
        <v>40993</v>
      </c>
      <c r="F33" s="180">
        <v>1.2533847242212084</v>
      </c>
      <c r="G33" s="179">
        <v>43592</v>
      </c>
      <c r="H33" s="181">
        <v>35853</v>
      </c>
      <c r="I33" s="182">
        <v>0.84842351109381087</v>
      </c>
      <c r="J33" s="182">
        <v>0.87461273876027612</v>
      </c>
      <c r="K33" s="179">
        <v>17422</v>
      </c>
      <c r="L33" s="179">
        <v>16494</v>
      </c>
      <c r="M33" s="182">
        <v>0.42499939013977994</v>
      </c>
      <c r="N33" s="183">
        <v>0.48592865311131567</v>
      </c>
    </row>
    <row r="34" spans="1:16" ht="12.75" customHeight="1" x14ac:dyDescent="0.2">
      <c r="A34" s="784"/>
      <c r="B34" s="789" t="s">
        <v>49</v>
      </c>
      <c r="C34" s="184" t="s">
        <v>51</v>
      </c>
      <c r="D34" s="185">
        <v>44770</v>
      </c>
      <c r="E34" s="186">
        <v>36598</v>
      </c>
      <c r="F34" s="187">
        <v>1.2232908902125799</v>
      </c>
      <c r="G34" s="186">
        <v>37962</v>
      </c>
      <c r="H34" s="188">
        <v>31956</v>
      </c>
      <c r="I34" s="189">
        <v>0.8479338842975207</v>
      </c>
      <c r="J34" s="189">
        <v>0.87316246789442042</v>
      </c>
      <c r="K34" s="186">
        <v>15586</v>
      </c>
      <c r="L34" s="186">
        <v>14710</v>
      </c>
      <c r="M34" s="189">
        <v>0.42587026613476148</v>
      </c>
      <c r="N34" s="190">
        <v>0.48773313305795468</v>
      </c>
    </row>
    <row r="35" spans="1:16" ht="12.75" customHeight="1" thickBot="1" x14ac:dyDescent="0.25">
      <c r="A35" s="788"/>
      <c r="B35" s="791"/>
      <c r="C35" s="198" t="s">
        <v>52</v>
      </c>
      <c r="D35" s="199">
        <v>6610</v>
      </c>
      <c r="E35" s="200">
        <v>6020</v>
      </c>
      <c r="F35" s="201">
        <v>1.0980066445182723</v>
      </c>
      <c r="G35" s="200">
        <v>5630</v>
      </c>
      <c r="H35" s="202">
        <v>5142</v>
      </c>
      <c r="I35" s="203">
        <v>0.85173978819969742</v>
      </c>
      <c r="J35" s="203">
        <v>0.85415282392026581</v>
      </c>
      <c r="K35" s="200">
        <v>1990</v>
      </c>
      <c r="L35" s="200">
        <v>1829</v>
      </c>
      <c r="M35" s="203">
        <v>0.33056478405315615</v>
      </c>
      <c r="N35" s="204">
        <v>0.38700894593543367</v>
      </c>
    </row>
    <row r="36" spans="1:16" ht="12.75" customHeight="1" thickBot="1" x14ac:dyDescent="0.25">
      <c r="A36" s="780" t="s">
        <v>10</v>
      </c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2"/>
    </row>
    <row r="37" spans="1:16" ht="12.75" customHeight="1" x14ac:dyDescent="0.2">
      <c r="A37" s="169" t="s">
        <v>48</v>
      </c>
      <c r="B37" s="170"/>
      <c r="C37" s="171"/>
      <c r="D37" s="172">
        <v>294758</v>
      </c>
      <c r="E37" s="173">
        <v>130934</v>
      </c>
      <c r="F37" s="174">
        <f>D37/E37</f>
        <v>2.2511952586799455</v>
      </c>
      <c r="G37" s="173">
        <v>248747</v>
      </c>
      <c r="H37" s="175">
        <v>119687</v>
      </c>
      <c r="I37" s="176">
        <f t="shared" ref="I37:I43" si="12">G37/D37</f>
        <v>0.8439024555737249</v>
      </c>
      <c r="J37" s="176">
        <f t="shared" ref="J37:J43" si="13">+H37/E37</f>
        <v>0.91410176119266195</v>
      </c>
      <c r="K37" s="173">
        <v>79986</v>
      </c>
      <c r="L37" s="173">
        <v>76209</v>
      </c>
      <c r="M37" s="176">
        <f t="shared" ref="M37:M43" si="14">+K37/E37</f>
        <v>0.61088792826920435</v>
      </c>
      <c r="N37" s="177">
        <f t="shared" ref="N37:N43" si="15">K37/H37</f>
        <v>0.66829313125067891</v>
      </c>
    </row>
    <row r="38" spans="1:16" ht="12.75" customHeight="1" x14ac:dyDescent="0.2">
      <c r="A38" s="783" t="s">
        <v>49</v>
      </c>
      <c r="B38" s="786" t="s">
        <v>50</v>
      </c>
      <c r="C38" s="787"/>
      <c r="D38" s="178">
        <v>240902</v>
      </c>
      <c r="E38" s="179">
        <v>94259</v>
      </c>
      <c r="F38" s="180">
        <f t="shared" ref="F38:F43" si="16">D38/E38</f>
        <v>2.5557453399675363</v>
      </c>
      <c r="G38" s="179">
        <v>204248</v>
      </c>
      <c r="H38" s="181">
        <v>87652</v>
      </c>
      <c r="I38" s="182">
        <f t="shared" si="12"/>
        <v>0.84784684228441443</v>
      </c>
      <c r="J38" s="182">
        <f t="shared" si="13"/>
        <v>0.92990589758007192</v>
      </c>
      <c r="K38" s="179">
        <v>61808</v>
      </c>
      <c r="L38" s="179">
        <v>58625</v>
      </c>
      <c r="M38" s="182">
        <f t="shared" si="14"/>
        <v>0.65572518274117064</v>
      </c>
      <c r="N38" s="183">
        <f t="shared" si="15"/>
        <v>0.70515219276228724</v>
      </c>
    </row>
    <row r="39" spans="1:16" ht="12.75" customHeight="1" x14ac:dyDescent="0.2">
      <c r="A39" s="784"/>
      <c r="B39" s="789" t="s">
        <v>49</v>
      </c>
      <c r="C39" s="184" t="s">
        <v>51</v>
      </c>
      <c r="D39" s="185">
        <v>176307</v>
      </c>
      <c r="E39" s="186">
        <v>81173</v>
      </c>
      <c r="F39" s="187">
        <f t="shared" si="16"/>
        <v>2.1719906865583383</v>
      </c>
      <c r="G39" s="186">
        <v>149650</v>
      </c>
      <c r="H39" s="188">
        <v>75059</v>
      </c>
      <c r="I39" s="189">
        <f t="shared" si="12"/>
        <v>0.84880350751813594</v>
      </c>
      <c r="J39" s="189">
        <f t="shared" si="13"/>
        <v>0.92467938846660835</v>
      </c>
      <c r="K39" s="186">
        <v>52791</v>
      </c>
      <c r="L39" s="186">
        <v>47566</v>
      </c>
      <c r="M39" s="189">
        <f t="shared" si="14"/>
        <v>0.65035171793576685</v>
      </c>
      <c r="N39" s="190">
        <f t="shared" si="15"/>
        <v>0.70332671631649768</v>
      </c>
    </row>
    <row r="40" spans="1:16" ht="12.75" customHeight="1" x14ac:dyDescent="0.2">
      <c r="A40" s="784"/>
      <c r="B40" s="790"/>
      <c r="C40" s="191" t="s">
        <v>52</v>
      </c>
      <c r="D40" s="192">
        <v>64595</v>
      </c>
      <c r="E40" s="193">
        <v>34629</v>
      </c>
      <c r="F40" s="194">
        <f t="shared" si="16"/>
        <v>1.8653440757746398</v>
      </c>
      <c r="G40" s="193">
        <v>54598</v>
      </c>
      <c r="H40" s="195">
        <v>31024</v>
      </c>
      <c r="I40" s="196">
        <f t="shared" si="12"/>
        <v>0.8452356993575354</v>
      </c>
      <c r="J40" s="196">
        <f t="shared" si="13"/>
        <v>0.89589650293106937</v>
      </c>
      <c r="K40" s="193">
        <v>14332</v>
      </c>
      <c r="L40" s="193">
        <v>11963</v>
      </c>
      <c r="M40" s="196">
        <f t="shared" si="14"/>
        <v>0.41387276560108577</v>
      </c>
      <c r="N40" s="197">
        <f t="shared" si="15"/>
        <v>0.46196493037648273</v>
      </c>
    </row>
    <row r="41" spans="1:16" ht="12.75" customHeight="1" x14ac:dyDescent="0.2">
      <c r="A41" s="784"/>
      <c r="B41" s="786" t="s">
        <v>53</v>
      </c>
      <c r="C41" s="787"/>
      <c r="D41" s="178">
        <v>53856</v>
      </c>
      <c r="E41" s="179">
        <v>42628</v>
      </c>
      <c r="F41" s="180">
        <f t="shared" si="16"/>
        <v>1.2633949516749554</v>
      </c>
      <c r="G41" s="179">
        <v>44499</v>
      </c>
      <c r="H41" s="181">
        <v>36659</v>
      </c>
      <c r="I41" s="182">
        <f t="shared" si="12"/>
        <v>0.82625891265597151</v>
      </c>
      <c r="J41" s="182">
        <f t="shared" si="13"/>
        <v>0.85997466453973914</v>
      </c>
      <c r="K41" s="179">
        <v>19193</v>
      </c>
      <c r="L41" s="179">
        <v>18048</v>
      </c>
      <c r="M41" s="182">
        <f t="shared" si="14"/>
        <v>0.45024397109880832</v>
      </c>
      <c r="N41" s="183">
        <f t="shared" si="15"/>
        <v>0.523554925120707</v>
      </c>
    </row>
    <row r="42" spans="1:16" ht="12.75" customHeight="1" x14ac:dyDescent="0.2">
      <c r="A42" s="784"/>
      <c r="B42" s="789" t="s">
        <v>49</v>
      </c>
      <c r="C42" s="184" t="s">
        <v>51</v>
      </c>
      <c r="D42" s="185">
        <v>49763</v>
      </c>
      <c r="E42" s="186">
        <v>39925</v>
      </c>
      <c r="F42" s="187">
        <f t="shared" si="16"/>
        <v>1.2464120225422668</v>
      </c>
      <c r="G42" s="186">
        <v>41061</v>
      </c>
      <c r="H42" s="188">
        <v>34230</v>
      </c>
      <c r="I42" s="189">
        <f t="shared" si="12"/>
        <v>0.82513112151598578</v>
      </c>
      <c r="J42" s="189">
        <f t="shared" si="13"/>
        <v>0.85735754539762055</v>
      </c>
      <c r="K42" s="186">
        <v>18092</v>
      </c>
      <c r="L42" s="186">
        <v>16957</v>
      </c>
      <c r="M42" s="189">
        <f t="shared" si="14"/>
        <v>0.45314965560425796</v>
      </c>
      <c r="N42" s="190">
        <f t="shared" si="15"/>
        <v>0.52854221443178495</v>
      </c>
    </row>
    <row r="43" spans="1:16" ht="12.75" customHeight="1" thickBot="1" x14ac:dyDescent="0.25">
      <c r="A43" s="788"/>
      <c r="B43" s="791"/>
      <c r="C43" s="198" t="s">
        <v>52</v>
      </c>
      <c r="D43" s="199">
        <v>4093</v>
      </c>
      <c r="E43" s="200">
        <v>3723</v>
      </c>
      <c r="F43" s="201">
        <f t="shared" si="16"/>
        <v>1.099382218640881</v>
      </c>
      <c r="G43" s="200">
        <v>3438</v>
      </c>
      <c r="H43" s="202">
        <v>3156</v>
      </c>
      <c r="I43" s="203">
        <f t="shared" si="12"/>
        <v>0.83997068165160027</v>
      </c>
      <c r="J43" s="203">
        <f t="shared" si="13"/>
        <v>0.84770346494762283</v>
      </c>
      <c r="K43" s="200">
        <v>1195</v>
      </c>
      <c r="L43" s="200">
        <v>1118</v>
      </c>
      <c r="M43" s="203">
        <f t="shared" si="14"/>
        <v>0.32097770615095356</v>
      </c>
      <c r="N43" s="204">
        <f t="shared" si="15"/>
        <v>0.37864385297845377</v>
      </c>
    </row>
    <row r="44" spans="1:16" ht="12.75" customHeight="1" thickBot="1" x14ac:dyDescent="0.25">
      <c r="A44" s="780" t="s">
        <v>11</v>
      </c>
      <c r="B44" s="781"/>
      <c r="C44" s="781"/>
      <c r="D44" s="781"/>
      <c r="E44" s="781"/>
      <c r="F44" s="781"/>
      <c r="G44" s="781"/>
      <c r="H44" s="781"/>
      <c r="I44" s="781"/>
      <c r="J44" s="781"/>
      <c r="K44" s="781"/>
      <c r="L44" s="781"/>
      <c r="M44" s="781"/>
      <c r="N44" s="782"/>
      <c r="P44" s="13"/>
    </row>
    <row r="45" spans="1:16" ht="12.75" customHeight="1" x14ac:dyDescent="0.2">
      <c r="A45" s="169" t="s">
        <v>48</v>
      </c>
      <c r="B45" s="170"/>
      <c r="C45" s="171"/>
      <c r="D45" s="172">
        <v>303334</v>
      </c>
      <c r="E45" s="173">
        <v>137836</v>
      </c>
      <c r="F45" s="174">
        <v>2.2006877738762007</v>
      </c>
      <c r="G45" s="173">
        <v>256955</v>
      </c>
      <c r="H45" s="175">
        <v>127125</v>
      </c>
      <c r="I45" s="176">
        <v>0.84710253384058498</v>
      </c>
      <c r="J45" s="176">
        <v>0.92229170898749235</v>
      </c>
      <c r="K45" s="173">
        <v>89075</v>
      </c>
      <c r="L45" s="173">
        <v>85482</v>
      </c>
      <c r="M45" s="176">
        <v>0.64623900867697848</v>
      </c>
      <c r="N45" s="177">
        <v>0.70068829891838746</v>
      </c>
      <c r="P45" s="13"/>
    </row>
    <row r="46" spans="1:16" ht="12.75" customHeight="1" x14ac:dyDescent="0.2">
      <c r="A46" s="783" t="s">
        <v>49</v>
      </c>
      <c r="B46" s="786" t="s">
        <v>50</v>
      </c>
      <c r="C46" s="787"/>
      <c r="D46" s="178">
        <v>243851</v>
      </c>
      <c r="E46" s="179">
        <v>96707</v>
      </c>
      <c r="F46" s="180">
        <v>2.5215444590360572</v>
      </c>
      <c r="G46" s="179">
        <v>206651</v>
      </c>
      <c r="H46" s="181">
        <v>90214</v>
      </c>
      <c r="I46" s="182">
        <v>0.84744782674666086</v>
      </c>
      <c r="J46" s="182">
        <v>0.93285904846598489</v>
      </c>
      <c r="K46" s="179">
        <v>66608</v>
      </c>
      <c r="L46" s="179">
        <v>63703</v>
      </c>
      <c r="M46" s="182">
        <v>0.68876089631567516</v>
      </c>
      <c r="N46" s="183">
        <v>0.73833329638415324</v>
      </c>
      <c r="P46" s="13"/>
    </row>
    <row r="47" spans="1:16" ht="12.75" customHeight="1" x14ac:dyDescent="0.2">
      <c r="A47" s="784"/>
      <c r="B47" s="789" t="s">
        <v>49</v>
      </c>
      <c r="C47" s="184" t="s">
        <v>51</v>
      </c>
      <c r="D47" s="185">
        <v>190932</v>
      </c>
      <c r="E47" s="186">
        <v>87073</v>
      </c>
      <c r="F47" s="187">
        <v>2.192780770158373</v>
      </c>
      <c r="G47" s="186">
        <v>161784</v>
      </c>
      <c r="H47" s="188">
        <v>80757</v>
      </c>
      <c r="I47" s="189">
        <v>0.84733831940167181</v>
      </c>
      <c r="J47" s="189">
        <v>0.92746316309303689</v>
      </c>
      <c r="K47" s="186">
        <v>59987</v>
      </c>
      <c r="L47" s="186">
        <v>54815</v>
      </c>
      <c r="M47" s="189">
        <v>0.68892768137080385</v>
      </c>
      <c r="N47" s="190">
        <v>0.7428086729323774</v>
      </c>
      <c r="P47" s="13"/>
    </row>
    <row r="48" spans="1:16" ht="12.75" customHeight="1" x14ac:dyDescent="0.2">
      <c r="A48" s="784"/>
      <c r="B48" s="790"/>
      <c r="C48" s="191" t="s">
        <v>52</v>
      </c>
      <c r="D48" s="192">
        <v>52919</v>
      </c>
      <c r="E48" s="193">
        <v>28873</v>
      </c>
      <c r="F48" s="194">
        <v>1.8328195892356181</v>
      </c>
      <c r="G48" s="193">
        <v>44867</v>
      </c>
      <c r="H48" s="195">
        <v>26020</v>
      </c>
      <c r="I48" s="196">
        <v>0.84784292976057751</v>
      </c>
      <c r="J48" s="196">
        <v>0.90118796107089671</v>
      </c>
      <c r="K48" s="193">
        <v>11735</v>
      </c>
      <c r="L48" s="193">
        <v>9748</v>
      </c>
      <c r="M48" s="196">
        <v>0.40643507775430332</v>
      </c>
      <c r="N48" s="197">
        <v>0.45099923136049191</v>
      </c>
      <c r="P48" s="13"/>
    </row>
    <row r="49" spans="1:20" ht="12.75" customHeight="1" x14ac:dyDescent="0.2">
      <c r="A49" s="784"/>
      <c r="B49" s="786" t="s">
        <v>53</v>
      </c>
      <c r="C49" s="787"/>
      <c r="D49" s="178">
        <v>59483</v>
      </c>
      <c r="E49" s="179">
        <v>47704</v>
      </c>
      <c r="F49" s="180">
        <v>1.2469184974006373</v>
      </c>
      <c r="G49" s="179">
        <v>50304</v>
      </c>
      <c r="H49" s="181">
        <v>42011</v>
      </c>
      <c r="I49" s="182">
        <v>0.84568700300926314</v>
      </c>
      <c r="J49" s="182">
        <v>0.88065990273352335</v>
      </c>
      <c r="K49" s="179">
        <v>23768</v>
      </c>
      <c r="L49" s="179">
        <v>22338</v>
      </c>
      <c r="M49" s="182">
        <v>0.4982391413717927</v>
      </c>
      <c r="N49" s="183">
        <v>0.56575658756040081</v>
      </c>
      <c r="P49" s="13"/>
    </row>
    <row r="50" spans="1:20" ht="12.75" customHeight="1" x14ac:dyDescent="0.2">
      <c r="A50" s="784"/>
      <c r="B50" s="789" t="s">
        <v>49</v>
      </c>
      <c r="C50" s="184" t="s">
        <v>51</v>
      </c>
      <c r="D50" s="185">
        <v>54848</v>
      </c>
      <c r="E50" s="186">
        <v>44830</v>
      </c>
      <c r="F50" s="187">
        <v>1.2234664287307606</v>
      </c>
      <c r="G50" s="186">
        <v>46386</v>
      </c>
      <c r="H50" s="188">
        <v>39358</v>
      </c>
      <c r="I50" s="189">
        <v>0.8457190781796966</v>
      </c>
      <c r="J50" s="189">
        <v>0.87793888021414235</v>
      </c>
      <c r="K50" s="186">
        <v>22683</v>
      </c>
      <c r="L50" s="186">
        <v>21263</v>
      </c>
      <c r="M50" s="189">
        <v>0.50597813963863481</v>
      </c>
      <c r="N50" s="190">
        <v>0.57632501651506685</v>
      </c>
      <c r="P50" s="13"/>
    </row>
    <row r="51" spans="1:20" ht="12.75" customHeight="1" thickBot="1" x14ac:dyDescent="0.25">
      <c r="A51" s="788"/>
      <c r="B51" s="791"/>
      <c r="C51" s="198" t="s">
        <v>52</v>
      </c>
      <c r="D51" s="199">
        <v>4635</v>
      </c>
      <c r="E51" s="200">
        <v>4123</v>
      </c>
      <c r="F51" s="201">
        <v>1.1241814212951735</v>
      </c>
      <c r="G51" s="200">
        <v>3918</v>
      </c>
      <c r="H51" s="202">
        <v>3544</v>
      </c>
      <c r="I51" s="203">
        <v>0.84530744336569574</v>
      </c>
      <c r="J51" s="203">
        <v>0.85956827552752846</v>
      </c>
      <c r="K51" s="200">
        <v>1174</v>
      </c>
      <c r="L51" s="200">
        <v>1098</v>
      </c>
      <c r="M51" s="203">
        <v>0.28474411836041719</v>
      </c>
      <c r="N51" s="204">
        <v>0.33126410835214448</v>
      </c>
      <c r="P51" s="13"/>
    </row>
    <row r="52" spans="1:20" ht="12.75" customHeight="1" thickBot="1" x14ac:dyDescent="0.25">
      <c r="A52" s="780" t="s">
        <v>12</v>
      </c>
      <c r="B52" s="781"/>
      <c r="C52" s="781"/>
      <c r="D52" s="781"/>
      <c r="E52" s="781"/>
      <c r="F52" s="781"/>
      <c r="G52" s="781"/>
      <c r="H52" s="781"/>
      <c r="I52" s="781"/>
      <c r="J52" s="781"/>
      <c r="K52" s="781"/>
      <c r="L52" s="781"/>
      <c r="M52" s="781"/>
      <c r="N52" s="782"/>
      <c r="O52" s="206"/>
      <c r="P52" s="206"/>
      <c r="Q52" s="206"/>
      <c r="R52" s="206"/>
      <c r="S52" s="206"/>
    </row>
    <row r="53" spans="1:20" ht="12.75" customHeight="1" x14ac:dyDescent="0.2">
      <c r="A53" s="169" t="s">
        <v>48</v>
      </c>
      <c r="B53" s="170"/>
      <c r="C53" s="171"/>
      <c r="D53" s="172">
        <v>323704</v>
      </c>
      <c r="E53" s="173">
        <v>146800</v>
      </c>
      <c r="F53" s="174">
        <v>2.205068119891008</v>
      </c>
      <c r="G53" s="173">
        <v>274428</v>
      </c>
      <c r="H53" s="175">
        <v>135231</v>
      </c>
      <c r="I53" s="176">
        <v>0.84777451004621507</v>
      </c>
      <c r="J53" s="176">
        <v>0.92119209809264302</v>
      </c>
      <c r="K53" s="173">
        <v>97190</v>
      </c>
      <c r="L53" s="173">
        <v>92727</v>
      </c>
      <c r="M53" s="176">
        <v>0.66205722070844686</v>
      </c>
      <c r="N53" s="177">
        <v>0.71869615694626232</v>
      </c>
      <c r="O53" s="206"/>
      <c r="P53" s="206"/>
      <c r="Q53" s="206"/>
      <c r="R53" s="206"/>
      <c r="S53" s="206"/>
    </row>
    <row r="54" spans="1:20" ht="12.75" customHeight="1" x14ac:dyDescent="0.2">
      <c r="A54" s="783" t="s">
        <v>49</v>
      </c>
      <c r="B54" s="786" t="s">
        <v>50</v>
      </c>
      <c r="C54" s="787"/>
      <c r="D54" s="178">
        <v>254098</v>
      </c>
      <c r="E54" s="179">
        <v>99428</v>
      </c>
      <c r="F54" s="180">
        <v>2.5555980206782798</v>
      </c>
      <c r="G54" s="179">
        <v>215576</v>
      </c>
      <c r="H54" s="181">
        <v>92788</v>
      </c>
      <c r="I54" s="182">
        <v>0.84839707514423568</v>
      </c>
      <c r="J54" s="182">
        <v>0.93321800700004021</v>
      </c>
      <c r="K54" s="179">
        <v>69762</v>
      </c>
      <c r="L54" s="179">
        <v>66133</v>
      </c>
      <c r="M54" s="182">
        <v>0.70163334272036049</v>
      </c>
      <c r="N54" s="183">
        <v>0.7518429107212139</v>
      </c>
      <c r="O54" s="206"/>
      <c r="P54" s="206"/>
      <c r="Q54" s="206"/>
      <c r="R54" s="206"/>
      <c r="S54" s="206"/>
    </row>
    <row r="55" spans="1:20" ht="12.75" customHeight="1" x14ac:dyDescent="0.2">
      <c r="A55" s="784"/>
      <c r="B55" s="789" t="s">
        <v>49</v>
      </c>
      <c r="C55" s="184" t="s">
        <v>51</v>
      </c>
      <c r="D55" s="185">
        <v>211451</v>
      </c>
      <c r="E55" s="186">
        <v>92462</v>
      </c>
      <c r="F55" s="187">
        <v>2.2868962384547165</v>
      </c>
      <c r="G55" s="186">
        <v>179506</v>
      </c>
      <c r="H55" s="188">
        <v>86167</v>
      </c>
      <c r="I55" s="189">
        <v>0.84892481000326314</v>
      </c>
      <c r="J55" s="189">
        <v>0.93191797711492286</v>
      </c>
      <c r="K55" s="186">
        <v>65711</v>
      </c>
      <c r="L55" s="186">
        <v>60062</v>
      </c>
      <c r="M55" s="189">
        <v>0.71068114468646582</v>
      </c>
      <c r="N55" s="190">
        <v>0.76260053152599028</v>
      </c>
      <c r="O55" s="206"/>
      <c r="P55" s="206"/>
      <c r="Q55" s="206"/>
      <c r="R55" s="206"/>
      <c r="S55" s="206"/>
    </row>
    <row r="56" spans="1:20" ht="12.75" customHeight="1" x14ac:dyDescent="0.25">
      <c r="A56" s="784"/>
      <c r="B56" s="790"/>
      <c r="C56" s="191" t="s">
        <v>52</v>
      </c>
      <c r="D56" s="192">
        <v>42647</v>
      </c>
      <c r="E56" s="193">
        <v>23151</v>
      </c>
      <c r="F56" s="194">
        <v>1.8421234503909119</v>
      </c>
      <c r="G56" s="193">
        <v>36070</v>
      </c>
      <c r="H56" s="195">
        <v>20645</v>
      </c>
      <c r="I56" s="196">
        <v>0.84578047693858893</v>
      </c>
      <c r="J56" s="196">
        <v>0.89175413589045827</v>
      </c>
      <c r="K56" s="193">
        <v>8152</v>
      </c>
      <c r="L56" s="193">
        <v>6771</v>
      </c>
      <c r="M56" s="196">
        <v>0.35212301844412769</v>
      </c>
      <c r="N56" s="197">
        <v>0.39486558488738194</v>
      </c>
      <c r="O56" s="206"/>
      <c r="P56"/>
      <c r="Q56" s="206"/>
      <c r="R56" s="206"/>
      <c r="S56" s="15" t="s">
        <v>54</v>
      </c>
      <c r="T56" s="15" t="s">
        <v>54</v>
      </c>
    </row>
    <row r="57" spans="1:20" ht="12.75" customHeight="1" x14ac:dyDescent="0.2">
      <c r="A57" s="784"/>
      <c r="B57" s="786" t="s">
        <v>53</v>
      </c>
      <c r="C57" s="787"/>
      <c r="D57" s="178">
        <v>69606</v>
      </c>
      <c r="E57" s="179">
        <v>54728</v>
      </c>
      <c r="F57" s="180">
        <v>1.2718535301856453</v>
      </c>
      <c r="G57" s="179">
        <v>58852</v>
      </c>
      <c r="H57" s="181">
        <v>48241</v>
      </c>
      <c r="I57" s="182">
        <v>0.84550182455535439</v>
      </c>
      <c r="J57" s="182">
        <v>0.8814683525800322</v>
      </c>
      <c r="K57" s="179">
        <v>28973</v>
      </c>
      <c r="L57" s="179">
        <v>27276</v>
      </c>
      <c r="M57" s="182">
        <v>0.52939994152901626</v>
      </c>
      <c r="N57" s="183">
        <v>0.60058871084761922</v>
      </c>
      <c r="O57" s="206"/>
      <c r="P57" s="206"/>
      <c r="Q57" s="206"/>
      <c r="R57" s="206"/>
    </row>
    <row r="58" spans="1:20" ht="12.75" customHeight="1" x14ac:dyDescent="0.2">
      <c r="A58" s="784"/>
      <c r="B58" s="789" t="s">
        <v>49</v>
      </c>
      <c r="C58" s="184" t="s">
        <v>51</v>
      </c>
      <c r="D58" s="185">
        <v>66566</v>
      </c>
      <c r="E58" s="186">
        <v>52879</v>
      </c>
      <c r="F58" s="187">
        <v>1.2588362109722195</v>
      </c>
      <c r="G58" s="186">
        <v>56260</v>
      </c>
      <c r="H58" s="188">
        <v>46540</v>
      </c>
      <c r="I58" s="189">
        <v>0.84517621608629034</v>
      </c>
      <c r="J58" s="189">
        <v>0.88012254392102729</v>
      </c>
      <c r="K58" s="186">
        <v>28066</v>
      </c>
      <c r="L58" s="186">
        <v>26416</v>
      </c>
      <c r="M58" s="189">
        <v>0.53075890239981849</v>
      </c>
      <c r="N58" s="190">
        <v>0.60305113880532879</v>
      </c>
      <c r="O58" s="206"/>
      <c r="P58" s="206"/>
      <c r="Q58" s="206"/>
      <c r="R58" s="206"/>
    </row>
    <row r="59" spans="1:20" ht="12.75" customHeight="1" thickBot="1" x14ac:dyDescent="0.25">
      <c r="A59" s="788"/>
      <c r="B59" s="791"/>
      <c r="C59" s="198" t="s">
        <v>52</v>
      </c>
      <c r="D59" s="199">
        <v>3040</v>
      </c>
      <c r="E59" s="200">
        <v>2721</v>
      </c>
      <c r="F59" s="201">
        <v>1.1172363101800808</v>
      </c>
      <c r="G59" s="200">
        <v>2592</v>
      </c>
      <c r="H59" s="202">
        <v>2365</v>
      </c>
      <c r="I59" s="203">
        <v>0.85263157894736841</v>
      </c>
      <c r="J59" s="203">
        <v>0.86916574788680634</v>
      </c>
      <c r="K59" s="200">
        <v>993</v>
      </c>
      <c r="L59" s="200">
        <v>893</v>
      </c>
      <c r="M59" s="203">
        <v>0.36493936052921722</v>
      </c>
      <c r="N59" s="204">
        <v>0.41987315010570825</v>
      </c>
    </row>
    <row r="60" spans="1:20" ht="12.75" customHeight="1" thickBot="1" x14ac:dyDescent="0.25">
      <c r="A60" s="780" t="s">
        <v>13</v>
      </c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  <c r="N60" s="782"/>
    </row>
    <row r="61" spans="1:20" ht="12.75" customHeight="1" x14ac:dyDescent="0.2">
      <c r="A61" s="207" t="s">
        <v>48</v>
      </c>
      <c r="B61" s="171"/>
      <c r="C61" s="171"/>
      <c r="D61" s="172">
        <v>320365</v>
      </c>
      <c r="E61" s="208">
        <v>147277</v>
      </c>
      <c r="F61" s="174">
        <f>D61/E61</f>
        <v>2.1752547919906027</v>
      </c>
      <c r="G61" s="175">
        <v>273393</v>
      </c>
      <c r="H61" s="175">
        <v>136117</v>
      </c>
      <c r="I61" s="176">
        <f t="shared" ref="I61:I67" si="17">G61/D61</f>
        <v>0.85337973873550477</v>
      </c>
      <c r="J61" s="176">
        <f t="shared" ref="J61:J67" si="18">+H61/E61</f>
        <v>0.92422442064952437</v>
      </c>
      <c r="K61" s="175">
        <v>104003</v>
      </c>
      <c r="L61" s="175">
        <v>98726</v>
      </c>
      <c r="M61" s="176">
        <f t="shared" ref="M61:M67" si="19">+K61/E61</f>
        <v>0.70617272214941917</v>
      </c>
      <c r="N61" s="177">
        <f t="shared" ref="N61:N67" si="20">K61/H61</f>
        <v>0.76407061572029944</v>
      </c>
      <c r="O61" s="34"/>
      <c r="P61" s="34"/>
    </row>
    <row r="62" spans="1:20" ht="12.75" customHeight="1" x14ac:dyDescent="0.2">
      <c r="A62" s="783" t="s">
        <v>49</v>
      </c>
      <c r="B62" s="786" t="s">
        <v>50</v>
      </c>
      <c r="C62" s="787"/>
      <c r="D62" s="178">
        <v>249947</v>
      </c>
      <c r="E62" s="209">
        <v>98695</v>
      </c>
      <c r="F62" s="180">
        <f t="shared" ref="F62:F67" si="21">D62/E62</f>
        <v>2.5325193778813517</v>
      </c>
      <c r="G62" s="181">
        <v>213508</v>
      </c>
      <c r="H62" s="181">
        <v>92379</v>
      </c>
      <c r="I62" s="182">
        <f t="shared" si="17"/>
        <v>0.85421309317575322</v>
      </c>
      <c r="J62" s="182">
        <f t="shared" si="18"/>
        <v>0.93600486346826084</v>
      </c>
      <c r="K62" s="181">
        <v>73177</v>
      </c>
      <c r="L62" s="181">
        <v>69266</v>
      </c>
      <c r="M62" s="182">
        <f t="shared" si="19"/>
        <v>0.7414458685850347</v>
      </c>
      <c r="N62" s="183">
        <f t="shared" si="20"/>
        <v>0.7921389060284264</v>
      </c>
      <c r="O62" s="34"/>
      <c r="P62" s="34"/>
    </row>
    <row r="63" spans="1:20" ht="12.75" customHeight="1" x14ac:dyDescent="0.2">
      <c r="A63" s="784"/>
      <c r="B63" s="789" t="s">
        <v>49</v>
      </c>
      <c r="C63" s="184" t="s">
        <v>51</v>
      </c>
      <c r="D63" s="185">
        <v>212240</v>
      </c>
      <c r="E63" s="210">
        <v>92484</v>
      </c>
      <c r="F63" s="187">
        <f t="shared" si="21"/>
        <v>2.2948834392976081</v>
      </c>
      <c r="G63" s="188">
        <v>182042</v>
      </c>
      <c r="H63" s="188">
        <v>86771</v>
      </c>
      <c r="I63" s="189">
        <f t="shared" si="17"/>
        <v>0.85771767810026389</v>
      </c>
      <c r="J63" s="189">
        <f t="shared" si="18"/>
        <v>0.93822715280480951</v>
      </c>
      <c r="K63" s="188">
        <v>69739</v>
      </c>
      <c r="L63" s="188">
        <v>63820</v>
      </c>
      <c r="M63" s="189">
        <f t="shared" si="19"/>
        <v>0.75406556809826564</v>
      </c>
      <c r="N63" s="190">
        <f t="shared" si="20"/>
        <v>0.80371322215947727</v>
      </c>
      <c r="O63" s="34"/>
      <c r="P63" s="34"/>
    </row>
    <row r="64" spans="1:20" ht="12.75" customHeight="1" x14ac:dyDescent="0.2">
      <c r="A64" s="784"/>
      <c r="B64" s="792"/>
      <c r="C64" s="191" t="s">
        <v>52</v>
      </c>
      <c r="D64" s="192">
        <v>37707</v>
      </c>
      <c r="E64" s="211">
        <v>20124</v>
      </c>
      <c r="F64" s="194">
        <f t="shared" si="21"/>
        <v>1.8737328562909958</v>
      </c>
      <c r="G64" s="195">
        <v>31466</v>
      </c>
      <c r="H64" s="195">
        <v>17644</v>
      </c>
      <c r="I64" s="196">
        <f t="shared" si="17"/>
        <v>0.83448696528496036</v>
      </c>
      <c r="J64" s="196">
        <f t="shared" si="18"/>
        <v>0.8767640628105744</v>
      </c>
      <c r="K64" s="195">
        <v>7198</v>
      </c>
      <c r="L64" s="195">
        <v>6123</v>
      </c>
      <c r="M64" s="196">
        <f t="shared" si="19"/>
        <v>0.3576823693102763</v>
      </c>
      <c r="N64" s="197">
        <f t="shared" si="20"/>
        <v>0.40795737927907505</v>
      </c>
    </row>
    <row r="65" spans="1:27" ht="12.75" customHeight="1" x14ac:dyDescent="0.2">
      <c r="A65" s="784"/>
      <c r="B65" s="786" t="s">
        <v>53</v>
      </c>
      <c r="C65" s="787"/>
      <c r="D65" s="178">
        <v>70418</v>
      </c>
      <c r="E65" s="209">
        <v>56180</v>
      </c>
      <c r="F65" s="180">
        <f t="shared" si="21"/>
        <v>1.2534353862584551</v>
      </c>
      <c r="G65" s="181">
        <v>59885</v>
      </c>
      <c r="H65" s="181">
        <v>49787</v>
      </c>
      <c r="I65" s="182">
        <f t="shared" si="17"/>
        <v>0.85042176716180518</v>
      </c>
      <c r="J65" s="182">
        <f t="shared" si="18"/>
        <v>0.88620505517977932</v>
      </c>
      <c r="K65" s="181">
        <v>32645</v>
      </c>
      <c r="L65" s="181">
        <v>30222</v>
      </c>
      <c r="M65" s="182">
        <f t="shared" si="19"/>
        <v>0.58107867568529725</v>
      </c>
      <c r="N65" s="183">
        <f t="shared" si="20"/>
        <v>0.65569325325888284</v>
      </c>
    </row>
    <row r="66" spans="1:27" ht="12.75" customHeight="1" x14ac:dyDescent="0.2">
      <c r="A66" s="784"/>
      <c r="B66" s="789" t="s">
        <v>49</v>
      </c>
      <c r="C66" s="184" t="s">
        <v>51</v>
      </c>
      <c r="D66" s="185">
        <v>68437</v>
      </c>
      <c r="E66" s="210">
        <v>55002</v>
      </c>
      <c r="F66" s="187">
        <f t="shared" si="21"/>
        <v>1.2442638449510928</v>
      </c>
      <c r="G66" s="188">
        <v>58324</v>
      </c>
      <c r="H66" s="188">
        <v>48786</v>
      </c>
      <c r="I66" s="189">
        <f t="shared" si="17"/>
        <v>0.85222905738124111</v>
      </c>
      <c r="J66" s="189">
        <f t="shared" si="18"/>
        <v>0.88698592778444418</v>
      </c>
      <c r="K66" s="188">
        <v>32001</v>
      </c>
      <c r="L66" s="188">
        <v>29573</v>
      </c>
      <c r="M66" s="189">
        <f t="shared" si="19"/>
        <v>0.58181520671975562</v>
      </c>
      <c r="N66" s="190">
        <f t="shared" si="20"/>
        <v>0.65594637805927936</v>
      </c>
    </row>
    <row r="67" spans="1:27" ht="12.75" customHeight="1" thickBot="1" x14ac:dyDescent="0.25">
      <c r="A67" s="785"/>
      <c r="B67" s="793"/>
      <c r="C67" s="212" t="s">
        <v>52</v>
      </c>
      <c r="D67" s="213">
        <v>1981</v>
      </c>
      <c r="E67" s="214">
        <v>1783</v>
      </c>
      <c r="F67" s="215">
        <f t="shared" si="21"/>
        <v>1.1110487941671341</v>
      </c>
      <c r="G67" s="216">
        <v>1561</v>
      </c>
      <c r="H67" s="216">
        <v>1426</v>
      </c>
      <c r="I67" s="217">
        <f t="shared" si="17"/>
        <v>0.78798586572438167</v>
      </c>
      <c r="J67" s="217">
        <f t="shared" si="18"/>
        <v>0.79977565900168257</v>
      </c>
      <c r="K67" s="216">
        <v>737</v>
      </c>
      <c r="L67" s="216">
        <v>671</v>
      </c>
      <c r="M67" s="217">
        <f t="shared" si="19"/>
        <v>0.41334828939988782</v>
      </c>
      <c r="N67" s="218">
        <f t="shared" si="20"/>
        <v>0.51683029453015428</v>
      </c>
    </row>
    <row r="68" spans="1:27" ht="12.75" customHeight="1" thickTop="1" thickBot="1" x14ac:dyDescent="0.25">
      <c r="A68" s="780" t="s">
        <v>14</v>
      </c>
      <c r="B68" s="781"/>
      <c r="C68" s="781"/>
      <c r="D68" s="781"/>
      <c r="E68" s="781"/>
      <c r="F68" s="781"/>
      <c r="G68" s="781"/>
      <c r="H68" s="781"/>
      <c r="I68" s="781"/>
      <c r="J68" s="781"/>
      <c r="K68" s="781"/>
      <c r="L68" s="781"/>
      <c r="M68" s="781"/>
      <c r="N68" s="782"/>
    </row>
    <row r="69" spans="1:27" ht="12.75" customHeight="1" x14ac:dyDescent="0.2">
      <c r="A69" s="207" t="s">
        <v>48</v>
      </c>
      <c r="B69" s="171"/>
      <c r="C69" s="171"/>
      <c r="D69" s="172">
        <v>324993</v>
      </c>
      <c r="E69" s="208">
        <v>146620</v>
      </c>
      <c r="F69" s="174">
        <f>D69/E69</f>
        <v>2.2165666348383577</v>
      </c>
      <c r="G69" s="175">
        <v>282097</v>
      </c>
      <c r="H69" s="175">
        <v>136767</v>
      </c>
      <c r="I69" s="176">
        <f t="shared" ref="I69:I75" si="22">G69/D69</f>
        <v>0.86800946481924224</v>
      </c>
      <c r="J69" s="176">
        <f t="shared" ref="J69:J75" si="23">+H69/E69</f>
        <v>0.93279907243213744</v>
      </c>
      <c r="K69" s="175">
        <v>105570</v>
      </c>
      <c r="L69" s="175">
        <v>99818</v>
      </c>
      <c r="M69" s="176">
        <f t="shared" ref="M69:M75" si="24">+K69/E69</f>
        <v>0.72002455326694859</v>
      </c>
      <c r="N69" s="177">
        <f t="shared" ref="N69:N75" si="25">K69/H69</f>
        <v>0.77189672947421528</v>
      </c>
      <c r="O69" s="34"/>
      <c r="P69" s="34"/>
    </row>
    <row r="70" spans="1:27" ht="12.75" customHeight="1" x14ac:dyDescent="0.2">
      <c r="A70" s="783" t="s">
        <v>49</v>
      </c>
      <c r="B70" s="786" t="s">
        <v>50</v>
      </c>
      <c r="C70" s="787"/>
      <c r="D70" s="178">
        <v>257108</v>
      </c>
      <c r="E70" s="209">
        <v>100560</v>
      </c>
      <c r="F70" s="180">
        <f t="shared" ref="F70:F75" si="26">D70/E70</f>
        <v>2.5567621320604612</v>
      </c>
      <c r="G70" s="181">
        <v>223710</v>
      </c>
      <c r="H70" s="181">
        <v>94893</v>
      </c>
      <c r="I70" s="182">
        <f t="shared" si="22"/>
        <v>0.87010128039578694</v>
      </c>
      <c r="J70" s="182">
        <f t="shared" si="23"/>
        <v>0.94364558472553695</v>
      </c>
      <c r="K70" s="181">
        <v>75344</v>
      </c>
      <c r="L70" s="181">
        <v>70703</v>
      </c>
      <c r="M70" s="182">
        <f t="shared" si="24"/>
        <v>0.74924423229912485</v>
      </c>
      <c r="N70" s="183">
        <f t="shared" si="25"/>
        <v>0.79398901921111142</v>
      </c>
      <c r="O70" s="34"/>
      <c r="P70" s="34"/>
    </row>
    <row r="71" spans="1:27" ht="12.75" customHeight="1" x14ac:dyDescent="0.2">
      <c r="A71" s="784"/>
      <c r="B71" s="789" t="s">
        <v>49</v>
      </c>
      <c r="C71" s="184" t="s">
        <v>51</v>
      </c>
      <c r="D71" s="185">
        <v>221555</v>
      </c>
      <c r="E71" s="210">
        <v>95168</v>
      </c>
      <c r="F71" s="187">
        <f t="shared" si="26"/>
        <v>2.3280409381304641</v>
      </c>
      <c r="G71" s="188">
        <v>193064</v>
      </c>
      <c r="H71" s="188">
        <v>89811</v>
      </c>
      <c r="I71" s="189">
        <f t="shared" si="22"/>
        <v>0.87140439168603734</v>
      </c>
      <c r="J71" s="189">
        <f t="shared" si="23"/>
        <v>0.94371007061197043</v>
      </c>
      <c r="K71" s="188">
        <v>72344</v>
      </c>
      <c r="L71" s="188">
        <v>65781</v>
      </c>
      <c r="M71" s="189">
        <f t="shared" si="24"/>
        <v>0.76017148621385344</v>
      </c>
      <c r="N71" s="190">
        <f t="shared" si="25"/>
        <v>0.80551380120475224</v>
      </c>
      <c r="O71" s="34"/>
      <c r="P71" s="34"/>
    </row>
    <row r="72" spans="1:27" ht="12.75" customHeight="1" x14ac:dyDescent="0.2">
      <c r="A72" s="784"/>
      <c r="B72" s="792"/>
      <c r="C72" s="191" t="s">
        <v>52</v>
      </c>
      <c r="D72" s="192">
        <v>35553</v>
      </c>
      <c r="E72" s="211">
        <v>18416</v>
      </c>
      <c r="F72" s="194">
        <f t="shared" si="26"/>
        <v>1.930549522154648</v>
      </c>
      <c r="G72" s="195">
        <v>30646</v>
      </c>
      <c r="H72" s="195">
        <v>16740</v>
      </c>
      <c r="I72" s="196">
        <f t="shared" si="22"/>
        <v>0.86198070486316203</v>
      </c>
      <c r="J72" s="196">
        <f t="shared" si="23"/>
        <v>0.90899218071242394</v>
      </c>
      <c r="K72" s="195">
        <v>6283</v>
      </c>
      <c r="L72" s="195">
        <v>5582</v>
      </c>
      <c r="M72" s="196">
        <f t="shared" si="24"/>
        <v>0.34117072111207647</v>
      </c>
      <c r="N72" s="197">
        <f t="shared" si="25"/>
        <v>0.37532855436081242</v>
      </c>
      <c r="W72" s="14"/>
      <c r="X72" s="14"/>
      <c r="Y72" s="14"/>
      <c r="Z72" s="14"/>
      <c r="AA72" s="14"/>
    </row>
    <row r="73" spans="1:27" ht="12.75" customHeight="1" x14ac:dyDescent="0.2">
      <c r="A73" s="784"/>
      <c r="B73" s="786" t="s">
        <v>53</v>
      </c>
      <c r="C73" s="787"/>
      <c r="D73" s="178">
        <v>67885</v>
      </c>
      <c r="E73" s="209">
        <v>53507</v>
      </c>
      <c r="F73" s="180">
        <f t="shared" si="26"/>
        <v>1.2687125049059003</v>
      </c>
      <c r="G73" s="181">
        <v>58387</v>
      </c>
      <c r="H73" s="181">
        <v>47931</v>
      </c>
      <c r="I73" s="182">
        <f t="shared" si="22"/>
        <v>0.86008691168888562</v>
      </c>
      <c r="J73" s="182">
        <f t="shared" si="23"/>
        <v>0.89578933597473231</v>
      </c>
      <c r="K73" s="181">
        <v>32300</v>
      </c>
      <c r="L73" s="181">
        <v>29966</v>
      </c>
      <c r="M73" s="182">
        <f t="shared" si="24"/>
        <v>0.60365933429270935</v>
      </c>
      <c r="N73" s="183">
        <f t="shared" si="25"/>
        <v>0.67388537689595462</v>
      </c>
      <c r="P73" s="33"/>
      <c r="Q73" s="33"/>
      <c r="R73" s="33"/>
      <c r="W73" s="14"/>
      <c r="X73" s="14"/>
      <c r="Y73" s="14"/>
      <c r="Z73" s="14"/>
      <c r="AA73" s="14"/>
    </row>
    <row r="74" spans="1:27" ht="12.75" customHeight="1" x14ac:dyDescent="0.2">
      <c r="A74" s="784"/>
      <c r="B74" s="789" t="s">
        <v>49</v>
      </c>
      <c r="C74" s="184" t="s">
        <v>51</v>
      </c>
      <c r="D74" s="185">
        <v>66620</v>
      </c>
      <c r="E74" s="210">
        <v>52790</v>
      </c>
      <c r="F74" s="187">
        <f t="shared" si="26"/>
        <v>1.2619814358780073</v>
      </c>
      <c r="G74" s="188">
        <v>57321</v>
      </c>
      <c r="H74" s="188">
        <v>47279</v>
      </c>
      <c r="I74" s="189">
        <f t="shared" si="22"/>
        <v>0.86041729210447315</v>
      </c>
      <c r="J74" s="189">
        <f t="shared" si="23"/>
        <v>0.89560522826292854</v>
      </c>
      <c r="K74" s="188">
        <v>31792</v>
      </c>
      <c r="L74" s="188">
        <v>29451</v>
      </c>
      <c r="M74" s="189">
        <f t="shared" si="24"/>
        <v>0.60223527183178638</v>
      </c>
      <c r="N74" s="190">
        <f t="shared" si="25"/>
        <v>0.67243385012373358</v>
      </c>
      <c r="P74" s="205"/>
      <c r="Q74" s="205"/>
      <c r="R74" s="205"/>
      <c r="W74" s="14"/>
      <c r="X74" s="14"/>
      <c r="Y74" s="14"/>
      <c r="Z74" s="14"/>
      <c r="AA74" s="14"/>
    </row>
    <row r="75" spans="1:27" ht="12.75" customHeight="1" thickBot="1" x14ac:dyDescent="0.25">
      <c r="A75" s="785"/>
      <c r="B75" s="793"/>
      <c r="C75" s="212" t="s">
        <v>52</v>
      </c>
      <c r="D75" s="213">
        <v>1265</v>
      </c>
      <c r="E75" s="214">
        <v>1098</v>
      </c>
      <c r="F75" s="215">
        <f t="shared" si="26"/>
        <v>1.1520947176684881</v>
      </c>
      <c r="G75" s="216">
        <v>1066</v>
      </c>
      <c r="H75" s="216">
        <v>953</v>
      </c>
      <c r="I75" s="217">
        <f t="shared" si="22"/>
        <v>0.84268774703557314</v>
      </c>
      <c r="J75" s="217">
        <f t="shared" si="23"/>
        <v>0.86794171220400729</v>
      </c>
      <c r="K75" s="216">
        <v>597</v>
      </c>
      <c r="L75" s="216">
        <v>538</v>
      </c>
      <c r="M75" s="217">
        <f t="shared" si="24"/>
        <v>0.54371584699453557</v>
      </c>
      <c r="N75" s="218">
        <f t="shared" si="25"/>
        <v>0.62644281217208819</v>
      </c>
      <c r="P75" s="33"/>
      <c r="Q75" s="33"/>
      <c r="R75" s="33"/>
      <c r="V75" s="14"/>
      <c r="W75" s="14"/>
      <c r="X75" s="14"/>
      <c r="Y75" s="14"/>
      <c r="Z75" s="14"/>
      <c r="AA75" s="14"/>
    </row>
    <row r="76" spans="1:27" ht="12.75" customHeight="1" thickTop="1" thickBot="1" x14ac:dyDescent="0.25">
      <c r="A76" s="780" t="s">
        <v>15</v>
      </c>
      <c r="B76" s="781"/>
      <c r="C76" s="781"/>
      <c r="D76" s="781"/>
      <c r="E76" s="781"/>
      <c r="F76" s="781"/>
      <c r="G76" s="781"/>
      <c r="H76" s="781"/>
      <c r="I76" s="781"/>
      <c r="J76" s="781"/>
      <c r="K76" s="781"/>
      <c r="L76" s="781"/>
      <c r="M76" s="781"/>
      <c r="N76" s="782"/>
      <c r="R76" s="33"/>
      <c r="S76" s="33"/>
      <c r="Y76" s="14"/>
      <c r="Z76" s="14"/>
      <c r="AA76" s="14"/>
    </row>
    <row r="77" spans="1:27" ht="12.75" customHeight="1" x14ac:dyDescent="0.2">
      <c r="A77" s="207" t="s">
        <v>48</v>
      </c>
      <c r="B77" s="171"/>
      <c r="C77" s="171"/>
      <c r="D77" s="172">
        <v>331536</v>
      </c>
      <c r="E77" s="208">
        <v>150588</v>
      </c>
      <c r="F77" s="174">
        <f>D77/E77</f>
        <v>2.2016096900151405</v>
      </c>
      <c r="G77" s="175">
        <v>288945</v>
      </c>
      <c r="H77" s="175">
        <v>140072</v>
      </c>
      <c r="I77" s="176">
        <f t="shared" ref="I77:I83" si="27">G77/D77</f>
        <v>0.8715343130157811</v>
      </c>
      <c r="J77" s="176">
        <f t="shared" ref="J77:J83" si="28">+H77/E77</f>
        <v>0.93016707838605994</v>
      </c>
      <c r="K77" s="175">
        <v>106437</v>
      </c>
      <c r="L77" s="175">
        <v>100676</v>
      </c>
      <c r="M77" s="176">
        <f t="shared" ref="M77:M83" si="29">+K77/E77</f>
        <v>0.70680930751454296</v>
      </c>
      <c r="N77" s="177">
        <f t="shared" ref="N77:N83" si="30">K77/H77</f>
        <v>0.75987349363184653</v>
      </c>
      <c r="R77" s="33"/>
      <c r="S77" s="33"/>
      <c r="Y77" s="14"/>
      <c r="Z77" s="14"/>
      <c r="AA77" s="14"/>
    </row>
    <row r="78" spans="1:27" ht="12.75" customHeight="1" x14ac:dyDescent="0.2">
      <c r="A78" s="783" t="s">
        <v>49</v>
      </c>
      <c r="B78" s="786" t="s">
        <v>50</v>
      </c>
      <c r="C78" s="787"/>
      <c r="D78" s="178">
        <v>265780</v>
      </c>
      <c r="E78" s="209">
        <v>105507</v>
      </c>
      <c r="F78" s="180">
        <f t="shared" ref="F78:F83" si="31">D78/E78</f>
        <v>2.5190745637730196</v>
      </c>
      <c r="G78" s="181">
        <v>232752</v>
      </c>
      <c r="H78" s="181">
        <v>99421</v>
      </c>
      <c r="I78" s="182">
        <f t="shared" si="27"/>
        <v>0.87573180826247277</v>
      </c>
      <c r="J78" s="182">
        <f t="shared" si="28"/>
        <v>0.94231662354156598</v>
      </c>
      <c r="K78" s="181">
        <v>77298</v>
      </c>
      <c r="L78" s="181">
        <v>72971</v>
      </c>
      <c r="M78" s="182">
        <f t="shared" si="29"/>
        <v>0.73263385367795497</v>
      </c>
      <c r="N78" s="183">
        <f t="shared" si="30"/>
        <v>0.7774816185715292</v>
      </c>
      <c r="Y78" s="14"/>
      <c r="Z78" s="14"/>
      <c r="AA78" s="14"/>
    </row>
    <row r="79" spans="1:27" ht="12.75" customHeight="1" x14ac:dyDescent="0.2">
      <c r="A79" s="784"/>
      <c r="B79" s="789" t="s">
        <v>49</v>
      </c>
      <c r="C79" s="184" t="s">
        <v>51</v>
      </c>
      <c r="D79" s="185">
        <v>230623</v>
      </c>
      <c r="E79" s="210">
        <v>100377</v>
      </c>
      <c r="F79" s="187">
        <f t="shared" si="31"/>
        <v>2.2975681680066149</v>
      </c>
      <c r="G79" s="188">
        <v>202103</v>
      </c>
      <c r="H79" s="188">
        <v>94678</v>
      </c>
      <c r="I79" s="189">
        <f t="shared" si="27"/>
        <v>0.87633497092657719</v>
      </c>
      <c r="J79" s="189">
        <f t="shared" si="28"/>
        <v>0.94322404534903415</v>
      </c>
      <c r="K79" s="188">
        <v>74324</v>
      </c>
      <c r="L79" s="188">
        <v>68079</v>
      </c>
      <c r="M79" s="189">
        <f t="shared" si="29"/>
        <v>0.74044850912061533</v>
      </c>
      <c r="N79" s="190">
        <f t="shared" si="30"/>
        <v>0.78501869494497134</v>
      </c>
      <c r="Y79" s="14"/>
      <c r="Z79" s="14"/>
      <c r="AA79" s="14"/>
    </row>
    <row r="80" spans="1:27" ht="12.75" customHeight="1" x14ac:dyDescent="0.2">
      <c r="A80" s="784"/>
      <c r="B80" s="792"/>
      <c r="C80" s="191" t="s">
        <v>52</v>
      </c>
      <c r="D80" s="192">
        <v>35157</v>
      </c>
      <c r="E80" s="211">
        <v>17862</v>
      </c>
      <c r="F80" s="194">
        <f t="shared" si="31"/>
        <v>1.9682566341954988</v>
      </c>
      <c r="G80" s="195">
        <v>30649</v>
      </c>
      <c r="H80" s="195">
        <v>16189</v>
      </c>
      <c r="I80" s="196">
        <f t="shared" si="27"/>
        <v>0.87177517990727305</v>
      </c>
      <c r="J80" s="196">
        <f t="shared" si="28"/>
        <v>0.90633747620647187</v>
      </c>
      <c r="K80" s="195">
        <v>6109</v>
      </c>
      <c r="L80" s="195">
        <v>5461</v>
      </c>
      <c r="M80" s="196">
        <f t="shared" si="29"/>
        <v>0.34201097301533984</v>
      </c>
      <c r="N80" s="197">
        <f t="shared" si="30"/>
        <v>0.37735499413181789</v>
      </c>
      <c r="Y80" s="14"/>
      <c r="Z80" s="14"/>
      <c r="AA80" s="14"/>
    </row>
    <row r="81" spans="1:27" ht="12.75" customHeight="1" x14ac:dyDescent="0.2">
      <c r="A81" s="784"/>
      <c r="B81" s="786" t="s">
        <v>53</v>
      </c>
      <c r="C81" s="787"/>
      <c r="D81" s="178">
        <v>65756</v>
      </c>
      <c r="E81" s="209">
        <v>52807</v>
      </c>
      <c r="F81" s="180">
        <f t="shared" si="31"/>
        <v>1.2452137027288048</v>
      </c>
      <c r="G81" s="181">
        <v>56193</v>
      </c>
      <c r="H81" s="181">
        <v>46826</v>
      </c>
      <c r="I81" s="182">
        <f t="shared" si="27"/>
        <v>0.85456840440416082</v>
      </c>
      <c r="J81" s="182">
        <f t="shared" si="28"/>
        <v>0.88673850057757497</v>
      </c>
      <c r="K81" s="181">
        <v>31217</v>
      </c>
      <c r="L81" s="181">
        <v>28480</v>
      </c>
      <c r="M81" s="182">
        <f t="shared" si="29"/>
        <v>0.59115268809059407</v>
      </c>
      <c r="N81" s="183">
        <f t="shared" si="30"/>
        <v>0.66665954811429551</v>
      </c>
      <c r="Y81" s="14"/>
      <c r="Z81" s="14"/>
      <c r="AA81" s="14"/>
    </row>
    <row r="82" spans="1:27" ht="12.75" customHeight="1" x14ac:dyDescent="0.2">
      <c r="A82" s="784"/>
      <c r="B82" s="789" t="s">
        <v>49</v>
      </c>
      <c r="C82" s="184" t="s">
        <v>51</v>
      </c>
      <c r="D82" s="185">
        <v>64114</v>
      </c>
      <c r="E82" s="210">
        <v>51867</v>
      </c>
      <c r="F82" s="187">
        <f t="shared" si="31"/>
        <v>1.2361231611622032</v>
      </c>
      <c r="G82" s="188">
        <v>54940</v>
      </c>
      <c r="H82" s="188">
        <v>46034</v>
      </c>
      <c r="I82" s="189">
        <f t="shared" si="27"/>
        <v>0.85691112705493344</v>
      </c>
      <c r="J82" s="189">
        <f t="shared" si="28"/>
        <v>0.88753928316656061</v>
      </c>
      <c r="K82" s="188">
        <v>30662</v>
      </c>
      <c r="L82" s="188">
        <v>27952</v>
      </c>
      <c r="M82" s="189">
        <f t="shared" si="29"/>
        <v>0.59116586654327419</v>
      </c>
      <c r="N82" s="190">
        <f t="shared" si="30"/>
        <v>0.66607290263718122</v>
      </c>
      <c r="W82" s="14"/>
      <c r="X82" s="14"/>
      <c r="Y82" s="14"/>
      <c r="Z82" s="14"/>
      <c r="AA82" s="14"/>
    </row>
    <row r="83" spans="1:27" ht="12.75" customHeight="1" thickBot="1" x14ac:dyDescent="0.25">
      <c r="A83" s="785"/>
      <c r="B83" s="793"/>
      <c r="C83" s="212" t="s">
        <v>52</v>
      </c>
      <c r="D83" s="213">
        <v>1642</v>
      </c>
      <c r="E83" s="214">
        <v>1508</v>
      </c>
      <c r="F83" s="215">
        <f t="shared" si="31"/>
        <v>1.0888594164456233</v>
      </c>
      <c r="G83" s="216">
        <v>1253</v>
      </c>
      <c r="H83" s="216">
        <v>1166</v>
      </c>
      <c r="I83" s="217">
        <f t="shared" si="27"/>
        <v>0.76309378806333739</v>
      </c>
      <c r="J83" s="217">
        <f t="shared" si="28"/>
        <v>0.77320954907161799</v>
      </c>
      <c r="K83" s="216">
        <v>633</v>
      </c>
      <c r="L83" s="216">
        <v>555</v>
      </c>
      <c r="M83" s="217">
        <f t="shared" si="29"/>
        <v>0.41976127320954909</v>
      </c>
      <c r="N83" s="218">
        <f t="shared" si="30"/>
        <v>0.54288164665523153</v>
      </c>
      <c r="W83" s="14"/>
      <c r="X83" s="14"/>
      <c r="Y83" s="14"/>
      <c r="Z83" s="14"/>
      <c r="AA83" s="14"/>
    </row>
    <row r="84" spans="1:27" ht="12.75" customHeight="1" thickTop="1" thickBot="1" x14ac:dyDescent="0.25">
      <c r="A84" s="780" t="s">
        <v>16</v>
      </c>
      <c r="B84" s="781"/>
      <c r="C84" s="781"/>
      <c r="D84" s="781"/>
      <c r="E84" s="781"/>
      <c r="F84" s="781"/>
      <c r="G84" s="781"/>
      <c r="H84" s="781"/>
      <c r="I84" s="781"/>
      <c r="J84" s="781"/>
      <c r="K84" s="781"/>
      <c r="L84" s="781"/>
      <c r="M84" s="781"/>
      <c r="N84" s="782"/>
      <c r="R84" s="33"/>
      <c r="S84" s="33"/>
      <c r="Y84" s="14"/>
      <c r="Z84" s="14"/>
      <c r="AA84" s="14"/>
    </row>
    <row r="85" spans="1:27" ht="12.75" customHeight="1" x14ac:dyDescent="0.2">
      <c r="A85" s="207" t="s">
        <v>48</v>
      </c>
      <c r="B85" s="171"/>
      <c r="C85" s="171"/>
      <c r="D85" s="172">
        <v>330066</v>
      </c>
      <c r="E85" s="208">
        <v>149613</v>
      </c>
      <c r="F85" s="174">
        <f>D85/E85</f>
        <v>2.2061318200958473</v>
      </c>
      <c r="G85" s="175">
        <v>288581</v>
      </c>
      <c r="H85" s="175">
        <v>139280</v>
      </c>
      <c r="I85" s="176">
        <f t="shared" ref="I85:I91" si="32">G85/D85</f>
        <v>0.87431301618464186</v>
      </c>
      <c r="J85" s="176">
        <f t="shared" ref="J85:J91" si="33">+H85/E85</f>
        <v>0.93093514601003924</v>
      </c>
      <c r="K85" s="175">
        <v>103761</v>
      </c>
      <c r="L85" s="175">
        <v>97837</v>
      </c>
      <c r="M85" s="176">
        <f t="shared" ref="M85:M91" si="34">+K85/E85</f>
        <v>0.69352930560846981</v>
      </c>
      <c r="N85" s="177">
        <f t="shared" ref="N85:N91" si="35">K85/H85</f>
        <v>0.74498133256749</v>
      </c>
      <c r="R85" s="33"/>
      <c r="S85" s="33"/>
      <c r="Y85" s="14"/>
      <c r="Z85" s="14"/>
      <c r="AA85" s="14"/>
    </row>
    <row r="86" spans="1:27" ht="12.75" customHeight="1" x14ac:dyDescent="0.2">
      <c r="A86" s="783" t="s">
        <v>49</v>
      </c>
      <c r="B86" s="786" t="s">
        <v>50</v>
      </c>
      <c r="C86" s="787"/>
      <c r="D86" s="178">
        <v>262648</v>
      </c>
      <c r="E86" s="209">
        <v>104008</v>
      </c>
      <c r="F86" s="180">
        <f t="shared" ref="F86:F91" si="36">D86/E86</f>
        <v>2.5252672871317592</v>
      </c>
      <c r="G86" s="181">
        <v>230504</v>
      </c>
      <c r="H86" s="181">
        <v>98025</v>
      </c>
      <c r="I86" s="182">
        <f t="shared" si="32"/>
        <v>0.87761566811854652</v>
      </c>
      <c r="J86" s="182">
        <f t="shared" si="33"/>
        <v>0.94247557880163069</v>
      </c>
      <c r="K86" s="181">
        <v>75720</v>
      </c>
      <c r="L86" s="181">
        <v>71038</v>
      </c>
      <c r="M86" s="182">
        <f t="shared" si="34"/>
        <v>0.72802092146757946</v>
      </c>
      <c r="N86" s="183">
        <f t="shared" si="35"/>
        <v>0.7724560061208875</v>
      </c>
      <c r="Y86" s="14"/>
      <c r="Z86" s="14"/>
      <c r="AA86" s="14"/>
    </row>
    <row r="87" spans="1:27" ht="12.75" customHeight="1" x14ac:dyDescent="0.2">
      <c r="A87" s="784"/>
      <c r="B87" s="789" t="s">
        <v>49</v>
      </c>
      <c r="C87" s="184" t="s">
        <v>51</v>
      </c>
      <c r="D87" s="185">
        <v>227851</v>
      </c>
      <c r="E87" s="210">
        <v>98974</v>
      </c>
      <c r="F87" s="187">
        <f t="shared" si="36"/>
        <v>2.3021298522844384</v>
      </c>
      <c r="G87" s="188">
        <v>200372</v>
      </c>
      <c r="H87" s="188">
        <v>93377</v>
      </c>
      <c r="I87" s="189">
        <f t="shared" si="32"/>
        <v>0.87939925653168083</v>
      </c>
      <c r="J87" s="189">
        <f t="shared" si="33"/>
        <v>0.94344979489562919</v>
      </c>
      <c r="K87" s="188">
        <v>72334</v>
      </c>
      <c r="L87" s="188">
        <v>66163</v>
      </c>
      <c r="M87" s="189">
        <f t="shared" si="34"/>
        <v>0.73083840200456684</v>
      </c>
      <c r="N87" s="190">
        <f t="shared" si="35"/>
        <v>0.77464471979181171</v>
      </c>
      <c r="Y87" s="14"/>
      <c r="Z87" s="14"/>
      <c r="AA87" s="14"/>
    </row>
    <row r="88" spans="1:27" ht="12.75" customHeight="1" x14ac:dyDescent="0.2">
      <c r="A88" s="784"/>
      <c r="B88" s="792"/>
      <c r="C88" s="191" t="s">
        <v>52</v>
      </c>
      <c r="D88" s="192">
        <v>34797</v>
      </c>
      <c r="E88" s="211">
        <v>17592</v>
      </c>
      <c r="F88" s="194">
        <f t="shared" si="36"/>
        <v>1.9780013642564802</v>
      </c>
      <c r="G88" s="195">
        <v>30132</v>
      </c>
      <c r="H88" s="195">
        <v>15728</v>
      </c>
      <c r="I88" s="196">
        <f t="shared" si="32"/>
        <v>0.8659367186826451</v>
      </c>
      <c r="J88" s="196">
        <f t="shared" si="33"/>
        <v>0.89404274670304684</v>
      </c>
      <c r="K88" s="195">
        <v>6037</v>
      </c>
      <c r="L88" s="195">
        <v>5478</v>
      </c>
      <c r="M88" s="196">
        <f t="shared" si="34"/>
        <v>0.34316734879490679</v>
      </c>
      <c r="N88" s="197">
        <f t="shared" si="35"/>
        <v>0.38383774160732453</v>
      </c>
      <c r="Y88" s="14"/>
      <c r="Z88" s="14"/>
      <c r="AA88" s="14"/>
    </row>
    <row r="89" spans="1:27" ht="12.75" customHeight="1" x14ac:dyDescent="0.2">
      <c r="A89" s="784"/>
      <c r="B89" s="786" t="s">
        <v>53</v>
      </c>
      <c r="C89" s="787"/>
      <c r="D89" s="178">
        <v>67418</v>
      </c>
      <c r="E89" s="209">
        <v>53508</v>
      </c>
      <c r="F89" s="180">
        <f t="shared" si="36"/>
        <v>1.259961127308066</v>
      </c>
      <c r="G89" s="181">
        <v>58077</v>
      </c>
      <c r="H89" s="181">
        <v>47751</v>
      </c>
      <c r="I89" s="182">
        <f t="shared" si="32"/>
        <v>0.86144649796790174</v>
      </c>
      <c r="J89" s="182">
        <f t="shared" si="33"/>
        <v>0.89240861179636688</v>
      </c>
      <c r="K89" s="181">
        <v>30127</v>
      </c>
      <c r="L89" s="181">
        <v>27629</v>
      </c>
      <c r="M89" s="182">
        <f t="shared" si="34"/>
        <v>0.56303730283322118</v>
      </c>
      <c r="N89" s="183">
        <f t="shared" si="35"/>
        <v>0.63091872421519968</v>
      </c>
      <c r="Y89" s="14"/>
      <c r="Z89" s="14"/>
      <c r="AA89" s="14"/>
    </row>
    <row r="90" spans="1:27" ht="12.75" customHeight="1" x14ac:dyDescent="0.2">
      <c r="A90" s="784"/>
      <c r="B90" s="789" t="s">
        <v>49</v>
      </c>
      <c r="C90" s="184" t="s">
        <v>51</v>
      </c>
      <c r="D90" s="185">
        <v>66043</v>
      </c>
      <c r="E90" s="210">
        <v>52733</v>
      </c>
      <c r="F90" s="187">
        <f t="shared" si="36"/>
        <v>1.2524036182276752</v>
      </c>
      <c r="G90" s="188">
        <v>56873</v>
      </c>
      <c r="H90" s="188">
        <v>47026</v>
      </c>
      <c r="I90" s="189">
        <f t="shared" si="32"/>
        <v>0.86115106824341714</v>
      </c>
      <c r="J90" s="189">
        <f t="shared" si="33"/>
        <v>0.89177554851800578</v>
      </c>
      <c r="K90" s="188">
        <v>29541</v>
      </c>
      <c r="L90" s="188">
        <v>27066</v>
      </c>
      <c r="M90" s="189">
        <f t="shared" si="34"/>
        <v>0.56019949557203275</v>
      </c>
      <c r="N90" s="190">
        <f t="shared" si="35"/>
        <v>0.6281844086250159</v>
      </c>
      <c r="W90" s="14"/>
      <c r="X90" s="14"/>
      <c r="Y90" s="14"/>
      <c r="Z90" s="14"/>
      <c r="AA90" s="14"/>
    </row>
    <row r="91" spans="1:27" ht="12.75" customHeight="1" thickBot="1" x14ac:dyDescent="0.25">
      <c r="A91" s="785"/>
      <c r="B91" s="793"/>
      <c r="C91" s="212" t="s">
        <v>52</v>
      </c>
      <c r="D91" s="213">
        <v>1375</v>
      </c>
      <c r="E91" s="214">
        <v>1201</v>
      </c>
      <c r="F91" s="215">
        <f t="shared" si="36"/>
        <v>1.144879267277269</v>
      </c>
      <c r="G91" s="216">
        <v>1204</v>
      </c>
      <c r="H91" s="216">
        <v>1084</v>
      </c>
      <c r="I91" s="217">
        <f t="shared" si="32"/>
        <v>0.87563636363636366</v>
      </c>
      <c r="J91" s="217">
        <f t="shared" si="33"/>
        <v>0.9025811823480433</v>
      </c>
      <c r="K91" s="216">
        <v>674</v>
      </c>
      <c r="L91" s="216">
        <v>583</v>
      </c>
      <c r="M91" s="217">
        <f t="shared" si="34"/>
        <v>0.56119900083263952</v>
      </c>
      <c r="N91" s="218">
        <f t="shared" si="35"/>
        <v>0.62177121771217714</v>
      </c>
      <c r="W91" s="14"/>
      <c r="X91" s="14"/>
      <c r="Y91" s="14"/>
      <c r="Z91" s="14"/>
      <c r="AA91" s="14"/>
    </row>
    <row r="92" spans="1:27" ht="12.75" customHeight="1" thickTop="1" thickBot="1" x14ac:dyDescent="0.25">
      <c r="A92" s="780" t="s">
        <v>17</v>
      </c>
      <c r="B92" s="781"/>
      <c r="C92" s="781"/>
      <c r="D92" s="781"/>
      <c r="E92" s="781"/>
      <c r="F92" s="781"/>
      <c r="G92" s="781"/>
      <c r="H92" s="781"/>
      <c r="I92" s="781"/>
      <c r="J92" s="781"/>
      <c r="K92" s="781"/>
      <c r="L92" s="781"/>
      <c r="M92" s="781"/>
      <c r="N92" s="782"/>
      <c r="R92" s="33"/>
      <c r="S92" s="33"/>
      <c r="Y92" s="14"/>
      <c r="Z92" s="14"/>
      <c r="AA92" s="14"/>
    </row>
    <row r="93" spans="1:27" ht="12.75" customHeight="1" x14ac:dyDescent="0.2">
      <c r="A93" s="207" t="s">
        <v>48</v>
      </c>
      <c r="B93" s="171"/>
      <c r="C93" s="171"/>
      <c r="D93" s="172">
        <v>309452</v>
      </c>
      <c r="E93" s="208">
        <v>141054</v>
      </c>
      <c r="F93" s="174">
        <f>D93/E93</f>
        <v>2.1938548357366683</v>
      </c>
      <c r="G93" s="175">
        <v>268712</v>
      </c>
      <c r="H93" s="175">
        <v>130728</v>
      </c>
      <c r="I93" s="176">
        <f t="shared" ref="I93:I99" si="37">G93/D93</f>
        <v>0.86834791825549684</v>
      </c>
      <c r="J93" s="176">
        <f>+H93/E93</f>
        <v>0.92679399378961247</v>
      </c>
      <c r="K93" s="175">
        <v>98261</v>
      </c>
      <c r="L93" s="175">
        <v>92428</v>
      </c>
      <c r="M93" s="176">
        <f t="shared" ref="M93:M99" si="38">+K93/E93</f>
        <v>0.69661973428615986</v>
      </c>
      <c r="N93" s="177">
        <f>K93/H93</f>
        <v>0.75164463619117561</v>
      </c>
      <c r="R93" s="33"/>
      <c r="S93" s="33"/>
      <c r="Y93" s="14"/>
      <c r="Z93" s="14"/>
      <c r="AA93" s="14"/>
    </row>
    <row r="94" spans="1:27" ht="12.75" customHeight="1" x14ac:dyDescent="0.2">
      <c r="A94" s="783" t="s">
        <v>49</v>
      </c>
      <c r="B94" s="786" t="s">
        <v>50</v>
      </c>
      <c r="C94" s="787"/>
      <c r="D94" s="178">
        <v>250672</v>
      </c>
      <c r="E94" s="209">
        <v>101300</v>
      </c>
      <c r="F94" s="180">
        <f t="shared" ref="F94:F99" si="39">D94/E94</f>
        <v>2.4745508390918065</v>
      </c>
      <c r="G94" s="181">
        <v>218559</v>
      </c>
      <c r="H94" s="181">
        <v>95025</v>
      </c>
      <c r="I94" s="182">
        <f t="shared" si="37"/>
        <v>0.87189235335418391</v>
      </c>
      <c r="J94" s="182">
        <f t="shared" ref="J94:J99" si="40">+H94/E94</f>
        <v>0.9380552813425469</v>
      </c>
      <c r="K94" s="181">
        <v>73041</v>
      </c>
      <c r="L94" s="181">
        <v>68406</v>
      </c>
      <c r="M94" s="182">
        <f t="shared" si="38"/>
        <v>0.72103652517275418</v>
      </c>
      <c r="N94" s="183">
        <f t="shared" ref="N94:N99" si="41">K94/H94</f>
        <v>0.76865035516969216</v>
      </c>
      <c r="Y94" s="14"/>
      <c r="Z94" s="14"/>
      <c r="AA94" s="14"/>
    </row>
    <row r="95" spans="1:27" ht="12.75" customHeight="1" x14ac:dyDescent="0.2">
      <c r="A95" s="784"/>
      <c r="B95" s="789" t="s">
        <v>49</v>
      </c>
      <c r="C95" s="184" t="s">
        <v>51</v>
      </c>
      <c r="D95" s="185">
        <v>218313</v>
      </c>
      <c r="E95" s="210">
        <v>96418</v>
      </c>
      <c r="F95" s="187">
        <f t="shared" si="39"/>
        <v>2.2642348938994794</v>
      </c>
      <c r="G95" s="188">
        <v>190718</v>
      </c>
      <c r="H95" s="188">
        <v>90493</v>
      </c>
      <c r="I95" s="189">
        <f t="shared" si="37"/>
        <v>0.87359891531883127</v>
      </c>
      <c r="J95" s="189">
        <f t="shared" si="40"/>
        <v>0.93854881868530771</v>
      </c>
      <c r="K95" s="188">
        <v>70356</v>
      </c>
      <c r="L95" s="188">
        <v>64269</v>
      </c>
      <c r="M95" s="189">
        <f t="shared" si="38"/>
        <v>0.7296977742745131</v>
      </c>
      <c r="N95" s="190">
        <f t="shared" si="41"/>
        <v>0.77747450079011637</v>
      </c>
      <c r="Y95" s="14"/>
      <c r="Z95" s="14"/>
      <c r="AA95" s="14"/>
    </row>
    <row r="96" spans="1:27" ht="12.75" customHeight="1" x14ac:dyDescent="0.2">
      <c r="A96" s="784"/>
      <c r="B96" s="792"/>
      <c r="C96" s="191" t="s">
        <v>52</v>
      </c>
      <c r="D96" s="192">
        <v>32359</v>
      </c>
      <c r="E96" s="211">
        <v>16549</v>
      </c>
      <c r="F96" s="194">
        <f t="shared" si="39"/>
        <v>1.9553447338207746</v>
      </c>
      <c r="G96" s="195">
        <v>27841</v>
      </c>
      <c r="H96" s="195">
        <v>14888</v>
      </c>
      <c r="I96" s="196">
        <f t="shared" si="37"/>
        <v>0.86037887450168427</v>
      </c>
      <c r="J96" s="196">
        <f t="shared" si="40"/>
        <v>0.89963139766753275</v>
      </c>
      <c r="K96" s="195">
        <v>4993</v>
      </c>
      <c r="L96" s="195">
        <v>4532</v>
      </c>
      <c r="M96" s="196">
        <f t="shared" si="38"/>
        <v>0.30171007311620035</v>
      </c>
      <c r="N96" s="197">
        <f t="shared" si="41"/>
        <v>0.33537076840408381</v>
      </c>
      <c r="Y96" s="14"/>
      <c r="Z96" s="14"/>
      <c r="AA96" s="14"/>
    </row>
    <row r="97" spans="1:27" ht="12.75" customHeight="1" x14ac:dyDescent="0.2">
      <c r="A97" s="784"/>
      <c r="B97" s="786" t="s">
        <v>53</v>
      </c>
      <c r="C97" s="787"/>
      <c r="D97" s="178">
        <v>58780</v>
      </c>
      <c r="E97" s="209">
        <v>46839</v>
      </c>
      <c r="F97" s="180">
        <f t="shared" si="39"/>
        <v>1.2549371250453683</v>
      </c>
      <c r="G97" s="181">
        <v>50153</v>
      </c>
      <c r="H97" s="181">
        <v>41395</v>
      </c>
      <c r="I97" s="182">
        <f t="shared" si="37"/>
        <v>0.85323239197005785</v>
      </c>
      <c r="J97" s="182">
        <f t="shared" si="40"/>
        <v>0.88377207028331095</v>
      </c>
      <c r="K97" s="181">
        <v>26964</v>
      </c>
      <c r="L97" s="181">
        <v>24586</v>
      </c>
      <c r="M97" s="182">
        <f t="shared" si="38"/>
        <v>0.57567411772241084</v>
      </c>
      <c r="N97" s="183">
        <f t="shared" si="41"/>
        <v>0.65138301727261749</v>
      </c>
      <c r="Y97" s="14"/>
      <c r="Z97" s="14"/>
      <c r="AA97" s="14"/>
    </row>
    <row r="98" spans="1:27" ht="12.75" customHeight="1" x14ac:dyDescent="0.2">
      <c r="A98" s="784"/>
      <c r="B98" s="789" t="s">
        <v>49</v>
      </c>
      <c r="C98" s="184" t="s">
        <v>51</v>
      </c>
      <c r="D98" s="185">
        <v>56965</v>
      </c>
      <c r="E98" s="210">
        <v>45920</v>
      </c>
      <c r="F98" s="187">
        <f t="shared" si="39"/>
        <v>1.2405270034843205</v>
      </c>
      <c r="G98" s="188">
        <v>48776</v>
      </c>
      <c r="H98" s="188">
        <v>40609</v>
      </c>
      <c r="I98" s="189">
        <f t="shared" si="37"/>
        <v>0.85624506275783374</v>
      </c>
      <c r="J98" s="189">
        <f t="shared" si="40"/>
        <v>0.88434233449477351</v>
      </c>
      <c r="K98" s="188">
        <v>26224</v>
      </c>
      <c r="L98" s="188">
        <v>23913</v>
      </c>
      <c r="M98" s="189">
        <f t="shared" si="38"/>
        <v>0.57108013937282232</v>
      </c>
      <c r="N98" s="190">
        <f t="shared" si="41"/>
        <v>0.64576817946760567</v>
      </c>
      <c r="W98" s="14"/>
      <c r="X98" s="14"/>
      <c r="Y98" s="14"/>
      <c r="Z98" s="14"/>
      <c r="AA98" s="14"/>
    </row>
    <row r="99" spans="1:27" ht="12.75" customHeight="1" thickBot="1" x14ac:dyDescent="0.25">
      <c r="A99" s="785"/>
      <c r="B99" s="793"/>
      <c r="C99" s="212" t="s">
        <v>52</v>
      </c>
      <c r="D99" s="213">
        <v>1815</v>
      </c>
      <c r="E99" s="214">
        <v>1677</v>
      </c>
      <c r="F99" s="215">
        <f t="shared" si="39"/>
        <v>1.0822898032200359</v>
      </c>
      <c r="G99" s="216">
        <v>1377</v>
      </c>
      <c r="H99" s="216">
        <v>1274</v>
      </c>
      <c r="I99" s="217">
        <f t="shared" si="37"/>
        <v>0.75867768595041318</v>
      </c>
      <c r="J99" s="217">
        <f t="shared" si="40"/>
        <v>0.75968992248062017</v>
      </c>
      <c r="K99" s="216">
        <v>810</v>
      </c>
      <c r="L99" s="216">
        <v>691</v>
      </c>
      <c r="M99" s="217">
        <f t="shared" si="38"/>
        <v>0.48300536672629696</v>
      </c>
      <c r="N99" s="218">
        <f t="shared" si="41"/>
        <v>0.63579277864992145</v>
      </c>
      <c r="W99" s="14"/>
      <c r="X99" s="14"/>
      <c r="Y99" s="14"/>
      <c r="Z99" s="14"/>
      <c r="AA99" s="14"/>
    </row>
    <row r="100" spans="1:27" ht="12.75" customHeight="1" thickTop="1" thickBot="1" x14ac:dyDescent="0.25">
      <c r="A100" s="780" t="s">
        <v>35</v>
      </c>
      <c r="B100" s="781"/>
      <c r="C100" s="781"/>
      <c r="D100" s="781"/>
      <c r="E100" s="781"/>
      <c r="F100" s="781"/>
      <c r="G100" s="781"/>
      <c r="H100" s="781"/>
      <c r="I100" s="781"/>
      <c r="J100" s="781"/>
      <c r="K100" s="781"/>
      <c r="L100" s="781"/>
      <c r="M100" s="781"/>
      <c r="N100" s="782"/>
      <c r="W100" s="14"/>
      <c r="X100" s="14"/>
      <c r="Y100" s="14"/>
      <c r="Z100" s="14"/>
      <c r="AA100" s="14"/>
    </row>
    <row r="101" spans="1:27" ht="12.75" customHeight="1" x14ac:dyDescent="0.2">
      <c r="A101" s="207" t="s">
        <v>48</v>
      </c>
      <c r="B101" s="171"/>
      <c r="C101" s="171"/>
      <c r="D101" s="172">
        <v>290953</v>
      </c>
      <c r="E101" s="208">
        <v>134257</v>
      </c>
      <c r="F101" s="174">
        <f>D101/E101</f>
        <v>2.1671346745421096</v>
      </c>
      <c r="G101" s="175">
        <v>250402</v>
      </c>
      <c r="H101" s="175">
        <v>123766</v>
      </c>
      <c r="I101" s="176">
        <f t="shared" ref="I101:I107" si="42">G101/D101</f>
        <v>0.86062697411609435</v>
      </c>
      <c r="J101" s="176">
        <f>+H101/E101</f>
        <v>0.9218588230036423</v>
      </c>
      <c r="K101" s="175">
        <v>93714</v>
      </c>
      <c r="L101" s="175">
        <v>88109</v>
      </c>
      <c r="M101" s="176">
        <f t="shared" ref="M101:M107" si="43">+K101/E101</f>
        <v>0.69801947012073862</v>
      </c>
      <c r="N101" s="177">
        <f>K101/H101</f>
        <v>0.75718694956611665</v>
      </c>
      <c r="W101" s="14"/>
      <c r="X101" s="14"/>
      <c r="Y101" s="14"/>
      <c r="Z101" s="14"/>
      <c r="AA101" s="14"/>
    </row>
    <row r="102" spans="1:27" ht="12.75" customHeight="1" x14ac:dyDescent="0.2">
      <c r="A102" s="783" t="s">
        <v>49</v>
      </c>
      <c r="B102" s="786" t="s">
        <v>50</v>
      </c>
      <c r="C102" s="787"/>
      <c r="D102" s="178">
        <v>237160</v>
      </c>
      <c r="E102" s="209">
        <v>97666</v>
      </c>
      <c r="F102" s="180">
        <f t="shared" ref="F102:F107" si="44">D102/E102</f>
        <v>2.4282759609280609</v>
      </c>
      <c r="G102" s="181">
        <v>205424</v>
      </c>
      <c r="H102" s="181">
        <v>85070</v>
      </c>
      <c r="I102" s="182">
        <f t="shared" si="42"/>
        <v>0.86618316748186874</v>
      </c>
      <c r="J102" s="182">
        <f t="shared" ref="J102:J107" si="45">+H102/E102</f>
        <v>0.87102983638113574</v>
      </c>
      <c r="K102" s="181">
        <v>70690</v>
      </c>
      <c r="L102" s="181">
        <v>66292</v>
      </c>
      <c r="M102" s="182">
        <f t="shared" si="43"/>
        <v>0.72379333647328647</v>
      </c>
      <c r="N102" s="183">
        <f t="shared" ref="N102:N107" si="46">K102/H102</f>
        <v>0.83096273656988362</v>
      </c>
      <c r="W102" s="14"/>
      <c r="X102" s="14"/>
      <c r="Y102" s="14"/>
      <c r="Z102" s="14"/>
      <c r="AA102" s="14"/>
    </row>
    <row r="103" spans="1:27" ht="12.75" customHeight="1" x14ac:dyDescent="0.2">
      <c r="A103" s="784"/>
      <c r="B103" s="789" t="s">
        <v>49</v>
      </c>
      <c r="C103" s="184" t="s">
        <v>51</v>
      </c>
      <c r="D103" s="185">
        <v>205572</v>
      </c>
      <c r="E103" s="210">
        <v>92584</v>
      </c>
      <c r="F103" s="187">
        <f t="shared" si="44"/>
        <v>2.2203836516028685</v>
      </c>
      <c r="G103" s="188">
        <v>178201</v>
      </c>
      <c r="H103" s="188">
        <v>80814</v>
      </c>
      <c r="I103" s="189">
        <f t="shared" si="42"/>
        <v>0.86685443542894947</v>
      </c>
      <c r="J103" s="189">
        <f t="shared" si="45"/>
        <v>0.87287220254039577</v>
      </c>
      <c r="K103" s="188">
        <v>67687</v>
      </c>
      <c r="L103" s="188">
        <v>61907</v>
      </c>
      <c r="M103" s="189">
        <f t="shared" si="43"/>
        <v>0.73108744491488808</v>
      </c>
      <c r="N103" s="190">
        <f t="shared" si="46"/>
        <v>0.83756527334372755</v>
      </c>
      <c r="W103" s="14"/>
      <c r="X103" s="14"/>
      <c r="Y103" s="14"/>
      <c r="Z103" s="14"/>
      <c r="AA103" s="14"/>
    </row>
    <row r="104" spans="1:27" ht="12.75" customHeight="1" x14ac:dyDescent="0.2">
      <c r="A104" s="784"/>
      <c r="B104" s="792"/>
      <c r="C104" s="191" t="s">
        <v>52</v>
      </c>
      <c r="D104" s="192">
        <v>31588</v>
      </c>
      <c r="E104" s="211">
        <v>16390</v>
      </c>
      <c r="F104" s="194">
        <f t="shared" si="44"/>
        <v>1.9272727272727272</v>
      </c>
      <c r="G104" s="195">
        <v>27223</v>
      </c>
      <c r="H104" s="195">
        <v>14077</v>
      </c>
      <c r="I104" s="196">
        <f t="shared" si="42"/>
        <v>0.86181461314423202</v>
      </c>
      <c r="J104" s="196">
        <f t="shared" si="45"/>
        <v>0.85887736424649175</v>
      </c>
      <c r="K104" s="195">
        <v>5186</v>
      </c>
      <c r="L104" s="195">
        <v>4763</v>
      </c>
      <c r="M104" s="196">
        <f t="shared" si="43"/>
        <v>0.31641244661378892</v>
      </c>
      <c r="N104" s="197">
        <f t="shared" si="46"/>
        <v>0.3684023584570576</v>
      </c>
      <c r="W104" s="14"/>
      <c r="X104" s="14"/>
      <c r="Y104" s="14"/>
      <c r="Z104" s="14"/>
      <c r="AA104" s="14"/>
    </row>
    <row r="105" spans="1:27" ht="12.75" customHeight="1" x14ac:dyDescent="0.2">
      <c r="A105" s="784"/>
      <c r="B105" s="786" t="s">
        <v>53</v>
      </c>
      <c r="C105" s="787"/>
      <c r="D105" s="178">
        <v>53793</v>
      </c>
      <c r="E105" s="209">
        <v>43313</v>
      </c>
      <c r="F105" s="180">
        <f t="shared" si="44"/>
        <v>1.2419596887770414</v>
      </c>
      <c r="G105" s="181">
        <v>44978</v>
      </c>
      <c r="H105" s="181">
        <v>36494</v>
      </c>
      <c r="I105" s="182">
        <f t="shared" si="42"/>
        <v>0.83613109512390082</v>
      </c>
      <c r="J105" s="182">
        <f t="shared" si="45"/>
        <v>0.84256458799898415</v>
      </c>
      <c r="K105" s="181">
        <v>24839</v>
      </c>
      <c r="L105" s="181">
        <v>22368</v>
      </c>
      <c r="M105" s="182">
        <f t="shared" si="43"/>
        <v>0.57347678526077617</v>
      </c>
      <c r="N105" s="183">
        <f t="shared" si="46"/>
        <v>0.68063243272866769</v>
      </c>
      <c r="W105" s="14"/>
      <c r="X105" s="14"/>
      <c r="Y105" s="14"/>
      <c r="Z105" s="14"/>
      <c r="AA105" s="14"/>
    </row>
    <row r="106" spans="1:27" ht="12.75" customHeight="1" x14ac:dyDescent="0.2">
      <c r="A106" s="784"/>
      <c r="B106" s="789" t="s">
        <v>49</v>
      </c>
      <c r="C106" s="184" t="s">
        <v>51</v>
      </c>
      <c r="D106" s="185">
        <v>52776</v>
      </c>
      <c r="E106" s="210">
        <v>42764</v>
      </c>
      <c r="F106" s="187">
        <f t="shared" si="44"/>
        <v>1.2341221588251801</v>
      </c>
      <c r="G106" s="188">
        <v>44111</v>
      </c>
      <c r="H106" s="188">
        <v>36032</v>
      </c>
      <c r="I106" s="189">
        <f t="shared" si="42"/>
        <v>0.83581552220706379</v>
      </c>
      <c r="J106" s="189">
        <f t="shared" si="45"/>
        <v>0.8425778692358058</v>
      </c>
      <c r="K106" s="188">
        <v>24463</v>
      </c>
      <c r="L106" s="188">
        <v>22006</v>
      </c>
      <c r="M106" s="189">
        <f t="shared" si="43"/>
        <v>0.57204658123655416</v>
      </c>
      <c r="N106" s="190">
        <f t="shared" si="46"/>
        <v>0.67892428952042627</v>
      </c>
      <c r="W106" s="14"/>
      <c r="X106" s="14"/>
      <c r="Y106" s="14"/>
      <c r="Z106" s="14"/>
      <c r="AA106" s="14"/>
    </row>
    <row r="107" spans="1:27" ht="12.75" customHeight="1" thickBot="1" x14ac:dyDescent="0.25">
      <c r="A107" s="785"/>
      <c r="B107" s="793"/>
      <c r="C107" s="212" t="s">
        <v>52</v>
      </c>
      <c r="D107" s="213">
        <v>1017</v>
      </c>
      <c r="E107" s="214">
        <v>872</v>
      </c>
      <c r="F107" s="215">
        <f t="shared" si="44"/>
        <v>1.1662844036697249</v>
      </c>
      <c r="G107" s="216">
        <v>867</v>
      </c>
      <c r="H107" s="216">
        <v>737</v>
      </c>
      <c r="I107" s="217">
        <f t="shared" si="42"/>
        <v>0.85250737463126847</v>
      </c>
      <c r="J107" s="217">
        <f t="shared" si="45"/>
        <v>0.84518348623853212</v>
      </c>
      <c r="K107" s="216">
        <v>426</v>
      </c>
      <c r="L107" s="216">
        <v>373</v>
      </c>
      <c r="M107" s="217">
        <f t="shared" si="43"/>
        <v>0.48853211009174313</v>
      </c>
      <c r="N107" s="218">
        <f t="shared" si="46"/>
        <v>0.57801899592944372</v>
      </c>
      <c r="W107" s="14"/>
      <c r="X107" s="14"/>
      <c r="Y107" s="14"/>
      <c r="Z107" s="14"/>
      <c r="AA107" s="14"/>
    </row>
    <row r="108" spans="1:27" ht="12.75" customHeight="1" thickTop="1" thickBot="1" x14ac:dyDescent="0.25">
      <c r="A108" s="780" t="s">
        <v>543</v>
      </c>
      <c r="B108" s="781"/>
      <c r="C108" s="781"/>
      <c r="D108" s="781"/>
      <c r="E108" s="781"/>
      <c r="F108" s="781"/>
      <c r="G108" s="781"/>
      <c r="H108" s="781"/>
      <c r="I108" s="781"/>
      <c r="J108" s="781"/>
      <c r="K108" s="781"/>
      <c r="L108" s="781"/>
      <c r="M108" s="781"/>
      <c r="N108" s="782"/>
      <c r="W108" s="14"/>
      <c r="X108" s="14"/>
      <c r="Y108" s="14"/>
      <c r="Z108" s="14"/>
      <c r="AA108" s="14"/>
    </row>
    <row r="109" spans="1:27" ht="12.75" customHeight="1" x14ac:dyDescent="0.2">
      <c r="A109" s="207" t="s">
        <v>48</v>
      </c>
      <c r="B109" s="171"/>
      <c r="C109" s="171"/>
      <c r="D109" s="172">
        <v>260467</v>
      </c>
      <c r="E109" s="208">
        <v>121761</v>
      </c>
      <c r="F109" s="174">
        <f>D109/E109</f>
        <v>2.1391660712379168</v>
      </c>
      <c r="G109" s="175">
        <v>223347</v>
      </c>
      <c r="H109" s="175">
        <v>111374</v>
      </c>
      <c r="I109" s="176">
        <f t="shared" ref="I109:I115" si="47">G109/D109</f>
        <v>0.85748674496193378</v>
      </c>
      <c r="J109" s="176">
        <f>+H109/E109</f>
        <v>0.91469353898210426</v>
      </c>
      <c r="K109" s="175">
        <v>84764</v>
      </c>
      <c r="L109" s="175">
        <v>79073</v>
      </c>
      <c r="M109" s="176">
        <f t="shared" ref="M109:M115" si="48">+K109/E109</f>
        <v>0.6961506557929058</v>
      </c>
      <c r="N109" s="177">
        <f>K109/H109</f>
        <v>0.76107529585001887</v>
      </c>
      <c r="W109" s="14"/>
      <c r="X109" s="14"/>
      <c r="Y109" s="14"/>
      <c r="Z109" s="14"/>
      <c r="AA109" s="14"/>
    </row>
    <row r="110" spans="1:27" ht="12.75" customHeight="1" x14ac:dyDescent="0.2">
      <c r="A110" s="783" t="s">
        <v>49</v>
      </c>
      <c r="B110" s="786" t="s">
        <v>50</v>
      </c>
      <c r="C110" s="787"/>
      <c r="D110" s="178">
        <v>209861</v>
      </c>
      <c r="E110" s="209">
        <v>87643</v>
      </c>
      <c r="F110" s="180">
        <f>D110/E110</f>
        <v>2.3944981344773684</v>
      </c>
      <c r="G110" s="181">
        <v>181367</v>
      </c>
      <c r="H110" s="181">
        <v>81471</v>
      </c>
      <c r="I110" s="182">
        <f t="shared" si="47"/>
        <v>0.86422441520816162</v>
      </c>
      <c r="J110" s="182">
        <f t="shared" ref="J110:J115" si="49">+H110/E110</f>
        <v>0.92957794689821205</v>
      </c>
      <c r="K110" s="181">
        <v>62998</v>
      </c>
      <c r="L110" s="181">
        <v>58603</v>
      </c>
      <c r="M110" s="182">
        <f t="shared" si="48"/>
        <v>0.71880241433999292</v>
      </c>
      <c r="N110" s="183">
        <f t="shared" ref="N110:N115" si="50">K110/H110</f>
        <v>0.77325674166267755</v>
      </c>
      <c r="W110" s="14"/>
      <c r="X110" s="14"/>
      <c r="Y110" s="14"/>
      <c r="Z110" s="14"/>
      <c r="AA110" s="14"/>
    </row>
    <row r="111" spans="1:27" ht="12.75" customHeight="1" x14ac:dyDescent="0.2">
      <c r="A111" s="784"/>
      <c r="B111" s="789" t="s">
        <v>49</v>
      </c>
      <c r="C111" s="184" t="s">
        <v>51</v>
      </c>
      <c r="D111" s="185">
        <v>178632</v>
      </c>
      <c r="E111" s="210">
        <v>82629</v>
      </c>
      <c r="F111" s="180">
        <f t="shared" ref="F111:F115" si="51">D111/E111</f>
        <v>2.1618560069709183</v>
      </c>
      <c r="G111" s="188">
        <v>154627</v>
      </c>
      <c r="H111" s="188">
        <v>76889</v>
      </c>
      <c r="I111" s="189">
        <f t="shared" si="47"/>
        <v>0.86561758251601062</v>
      </c>
      <c r="J111" s="189">
        <f t="shared" si="49"/>
        <v>0.93053286376453792</v>
      </c>
      <c r="K111" s="188">
        <v>60175</v>
      </c>
      <c r="L111" s="188">
        <v>54301</v>
      </c>
      <c r="M111" s="189">
        <f t="shared" si="48"/>
        <v>0.72825521306078977</v>
      </c>
      <c r="N111" s="190">
        <f t="shared" si="50"/>
        <v>0.78262170141372633</v>
      </c>
      <c r="W111" s="14"/>
      <c r="X111" s="14"/>
      <c r="Y111" s="14"/>
      <c r="Z111" s="14"/>
      <c r="AA111" s="14"/>
    </row>
    <row r="112" spans="1:27" ht="12.75" customHeight="1" x14ac:dyDescent="0.2">
      <c r="A112" s="784"/>
      <c r="B112" s="792"/>
      <c r="C112" s="191" t="s">
        <v>52</v>
      </c>
      <c r="D112" s="192">
        <v>31229</v>
      </c>
      <c r="E112" s="211">
        <v>15861</v>
      </c>
      <c r="F112" s="180">
        <f t="shared" si="51"/>
        <v>1.9689174705251875</v>
      </c>
      <c r="G112" s="195">
        <v>26740</v>
      </c>
      <c r="H112" s="195">
        <v>14047</v>
      </c>
      <c r="I112" s="196">
        <f t="shared" si="47"/>
        <v>0.8562554036312402</v>
      </c>
      <c r="J112" s="196">
        <f t="shared" si="49"/>
        <v>0.88563142298720132</v>
      </c>
      <c r="K112" s="195">
        <v>5187</v>
      </c>
      <c r="L112" s="195">
        <v>4670</v>
      </c>
      <c r="M112" s="196">
        <f t="shared" si="48"/>
        <v>0.32702856062038965</v>
      </c>
      <c r="N112" s="197">
        <f t="shared" si="50"/>
        <v>0.3692603402861821</v>
      </c>
      <c r="W112" s="14"/>
      <c r="X112" s="14"/>
      <c r="Y112" s="14"/>
      <c r="Z112" s="14"/>
      <c r="AA112" s="14"/>
    </row>
    <row r="113" spans="1:27" ht="12.75" customHeight="1" x14ac:dyDescent="0.2">
      <c r="A113" s="784"/>
      <c r="B113" s="786" t="s">
        <v>53</v>
      </c>
      <c r="C113" s="787"/>
      <c r="D113" s="178">
        <v>50606</v>
      </c>
      <c r="E113" s="209">
        <v>40201</v>
      </c>
      <c r="F113" s="180">
        <f t="shared" si="51"/>
        <v>1.258824407353051</v>
      </c>
      <c r="G113" s="181">
        <v>41980</v>
      </c>
      <c r="H113" s="181">
        <v>34627</v>
      </c>
      <c r="I113" s="182">
        <f t="shared" si="47"/>
        <v>0.8295459036477888</v>
      </c>
      <c r="J113" s="182">
        <f t="shared" si="49"/>
        <v>0.86134673266834161</v>
      </c>
      <c r="K113" s="181">
        <v>23506</v>
      </c>
      <c r="L113" s="181">
        <v>21016</v>
      </c>
      <c r="M113" s="182">
        <f t="shared" si="48"/>
        <v>0.58471182308897784</v>
      </c>
      <c r="N113" s="183">
        <f t="shared" si="50"/>
        <v>0.67883443555606893</v>
      </c>
      <c r="W113" s="14"/>
      <c r="X113" s="14"/>
      <c r="Y113" s="14"/>
      <c r="Z113" s="14"/>
      <c r="AA113" s="14"/>
    </row>
    <row r="114" spans="1:27" ht="12.75" customHeight="1" x14ac:dyDescent="0.2">
      <c r="A114" s="784"/>
      <c r="B114" s="789" t="s">
        <v>49</v>
      </c>
      <c r="C114" s="184" t="s">
        <v>51</v>
      </c>
      <c r="D114" s="185">
        <v>48832</v>
      </c>
      <c r="E114" s="210">
        <v>39190</v>
      </c>
      <c r="F114" s="180">
        <f t="shared" si="51"/>
        <v>1.2460321510589436</v>
      </c>
      <c r="G114" s="188">
        <v>40472</v>
      </c>
      <c r="H114" s="188">
        <v>33695</v>
      </c>
      <c r="I114" s="189">
        <f t="shared" si="47"/>
        <v>0.82880078636959376</v>
      </c>
      <c r="J114" s="189">
        <f t="shared" si="49"/>
        <v>0.85978565960704256</v>
      </c>
      <c r="K114" s="188">
        <v>22774</v>
      </c>
      <c r="L114" s="188">
        <v>20325</v>
      </c>
      <c r="M114" s="189">
        <f t="shared" si="48"/>
        <v>0.58111763204899214</v>
      </c>
      <c r="N114" s="190">
        <f t="shared" si="50"/>
        <v>0.67588663006380767</v>
      </c>
      <c r="W114" s="14"/>
      <c r="X114" s="14"/>
      <c r="Y114" s="14"/>
      <c r="Z114" s="14"/>
      <c r="AA114" s="14"/>
    </row>
    <row r="115" spans="1:27" ht="12.75" customHeight="1" thickBot="1" x14ac:dyDescent="0.25">
      <c r="A115" s="785"/>
      <c r="B115" s="793"/>
      <c r="C115" s="212" t="s">
        <v>52</v>
      </c>
      <c r="D115" s="213">
        <v>1774</v>
      </c>
      <c r="E115" s="214">
        <v>1485</v>
      </c>
      <c r="F115" s="699">
        <f t="shared" si="51"/>
        <v>1.1946127946127947</v>
      </c>
      <c r="G115" s="216">
        <v>1508</v>
      </c>
      <c r="H115" s="216">
        <v>1302</v>
      </c>
      <c r="I115" s="217">
        <f t="shared" si="47"/>
        <v>0.8500563697857948</v>
      </c>
      <c r="J115" s="217">
        <f t="shared" si="49"/>
        <v>0.87676767676767675</v>
      </c>
      <c r="K115" s="216">
        <v>833</v>
      </c>
      <c r="L115" s="216">
        <v>717</v>
      </c>
      <c r="M115" s="217">
        <f t="shared" si="48"/>
        <v>0.56094276094276097</v>
      </c>
      <c r="N115" s="218">
        <f t="shared" si="50"/>
        <v>0.63978494623655913</v>
      </c>
      <c r="W115" s="14"/>
      <c r="X115" s="14"/>
      <c r="Y115" s="14"/>
      <c r="Z115" s="14"/>
      <c r="AA115" s="14"/>
    </row>
    <row r="116" spans="1:27" ht="12.75" customHeight="1" thickTop="1" thickBot="1" x14ac:dyDescent="0.25">
      <c r="A116" s="780" t="s">
        <v>545</v>
      </c>
      <c r="B116" s="781"/>
      <c r="C116" s="781"/>
      <c r="D116" s="781"/>
      <c r="E116" s="781"/>
      <c r="F116" s="781"/>
      <c r="G116" s="781"/>
      <c r="H116" s="781"/>
      <c r="I116" s="781"/>
      <c r="J116" s="781"/>
      <c r="K116" s="781"/>
      <c r="L116" s="781"/>
      <c r="M116" s="781"/>
      <c r="N116" s="782"/>
      <c r="W116" s="14"/>
      <c r="X116" s="14"/>
      <c r="Y116" s="14"/>
      <c r="Z116" s="14"/>
      <c r="AA116" s="14"/>
    </row>
    <row r="117" spans="1:27" ht="12.75" customHeight="1" x14ac:dyDescent="0.2">
      <c r="A117" s="207" t="s">
        <v>48</v>
      </c>
      <c r="B117" s="171"/>
      <c r="C117" s="171"/>
      <c r="D117" s="172">
        <v>243718</v>
      </c>
      <c r="E117" s="208">
        <v>113093</v>
      </c>
      <c r="F117" s="174">
        <f>D117/E117</f>
        <v>2.1550228572944392</v>
      </c>
      <c r="G117" s="175">
        <v>208353</v>
      </c>
      <c r="H117" s="175">
        <v>103442</v>
      </c>
      <c r="I117" s="176">
        <f t="shared" ref="I117:I123" si="52">G117/D117</f>
        <v>0.85489377066938022</v>
      </c>
      <c r="J117" s="176">
        <f>+H117/E117</f>
        <v>0.91466315333398174</v>
      </c>
      <c r="K117" s="175">
        <v>80302</v>
      </c>
      <c r="L117" s="175">
        <v>74833</v>
      </c>
      <c r="M117" s="176">
        <f t="shared" ref="M117:M123" si="53">+K117/E117</f>
        <v>0.71005278841307595</v>
      </c>
      <c r="N117" s="177">
        <f>K117/H117</f>
        <v>0.77629976218557262</v>
      </c>
      <c r="W117" s="14"/>
      <c r="X117" s="14"/>
      <c r="Y117" s="14"/>
      <c r="Z117" s="14"/>
      <c r="AA117" s="14"/>
    </row>
    <row r="118" spans="1:27" ht="12.75" customHeight="1" x14ac:dyDescent="0.2">
      <c r="A118" s="783" t="s">
        <v>49</v>
      </c>
      <c r="B118" s="786" t="s">
        <v>50</v>
      </c>
      <c r="C118" s="787"/>
      <c r="D118" s="178">
        <v>197353</v>
      </c>
      <c r="E118" s="209">
        <v>81826</v>
      </c>
      <c r="F118" s="180">
        <f t="shared" ref="F118:F123" si="54">D118/E118</f>
        <v>2.4118617554322586</v>
      </c>
      <c r="G118" s="181">
        <v>170004</v>
      </c>
      <c r="H118" s="181">
        <v>76019</v>
      </c>
      <c r="I118" s="182">
        <f t="shared" si="52"/>
        <v>0.86142090568676433</v>
      </c>
      <c r="J118" s="182">
        <f t="shared" ref="J118:J123" si="55">+H118/E118</f>
        <v>0.92903233691002862</v>
      </c>
      <c r="K118" s="181">
        <v>59402</v>
      </c>
      <c r="L118" s="181">
        <v>55299</v>
      </c>
      <c r="M118" s="182">
        <f t="shared" si="53"/>
        <v>0.7259550754039058</v>
      </c>
      <c r="N118" s="183">
        <f t="shared" ref="N118:N123" si="56">K118/H118</f>
        <v>0.7814099106802247</v>
      </c>
      <c r="W118" s="14"/>
      <c r="X118" s="14"/>
      <c r="Y118" s="14"/>
      <c r="Z118" s="14"/>
      <c r="AA118" s="14"/>
    </row>
    <row r="119" spans="1:27" ht="12.75" customHeight="1" x14ac:dyDescent="0.2">
      <c r="A119" s="784"/>
      <c r="B119" s="789" t="s">
        <v>49</v>
      </c>
      <c r="C119" s="184" t="s">
        <v>51</v>
      </c>
      <c r="D119" s="185">
        <v>167100</v>
      </c>
      <c r="E119" s="210">
        <v>77049</v>
      </c>
      <c r="F119" s="180">
        <f t="shared" si="54"/>
        <v>2.1687497566483667</v>
      </c>
      <c r="G119" s="188">
        <v>144054</v>
      </c>
      <c r="H119" s="188">
        <v>71501</v>
      </c>
      <c r="I119" s="189">
        <f t="shared" si="52"/>
        <v>0.86208258527827653</v>
      </c>
      <c r="J119" s="189">
        <f t="shared" si="55"/>
        <v>0.92799387402821576</v>
      </c>
      <c r="K119" s="188">
        <v>56533</v>
      </c>
      <c r="L119" s="188">
        <v>51032</v>
      </c>
      <c r="M119" s="189">
        <f t="shared" si="53"/>
        <v>0.73372788744824724</v>
      </c>
      <c r="N119" s="190">
        <f t="shared" si="56"/>
        <v>0.79066027048572751</v>
      </c>
      <c r="W119" s="14"/>
      <c r="X119" s="14"/>
      <c r="Y119" s="14"/>
      <c r="Z119" s="14"/>
      <c r="AA119" s="14"/>
    </row>
    <row r="120" spans="1:27" ht="12.75" customHeight="1" x14ac:dyDescent="0.2">
      <c r="A120" s="784"/>
      <c r="B120" s="792"/>
      <c r="C120" s="191" t="s">
        <v>52</v>
      </c>
      <c r="D120" s="192">
        <v>30253</v>
      </c>
      <c r="E120" s="211">
        <v>14805</v>
      </c>
      <c r="F120" s="180">
        <f t="shared" si="54"/>
        <v>2.0434312732185074</v>
      </c>
      <c r="G120" s="195">
        <v>25950</v>
      </c>
      <c r="H120" s="195">
        <v>13395</v>
      </c>
      <c r="I120" s="196">
        <f t="shared" si="52"/>
        <v>0.85776617194988924</v>
      </c>
      <c r="J120" s="196">
        <f t="shared" si="55"/>
        <v>0.90476190476190477</v>
      </c>
      <c r="K120" s="195">
        <v>5159</v>
      </c>
      <c r="L120" s="195">
        <v>4606</v>
      </c>
      <c r="M120" s="196">
        <f t="shared" si="53"/>
        <v>0.34846335697399528</v>
      </c>
      <c r="N120" s="197">
        <f t="shared" si="56"/>
        <v>0.38514371033967898</v>
      </c>
      <c r="W120" s="14"/>
      <c r="X120" s="14"/>
      <c r="Y120" s="14"/>
      <c r="Z120" s="14"/>
      <c r="AA120" s="14"/>
    </row>
    <row r="121" spans="1:27" ht="12.75" customHeight="1" x14ac:dyDescent="0.2">
      <c r="A121" s="784"/>
      <c r="B121" s="786" t="s">
        <v>53</v>
      </c>
      <c r="C121" s="787"/>
      <c r="D121" s="178">
        <v>46365</v>
      </c>
      <c r="E121" s="209">
        <v>36844</v>
      </c>
      <c r="F121" s="180">
        <f t="shared" si="54"/>
        <v>1.2584138530018456</v>
      </c>
      <c r="G121" s="181">
        <v>38349</v>
      </c>
      <c r="H121" s="181">
        <v>31626</v>
      </c>
      <c r="I121" s="182">
        <f t="shared" si="52"/>
        <v>0.82711096732449041</v>
      </c>
      <c r="J121" s="182">
        <f t="shared" si="55"/>
        <v>0.85837585495603086</v>
      </c>
      <c r="K121" s="181">
        <v>22411</v>
      </c>
      <c r="L121" s="181">
        <v>20003</v>
      </c>
      <c r="M121" s="182">
        <f t="shared" si="53"/>
        <v>0.60826728911084571</v>
      </c>
      <c r="N121" s="183">
        <f t="shared" si="56"/>
        <v>0.70862581420350346</v>
      </c>
      <c r="W121" s="14"/>
      <c r="X121" s="14"/>
      <c r="Y121" s="14"/>
      <c r="Z121" s="14"/>
      <c r="AA121" s="14"/>
    </row>
    <row r="122" spans="1:27" ht="12.75" customHeight="1" x14ac:dyDescent="0.2">
      <c r="A122" s="784"/>
      <c r="B122" s="789" t="s">
        <v>49</v>
      </c>
      <c r="C122" s="184" t="s">
        <v>51</v>
      </c>
      <c r="D122" s="185">
        <v>45072</v>
      </c>
      <c r="E122" s="210">
        <v>36176</v>
      </c>
      <c r="F122" s="180">
        <f t="shared" si="54"/>
        <v>1.2459088898717381</v>
      </c>
      <c r="G122" s="188">
        <v>37278</v>
      </c>
      <c r="H122" s="188">
        <v>31051</v>
      </c>
      <c r="I122" s="189">
        <f t="shared" si="52"/>
        <v>0.82707667731629397</v>
      </c>
      <c r="J122" s="189">
        <f t="shared" si="55"/>
        <v>0.85833149049093327</v>
      </c>
      <c r="K122" s="188">
        <v>22031</v>
      </c>
      <c r="L122" s="188">
        <v>19646</v>
      </c>
      <c r="M122" s="189">
        <f t="shared" si="53"/>
        <v>0.60899491375497572</v>
      </c>
      <c r="N122" s="190">
        <f t="shared" si="56"/>
        <v>0.70951016070335904</v>
      </c>
      <c r="W122" s="14"/>
      <c r="X122" s="14"/>
      <c r="Y122" s="14"/>
      <c r="Z122" s="14"/>
      <c r="AA122" s="14"/>
    </row>
    <row r="123" spans="1:27" ht="12.75" customHeight="1" thickBot="1" x14ac:dyDescent="0.25">
      <c r="A123" s="785"/>
      <c r="B123" s="793"/>
      <c r="C123" s="212" t="s">
        <v>52</v>
      </c>
      <c r="D123" s="213">
        <v>1293</v>
      </c>
      <c r="E123" s="214">
        <v>1037</v>
      </c>
      <c r="F123" s="699">
        <f t="shared" si="54"/>
        <v>1.2468659594985536</v>
      </c>
      <c r="G123" s="216">
        <v>1071</v>
      </c>
      <c r="H123" s="216">
        <v>896</v>
      </c>
      <c r="I123" s="217">
        <f t="shared" si="52"/>
        <v>0.82830626450116007</v>
      </c>
      <c r="J123" s="217">
        <f t="shared" si="55"/>
        <v>0.86403085824493731</v>
      </c>
      <c r="K123" s="216">
        <v>455</v>
      </c>
      <c r="L123" s="216">
        <v>378</v>
      </c>
      <c r="M123" s="217">
        <f t="shared" si="53"/>
        <v>0.43876567020250723</v>
      </c>
      <c r="N123" s="218">
        <f t="shared" si="56"/>
        <v>0.5078125</v>
      </c>
      <c r="W123" s="14"/>
      <c r="X123" s="14"/>
      <c r="Y123" s="14"/>
      <c r="Z123" s="14"/>
      <c r="AA123" s="14"/>
    </row>
    <row r="124" spans="1:27" ht="12.75" customHeight="1" thickTop="1" thickBot="1" x14ac:dyDescent="0.25">
      <c r="A124" s="780" t="s">
        <v>553</v>
      </c>
      <c r="B124" s="781"/>
      <c r="C124" s="781"/>
      <c r="D124" s="781"/>
      <c r="E124" s="781"/>
      <c r="F124" s="781"/>
      <c r="G124" s="781"/>
      <c r="H124" s="781"/>
      <c r="I124" s="781"/>
      <c r="J124" s="781"/>
      <c r="K124" s="781"/>
      <c r="L124" s="781"/>
      <c r="M124" s="781"/>
      <c r="N124" s="782"/>
      <c r="W124" s="14"/>
      <c r="X124" s="14"/>
      <c r="Y124" s="14"/>
      <c r="Z124" s="14"/>
      <c r="AA124" s="14"/>
    </row>
    <row r="125" spans="1:27" ht="12.75" customHeight="1" x14ac:dyDescent="0.2">
      <c r="A125" s="207" t="s">
        <v>48</v>
      </c>
      <c r="B125" s="171"/>
      <c r="C125" s="171"/>
      <c r="D125" s="172">
        <v>224151</v>
      </c>
      <c r="E125" s="208">
        <v>102791</v>
      </c>
      <c r="F125" s="174">
        <f>D125/E125</f>
        <v>2.1806481112159624</v>
      </c>
      <c r="G125" s="175">
        <v>190861</v>
      </c>
      <c r="H125" s="175">
        <v>94068</v>
      </c>
      <c r="I125" s="176">
        <f t="shared" ref="I125:I131" si="57">G125/D125</f>
        <v>0.85148404423803592</v>
      </c>
      <c r="J125" s="176">
        <f>+H125/E125</f>
        <v>0.91513848488680916</v>
      </c>
      <c r="K125" s="175">
        <v>74767</v>
      </c>
      <c r="L125" s="175">
        <v>69839</v>
      </c>
      <c r="M125" s="176">
        <f t="shared" ref="M125:M131" si="58">+K125/E125</f>
        <v>0.72736912764736217</v>
      </c>
      <c r="N125" s="177">
        <f>K125/H125</f>
        <v>0.79481864183356721</v>
      </c>
      <c r="W125" s="14"/>
      <c r="X125" s="14"/>
      <c r="Y125" s="14"/>
      <c r="Z125" s="14"/>
      <c r="AA125" s="14"/>
    </row>
    <row r="126" spans="1:27" ht="12.75" customHeight="1" x14ac:dyDescent="0.2">
      <c r="A126" s="783" t="s">
        <v>49</v>
      </c>
      <c r="B126" s="786" t="s">
        <v>50</v>
      </c>
      <c r="C126" s="787"/>
      <c r="D126" s="178">
        <v>184010</v>
      </c>
      <c r="E126" s="209">
        <v>75528</v>
      </c>
      <c r="F126" s="180">
        <f t="shared" ref="F126:F131" si="59">D126/E126</f>
        <v>2.4363150090032835</v>
      </c>
      <c r="G126" s="181">
        <v>157822</v>
      </c>
      <c r="H126" s="181">
        <v>70245</v>
      </c>
      <c r="I126" s="182">
        <f t="shared" si="57"/>
        <v>0.8576816477365361</v>
      </c>
      <c r="J126" s="182">
        <f t="shared" ref="J126:J131" si="60">+H126/E126</f>
        <v>0.93005243088655865</v>
      </c>
      <c r="K126" s="181">
        <v>55769</v>
      </c>
      <c r="L126" s="181">
        <v>51929</v>
      </c>
      <c r="M126" s="182">
        <f t="shared" si="58"/>
        <v>0.73838841224446561</v>
      </c>
      <c r="N126" s="183">
        <f t="shared" ref="N126:N131" si="61">K126/H126</f>
        <v>0.7939212755356253</v>
      </c>
      <c r="W126" s="14"/>
      <c r="X126" s="14"/>
      <c r="Y126" s="14"/>
      <c r="Z126" s="14"/>
      <c r="AA126" s="14"/>
    </row>
    <row r="127" spans="1:27" ht="12.75" customHeight="1" x14ac:dyDescent="0.2">
      <c r="A127" s="784"/>
      <c r="B127" s="789" t="s">
        <v>49</v>
      </c>
      <c r="C127" s="184" t="s">
        <v>51</v>
      </c>
      <c r="D127" s="185">
        <v>154760</v>
      </c>
      <c r="E127" s="210">
        <v>71028</v>
      </c>
      <c r="F127" s="180">
        <f t="shared" si="59"/>
        <v>2.1788590415047588</v>
      </c>
      <c r="G127" s="188">
        <v>132969</v>
      </c>
      <c r="H127" s="188">
        <v>66005</v>
      </c>
      <c r="I127" s="189">
        <f t="shared" si="57"/>
        <v>0.85919488239855257</v>
      </c>
      <c r="J127" s="189">
        <f t="shared" si="60"/>
        <v>0.92928141014811061</v>
      </c>
      <c r="K127" s="188">
        <v>52913</v>
      </c>
      <c r="L127" s="188">
        <v>47748</v>
      </c>
      <c r="M127" s="189">
        <f t="shared" si="58"/>
        <v>0.74495973418933381</v>
      </c>
      <c r="N127" s="190">
        <f t="shared" si="61"/>
        <v>0.80165139004620867</v>
      </c>
      <c r="W127" s="14"/>
      <c r="X127" s="14"/>
      <c r="Y127" s="14"/>
      <c r="Z127" s="14"/>
      <c r="AA127" s="14"/>
    </row>
    <row r="128" spans="1:27" ht="12.75" customHeight="1" x14ac:dyDescent="0.2">
      <c r="A128" s="784"/>
      <c r="B128" s="792"/>
      <c r="C128" s="191" t="s">
        <v>52</v>
      </c>
      <c r="D128" s="192">
        <v>29250</v>
      </c>
      <c r="E128" s="211">
        <v>14060</v>
      </c>
      <c r="F128" s="180">
        <f t="shared" si="59"/>
        <v>2.0803698435277385</v>
      </c>
      <c r="G128" s="195">
        <v>24853</v>
      </c>
      <c r="H128" s="195">
        <v>12639</v>
      </c>
      <c r="I128" s="196">
        <f t="shared" si="57"/>
        <v>0.8496752136752137</v>
      </c>
      <c r="J128" s="196">
        <f t="shared" si="60"/>
        <v>0.89893314366998578</v>
      </c>
      <c r="K128" s="195">
        <v>5044</v>
      </c>
      <c r="L128" s="195">
        <v>4474</v>
      </c>
      <c r="M128" s="196">
        <f t="shared" si="58"/>
        <v>0.35874822190611666</v>
      </c>
      <c r="N128" s="197">
        <f t="shared" si="61"/>
        <v>0.39908220587071763</v>
      </c>
      <c r="W128" s="14"/>
      <c r="X128" s="14"/>
      <c r="Y128" s="14"/>
      <c r="Z128" s="14"/>
      <c r="AA128" s="14"/>
    </row>
    <row r="129" spans="1:27" ht="12.75" customHeight="1" x14ac:dyDescent="0.2">
      <c r="A129" s="784"/>
      <c r="B129" s="786" t="s">
        <v>53</v>
      </c>
      <c r="C129" s="787"/>
      <c r="D129" s="178">
        <v>40141</v>
      </c>
      <c r="E129" s="209">
        <v>32234</v>
      </c>
      <c r="F129" s="180">
        <f t="shared" si="59"/>
        <v>1.2452999937953713</v>
      </c>
      <c r="G129" s="181">
        <v>33039</v>
      </c>
      <c r="H129" s="181">
        <v>27655</v>
      </c>
      <c r="I129" s="182">
        <f t="shared" si="57"/>
        <v>0.82307366532971271</v>
      </c>
      <c r="J129" s="182">
        <f t="shared" si="60"/>
        <v>0.85794502699013464</v>
      </c>
      <c r="K129" s="181">
        <v>20484</v>
      </c>
      <c r="L129" s="181">
        <v>18352</v>
      </c>
      <c r="M129" s="182">
        <f t="shared" si="58"/>
        <v>0.63547806663771178</v>
      </c>
      <c r="N129" s="183">
        <f t="shared" si="61"/>
        <v>0.74069788465015363</v>
      </c>
      <c r="W129" s="14"/>
      <c r="X129" s="14"/>
      <c r="Y129" s="14"/>
      <c r="Z129" s="14"/>
      <c r="AA129" s="14"/>
    </row>
    <row r="130" spans="1:27" ht="12.75" customHeight="1" x14ac:dyDescent="0.2">
      <c r="A130" s="784"/>
      <c r="B130" s="789" t="s">
        <v>49</v>
      </c>
      <c r="C130" s="184" t="s">
        <v>51</v>
      </c>
      <c r="D130" s="185">
        <v>39054</v>
      </c>
      <c r="E130" s="210">
        <v>31617</v>
      </c>
      <c r="F130" s="180">
        <f t="shared" si="59"/>
        <v>1.2352215580225827</v>
      </c>
      <c r="G130" s="188">
        <v>32142</v>
      </c>
      <c r="H130" s="188">
        <v>27109</v>
      </c>
      <c r="I130" s="189">
        <f t="shared" si="57"/>
        <v>0.82301428790904896</v>
      </c>
      <c r="J130" s="189">
        <f t="shared" si="60"/>
        <v>0.85741847740139798</v>
      </c>
      <c r="K130" s="188">
        <v>20081</v>
      </c>
      <c r="L130" s="188">
        <v>17967</v>
      </c>
      <c r="M130" s="189">
        <f t="shared" si="58"/>
        <v>0.63513299807065815</v>
      </c>
      <c r="N130" s="190">
        <f t="shared" si="61"/>
        <v>0.74075030432697631</v>
      </c>
      <c r="W130" s="14"/>
      <c r="X130" s="14"/>
      <c r="Y130" s="14"/>
      <c r="Z130" s="14"/>
      <c r="AA130" s="14"/>
    </row>
    <row r="131" spans="1:27" ht="12.75" customHeight="1" thickBot="1" x14ac:dyDescent="0.25">
      <c r="A131" s="785"/>
      <c r="B131" s="793"/>
      <c r="C131" s="212" t="s">
        <v>52</v>
      </c>
      <c r="D131" s="213">
        <v>1087</v>
      </c>
      <c r="E131" s="214">
        <v>884</v>
      </c>
      <c r="F131" s="699">
        <f t="shared" si="59"/>
        <v>1.2296380090497738</v>
      </c>
      <c r="G131" s="216">
        <v>897</v>
      </c>
      <c r="H131" s="216">
        <v>761</v>
      </c>
      <c r="I131" s="217">
        <f t="shared" si="57"/>
        <v>0.82520699172033118</v>
      </c>
      <c r="J131" s="217">
        <f t="shared" si="60"/>
        <v>0.86085972850678738</v>
      </c>
      <c r="K131" s="216">
        <v>448</v>
      </c>
      <c r="L131" s="216">
        <v>398</v>
      </c>
      <c r="M131" s="217">
        <f t="shared" si="58"/>
        <v>0.50678733031674206</v>
      </c>
      <c r="N131" s="218">
        <f t="shared" si="61"/>
        <v>0.58869908015768724</v>
      </c>
      <c r="W131" s="14"/>
      <c r="X131" s="14"/>
      <c r="Y131" s="14"/>
      <c r="Z131" s="14"/>
      <c r="AA131" s="14"/>
    </row>
    <row r="132" spans="1:27" ht="12.75" customHeight="1" thickTop="1" thickBot="1" x14ac:dyDescent="0.25">
      <c r="A132" s="780" t="s">
        <v>563</v>
      </c>
      <c r="B132" s="781"/>
      <c r="C132" s="781"/>
      <c r="D132" s="781"/>
      <c r="E132" s="781"/>
      <c r="F132" s="781"/>
      <c r="G132" s="781"/>
      <c r="H132" s="781"/>
      <c r="I132" s="781"/>
      <c r="J132" s="781"/>
      <c r="K132" s="781"/>
      <c r="L132" s="781"/>
      <c r="M132" s="781"/>
      <c r="N132" s="782"/>
      <c r="W132" s="14"/>
      <c r="X132" s="14"/>
      <c r="Y132" s="14"/>
      <c r="Z132" s="14"/>
      <c r="AA132" s="14"/>
    </row>
    <row r="133" spans="1:27" ht="12.75" customHeight="1" x14ac:dyDescent="0.2">
      <c r="A133" s="207" t="s">
        <v>48</v>
      </c>
      <c r="B133" s="171"/>
      <c r="C133" s="171"/>
      <c r="D133" s="172">
        <v>213317</v>
      </c>
      <c r="E133" s="208">
        <v>97998</v>
      </c>
      <c r="F133" s="174">
        <f>D133/E133</f>
        <v>2.1767485050715321</v>
      </c>
      <c r="G133" s="748">
        <v>183321</v>
      </c>
      <c r="H133" s="175">
        <v>90528</v>
      </c>
      <c r="I133" s="176">
        <f t="shared" ref="I133:I139" si="62">G133/D133</f>
        <v>0.85938298400971325</v>
      </c>
      <c r="J133" s="176">
        <f>+H133/E133</f>
        <v>0.92377395457050149</v>
      </c>
      <c r="K133" s="175">
        <v>74623</v>
      </c>
      <c r="L133" s="175">
        <v>69911</v>
      </c>
      <c r="M133" s="176">
        <f t="shared" ref="M133:M139" si="63">+K133/E133</f>
        <v>0.76147472397395866</v>
      </c>
      <c r="N133" s="177">
        <f>K133/H133</f>
        <v>0.82430850123718624</v>
      </c>
      <c r="W133" s="14"/>
      <c r="X133" s="14"/>
      <c r="Y133" s="14"/>
      <c r="Z133" s="14"/>
      <c r="AA133" s="14"/>
    </row>
    <row r="134" spans="1:27" ht="12.75" customHeight="1" x14ac:dyDescent="0.2">
      <c r="A134" s="783" t="s">
        <v>49</v>
      </c>
      <c r="B134" s="786" t="s">
        <v>50</v>
      </c>
      <c r="C134" s="787"/>
      <c r="D134" s="178">
        <v>176316</v>
      </c>
      <c r="E134" s="209">
        <v>72525</v>
      </c>
      <c r="F134" s="180">
        <f t="shared" ref="F134:F139" si="64">D134/E134</f>
        <v>2.4311065149948292</v>
      </c>
      <c r="G134" s="749">
        <v>152415</v>
      </c>
      <c r="H134" s="181">
        <v>67944</v>
      </c>
      <c r="I134" s="182">
        <f t="shared" si="62"/>
        <v>0.86444225141223707</v>
      </c>
      <c r="J134" s="182">
        <f t="shared" ref="J134:J139" si="65">+H134/E134</f>
        <v>0.9368355739400207</v>
      </c>
      <c r="K134" s="181">
        <v>55868</v>
      </c>
      <c r="L134" s="181">
        <v>52223</v>
      </c>
      <c r="M134" s="182">
        <f t="shared" si="63"/>
        <v>0.77032747328507412</v>
      </c>
      <c r="N134" s="183">
        <f t="shared" ref="N134:N139" si="66">K134/H134</f>
        <v>0.82226539503120222</v>
      </c>
      <c r="W134" s="14"/>
      <c r="X134" s="14"/>
      <c r="Y134" s="14"/>
      <c r="Z134" s="14"/>
      <c r="AA134" s="14"/>
    </row>
    <row r="135" spans="1:27" ht="12.75" customHeight="1" x14ac:dyDescent="0.2">
      <c r="A135" s="784"/>
      <c r="B135" s="789" t="s">
        <v>49</v>
      </c>
      <c r="C135" s="184" t="s">
        <v>51</v>
      </c>
      <c r="D135" s="185">
        <v>147525</v>
      </c>
      <c r="E135" s="210">
        <v>68397</v>
      </c>
      <c r="F135" s="180">
        <f t="shared" si="64"/>
        <v>2.1568928461774641</v>
      </c>
      <c r="G135" s="750">
        <v>127834</v>
      </c>
      <c r="H135" s="188">
        <v>64113</v>
      </c>
      <c r="I135" s="189">
        <f t="shared" si="62"/>
        <v>0.86652431791221829</v>
      </c>
      <c r="J135" s="189">
        <f t="shared" si="65"/>
        <v>0.93736567393306724</v>
      </c>
      <c r="K135" s="188">
        <v>52990</v>
      </c>
      <c r="L135" s="188">
        <v>47876</v>
      </c>
      <c r="M135" s="189">
        <f t="shared" si="63"/>
        <v>0.77474158223313883</v>
      </c>
      <c r="N135" s="190">
        <f t="shared" si="66"/>
        <v>0.82650944426247408</v>
      </c>
      <c r="W135" s="14"/>
      <c r="X135" s="14"/>
      <c r="Y135" s="14"/>
      <c r="Z135" s="14"/>
      <c r="AA135" s="14"/>
    </row>
    <row r="136" spans="1:27" ht="12.75" customHeight="1" x14ac:dyDescent="0.2">
      <c r="A136" s="784"/>
      <c r="B136" s="792"/>
      <c r="C136" s="191" t="s">
        <v>52</v>
      </c>
      <c r="D136" s="192">
        <v>28791</v>
      </c>
      <c r="E136" s="211">
        <v>13357</v>
      </c>
      <c r="F136" s="180">
        <f t="shared" si="64"/>
        <v>2.1554989892940033</v>
      </c>
      <c r="G136" s="751">
        <v>24581</v>
      </c>
      <c r="H136" s="195">
        <v>11853</v>
      </c>
      <c r="I136" s="196">
        <f t="shared" si="62"/>
        <v>0.85377374874092593</v>
      </c>
      <c r="J136" s="196">
        <f t="shared" si="65"/>
        <v>0.88739986523920045</v>
      </c>
      <c r="K136" s="195">
        <v>5257</v>
      </c>
      <c r="L136" s="195">
        <v>4670</v>
      </c>
      <c r="M136" s="196">
        <f t="shared" si="63"/>
        <v>0.39357640188665122</v>
      </c>
      <c r="N136" s="197">
        <f t="shared" si="66"/>
        <v>0.44351640934784442</v>
      </c>
      <c r="W136" s="14"/>
      <c r="X136" s="14"/>
      <c r="Y136" s="14"/>
      <c r="Z136" s="14"/>
      <c r="AA136" s="14"/>
    </row>
    <row r="137" spans="1:27" ht="12.75" customHeight="1" x14ac:dyDescent="0.2">
      <c r="A137" s="784"/>
      <c r="B137" s="786" t="s">
        <v>53</v>
      </c>
      <c r="C137" s="787"/>
      <c r="D137" s="178">
        <f>D133-D134</f>
        <v>37001</v>
      </c>
      <c r="E137" s="209">
        <v>29852</v>
      </c>
      <c r="F137" s="180">
        <f t="shared" si="64"/>
        <v>1.2394814417794453</v>
      </c>
      <c r="G137" s="752">
        <f>G133-G134</f>
        <v>30906</v>
      </c>
      <c r="H137" s="178">
        <v>25967</v>
      </c>
      <c r="I137" s="182">
        <f t="shared" si="62"/>
        <v>0.8352747223048026</v>
      </c>
      <c r="J137" s="182">
        <f t="shared" si="65"/>
        <v>0.86985796596542941</v>
      </c>
      <c r="K137" s="181">
        <v>20208</v>
      </c>
      <c r="L137" s="181">
        <v>18095</v>
      </c>
      <c r="M137" s="182">
        <f t="shared" si="63"/>
        <v>0.67693956853812143</v>
      </c>
      <c r="N137" s="183">
        <f t="shared" si="66"/>
        <v>0.77821850810644277</v>
      </c>
      <c r="W137" s="14"/>
      <c r="X137" s="14"/>
      <c r="Y137" s="14"/>
      <c r="Z137" s="14"/>
      <c r="AA137" s="14"/>
    </row>
    <row r="138" spans="1:27" ht="12.75" customHeight="1" x14ac:dyDescent="0.2">
      <c r="A138" s="784"/>
      <c r="B138" s="789" t="s">
        <v>49</v>
      </c>
      <c r="C138" s="184" t="s">
        <v>51</v>
      </c>
      <c r="D138" s="185">
        <v>35935</v>
      </c>
      <c r="E138" s="210">
        <v>29234</v>
      </c>
      <c r="F138" s="180">
        <f t="shared" si="64"/>
        <v>1.2292194020660874</v>
      </c>
      <c r="G138" s="750">
        <v>30034</v>
      </c>
      <c r="H138" s="188">
        <v>25410</v>
      </c>
      <c r="I138" s="189">
        <f t="shared" si="62"/>
        <v>0.83578683734520665</v>
      </c>
      <c r="J138" s="189">
        <f t="shared" si="65"/>
        <v>0.86919340493945407</v>
      </c>
      <c r="K138" s="188">
        <v>19765</v>
      </c>
      <c r="L138" s="188">
        <v>17664</v>
      </c>
      <c r="M138" s="189">
        <f t="shared" si="63"/>
        <v>0.67609632619552573</v>
      </c>
      <c r="N138" s="190">
        <f t="shared" si="66"/>
        <v>0.77784336875245963</v>
      </c>
      <c r="W138" s="14"/>
      <c r="X138" s="14"/>
      <c r="Y138" s="14"/>
      <c r="Z138" s="14"/>
      <c r="AA138" s="14"/>
    </row>
    <row r="139" spans="1:27" ht="12.75" customHeight="1" thickBot="1" x14ac:dyDescent="0.25">
      <c r="A139" s="785"/>
      <c r="B139" s="793"/>
      <c r="C139" s="212" t="s">
        <v>52</v>
      </c>
      <c r="D139" s="213">
        <v>1066</v>
      </c>
      <c r="E139" s="214">
        <v>852</v>
      </c>
      <c r="F139" s="215">
        <f t="shared" si="64"/>
        <v>1.2511737089201878</v>
      </c>
      <c r="G139" s="753">
        <v>872</v>
      </c>
      <c r="H139" s="216">
        <v>734</v>
      </c>
      <c r="I139" s="217">
        <f t="shared" si="62"/>
        <v>0.81801125703564725</v>
      </c>
      <c r="J139" s="217">
        <f t="shared" si="65"/>
        <v>0.86150234741784038</v>
      </c>
      <c r="K139" s="216">
        <v>493</v>
      </c>
      <c r="L139" s="216">
        <v>440</v>
      </c>
      <c r="M139" s="217">
        <f t="shared" si="63"/>
        <v>0.57863849765258213</v>
      </c>
      <c r="N139" s="218">
        <f t="shared" si="66"/>
        <v>0.67166212534059944</v>
      </c>
      <c r="W139" s="14"/>
      <c r="X139" s="14"/>
      <c r="Y139" s="14"/>
      <c r="Z139" s="14"/>
      <c r="AA139" s="14"/>
    </row>
    <row r="140" spans="1:27" ht="12.75" customHeight="1" thickTop="1" thickBot="1" x14ac:dyDescent="0.25">
      <c r="A140" s="780" t="s">
        <v>593</v>
      </c>
      <c r="B140" s="781"/>
      <c r="C140" s="781"/>
      <c r="D140" s="781"/>
      <c r="E140" s="781"/>
      <c r="F140" s="781"/>
      <c r="G140" s="781"/>
      <c r="H140" s="781"/>
      <c r="I140" s="781"/>
      <c r="J140" s="781"/>
      <c r="K140" s="781"/>
      <c r="L140" s="781"/>
      <c r="M140" s="781"/>
      <c r="N140" s="782"/>
      <c r="W140" s="14"/>
      <c r="X140" s="14"/>
      <c r="Y140" s="14"/>
      <c r="Z140" s="14"/>
      <c r="AA140" s="14"/>
    </row>
    <row r="141" spans="1:27" ht="12.75" customHeight="1" x14ac:dyDescent="0.2">
      <c r="A141" s="207" t="s">
        <v>48</v>
      </c>
      <c r="B141" s="171"/>
      <c r="C141" s="171"/>
      <c r="D141" s="172">
        <v>204053</v>
      </c>
      <c r="E141" s="208">
        <v>95137</v>
      </c>
      <c r="F141" s="174">
        <f>D141/E141</f>
        <v>2.1448332404847745</v>
      </c>
      <c r="G141" s="748">
        <v>174937</v>
      </c>
      <c r="H141" s="175">
        <v>88116</v>
      </c>
      <c r="I141" s="176">
        <f t="shared" ref="I141:I147" si="67">G141/D141</f>
        <v>0.85731158081478831</v>
      </c>
      <c r="J141" s="176">
        <f>+H141/E141</f>
        <v>0.92620116253402984</v>
      </c>
      <c r="K141" s="175">
        <v>73350</v>
      </c>
      <c r="L141" s="175">
        <v>68753</v>
      </c>
      <c r="M141" s="176">
        <f t="shared" ref="M141:M147" si="68">+K141/E141</f>
        <v>0.77099340950418871</v>
      </c>
      <c r="N141" s="177">
        <f>K141/H141</f>
        <v>0.83242543919378997</v>
      </c>
      <c r="W141" s="14"/>
      <c r="X141" s="14"/>
      <c r="Y141" s="14"/>
      <c r="Z141" s="14"/>
      <c r="AA141" s="14"/>
    </row>
    <row r="142" spans="1:27" ht="12.75" customHeight="1" x14ac:dyDescent="0.2">
      <c r="A142" s="783" t="s">
        <v>49</v>
      </c>
      <c r="B142" s="786" t="s">
        <v>50</v>
      </c>
      <c r="C142" s="787"/>
      <c r="D142" s="178">
        <v>170345</v>
      </c>
      <c r="E142" s="209">
        <v>71584</v>
      </c>
      <c r="F142" s="180">
        <f t="shared" ref="F142:F147" si="69">D142/E142</f>
        <v>2.3796518775145286</v>
      </c>
      <c r="G142" s="749">
        <v>146902</v>
      </c>
      <c r="H142" s="181">
        <v>67232</v>
      </c>
      <c r="I142" s="182">
        <f t="shared" si="67"/>
        <v>0.86237928908978834</v>
      </c>
      <c r="J142" s="182">
        <f t="shared" ref="J142:J147" si="70">+H142/E142</f>
        <v>0.93920429146177919</v>
      </c>
      <c r="K142" s="181">
        <v>55845</v>
      </c>
      <c r="L142" s="181">
        <v>52278</v>
      </c>
      <c r="M142" s="182">
        <f t="shared" si="68"/>
        <v>0.78013243182834158</v>
      </c>
      <c r="N142" s="183">
        <f t="shared" ref="N142:N147" si="71">K142/H142</f>
        <v>0.83063124702522606</v>
      </c>
      <c r="W142" s="14"/>
      <c r="X142" s="14"/>
      <c r="Y142" s="14"/>
      <c r="Z142" s="14"/>
      <c r="AA142" s="14"/>
    </row>
    <row r="143" spans="1:27" ht="12.75" customHeight="1" x14ac:dyDescent="0.2">
      <c r="A143" s="784"/>
      <c r="B143" s="789" t="s">
        <v>49</v>
      </c>
      <c r="C143" s="184" t="s">
        <v>51</v>
      </c>
      <c r="D143" s="185">
        <v>143096</v>
      </c>
      <c r="E143" s="210">
        <v>67609</v>
      </c>
      <c r="F143" s="187">
        <f t="shared" si="69"/>
        <v>2.1165229481282077</v>
      </c>
      <c r="G143" s="750">
        <v>123816</v>
      </c>
      <c r="H143" s="188">
        <v>63523</v>
      </c>
      <c r="I143" s="189">
        <f t="shared" si="67"/>
        <v>0.86526527645776263</v>
      </c>
      <c r="J143" s="189">
        <f t="shared" si="70"/>
        <v>0.93956425919626085</v>
      </c>
      <c r="K143" s="188">
        <v>52756</v>
      </c>
      <c r="L143" s="188">
        <v>47871</v>
      </c>
      <c r="M143" s="189">
        <f t="shared" si="68"/>
        <v>0.78031031371562953</v>
      </c>
      <c r="N143" s="190">
        <f t="shared" si="71"/>
        <v>0.83050233773593818</v>
      </c>
      <c r="W143" s="14"/>
      <c r="X143" s="14"/>
      <c r="Y143" s="14"/>
      <c r="Z143" s="14"/>
      <c r="AA143" s="14"/>
    </row>
    <row r="144" spans="1:27" ht="12.75" customHeight="1" x14ac:dyDescent="0.2">
      <c r="A144" s="784"/>
      <c r="B144" s="792"/>
      <c r="C144" s="191" t="s">
        <v>52</v>
      </c>
      <c r="D144" s="192">
        <v>27249</v>
      </c>
      <c r="E144" s="211">
        <v>12846</v>
      </c>
      <c r="F144" s="194">
        <f t="shared" si="69"/>
        <v>2.1212050443717887</v>
      </c>
      <c r="G144" s="751">
        <v>23086</v>
      </c>
      <c r="H144" s="195">
        <v>11466</v>
      </c>
      <c r="I144" s="196">
        <f t="shared" si="67"/>
        <v>0.84722375133032402</v>
      </c>
      <c r="J144" s="196">
        <f t="shared" si="70"/>
        <v>0.89257356375525454</v>
      </c>
      <c r="K144" s="195">
        <v>5405</v>
      </c>
      <c r="L144" s="195">
        <v>4758</v>
      </c>
      <c r="M144" s="196">
        <f t="shared" si="68"/>
        <v>0.42075354195858633</v>
      </c>
      <c r="N144" s="197">
        <f t="shared" si="71"/>
        <v>0.47139368567939999</v>
      </c>
      <c r="W144" s="14"/>
      <c r="X144" s="14"/>
      <c r="Y144" s="14"/>
      <c r="Z144" s="14"/>
      <c r="AA144" s="14"/>
    </row>
    <row r="145" spans="1:27" ht="12.75" customHeight="1" x14ac:dyDescent="0.2">
      <c r="A145" s="784"/>
      <c r="B145" s="786" t="s">
        <v>53</v>
      </c>
      <c r="C145" s="787"/>
      <c r="D145" s="178">
        <v>33708</v>
      </c>
      <c r="E145" s="209">
        <v>27407</v>
      </c>
      <c r="F145" s="180">
        <f t="shared" si="69"/>
        <v>1.2299047688546723</v>
      </c>
      <c r="G145" s="752">
        <v>28035</v>
      </c>
      <c r="H145" s="178">
        <v>23851</v>
      </c>
      <c r="I145" s="182">
        <f t="shared" si="67"/>
        <v>0.83170167319330723</v>
      </c>
      <c r="J145" s="182">
        <f t="shared" si="70"/>
        <v>0.8702521253694312</v>
      </c>
      <c r="K145" s="181">
        <v>18752</v>
      </c>
      <c r="L145" s="181">
        <v>16849</v>
      </c>
      <c r="M145" s="182">
        <f t="shared" si="68"/>
        <v>0.68420476520596929</v>
      </c>
      <c r="N145" s="183">
        <f t="shared" si="71"/>
        <v>0.78621441448995855</v>
      </c>
      <c r="W145" s="14"/>
      <c r="X145" s="14"/>
      <c r="Y145" s="14"/>
      <c r="Z145" s="14"/>
      <c r="AA145" s="14"/>
    </row>
    <row r="146" spans="1:27" ht="12.75" customHeight="1" x14ac:dyDescent="0.2">
      <c r="A146" s="784"/>
      <c r="B146" s="789" t="s">
        <v>49</v>
      </c>
      <c r="C146" s="184" t="s">
        <v>51</v>
      </c>
      <c r="D146" s="185">
        <v>32504</v>
      </c>
      <c r="E146" s="210">
        <v>26722</v>
      </c>
      <c r="F146" s="187">
        <f t="shared" si="69"/>
        <v>1.2163760197590001</v>
      </c>
      <c r="G146" s="750">
        <v>27085</v>
      </c>
      <c r="H146" s="188">
        <v>23240</v>
      </c>
      <c r="I146" s="189">
        <f t="shared" si="67"/>
        <v>0.83328205759291163</v>
      </c>
      <c r="J146" s="189">
        <f t="shared" si="70"/>
        <v>0.86969538208217945</v>
      </c>
      <c r="K146" s="188">
        <v>18238</v>
      </c>
      <c r="L146" s="188">
        <v>16355</v>
      </c>
      <c r="M146" s="189">
        <f t="shared" si="68"/>
        <v>0.68250879425192723</v>
      </c>
      <c r="N146" s="190">
        <f t="shared" si="71"/>
        <v>0.78476764199655769</v>
      </c>
      <c r="W146" s="14"/>
      <c r="X146" s="14"/>
      <c r="Y146" s="14"/>
      <c r="Z146" s="14"/>
      <c r="AA146" s="14"/>
    </row>
    <row r="147" spans="1:27" ht="12.75" customHeight="1" thickBot="1" x14ac:dyDescent="0.25">
      <c r="A147" s="785"/>
      <c r="B147" s="793"/>
      <c r="C147" s="212" t="s">
        <v>52</v>
      </c>
      <c r="D147" s="213">
        <v>1204</v>
      </c>
      <c r="E147" s="214">
        <v>937</v>
      </c>
      <c r="F147" s="215">
        <f t="shared" si="69"/>
        <v>1.2849519743863393</v>
      </c>
      <c r="G147" s="753">
        <v>950</v>
      </c>
      <c r="H147" s="216">
        <v>802</v>
      </c>
      <c r="I147" s="217">
        <f t="shared" si="67"/>
        <v>0.78903654485049834</v>
      </c>
      <c r="J147" s="217">
        <f t="shared" si="70"/>
        <v>0.85592315901814298</v>
      </c>
      <c r="K147" s="216">
        <v>566</v>
      </c>
      <c r="L147" s="216">
        <v>509</v>
      </c>
      <c r="M147" s="217">
        <f t="shared" si="68"/>
        <v>0.60405549626467447</v>
      </c>
      <c r="N147" s="218">
        <f t="shared" si="71"/>
        <v>0.70573566084788031</v>
      </c>
      <c r="W147" s="14"/>
      <c r="X147" s="14"/>
      <c r="Y147" s="14"/>
      <c r="Z147" s="14"/>
      <c r="AA147" s="14"/>
    </row>
    <row r="148" spans="1:27" ht="14.25" thickTop="1" thickBot="1" x14ac:dyDescent="0.25">
      <c r="A148" s="780" t="s">
        <v>598</v>
      </c>
      <c r="B148" s="781"/>
      <c r="C148" s="781"/>
      <c r="D148" s="781"/>
      <c r="E148" s="781"/>
      <c r="F148" s="781"/>
      <c r="G148" s="781"/>
      <c r="H148" s="781"/>
      <c r="I148" s="781"/>
      <c r="J148" s="781"/>
      <c r="K148" s="781"/>
      <c r="L148" s="781"/>
      <c r="M148" s="781"/>
      <c r="N148" s="782"/>
      <c r="W148" s="14"/>
      <c r="X148" s="14"/>
      <c r="Y148" s="14"/>
      <c r="Z148" s="14"/>
      <c r="AA148" s="14"/>
    </row>
    <row r="149" spans="1:27" x14ac:dyDescent="0.2">
      <c r="A149" s="207" t="s">
        <v>48</v>
      </c>
      <c r="B149" s="171"/>
      <c r="C149" s="171"/>
      <c r="D149" s="172">
        <v>211447</v>
      </c>
      <c r="E149" s="208">
        <v>98127</v>
      </c>
      <c r="F149" s="174">
        <f>D149/E149</f>
        <v>2.1548299652491161</v>
      </c>
      <c r="G149" s="748">
        <v>183098</v>
      </c>
      <c r="H149" s="175">
        <v>91750</v>
      </c>
      <c r="I149" s="176">
        <f t="shared" ref="I149:I155" si="72">G149/D149</f>
        <v>0.86592857784693089</v>
      </c>
      <c r="J149" s="176">
        <f>+H149/E149</f>
        <v>0.93501278954823852</v>
      </c>
      <c r="K149" s="175">
        <v>77485</v>
      </c>
      <c r="L149" s="175">
        <v>72730</v>
      </c>
      <c r="M149" s="176">
        <f t="shared" ref="M149:M155" si="73">+K149/E149</f>
        <v>0.78963995638305462</v>
      </c>
      <c r="N149" s="177">
        <f>K149/H149</f>
        <v>0.84452316076294276</v>
      </c>
      <c r="W149" s="14"/>
      <c r="X149" s="14"/>
      <c r="Y149" s="14"/>
      <c r="Z149" s="14"/>
      <c r="AA149" s="14"/>
    </row>
    <row r="150" spans="1:27" x14ac:dyDescent="0.2">
      <c r="A150" s="783" t="s">
        <v>49</v>
      </c>
      <c r="B150" s="786" t="s">
        <v>50</v>
      </c>
      <c r="C150" s="787"/>
      <c r="D150" s="178">
        <v>178803</v>
      </c>
      <c r="E150" s="209">
        <v>75210</v>
      </c>
      <c r="F150" s="180">
        <f t="shared" ref="F150:F155" si="74">D150/E150</f>
        <v>2.3773833266852811</v>
      </c>
      <c r="G150" s="749">
        <v>154901</v>
      </c>
      <c r="H150" s="181">
        <v>71076</v>
      </c>
      <c r="I150" s="182">
        <f t="shared" si="72"/>
        <v>0.86632215343143015</v>
      </c>
      <c r="J150" s="182">
        <f t="shared" ref="J150:J155" si="75">+H150/E150</f>
        <v>0.94503390506581575</v>
      </c>
      <c r="K150" s="181">
        <v>60000</v>
      </c>
      <c r="L150" s="181">
        <v>56504</v>
      </c>
      <c r="M150" s="182">
        <f t="shared" si="73"/>
        <v>0.79776625448743521</v>
      </c>
      <c r="N150" s="183">
        <f t="shared" ref="N150:N155" si="76">K150/H150</f>
        <v>0.84416680736113459</v>
      </c>
      <c r="W150" s="14"/>
      <c r="X150" s="14"/>
      <c r="Y150" s="14"/>
      <c r="Z150" s="14"/>
      <c r="AA150" s="14"/>
    </row>
    <row r="151" spans="1:27" x14ac:dyDescent="0.2">
      <c r="A151" s="784"/>
      <c r="B151" s="789" t="s">
        <v>49</v>
      </c>
      <c r="C151" s="184" t="s">
        <v>51</v>
      </c>
      <c r="D151" s="185">
        <v>150663</v>
      </c>
      <c r="E151" s="210">
        <v>71323</v>
      </c>
      <c r="F151" s="187">
        <f t="shared" si="74"/>
        <v>2.1124041333090307</v>
      </c>
      <c r="G151" s="750">
        <v>131428</v>
      </c>
      <c r="H151" s="188">
        <v>67384</v>
      </c>
      <c r="I151" s="189">
        <f t="shared" si="72"/>
        <v>0.87233096380664132</v>
      </c>
      <c r="J151" s="189">
        <f t="shared" si="75"/>
        <v>0.94477237356813371</v>
      </c>
      <c r="K151" s="188">
        <v>56935</v>
      </c>
      <c r="L151" s="188">
        <v>51818</v>
      </c>
      <c r="M151" s="189">
        <f t="shared" si="73"/>
        <v>0.79826984282769931</v>
      </c>
      <c r="N151" s="190">
        <f t="shared" si="76"/>
        <v>0.84493351537456962</v>
      </c>
      <c r="W151" s="14"/>
      <c r="X151" s="14"/>
      <c r="Y151" s="14"/>
      <c r="Z151" s="14"/>
      <c r="AA151" s="14"/>
    </row>
    <row r="152" spans="1:27" x14ac:dyDescent="0.2">
      <c r="A152" s="784"/>
      <c r="B152" s="792"/>
      <c r="C152" s="191" t="s">
        <v>52</v>
      </c>
      <c r="D152" s="192">
        <v>28140</v>
      </c>
      <c r="E152" s="211">
        <v>13049</v>
      </c>
      <c r="F152" s="194">
        <f t="shared" si="74"/>
        <v>2.1564870871331134</v>
      </c>
      <c r="G152" s="751">
        <v>23473</v>
      </c>
      <c r="H152" s="195">
        <v>11725</v>
      </c>
      <c r="I152" s="196">
        <f t="shared" si="72"/>
        <v>0.83415067519545127</v>
      </c>
      <c r="J152" s="196">
        <f t="shared" si="75"/>
        <v>0.898536286305464</v>
      </c>
      <c r="K152" s="195">
        <v>5699</v>
      </c>
      <c r="L152" s="195">
        <v>5081</v>
      </c>
      <c r="M152" s="196">
        <f t="shared" si="73"/>
        <v>0.43673844739060463</v>
      </c>
      <c r="N152" s="197">
        <f t="shared" si="76"/>
        <v>0.48605543710021321</v>
      </c>
      <c r="W152" s="14"/>
      <c r="X152" s="14"/>
      <c r="Y152" s="14"/>
      <c r="Z152" s="14"/>
      <c r="AA152" s="14"/>
    </row>
    <row r="153" spans="1:27" x14ac:dyDescent="0.2">
      <c r="A153" s="784"/>
      <c r="B153" s="786" t="s">
        <v>53</v>
      </c>
      <c r="C153" s="787"/>
      <c r="D153" s="178">
        <v>32644</v>
      </c>
      <c r="E153" s="209">
        <v>26516</v>
      </c>
      <c r="F153" s="180">
        <f t="shared" si="74"/>
        <v>1.2311057474732237</v>
      </c>
      <c r="G153" s="752">
        <v>27536</v>
      </c>
      <c r="H153" s="178">
        <v>23277</v>
      </c>
      <c r="I153" s="182">
        <f t="shared" si="72"/>
        <v>0.84352407793162598</v>
      </c>
      <c r="J153" s="182">
        <f t="shared" si="75"/>
        <v>0.87784733745662991</v>
      </c>
      <c r="K153" s="181">
        <v>18686</v>
      </c>
      <c r="L153" s="181">
        <v>16593</v>
      </c>
      <c r="M153" s="182">
        <f t="shared" si="73"/>
        <v>0.70470659224619103</v>
      </c>
      <c r="N153" s="183">
        <f t="shared" si="76"/>
        <v>0.80276667955492542</v>
      </c>
      <c r="W153" s="14"/>
      <c r="X153" s="14"/>
      <c r="Y153" s="14"/>
      <c r="Z153" s="14"/>
      <c r="AA153" s="14"/>
    </row>
    <row r="154" spans="1:27" x14ac:dyDescent="0.2">
      <c r="A154" s="784"/>
      <c r="B154" s="789" t="s">
        <v>49</v>
      </c>
      <c r="C154" s="184" t="s">
        <v>51</v>
      </c>
      <c r="D154" s="185">
        <v>31347</v>
      </c>
      <c r="E154" s="210">
        <v>25792</v>
      </c>
      <c r="F154" s="187">
        <f t="shared" si="74"/>
        <v>1.2153768610421836</v>
      </c>
      <c r="G154" s="750">
        <v>26457</v>
      </c>
      <c r="H154" s="188">
        <v>22632</v>
      </c>
      <c r="I154" s="189">
        <f t="shared" si="72"/>
        <v>0.84400421092927558</v>
      </c>
      <c r="J154" s="189">
        <f t="shared" si="75"/>
        <v>0.8774813895781638</v>
      </c>
      <c r="K154" s="188">
        <v>18228</v>
      </c>
      <c r="L154" s="188">
        <v>16140</v>
      </c>
      <c r="M154" s="189">
        <f t="shared" si="73"/>
        <v>0.70673076923076927</v>
      </c>
      <c r="N154" s="190">
        <f t="shared" si="76"/>
        <v>0.80540827147401906</v>
      </c>
      <c r="W154" s="14"/>
      <c r="X154" s="14"/>
      <c r="Y154" s="14"/>
      <c r="Z154" s="14"/>
      <c r="AA154" s="14"/>
    </row>
    <row r="155" spans="1:27" ht="13.5" thickBot="1" x14ac:dyDescent="0.25">
      <c r="A155" s="785"/>
      <c r="B155" s="793"/>
      <c r="C155" s="212" t="s">
        <v>52</v>
      </c>
      <c r="D155" s="213">
        <v>1297</v>
      </c>
      <c r="E155" s="214">
        <v>988</v>
      </c>
      <c r="F155" s="215">
        <f t="shared" si="74"/>
        <v>1.3127530364372471</v>
      </c>
      <c r="G155" s="753">
        <v>1079</v>
      </c>
      <c r="H155" s="216">
        <v>837</v>
      </c>
      <c r="I155" s="217">
        <f t="shared" si="72"/>
        <v>0.83191981495759448</v>
      </c>
      <c r="J155" s="217">
        <f t="shared" si="75"/>
        <v>0.84716599190283404</v>
      </c>
      <c r="K155" s="216">
        <v>507</v>
      </c>
      <c r="L155" s="216">
        <v>459</v>
      </c>
      <c r="M155" s="217">
        <f t="shared" si="73"/>
        <v>0.51315789473684215</v>
      </c>
      <c r="N155" s="218">
        <f t="shared" si="76"/>
        <v>0.60573476702508966</v>
      </c>
      <c r="W155" s="14"/>
      <c r="X155" s="14"/>
      <c r="Y155" s="14"/>
      <c r="Z155" s="14"/>
      <c r="AA155" s="14"/>
    </row>
    <row r="156" spans="1:27" ht="14.25" thickTop="1" thickBot="1" x14ac:dyDescent="0.25">
      <c r="A156" s="805" t="s">
        <v>601</v>
      </c>
      <c r="B156" s="806"/>
      <c r="C156" s="806"/>
      <c r="D156" s="806"/>
      <c r="E156" s="806"/>
      <c r="F156" s="806"/>
      <c r="G156" s="806"/>
      <c r="H156" s="806"/>
      <c r="I156" s="806"/>
      <c r="J156" s="806"/>
      <c r="K156" s="806"/>
      <c r="L156" s="806"/>
      <c r="M156" s="806"/>
      <c r="N156" s="807"/>
      <c r="W156" s="14"/>
      <c r="X156" s="14"/>
      <c r="Y156" s="14"/>
      <c r="Z156" s="14"/>
      <c r="AA156" s="14"/>
    </row>
    <row r="157" spans="1:27" x14ac:dyDescent="0.2">
      <c r="A157" s="207" t="s">
        <v>48</v>
      </c>
      <c r="B157" s="171"/>
      <c r="C157" s="171"/>
      <c r="D157" s="172">
        <v>211447</v>
      </c>
      <c r="E157" s="208">
        <v>98868</v>
      </c>
      <c r="F157" s="174">
        <f>D157/E157</f>
        <v>2.1386798559695754</v>
      </c>
      <c r="G157" s="748">
        <v>189903</v>
      </c>
      <c r="H157" s="175">
        <v>94769</v>
      </c>
      <c r="I157" s="176">
        <f t="shared" ref="I157:I163" si="77">G157/D157</f>
        <v>0.89811158351738263</v>
      </c>
      <c r="J157" s="176">
        <f>+H157/E157</f>
        <v>0.95854068050329733</v>
      </c>
      <c r="K157" s="175">
        <v>79800</v>
      </c>
      <c r="L157" s="175">
        <v>75605</v>
      </c>
      <c r="M157" s="176">
        <f t="shared" ref="M157:M163" si="78">+K157/E157</f>
        <v>0.80713678844519965</v>
      </c>
      <c r="N157" s="177">
        <f>K157/H157</f>
        <v>0.8420475049858076</v>
      </c>
      <c r="W157" s="14"/>
      <c r="X157" s="14"/>
      <c r="Y157" s="14"/>
      <c r="Z157" s="14"/>
      <c r="AA157" s="14"/>
    </row>
    <row r="158" spans="1:27" x14ac:dyDescent="0.2">
      <c r="A158" s="783" t="s">
        <v>49</v>
      </c>
      <c r="B158" s="786" t="s">
        <v>50</v>
      </c>
      <c r="C158" s="787"/>
      <c r="D158" s="178">
        <v>178906</v>
      </c>
      <c r="E158" s="209">
        <v>75820</v>
      </c>
      <c r="F158" s="180">
        <f t="shared" ref="F158:F163" si="79">D158/E158</f>
        <v>2.359614877341071</v>
      </c>
      <c r="G158" s="749">
        <v>160474</v>
      </c>
      <c r="H158" s="181">
        <v>73020</v>
      </c>
      <c r="I158" s="182">
        <f t="shared" si="77"/>
        <v>0.89697382983242602</v>
      </c>
      <c r="J158" s="182">
        <f t="shared" ref="J158:J163" si="80">+H158/E158</f>
        <v>0.96307042996570824</v>
      </c>
      <c r="K158" s="181">
        <v>61660</v>
      </c>
      <c r="L158" s="181">
        <v>58513</v>
      </c>
      <c r="M158" s="182">
        <f t="shared" si="78"/>
        <v>0.8132418886837246</v>
      </c>
      <c r="N158" s="183">
        <f t="shared" ref="N158:N163" si="81">K158/H158</f>
        <v>0.84442618460695695</v>
      </c>
      <c r="W158" s="14"/>
      <c r="X158" s="14"/>
      <c r="Y158" s="14"/>
      <c r="Z158" s="14"/>
      <c r="AA158" s="14"/>
    </row>
    <row r="159" spans="1:27" x14ac:dyDescent="0.2">
      <c r="A159" s="784"/>
      <c r="B159" s="789" t="s">
        <v>49</v>
      </c>
      <c r="C159" s="184" t="s">
        <v>51</v>
      </c>
      <c r="D159" s="185">
        <v>151937</v>
      </c>
      <c r="E159" s="210">
        <v>72137</v>
      </c>
      <c r="F159" s="187">
        <f t="shared" si="79"/>
        <v>2.1062284264663074</v>
      </c>
      <c r="G159" s="750">
        <v>136711</v>
      </c>
      <c r="H159" s="188">
        <v>69415</v>
      </c>
      <c r="I159" s="189">
        <f t="shared" si="77"/>
        <v>0.89978741188782196</v>
      </c>
      <c r="J159" s="189">
        <f t="shared" si="80"/>
        <v>0.96226624339797884</v>
      </c>
      <c r="K159" s="188">
        <v>58321</v>
      </c>
      <c r="L159" s="188">
        <v>53893</v>
      </c>
      <c r="M159" s="189">
        <f t="shared" si="78"/>
        <v>0.80847553959826446</v>
      </c>
      <c r="N159" s="190">
        <f t="shared" si="81"/>
        <v>0.84017863574155438</v>
      </c>
      <c r="W159" s="14"/>
      <c r="X159" s="14"/>
      <c r="Y159" s="14"/>
      <c r="Z159" s="14"/>
      <c r="AA159" s="14"/>
    </row>
    <row r="160" spans="1:27" x14ac:dyDescent="0.2">
      <c r="A160" s="784"/>
      <c r="B160" s="790"/>
      <c r="C160" s="191" t="s">
        <v>52</v>
      </c>
      <c r="D160" s="192">
        <v>26969</v>
      </c>
      <c r="E160" s="211">
        <v>12472</v>
      </c>
      <c r="F160" s="194">
        <f t="shared" si="79"/>
        <v>2.1623636946760745</v>
      </c>
      <c r="G160" s="751">
        <v>23763</v>
      </c>
      <c r="H160" s="195">
        <v>11523</v>
      </c>
      <c r="I160" s="196">
        <f t="shared" si="77"/>
        <v>0.88112277058845345</v>
      </c>
      <c r="J160" s="196">
        <f t="shared" si="80"/>
        <v>0.92390955740859526</v>
      </c>
      <c r="K160" s="195">
        <v>5605</v>
      </c>
      <c r="L160" s="195">
        <v>5037</v>
      </c>
      <c r="M160" s="196">
        <f t="shared" si="78"/>
        <v>0.44940667094291215</v>
      </c>
      <c r="N160" s="197">
        <f t="shared" si="81"/>
        <v>0.4864184674130001</v>
      </c>
      <c r="W160" s="14"/>
      <c r="X160" s="14"/>
      <c r="Y160" s="14"/>
      <c r="Z160" s="14"/>
      <c r="AA160" s="14"/>
    </row>
    <row r="161" spans="1:27" ht="13.5" thickBot="1" x14ac:dyDescent="0.25">
      <c r="A161" s="784"/>
      <c r="B161" s="786" t="s">
        <v>53</v>
      </c>
      <c r="C161" s="787"/>
      <c r="D161" s="178">
        <v>32541</v>
      </c>
      <c r="E161" s="209">
        <v>26748</v>
      </c>
      <c r="F161" s="180">
        <f t="shared" si="79"/>
        <v>1.2165769403319875</v>
      </c>
      <c r="G161" s="752">
        <v>29429</v>
      </c>
      <c r="H161" s="181">
        <v>24908</v>
      </c>
      <c r="I161" s="182">
        <f t="shared" si="77"/>
        <v>0.90436679880765802</v>
      </c>
      <c r="J161" s="182">
        <f t="shared" si="80"/>
        <v>0.93120981007925829</v>
      </c>
      <c r="K161" s="181">
        <v>19523</v>
      </c>
      <c r="L161" s="181">
        <v>17521</v>
      </c>
      <c r="M161" s="182">
        <f t="shared" si="78"/>
        <v>0.72988634664273966</v>
      </c>
      <c r="N161" s="183">
        <f t="shared" si="81"/>
        <v>0.78380440019270914</v>
      </c>
      <c r="W161" s="14"/>
      <c r="X161" s="14"/>
      <c r="Y161" s="14"/>
      <c r="Z161" s="14"/>
      <c r="AA161" s="14"/>
    </row>
    <row r="162" spans="1:27" ht="13.5" thickTop="1" x14ac:dyDescent="0.2">
      <c r="A162" s="784"/>
      <c r="B162" s="789" t="s">
        <v>49</v>
      </c>
      <c r="C162" s="184" t="s">
        <v>51</v>
      </c>
      <c r="D162" s="185">
        <v>31396</v>
      </c>
      <c r="E162" s="210">
        <v>26104</v>
      </c>
      <c r="F162" s="187">
        <f t="shared" si="79"/>
        <v>1.202727551333129</v>
      </c>
      <c r="G162" s="750">
        <v>28443</v>
      </c>
      <c r="H162" s="188">
        <v>24308</v>
      </c>
      <c r="I162" s="189">
        <f t="shared" si="77"/>
        <v>0.90594343228436747</v>
      </c>
      <c r="J162" s="189">
        <f t="shared" si="80"/>
        <v>0.93119828378792524</v>
      </c>
      <c r="K162" s="188">
        <v>19114</v>
      </c>
      <c r="L162" s="188">
        <v>17095</v>
      </c>
      <c r="M162" s="189">
        <f t="shared" si="78"/>
        <v>0.73222494636837265</v>
      </c>
      <c r="N162" s="190">
        <f t="shared" si="81"/>
        <v>0.7863254895507652</v>
      </c>
      <c r="O162" s="808" t="s">
        <v>612</v>
      </c>
      <c r="P162" s="811" t="s">
        <v>613</v>
      </c>
      <c r="W162" s="14"/>
      <c r="X162" s="14"/>
      <c r="Y162" s="14"/>
      <c r="Z162" s="14"/>
      <c r="AA162" s="14"/>
    </row>
    <row r="163" spans="1:27" ht="13.5" customHeight="1" thickBot="1" x14ac:dyDescent="0.25">
      <c r="A163" s="785"/>
      <c r="B163" s="793"/>
      <c r="C163" s="212" t="s">
        <v>52</v>
      </c>
      <c r="D163" s="213">
        <v>1145</v>
      </c>
      <c r="E163" s="214">
        <v>919</v>
      </c>
      <c r="F163" s="215">
        <f t="shared" si="79"/>
        <v>1.2459194776931448</v>
      </c>
      <c r="G163" s="753">
        <v>986</v>
      </c>
      <c r="H163" s="216">
        <v>825</v>
      </c>
      <c r="I163" s="217">
        <f t="shared" si="77"/>
        <v>0.86113537117903927</v>
      </c>
      <c r="J163" s="217">
        <f t="shared" si="80"/>
        <v>0.89771490750816108</v>
      </c>
      <c r="K163" s="216">
        <v>472</v>
      </c>
      <c r="L163" s="216">
        <v>432</v>
      </c>
      <c r="M163" s="217">
        <f t="shared" si="78"/>
        <v>0.51360174102285094</v>
      </c>
      <c r="N163" s="218">
        <f t="shared" si="81"/>
        <v>0.57212121212121214</v>
      </c>
      <c r="O163" s="809"/>
      <c r="P163" s="812"/>
      <c r="W163" s="14"/>
      <c r="X163" s="14"/>
      <c r="Y163" s="14"/>
      <c r="Z163" s="14"/>
      <c r="AA163" s="14"/>
    </row>
    <row r="164" spans="1:27" ht="14.25" customHeight="1" thickTop="1" thickBot="1" x14ac:dyDescent="0.25">
      <c r="A164" s="805" t="s">
        <v>605</v>
      </c>
      <c r="B164" s="806"/>
      <c r="C164" s="806"/>
      <c r="D164" s="806"/>
      <c r="E164" s="806"/>
      <c r="F164" s="806"/>
      <c r="G164" s="806"/>
      <c r="H164" s="806"/>
      <c r="I164" s="806"/>
      <c r="J164" s="806"/>
      <c r="K164" s="806"/>
      <c r="L164" s="806"/>
      <c r="M164" s="806"/>
      <c r="N164" s="807"/>
      <c r="O164" s="810"/>
      <c r="P164" s="813"/>
      <c r="W164" s="14"/>
      <c r="X164" s="14"/>
      <c r="Y164" s="14"/>
      <c r="Z164" s="14"/>
      <c r="AA164" s="14"/>
    </row>
    <row r="165" spans="1:27" x14ac:dyDescent="0.2">
      <c r="A165" s="207" t="s">
        <v>48</v>
      </c>
      <c r="B165" s="171"/>
      <c r="C165" s="171"/>
      <c r="D165" s="172">
        <v>228483</v>
      </c>
      <c r="E165" s="208">
        <v>102355</v>
      </c>
      <c r="F165" s="174">
        <f>D165/E165</f>
        <v>2.2322602706267403</v>
      </c>
      <c r="G165" s="748">
        <v>201516</v>
      </c>
      <c r="H165" s="175">
        <v>97078</v>
      </c>
      <c r="I165" s="176">
        <f t="shared" ref="I165:I171" si="82">G165/D165</f>
        <v>0.88197371358044141</v>
      </c>
      <c r="J165" s="176">
        <f>+H165/E165</f>
        <v>0.94844414049142689</v>
      </c>
      <c r="K165" s="175">
        <v>79621</v>
      </c>
      <c r="L165" s="175">
        <v>75265</v>
      </c>
      <c r="M165" s="176">
        <f t="shared" ref="M165:M171" si="83">+K165/E165</f>
        <v>0.77789067461286698</v>
      </c>
      <c r="N165" s="177">
        <f>K165/H165</f>
        <v>0.82017552895609713</v>
      </c>
      <c r="O165" s="176">
        <v>0.79976550000000002</v>
      </c>
      <c r="P165" s="177">
        <v>0.84323945693153957</v>
      </c>
      <c r="W165" s="14"/>
      <c r="X165" s="14"/>
      <c r="Y165" s="14"/>
      <c r="Z165" s="14"/>
      <c r="AA165" s="14"/>
    </row>
    <row r="166" spans="1:27" x14ac:dyDescent="0.2">
      <c r="A166" s="783" t="s">
        <v>49</v>
      </c>
      <c r="B166" s="786" t="s">
        <v>50</v>
      </c>
      <c r="C166" s="787"/>
      <c r="D166" s="178">
        <v>190376</v>
      </c>
      <c r="E166" s="209">
        <v>76893</v>
      </c>
      <c r="F166" s="180">
        <f t="shared" ref="F166:F171" si="84">D166/E166</f>
        <v>2.4758560597193502</v>
      </c>
      <c r="G166" s="749">
        <v>168196</v>
      </c>
      <c r="H166" s="181">
        <v>73635</v>
      </c>
      <c r="I166" s="182">
        <f t="shared" si="82"/>
        <v>0.88349371769550789</v>
      </c>
      <c r="J166" s="182">
        <f t="shared" ref="J166:J171" si="85">+H166/E166</f>
        <v>0.95762943310834536</v>
      </c>
      <c r="K166" s="181">
        <v>61019</v>
      </c>
      <c r="L166" s="181">
        <v>58123</v>
      </c>
      <c r="M166" s="182">
        <f t="shared" si="83"/>
        <v>0.79355728089683064</v>
      </c>
      <c r="N166" s="183">
        <f t="shared" ref="N166:N171" si="86">K166/H166</f>
        <v>0.82866843213145924</v>
      </c>
      <c r="O166" s="182">
        <v>0.81721350000000004</v>
      </c>
      <c r="P166" s="183">
        <v>0.85337130000000005</v>
      </c>
      <c r="W166" s="14"/>
      <c r="X166" s="14"/>
      <c r="Y166" s="14"/>
      <c r="Z166" s="14"/>
      <c r="AA166" s="14"/>
    </row>
    <row r="167" spans="1:27" x14ac:dyDescent="0.2">
      <c r="A167" s="784"/>
      <c r="B167" s="789" t="s">
        <v>49</v>
      </c>
      <c r="C167" s="184" t="s">
        <v>51</v>
      </c>
      <c r="D167" s="185">
        <v>161621</v>
      </c>
      <c r="E167" s="210">
        <v>72971</v>
      </c>
      <c r="F167" s="187">
        <f t="shared" si="84"/>
        <v>2.2148661797152291</v>
      </c>
      <c r="G167" s="750">
        <v>144090</v>
      </c>
      <c r="H167" s="188">
        <v>69819</v>
      </c>
      <c r="I167" s="189">
        <f t="shared" si="82"/>
        <v>0.89153018481509205</v>
      </c>
      <c r="J167" s="189">
        <f t="shared" si="85"/>
        <v>0.95680475805456966</v>
      </c>
      <c r="K167" s="188">
        <v>57376</v>
      </c>
      <c r="L167" s="188">
        <v>53310</v>
      </c>
      <c r="M167" s="189">
        <f t="shared" si="83"/>
        <v>0.78628496251935698</v>
      </c>
      <c r="N167" s="190">
        <f t="shared" si="86"/>
        <v>0.82178203640842751</v>
      </c>
      <c r="O167" s="189">
        <v>0.82022989999999996</v>
      </c>
      <c r="P167" s="190">
        <v>0.85759399999999997</v>
      </c>
      <c r="W167" s="14"/>
      <c r="X167" s="14"/>
      <c r="Y167" s="14"/>
      <c r="Z167" s="14"/>
      <c r="AA167" s="14"/>
    </row>
    <row r="168" spans="1:27" x14ac:dyDescent="0.2">
      <c r="A168" s="784"/>
      <c r="B168" s="790"/>
      <c r="C168" s="191" t="s">
        <v>52</v>
      </c>
      <c r="D168" s="192">
        <v>28755</v>
      </c>
      <c r="E168" s="211">
        <v>13123</v>
      </c>
      <c r="F168" s="194">
        <f t="shared" si="84"/>
        <v>2.1911910386344586</v>
      </c>
      <c r="G168" s="751">
        <v>24106</v>
      </c>
      <c r="H168" s="195">
        <v>11865</v>
      </c>
      <c r="I168" s="196">
        <f t="shared" si="82"/>
        <v>0.83832376977916889</v>
      </c>
      <c r="J168" s="196">
        <f t="shared" si="85"/>
        <v>0.90413777337499046</v>
      </c>
      <c r="K168" s="195">
        <v>5698</v>
      </c>
      <c r="L168" s="195">
        <v>5201</v>
      </c>
      <c r="M168" s="196">
        <f t="shared" si="83"/>
        <v>0.43419949706621963</v>
      </c>
      <c r="N168" s="197">
        <f t="shared" si="86"/>
        <v>0.48023598820058999</v>
      </c>
      <c r="O168" s="196">
        <v>0.45416440000000002</v>
      </c>
      <c r="P168" s="197">
        <v>0.50231769999999998</v>
      </c>
      <c r="W168" s="14"/>
      <c r="X168" s="14"/>
      <c r="Y168" s="14"/>
      <c r="Z168" s="14"/>
      <c r="AA168" s="14"/>
    </row>
    <row r="169" spans="1:27" x14ac:dyDescent="0.2">
      <c r="A169" s="784"/>
      <c r="B169" s="786" t="s">
        <v>53</v>
      </c>
      <c r="C169" s="787"/>
      <c r="D169" s="178">
        <v>38107</v>
      </c>
      <c r="E169" s="209">
        <v>29941</v>
      </c>
      <c r="F169" s="180">
        <f t="shared" si="84"/>
        <v>1.2727363815503825</v>
      </c>
      <c r="G169" s="752">
        <v>33320</v>
      </c>
      <c r="H169" s="181">
        <v>27132</v>
      </c>
      <c r="I169" s="182">
        <f t="shared" si="82"/>
        <v>0.87438003516414309</v>
      </c>
      <c r="J169" s="182">
        <f t="shared" si="85"/>
        <v>0.90618215824454762</v>
      </c>
      <c r="K169" s="181">
        <v>20146</v>
      </c>
      <c r="L169" s="181">
        <v>17530</v>
      </c>
      <c r="M169" s="182">
        <f t="shared" si="83"/>
        <v>0.6728566180154304</v>
      </c>
      <c r="N169" s="183">
        <f t="shared" si="86"/>
        <v>0.74251805985552111</v>
      </c>
      <c r="O169" s="182">
        <v>0.70719080000000001</v>
      </c>
      <c r="P169" s="183">
        <v>0.78040679999999996</v>
      </c>
      <c r="W169" s="14"/>
      <c r="X169" s="14"/>
      <c r="Y169" s="14"/>
      <c r="Z169" s="14"/>
      <c r="AA169" s="14"/>
    </row>
    <row r="170" spans="1:27" x14ac:dyDescent="0.2">
      <c r="A170" s="784"/>
      <c r="B170" s="789" t="s">
        <v>49</v>
      </c>
      <c r="C170" s="184" t="s">
        <v>51</v>
      </c>
      <c r="D170" s="185">
        <v>36381</v>
      </c>
      <c r="E170" s="210">
        <v>29033</v>
      </c>
      <c r="F170" s="187">
        <f t="shared" si="84"/>
        <v>1.2530913098887473</v>
      </c>
      <c r="G170" s="750">
        <v>31865</v>
      </c>
      <c r="H170" s="188">
        <v>26334</v>
      </c>
      <c r="I170" s="189">
        <f t="shared" si="82"/>
        <v>0.8758692724224183</v>
      </c>
      <c r="J170" s="189">
        <f t="shared" si="85"/>
        <v>0.90703682017015119</v>
      </c>
      <c r="K170" s="188">
        <v>19750</v>
      </c>
      <c r="L170" s="188">
        <v>17119</v>
      </c>
      <c r="M170" s="189">
        <f t="shared" si="83"/>
        <v>0.68026039334550337</v>
      </c>
      <c r="N170" s="190">
        <f t="shared" si="86"/>
        <v>0.74998101313890786</v>
      </c>
      <c r="O170" s="189">
        <v>0.7153583</v>
      </c>
      <c r="P170" s="190">
        <v>0.78867620000000005</v>
      </c>
      <c r="W170" s="14"/>
      <c r="X170" s="14"/>
      <c r="Y170" s="14"/>
      <c r="Z170" s="14"/>
      <c r="AA170" s="14"/>
    </row>
    <row r="171" spans="1:27" ht="13.5" thickBot="1" x14ac:dyDescent="0.25">
      <c r="A171" s="785"/>
      <c r="B171" s="793"/>
      <c r="C171" s="212" t="s">
        <v>52</v>
      </c>
      <c r="D171" s="213">
        <v>1726</v>
      </c>
      <c r="E171" s="214">
        <v>1340</v>
      </c>
      <c r="F171" s="215">
        <f t="shared" si="84"/>
        <v>1.2880597014925372</v>
      </c>
      <c r="G171" s="753">
        <v>1455</v>
      </c>
      <c r="H171" s="216">
        <v>1154</v>
      </c>
      <c r="I171" s="217">
        <f t="shared" si="82"/>
        <v>0.84298957126303597</v>
      </c>
      <c r="J171" s="217">
        <f t="shared" si="85"/>
        <v>0.86119402985074622</v>
      </c>
      <c r="K171" s="216">
        <v>475</v>
      </c>
      <c r="L171" s="216">
        <v>423</v>
      </c>
      <c r="M171" s="217">
        <f t="shared" si="83"/>
        <v>0.35447761194029853</v>
      </c>
      <c r="N171" s="218">
        <f t="shared" si="86"/>
        <v>0.41161178509532065</v>
      </c>
      <c r="O171" s="217">
        <v>0.3738805</v>
      </c>
      <c r="P171" s="218">
        <v>0.43414209999999998</v>
      </c>
      <c r="W171" s="14"/>
      <c r="X171" s="14"/>
      <c r="Y171" s="14"/>
      <c r="Z171" s="14"/>
      <c r="AA171" s="14"/>
    </row>
    <row r="172" spans="1:27" ht="13.5" thickTop="1" x14ac:dyDescent="0.2">
      <c r="A172" s="219" t="s">
        <v>55</v>
      </c>
      <c r="B172" s="220"/>
      <c r="C172" s="220"/>
      <c r="D172" s="220"/>
      <c r="E172" s="220"/>
      <c r="F172" s="220"/>
      <c r="G172" s="221"/>
      <c r="H172" s="220"/>
      <c r="I172" s="220"/>
      <c r="J172" s="220"/>
      <c r="K172" s="220"/>
      <c r="L172" s="220"/>
      <c r="M172" s="220"/>
      <c r="N172" s="222"/>
      <c r="W172" s="14"/>
      <c r="X172" s="14"/>
      <c r="Y172" s="14"/>
      <c r="Z172" s="14"/>
      <c r="AA172" s="14"/>
    </row>
    <row r="173" spans="1:27" ht="13.5" thickBot="1" x14ac:dyDescent="0.25">
      <c r="B173" s="220"/>
      <c r="C173" s="220"/>
      <c r="D173" s="220"/>
      <c r="E173" s="220"/>
      <c r="F173" s="220"/>
      <c r="G173" s="221"/>
      <c r="H173" s="220"/>
      <c r="I173" s="220"/>
      <c r="J173" s="220"/>
      <c r="K173" s="220"/>
      <c r="L173" s="220"/>
      <c r="M173" s="220"/>
      <c r="N173" s="222"/>
      <c r="W173" s="14"/>
      <c r="X173" s="14"/>
      <c r="Y173" s="14"/>
      <c r="Z173" s="14"/>
      <c r="AA173" s="14"/>
    </row>
    <row r="174" spans="1:27" ht="12.75" customHeight="1" thickBot="1" x14ac:dyDescent="0.25">
      <c r="A174" s="223" t="s">
        <v>56</v>
      </c>
      <c r="B174" s="224"/>
      <c r="C174" s="224"/>
      <c r="D174" s="224"/>
      <c r="E174" s="224"/>
      <c r="F174" s="224"/>
      <c r="G174" s="224"/>
      <c r="H174" s="224"/>
      <c r="I174" s="224"/>
      <c r="J174" s="224"/>
      <c r="K174" s="224"/>
      <c r="L174" s="224"/>
      <c r="M174" s="224"/>
      <c r="N174" s="225"/>
      <c r="W174" s="14">
        <v>10838</v>
      </c>
      <c r="X174" s="14"/>
      <c r="Y174" s="14"/>
      <c r="Z174" s="14"/>
      <c r="AA174" s="14"/>
    </row>
    <row r="175" spans="1:27" ht="12.75" customHeight="1" thickBot="1" x14ac:dyDescent="0.25">
      <c r="A175" s="799" t="s">
        <v>6</v>
      </c>
      <c r="B175" s="800"/>
      <c r="C175" s="800"/>
      <c r="D175" s="800"/>
      <c r="E175" s="800"/>
      <c r="F175" s="800"/>
      <c r="G175" s="800"/>
      <c r="H175" s="800"/>
      <c r="I175" s="800"/>
      <c r="J175" s="800"/>
      <c r="K175" s="800"/>
      <c r="L175" s="800"/>
      <c r="M175" s="800"/>
      <c r="N175" s="801"/>
      <c r="W175" s="14"/>
      <c r="X175" s="14"/>
      <c r="Y175" s="14"/>
      <c r="Z175" s="14"/>
      <c r="AA175" s="14"/>
    </row>
    <row r="176" spans="1:27" ht="12.75" customHeight="1" x14ac:dyDescent="0.2">
      <c r="A176" s="169" t="s">
        <v>48</v>
      </c>
      <c r="B176" s="170"/>
      <c r="C176" s="171"/>
      <c r="D176" s="172">
        <v>233592</v>
      </c>
      <c r="E176" s="173">
        <v>102948</v>
      </c>
      <c r="F176" s="174">
        <f>+D176/E176</f>
        <v>2.2690290243618136</v>
      </c>
      <c r="G176" s="173">
        <v>189240</v>
      </c>
      <c r="H176" s="175">
        <v>92300</v>
      </c>
      <c r="I176" s="176">
        <f>+G176/D176</f>
        <v>0.81013048392068221</v>
      </c>
      <c r="J176" s="176">
        <f>+H176/E176</f>
        <v>0.89656914170260715</v>
      </c>
      <c r="K176" s="173">
        <v>51883</v>
      </c>
      <c r="L176" s="173">
        <v>49820</v>
      </c>
      <c r="M176" s="176">
        <f>+K176/E176</f>
        <v>0.50397287951198666</v>
      </c>
      <c r="N176" s="177">
        <v>0.56211267605633808</v>
      </c>
      <c r="X176" s="14"/>
      <c r="Y176" s="14"/>
      <c r="Z176" s="14"/>
      <c r="AA176" s="14"/>
    </row>
    <row r="177" spans="1:27" ht="12.75" customHeight="1" x14ac:dyDescent="0.2">
      <c r="A177" s="783" t="s">
        <v>49</v>
      </c>
      <c r="B177" s="786" t="s">
        <v>50</v>
      </c>
      <c r="C177" s="787"/>
      <c r="D177" s="178">
        <v>202819</v>
      </c>
      <c r="E177" s="179">
        <v>81297</v>
      </c>
      <c r="F177" s="180">
        <f t="shared" ref="F177:F182" si="87">+D177/E177</f>
        <v>2.4947907056840966</v>
      </c>
      <c r="G177" s="179">
        <v>164660</v>
      </c>
      <c r="H177" s="181">
        <v>73892</v>
      </c>
      <c r="I177" s="182">
        <f t="shared" ref="I177:J182" si="88">+G177/D177</f>
        <v>0.8118568773142556</v>
      </c>
      <c r="J177" s="182">
        <f t="shared" si="88"/>
        <v>0.90891422807729683</v>
      </c>
      <c r="K177" s="179">
        <v>43740</v>
      </c>
      <c r="L177" s="179">
        <v>41965</v>
      </c>
      <c r="M177" s="182">
        <f t="shared" ref="M177:M182" si="89">+K177/E177</f>
        <v>0.53802723347725012</v>
      </c>
      <c r="N177" s="183">
        <v>0.59194500081199586</v>
      </c>
      <c r="X177" s="14"/>
      <c r="Y177" s="14"/>
      <c r="Z177" s="14"/>
      <c r="AA177" s="14"/>
    </row>
    <row r="178" spans="1:27" ht="12.75" customHeight="1" x14ac:dyDescent="0.2">
      <c r="A178" s="784"/>
      <c r="B178" s="789" t="s">
        <v>49</v>
      </c>
      <c r="C178" s="184" t="s">
        <v>51</v>
      </c>
      <c r="D178" s="185">
        <v>56708</v>
      </c>
      <c r="E178" s="186">
        <v>38404</v>
      </c>
      <c r="F178" s="187">
        <f t="shared" si="87"/>
        <v>1.4766170190605146</v>
      </c>
      <c r="G178" s="186">
        <v>46502</v>
      </c>
      <c r="H178" s="188">
        <v>33045</v>
      </c>
      <c r="I178" s="189">
        <f t="shared" si="88"/>
        <v>0.82002539324257595</v>
      </c>
      <c r="J178" s="189">
        <f t="shared" si="88"/>
        <v>0.86045724403707946</v>
      </c>
      <c r="K178" s="186">
        <v>14220</v>
      </c>
      <c r="L178" s="186">
        <v>11250</v>
      </c>
      <c r="M178" s="189">
        <f t="shared" si="89"/>
        <v>0.37027392979897927</v>
      </c>
      <c r="N178" s="190">
        <v>0.43032228778937814</v>
      </c>
      <c r="X178" s="14"/>
      <c r="Y178" s="14"/>
      <c r="Z178" s="14"/>
      <c r="AA178" s="14"/>
    </row>
    <row r="179" spans="1:27" ht="12.75" customHeight="1" x14ac:dyDescent="0.2">
      <c r="A179" s="784"/>
      <c r="B179" s="790"/>
      <c r="C179" s="191" t="s">
        <v>52</v>
      </c>
      <c r="D179" s="192">
        <v>146111</v>
      </c>
      <c r="E179" s="193">
        <v>67445</v>
      </c>
      <c r="F179" s="194">
        <f t="shared" si="87"/>
        <v>2.1663725998962118</v>
      </c>
      <c r="G179" s="193">
        <v>118158</v>
      </c>
      <c r="H179" s="195">
        <v>60655</v>
      </c>
      <c r="I179" s="196">
        <f t="shared" si="88"/>
        <v>0.80868654652969318</v>
      </c>
      <c r="J179" s="196">
        <f t="shared" si="88"/>
        <v>0.89932537623248576</v>
      </c>
      <c r="K179" s="193">
        <v>34375</v>
      </c>
      <c r="L179" s="193">
        <v>31840</v>
      </c>
      <c r="M179" s="196">
        <f t="shared" si="89"/>
        <v>0.50967454963303438</v>
      </c>
      <c r="N179" s="197">
        <v>0.56672986563350092</v>
      </c>
      <c r="X179" s="14"/>
      <c r="Y179" s="14"/>
      <c r="Z179" s="14"/>
      <c r="AA179" s="14"/>
    </row>
    <row r="180" spans="1:27" ht="12.75" customHeight="1" x14ac:dyDescent="0.2">
      <c r="A180" s="784"/>
      <c r="B180" s="786" t="s">
        <v>53</v>
      </c>
      <c r="C180" s="787"/>
      <c r="D180" s="178">
        <v>30773</v>
      </c>
      <c r="E180" s="179">
        <v>25340</v>
      </c>
      <c r="F180" s="180">
        <f t="shared" si="87"/>
        <v>1.2144041041831097</v>
      </c>
      <c r="G180" s="179">
        <v>24580</v>
      </c>
      <c r="H180" s="181">
        <v>21013</v>
      </c>
      <c r="I180" s="182">
        <f t="shared" si="88"/>
        <v>0.79875215286127454</v>
      </c>
      <c r="J180" s="182">
        <f t="shared" si="88"/>
        <v>0.82924230465666926</v>
      </c>
      <c r="K180" s="179">
        <v>8644</v>
      </c>
      <c r="L180" s="179">
        <v>8052</v>
      </c>
      <c r="M180" s="182">
        <f t="shared" si="89"/>
        <v>0.34112075769534334</v>
      </c>
      <c r="N180" s="183">
        <v>0.41136439347070863</v>
      </c>
      <c r="X180" s="14" t="s">
        <v>57</v>
      </c>
      <c r="Y180" s="14"/>
      <c r="Z180" s="14"/>
      <c r="AA180" s="14"/>
    </row>
    <row r="181" spans="1:27" ht="12.75" customHeight="1" x14ac:dyDescent="0.2">
      <c r="A181" s="784"/>
      <c r="B181" s="789" t="s">
        <v>49</v>
      </c>
      <c r="C181" s="184" t="s">
        <v>51</v>
      </c>
      <c r="D181" s="185">
        <v>20190</v>
      </c>
      <c r="E181" s="186">
        <v>17454</v>
      </c>
      <c r="F181" s="187">
        <f t="shared" si="87"/>
        <v>1.1567548985905809</v>
      </c>
      <c r="G181" s="186">
        <v>16105</v>
      </c>
      <c r="H181" s="188">
        <v>14377</v>
      </c>
      <c r="I181" s="189">
        <f t="shared" si="88"/>
        <v>0.79767211490837053</v>
      </c>
      <c r="J181" s="189">
        <f t="shared" si="88"/>
        <v>0.82370803254268365</v>
      </c>
      <c r="K181" s="186">
        <v>5231</v>
      </c>
      <c r="L181" s="186">
        <v>4789</v>
      </c>
      <c r="M181" s="189">
        <f t="shared" si="89"/>
        <v>0.29970207402314658</v>
      </c>
      <c r="N181" s="190">
        <v>0.36384503025665993</v>
      </c>
      <c r="X181" s="14">
        <v>22.000104799832322</v>
      </c>
      <c r="Y181" s="14"/>
      <c r="Z181" s="14"/>
      <c r="AA181" s="14"/>
    </row>
    <row r="182" spans="1:27" ht="12.75" customHeight="1" thickBot="1" x14ac:dyDescent="0.25">
      <c r="A182" s="788"/>
      <c r="B182" s="791"/>
      <c r="C182" s="198" t="s">
        <v>52</v>
      </c>
      <c r="D182" s="199">
        <v>10853</v>
      </c>
      <c r="E182" s="200">
        <v>9545</v>
      </c>
      <c r="F182" s="201">
        <f t="shared" si="87"/>
        <v>1.1370350969093765</v>
      </c>
      <c r="G182" s="200">
        <v>8475</v>
      </c>
      <c r="H182" s="202">
        <v>7806</v>
      </c>
      <c r="I182" s="203">
        <f t="shared" si="88"/>
        <v>0.78089007647655029</v>
      </c>
      <c r="J182" s="203">
        <f t="shared" si="88"/>
        <v>0.81781037192247252</v>
      </c>
      <c r="K182" s="200">
        <v>3562</v>
      </c>
      <c r="L182" s="200">
        <v>3299</v>
      </c>
      <c r="M182" s="203">
        <f t="shared" si="89"/>
        <v>0.37317967522262963</v>
      </c>
      <c r="N182" s="204">
        <v>0.45631565462464768</v>
      </c>
      <c r="X182" s="14"/>
      <c r="Y182" s="14"/>
      <c r="Z182" s="14"/>
      <c r="AA182" s="14"/>
    </row>
    <row r="183" spans="1:27" ht="12.75" customHeight="1" thickBot="1" x14ac:dyDescent="0.25">
      <c r="A183" s="780" t="s">
        <v>7</v>
      </c>
      <c r="B183" s="781"/>
      <c r="C183" s="781"/>
      <c r="D183" s="781"/>
      <c r="E183" s="781"/>
      <c r="F183" s="781"/>
      <c r="G183" s="781"/>
      <c r="H183" s="781"/>
      <c r="I183" s="781"/>
      <c r="J183" s="781"/>
      <c r="K183" s="781"/>
      <c r="L183" s="781"/>
      <c r="M183" s="781"/>
      <c r="N183" s="782"/>
      <c r="X183" s="14"/>
      <c r="Y183" s="14"/>
      <c r="Z183" s="14"/>
      <c r="AA183" s="14"/>
    </row>
    <row r="184" spans="1:27" ht="12.75" customHeight="1" x14ac:dyDescent="0.2">
      <c r="A184" s="169" t="s">
        <v>48</v>
      </c>
      <c r="B184" s="170"/>
      <c r="C184" s="171"/>
      <c r="D184" s="172">
        <v>228872</v>
      </c>
      <c r="E184" s="173">
        <v>106086</v>
      </c>
      <c r="F184" s="174">
        <f t="shared" ref="F184:F190" si="90">D184/E184</f>
        <v>2.1574194521426011</v>
      </c>
      <c r="G184" s="173">
        <v>187268</v>
      </c>
      <c r="H184" s="175">
        <v>95493</v>
      </c>
      <c r="I184" s="176">
        <f t="shared" ref="I184:I190" si="91">G184/D184</f>
        <v>0.81822153867664027</v>
      </c>
      <c r="J184" s="176">
        <f t="shared" ref="J184:J190" si="92">+H184/E184</f>
        <v>0.90014705050619304</v>
      </c>
      <c r="K184" s="173">
        <v>57239</v>
      </c>
      <c r="L184" s="173">
        <v>54716</v>
      </c>
      <c r="M184" s="176">
        <f t="shared" ref="M184:M190" si="93">K184/E184</f>
        <v>0.53955281564014101</v>
      </c>
      <c r="N184" s="177">
        <v>0.59940519200360232</v>
      </c>
      <c r="X184" s="14"/>
      <c r="Y184" s="14"/>
      <c r="Z184" s="14"/>
      <c r="AA184" s="14"/>
    </row>
    <row r="185" spans="1:27" ht="12.75" customHeight="1" x14ac:dyDescent="0.2">
      <c r="A185" s="783" t="s">
        <v>49</v>
      </c>
      <c r="B185" s="786" t="s">
        <v>50</v>
      </c>
      <c r="C185" s="787"/>
      <c r="D185" s="178">
        <v>195082</v>
      </c>
      <c r="E185" s="179">
        <v>82195</v>
      </c>
      <c r="F185" s="180">
        <f t="shared" si="90"/>
        <v>2.3734047083155909</v>
      </c>
      <c r="G185" s="179">
        <v>159639</v>
      </c>
      <c r="H185" s="181">
        <v>74830</v>
      </c>
      <c r="I185" s="182">
        <f t="shared" si="91"/>
        <v>0.81831742549286968</v>
      </c>
      <c r="J185" s="182">
        <f t="shared" si="92"/>
        <v>0.91039600948962829</v>
      </c>
      <c r="K185" s="179">
        <v>47613</v>
      </c>
      <c r="L185" s="179">
        <v>45543</v>
      </c>
      <c r="M185" s="182">
        <f t="shared" si="93"/>
        <v>0.57926881197153113</v>
      </c>
      <c r="N185" s="183">
        <v>0.63628223974341847</v>
      </c>
      <c r="X185" s="14"/>
      <c r="Y185" s="14"/>
      <c r="Z185" s="14"/>
      <c r="AA185" s="14"/>
    </row>
    <row r="186" spans="1:27" ht="12.75" customHeight="1" x14ac:dyDescent="0.2">
      <c r="A186" s="784"/>
      <c r="B186" s="789" t="s">
        <v>49</v>
      </c>
      <c r="C186" s="184" t="s">
        <v>51</v>
      </c>
      <c r="D186" s="185">
        <v>73983</v>
      </c>
      <c r="E186" s="186">
        <v>48434</v>
      </c>
      <c r="F186" s="187">
        <f t="shared" si="90"/>
        <v>1.5275013420324566</v>
      </c>
      <c r="G186" s="186">
        <v>61419</v>
      </c>
      <c r="H186" s="188">
        <v>42368</v>
      </c>
      <c r="I186" s="189">
        <f t="shared" si="91"/>
        <v>0.83017720287092978</v>
      </c>
      <c r="J186" s="189">
        <f t="shared" si="92"/>
        <v>0.87475740182516415</v>
      </c>
      <c r="K186" s="186">
        <v>22628</v>
      </c>
      <c r="L186" s="186">
        <v>18336</v>
      </c>
      <c r="M186" s="189">
        <f t="shared" si="93"/>
        <v>0.46719246810092085</v>
      </c>
      <c r="N186" s="190">
        <v>0.53408232628398788</v>
      </c>
      <c r="X186" s="14"/>
      <c r="Y186" s="14"/>
      <c r="Z186" s="14"/>
      <c r="AA186" s="14"/>
    </row>
    <row r="187" spans="1:27" ht="12.75" customHeight="1" x14ac:dyDescent="0.2">
      <c r="A187" s="784"/>
      <c r="B187" s="790"/>
      <c r="C187" s="191" t="s">
        <v>52</v>
      </c>
      <c r="D187" s="192">
        <v>121099</v>
      </c>
      <c r="E187" s="193">
        <v>61192</v>
      </c>
      <c r="F187" s="194">
        <f t="shared" si="90"/>
        <v>1.9790005229441756</v>
      </c>
      <c r="G187" s="193">
        <v>98220</v>
      </c>
      <c r="H187" s="195">
        <v>54558</v>
      </c>
      <c r="I187" s="196">
        <f t="shared" si="91"/>
        <v>0.81107193288136148</v>
      </c>
      <c r="J187" s="196">
        <f t="shared" si="92"/>
        <v>0.89158713557327751</v>
      </c>
      <c r="K187" s="193">
        <v>32640</v>
      </c>
      <c r="L187" s="193">
        <v>29115</v>
      </c>
      <c r="M187" s="196">
        <f t="shared" si="93"/>
        <v>0.5334030592234279</v>
      </c>
      <c r="N187" s="197">
        <v>0.59826239964808092</v>
      </c>
      <c r="X187" s="14"/>
      <c r="Y187" s="14"/>
      <c r="Z187" s="14"/>
      <c r="AA187" s="14"/>
    </row>
    <row r="188" spans="1:27" ht="12.75" customHeight="1" x14ac:dyDescent="0.2">
      <c r="A188" s="784"/>
      <c r="B188" s="786" t="s">
        <v>53</v>
      </c>
      <c r="C188" s="787"/>
      <c r="D188" s="178">
        <v>33790</v>
      </c>
      <c r="E188" s="179">
        <v>27807</v>
      </c>
      <c r="F188" s="180">
        <f t="shared" si="90"/>
        <v>1.2151616499442586</v>
      </c>
      <c r="G188" s="179">
        <v>27629</v>
      </c>
      <c r="H188" s="181">
        <v>23571</v>
      </c>
      <c r="I188" s="182">
        <f t="shared" si="91"/>
        <v>0.81766794909736606</v>
      </c>
      <c r="J188" s="182">
        <f t="shared" si="92"/>
        <v>0.84766425720142413</v>
      </c>
      <c r="K188" s="179">
        <v>10260</v>
      </c>
      <c r="L188" s="179">
        <v>9456</v>
      </c>
      <c r="M188" s="182">
        <f t="shared" si="93"/>
        <v>0.36897184162261298</v>
      </c>
      <c r="N188" s="183">
        <v>0.43528064146620848</v>
      </c>
      <c r="X188" s="14"/>
      <c r="Y188" s="14"/>
      <c r="Z188" s="14"/>
      <c r="AA188" s="14"/>
    </row>
    <row r="189" spans="1:27" ht="12.75" customHeight="1" x14ac:dyDescent="0.2">
      <c r="A189" s="784"/>
      <c r="B189" s="789" t="s">
        <v>49</v>
      </c>
      <c r="C189" s="184" t="s">
        <v>51</v>
      </c>
      <c r="D189" s="185">
        <v>24368</v>
      </c>
      <c r="E189" s="186">
        <v>20691</v>
      </c>
      <c r="F189" s="187">
        <f t="shared" si="90"/>
        <v>1.1777101155091585</v>
      </c>
      <c r="G189" s="186">
        <v>20114</v>
      </c>
      <c r="H189" s="188">
        <v>17619</v>
      </c>
      <c r="I189" s="189">
        <f t="shared" si="91"/>
        <v>0.82542678923177937</v>
      </c>
      <c r="J189" s="189">
        <f t="shared" si="92"/>
        <v>0.85152965057271279</v>
      </c>
      <c r="K189" s="186">
        <v>7117</v>
      </c>
      <c r="L189" s="186">
        <v>6506</v>
      </c>
      <c r="M189" s="189">
        <f t="shared" si="93"/>
        <v>0.34396597554492292</v>
      </c>
      <c r="N189" s="190">
        <v>0.40393892956467448</v>
      </c>
      <c r="X189" s="14"/>
      <c r="Y189" s="14"/>
      <c r="Z189" s="14"/>
      <c r="AA189" s="14"/>
    </row>
    <row r="190" spans="1:27" ht="12.75" customHeight="1" thickBot="1" x14ac:dyDescent="0.25">
      <c r="A190" s="788"/>
      <c r="B190" s="791"/>
      <c r="C190" s="198" t="s">
        <v>52</v>
      </c>
      <c r="D190" s="199">
        <v>9422</v>
      </c>
      <c r="E190" s="200">
        <v>8556</v>
      </c>
      <c r="F190" s="201">
        <f t="shared" si="90"/>
        <v>1.1012155212716221</v>
      </c>
      <c r="G190" s="200">
        <v>7514</v>
      </c>
      <c r="H190" s="202">
        <v>6942</v>
      </c>
      <c r="I190" s="203">
        <f t="shared" si="91"/>
        <v>0.797495223943961</v>
      </c>
      <c r="J190" s="203">
        <f t="shared" si="92"/>
        <v>0.81136044880785418</v>
      </c>
      <c r="K190" s="200">
        <v>3279</v>
      </c>
      <c r="L190" s="200">
        <v>2991</v>
      </c>
      <c r="M190" s="203">
        <f t="shared" si="93"/>
        <v>0.38323983169705472</v>
      </c>
      <c r="N190" s="204">
        <v>0.47234226447709593</v>
      </c>
      <c r="X190" s="14"/>
      <c r="Y190" s="14"/>
      <c r="Z190" s="14"/>
      <c r="AA190" s="14"/>
    </row>
    <row r="191" spans="1:27" ht="12.75" customHeight="1" thickBot="1" x14ac:dyDescent="0.25">
      <c r="A191" s="799" t="s">
        <v>8</v>
      </c>
      <c r="B191" s="800"/>
      <c r="C191" s="800"/>
      <c r="D191" s="800"/>
      <c r="E191" s="800"/>
      <c r="F191" s="800"/>
      <c r="G191" s="800"/>
      <c r="H191" s="800"/>
      <c r="I191" s="800"/>
      <c r="J191" s="800"/>
      <c r="K191" s="800"/>
      <c r="L191" s="800"/>
      <c r="M191" s="800"/>
      <c r="N191" s="801"/>
      <c r="X191" s="14"/>
      <c r="Y191" s="14"/>
      <c r="Z191" s="14"/>
      <c r="AA191" s="14"/>
    </row>
    <row r="192" spans="1:27" ht="12.75" customHeight="1" x14ac:dyDescent="0.2">
      <c r="A192" s="169" t="s">
        <v>48</v>
      </c>
      <c r="B192" s="170"/>
      <c r="C192" s="171"/>
      <c r="D192" s="172">
        <v>247058</v>
      </c>
      <c r="E192" s="173">
        <v>113958</v>
      </c>
      <c r="F192" s="174">
        <v>2.1679741659207776</v>
      </c>
      <c r="G192" s="173">
        <v>203997</v>
      </c>
      <c r="H192" s="175">
        <v>103516</v>
      </c>
      <c r="I192" s="176">
        <f>G192/D192</f>
        <v>0.82570489520679358</v>
      </c>
      <c r="J192" s="176">
        <f t="shared" ref="J192:J198" si="94">+H192/E192</f>
        <v>0.90836975025886735</v>
      </c>
      <c r="K192" s="173">
        <v>64782</v>
      </c>
      <c r="L192" s="173">
        <v>62175</v>
      </c>
      <c r="M192" s="176">
        <f>K192/E192</f>
        <v>0.56847259516664039</v>
      </c>
      <c r="N192" s="177">
        <v>0.62581629892963409</v>
      </c>
      <c r="X192" s="14"/>
      <c r="Y192" s="14"/>
      <c r="Z192" s="14"/>
      <c r="AA192" s="14"/>
    </row>
    <row r="193" spans="1:27" ht="12.75" customHeight="1" x14ac:dyDescent="0.2">
      <c r="A193" s="783" t="s">
        <v>49</v>
      </c>
      <c r="B193" s="786" t="s">
        <v>50</v>
      </c>
      <c r="C193" s="787"/>
      <c r="D193" s="178">
        <v>212314</v>
      </c>
      <c r="E193" s="179">
        <v>89428</v>
      </c>
      <c r="F193" s="180">
        <v>2.3741333810439684</v>
      </c>
      <c r="G193" s="179">
        <v>175319</v>
      </c>
      <c r="H193" s="181">
        <v>82139</v>
      </c>
      <c r="I193" s="182">
        <f t="shared" ref="I193:I198" si="95">G193/D193</f>
        <v>0.82575336529856724</v>
      </c>
      <c r="J193" s="182">
        <f t="shared" si="94"/>
        <v>0.9184930894127119</v>
      </c>
      <c r="K193" s="179">
        <v>54270</v>
      </c>
      <c r="L193" s="179">
        <v>51900</v>
      </c>
      <c r="M193" s="182">
        <f t="shared" ref="M193:M198" si="96">K193/E193</f>
        <v>0.60685691282372412</v>
      </c>
      <c r="N193" s="183">
        <v>0.66070928547949204</v>
      </c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2">
      <c r="A194" s="784"/>
      <c r="B194" s="789" t="s">
        <v>49</v>
      </c>
      <c r="C194" s="184" t="s">
        <v>51</v>
      </c>
      <c r="D194" s="185">
        <v>119285</v>
      </c>
      <c r="E194" s="186">
        <v>67128</v>
      </c>
      <c r="F194" s="187">
        <v>1.7769783100941485</v>
      </c>
      <c r="G194" s="186">
        <v>98398</v>
      </c>
      <c r="H194" s="188">
        <v>60113</v>
      </c>
      <c r="I194" s="189">
        <f t="shared" si="95"/>
        <v>0.82489835268474665</v>
      </c>
      <c r="J194" s="189">
        <f t="shared" si="94"/>
        <v>0.89549815278274336</v>
      </c>
      <c r="K194" s="186">
        <v>36426</v>
      </c>
      <c r="L194" s="186">
        <v>30899</v>
      </c>
      <c r="M194" s="189">
        <f t="shared" si="96"/>
        <v>0.54263496603503758</v>
      </c>
      <c r="N194" s="190">
        <v>0.60595877763545325</v>
      </c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2">
      <c r="A195" s="784"/>
      <c r="B195" s="790"/>
      <c r="C195" s="191" t="s">
        <v>52</v>
      </c>
      <c r="D195" s="192">
        <v>93029</v>
      </c>
      <c r="E195" s="193">
        <v>52015</v>
      </c>
      <c r="F195" s="194">
        <v>1.7885033163510526</v>
      </c>
      <c r="G195" s="193">
        <v>76921</v>
      </c>
      <c r="H195" s="195">
        <v>46346</v>
      </c>
      <c r="I195" s="196">
        <f t="shared" si="95"/>
        <v>0.82684969203151704</v>
      </c>
      <c r="J195" s="196">
        <f t="shared" si="94"/>
        <v>0.89101220801691816</v>
      </c>
      <c r="K195" s="193">
        <v>26312</v>
      </c>
      <c r="L195" s="193">
        <v>22262</v>
      </c>
      <c r="M195" s="196">
        <f t="shared" si="96"/>
        <v>0.50585408055368641</v>
      </c>
      <c r="N195" s="197">
        <v>0.56772968540974411</v>
      </c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2">
      <c r="A196" s="784"/>
      <c r="B196" s="786" t="s">
        <v>53</v>
      </c>
      <c r="C196" s="787"/>
      <c r="D196" s="178">
        <v>34744</v>
      </c>
      <c r="E196" s="179">
        <v>28694</v>
      </c>
      <c r="F196" s="180">
        <v>1.2108454729211682</v>
      </c>
      <c r="G196" s="179">
        <v>28678</v>
      </c>
      <c r="H196" s="181">
        <v>24524</v>
      </c>
      <c r="I196" s="182">
        <f t="shared" si="95"/>
        <v>0.82540870366106378</v>
      </c>
      <c r="J196" s="182">
        <f t="shared" si="94"/>
        <v>0.8546734508956576</v>
      </c>
      <c r="K196" s="179">
        <v>11261</v>
      </c>
      <c r="L196" s="179">
        <v>10601</v>
      </c>
      <c r="M196" s="182">
        <f t="shared" si="96"/>
        <v>0.39245138356450826</v>
      </c>
      <c r="N196" s="183">
        <v>0.45918284129831999</v>
      </c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2">
      <c r="A197" s="784"/>
      <c r="B197" s="789" t="s">
        <v>49</v>
      </c>
      <c r="C197" s="184" t="s">
        <v>51</v>
      </c>
      <c r="D197" s="185">
        <v>28751</v>
      </c>
      <c r="E197" s="186">
        <v>24288</v>
      </c>
      <c r="F197" s="187">
        <v>1.1837532938076416</v>
      </c>
      <c r="G197" s="186">
        <v>23896</v>
      </c>
      <c r="H197" s="188">
        <v>20757</v>
      </c>
      <c r="I197" s="189">
        <f t="shared" si="95"/>
        <v>0.83113630830231988</v>
      </c>
      <c r="J197" s="189">
        <f t="shared" si="94"/>
        <v>0.85461956521739135</v>
      </c>
      <c r="K197" s="186">
        <v>8994</v>
      </c>
      <c r="L197" s="186">
        <v>8380</v>
      </c>
      <c r="M197" s="189">
        <f t="shared" si="96"/>
        <v>0.37030632411067194</v>
      </c>
      <c r="N197" s="190">
        <v>0.43329960977019799</v>
      </c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thickBot="1" x14ac:dyDescent="0.25">
      <c r="A198" s="788"/>
      <c r="B198" s="791"/>
      <c r="C198" s="198" t="s">
        <v>52</v>
      </c>
      <c r="D198" s="199">
        <v>5993</v>
      </c>
      <c r="E198" s="200">
        <v>5595</v>
      </c>
      <c r="F198" s="201">
        <v>1.0711349419124219</v>
      </c>
      <c r="G198" s="200">
        <v>4782</v>
      </c>
      <c r="H198" s="202">
        <v>4546</v>
      </c>
      <c r="I198" s="203">
        <f t="shared" si="95"/>
        <v>0.7979309194059736</v>
      </c>
      <c r="J198" s="203">
        <f t="shared" si="94"/>
        <v>0.8125111706881144</v>
      </c>
      <c r="K198" s="200">
        <v>2388</v>
      </c>
      <c r="L198" s="200">
        <v>2253</v>
      </c>
      <c r="M198" s="203">
        <f t="shared" si="96"/>
        <v>0.42680965147453082</v>
      </c>
      <c r="N198" s="204">
        <v>0.52529696436427631</v>
      </c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thickBot="1" x14ac:dyDescent="0.25">
      <c r="A199" s="780" t="s">
        <v>9</v>
      </c>
      <c r="B199" s="781"/>
      <c r="C199" s="781"/>
      <c r="D199" s="781"/>
      <c r="E199" s="781"/>
      <c r="F199" s="781"/>
      <c r="G199" s="781"/>
      <c r="H199" s="781"/>
      <c r="I199" s="781"/>
      <c r="J199" s="781"/>
      <c r="K199" s="781"/>
      <c r="L199" s="781"/>
      <c r="M199" s="781"/>
      <c r="N199" s="802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2">
      <c r="A200" s="169" t="s">
        <v>48</v>
      </c>
      <c r="B200" s="170"/>
      <c r="C200" s="171"/>
      <c r="D200" s="172">
        <v>276262</v>
      </c>
      <c r="E200" s="173">
        <v>125092</v>
      </c>
      <c r="F200" s="174">
        <v>2.2084705656636716</v>
      </c>
      <c r="G200" s="173">
        <v>233198</v>
      </c>
      <c r="H200" s="175">
        <v>114166</v>
      </c>
      <c r="I200" s="176">
        <v>0.8441189884964273</v>
      </c>
      <c r="J200" s="176">
        <v>0.91265628497425899</v>
      </c>
      <c r="K200" s="173">
        <v>68698</v>
      </c>
      <c r="L200" s="173">
        <v>65694</v>
      </c>
      <c r="M200" s="176">
        <v>0.54917980366450292</v>
      </c>
      <c r="N200" s="177">
        <v>0.60173782036683421</v>
      </c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2">
      <c r="A201" s="783" t="s">
        <v>49</v>
      </c>
      <c r="B201" s="786" t="s">
        <v>50</v>
      </c>
      <c r="C201" s="787"/>
      <c r="D201" s="178">
        <v>229232</v>
      </c>
      <c r="E201" s="179">
        <v>92723</v>
      </c>
      <c r="F201" s="180">
        <v>2.4722237201125936</v>
      </c>
      <c r="G201" s="179">
        <v>193652</v>
      </c>
      <c r="H201" s="181">
        <v>85777</v>
      </c>
      <c r="I201" s="182">
        <v>0.84478606826272074</v>
      </c>
      <c r="J201" s="182">
        <v>0.92508870506778251</v>
      </c>
      <c r="K201" s="179">
        <v>55941</v>
      </c>
      <c r="L201" s="179">
        <v>53178</v>
      </c>
      <c r="M201" s="182">
        <v>0.60331309383863763</v>
      </c>
      <c r="N201" s="183">
        <v>0.65216783053732352</v>
      </c>
      <c r="S201" s="14"/>
      <c r="T201" s="14"/>
      <c r="U201" s="14"/>
      <c r="V201" s="14"/>
      <c r="W201" s="226"/>
      <c r="X201" s="226"/>
      <c r="Y201" s="14"/>
      <c r="Z201" s="14"/>
      <c r="AA201" s="14"/>
    </row>
    <row r="202" spans="1:27" ht="12.75" customHeight="1" x14ac:dyDescent="0.2">
      <c r="A202" s="784"/>
      <c r="B202" s="789" t="s">
        <v>49</v>
      </c>
      <c r="C202" s="184" t="s">
        <v>51</v>
      </c>
      <c r="D202" s="185">
        <v>154589</v>
      </c>
      <c r="E202" s="186">
        <v>76714</v>
      </c>
      <c r="F202" s="187">
        <v>2.0151341345777825</v>
      </c>
      <c r="G202" s="186">
        <v>130985</v>
      </c>
      <c r="H202" s="188">
        <v>70054</v>
      </c>
      <c r="I202" s="189">
        <v>0.84731125759271353</v>
      </c>
      <c r="J202" s="189">
        <v>0.91318403420496908</v>
      </c>
      <c r="K202" s="186">
        <v>45087</v>
      </c>
      <c r="L202" s="186">
        <v>40085</v>
      </c>
      <c r="M202" s="189">
        <v>0.58772844591599971</v>
      </c>
      <c r="N202" s="190">
        <v>0.64360350586690263</v>
      </c>
      <c r="S202" s="14"/>
      <c r="T202" s="14"/>
      <c r="U202" s="14"/>
      <c r="V202" s="14"/>
      <c r="W202" s="226"/>
      <c r="X202" s="226"/>
      <c r="Y202" s="227"/>
      <c r="Z202" s="227"/>
      <c r="AA202" s="227"/>
    </row>
    <row r="203" spans="1:27" ht="12.75" customHeight="1" x14ac:dyDescent="0.2">
      <c r="A203" s="784"/>
      <c r="B203" s="790"/>
      <c r="C203" s="191" t="s">
        <v>52</v>
      </c>
      <c r="D203" s="192">
        <v>74643</v>
      </c>
      <c r="E203" s="193">
        <v>41929</v>
      </c>
      <c r="F203" s="194">
        <v>1.7802237115123185</v>
      </c>
      <c r="G203" s="193">
        <v>62667</v>
      </c>
      <c r="H203" s="195">
        <v>37639</v>
      </c>
      <c r="I203" s="196">
        <v>0.83955628793054937</v>
      </c>
      <c r="J203" s="196">
        <v>0.89768418040020037</v>
      </c>
      <c r="K203" s="193">
        <v>17310</v>
      </c>
      <c r="L203" s="193">
        <v>14081</v>
      </c>
      <c r="M203" s="196">
        <v>0.41284075460898184</v>
      </c>
      <c r="N203" s="197">
        <v>0.45989532134222483</v>
      </c>
      <c r="S203" s="14"/>
      <c r="T203" s="14"/>
      <c r="U203" s="14"/>
      <c r="V203" s="14"/>
      <c r="W203" s="226"/>
      <c r="X203" s="226"/>
      <c r="Y203" s="14"/>
      <c r="Z203" s="14"/>
      <c r="AA203" s="14"/>
    </row>
    <row r="204" spans="1:27" ht="12.75" customHeight="1" x14ac:dyDescent="0.2">
      <c r="A204" s="784"/>
      <c r="B204" s="786" t="s">
        <v>53</v>
      </c>
      <c r="C204" s="787"/>
      <c r="D204" s="178">
        <v>47030</v>
      </c>
      <c r="E204" s="179">
        <v>37284</v>
      </c>
      <c r="F204" s="180">
        <v>1.2613989915245145</v>
      </c>
      <c r="G204" s="179">
        <v>39546</v>
      </c>
      <c r="H204" s="181">
        <v>32241</v>
      </c>
      <c r="I204" s="182">
        <v>0.84086753136295977</v>
      </c>
      <c r="J204" s="182">
        <v>0.86474090762793687</v>
      </c>
      <c r="K204" s="179">
        <v>13539</v>
      </c>
      <c r="L204" s="179">
        <v>12893</v>
      </c>
      <c r="M204" s="182">
        <v>0.36313163823624073</v>
      </c>
      <c r="N204" s="183">
        <v>0.41993114357495115</v>
      </c>
      <c r="S204" s="14"/>
      <c r="T204" s="14"/>
      <c r="U204" s="14"/>
      <c r="V204" s="14"/>
      <c r="W204" s="226"/>
      <c r="X204" s="226"/>
      <c r="Y204" s="14"/>
      <c r="Z204" s="14"/>
      <c r="AA204" s="14"/>
    </row>
    <row r="205" spans="1:27" ht="12.75" customHeight="1" x14ac:dyDescent="0.2">
      <c r="A205" s="784"/>
      <c r="B205" s="789" t="s">
        <v>49</v>
      </c>
      <c r="C205" s="184" t="s">
        <v>51</v>
      </c>
      <c r="D205" s="185">
        <v>40420</v>
      </c>
      <c r="E205" s="186">
        <v>32852</v>
      </c>
      <c r="F205" s="187">
        <v>1.2303664921465969</v>
      </c>
      <c r="G205" s="186">
        <v>33916</v>
      </c>
      <c r="H205" s="188">
        <v>28319</v>
      </c>
      <c r="I205" s="189">
        <v>0.83908955962394849</v>
      </c>
      <c r="J205" s="189">
        <v>0.86201753317910634</v>
      </c>
      <c r="K205" s="186">
        <v>11698</v>
      </c>
      <c r="L205" s="186">
        <v>11108</v>
      </c>
      <c r="M205" s="189">
        <v>0.35608182150249607</v>
      </c>
      <c r="N205" s="190">
        <v>0.41307955789399342</v>
      </c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thickBot="1" x14ac:dyDescent="0.25">
      <c r="A206" s="788"/>
      <c r="B206" s="791"/>
      <c r="C206" s="198" t="s">
        <v>52</v>
      </c>
      <c r="D206" s="199">
        <v>6610</v>
      </c>
      <c r="E206" s="200">
        <v>6020</v>
      </c>
      <c r="F206" s="201">
        <v>1.0980066445182723</v>
      </c>
      <c r="G206" s="200">
        <v>5630</v>
      </c>
      <c r="H206" s="202">
        <v>5142</v>
      </c>
      <c r="I206" s="203">
        <v>0.85173978819969742</v>
      </c>
      <c r="J206" s="203">
        <v>0.85415282392026581</v>
      </c>
      <c r="K206" s="200">
        <v>1990</v>
      </c>
      <c r="L206" s="200">
        <v>1829</v>
      </c>
      <c r="M206" s="203">
        <v>0.33056478405315615</v>
      </c>
      <c r="N206" s="204">
        <v>0.38700894593543367</v>
      </c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thickBot="1" x14ac:dyDescent="0.25">
      <c r="A207" s="780" t="s">
        <v>10</v>
      </c>
      <c r="B207" s="781"/>
      <c r="C207" s="781"/>
      <c r="D207" s="781"/>
      <c r="E207" s="781"/>
      <c r="F207" s="781"/>
      <c r="G207" s="781"/>
      <c r="H207" s="781"/>
      <c r="I207" s="781"/>
      <c r="J207" s="781"/>
      <c r="K207" s="781"/>
      <c r="L207" s="781"/>
      <c r="M207" s="781"/>
      <c r="N207" s="802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2">
      <c r="A208" s="169" t="s">
        <v>48</v>
      </c>
      <c r="B208" s="170"/>
      <c r="C208" s="171"/>
      <c r="D208" s="172">
        <v>284645</v>
      </c>
      <c r="E208" s="173">
        <v>125054</v>
      </c>
      <c r="F208" s="174">
        <f>D208/E208</f>
        <v>2.2761766916691988</v>
      </c>
      <c r="G208" s="173">
        <v>239710</v>
      </c>
      <c r="H208" s="175">
        <v>113734</v>
      </c>
      <c r="I208" s="176">
        <f t="shared" ref="I208:I214" si="97">G208/D208</f>
        <v>0.84213669658697676</v>
      </c>
      <c r="J208" s="176">
        <f t="shared" ref="J208:J214" si="98">+H208/E208</f>
        <v>0.90947910502662854</v>
      </c>
      <c r="K208" s="173">
        <v>72277</v>
      </c>
      <c r="L208" s="173">
        <v>68773</v>
      </c>
      <c r="M208" s="176">
        <f t="shared" ref="M208:M214" si="99">+K208/E208</f>
        <v>0.57796631855038627</v>
      </c>
      <c r="N208" s="177">
        <f t="shared" ref="N208:N214" si="100">K208/H208</f>
        <v>0.63549158562962704</v>
      </c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2">
      <c r="A209" s="783" t="s">
        <v>49</v>
      </c>
      <c r="B209" s="786" t="s">
        <v>50</v>
      </c>
      <c r="C209" s="787"/>
      <c r="D209" s="178">
        <v>235798</v>
      </c>
      <c r="E209" s="179">
        <v>92205</v>
      </c>
      <c r="F209" s="180">
        <f t="shared" ref="F209:F214" si="101">D209/E209</f>
        <v>2.557323355566401</v>
      </c>
      <c r="G209" s="179">
        <v>199797</v>
      </c>
      <c r="H209" s="181">
        <v>85482</v>
      </c>
      <c r="I209" s="182">
        <f t="shared" si="97"/>
        <v>0.84732270841991875</v>
      </c>
      <c r="J209" s="182">
        <f t="shared" si="98"/>
        <v>0.92708638360175699</v>
      </c>
      <c r="K209" s="179">
        <v>58338</v>
      </c>
      <c r="L209" s="179">
        <v>55264</v>
      </c>
      <c r="M209" s="182">
        <f t="shared" si="99"/>
        <v>0.63269887750122011</v>
      </c>
      <c r="N209" s="183">
        <f t="shared" si="100"/>
        <v>0.682459465150558</v>
      </c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2">
      <c r="A210" s="784"/>
      <c r="B210" s="789" t="s">
        <v>49</v>
      </c>
      <c r="C210" s="184" t="s">
        <v>51</v>
      </c>
      <c r="D210" s="185">
        <v>171259</v>
      </c>
      <c r="E210" s="186">
        <v>78809</v>
      </c>
      <c r="F210" s="187">
        <f t="shared" si="101"/>
        <v>2.1730893679655878</v>
      </c>
      <c r="G210" s="186">
        <v>145242</v>
      </c>
      <c r="H210" s="188">
        <v>72618</v>
      </c>
      <c r="I210" s="189">
        <f t="shared" si="97"/>
        <v>0.8480838963207773</v>
      </c>
      <c r="J210" s="189">
        <f t="shared" si="98"/>
        <v>0.92144298240048728</v>
      </c>
      <c r="K210" s="186">
        <v>49294</v>
      </c>
      <c r="L210" s="186">
        <v>44228</v>
      </c>
      <c r="M210" s="189">
        <f t="shared" si="99"/>
        <v>0.62548693677118095</v>
      </c>
      <c r="N210" s="190">
        <f t="shared" si="100"/>
        <v>0.67881241565452088</v>
      </c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2">
      <c r="A211" s="784"/>
      <c r="B211" s="790"/>
      <c r="C211" s="191" t="s">
        <v>52</v>
      </c>
      <c r="D211" s="192">
        <v>64539</v>
      </c>
      <c r="E211" s="193">
        <v>34586</v>
      </c>
      <c r="F211" s="194">
        <f t="shared" si="101"/>
        <v>1.8660440640721678</v>
      </c>
      <c r="G211" s="193">
        <v>54555</v>
      </c>
      <c r="H211" s="195">
        <v>30988</v>
      </c>
      <c r="I211" s="196">
        <f t="shared" si="97"/>
        <v>0.84530284014316925</v>
      </c>
      <c r="J211" s="196">
        <f t="shared" si="98"/>
        <v>0.89596946741456085</v>
      </c>
      <c r="K211" s="193">
        <v>14291</v>
      </c>
      <c r="L211" s="193">
        <v>11929</v>
      </c>
      <c r="M211" s="196">
        <f t="shared" si="99"/>
        <v>0.41320187359047011</v>
      </c>
      <c r="N211" s="197">
        <f t="shared" si="100"/>
        <v>0.46117852071769716</v>
      </c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2">
      <c r="A212" s="784"/>
      <c r="B212" s="786" t="s">
        <v>53</v>
      </c>
      <c r="C212" s="787"/>
      <c r="D212" s="178">
        <v>48847</v>
      </c>
      <c r="E212" s="179">
        <v>38407</v>
      </c>
      <c r="F212" s="180">
        <f t="shared" si="101"/>
        <v>1.271825448485953</v>
      </c>
      <c r="G212" s="179">
        <v>39913</v>
      </c>
      <c r="H212" s="181">
        <v>32591</v>
      </c>
      <c r="I212" s="182">
        <f t="shared" si="97"/>
        <v>0.81710238090363785</v>
      </c>
      <c r="J212" s="182">
        <f t="shared" si="98"/>
        <v>0.84856927122659931</v>
      </c>
      <c r="K212" s="179">
        <v>14880</v>
      </c>
      <c r="L212" s="179">
        <v>13939</v>
      </c>
      <c r="M212" s="182">
        <f t="shared" si="99"/>
        <v>0.38742937485354234</v>
      </c>
      <c r="N212" s="183">
        <f t="shared" si="100"/>
        <v>0.45656776410665523</v>
      </c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2">
      <c r="A213" s="784"/>
      <c r="B213" s="789" t="s">
        <v>49</v>
      </c>
      <c r="C213" s="184" t="s">
        <v>51</v>
      </c>
      <c r="D213" s="185">
        <v>44754</v>
      </c>
      <c r="E213" s="186">
        <v>35684</v>
      </c>
      <c r="F213" s="187">
        <f t="shared" si="101"/>
        <v>1.2541755408586481</v>
      </c>
      <c r="G213" s="186">
        <v>36475</v>
      </c>
      <c r="H213" s="188">
        <v>30144</v>
      </c>
      <c r="I213" s="189">
        <f t="shared" si="97"/>
        <v>0.81501094874201185</v>
      </c>
      <c r="J213" s="189">
        <f t="shared" si="98"/>
        <v>0.84474834659791498</v>
      </c>
      <c r="K213" s="186">
        <v>13776</v>
      </c>
      <c r="L213" s="186">
        <v>12847</v>
      </c>
      <c r="M213" s="189">
        <f t="shared" si="99"/>
        <v>0.38605537495796438</v>
      </c>
      <c r="N213" s="190">
        <f t="shared" si="100"/>
        <v>0.4570063694267516</v>
      </c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thickBot="1" x14ac:dyDescent="0.25">
      <c r="A214" s="788"/>
      <c r="B214" s="791"/>
      <c r="C214" s="198" t="s">
        <v>52</v>
      </c>
      <c r="D214" s="199">
        <v>4093</v>
      </c>
      <c r="E214" s="200">
        <v>3723</v>
      </c>
      <c r="F214" s="201">
        <f t="shared" si="101"/>
        <v>1.099382218640881</v>
      </c>
      <c r="G214" s="200">
        <v>3438</v>
      </c>
      <c r="H214" s="202">
        <v>3156</v>
      </c>
      <c r="I214" s="203">
        <f t="shared" si="97"/>
        <v>0.83997068165160027</v>
      </c>
      <c r="J214" s="203">
        <f t="shared" si="98"/>
        <v>0.84770346494762283</v>
      </c>
      <c r="K214" s="200">
        <v>1195</v>
      </c>
      <c r="L214" s="200">
        <v>1118</v>
      </c>
      <c r="M214" s="203">
        <f t="shared" si="99"/>
        <v>0.32097770615095356</v>
      </c>
      <c r="N214" s="204">
        <f t="shared" si="100"/>
        <v>0.37864385297845377</v>
      </c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thickBot="1" x14ac:dyDescent="0.25">
      <c r="A215" s="780" t="s">
        <v>11</v>
      </c>
      <c r="B215" s="781"/>
      <c r="C215" s="781"/>
      <c r="D215" s="781"/>
      <c r="E215" s="781"/>
      <c r="F215" s="781"/>
      <c r="G215" s="781"/>
      <c r="H215" s="781"/>
      <c r="I215" s="781"/>
      <c r="J215" s="781"/>
      <c r="K215" s="781"/>
      <c r="L215" s="781"/>
      <c r="M215" s="781"/>
      <c r="N215" s="782"/>
      <c r="O215" s="14" t="s">
        <v>58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2">
      <c r="A216" s="169" t="s">
        <v>48</v>
      </c>
      <c r="B216" s="170"/>
      <c r="C216" s="171"/>
      <c r="D216" s="172">
        <v>290519</v>
      </c>
      <c r="E216" s="173">
        <v>129910</v>
      </c>
      <c r="F216" s="174">
        <v>2.236309752905858</v>
      </c>
      <c r="G216" s="173">
        <v>245444</v>
      </c>
      <c r="H216" s="175">
        <v>119097</v>
      </c>
      <c r="I216" s="176">
        <v>0.84484663653668091</v>
      </c>
      <c r="J216" s="176">
        <v>0.91676545300592716</v>
      </c>
      <c r="K216" s="173">
        <v>79101</v>
      </c>
      <c r="L216" s="173">
        <v>75825</v>
      </c>
      <c r="M216" s="176">
        <v>0.6088907705334462</v>
      </c>
      <c r="N216" s="177">
        <v>0.66417290108063176</v>
      </c>
      <c r="O216" s="14" t="s">
        <v>54</v>
      </c>
      <c r="P216" s="14" t="s">
        <v>54</v>
      </c>
      <c r="Q216" s="14" t="s">
        <v>59</v>
      </c>
      <c r="R216" s="14" t="s">
        <v>60</v>
      </c>
      <c r="S216" s="14" t="s">
        <v>61</v>
      </c>
      <c r="T216" s="14" t="s">
        <v>57</v>
      </c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2">
      <c r="A217" s="783" t="s">
        <v>49</v>
      </c>
      <c r="B217" s="786" t="s">
        <v>50</v>
      </c>
      <c r="C217" s="787"/>
      <c r="D217" s="178">
        <v>237872</v>
      </c>
      <c r="E217" s="179">
        <v>94048</v>
      </c>
      <c r="F217" s="180">
        <v>2.5292616536236814</v>
      </c>
      <c r="G217" s="179">
        <v>201387</v>
      </c>
      <c r="H217" s="181">
        <v>87392</v>
      </c>
      <c r="I217" s="182">
        <v>0.84661919015268716</v>
      </c>
      <c r="J217" s="182">
        <v>0.92922762844504936</v>
      </c>
      <c r="K217" s="179">
        <v>62367</v>
      </c>
      <c r="L217" s="179">
        <v>59542</v>
      </c>
      <c r="M217" s="182">
        <v>0.66314009867301804</v>
      </c>
      <c r="N217" s="183">
        <v>0.713646558037349</v>
      </c>
      <c r="O217" s="14" t="s">
        <v>62</v>
      </c>
      <c r="P217" s="14" t="s">
        <v>63</v>
      </c>
      <c r="Q217" s="14">
        <v>16314</v>
      </c>
      <c r="R217" s="14">
        <v>10.747956017313737</v>
      </c>
      <c r="S217" s="14">
        <v>10.747956017313737</v>
      </c>
      <c r="T217" s="14">
        <v>10.747956017313737</v>
      </c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2">
      <c r="A218" s="784"/>
      <c r="B218" s="789" t="s">
        <v>49</v>
      </c>
      <c r="C218" s="184" t="s">
        <v>51</v>
      </c>
      <c r="D218" s="185">
        <v>184968</v>
      </c>
      <c r="E218" s="186">
        <v>84201</v>
      </c>
      <c r="F218" s="187">
        <v>2.1967435066091854</v>
      </c>
      <c r="G218" s="186">
        <v>156529</v>
      </c>
      <c r="H218" s="188">
        <v>77730</v>
      </c>
      <c r="I218" s="189">
        <v>0.84624908092210549</v>
      </c>
      <c r="J218" s="189">
        <v>0.92314818113799124</v>
      </c>
      <c r="K218" s="186">
        <v>55703</v>
      </c>
      <c r="L218" s="186">
        <v>50650</v>
      </c>
      <c r="M218" s="189">
        <v>0.66154796261327065</v>
      </c>
      <c r="N218" s="190">
        <v>0.71662163900681852</v>
      </c>
      <c r="O218" s="14"/>
      <c r="P218" s="14" t="s">
        <v>64</v>
      </c>
      <c r="Q218" s="14">
        <v>135473</v>
      </c>
      <c r="R218" s="14">
        <v>89.25204398268626</v>
      </c>
      <c r="S218" s="14">
        <v>89.25204398268626</v>
      </c>
      <c r="T218" s="14">
        <v>100</v>
      </c>
      <c r="U218" s="14" t="s">
        <v>57</v>
      </c>
      <c r="V218" s="14"/>
      <c r="W218" s="14"/>
      <c r="X218" s="14"/>
      <c r="Y218" s="14"/>
      <c r="Z218" s="14"/>
      <c r="AA218" s="14"/>
    </row>
    <row r="219" spans="1:27" ht="12.75" customHeight="1" x14ac:dyDescent="0.2">
      <c r="A219" s="784"/>
      <c r="B219" s="790"/>
      <c r="C219" s="191" t="s">
        <v>52</v>
      </c>
      <c r="D219" s="192">
        <v>52904</v>
      </c>
      <c r="E219" s="193">
        <v>28862</v>
      </c>
      <c r="F219" s="194">
        <v>1.832998406208856</v>
      </c>
      <c r="G219" s="193">
        <v>44858</v>
      </c>
      <c r="H219" s="195">
        <v>26012</v>
      </c>
      <c r="I219" s="196">
        <v>0.84791320127022529</v>
      </c>
      <c r="J219" s="196">
        <v>0.90125424433511192</v>
      </c>
      <c r="K219" s="193">
        <v>11727</v>
      </c>
      <c r="L219" s="193">
        <v>9740</v>
      </c>
      <c r="M219" s="196">
        <v>0.40631279883583954</v>
      </c>
      <c r="N219" s="197">
        <v>0.45083038597570352</v>
      </c>
      <c r="O219" s="14"/>
      <c r="P219" s="14" t="s">
        <v>65</v>
      </c>
      <c r="Q219" s="14">
        <v>151787</v>
      </c>
      <c r="R219" s="14">
        <v>100</v>
      </c>
      <c r="S219" s="14">
        <v>100</v>
      </c>
      <c r="T219" s="14"/>
      <c r="U219" s="14">
        <v>23.883733146559273</v>
      </c>
      <c r="V219" s="14"/>
      <c r="W219" s="14"/>
      <c r="X219" s="14"/>
      <c r="Y219" s="14"/>
      <c r="Z219" s="14"/>
      <c r="AA219" s="14"/>
    </row>
    <row r="220" spans="1:27" ht="12.75" customHeight="1" x14ac:dyDescent="0.2">
      <c r="A220" s="784"/>
      <c r="B220" s="786" t="s">
        <v>53</v>
      </c>
      <c r="C220" s="787"/>
      <c r="D220" s="178">
        <v>52647</v>
      </c>
      <c r="E220" s="179">
        <v>41827</v>
      </c>
      <c r="F220" s="180">
        <v>1.2586845817295049</v>
      </c>
      <c r="G220" s="179">
        <v>44057</v>
      </c>
      <c r="H220" s="181">
        <v>36361</v>
      </c>
      <c r="I220" s="182">
        <v>0.8368378065226888</v>
      </c>
      <c r="J220" s="182">
        <v>0.86931886102278433</v>
      </c>
      <c r="K220" s="179">
        <v>17917</v>
      </c>
      <c r="L220" s="179">
        <v>16794</v>
      </c>
      <c r="M220" s="182">
        <v>0.42835967198221242</v>
      </c>
      <c r="N220" s="183">
        <v>0.49275322460878412</v>
      </c>
      <c r="O220" s="14"/>
      <c r="P220" s="14"/>
      <c r="Q220" s="14"/>
      <c r="R220" s="14"/>
      <c r="S220" s="14"/>
      <c r="T220" s="14"/>
      <c r="U220" s="14">
        <v>100</v>
      </c>
      <c r="V220" s="14"/>
      <c r="W220" s="14"/>
      <c r="X220" s="14"/>
      <c r="Y220" s="14"/>
      <c r="Z220" s="14"/>
      <c r="AA220" s="14"/>
    </row>
    <row r="221" spans="1:27" ht="12.75" customHeight="1" x14ac:dyDescent="0.2">
      <c r="A221" s="784"/>
      <c r="B221" s="789" t="s">
        <v>49</v>
      </c>
      <c r="C221" s="184" t="s">
        <v>51</v>
      </c>
      <c r="D221" s="185">
        <v>48012</v>
      </c>
      <c r="E221" s="186">
        <v>38922</v>
      </c>
      <c r="F221" s="187">
        <v>1.2335440110991214</v>
      </c>
      <c r="G221" s="186">
        <v>40139</v>
      </c>
      <c r="H221" s="188">
        <v>33690</v>
      </c>
      <c r="I221" s="189">
        <v>0.83602016162626014</v>
      </c>
      <c r="J221" s="189">
        <v>0.86557730846308001</v>
      </c>
      <c r="K221" s="186">
        <v>16829</v>
      </c>
      <c r="L221" s="186">
        <v>15718</v>
      </c>
      <c r="M221" s="189">
        <v>0.43237757566414881</v>
      </c>
      <c r="N221" s="190">
        <v>0.49952508162659542</v>
      </c>
      <c r="P221" s="206"/>
      <c r="Q221" s="206"/>
      <c r="R221" s="206"/>
      <c r="S221" s="206"/>
      <c r="T221" s="206"/>
      <c r="U221" s="14"/>
      <c r="V221" s="14"/>
      <c r="W221" s="14"/>
      <c r="X221" s="14"/>
      <c r="Y221" s="14"/>
      <c r="Z221" s="14"/>
      <c r="AA221" s="14"/>
    </row>
    <row r="222" spans="1:27" ht="12.75" customHeight="1" thickBot="1" x14ac:dyDescent="0.25">
      <c r="A222" s="788"/>
      <c r="B222" s="791"/>
      <c r="C222" s="198" t="s">
        <v>52</v>
      </c>
      <c r="D222" s="199">
        <v>4635</v>
      </c>
      <c r="E222" s="200">
        <v>4123</v>
      </c>
      <c r="F222" s="201">
        <v>1.1241814212951735</v>
      </c>
      <c r="G222" s="200">
        <v>3918</v>
      </c>
      <c r="H222" s="202">
        <v>3544</v>
      </c>
      <c r="I222" s="203">
        <v>0.84530744336569574</v>
      </c>
      <c r="J222" s="203">
        <v>0.85956827552752846</v>
      </c>
      <c r="K222" s="200">
        <v>1174</v>
      </c>
      <c r="L222" s="200">
        <v>1098</v>
      </c>
      <c r="M222" s="203">
        <v>0.28474411836041719</v>
      </c>
      <c r="N222" s="204">
        <v>0.33126410835214448</v>
      </c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thickBot="1" x14ac:dyDescent="0.25">
      <c r="A223" s="780" t="s">
        <v>12</v>
      </c>
      <c r="B223" s="781"/>
      <c r="C223" s="781"/>
      <c r="D223" s="781"/>
      <c r="E223" s="781"/>
      <c r="F223" s="781"/>
      <c r="G223" s="781"/>
      <c r="H223" s="781"/>
      <c r="I223" s="781"/>
      <c r="J223" s="781"/>
      <c r="K223" s="781"/>
      <c r="L223" s="781"/>
      <c r="M223" s="781"/>
      <c r="N223" s="802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2">
      <c r="A224" s="169" t="s">
        <v>48</v>
      </c>
      <c r="B224" s="170"/>
      <c r="C224" s="171"/>
      <c r="D224" s="172">
        <v>306195</v>
      </c>
      <c r="E224" s="173">
        <v>135473</v>
      </c>
      <c r="F224" s="174">
        <v>2.2601920677921061</v>
      </c>
      <c r="G224" s="173">
        <v>258371</v>
      </c>
      <c r="H224" s="175">
        <v>123631</v>
      </c>
      <c r="I224" s="176">
        <v>0.84381194990120678</v>
      </c>
      <c r="J224" s="176">
        <v>0.91258774811216992</v>
      </c>
      <c r="K224" s="173">
        <v>83559</v>
      </c>
      <c r="L224" s="173">
        <v>79378</v>
      </c>
      <c r="M224" s="176">
        <v>0.61679449041506429</v>
      </c>
      <c r="N224" s="177">
        <v>0.67587417395313476</v>
      </c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2">
      <c r="A225" s="783" t="s">
        <v>49</v>
      </c>
      <c r="B225" s="786" t="s">
        <v>50</v>
      </c>
      <c r="C225" s="787"/>
      <c r="D225" s="178">
        <v>246585</v>
      </c>
      <c r="E225" s="179">
        <v>95849</v>
      </c>
      <c r="F225" s="180">
        <v>2.5726402988033259</v>
      </c>
      <c r="G225" s="179">
        <v>208968</v>
      </c>
      <c r="H225" s="181">
        <v>89065</v>
      </c>
      <c r="I225" s="182">
        <v>0.84744814161445348</v>
      </c>
      <c r="J225" s="182">
        <v>0.92922200544606626</v>
      </c>
      <c r="K225" s="179">
        <v>64506</v>
      </c>
      <c r="L225" s="179">
        <v>60858</v>
      </c>
      <c r="M225" s="182">
        <v>0.67299606672996071</v>
      </c>
      <c r="N225" s="183">
        <v>0.72425756469993829</v>
      </c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2">
      <c r="A226" s="784"/>
      <c r="B226" s="789" t="s">
        <v>49</v>
      </c>
      <c r="C226" s="184" t="s">
        <v>51</v>
      </c>
      <c r="D226" s="185">
        <v>203938</v>
      </c>
      <c r="E226" s="186">
        <v>88678</v>
      </c>
      <c r="F226" s="187">
        <v>2.2997586774622794</v>
      </c>
      <c r="G226" s="186">
        <v>172898</v>
      </c>
      <c r="H226" s="188">
        <v>82241</v>
      </c>
      <c r="I226" s="189">
        <v>0.84779687944375248</v>
      </c>
      <c r="J226" s="189">
        <v>0.92741153386409259</v>
      </c>
      <c r="K226" s="186">
        <v>60430</v>
      </c>
      <c r="L226" s="186">
        <v>54775</v>
      </c>
      <c r="M226" s="189">
        <v>0.68145425020861994</v>
      </c>
      <c r="N226" s="190">
        <v>0.73479164893422988</v>
      </c>
      <c r="X226" s="14"/>
      <c r="Y226" s="14"/>
      <c r="Z226" s="14"/>
      <c r="AA226" s="14"/>
    </row>
    <row r="227" spans="1:27" ht="12.75" customHeight="1" x14ac:dyDescent="0.2">
      <c r="A227" s="784"/>
      <c r="B227" s="790"/>
      <c r="C227" s="191" t="s">
        <v>52</v>
      </c>
      <c r="D227" s="192">
        <v>42647</v>
      </c>
      <c r="E227" s="193">
        <v>23151</v>
      </c>
      <c r="F227" s="194">
        <v>1.8421234503909119</v>
      </c>
      <c r="G227" s="193">
        <v>36070</v>
      </c>
      <c r="H227" s="195">
        <v>20645</v>
      </c>
      <c r="I227" s="196">
        <v>0.84578047693858893</v>
      </c>
      <c r="J227" s="196">
        <v>0.89175413589045827</v>
      </c>
      <c r="K227" s="193">
        <v>8152</v>
      </c>
      <c r="L227" s="193">
        <v>6771</v>
      </c>
      <c r="M227" s="196">
        <v>0.35212301844412769</v>
      </c>
      <c r="N227" s="197">
        <v>0.39486558488738194</v>
      </c>
      <c r="X227" s="14"/>
      <c r="Y227" s="14"/>
      <c r="Z227" s="14"/>
      <c r="AA227" s="14"/>
    </row>
    <row r="228" spans="1:27" ht="12.75" customHeight="1" x14ac:dyDescent="0.2">
      <c r="A228" s="784"/>
      <c r="B228" s="786" t="s">
        <v>53</v>
      </c>
      <c r="C228" s="787"/>
      <c r="D228" s="178">
        <v>59610</v>
      </c>
      <c r="E228" s="179">
        <v>46167</v>
      </c>
      <c r="F228" s="180">
        <v>1.291182013126259</v>
      </c>
      <c r="G228" s="179">
        <v>49403</v>
      </c>
      <c r="H228" s="181">
        <v>39732</v>
      </c>
      <c r="I228" s="182">
        <v>0.82877034054688814</v>
      </c>
      <c r="J228" s="182">
        <v>0.86061472480343104</v>
      </c>
      <c r="K228" s="179">
        <v>20402</v>
      </c>
      <c r="L228" s="179">
        <v>19096</v>
      </c>
      <c r="M228" s="182">
        <v>0.44191738687807308</v>
      </c>
      <c r="N228" s="183">
        <v>0.51349038558340887</v>
      </c>
      <c r="X228" s="14"/>
      <c r="Y228" s="14"/>
      <c r="Z228" s="14"/>
      <c r="AA228" s="14"/>
    </row>
    <row r="229" spans="1:27" ht="12.75" customHeight="1" x14ac:dyDescent="0.2">
      <c r="A229" s="784"/>
      <c r="B229" s="789" t="s">
        <v>49</v>
      </c>
      <c r="C229" s="184" t="s">
        <v>51</v>
      </c>
      <c r="D229" s="185">
        <v>56609</v>
      </c>
      <c r="E229" s="186">
        <v>44316</v>
      </c>
      <c r="F229" s="187">
        <v>1.2773941691488402</v>
      </c>
      <c r="G229" s="186">
        <v>46850</v>
      </c>
      <c r="H229" s="188">
        <v>38041</v>
      </c>
      <c r="I229" s="189">
        <v>0.82760691762793903</v>
      </c>
      <c r="J229" s="189">
        <v>0.85840328549508083</v>
      </c>
      <c r="K229" s="186">
        <v>19527</v>
      </c>
      <c r="L229" s="186">
        <v>18272</v>
      </c>
      <c r="M229" s="189">
        <v>0.44063092336853504</v>
      </c>
      <c r="N229" s="190">
        <v>0.51331458163560373</v>
      </c>
      <c r="X229" s="14"/>
      <c r="Y229" s="14"/>
      <c r="Z229" s="14"/>
      <c r="AA229" s="14"/>
    </row>
    <row r="230" spans="1:27" ht="12.75" customHeight="1" thickBot="1" x14ac:dyDescent="0.25">
      <c r="A230" s="788"/>
      <c r="B230" s="791"/>
      <c r="C230" s="198" t="s">
        <v>52</v>
      </c>
      <c r="D230" s="199">
        <v>3001</v>
      </c>
      <c r="E230" s="200">
        <v>2683</v>
      </c>
      <c r="F230" s="201">
        <v>1.1185240402534475</v>
      </c>
      <c r="G230" s="200">
        <v>2553</v>
      </c>
      <c r="H230" s="202">
        <v>2327</v>
      </c>
      <c r="I230" s="203">
        <v>0.85071642785738089</v>
      </c>
      <c r="J230" s="203">
        <v>0.86731270965337304</v>
      </c>
      <c r="K230" s="200">
        <v>955</v>
      </c>
      <c r="L230" s="200">
        <v>855</v>
      </c>
      <c r="M230" s="203">
        <v>0.35594483786805814</v>
      </c>
      <c r="N230" s="204">
        <v>0.41039965620971208</v>
      </c>
      <c r="X230" s="14"/>
      <c r="Y230" s="14"/>
      <c r="Z230" s="14"/>
      <c r="AA230" s="14"/>
    </row>
    <row r="231" spans="1:27" ht="12.75" customHeight="1" thickBot="1" x14ac:dyDescent="0.25">
      <c r="A231" s="780" t="s">
        <v>13</v>
      </c>
      <c r="B231" s="781"/>
      <c r="C231" s="781"/>
      <c r="D231" s="781"/>
      <c r="E231" s="781"/>
      <c r="F231" s="781"/>
      <c r="G231" s="781"/>
      <c r="H231" s="781"/>
      <c r="I231" s="781"/>
      <c r="J231" s="781"/>
      <c r="K231" s="781"/>
      <c r="L231" s="781"/>
      <c r="M231" s="781"/>
      <c r="N231" s="802"/>
      <c r="X231" s="14"/>
      <c r="Y231" s="14"/>
      <c r="Z231" s="14"/>
      <c r="AA231" s="14"/>
    </row>
    <row r="232" spans="1:27" ht="12.75" customHeight="1" x14ac:dyDescent="0.2">
      <c r="A232" s="207" t="s">
        <v>48</v>
      </c>
      <c r="B232" s="171"/>
      <c r="C232" s="171"/>
      <c r="D232" s="172">
        <v>300856</v>
      </c>
      <c r="E232" s="208">
        <v>134261</v>
      </c>
      <c r="F232" s="174">
        <f>D232/E232</f>
        <v>2.2408294292460207</v>
      </c>
      <c r="G232" s="175">
        <v>255963</v>
      </c>
      <c r="H232" s="175">
        <v>123164</v>
      </c>
      <c r="I232" s="176">
        <f t="shared" ref="I232:I238" si="102">G232/D232</f>
        <v>0.85078243412130716</v>
      </c>
      <c r="J232" s="176">
        <f t="shared" ref="J232:J238" si="103">+H232/E232</f>
        <v>0.91734755439032933</v>
      </c>
      <c r="K232" s="175">
        <v>88702</v>
      </c>
      <c r="L232" s="175">
        <v>84057</v>
      </c>
      <c r="M232" s="176">
        <f t="shared" ref="M232:M238" si="104">+K232/E232</f>
        <v>0.66066839960971535</v>
      </c>
      <c r="N232" s="177">
        <f t="shared" ref="N232:N238" si="105">K232/H232</f>
        <v>0.72019421259458938</v>
      </c>
      <c r="X232" s="14"/>
      <c r="Y232" s="14"/>
      <c r="Z232" s="14"/>
      <c r="AA232" s="14"/>
    </row>
    <row r="233" spans="1:27" ht="12.75" customHeight="1" x14ac:dyDescent="0.2">
      <c r="A233" s="783" t="s">
        <v>49</v>
      </c>
      <c r="B233" s="786" t="s">
        <v>50</v>
      </c>
      <c r="C233" s="787"/>
      <c r="D233" s="178">
        <v>241976</v>
      </c>
      <c r="E233" s="209">
        <v>94854</v>
      </c>
      <c r="F233" s="180">
        <f t="shared" ref="F233:F238" si="106">D233/E233</f>
        <v>2.551036329516942</v>
      </c>
      <c r="G233" s="181">
        <v>206654</v>
      </c>
      <c r="H233" s="181">
        <v>88461</v>
      </c>
      <c r="I233" s="182">
        <f t="shared" si="102"/>
        <v>0.85402684563758391</v>
      </c>
      <c r="J233" s="182">
        <f t="shared" si="103"/>
        <v>0.93260168258586884</v>
      </c>
      <c r="K233" s="181">
        <v>67652</v>
      </c>
      <c r="L233" s="181">
        <v>63771</v>
      </c>
      <c r="M233" s="182">
        <f t="shared" si="104"/>
        <v>0.71322242604423636</v>
      </c>
      <c r="N233" s="183">
        <f t="shared" si="105"/>
        <v>0.76476639423022574</v>
      </c>
      <c r="X233" s="14"/>
      <c r="Y233" s="14"/>
      <c r="Z233" s="14"/>
      <c r="AA233" s="14"/>
    </row>
    <row r="234" spans="1:27" ht="12.75" customHeight="1" x14ac:dyDescent="0.2">
      <c r="A234" s="784"/>
      <c r="B234" s="789" t="s">
        <v>49</v>
      </c>
      <c r="C234" s="184" t="s">
        <v>51</v>
      </c>
      <c r="D234" s="185">
        <v>204269</v>
      </c>
      <c r="E234" s="210">
        <v>88451</v>
      </c>
      <c r="F234" s="187">
        <f t="shared" si="106"/>
        <v>2.3094029462640333</v>
      </c>
      <c r="G234" s="188">
        <v>175188</v>
      </c>
      <c r="H234" s="188">
        <v>72752</v>
      </c>
      <c r="I234" s="189">
        <f t="shared" si="102"/>
        <v>0.85763380640234199</v>
      </c>
      <c r="J234" s="189">
        <f t="shared" si="103"/>
        <v>0.82251189924364898</v>
      </c>
      <c r="K234" s="188">
        <v>64183</v>
      </c>
      <c r="L234" s="188">
        <v>58320</v>
      </c>
      <c r="M234" s="189">
        <f t="shared" si="104"/>
        <v>0.72563340154435785</v>
      </c>
      <c r="N234" s="190">
        <f t="shared" si="105"/>
        <v>0.88221629645920385</v>
      </c>
      <c r="X234" s="14"/>
      <c r="Y234" s="14"/>
      <c r="Z234" s="14"/>
      <c r="AA234" s="14"/>
    </row>
    <row r="235" spans="1:27" ht="12.75" customHeight="1" x14ac:dyDescent="0.2">
      <c r="A235" s="784"/>
      <c r="B235" s="792"/>
      <c r="C235" s="191" t="s">
        <v>52</v>
      </c>
      <c r="D235" s="192">
        <v>37707</v>
      </c>
      <c r="E235" s="211">
        <v>20124</v>
      </c>
      <c r="F235" s="194">
        <f t="shared" si="106"/>
        <v>1.8737328562909958</v>
      </c>
      <c r="G235" s="195">
        <v>31466</v>
      </c>
      <c r="H235" s="195">
        <v>15709</v>
      </c>
      <c r="I235" s="196">
        <f t="shared" si="102"/>
        <v>0.83448696528496036</v>
      </c>
      <c r="J235" s="196">
        <f t="shared" si="103"/>
        <v>0.78061021665672825</v>
      </c>
      <c r="K235" s="195">
        <v>7198</v>
      </c>
      <c r="L235" s="195">
        <v>6123</v>
      </c>
      <c r="M235" s="196">
        <f t="shared" si="104"/>
        <v>0.3576823693102763</v>
      </c>
      <c r="N235" s="197">
        <f t="shared" si="105"/>
        <v>0.45820867018906358</v>
      </c>
      <c r="X235" s="14"/>
      <c r="Y235" s="14"/>
      <c r="Z235" s="14"/>
      <c r="AA235" s="14"/>
    </row>
    <row r="236" spans="1:27" ht="12.75" customHeight="1" x14ac:dyDescent="0.2">
      <c r="A236" s="784"/>
      <c r="B236" s="786" t="s">
        <v>53</v>
      </c>
      <c r="C236" s="787"/>
      <c r="D236" s="178">
        <v>58880</v>
      </c>
      <c r="E236" s="209">
        <v>46184</v>
      </c>
      <c r="F236" s="180">
        <f t="shared" si="106"/>
        <v>1.2749003984063745</v>
      </c>
      <c r="G236" s="181">
        <v>49309</v>
      </c>
      <c r="H236" s="181">
        <v>40137</v>
      </c>
      <c r="I236" s="182">
        <f t="shared" si="102"/>
        <v>0.8374490489130435</v>
      </c>
      <c r="J236" s="182">
        <f t="shared" si="103"/>
        <v>0.86906720942317683</v>
      </c>
      <c r="K236" s="181">
        <v>22679</v>
      </c>
      <c r="L236" s="181">
        <v>20962</v>
      </c>
      <c r="M236" s="182">
        <f t="shared" si="104"/>
        <v>0.49105750909405854</v>
      </c>
      <c r="N236" s="183">
        <f t="shared" si="105"/>
        <v>0.56503973889428705</v>
      </c>
      <c r="X236" s="14"/>
      <c r="Y236" s="14"/>
      <c r="Z236" s="14"/>
      <c r="AA236" s="14"/>
    </row>
    <row r="237" spans="1:27" ht="12.75" customHeight="1" x14ac:dyDescent="0.2">
      <c r="A237" s="784"/>
      <c r="B237" s="789" t="s">
        <v>49</v>
      </c>
      <c r="C237" s="184" t="s">
        <v>51</v>
      </c>
      <c r="D237" s="185">
        <v>56983</v>
      </c>
      <c r="E237" s="210">
        <v>45069</v>
      </c>
      <c r="F237" s="187">
        <f t="shared" si="106"/>
        <v>1.2643502185537732</v>
      </c>
      <c r="G237" s="188">
        <v>47832</v>
      </c>
      <c r="H237" s="188">
        <v>38832</v>
      </c>
      <c r="I237" s="189">
        <f t="shared" si="102"/>
        <v>0.83940824456416829</v>
      </c>
      <c r="J237" s="189">
        <f t="shared" si="103"/>
        <v>0.86161219463489314</v>
      </c>
      <c r="K237" s="188">
        <v>22111</v>
      </c>
      <c r="L237" s="188">
        <v>20391</v>
      </c>
      <c r="M237" s="189">
        <f t="shared" si="104"/>
        <v>0.49060329716656681</v>
      </c>
      <c r="N237" s="190">
        <f t="shared" si="105"/>
        <v>0.56940152451586323</v>
      </c>
      <c r="X237" s="14"/>
      <c r="Y237" s="14"/>
      <c r="Z237" s="14"/>
      <c r="AA237" s="14"/>
    </row>
    <row r="238" spans="1:27" ht="12.75" customHeight="1" thickBot="1" x14ac:dyDescent="0.25">
      <c r="A238" s="785"/>
      <c r="B238" s="793"/>
      <c r="C238" s="212" t="s">
        <v>52</v>
      </c>
      <c r="D238" s="213">
        <v>1897</v>
      </c>
      <c r="E238" s="214">
        <v>1699</v>
      </c>
      <c r="F238" s="215">
        <f t="shared" si="106"/>
        <v>1.116539140670983</v>
      </c>
      <c r="G238" s="216">
        <v>1477</v>
      </c>
      <c r="H238" s="216">
        <v>1311</v>
      </c>
      <c r="I238" s="217">
        <f t="shared" si="102"/>
        <v>0.77859778597785978</v>
      </c>
      <c r="J238" s="217">
        <f t="shared" si="103"/>
        <v>0.77163037080635666</v>
      </c>
      <c r="K238" s="216">
        <v>657</v>
      </c>
      <c r="L238" s="216">
        <v>591</v>
      </c>
      <c r="M238" s="217">
        <f t="shared" si="104"/>
        <v>0.3866980576809888</v>
      </c>
      <c r="N238" s="218">
        <f t="shared" si="105"/>
        <v>0.50114416475972545</v>
      </c>
      <c r="X238" s="14"/>
      <c r="Y238" s="14"/>
      <c r="Z238" s="14"/>
      <c r="AA238" s="14"/>
    </row>
    <row r="239" spans="1:27" ht="12.75" customHeight="1" thickTop="1" thickBot="1" x14ac:dyDescent="0.25">
      <c r="A239" s="780" t="s">
        <v>14</v>
      </c>
      <c r="B239" s="781"/>
      <c r="C239" s="781"/>
      <c r="D239" s="781"/>
      <c r="E239" s="781"/>
      <c r="F239" s="781"/>
      <c r="G239" s="781"/>
      <c r="H239" s="781"/>
      <c r="I239" s="781"/>
      <c r="J239" s="781"/>
      <c r="K239" s="781"/>
      <c r="L239" s="781"/>
      <c r="M239" s="781"/>
      <c r="N239" s="802"/>
      <c r="X239" s="14"/>
      <c r="Y239" s="14"/>
      <c r="Z239" s="14"/>
      <c r="AA239" s="14"/>
    </row>
    <row r="240" spans="1:27" ht="12.75" customHeight="1" x14ac:dyDescent="0.2">
      <c r="A240" s="207" t="s">
        <v>48</v>
      </c>
      <c r="B240" s="171"/>
      <c r="C240" s="171"/>
      <c r="D240" s="172">
        <v>306512</v>
      </c>
      <c r="E240" s="208">
        <v>134108</v>
      </c>
      <c r="F240" s="174">
        <f>D240/E240</f>
        <v>2.285560891222</v>
      </c>
      <c r="G240" s="175">
        <v>264761</v>
      </c>
      <c r="H240" s="175">
        <v>124081</v>
      </c>
      <c r="I240" s="176">
        <f t="shared" ref="I240:I246" si="107">G240/D240</f>
        <v>0.86378673591898525</v>
      </c>
      <c r="J240" s="176">
        <f t="shared" ref="J240:J246" si="108">+H240/E240</f>
        <v>0.92523190264562893</v>
      </c>
      <c r="K240" s="175">
        <v>91403</v>
      </c>
      <c r="L240" s="175">
        <v>86115</v>
      </c>
      <c r="M240" s="176">
        <f t="shared" ref="M240:M246" si="109">+K240/E240</f>
        <v>0.68156262117099653</v>
      </c>
      <c r="N240" s="177">
        <f t="shared" ref="N240:N246" si="110">K240/H240</f>
        <v>0.73663977563043492</v>
      </c>
      <c r="AA240" s="14"/>
    </row>
    <row r="241" spans="1:27" ht="12.75" customHeight="1" x14ac:dyDescent="0.2">
      <c r="A241" s="783" t="s">
        <v>49</v>
      </c>
      <c r="B241" s="786" t="s">
        <v>50</v>
      </c>
      <c r="C241" s="787"/>
      <c r="D241" s="178">
        <v>248843</v>
      </c>
      <c r="E241" s="209">
        <v>96277</v>
      </c>
      <c r="F241" s="180">
        <f t="shared" ref="F241:F246" si="111">D241/E241</f>
        <v>2.5846567716069258</v>
      </c>
      <c r="G241" s="181">
        <v>216118</v>
      </c>
      <c r="H241" s="181">
        <v>90474</v>
      </c>
      <c r="I241" s="182">
        <f t="shared" si="107"/>
        <v>0.86849137809783683</v>
      </c>
      <c r="J241" s="182">
        <f t="shared" si="108"/>
        <v>0.93972599894055697</v>
      </c>
      <c r="K241" s="181">
        <v>69537</v>
      </c>
      <c r="L241" s="181">
        <v>64962</v>
      </c>
      <c r="M241" s="182">
        <f t="shared" si="109"/>
        <v>0.72225972973815133</v>
      </c>
      <c r="N241" s="183">
        <f t="shared" si="110"/>
        <v>0.7685854499635254</v>
      </c>
      <c r="AA241" s="14"/>
    </row>
    <row r="242" spans="1:27" ht="12.75" customHeight="1" x14ac:dyDescent="0.2">
      <c r="A242" s="784"/>
      <c r="B242" s="789" t="s">
        <v>49</v>
      </c>
      <c r="C242" s="184" t="s">
        <v>51</v>
      </c>
      <c r="D242" s="185">
        <v>213290</v>
      </c>
      <c r="E242" s="210">
        <v>90740</v>
      </c>
      <c r="F242" s="187">
        <f t="shared" si="111"/>
        <v>2.3505620454044522</v>
      </c>
      <c r="G242" s="188">
        <v>185472</v>
      </c>
      <c r="H242" s="188">
        <v>85252</v>
      </c>
      <c r="I242" s="189">
        <f t="shared" si="107"/>
        <v>0.86957663275352803</v>
      </c>
      <c r="J242" s="189">
        <f t="shared" si="108"/>
        <v>0.9395195062816839</v>
      </c>
      <c r="K242" s="188">
        <v>66510</v>
      </c>
      <c r="L242" s="188">
        <v>60034</v>
      </c>
      <c r="M242" s="189">
        <f t="shared" si="109"/>
        <v>0.73297333039453383</v>
      </c>
      <c r="N242" s="190">
        <f t="shared" si="110"/>
        <v>0.7801576502604044</v>
      </c>
      <c r="AA242" s="14"/>
    </row>
    <row r="243" spans="1:27" ht="12.75" customHeight="1" x14ac:dyDescent="0.2">
      <c r="A243" s="784"/>
      <c r="B243" s="792"/>
      <c r="C243" s="191" t="s">
        <v>52</v>
      </c>
      <c r="D243" s="192">
        <v>35553</v>
      </c>
      <c r="E243" s="211">
        <v>18416</v>
      </c>
      <c r="F243" s="194">
        <f t="shared" si="111"/>
        <v>1.930549522154648</v>
      </c>
      <c r="G243" s="195">
        <v>30646</v>
      </c>
      <c r="H243" s="195">
        <v>16740</v>
      </c>
      <c r="I243" s="196">
        <f t="shared" si="107"/>
        <v>0.86198070486316203</v>
      </c>
      <c r="J243" s="196">
        <f t="shared" si="108"/>
        <v>0.90899218071242394</v>
      </c>
      <c r="K243" s="195">
        <v>6283</v>
      </c>
      <c r="L243" s="195">
        <v>5582</v>
      </c>
      <c r="M243" s="196">
        <f t="shared" si="109"/>
        <v>0.34117072111207647</v>
      </c>
      <c r="N243" s="197">
        <f t="shared" si="110"/>
        <v>0.37532855436081242</v>
      </c>
      <c r="AA243" s="14"/>
    </row>
    <row r="244" spans="1:27" ht="12.75" customHeight="1" x14ac:dyDescent="0.2">
      <c r="A244" s="784"/>
      <c r="B244" s="786" t="s">
        <v>53</v>
      </c>
      <c r="C244" s="787"/>
      <c r="D244" s="178">
        <v>57669</v>
      </c>
      <c r="E244" s="209">
        <v>44496</v>
      </c>
      <c r="F244" s="180">
        <f t="shared" si="111"/>
        <v>1.2960490830636462</v>
      </c>
      <c r="G244" s="181">
        <v>48643</v>
      </c>
      <c r="H244" s="181">
        <v>39018</v>
      </c>
      <c r="I244" s="182">
        <f t="shared" si="107"/>
        <v>0.84348610171842753</v>
      </c>
      <c r="J244" s="182">
        <f t="shared" si="108"/>
        <v>0.87688781014023731</v>
      </c>
      <c r="K244" s="181">
        <v>23699</v>
      </c>
      <c r="L244" s="181">
        <v>21890</v>
      </c>
      <c r="M244" s="182">
        <f t="shared" si="109"/>
        <v>0.53260967277957572</v>
      </c>
      <c r="N244" s="183">
        <f t="shared" si="110"/>
        <v>0.60738633451227642</v>
      </c>
      <c r="AA244" s="14"/>
    </row>
    <row r="245" spans="1:27" ht="12.75" customHeight="1" x14ac:dyDescent="0.2">
      <c r="A245" s="784"/>
      <c r="B245" s="789" t="s">
        <v>49</v>
      </c>
      <c r="C245" s="184" t="s">
        <v>51</v>
      </c>
      <c r="D245" s="185">
        <v>56493</v>
      </c>
      <c r="E245" s="210">
        <v>43855</v>
      </c>
      <c r="F245" s="187">
        <f t="shared" si="111"/>
        <v>1.2881769467563562</v>
      </c>
      <c r="G245" s="188">
        <v>47666</v>
      </c>
      <c r="H245" s="188">
        <v>38445</v>
      </c>
      <c r="I245" s="189">
        <f t="shared" si="107"/>
        <v>0.84375055316587899</v>
      </c>
      <c r="J245" s="189">
        <f t="shared" si="108"/>
        <v>0.8766389237259149</v>
      </c>
      <c r="K245" s="188">
        <v>23273</v>
      </c>
      <c r="L245" s="188">
        <v>21458</v>
      </c>
      <c r="M245" s="189">
        <f t="shared" si="109"/>
        <v>0.53068065214912785</v>
      </c>
      <c r="N245" s="190">
        <f t="shared" si="110"/>
        <v>0.60535830407075042</v>
      </c>
      <c r="P245" s="15" t="s">
        <v>54</v>
      </c>
      <c r="Y245" s="14"/>
    </row>
    <row r="246" spans="1:27" ht="12.75" customHeight="1" thickBot="1" x14ac:dyDescent="0.25">
      <c r="A246" s="785"/>
      <c r="B246" s="793"/>
      <c r="C246" s="212" t="s">
        <v>52</v>
      </c>
      <c r="D246" s="213">
        <v>1176</v>
      </c>
      <c r="E246" s="214">
        <v>1011</v>
      </c>
      <c r="F246" s="215">
        <f t="shared" si="111"/>
        <v>1.1632047477744807</v>
      </c>
      <c r="G246" s="216">
        <v>977</v>
      </c>
      <c r="H246" s="216">
        <v>866</v>
      </c>
      <c r="I246" s="217">
        <f t="shared" si="107"/>
        <v>0.83078231292517002</v>
      </c>
      <c r="J246" s="217">
        <f t="shared" si="108"/>
        <v>0.85657764589515328</v>
      </c>
      <c r="K246" s="216">
        <v>513</v>
      </c>
      <c r="L246" s="216">
        <v>454</v>
      </c>
      <c r="M246" s="217">
        <f t="shared" si="109"/>
        <v>0.50741839762611274</v>
      </c>
      <c r="N246" s="218">
        <f t="shared" si="110"/>
        <v>0.59237875288683606</v>
      </c>
      <c r="Y246" s="14"/>
    </row>
    <row r="247" spans="1:27" ht="12.75" customHeight="1" thickTop="1" thickBot="1" x14ac:dyDescent="0.25">
      <c r="A247" s="780" t="s">
        <v>15</v>
      </c>
      <c r="B247" s="781"/>
      <c r="C247" s="781"/>
      <c r="D247" s="781"/>
      <c r="E247" s="781"/>
      <c r="F247" s="781"/>
      <c r="G247" s="781"/>
      <c r="H247" s="781"/>
      <c r="I247" s="781"/>
      <c r="J247" s="781"/>
      <c r="K247" s="781"/>
      <c r="L247" s="781"/>
      <c r="M247" s="781"/>
      <c r="N247" s="802"/>
      <c r="V247" s="14"/>
      <c r="W247" s="14"/>
      <c r="X247" s="14"/>
      <c r="Y247" s="14"/>
    </row>
    <row r="248" spans="1:27" ht="12.75" customHeight="1" x14ac:dyDescent="0.2">
      <c r="A248" s="207" t="s">
        <v>48</v>
      </c>
      <c r="B248" s="171"/>
      <c r="C248" s="171"/>
      <c r="D248" s="172">
        <v>313230</v>
      </c>
      <c r="E248" s="208">
        <v>138660</v>
      </c>
      <c r="F248" s="174">
        <f>D248/E248</f>
        <v>2.258978797057551</v>
      </c>
      <c r="G248" s="175">
        <v>272661</v>
      </c>
      <c r="H248" s="175">
        <v>128453</v>
      </c>
      <c r="I248" s="176">
        <f t="shared" ref="I248:I254" si="112">G248/D248</f>
        <v>0.87048175462120492</v>
      </c>
      <c r="J248" s="176">
        <f t="shared" ref="J248:J254" si="113">+H248/E248</f>
        <v>0.92638828789845662</v>
      </c>
      <c r="K248" s="175">
        <v>92933</v>
      </c>
      <c r="L248" s="175">
        <v>87711</v>
      </c>
      <c r="M248" s="176">
        <f t="shared" ref="M248:M254" si="114">+K248/E248</f>
        <v>0.67022212606375309</v>
      </c>
      <c r="N248" s="177">
        <f t="shared" ref="N248:N254" si="115">K248/H248</f>
        <v>0.72347862642367244</v>
      </c>
      <c r="V248" s="14"/>
      <c r="W248" s="14"/>
      <c r="X248" s="14"/>
      <c r="Y248" s="14"/>
    </row>
    <row r="249" spans="1:27" ht="12.75" customHeight="1" x14ac:dyDescent="0.2">
      <c r="A249" s="783" t="s">
        <v>49</v>
      </c>
      <c r="B249" s="786" t="s">
        <v>50</v>
      </c>
      <c r="C249" s="787"/>
      <c r="D249" s="178">
        <v>257315</v>
      </c>
      <c r="E249" s="209">
        <v>101334</v>
      </c>
      <c r="F249" s="180">
        <f t="shared" ref="F249:F254" si="116">D249/E249</f>
        <v>2.5392760573943591</v>
      </c>
      <c r="G249" s="181">
        <v>225300</v>
      </c>
      <c r="H249" s="181">
        <v>95233</v>
      </c>
      <c r="I249" s="182">
        <f t="shared" si="112"/>
        <v>0.87558051415580129</v>
      </c>
      <c r="J249" s="182">
        <f t="shared" si="113"/>
        <v>0.9397931592555312</v>
      </c>
      <c r="K249" s="181">
        <v>71515</v>
      </c>
      <c r="L249" s="181">
        <v>67265</v>
      </c>
      <c r="M249" s="182">
        <f t="shared" si="114"/>
        <v>0.70573548858231194</v>
      </c>
      <c r="N249" s="183">
        <f t="shared" si="115"/>
        <v>0.75094767570065002</v>
      </c>
      <c r="V249" s="14"/>
      <c r="W249" s="14"/>
      <c r="X249" s="14"/>
      <c r="Y249" s="14"/>
    </row>
    <row r="250" spans="1:27" ht="12.75" customHeight="1" x14ac:dyDescent="0.2">
      <c r="A250" s="784"/>
      <c r="B250" s="789" t="s">
        <v>49</v>
      </c>
      <c r="C250" s="184" t="s">
        <v>51</v>
      </c>
      <c r="D250" s="185">
        <v>222158</v>
      </c>
      <c r="E250" s="210">
        <v>96086</v>
      </c>
      <c r="F250" s="187">
        <f t="shared" si="116"/>
        <v>2.3120745998376453</v>
      </c>
      <c r="G250" s="188">
        <v>194651</v>
      </c>
      <c r="H250" s="188">
        <v>90392</v>
      </c>
      <c r="I250" s="189">
        <f t="shared" si="112"/>
        <v>0.87618271680515669</v>
      </c>
      <c r="J250" s="189">
        <f t="shared" si="113"/>
        <v>0.94074058655787529</v>
      </c>
      <c r="K250" s="188">
        <v>68534</v>
      </c>
      <c r="L250" s="188">
        <v>62371</v>
      </c>
      <c r="M250" s="189">
        <f t="shared" si="114"/>
        <v>0.71325687405032989</v>
      </c>
      <c r="N250" s="190">
        <f t="shared" si="115"/>
        <v>0.75818656518275951</v>
      </c>
      <c r="V250" s="14"/>
      <c r="W250" s="14"/>
      <c r="X250" s="14"/>
      <c r="Y250" s="14"/>
    </row>
    <row r="251" spans="1:27" ht="12.75" customHeight="1" x14ac:dyDescent="0.2">
      <c r="A251" s="784"/>
      <c r="B251" s="792"/>
      <c r="C251" s="191" t="s">
        <v>52</v>
      </c>
      <c r="D251" s="192">
        <v>35157</v>
      </c>
      <c r="E251" s="211">
        <v>17862</v>
      </c>
      <c r="F251" s="194">
        <f t="shared" si="116"/>
        <v>1.9682566341954988</v>
      </c>
      <c r="G251" s="195">
        <v>30649</v>
      </c>
      <c r="H251" s="195">
        <v>16189</v>
      </c>
      <c r="I251" s="196">
        <f t="shared" si="112"/>
        <v>0.87177517990727305</v>
      </c>
      <c r="J251" s="196">
        <f t="shared" si="113"/>
        <v>0.90633747620647187</v>
      </c>
      <c r="K251" s="195">
        <v>6109</v>
      </c>
      <c r="L251" s="195">
        <v>5461</v>
      </c>
      <c r="M251" s="196">
        <f t="shared" si="114"/>
        <v>0.34201097301533984</v>
      </c>
      <c r="N251" s="197">
        <f t="shared" si="115"/>
        <v>0.37735499413181789</v>
      </c>
      <c r="V251" s="14"/>
      <c r="W251" s="14"/>
      <c r="X251" s="14"/>
      <c r="Y251" s="14"/>
    </row>
    <row r="252" spans="1:27" ht="12.75" customHeight="1" x14ac:dyDescent="0.2">
      <c r="A252" s="784"/>
      <c r="B252" s="786" t="s">
        <v>53</v>
      </c>
      <c r="C252" s="787"/>
      <c r="D252" s="178">
        <v>55915</v>
      </c>
      <c r="E252" s="209">
        <v>44289</v>
      </c>
      <c r="F252" s="180">
        <f t="shared" si="116"/>
        <v>1.2625031046083677</v>
      </c>
      <c r="G252" s="181">
        <v>47361</v>
      </c>
      <c r="H252" s="181">
        <v>38818</v>
      </c>
      <c r="I252" s="182">
        <f t="shared" si="112"/>
        <v>0.84701779486720918</v>
      </c>
      <c r="J252" s="182">
        <f t="shared" si="113"/>
        <v>0.87647045541782387</v>
      </c>
      <c r="K252" s="181">
        <v>23293</v>
      </c>
      <c r="L252" s="181">
        <v>21135</v>
      </c>
      <c r="M252" s="182">
        <f t="shared" si="114"/>
        <v>0.52593194698457857</v>
      </c>
      <c r="N252" s="183">
        <f t="shared" si="115"/>
        <v>0.60005667473852331</v>
      </c>
      <c r="V252" s="14"/>
      <c r="W252" s="14"/>
      <c r="X252" s="14"/>
      <c r="Y252" s="14"/>
    </row>
    <row r="253" spans="1:27" ht="12.75" customHeight="1" x14ac:dyDescent="0.2">
      <c r="A253" s="784"/>
      <c r="B253" s="789" t="s">
        <v>49</v>
      </c>
      <c r="C253" s="184" t="s">
        <v>51</v>
      </c>
      <c r="D253" s="185">
        <v>54345</v>
      </c>
      <c r="E253" s="210">
        <v>43404</v>
      </c>
      <c r="F253" s="187">
        <f t="shared" si="116"/>
        <v>1.2520735416090683</v>
      </c>
      <c r="G253" s="188">
        <v>46180</v>
      </c>
      <c r="H253" s="188">
        <v>38086</v>
      </c>
      <c r="I253" s="189">
        <f t="shared" si="112"/>
        <v>0.84975618732174074</v>
      </c>
      <c r="J253" s="189">
        <f t="shared" si="113"/>
        <v>0.87747673025527606</v>
      </c>
      <c r="K253" s="188">
        <v>22806</v>
      </c>
      <c r="L253" s="188">
        <v>20676</v>
      </c>
      <c r="M253" s="189">
        <f t="shared" si="114"/>
        <v>0.5254354437379043</v>
      </c>
      <c r="N253" s="190">
        <f t="shared" si="115"/>
        <v>0.59880270965709181</v>
      </c>
      <c r="V253" s="14"/>
      <c r="W253" s="14"/>
      <c r="X253" s="14"/>
      <c r="Y253" s="14"/>
    </row>
    <row r="254" spans="1:27" ht="12.75" customHeight="1" thickBot="1" x14ac:dyDescent="0.25">
      <c r="A254" s="785"/>
      <c r="B254" s="793"/>
      <c r="C254" s="212" t="s">
        <v>52</v>
      </c>
      <c r="D254" s="213">
        <v>1570</v>
      </c>
      <c r="E254" s="214">
        <v>1437</v>
      </c>
      <c r="F254" s="215">
        <f t="shared" si="116"/>
        <v>1.092553931802366</v>
      </c>
      <c r="G254" s="216">
        <v>1181</v>
      </c>
      <c r="H254" s="216">
        <v>1095</v>
      </c>
      <c r="I254" s="217">
        <f t="shared" si="112"/>
        <v>0.75222929936305738</v>
      </c>
      <c r="J254" s="217">
        <f t="shared" si="113"/>
        <v>0.76200417536534448</v>
      </c>
      <c r="K254" s="216">
        <v>562</v>
      </c>
      <c r="L254" s="216">
        <v>484</v>
      </c>
      <c r="M254" s="217">
        <f t="shared" si="114"/>
        <v>0.39109255393180237</v>
      </c>
      <c r="N254" s="218">
        <f t="shared" si="115"/>
        <v>0.51324200913242013</v>
      </c>
      <c r="V254" s="14"/>
      <c r="W254" s="14"/>
      <c r="X254" s="14"/>
      <c r="Y254" s="14"/>
    </row>
    <row r="255" spans="1:27" ht="12.75" customHeight="1" thickTop="1" thickBot="1" x14ac:dyDescent="0.25">
      <c r="A255" s="780" t="s">
        <v>16</v>
      </c>
      <c r="B255" s="781"/>
      <c r="C255" s="781"/>
      <c r="D255" s="781"/>
      <c r="E255" s="781"/>
      <c r="F255" s="781"/>
      <c r="G255" s="781"/>
      <c r="H255" s="781"/>
      <c r="I255" s="781"/>
      <c r="J255" s="781"/>
      <c r="K255" s="781"/>
      <c r="L255" s="781"/>
      <c r="M255" s="781"/>
      <c r="N255" s="802"/>
      <c r="V255" s="14"/>
      <c r="W255" s="14"/>
      <c r="X255" s="14"/>
      <c r="Y255" s="14"/>
    </row>
    <row r="256" spans="1:27" ht="12.75" customHeight="1" x14ac:dyDescent="0.2">
      <c r="A256" s="207" t="s">
        <v>48</v>
      </c>
      <c r="B256" s="171"/>
      <c r="C256" s="171"/>
      <c r="D256" s="172">
        <v>314176</v>
      </c>
      <c r="E256" s="208">
        <v>139307</v>
      </c>
      <c r="F256" s="174">
        <f>D256/E256</f>
        <v>2.255277911375595</v>
      </c>
      <c r="G256" s="175">
        <v>274901</v>
      </c>
      <c r="H256" s="175">
        <v>129451</v>
      </c>
      <c r="I256" s="176">
        <f t="shared" ref="I256:I262" si="117">G256/D256</f>
        <v>0.87499045121205943</v>
      </c>
      <c r="J256" s="176">
        <f t="shared" ref="J256:J262" si="118">+H256/E256</f>
        <v>0.92924978644289236</v>
      </c>
      <c r="K256" s="175">
        <v>92293</v>
      </c>
      <c r="L256" s="175">
        <v>86851</v>
      </c>
      <c r="M256" s="176">
        <f t="shared" ref="M256:M262" si="119">+K256/E256</f>
        <v>0.66251516434924307</v>
      </c>
      <c r="N256" s="177">
        <f t="shared" ref="N256:N262" si="120">K256/H256</f>
        <v>0.71295702621068979</v>
      </c>
      <c r="V256" s="14"/>
      <c r="W256" s="14"/>
      <c r="X256" s="14"/>
      <c r="Y256" s="14"/>
    </row>
    <row r="257" spans="1:25" ht="12.75" customHeight="1" x14ac:dyDescent="0.2">
      <c r="A257" s="783" t="s">
        <v>49</v>
      </c>
      <c r="B257" s="786" t="s">
        <v>50</v>
      </c>
      <c r="C257" s="787"/>
      <c r="D257" s="178">
        <v>255012</v>
      </c>
      <c r="E257" s="209">
        <v>100119</v>
      </c>
      <c r="F257" s="180">
        <f t="shared" ref="F257:F262" si="121">D257/E257</f>
        <v>2.5470889641326822</v>
      </c>
      <c r="G257" s="181">
        <v>224058</v>
      </c>
      <c r="H257" s="181">
        <v>94208</v>
      </c>
      <c r="I257" s="182">
        <f t="shared" si="117"/>
        <v>0.87861747682461999</v>
      </c>
      <c r="J257" s="182">
        <f t="shared" si="118"/>
        <v>0.94096025729382038</v>
      </c>
      <c r="K257" s="181">
        <v>70650</v>
      </c>
      <c r="L257" s="181">
        <v>66093</v>
      </c>
      <c r="M257" s="182">
        <f t="shared" si="119"/>
        <v>0.70566026428550022</v>
      </c>
      <c r="N257" s="183">
        <f t="shared" si="120"/>
        <v>0.74993631114130432</v>
      </c>
      <c r="V257" s="14"/>
      <c r="W257" s="14"/>
      <c r="X257" s="14"/>
      <c r="Y257" s="14"/>
    </row>
    <row r="258" spans="1:25" ht="12.75" customHeight="1" x14ac:dyDescent="0.2">
      <c r="A258" s="784"/>
      <c r="B258" s="789" t="s">
        <v>49</v>
      </c>
      <c r="C258" s="184" t="s">
        <v>51</v>
      </c>
      <c r="D258" s="185">
        <v>220215</v>
      </c>
      <c r="E258" s="210">
        <v>94976</v>
      </c>
      <c r="F258" s="187">
        <f t="shared" si="121"/>
        <v>2.3186383928571428</v>
      </c>
      <c r="G258" s="188">
        <v>193926</v>
      </c>
      <c r="H258" s="188">
        <v>89471</v>
      </c>
      <c r="I258" s="189">
        <f t="shared" si="117"/>
        <v>0.88062121108916291</v>
      </c>
      <c r="J258" s="189">
        <f t="shared" si="118"/>
        <v>0.9420379885444744</v>
      </c>
      <c r="K258" s="188">
        <v>67251</v>
      </c>
      <c r="L258" s="188">
        <v>61214</v>
      </c>
      <c r="M258" s="189">
        <f t="shared" si="119"/>
        <v>0.70808414757412397</v>
      </c>
      <c r="N258" s="190">
        <f t="shared" si="120"/>
        <v>0.75165137307060392</v>
      </c>
      <c r="V258" s="14"/>
      <c r="W258" s="14"/>
      <c r="X258" s="14"/>
      <c r="Y258" s="14"/>
    </row>
    <row r="259" spans="1:25" ht="12.75" customHeight="1" x14ac:dyDescent="0.2">
      <c r="A259" s="784"/>
      <c r="B259" s="792"/>
      <c r="C259" s="191" t="s">
        <v>52</v>
      </c>
      <c r="D259" s="192">
        <v>34797</v>
      </c>
      <c r="E259" s="211">
        <v>17592</v>
      </c>
      <c r="F259" s="194">
        <f t="shared" si="121"/>
        <v>1.9780013642564802</v>
      </c>
      <c r="G259" s="195">
        <v>30132</v>
      </c>
      <c r="H259" s="195">
        <v>15728</v>
      </c>
      <c r="I259" s="196">
        <f t="shared" si="117"/>
        <v>0.8659367186826451</v>
      </c>
      <c r="J259" s="196">
        <f t="shared" si="118"/>
        <v>0.89404274670304684</v>
      </c>
      <c r="K259" s="195">
        <v>6037</v>
      </c>
      <c r="L259" s="195">
        <v>5478</v>
      </c>
      <c r="M259" s="196">
        <f t="shared" si="119"/>
        <v>0.34316734879490679</v>
      </c>
      <c r="N259" s="197">
        <f t="shared" si="120"/>
        <v>0.38383774160732453</v>
      </c>
      <c r="V259" s="14"/>
      <c r="W259" s="14"/>
      <c r="X259" s="14"/>
      <c r="Y259" s="14"/>
    </row>
    <row r="260" spans="1:25" ht="12.75" customHeight="1" x14ac:dyDescent="0.2">
      <c r="A260" s="784"/>
      <c r="B260" s="786" t="s">
        <v>53</v>
      </c>
      <c r="C260" s="787"/>
      <c r="D260" s="178">
        <v>59164</v>
      </c>
      <c r="E260" s="209">
        <v>46304</v>
      </c>
      <c r="F260" s="180">
        <f t="shared" si="121"/>
        <v>1.2777297857636489</v>
      </c>
      <c r="G260" s="181">
        <v>50843</v>
      </c>
      <c r="H260" s="181">
        <v>41150</v>
      </c>
      <c r="I260" s="182">
        <f t="shared" si="117"/>
        <v>0.85935704144412139</v>
      </c>
      <c r="J260" s="182">
        <f t="shared" si="118"/>
        <v>0.88869212163096056</v>
      </c>
      <c r="K260" s="181">
        <v>23530</v>
      </c>
      <c r="L260" s="181">
        <v>21490</v>
      </c>
      <c r="M260" s="182">
        <f t="shared" si="119"/>
        <v>0.50816344160331717</v>
      </c>
      <c r="N260" s="183">
        <f t="shared" si="120"/>
        <v>0.5718104495747266</v>
      </c>
      <c r="V260" s="14"/>
      <c r="W260" s="14"/>
      <c r="X260" s="14"/>
      <c r="Y260" s="14"/>
    </row>
    <row r="261" spans="1:25" ht="12.75" customHeight="1" x14ac:dyDescent="0.2">
      <c r="A261" s="784"/>
      <c r="B261" s="789" t="s">
        <v>49</v>
      </c>
      <c r="C261" s="184" t="s">
        <v>51</v>
      </c>
      <c r="D261" s="185">
        <v>57924</v>
      </c>
      <c r="E261" s="210">
        <v>45650</v>
      </c>
      <c r="F261" s="187">
        <f t="shared" si="121"/>
        <v>1.2688718510405257</v>
      </c>
      <c r="G261" s="188">
        <v>49774</v>
      </c>
      <c r="H261" s="188">
        <v>40554</v>
      </c>
      <c r="I261" s="189">
        <f t="shared" si="117"/>
        <v>0.85929839099509697</v>
      </c>
      <c r="J261" s="189">
        <f t="shared" si="118"/>
        <v>0.888368017524644</v>
      </c>
      <c r="K261" s="188">
        <v>23068</v>
      </c>
      <c r="L261" s="188">
        <v>21053</v>
      </c>
      <c r="M261" s="189">
        <f t="shared" si="119"/>
        <v>0.50532311062431545</v>
      </c>
      <c r="N261" s="190">
        <f t="shared" si="120"/>
        <v>0.56882181782314933</v>
      </c>
      <c r="V261" s="14"/>
      <c r="W261" s="14"/>
      <c r="X261" s="14"/>
      <c r="Y261" s="14"/>
    </row>
    <row r="262" spans="1:25" ht="12.75" customHeight="1" thickBot="1" x14ac:dyDescent="0.25">
      <c r="A262" s="785"/>
      <c r="B262" s="793"/>
      <c r="C262" s="212" t="s">
        <v>52</v>
      </c>
      <c r="D262" s="213">
        <v>1240</v>
      </c>
      <c r="E262" s="214">
        <v>1067</v>
      </c>
      <c r="F262" s="215">
        <f t="shared" si="121"/>
        <v>1.162136832239925</v>
      </c>
      <c r="G262" s="216">
        <v>1069</v>
      </c>
      <c r="H262" s="216">
        <v>950</v>
      </c>
      <c r="I262" s="217">
        <f t="shared" si="117"/>
        <v>0.86209677419354835</v>
      </c>
      <c r="J262" s="217">
        <f t="shared" si="118"/>
        <v>0.89034676663542645</v>
      </c>
      <c r="K262" s="216">
        <v>546</v>
      </c>
      <c r="L262" s="216">
        <v>455</v>
      </c>
      <c r="M262" s="217">
        <f t="shared" si="119"/>
        <v>0.51171508903467666</v>
      </c>
      <c r="N262" s="218">
        <f t="shared" si="120"/>
        <v>0.57473684210526321</v>
      </c>
      <c r="V262" s="14"/>
      <c r="W262" s="14"/>
      <c r="X262" s="14"/>
      <c r="Y262" s="14"/>
    </row>
    <row r="263" spans="1:25" ht="12.75" customHeight="1" thickTop="1" thickBot="1" x14ac:dyDescent="0.25">
      <c r="A263" s="780" t="s">
        <v>17</v>
      </c>
      <c r="B263" s="781"/>
      <c r="C263" s="781"/>
      <c r="D263" s="781"/>
      <c r="E263" s="781"/>
      <c r="F263" s="781"/>
      <c r="G263" s="781"/>
      <c r="H263" s="781"/>
      <c r="I263" s="781"/>
      <c r="J263" s="781"/>
      <c r="K263" s="781"/>
      <c r="L263" s="781"/>
      <c r="M263" s="781"/>
      <c r="N263" s="802"/>
      <c r="V263" s="14"/>
      <c r="W263" s="14"/>
      <c r="X263" s="14"/>
      <c r="Y263" s="14"/>
    </row>
    <row r="264" spans="1:25" ht="12.75" customHeight="1" x14ac:dyDescent="0.2">
      <c r="A264" s="207" t="s">
        <v>48</v>
      </c>
      <c r="B264" s="171"/>
      <c r="C264" s="171"/>
      <c r="D264" s="172">
        <v>295170</v>
      </c>
      <c r="E264" s="208">
        <v>131825</v>
      </c>
      <c r="F264" s="174">
        <f>D264/E264</f>
        <v>2.2391048738858337</v>
      </c>
      <c r="G264" s="175">
        <v>256940</v>
      </c>
      <c r="H264" s="175">
        <v>122092</v>
      </c>
      <c r="I264" s="176">
        <f t="shared" ref="I264:I270" si="122">G264/D264</f>
        <v>0.87048141748822716</v>
      </c>
      <c r="J264" s="176">
        <f>+H264/E264</f>
        <v>0.92616726721031672</v>
      </c>
      <c r="K264" s="175">
        <v>88014</v>
      </c>
      <c r="L264" s="175">
        <v>82509</v>
      </c>
      <c r="M264" s="176">
        <f t="shared" ref="M264:M270" si="123">+K264/E264</f>
        <v>0.6676578797648397</v>
      </c>
      <c r="N264" s="177">
        <f>K264/H264</f>
        <v>0.72088261311142421</v>
      </c>
      <c r="V264" s="14"/>
      <c r="W264" s="14"/>
      <c r="X264" s="14"/>
      <c r="Y264" s="14"/>
    </row>
    <row r="265" spans="1:25" ht="12.75" customHeight="1" x14ac:dyDescent="0.2">
      <c r="A265" s="783" t="s">
        <v>49</v>
      </c>
      <c r="B265" s="786" t="s">
        <v>50</v>
      </c>
      <c r="C265" s="787"/>
      <c r="D265" s="178">
        <v>243632</v>
      </c>
      <c r="E265" s="209">
        <v>97725</v>
      </c>
      <c r="F265" s="180">
        <f t="shared" ref="F265:F270" si="124">D265/E265</f>
        <v>2.4930365822460989</v>
      </c>
      <c r="G265" s="181">
        <v>212938</v>
      </c>
      <c r="H265" s="181">
        <v>91545</v>
      </c>
      <c r="I265" s="182">
        <f t="shared" si="122"/>
        <v>0.8740149077296907</v>
      </c>
      <c r="J265" s="182">
        <f t="shared" ref="J265:J270" si="125">+H265/E265</f>
        <v>0.93676132003069834</v>
      </c>
      <c r="K265" s="181">
        <v>68380</v>
      </c>
      <c r="L265" s="181">
        <v>63827</v>
      </c>
      <c r="M265" s="182">
        <f t="shared" si="123"/>
        <v>0.69971859810693271</v>
      </c>
      <c r="N265" s="183">
        <f t="shared" ref="N265:N270" si="126">K265/H265</f>
        <v>0.7469550494292424</v>
      </c>
      <c r="V265" s="14"/>
      <c r="W265" s="14"/>
      <c r="X265" s="14"/>
      <c r="Y265" s="14"/>
    </row>
    <row r="266" spans="1:25" ht="12.75" customHeight="1" x14ac:dyDescent="0.2">
      <c r="A266" s="784"/>
      <c r="B266" s="789" t="s">
        <v>49</v>
      </c>
      <c r="C266" s="184" t="s">
        <v>51</v>
      </c>
      <c r="D266" s="185">
        <v>211273</v>
      </c>
      <c r="E266" s="210">
        <v>92748</v>
      </c>
      <c r="F266" s="187">
        <f t="shared" si="124"/>
        <v>2.2779251304610342</v>
      </c>
      <c r="G266" s="188">
        <v>185097</v>
      </c>
      <c r="H266" s="188">
        <v>86918</v>
      </c>
      <c r="I266" s="189">
        <f t="shared" si="122"/>
        <v>0.87610343015908332</v>
      </c>
      <c r="J266" s="189">
        <f t="shared" si="125"/>
        <v>0.93714150170354082</v>
      </c>
      <c r="K266" s="188">
        <v>65684</v>
      </c>
      <c r="L266" s="188">
        <v>59688</v>
      </c>
      <c r="M266" s="189">
        <f t="shared" si="123"/>
        <v>0.70819855953767197</v>
      </c>
      <c r="N266" s="190">
        <f t="shared" si="126"/>
        <v>0.75570077544352143</v>
      </c>
      <c r="V266" s="14"/>
      <c r="W266" s="14"/>
      <c r="X266" s="14"/>
      <c r="Y266" s="14"/>
    </row>
    <row r="267" spans="1:25" ht="12.75" customHeight="1" x14ac:dyDescent="0.2">
      <c r="A267" s="784"/>
      <c r="B267" s="792"/>
      <c r="C267" s="191" t="s">
        <v>52</v>
      </c>
      <c r="D267" s="192">
        <v>32359</v>
      </c>
      <c r="E267" s="211">
        <v>16549</v>
      </c>
      <c r="F267" s="194">
        <f t="shared" si="124"/>
        <v>1.9553447338207746</v>
      </c>
      <c r="G267" s="195">
        <v>27841</v>
      </c>
      <c r="H267" s="195">
        <v>14888</v>
      </c>
      <c r="I267" s="196">
        <f t="shared" si="122"/>
        <v>0.86037887450168427</v>
      </c>
      <c r="J267" s="196">
        <f t="shared" si="125"/>
        <v>0.89963139766753275</v>
      </c>
      <c r="K267" s="195">
        <v>4993</v>
      </c>
      <c r="L267" s="195">
        <v>4532</v>
      </c>
      <c r="M267" s="196">
        <f t="shared" si="123"/>
        <v>0.30171007311620035</v>
      </c>
      <c r="N267" s="197">
        <f t="shared" si="126"/>
        <v>0.33537076840408381</v>
      </c>
      <c r="V267" s="14"/>
      <c r="W267" s="14"/>
      <c r="X267" s="14"/>
      <c r="Y267" s="14"/>
    </row>
    <row r="268" spans="1:25" ht="12.75" customHeight="1" x14ac:dyDescent="0.2">
      <c r="A268" s="784"/>
      <c r="B268" s="786" t="s">
        <v>53</v>
      </c>
      <c r="C268" s="787"/>
      <c r="D268" s="178">
        <v>51538</v>
      </c>
      <c r="E268" s="209">
        <v>40455</v>
      </c>
      <c r="F268" s="180">
        <f t="shared" si="124"/>
        <v>1.2739587195649487</v>
      </c>
      <c r="G268" s="181">
        <v>44002</v>
      </c>
      <c r="H268" s="181">
        <v>35706</v>
      </c>
      <c r="I268" s="182">
        <f t="shared" si="122"/>
        <v>0.85377779502503004</v>
      </c>
      <c r="J268" s="182">
        <f t="shared" si="125"/>
        <v>0.88261030774935112</v>
      </c>
      <c r="K268" s="181">
        <v>21208</v>
      </c>
      <c r="L268" s="181">
        <v>19157</v>
      </c>
      <c r="M268" s="182">
        <f t="shared" si="123"/>
        <v>0.52423680632801883</v>
      </c>
      <c r="N268" s="183">
        <f t="shared" si="126"/>
        <v>0.59396179913739988</v>
      </c>
      <c r="V268" s="14"/>
      <c r="W268" s="14"/>
      <c r="X268" s="14"/>
      <c r="Y268" s="14"/>
    </row>
    <row r="269" spans="1:25" ht="12.75" customHeight="1" x14ac:dyDescent="0.2">
      <c r="A269" s="784"/>
      <c r="B269" s="789" t="s">
        <v>49</v>
      </c>
      <c r="C269" s="184" t="s">
        <v>51</v>
      </c>
      <c r="D269" s="185">
        <v>49723</v>
      </c>
      <c r="E269" s="210">
        <v>39525</v>
      </c>
      <c r="F269" s="187">
        <f t="shared" si="124"/>
        <v>1.2580139152435168</v>
      </c>
      <c r="G269" s="188">
        <v>42625</v>
      </c>
      <c r="H269" s="188">
        <v>34914</v>
      </c>
      <c r="I269" s="189">
        <f t="shared" si="122"/>
        <v>0.85724916034832976</v>
      </c>
      <c r="J269" s="189">
        <f t="shared" si="125"/>
        <v>0.88333965844402274</v>
      </c>
      <c r="K269" s="188">
        <v>20467</v>
      </c>
      <c r="L269" s="188">
        <v>18484</v>
      </c>
      <c r="M269" s="189">
        <f t="shared" si="123"/>
        <v>0.51782416192283365</v>
      </c>
      <c r="N269" s="190">
        <f t="shared" si="126"/>
        <v>0.58621183479406547</v>
      </c>
      <c r="V269" s="14"/>
      <c r="W269" s="14"/>
      <c r="X269" s="14"/>
      <c r="Y269" s="14"/>
    </row>
    <row r="270" spans="1:25" ht="12.75" customHeight="1" thickBot="1" x14ac:dyDescent="0.25">
      <c r="A270" s="785"/>
      <c r="B270" s="793"/>
      <c r="C270" s="212" t="s">
        <v>52</v>
      </c>
      <c r="D270" s="213">
        <v>1815</v>
      </c>
      <c r="E270" s="214">
        <v>1677</v>
      </c>
      <c r="F270" s="215">
        <f t="shared" si="124"/>
        <v>1.0822898032200359</v>
      </c>
      <c r="G270" s="216">
        <v>1377</v>
      </c>
      <c r="H270" s="216">
        <v>1274</v>
      </c>
      <c r="I270" s="217">
        <f t="shared" si="122"/>
        <v>0.75867768595041318</v>
      </c>
      <c r="J270" s="217">
        <f t="shared" si="125"/>
        <v>0.75968992248062017</v>
      </c>
      <c r="K270" s="216">
        <v>810</v>
      </c>
      <c r="L270" s="216">
        <v>691</v>
      </c>
      <c r="M270" s="217">
        <f t="shared" si="123"/>
        <v>0.48300536672629696</v>
      </c>
      <c r="N270" s="218">
        <f t="shared" si="126"/>
        <v>0.63579277864992145</v>
      </c>
      <c r="V270" s="14"/>
      <c r="W270" s="14"/>
      <c r="X270" s="14"/>
      <c r="Y270" s="14"/>
    </row>
    <row r="271" spans="1:25" ht="12.75" customHeight="1" thickTop="1" thickBot="1" x14ac:dyDescent="0.25">
      <c r="A271" s="780" t="s">
        <v>35</v>
      </c>
      <c r="B271" s="781"/>
      <c r="C271" s="781"/>
      <c r="D271" s="781"/>
      <c r="E271" s="781"/>
      <c r="F271" s="781"/>
      <c r="G271" s="781"/>
      <c r="H271" s="781"/>
      <c r="I271" s="781"/>
      <c r="J271" s="781"/>
      <c r="K271" s="781"/>
      <c r="L271" s="781"/>
      <c r="M271" s="781"/>
      <c r="N271" s="802"/>
      <c r="V271" s="14"/>
      <c r="W271" s="14"/>
      <c r="X271" s="14"/>
      <c r="Y271" s="14"/>
    </row>
    <row r="272" spans="1:25" ht="12.75" customHeight="1" x14ac:dyDescent="0.2">
      <c r="A272" s="207" t="s">
        <v>48</v>
      </c>
      <c r="B272" s="171"/>
      <c r="C272" s="171"/>
      <c r="D272" s="172">
        <v>277561</v>
      </c>
      <c r="E272" s="208">
        <v>125798</v>
      </c>
      <c r="F272" s="174">
        <f>D272/E272</f>
        <v>2.2064023275409785</v>
      </c>
      <c r="G272" s="175">
        <v>239564</v>
      </c>
      <c r="H272" s="175">
        <v>108747</v>
      </c>
      <c r="I272" s="176">
        <f t="shared" ref="I272:I278" si="127">G272/D272</f>
        <v>0.86310396633532804</v>
      </c>
      <c r="J272" s="176">
        <f>+H272/E272</f>
        <v>0.86445730456764014</v>
      </c>
      <c r="K272" s="175">
        <v>84467</v>
      </c>
      <c r="L272" s="175">
        <v>79253</v>
      </c>
      <c r="M272" s="176">
        <f t="shared" ref="M272:M278" si="128">+K272/E272</f>
        <v>0.67144946660519245</v>
      </c>
      <c r="N272" s="177">
        <f>K272/H272</f>
        <v>0.77672947299695627</v>
      </c>
      <c r="V272" s="14"/>
      <c r="W272" s="14"/>
      <c r="X272" s="14"/>
      <c r="Y272" s="14"/>
    </row>
    <row r="273" spans="1:25" ht="12.75" customHeight="1" x14ac:dyDescent="0.2">
      <c r="A273" s="783" t="s">
        <v>49</v>
      </c>
      <c r="B273" s="786" t="s">
        <v>50</v>
      </c>
      <c r="C273" s="787"/>
      <c r="D273" s="178">
        <v>230405</v>
      </c>
      <c r="E273" s="209">
        <v>94356</v>
      </c>
      <c r="F273" s="180">
        <f t="shared" ref="F273:F278" si="129">D273/E273</f>
        <v>2.4418690915257111</v>
      </c>
      <c r="G273" s="181">
        <v>199977</v>
      </c>
      <c r="H273" s="181">
        <v>82182</v>
      </c>
      <c r="I273" s="182">
        <f t="shared" si="127"/>
        <v>0.86793689373060479</v>
      </c>
      <c r="J273" s="182">
        <f t="shared" ref="J273:J278" si="130">+H273/E273</f>
        <v>0.87097799821950905</v>
      </c>
      <c r="K273" s="181">
        <v>66323</v>
      </c>
      <c r="L273" s="181">
        <v>62006</v>
      </c>
      <c r="M273" s="182">
        <f t="shared" si="128"/>
        <v>0.70290177625164274</v>
      </c>
      <c r="N273" s="183">
        <f t="shared" ref="N273:N278" si="131">K273/H273</f>
        <v>0.80702586941179333</v>
      </c>
      <c r="V273" s="14"/>
      <c r="W273" s="14"/>
      <c r="X273" s="14"/>
      <c r="Y273" s="14"/>
    </row>
    <row r="274" spans="1:25" ht="12.75" customHeight="1" x14ac:dyDescent="0.2">
      <c r="A274" s="784"/>
      <c r="B274" s="789" t="s">
        <v>49</v>
      </c>
      <c r="C274" s="184" t="s">
        <v>51</v>
      </c>
      <c r="D274" s="185">
        <v>198817</v>
      </c>
      <c r="E274" s="210">
        <v>89171</v>
      </c>
      <c r="F274" s="187">
        <f t="shared" si="129"/>
        <v>2.2296150093640308</v>
      </c>
      <c r="G274" s="188">
        <v>172754</v>
      </c>
      <c r="H274" s="188">
        <v>77846</v>
      </c>
      <c r="I274" s="189">
        <f t="shared" si="127"/>
        <v>0.86890960028568986</v>
      </c>
      <c r="J274" s="189">
        <f t="shared" si="130"/>
        <v>0.87299682632245912</v>
      </c>
      <c r="K274" s="188">
        <v>63314</v>
      </c>
      <c r="L274" s="188">
        <v>57618</v>
      </c>
      <c r="M274" s="189">
        <f t="shared" si="128"/>
        <v>0.71002904531742383</v>
      </c>
      <c r="N274" s="190">
        <f t="shared" si="131"/>
        <v>0.81332374174652522</v>
      </c>
      <c r="V274" s="14"/>
      <c r="W274" s="14"/>
      <c r="X274" s="14"/>
      <c r="Y274" s="14"/>
    </row>
    <row r="275" spans="1:25" ht="12.75" customHeight="1" x14ac:dyDescent="0.2">
      <c r="A275" s="784"/>
      <c r="B275" s="792"/>
      <c r="C275" s="191" t="s">
        <v>52</v>
      </c>
      <c r="D275" s="192">
        <v>31588</v>
      </c>
      <c r="E275" s="211">
        <v>16390</v>
      </c>
      <c r="F275" s="194">
        <f t="shared" si="129"/>
        <v>1.9272727272727272</v>
      </c>
      <c r="G275" s="195">
        <v>27223</v>
      </c>
      <c r="H275" s="195">
        <v>14077</v>
      </c>
      <c r="I275" s="196">
        <f t="shared" si="127"/>
        <v>0.86181461314423202</v>
      </c>
      <c r="J275" s="196">
        <f t="shared" si="130"/>
        <v>0.85887736424649175</v>
      </c>
      <c r="K275" s="195">
        <v>5186</v>
      </c>
      <c r="L275" s="195">
        <v>4763</v>
      </c>
      <c r="M275" s="196">
        <f t="shared" si="128"/>
        <v>0.31641244661378892</v>
      </c>
      <c r="N275" s="197">
        <f t="shared" si="131"/>
        <v>0.3684023584570576</v>
      </c>
      <c r="V275" s="14"/>
      <c r="W275" s="14"/>
      <c r="X275" s="14"/>
      <c r="Y275" s="14"/>
    </row>
    <row r="276" spans="1:25" ht="12.75" customHeight="1" x14ac:dyDescent="0.2">
      <c r="A276" s="784"/>
      <c r="B276" s="786" t="s">
        <v>53</v>
      </c>
      <c r="C276" s="787"/>
      <c r="D276" s="178">
        <v>47156</v>
      </c>
      <c r="E276" s="209">
        <v>37540</v>
      </c>
      <c r="F276" s="180">
        <f t="shared" si="129"/>
        <v>1.2561534363345765</v>
      </c>
      <c r="G276" s="181">
        <v>39587</v>
      </c>
      <c r="H276" s="181">
        <v>31678</v>
      </c>
      <c r="I276" s="182">
        <f t="shared" si="127"/>
        <v>0.83949020273135977</v>
      </c>
      <c r="J276" s="182">
        <f t="shared" si="130"/>
        <v>0.84384656366542354</v>
      </c>
      <c r="K276" s="181">
        <v>19770</v>
      </c>
      <c r="L276" s="181">
        <v>17719</v>
      </c>
      <c r="M276" s="182">
        <f t="shared" si="128"/>
        <v>0.52663825253063401</v>
      </c>
      <c r="N276" s="183">
        <f t="shared" si="131"/>
        <v>0.62409243007765647</v>
      </c>
      <c r="V276" s="14"/>
      <c r="W276" s="14"/>
      <c r="X276" s="14"/>
      <c r="Y276" s="14"/>
    </row>
    <row r="277" spans="1:25" ht="12.75" customHeight="1" x14ac:dyDescent="0.2">
      <c r="A277" s="784"/>
      <c r="B277" s="789" t="s">
        <v>49</v>
      </c>
      <c r="C277" s="184" t="s">
        <v>51</v>
      </c>
      <c r="D277" s="185">
        <v>46139</v>
      </c>
      <c r="E277" s="210">
        <v>36980</v>
      </c>
      <c r="F277" s="187">
        <f t="shared" si="129"/>
        <v>1.2476744186046511</v>
      </c>
      <c r="G277" s="188">
        <v>38720</v>
      </c>
      <c r="H277" s="188">
        <v>31210</v>
      </c>
      <c r="I277" s="189">
        <f t="shared" si="127"/>
        <v>0.83920327705411912</v>
      </c>
      <c r="J277" s="189">
        <f t="shared" si="130"/>
        <v>0.84396971335857218</v>
      </c>
      <c r="K277" s="188">
        <v>19394</v>
      </c>
      <c r="L277" s="188">
        <v>17357</v>
      </c>
      <c r="M277" s="189">
        <f t="shared" si="128"/>
        <v>0.52444564629529478</v>
      </c>
      <c r="N277" s="190">
        <f t="shared" si="131"/>
        <v>0.62140339634732455</v>
      </c>
      <c r="V277" s="14"/>
      <c r="W277" s="14"/>
      <c r="X277" s="14"/>
      <c r="Y277" s="14"/>
    </row>
    <row r="278" spans="1:25" ht="12.75" customHeight="1" thickBot="1" x14ac:dyDescent="0.25">
      <c r="A278" s="785"/>
      <c r="B278" s="793"/>
      <c r="C278" s="212" t="s">
        <v>52</v>
      </c>
      <c r="D278" s="213">
        <v>1017</v>
      </c>
      <c r="E278" s="214">
        <v>872</v>
      </c>
      <c r="F278" s="215">
        <f t="shared" si="129"/>
        <v>1.1662844036697249</v>
      </c>
      <c r="G278" s="216">
        <v>867</v>
      </c>
      <c r="H278" s="216">
        <v>737</v>
      </c>
      <c r="I278" s="217">
        <f t="shared" si="127"/>
        <v>0.85250737463126847</v>
      </c>
      <c r="J278" s="217">
        <f t="shared" si="130"/>
        <v>0.84518348623853212</v>
      </c>
      <c r="K278" s="216">
        <v>426</v>
      </c>
      <c r="L278" s="216">
        <v>373</v>
      </c>
      <c r="M278" s="217">
        <f t="shared" si="128"/>
        <v>0.48853211009174313</v>
      </c>
      <c r="N278" s="218">
        <f t="shared" si="131"/>
        <v>0.57801899592944372</v>
      </c>
      <c r="V278" s="14"/>
      <c r="W278" s="14"/>
      <c r="X278" s="14"/>
      <c r="Y278" s="14"/>
    </row>
    <row r="279" spans="1:25" ht="12.75" customHeight="1" thickTop="1" thickBot="1" x14ac:dyDescent="0.25">
      <c r="A279" s="780" t="s">
        <v>543</v>
      </c>
      <c r="B279" s="781"/>
      <c r="C279" s="781"/>
      <c r="D279" s="781"/>
      <c r="E279" s="781"/>
      <c r="F279" s="781"/>
      <c r="G279" s="781"/>
      <c r="H279" s="781"/>
      <c r="I279" s="781"/>
      <c r="J279" s="781"/>
      <c r="K279" s="781"/>
      <c r="L279" s="781"/>
      <c r="M279" s="781"/>
      <c r="N279" s="782"/>
      <c r="V279" s="14"/>
      <c r="W279" s="14"/>
      <c r="X279" s="14"/>
      <c r="Y279" s="14"/>
    </row>
    <row r="280" spans="1:25" ht="12.75" customHeight="1" x14ac:dyDescent="0.2">
      <c r="A280" s="207" t="s">
        <v>48</v>
      </c>
      <c r="B280" s="171"/>
      <c r="C280" s="171"/>
      <c r="D280" s="172">
        <v>248575</v>
      </c>
      <c r="E280" s="208">
        <v>114138</v>
      </c>
      <c r="F280" s="174">
        <f>D280/E280</f>
        <v>2.1778461161050657</v>
      </c>
      <c r="G280" s="175">
        <v>213747</v>
      </c>
      <c r="H280" s="175">
        <v>104346</v>
      </c>
      <c r="I280" s="176">
        <f t="shared" ref="I280:I286" si="132">G280/D280</f>
        <v>0.859889369405612</v>
      </c>
      <c r="J280" s="176">
        <f>+H280/E280</f>
        <v>0.91420911528150139</v>
      </c>
      <c r="K280" s="175">
        <v>76576</v>
      </c>
      <c r="L280" s="175">
        <v>71223</v>
      </c>
      <c r="M280" s="176">
        <f t="shared" ref="M280:M286" si="133">+K280/E280</f>
        <v>0.67090714748812841</v>
      </c>
      <c r="N280" s="177">
        <f>K280/H280</f>
        <v>0.73386617599141313</v>
      </c>
      <c r="V280" s="14"/>
      <c r="W280" s="14"/>
      <c r="X280" s="14"/>
      <c r="Y280" s="14"/>
    </row>
    <row r="281" spans="1:25" ht="12.75" customHeight="1" x14ac:dyDescent="0.2">
      <c r="A281" s="783" t="s">
        <v>49</v>
      </c>
      <c r="B281" s="786" t="s">
        <v>50</v>
      </c>
      <c r="C281" s="787"/>
      <c r="D281" s="178">
        <v>204168</v>
      </c>
      <c r="E281" s="209">
        <v>84790</v>
      </c>
      <c r="F281" s="180">
        <f>D281/E281</f>
        <v>2.407925462908362</v>
      </c>
      <c r="G281" s="181">
        <v>176751</v>
      </c>
      <c r="H281" s="181">
        <v>78634</v>
      </c>
      <c r="I281" s="182">
        <f t="shared" si="132"/>
        <v>0.86571353003408957</v>
      </c>
      <c r="J281" s="182">
        <f t="shared" ref="J281:J286" si="134">+H281/E281</f>
        <v>0.92739709871447107</v>
      </c>
      <c r="K281" s="181">
        <v>59275</v>
      </c>
      <c r="L281" s="181">
        <v>54920</v>
      </c>
      <c r="M281" s="182">
        <f t="shared" si="133"/>
        <v>0.69908008019813661</v>
      </c>
      <c r="N281" s="183">
        <f t="shared" ref="N281:N286" si="135">K281/H281</f>
        <v>0.75380878500394233</v>
      </c>
      <c r="V281" s="14"/>
      <c r="W281" s="14"/>
      <c r="X281" s="14"/>
      <c r="Y281" s="14"/>
    </row>
    <row r="282" spans="1:25" ht="12.75" customHeight="1" x14ac:dyDescent="0.2">
      <c r="A282" s="784"/>
      <c r="B282" s="789" t="s">
        <v>49</v>
      </c>
      <c r="C282" s="184" t="s">
        <v>51</v>
      </c>
      <c r="D282" s="185">
        <v>172949</v>
      </c>
      <c r="E282" s="210">
        <v>79653</v>
      </c>
      <c r="F282" s="187">
        <f t="shared" ref="F282:F286" si="136">D282/E282</f>
        <v>2.171280428860181</v>
      </c>
      <c r="G282" s="188">
        <v>150011</v>
      </c>
      <c r="H282" s="188">
        <v>73940</v>
      </c>
      <c r="I282" s="189">
        <f t="shared" si="132"/>
        <v>0.86737130599193979</v>
      </c>
      <c r="J282" s="189">
        <f t="shared" si="134"/>
        <v>0.92827639888014257</v>
      </c>
      <c r="K282" s="188">
        <v>56439</v>
      </c>
      <c r="L282" s="188">
        <v>50614</v>
      </c>
      <c r="M282" s="189">
        <f t="shared" si="133"/>
        <v>0.70856088282927199</v>
      </c>
      <c r="N282" s="190">
        <f t="shared" si="135"/>
        <v>0.7633080876386259</v>
      </c>
      <c r="V282" s="14"/>
      <c r="W282" s="14"/>
      <c r="X282" s="14"/>
      <c r="Y282" s="14"/>
    </row>
    <row r="283" spans="1:25" ht="12.75" customHeight="1" x14ac:dyDescent="0.2">
      <c r="A283" s="784"/>
      <c r="B283" s="792"/>
      <c r="C283" s="191" t="s">
        <v>52</v>
      </c>
      <c r="D283" s="192">
        <v>31229</v>
      </c>
      <c r="E283" s="211">
        <v>15861</v>
      </c>
      <c r="F283" s="194">
        <f t="shared" si="136"/>
        <v>1.9689174705251875</v>
      </c>
      <c r="G283" s="195">
        <v>26740</v>
      </c>
      <c r="H283" s="195">
        <v>14047</v>
      </c>
      <c r="I283" s="196">
        <f t="shared" si="132"/>
        <v>0.8562554036312402</v>
      </c>
      <c r="J283" s="196">
        <f t="shared" si="134"/>
        <v>0.88563142298720132</v>
      </c>
      <c r="K283" s="195">
        <v>5187</v>
      </c>
      <c r="L283" s="195">
        <v>4670</v>
      </c>
      <c r="M283" s="196">
        <f t="shared" si="133"/>
        <v>0.32702856062038965</v>
      </c>
      <c r="N283" s="197">
        <f t="shared" si="135"/>
        <v>0.3692603402861821</v>
      </c>
      <c r="V283" s="14"/>
      <c r="W283" s="14"/>
      <c r="X283" s="14"/>
      <c r="Y283" s="14"/>
    </row>
    <row r="284" spans="1:25" ht="12.75" customHeight="1" x14ac:dyDescent="0.2">
      <c r="A284" s="784"/>
      <c r="B284" s="786" t="s">
        <v>53</v>
      </c>
      <c r="C284" s="787"/>
      <c r="D284" s="178">
        <v>44407</v>
      </c>
      <c r="E284" s="209">
        <v>34890</v>
      </c>
      <c r="F284" s="180">
        <f t="shared" si="136"/>
        <v>1.2727715677844655</v>
      </c>
      <c r="G284" s="181">
        <v>36996</v>
      </c>
      <c r="H284" s="181">
        <v>30072</v>
      </c>
      <c r="I284" s="182">
        <f t="shared" si="132"/>
        <v>0.83311189677303132</v>
      </c>
      <c r="J284" s="182">
        <f t="shared" si="134"/>
        <v>0.86190885640584691</v>
      </c>
      <c r="K284" s="181">
        <v>18865</v>
      </c>
      <c r="L284" s="181">
        <v>16761</v>
      </c>
      <c r="M284" s="182">
        <f t="shared" si="133"/>
        <v>0.54069934078532533</v>
      </c>
      <c r="N284" s="183">
        <f t="shared" si="135"/>
        <v>0.62732774674115455</v>
      </c>
      <c r="V284" s="14"/>
      <c r="W284" s="14"/>
      <c r="X284" s="14"/>
      <c r="Y284" s="14"/>
    </row>
    <row r="285" spans="1:25" ht="12.75" customHeight="1" x14ac:dyDescent="0.2">
      <c r="A285" s="784"/>
      <c r="B285" s="789" t="s">
        <v>49</v>
      </c>
      <c r="C285" s="184" t="s">
        <v>51</v>
      </c>
      <c r="D285" s="185">
        <v>42633</v>
      </c>
      <c r="E285" s="210">
        <v>33852</v>
      </c>
      <c r="F285" s="187">
        <f t="shared" si="136"/>
        <v>1.2593938319744771</v>
      </c>
      <c r="G285" s="188">
        <v>35448</v>
      </c>
      <c r="H285" s="188">
        <v>29127</v>
      </c>
      <c r="I285" s="189">
        <f t="shared" si="132"/>
        <v>0.83146858067694041</v>
      </c>
      <c r="J285" s="189">
        <f t="shared" si="134"/>
        <v>0.86042183622828783</v>
      </c>
      <c r="K285" s="188">
        <v>18121</v>
      </c>
      <c r="L285" s="188">
        <v>16065</v>
      </c>
      <c r="M285" s="189">
        <f t="shared" si="133"/>
        <v>0.53530072078459179</v>
      </c>
      <c r="N285" s="190">
        <f t="shared" si="135"/>
        <v>0.62213753561987162</v>
      </c>
      <c r="V285" s="14"/>
      <c r="W285" s="14"/>
      <c r="X285" s="14"/>
      <c r="Y285" s="14"/>
    </row>
    <row r="286" spans="1:25" ht="12.75" customHeight="1" thickBot="1" x14ac:dyDescent="0.25">
      <c r="A286" s="785"/>
      <c r="B286" s="793"/>
      <c r="C286" s="212" t="s">
        <v>52</v>
      </c>
      <c r="D286" s="213">
        <v>1774</v>
      </c>
      <c r="E286" s="214">
        <v>1485</v>
      </c>
      <c r="F286" s="215">
        <f t="shared" si="136"/>
        <v>1.1946127946127947</v>
      </c>
      <c r="G286" s="216">
        <v>1508</v>
      </c>
      <c r="H286" s="216">
        <v>1302</v>
      </c>
      <c r="I286" s="217">
        <f t="shared" si="132"/>
        <v>0.8500563697857948</v>
      </c>
      <c r="J286" s="217">
        <f t="shared" si="134"/>
        <v>0.87676767676767675</v>
      </c>
      <c r="K286" s="216">
        <v>833</v>
      </c>
      <c r="L286" s="216">
        <v>717</v>
      </c>
      <c r="M286" s="217">
        <f t="shared" si="133"/>
        <v>0.56094276094276097</v>
      </c>
      <c r="N286" s="218">
        <f t="shared" si="135"/>
        <v>0.63978494623655913</v>
      </c>
      <c r="V286" s="14"/>
      <c r="W286" s="14"/>
      <c r="X286" s="14"/>
      <c r="Y286" s="14"/>
    </row>
    <row r="287" spans="1:25" ht="12.75" customHeight="1" thickTop="1" thickBot="1" x14ac:dyDescent="0.25">
      <c r="A287" s="780" t="s">
        <v>545</v>
      </c>
      <c r="B287" s="781"/>
      <c r="C287" s="781"/>
      <c r="D287" s="781"/>
      <c r="E287" s="781"/>
      <c r="F287" s="781"/>
      <c r="G287" s="781"/>
      <c r="H287" s="781"/>
      <c r="I287" s="781"/>
      <c r="J287" s="781"/>
      <c r="K287" s="781"/>
      <c r="L287" s="781"/>
      <c r="M287" s="781"/>
      <c r="N287" s="782"/>
      <c r="V287" s="14"/>
      <c r="W287" s="14"/>
      <c r="X287" s="14"/>
      <c r="Y287" s="14"/>
    </row>
    <row r="288" spans="1:25" ht="12.75" customHeight="1" x14ac:dyDescent="0.2">
      <c r="A288" s="207" t="s">
        <v>48</v>
      </c>
      <c r="B288" s="171"/>
      <c r="C288" s="171"/>
      <c r="D288" s="172">
        <v>231132</v>
      </c>
      <c r="E288" s="208">
        <v>105050</v>
      </c>
      <c r="F288" s="174">
        <f>D288/E288</f>
        <v>2.2002094240837695</v>
      </c>
      <c r="G288" s="175">
        <v>197846</v>
      </c>
      <c r="H288" s="175">
        <v>95940</v>
      </c>
      <c r="I288" s="176">
        <f t="shared" ref="I288:I294" si="137">G288/D288</f>
        <v>0.85598705501618122</v>
      </c>
      <c r="J288" s="176">
        <f>+H288/E288</f>
        <v>0.91327939076630171</v>
      </c>
      <c r="K288" s="175">
        <v>71778</v>
      </c>
      <c r="L288" s="175">
        <v>67071</v>
      </c>
      <c r="M288" s="176">
        <f t="shared" ref="M288:M294" si="138">+K288/E288</f>
        <v>0.68327463112803422</v>
      </c>
      <c r="N288" s="177">
        <f>K288/H288</f>
        <v>0.7481550969355848</v>
      </c>
      <c r="V288" s="14"/>
      <c r="W288" s="14"/>
      <c r="X288" s="14"/>
      <c r="Y288" s="14"/>
    </row>
    <row r="289" spans="1:25" ht="12.75" customHeight="1" x14ac:dyDescent="0.2">
      <c r="A289" s="783" t="s">
        <v>49</v>
      </c>
      <c r="B289" s="786" t="s">
        <v>50</v>
      </c>
      <c r="C289" s="787"/>
      <c r="D289" s="178">
        <v>191750</v>
      </c>
      <c r="E289" s="209">
        <v>78999</v>
      </c>
      <c r="F289" s="180">
        <f>D289/E289</f>
        <v>2.4272459145052467</v>
      </c>
      <c r="G289" s="181">
        <v>165384</v>
      </c>
      <c r="H289" s="181">
        <v>73226</v>
      </c>
      <c r="I289" s="182">
        <f t="shared" si="137"/>
        <v>0.86249804432855282</v>
      </c>
      <c r="J289" s="182">
        <f t="shared" ref="J289:J294" si="139">+H289/E289</f>
        <v>0.92692312560918488</v>
      </c>
      <c r="K289" s="181">
        <v>55772</v>
      </c>
      <c r="L289" s="181">
        <v>51852</v>
      </c>
      <c r="M289" s="182">
        <f t="shared" si="138"/>
        <v>0.70598362004582338</v>
      </c>
      <c r="N289" s="183">
        <f t="shared" ref="N289:N294" si="140">K289/H289</f>
        <v>0.76164203971267042</v>
      </c>
      <c r="V289" s="14"/>
      <c r="W289" s="14"/>
      <c r="X289" s="14"/>
      <c r="Y289" s="14"/>
    </row>
    <row r="290" spans="1:25" ht="12.75" customHeight="1" x14ac:dyDescent="0.2">
      <c r="A290" s="784"/>
      <c r="B290" s="789" t="s">
        <v>49</v>
      </c>
      <c r="C290" s="184" t="s">
        <v>51</v>
      </c>
      <c r="D290" s="185">
        <v>161497</v>
      </c>
      <c r="E290" s="210">
        <v>74117</v>
      </c>
      <c r="F290" s="187">
        <f t="shared" ref="F290:F294" si="141">D290/E290</f>
        <v>2.1789468003292094</v>
      </c>
      <c r="G290" s="188">
        <v>139434</v>
      </c>
      <c r="H290" s="188">
        <v>68611</v>
      </c>
      <c r="I290" s="189">
        <f t="shared" si="137"/>
        <v>0.86338445915404005</v>
      </c>
      <c r="J290" s="189">
        <f t="shared" si="139"/>
        <v>0.92571204986710198</v>
      </c>
      <c r="K290" s="188">
        <v>52890</v>
      </c>
      <c r="L290" s="188">
        <v>47582</v>
      </c>
      <c r="M290" s="189">
        <f t="shared" si="138"/>
        <v>0.71360146794932333</v>
      </c>
      <c r="N290" s="190">
        <f t="shared" si="140"/>
        <v>0.77086764512978967</v>
      </c>
      <c r="V290" s="14"/>
      <c r="W290" s="14"/>
      <c r="X290" s="14"/>
      <c r="Y290" s="14"/>
    </row>
    <row r="291" spans="1:25" ht="12.75" customHeight="1" x14ac:dyDescent="0.2">
      <c r="A291" s="784"/>
      <c r="B291" s="790"/>
      <c r="C291" s="191" t="s">
        <v>52</v>
      </c>
      <c r="D291" s="192">
        <v>30253</v>
      </c>
      <c r="E291" s="211">
        <v>14805</v>
      </c>
      <c r="F291" s="194">
        <f t="shared" si="141"/>
        <v>2.0434312732185074</v>
      </c>
      <c r="G291" s="195">
        <v>25950</v>
      </c>
      <c r="H291" s="195">
        <v>13395</v>
      </c>
      <c r="I291" s="196">
        <f t="shared" si="137"/>
        <v>0.85776617194988924</v>
      </c>
      <c r="J291" s="196">
        <f t="shared" si="139"/>
        <v>0.90476190476190477</v>
      </c>
      <c r="K291" s="195">
        <v>5159</v>
      </c>
      <c r="L291" s="195">
        <v>4606</v>
      </c>
      <c r="M291" s="196">
        <f t="shared" si="138"/>
        <v>0.34846335697399528</v>
      </c>
      <c r="N291" s="197">
        <f t="shared" si="140"/>
        <v>0.38514371033967898</v>
      </c>
      <c r="V291" s="14"/>
      <c r="W291" s="14"/>
      <c r="X291" s="14"/>
      <c r="Y291" s="14"/>
    </row>
    <row r="292" spans="1:25" ht="12.75" customHeight="1" x14ac:dyDescent="0.2">
      <c r="A292" s="784"/>
      <c r="B292" s="786" t="s">
        <v>53</v>
      </c>
      <c r="C292" s="787"/>
      <c r="D292" s="178">
        <v>39382</v>
      </c>
      <c r="E292" s="209">
        <v>31160</v>
      </c>
      <c r="F292" s="180">
        <f t="shared" si="141"/>
        <v>1.2638639281129653</v>
      </c>
      <c r="G292" s="181">
        <v>32462</v>
      </c>
      <c r="H292" s="181">
        <v>26647</v>
      </c>
      <c r="I292" s="182">
        <f t="shared" si="137"/>
        <v>0.8242852064394901</v>
      </c>
      <c r="J292" s="182">
        <f t="shared" si="139"/>
        <v>0.85516688061617463</v>
      </c>
      <c r="K292" s="181">
        <v>17384</v>
      </c>
      <c r="L292" s="181">
        <v>15617</v>
      </c>
      <c r="M292" s="182">
        <f t="shared" si="138"/>
        <v>0.55789473684210522</v>
      </c>
      <c r="N292" s="183">
        <f t="shared" si="140"/>
        <v>0.65238113108417461</v>
      </c>
      <c r="V292" s="14"/>
      <c r="W292" s="14"/>
      <c r="X292" s="14"/>
      <c r="Y292" s="14"/>
    </row>
    <row r="293" spans="1:25" ht="12.75" customHeight="1" x14ac:dyDescent="0.2">
      <c r="A293" s="784"/>
      <c r="B293" s="789" t="s">
        <v>49</v>
      </c>
      <c r="C293" s="184" t="s">
        <v>51</v>
      </c>
      <c r="D293" s="185">
        <v>38089</v>
      </c>
      <c r="E293" s="210">
        <v>30482</v>
      </c>
      <c r="F293" s="187">
        <f t="shared" si="141"/>
        <v>1.2495571156748244</v>
      </c>
      <c r="G293" s="188">
        <v>31391</v>
      </c>
      <c r="H293" s="188">
        <v>26041</v>
      </c>
      <c r="I293" s="189">
        <f t="shared" si="137"/>
        <v>0.82414870435033738</v>
      </c>
      <c r="J293" s="189">
        <f t="shared" si="139"/>
        <v>0.8543074601404107</v>
      </c>
      <c r="K293" s="188">
        <v>17003</v>
      </c>
      <c r="L293" s="188">
        <v>15259</v>
      </c>
      <c r="M293" s="189">
        <f t="shared" si="138"/>
        <v>0.55780460599698178</v>
      </c>
      <c r="N293" s="190">
        <f t="shared" si="140"/>
        <v>0.65293191505702541</v>
      </c>
      <c r="V293" s="14"/>
      <c r="W293" s="14"/>
      <c r="X293" s="14"/>
      <c r="Y293" s="14"/>
    </row>
    <row r="294" spans="1:25" ht="12.75" customHeight="1" thickBot="1" x14ac:dyDescent="0.25">
      <c r="A294" s="785"/>
      <c r="B294" s="793"/>
      <c r="C294" s="212" t="s">
        <v>52</v>
      </c>
      <c r="D294" s="213">
        <v>1293</v>
      </c>
      <c r="E294" s="214">
        <v>1037</v>
      </c>
      <c r="F294" s="215">
        <f t="shared" si="141"/>
        <v>1.2468659594985536</v>
      </c>
      <c r="G294" s="216">
        <v>1071</v>
      </c>
      <c r="H294" s="216">
        <v>896</v>
      </c>
      <c r="I294" s="217">
        <f t="shared" si="137"/>
        <v>0.82830626450116007</v>
      </c>
      <c r="J294" s="217">
        <f t="shared" si="139"/>
        <v>0.86403085824493731</v>
      </c>
      <c r="K294" s="216">
        <v>455</v>
      </c>
      <c r="L294" s="216">
        <v>378</v>
      </c>
      <c r="M294" s="217">
        <f t="shared" si="138"/>
        <v>0.43876567020250723</v>
      </c>
      <c r="N294" s="218">
        <f t="shared" si="140"/>
        <v>0.5078125</v>
      </c>
      <c r="V294" s="14"/>
      <c r="W294" s="14"/>
      <c r="X294" s="14"/>
      <c r="Y294" s="14"/>
    </row>
    <row r="295" spans="1:25" ht="12.75" customHeight="1" thickTop="1" thickBot="1" x14ac:dyDescent="0.25">
      <c r="A295" s="796" t="s">
        <v>553</v>
      </c>
      <c r="B295" s="797"/>
      <c r="C295" s="797"/>
      <c r="D295" s="797"/>
      <c r="E295" s="797"/>
      <c r="F295" s="797"/>
      <c r="G295" s="797"/>
      <c r="H295" s="797"/>
      <c r="I295" s="797"/>
      <c r="J295" s="797"/>
      <c r="K295" s="797"/>
      <c r="L295" s="797"/>
      <c r="M295" s="797"/>
      <c r="N295" s="798"/>
      <c r="V295" s="14"/>
      <c r="W295" s="14"/>
      <c r="X295" s="14"/>
      <c r="Y295" s="14"/>
    </row>
    <row r="296" spans="1:25" ht="12.75" customHeight="1" x14ac:dyDescent="0.2">
      <c r="A296" s="207" t="s">
        <v>48</v>
      </c>
      <c r="B296" s="171"/>
      <c r="C296" s="171"/>
      <c r="D296" s="172">
        <v>213624</v>
      </c>
      <c r="E296" s="208">
        <v>95900</v>
      </c>
      <c r="F296" s="174">
        <f>D296/E296</f>
        <v>2.2275703858185611</v>
      </c>
      <c r="G296" s="175">
        <v>182401</v>
      </c>
      <c r="H296" s="175">
        <v>87763</v>
      </c>
      <c r="I296" s="176">
        <f t="shared" ref="I296:I302" si="142">G296/D296</f>
        <v>0.85384132868966034</v>
      </c>
      <c r="J296" s="176">
        <f>+H296/E296</f>
        <v>0.91515119916579768</v>
      </c>
      <c r="K296" s="175">
        <v>67709</v>
      </c>
      <c r="L296" s="175">
        <v>63185</v>
      </c>
      <c r="M296" s="176">
        <f t="shared" ref="M296:M302" si="143">+K296/E296</f>
        <v>0.70603753910323253</v>
      </c>
      <c r="N296" s="177">
        <f>K296/H296</f>
        <v>0.77149823957704267</v>
      </c>
      <c r="V296" s="14"/>
      <c r="W296" s="14"/>
      <c r="X296" s="14"/>
      <c r="Y296" s="14"/>
    </row>
    <row r="297" spans="1:25" ht="12.75" customHeight="1" x14ac:dyDescent="0.2">
      <c r="A297" s="783" t="s">
        <v>49</v>
      </c>
      <c r="B297" s="786" t="s">
        <v>50</v>
      </c>
      <c r="C297" s="787"/>
      <c r="D297" s="178">
        <v>178963</v>
      </c>
      <c r="E297" s="209">
        <v>72993</v>
      </c>
      <c r="F297" s="180">
        <f>D297/E297</f>
        <v>2.4517830476895046</v>
      </c>
      <c r="G297" s="181">
        <v>153797</v>
      </c>
      <c r="H297" s="181">
        <v>67791</v>
      </c>
      <c r="I297" s="182">
        <f t="shared" si="142"/>
        <v>0.85937875426764188</v>
      </c>
      <c r="J297" s="182">
        <f t="shared" ref="J297:J302" si="144">+H297/E297</f>
        <v>0.92873289219514199</v>
      </c>
      <c r="K297" s="181">
        <v>52615</v>
      </c>
      <c r="L297" s="181">
        <v>48927</v>
      </c>
      <c r="M297" s="182">
        <f t="shared" si="143"/>
        <v>0.72082254462756701</v>
      </c>
      <c r="N297" s="183">
        <f t="shared" ref="N297:N302" si="145">K297/H297</f>
        <v>0.77613547521057369</v>
      </c>
      <c r="V297" s="14"/>
      <c r="W297" s="14"/>
      <c r="X297" s="14"/>
      <c r="Y297" s="14"/>
    </row>
    <row r="298" spans="1:25" ht="12.75" customHeight="1" x14ac:dyDescent="0.2">
      <c r="A298" s="784"/>
      <c r="B298" s="789" t="s">
        <v>49</v>
      </c>
      <c r="C298" s="184" t="s">
        <v>51</v>
      </c>
      <c r="D298" s="185">
        <v>149713</v>
      </c>
      <c r="E298" s="210">
        <v>68394</v>
      </c>
      <c r="F298" s="187">
        <f t="shared" ref="F298:F302" si="146">D298/E298</f>
        <v>2.1889785653712313</v>
      </c>
      <c r="G298" s="188">
        <v>128944</v>
      </c>
      <c r="H298" s="188">
        <v>63458</v>
      </c>
      <c r="I298" s="189">
        <f t="shared" si="142"/>
        <v>0.86127457201445434</v>
      </c>
      <c r="J298" s="189">
        <f t="shared" si="144"/>
        <v>0.92782992660174868</v>
      </c>
      <c r="K298" s="188">
        <v>49745</v>
      </c>
      <c r="L298" s="188">
        <v>44744</v>
      </c>
      <c r="M298" s="189">
        <f t="shared" si="143"/>
        <v>0.72732988273825194</v>
      </c>
      <c r="N298" s="190">
        <f t="shared" si="145"/>
        <v>0.78390431466481769</v>
      </c>
      <c r="V298" s="14"/>
      <c r="W298" s="14"/>
      <c r="X298" s="14"/>
      <c r="Y298" s="14"/>
    </row>
    <row r="299" spans="1:25" ht="12.75" customHeight="1" x14ac:dyDescent="0.2">
      <c r="A299" s="784"/>
      <c r="B299" s="790"/>
      <c r="C299" s="191" t="s">
        <v>52</v>
      </c>
      <c r="D299" s="192">
        <v>29250</v>
      </c>
      <c r="E299" s="211">
        <v>14060</v>
      </c>
      <c r="F299" s="194">
        <f t="shared" si="146"/>
        <v>2.0803698435277385</v>
      </c>
      <c r="G299" s="195">
        <v>24853</v>
      </c>
      <c r="H299" s="195">
        <v>12639</v>
      </c>
      <c r="I299" s="196">
        <f t="shared" si="142"/>
        <v>0.8496752136752137</v>
      </c>
      <c r="J299" s="196">
        <f t="shared" si="144"/>
        <v>0.89893314366998578</v>
      </c>
      <c r="K299" s="195">
        <v>5044</v>
      </c>
      <c r="L299" s="195">
        <v>4474</v>
      </c>
      <c r="M299" s="196">
        <f t="shared" si="143"/>
        <v>0.35874822190611666</v>
      </c>
      <c r="N299" s="197">
        <f t="shared" si="145"/>
        <v>0.39908220587071763</v>
      </c>
      <c r="V299" s="14"/>
      <c r="W299" s="14"/>
      <c r="X299" s="14"/>
      <c r="Y299" s="14"/>
    </row>
    <row r="300" spans="1:25" ht="12.75" customHeight="1" x14ac:dyDescent="0.2">
      <c r="A300" s="784"/>
      <c r="B300" s="786" t="s">
        <v>53</v>
      </c>
      <c r="C300" s="787"/>
      <c r="D300" s="178">
        <v>34661</v>
      </c>
      <c r="E300" s="209">
        <v>27437</v>
      </c>
      <c r="F300" s="180">
        <f t="shared" si="146"/>
        <v>1.2632940919196705</v>
      </c>
      <c r="G300" s="181">
        <v>28604</v>
      </c>
      <c r="H300" s="181">
        <v>23529</v>
      </c>
      <c r="I300" s="182">
        <f t="shared" si="142"/>
        <v>0.8252502812959811</v>
      </c>
      <c r="J300" s="182">
        <f t="shared" si="144"/>
        <v>0.8575646025440099</v>
      </c>
      <c r="K300" s="181">
        <v>16445</v>
      </c>
      <c r="L300" s="181">
        <v>14637</v>
      </c>
      <c r="M300" s="182">
        <f t="shared" si="143"/>
        <v>0.59937310930495313</v>
      </c>
      <c r="N300" s="183">
        <f t="shared" si="145"/>
        <v>0.69892473118279574</v>
      </c>
      <c r="V300" s="14"/>
      <c r="W300" s="14"/>
      <c r="X300" s="14"/>
      <c r="Y300" s="14"/>
    </row>
    <row r="301" spans="1:25" ht="12.75" customHeight="1" x14ac:dyDescent="0.2">
      <c r="A301" s="784"/>
      <c r="B301" s="789" t="s">
        <v>49</v>
      </c>
      <c r="C301" s="184" t="s">
        <v>51</v>
      </c>
      <c r="D301" s="185">
        <v>33574</v>
      </c>
      <c r="E301" s="210">
        <v>26818</v>
      </c>
      <c r="F301" s="187">
        <f t="shared" si="146"/>
        <v>1.2519203520023865</v>
      </c>
      <c r="G301" s="188">
        <v>27707</v>
      </c>
      <c r="H301" s="188">
        <v>22981</v>
      </c>
      <c r="I301" s="189">
        <f t="shared" si="142"/>
        <v>0.82525168284982431</v>
      </c>
      <c r="J301" s="189">
        <f t="shared" si="144"/>
        <v>0.85692445372510995</v>
      </c>
      <c r="K301" s="188">
        <v>16041</v>
      </c>
      <c r="L301" s="188">
        <v>14251</v>
      </c>
      <c r="M301" s="189">
        <f t="shared" si="143"/>
        <v>0.59814303825788651</v>
      </c>
      <c r="N301" s="190">
        <f t="shared" si="145"/>
        <v>0.69801140072233581</v>
      </c>
      <c r="V301" s="14"/>
      <c r="W301" s="14"/>
      <c r="X301" s="14"/>
      <c r="Y301" s="14"/>
    </row>
    <row r="302" spans="1:25" ht="12.75" customHeight="1" thickBot="1" x14ac:dyDescent="0.25">
      <c r="A302" s="785"/>
      <c r="B302" s="793"/>
      <c r="C302" s="212" t="s">
        <v>52</v>
      </c>
      <c r="D302" s="213">
        <v>1087</v>
      </c>
      <c r="E302" s="214">
        <v>884</v>
      </c>
      <c r="F302" s="215">
        <f t="shared" si="146"/>
        <v>1.2296380090497738</v>
      </c>
      <c r="G302" s="216">
        <v>897</v>
      </c>
      <c r="H302" s="216">
        <v>761</v>
      </c>
      <c r="I302" s="217">
        <f t="shared" si="142"/>
        <v>0.82520699172033118</v>
      </c>
      <c r="J302" s="217">
        <f t="shared" si="144"/>
        <v>0.86085972850678738</v>
      </c>
      <c r="K302" s="216">
        <v>448</v>
      </c>
      <c r="L302" s="216">
        <v>398</v>
      </c>
      <c r="M302" s="217">
        <f t="shared" si="143"/>
        <v>0.50678733031674206</v>
      </c>
      <c r="N302" s="218">
        <f t="shared" si="145"/>
        <v>0.58869908015768724</v>
      </c>
      <c r="V302" s="14"/>
      <c r="W302" s="14"/>
      <c r="X302" s="14"/>
      <c r="Y302" s="14"/>
    </row>
    <row r="303" spans="1:25" ht="12.75" customHeight="1" thickTop="1" thickBot="1" x14ac:dyDescent="0.25">
      <c r="A303" s="796" t="s">
        <v>563</v>
      </c>
      <c r="B303" s="797"/>
      <c r="C303" s="797"/>
      <c r="D303" s="797"/>
      <c r="E303" s="797"/>
      <c r="F303" s="797"/>
      <c r="G303" s="797"/>
      <c r="H303" s="797"/>
      <c r="I303" s="797"/>
      <c r="J303" s="797"/>
      <c r="K303" s="797"/>
      <c r="L303" s="797"/>
      <c r="M303" s="797"/>
      <c r="N303" s="798"/>
      <c r="V303" s="14"/>
      <c r="W303" s="14"/>
      <c r="X303" s="14"/>
      <c r="Y303" s="14"/>
    </row>
    <row r="304" spans="1:25" ht="12.75" customHeight="1" x14ac:dyDescent="0.2">
      <c r="A304" s="207" t="s">
        <v>48</v>
      </c>
      <c r="B304" s="171"/>
      <c r="C304" s="171"/>
      <c r="D304" s="172">
        <v>203073</v>
      </c>
      <c r="E304" s="208">
        <v>91402</v>
      </c>
      <c r="F304" s="174">
        <f>D304/E304</f>
        <v>2.2217566355221985</v>
      </c>
      <c r="G304" s="748">
        <v>174846</v>
      </c>
      <c r="H304" s="175">
        <v>84358</v>
      </c>
      <c r="I304" s="176">
        <f t="shared" ref="I304:I310" si="147">G304/D304</f>
        <v>0.86100072387762039</v>
      </c>
      <c r="J304" s="176">
        <f>+H304/E304</f>
        <v>0.92293385265092664</v>
      </c>
      <c r="K304" s="175">
        <v>67541</v>
      </c>
      <c r="L304" s="175">
        <v>63286</v>
      </c>
      <c r="M304" s="176">
        <f t="shared" ref="M304:M310" si="148">+K304/E304</f>
        <v>0.73894444322881336</v>
      </c>
      <c r="N304" s="177">
        <f>K304/H304</f>
        <v>0.80064724151829114</v>
      </c>
      <c r="V304" s="14"/>
      <c r="W304" s="14"/>
      <c r="X304" s="14"/>
      <c r="Y304" s="14"/>
    </row>
    <row r="305" spans="1:25" ht="12.75" customHeight="1" x14ac:dyDescent="0.2">
      <c r="A305" s="783" t="s">
        <v>49</v>
      </c>
      <c r="B305" s="786" t="s">
        <v>50</v>
      </c>
      <c r="C305" s="787"/>
      <c r="D305" s="178">
        <v>171128</v>
      </c>
      <c r="E305" s="209">
        <v>69856</v>
      </c>
      <c r="F305" s="180">
        <f>D305/E305</f>
        <v>2.4497251488776914</v>
      </c>
      <c r="G305" s="749">
        <v>148183</v>
      </c>
      <c r="H305" s="181">
        <v>65378</v>
      </c>
      <c r="I305" s="182">
        <f t="shared" si="147"/>
        <v>0.86591907811696511</v>
      </c>
      <c r="J305" s="182">
        <f t="shared" ref="J305:J310" si="149">+H305/E305</f>
        <v>0.93589670178653228</v>
      </c>
      <c r="K305" s="181">
        <v>52535</v>
      </c>
      <c r="L305" s="181">
        <v>49067</v>
      </c>
      <c r="M305" s="182">
        <f t="shared" si="148"/>
        <v>0.75204706825469536</v>
      </c>
      <c r="N305" s="183">
        <f t="shared" ref="N305:N310" si="150">K305/H305</f>
        <v>0.80355777172749243</v>
      </c>
      <c r="V305" s="14"/>
      <c r="W305" s="14"/>
      <c r="X305" s="14"/>
      <c r="Y305" s="14"/>
    </row>
    <row r="306" spans="1:25" ht="12.75" customHeight="1" x14ac:dyDescent="0.2">
      <c r="A306" s="784"/>
      <c r="B306" s="789" t="s">
        <v>49</v>
      </c>
      <c r="C306" s="184" t="s">
        <v>51</v>
      </c>
      <c r="D306" s="185">
        <v>142337</v>
      </c>
      <c r="E306" s="210">
        <v>65629</v>
      </c>
      <c r="F306" s="187">
        <f t="shared" ref="F306:F310" si="151">D306/E306</f>
        <v>2.1688125676149261</v>
      </c>
      <c r="G306" s="750">
        <v>123602</v>
      </c>
      <c r="H306" s="188">
        <v>61452</v>
      </c>
      <c r="I306" s="189">
        <f t="shared" si="147"/>
        <v>0.86837575612806228</v>
      </c>
      <c r="J306" s="189">
        <f t="shared" si="149"/>
        <v>0.936354355544043</v>
      </c>
      <c r="K306" s="188">
        <v>49639</v>
      </c>
      <c r="L306" s="188">
        <v>44717</v>
      </c>
      <c r="M306" s="189">
        <f t="shared" si="148"/>
        <v>0.75635770772067223</v>
      </c>
      <c r="N306" s="190">
        <f t="shared" si="150"/>
        <v>0.8077686649742889</v>
      </c>
      <c r="V306" s="14"/>
      <c r="W306" s="14"/>
      <c r="X306" s="14"/>
      <c r="Y306" s="14"/>
    </row>
    <row r="307" spans="1:25" ht="12.75" customHeight="1" x14ac:dyDescent="0.2">
      <c r="A307" s="784"/>
      <c r="B307" s="790"/>
      <c r="C307" s="191" t="s">
        <v>52</v>
      </c>
      <c r="D307" s="192">
        <v>28791</v>
      </c>
      <c r="E307" s="211">
        <v>13357</v>
      </c>
      <c r="F307" s="194">
        <f t="shared" si="151"/>
        <v>2.1554989892940033</v>
      </c>
      <c r="G307" s="751">
        <v>24581</v>
      </c>
      <c r="H307" s="195">
        <v>11853</v>
      </c>
      <c r="I307" s="196">
        <f t="shared" si="147"/>
        <v>0.85377374874092593</v>
      </c>
      <c r="J307" s="196">
        <f t="shared" si="149"/>
        <v>0.88739986523920045</v>
      </c>
      <c r="K307" s="195">
        <v>5257</v>
      </c>
      <c r="L307" s="195">
        <v>4670</v>
      </c>
      <c r="M307" s="196">
        <f t="shared" si="148"/>
        <v>0.39357640188665122</v>
      </c>
      <c r="N307" s="197">
        <f t="shared" si="150"/>
        <v>0.44351640934784442</v>
      </c>
      <c r="V307" s="14"/>
      <c r="W307" s="14"/>
      <c r="X307" s="14"/>
      <c r="Y307" s="14"/>
    </row>
    <row r="308" spans="1:25" ht="12.75" customHeight="1" x14ac:dyDescent="0.2">
      <c r="A308" s="784"/>
      <c r="B308" s="786" t="s">
        <v>53</v>
      </c>
      <c r="C308" s="787"/>
      <c r="D308" s="178">
        <f>D304-D305</f>
        <v>31945</v>
      </c>
      <c r="E308" s="209">
        <v>25515</v>
      </c>
      <c r="F308" s="180">
        <f t="shared" si="151"/>
        <v>1.2520086223789928</v>
      </c>
      <c r="G308" s="752">
        <f>G304-G305</f>
        <v>26663</v>
      </c>
      <c r="H308" s="181">
        <v>22115</v>
      </c>
      <c r="I308" s="182">
        <f t="shared" si="147"/>
        <v>0.8346533103772108</v>
      </c>
      <c r="J308" s="182">
        <f t="shared" si="149"/>
        <v>0.8667450519302371</v>
      </c>
      <c r="K308" s="181">
        <v>16330</v>
      </c>
      <c r="L308" s="181">
        <v>14580</v>
      </c>
      <c r="M308" s="182">
        <f t="shared" si="148"/>
        <v>0.64001567705271412</v>
      </c>
      <c r="N308" s="183">
        <f t="shared" si="150"/>
        <v>0.73841284196246892</v>
      </c>
      <c r="V308" s="14"/>
      <c r="W308" s="14"/>
      <c r="X308" s="14"/>
      <c r="Y308" s="14"/>
    </row>
    <row r="309" spans="1:25" ht="12.75" customHeight="1" x14ac:dyDescent="0.2">
      <c r="A309" s="784"/>
      <c r="B309" s="789" t="s">
        <v>49</v>
      </c>
      <c r="C309" s="184" t="s">
        <v>51</v>
      </c>
      <c r="D309" s="185">
        <v>30879</v>
      </c>
      <c r="E309" s="210">
        <v>24889</v>
      </c>
      <c r="F309" s="187">
        <f t="shared" si="151"/>
        <v>1.240668568443891</v>
      </c>
      <c r="G309" s="750">
        <v>25791</v>
      </c>
      <c r="H309" s="188">
        <v>21554</v>
      </c>
      <c r="I309" s="189">
        <f t="shared" si="147"/>
        <v>0.83522782473525692</v>
      </c>
      <c r="J309" s="189">
        <f t="shared" si="149"/>
        <v>0.86600506247739961</v>
      </c>
      <c r="K309" s="188">
        <v>15886</v>
      </c>
      <c r="L309" s="188">
        <v>14149</v>
      </c>
      <c r="M309" s="189">
        <f t="shared" si="148"/>
        <v>0.63827393627707019</v>
      </c>
      <c r="N309" s="190">
        <f t="shared" si="150"/>
        <v>0.73703256936067552</v>
      </c>
      <c r="V309" s="14"/>
      <c r="W309" s="14"/>
      <c r="X309" s="14"/>
      <c r="Y309" s="14"/>
    </row>
    <row r="310" spans="1:25" ht="12.75" customHeight="1" thickBot="1" x14ac:dyDescent="0.25">
      <c r="A310" s="785"/>
      <c r="B310" s="793"/>
      <c r="C310" s="212" t="s">
        <v>52</v>
      </c>
      <c r="D310" s="213">
        <v>1066</v>
      </c>
      <c r="E310" s="214">
        <v>852</v>
      </c>
      <c r="F310" s="215">
        <f t="shared" si="151"/>
        <v>1.2511737089201878</v>
      </c>
      <c r="G310" s="753">
        <v>872</v>
      </c>
      <c r="H310" s="216">
        <v>734</v>
      </c>
      <c r="I310" s="217">
        <f t="shared" si="147"/>
        <v>0.81801125703564725</v>
      </c>
      <c r="J310" s="217">
        <f t="shared" si="149"/>
        <v>0.86150234741784038</v>
      </c>
      <c r="K310" s="216">
        <v>493</v>
      </c>
      <c r="L310" s="216">
        <v>440</v>
      </c>
      <c r="M310" s="217">
        <f t="shared" si="148"/>
        <v>0.57863849765258213</v>
      </c>
      <c r="N310" s="218">
        <f t="shared" si="150"/>
        <v>0.67166212534059944</v>
      </c>
      <c r="V310" s="14"/>
      <c r="W310" s="14"/>
      <c r="X310" s="14"/>
      <c r="Y310" s="14"/>
    </row>
    <row r="311" spans="1:25" ht="12.75" customHeight="1" thickTop="1" thickBot="1" x14ac:dyDescent="0.25">
      <c r="A311" s="796" t="s">
        <v>593</v>
      </c>
      <c r="B311" s="797"/>
      <c r="C311" s="797"/>
      <c r="D311" s="797"/>
      <c r="E311" s="797"/>
      <c r="F311" s="797"/>
      <c r="G311" s="797"/>
      <c r="H311" s="797"/>
      <c r="I311" s="797"/>
      <c r="J311" s="797"/>
      <c r="K311" s="797"/>
      <c r="L311" s="797"/>
      <c r="M311" s="797"/>
      <c r="N311" s="798"/>
      <c r="V311" s="14"/>
      <c r="W311" s="14"/>
      <c r="X311" s="14"/>
      <c r="Y311" s="14"/>
    </row>
    <row r="312" spans="1:25" ht="12.75" customHeight="1" x14ac:dyDescent="0.2">
      <c r="A312" s="207" t="s">
        <v>48</v>
      </c>
      <c r="B312" s="171"/>
      <c r="C312" s="171"/>
      <c r="D312" s="172">
        <v>193774</v>
      </c>
      <c r="E312" s="208">
        <v>88539</v>
      </c>
      <c r="F312" s="174">
        <f>D312/E312</f>
        <v>2.1885722675882944</v>
      </c>
      <c r="G312" s="748">
        <v>166197</v>
      </c>
      <c r="H312" s="175">
        <v>81764</v>
      </c>
      <c r="I312" s="176">
        <f t="shared" ref="I312:I318" si="152">G312/D312</f>
        <v>0.85768472550496966</v>
      </c>
      <c r="J312" s="176">
        <f>+H312/E312</f>
        <v>0.92348004834027941</v>
      </c>
      <c r="K312" s="175">
        <v>66425</v>
      </c>
      <c r="L312" s="175">
        <v>62196</v>
      </c>
      <c r="M312" s="176">
        <f t="shared" ref="M312:M318" si="153">+K312/E312</f>
        <v>0.75023435999954824</v>
      </c>
      <c r="N312" s="177">
        <f>K312/H312</f>
        <v>0.81239909984834402</v>
      </c>
      <c r="V312" s="14"/>
      <c r="W312" s="14"/>
      <c r="X312" s="14"/>
      <c r="Y312" s="14"/>
    </row>
    <row r="313" spans="1:25" ht="12.75" customHeight="1" x14ac:dyDescent="0.2">
      <c r="A313" s="783" t="s">
        <v>49</v>
      </c>
      <c r="B313" s="786" t="s">
        <v>50</v>
      </c>
      <c r="C313" s="787"/>
      <c r="D313" s="178">
        <v>165088</v>
      </c>
      <c r="E313" s="209">
        <v>68879</v>
      </c>
      <c r="F313" s="180">
        <f>D313/E313</f>
        <v>2.3967827639774097</v>
      </c>
      <c r="G313" s="749">
        <v>142465</v>
      </c>
      <c r="H313" s="181">
        <v>64495</v>
      </c>
      <c r="I313" s="182">
        <f t="shared" si="152"/>
        <v>0.86296399496026366</v>
      </c>
      <c r="J313" s="182">
        <f t="shared" ref="J313:J318" si="154">+H313/E313</f>
        <v>0.93635215377691317</v>
      </c>
      <c r="K313" s="181">
        <v>52497</v>
      </c>
      <c r="L313" s="181">
        <v>49057</v>
      </c>
      <c r="M313" s="182">
        <f t="shared" si="153"/>
        <v>0.76216263302312748</v>
      </c>
      <c r="N313" s="183">
        <f t="shared" ref="N313:N318" si="155">K313/H313</f>
        <v>0.81397007519962783</v>
      </c>
      <c r="V313" s="14"/>
      <c r="W313" s="14"/>
      <c r="X313" s="14"/>
      <c r="Y313" s="14"/>
    </row>
    <row r="314" spans="1:25" ht="12.75" customHeight="1" x14ac:dyDescent="0.2">
      <c r="A314" s="784"/>
      <c r="B314" s="789" t="s">
        <v>49</v>
      </c>
      <c r="C314" s="184" t="s">
        <v>51</v>
      </c>
      <c r="D314" s="185">
        <v>137839</v>
      </c>
      <c r="E314" s="210">
        <v>64799</v>
      </c>
      <c r="F314" s="187">
        <f t="shared" ref="F314:F318" si="156">D314/E314</f>
        <v>2.1271778885476627</v>
      </c>
      <c r="G314" s="750">
        <v>119379</v>
      </c>
      <c r="H314" s="188">
        <v>60692</v>
      </c>
      <c r="I314" s="189">
        <f t="shared" si="152"/>
        <v>0.86607563897010276</v>
      </c>
      <c r="J314" s="189">
        <f t="shared" si="154"/>
        <v>0.93661939227457214</v>
      </c>
      <c r="K314" s="188">
        <v>49397</v>
      </c>
      <c r="L314" s="188">
        <v>44648</v>
      </c>
      <c r="M314" s="189">
        <f t="shared" si="153"/>
        <v>0.76231114677695644</v>
      </c>
      <c r="N314" s="190">
        <f t="shared" si="155"/>
        <v>0.81389639491201471</v>
      </c>
      <c r="V314" s="14"/>
      <c r="W314" s="14"/>
      <c r="X314" s="14"/>
      <c r="Y314" s="14"/>
    </row>
    <row r="315" spans="1:25" ht="12.75" customHeight="1" x14ac:dyDescent="0.2">
      <c r="A315" s="784"/>
      <c r="B315" s="790"/>
      <c r="C315" s="191" t="s">
        <v>52</v>
      </c>
      <c r="D315" s="192">
        <v>27249</v>
      </c>
      <c r="E315" s="211">
        <v>12846</v>
      </c>
      <c r="F315" s="194">
        <f t="shared" si="156"/>
        <v>2.1212050443717887</v>
      </c>
      <c r="G315" s="751">
        <v>23086</v>
      </c>
      <c r="H315" s="195">
        <v>11466</v>
      </c>
      <c r="I315" s="196">
        <f t="shared" si="152"/>
        <v>0.84722375133032402</v>
      </c>
      <c r="J315" s="196">
        <f t="shared" si="154"/>
        <v>0.89257356375525454</v>
      </c>
      <c r="K315" s="195">
        <v>5405</v>
      </c>
      <c r="L315" s="195">
        <v>4758</v>
      </c>
      <c r="M315" s="196">
        <f t="shared" si="153"/>
        <v>0.42075354195858633</v>
      </c>
      <c r="N315" s="197">
        <f t="shared" si="155"/>
        <v>0.47139368567939999</v>
      </c>
      <c r="V315" s="14"/>
      <c r="W315" s="14"/>
      <c r="X315" s="14"/>
      <c r="Y315" s="14"/>
    </row>
    <row r="316" spans="1:25" ht="12.75" customHeight="1" x14ac:dyDescent="0.2">
      <c r="A316" s="784"/>
      <c r="B316" s="786" t="s">
        <v>53</v>
      </c>
      <c r="C316" s="787"/>
      <c r="D316" s="178">
        <v>28686</v>
      </c>
      <c r="E316" s="209">
        <v>23804</v>
      </c>
      <c r="F316" s="180">
        <f t="shared" si="156"/>
        <v>1.2050915812468492</v>
      </c>
      <c r="G316" s="752">
        <v>23732</v>
      </c>
      <c r="H316" s="181">
        <v>19944</v>
      </c>
      <c r="I316" s="182">
        <f t="shared" si="152"/>
        <v>0.82730251690720213</v>
      </c>
      <c r="J316" s="182">
        <f t="shared" si="154"/>
        <v>0.83784237943202822</v>
      </c>
      <c r="K316" s="181">
        <v>15011</v>
      </c>
      <c r="L316" s="181">
        <v>13462</v>
      </c>
      <c r="M316" s="182">
        <f t="shared" si="153"/>
        <v>0.63060830112586119</v>
      </c>
      <c r="N316" s="183">
        <f t="shared" si="155"/>
        <v>0.75265744083433617</v>
      </c>
      <c r="V316" s="14"/>
      <c r="W316" s="14"/>
      <c r="X316" s="14"/>
      <c r="Y316" s="14"/>
    </row>
    <row r="317" spans="1:25" ht="12.75" customHeight="1" x14ac:dyDescent="0.2">
      <c r="A317" s="784"/>
      <c r="B317" s="789" t="s">
        <v>49</v>
      </c>
      <c r="C317" s="184" t="s">
        <v>51</v>
      </c>
      <c r="D317" s="185">
        <v>27482</v>
      </c>
      <c r="E317" s="210">
        <v>22393</v>
      </c>
      <c r="F317" s="187">
        <f t="shared" si="156"/>
        <v>1.2272585182869646</v>
      </c>
      <c r="G317" s="750">
        <v>22782</v>
      </c>
      <c r="H317" s="188">
        <v>19332</v>
      </c>
      <c r="I317" s="189">
        <f t="shared" si="152"/>
        <v>0.8289789680518157</v>
      </c>
      <c r="J317" s="189">
        <f t="shared" si="154"/>
        <v>0.86330549725360606</v>
      </c>
      <c r="K317" s="188">
        <v>14497</v>
      </c>
      <c r="L317" s="188">
        <v>12968</v>
      </c>
      <c r="M317" s="189">
        <f t="shared" si="153"/>
        <v>0.64738980931541101</v>
      </c>
      <c r="N317" s="190">
        <f t="shared" si="155"/>
        <v>0.74989654458928201</v>
      </c>
      <c r="V317" s="14"/>
      <c r="W317" s="14"/>
      <c r="X317" s="14"/>
      <c r="Y317" s="14"/>
    </row>
    <row r="318" spans="1:25" ht="12.75" customHeight="1" thickBot="1" x14ac:dyDescent="0.25">
      <c r="A318" s="785"/>
      <c r="B318" s="793"/>
      <c r="C318" s="212" t="s">
        <v>52</v>
      </c>
      <c r="D318" s="213">
        <v>1204</v>
      </c>
      <c r="E318" s="214">
        <v>937</v>
      </c>
      <c r="F318" s="215">
        <f t="shared" si="156"/>
        <v>1.2849519743863393</v>
      </c>
      <c r="G318" s="753">
        <v>950</v>
      </c>
      <c r="H318" s="216">
        <v>802</v>
      </c>
      <c r="I318" s="217">
        <f t="shared" si="152"/>
        <v>0.78903654485049834</v>
      </c>
      <c r="J318" s="217">
        <f t="shared" si="154"/>
        <v>0.85592315901814298</v>
      </c>
      <c r="K318" s="216">
        <v>566</v>
      </c>
      <c r="L318" s="216">
        <v>509</v>
      </c>
      <c r="M318" s="217">
        <f t="shared" si="153"/>
        <v>0.60405549626467447</v>
      </c>
      <c r="N318" s="218">
        <f t="shared" si="155"/>
        <v>0.70573566084788031</v>
      </c>
      <c r="V318" s="14"/>
      <c r="W318" s="14"/>
      <c r="X318" s="14"/>
      <c r="Y318" s="14"/>
    </row>
    <row r="319" spans="1:25" ht="12.75" customHeight="1" thickTop="1" thickBot="1" x14ac:dyDescent="0.25">
      <c r="A319" s="796" t="s">
        <v>597</v>
      </c>
      <c r="B319" s="797"/>
      <c r="C319" s="797"/>
      <c r="D319" s="797"/>
      <c r="E319" s="797"/>
      <c r="F319" s="797"/>
      <c r="G319" s="797"/>
      <c r="H319" s="797"/>
      <c r="I319" s="797"/>
      <c r="J319" s="797"/>
      <c r="K319" s="797"/>
      <c r="L319" s="797"/>
      <c r="M319" s="797"/>
      <c r="N319" s="798"/>
      <c r="V319" s="14"/>
      <c r="W319" s="14"/>
      <c r="X319" s="14"/>
      <c r="Y319" s="14"/>
    </row>
    <row r="320" spans="1:25" ht="12.75" customHeight="1" x14ac:dyDescent="0.2">
      <c r="A320" s="207" t="s">
        <v>48</v>
      </c>
      <c r="B320" s="171"/>
      <c r="C320" s="171"/>
      <c r="D320" s="172">
        <v>201016</v>
      </c>
      <c r="E320" s="208">
        <v>91222</v>
      </c>
      <c r="F320" s="174">
        <f>D320/E320</f>
        <v>2.2035912389555152</v>
      </c>
      <c r="G320" s="748">
        <v>173487</v>
      </c>
      <c r="H320" s="175">
        <v>84912</v>
      </c>
      <c r="I320" s="176">
        <f t="shared" ref="I320:I326" si="157">G320/D320</f>
        <v>0.86305070243164728</v>
      </c>
      <c r="J320" s="176">
        <f>+H320/E320</f>
        <v>0.93082808971520026</v>
      </c>
      <c r="K320" s="175">
        <v>70161</v>
      </c>
      <c r="L320" s="175">
        <v>65888</v>
      </c>
      <c r="M320" s="176">
        <f t="shared" ref="M320:M326" si="158">+K320/E320</f>
        <v>0.76912367630615419</v>
      </c>
      <c r="N320" s="177">
        <f>K320/H320</f>
        <v>0.82627897117015259</v>
      </c>
      <c r="V320" s="14"/>
      <c r="W320" s="14"/>
      <c r="X320" s="14"/>
      <c r="Y320" s="14"/>
    </row>
    <row r="321" spans="1:25" ht="12.75" customHeight="1" x14ac:dyDescent="0.2">
      <c r="A321" s="783" t="s">
        <v>49</v>
      </c>
      <c r="B321" s="786" t="s">
        <v>50</v>
      </c>
      <c r="C321" s="787"/>
      <c r="D321" s="178">
        <v>173158</v>
      </c>
      <c r="E321" s="209">
        <v>72160</v>
      </c>
      <c r="F321" s="180">
        <f>D321/E321</f>
        <v>2.3996396895787138</v>
      </c>
      <c r="G321" s="749">
        <v>150077</v>
      </c>
      <c r="H321" s="181">
        <v>67948</v>
      </c>
      <c r="I321" s="182">
        <f t="shared" si="157"/>
        <v>0.86670555215467959</v>
      </c>
      <c r="J321" s="182">
        <f t="shared" ref="J321:J326" si="159">+H321/E321</f>
        <v>0.94162971175166299</v>
      </c>
      <c r="K321" s="181">
        <v>56257</v>
      </c>
      <c r="L321" s="181">
        <v>52899</v>
      </c>
      <c r="M321" s="182">
        <f t="shared" si="158"/>
        <v>0.77961474501108652</v>
      </c>
      <c r="N321" s="183">
        <f t="shared" ref="N321:N326" si="160">K321/H321</f>
        <v>0.8279419556131159</v>
      </c>
      <c r="V321" s="14"/>
      <c r="W321" s="14"/>
      <c r="X321" s="14"/>
      <c r="Y321" s="14"/>
    </row>
    <row r="322" spans="1:25" ht="12.75" customHeight="1" x14ac:dyDescent="0.2">
      <c r="A322" s="784"/>
      <c r="B322" s="789" t="s">
        <v>49</v>
      </c>
      <c r="C322" s="184" t="s">
        <v>51</v>
      </c>
      <c r="D322" s="185">
        <v>145018</v>
      </c>
      <c r="E322" s="210">
        <v>68177</v>
      </c>
      <c r="F322" s="187">
        <f t="shared" ref="F322:F326" si="161">D322/E322</f>
        <v>2.1270809803892807</v>
      </c>
      <c r="G322" s="750">
        <v>126604</v>
      </c>
      <c r="H322" s="188">
        <v>64161</v>
      </c>
      <c r="I322" s="189">
        <f t="shared" si="157"/>
        <v>0.87302265925609235</v>
      </c>
      <c r="J322" s="189">
        <f t="shared" si="159"/>
        <v>0.94109450401161687</v>
      </c>
      <c r="K322" s="188">
        <v>53175</v>
      </c>
      <c r="L322" s="188">
        <v>48210</v>
      </c>
      <c r="M322" s="189">
        <f t="shared" si="158"/>
        <v>0.77995511682825591</v>
      </c>
      <c r="N322" s="190">
        <f t="shared" si="160"/>
        <v>0.82877448917566743</v>
      </c>
      <c r="V322" s="14"/>
      <c r="W322" s="14"/>
      <c r="X322" s="14"/>
      <c r="Y322" s="14"/>
    </row>
    <row r="323" spans="1:25" ht="12.75" customHeight="1" x14ac:dyDescent="0.2">
      <c r="A323" s="784"/>
      <c r="B323" s="790"/>
      <c r="C323" s="191" t="s">
        <v>52</v>
      </c>
      <c r="D323" s="192">
        <v>28140</v>
      </c>
      <c r="E323" s="211">
        <v>13049</v>
      </c>
      <c r="F323" s="194">
        <f t="shared" si="161"/>
        <v>2.1564870871331134</v>
      </c>
      <c r="G323" s="751">
        <v>23473</v>
      </c>
      <c r="H323" s="195">
        <v>11725</v>
      </c>
      <c r="I323" s="196">
        <f t="shared" si="157"/>
        <v>0.83415067519545127</v>
      </c>
      <c r="J323" s="196">
        <f t="shared" si="159"/>
        <v>0.898536286305464</v>
      </c>
      <c r="K323" s="195">
        <v>5699</v>
      </c>
      <c r="L323" s="195">
        <v>5081</v>
      </c>
      <c r="M323" s="196">
        <f t="shared" si="158"/>
        <v>0.43673844739060463</v>
      </c>
      <c r="N323" s="197">
        <f t="shared" si="160"/>
        <v>0.48605543710021321</v>
      </c>
      <c r="V323" s="14"/>
      <c r="W323" s="14"/>
      <c r="X323" s="14"/>
      <c r="Y323" s="14"/>
    </row>
    <row r="324" spans="1:25" ht="12.75" customHeight="1" x14ac:dyDescent="0.2">
      <c r="A324" s="784"/>
      <c r="B324" s="786" t="s">
        <v>53</v>
      </c>
      <c r="C324" s="787"/>
      <c r="D324" s="178">
        <v>27858</v>
      </c>
      <c r="E324" s="209">
        <v>22293</v>
      </c>
      <c r="F324" s="180">
        <f t="shared" si="161"/>
        <v>1.2496299286771633</v>
      </c>
      <c r="G324" s="752">
        <v>23410</v>
      </c>
      <c r="H324" s="181">
        <v>19472</v>
      </c>
      <c r="I324" s="182">
        <f t="shared" si="157"/>
        <v>0.84033311795534493</v>
      </c>
      <c r="J324" s="182">
        <f t="shared" si="159"/>
        <v>0.87345803615484685</v>
      </c>
      <c r="K324" s="181">
        <v>14978</v>
      </c>
      <c r="L324" s="181">
        <v>13300</v>
      </c>
      <c r="M324" s="182">
        <f t="shared" si="158"/>
        <v>0.67187009375140183</v>
      </c>
      <c r="N324" s="183">
        <f t="shared" si="160"/>
        <v>0.76920706655710769</v>
      </c>
      <c r="V324" s="14"/>
      <c r="W324" s="14"/>
      <c r="X324" s="14"/>
      <c r="Y324" s="14"/>
    </row>
    <row r="325" spans="1:25" ht="12.75" customHeight="1" x14ac:dyDescent="0.2">
      <c r="A325" s="784"/>
      <c r="B325" s="789" t="s">
        <v>49</v>
      </c>
      <c r="C325" s="184" t="s">
        <v>51</v>
      </c>
      <c r="D325" s="185">
        <v>26561</v>
      </c>
      <c r="E325" s="210">
        <v>21560</v>
      </c>
      <c r="F325" s="187">
        <f t="shared" si="161"/>
        <v>1.2319573283858998</v>
      </c>
      <c r="G325" s="750">
        <v>22331</v>
      </c>
      <c r="H325" s="188">
        <v>18823</v>
      </c>
      <c r="I325" s="189">
        <f t="shared" si="157"/>
        <v>0.84074394789352813</v>
      </c>
      <c r="J325" s="189">
        <f t="shared" si="159"/>
        <v>0.87305194805194808</v>
      </c>
      <c r="K325" s="188">
        <v>14518</v>
      </c>
      <c r="L325" s="188">
        <v>12846</v>
      </c>
      <c r="M325" s="189">
        <f t="shared" si="158"/>
        <v>0.67337662337662341</v>
      </c>
      <c r="N325" s="190">
        <f t="shared" si="160"/>
        <v>0.7712904425436965</v>
      </c>
      <c r="V325" s="14"/>
      <c r="W325" s="14"/>
      <c r="X325" s="14"/>
      <c r="Y325" s="14"/>
    </row>
    <row r="326" spans="1:25" ht="12.75" customHeight="1" thickBot="1" x14ac:dyDescent="0.25">
      <c r="A326" s="785"/>
      <c r="B326" s="793"/>
      <c r="C326" s="212" t="s">
        <v>52</v>
      </c>
      <c r="D326" s="213">
        <v>1297</v>
      </c>
      <c r="E326" s="214">
        <v>988</v>
      </c>
      <c r="F326" s="215">
        <f t="shared" si="161"/>
        <v>1.3127530364372471</v>
      </c>
      <c r="G326" s="753">
        <v>1079</v>
      </c>
      <c r="H326" s="216">
        <v>837</v>
      </c>
      <c r="I326" s="217">
        <f t="shared" si="157"/>
        <v>0.83191981495759448</v>
      </c>
      <c r="J326" s="217">
        <f t="shared" si="159"/>
        <v>0.84716599190283404</v>
      </c>
      <c r="K326" s="216">
        <v>507</v>
      </c>
      <c r="L326" s="216">
        <v>459</v>
      </c>
      <c r="M326" s="217">
        <f t="shared" si="158"/>
        <v>0.51315789473684215</v>
      </c>
      <c r="N326" s="218">
        <f t="shared" si="160"/>
        <v>0.60573476702508966</v>
      </c>
      <c r="V326" s="14"/>
      <c r="W326" s="14"/>
      <c r="X326" s="14"/>
      <c r="Y326" s="14"/>
    </row>
    <row r="327" spans="1:25" ht="12.75" customHeight="1" thickTop="1" thickBot="1" x14ac:dyDescent="0.25">
      <c r="A327" s="805" t="s">
        <v>601</v>
      </c>
      <c r="B327" s="806"/>
      <c r="C327" s="806"/>
      <c r="D327" s="806"/>
      <c r="E327" s="806"/>
      <c r="F327" s="806"/>
      <c r="G327" s="806"/>
      <c r="H327" s="806"/>
      <c r="I327" s="806"/>
      <c r="J327" s="806"/>
      <c r="K327" s="806"/>
      <c r="L327" s="806"/>
      <c r="M327" s="806"/>
      <c r="N327" s="807"/>
      <c r="V327" s="14"/>
      <c r="W327" s="14"/>
      <c r="X327" s="14"/>
      <c r="Y327" s="14"/>
    </row>
    <row r="328" spans="1:25" ht="12.75" customHeight="1" x14ac:dyDescent="0.2">
      <c r="A328" s="207" t="s">
        <v>48</v>
      </c>
      <c r="B328" s="171"/>
      <c r="C328" s="171"/>
      <c r="D328" s="172">
        <v>201827</v>
      </c>
      <c r="E328" s="208">
        <v>92752</v>
      </c>
      <c r="F328" s="174">
        <f>D328/E328</f>
        <v>2.175985423494911</v>
      </c>
      <c r="G328" s="748">
        <v>181255</v>
      </c>
      <c r="H328" s="175">
        <v>88822</v>
      </c>
      <c r="I328" s="176">
        <f t="shared" ref="I328:I334" si="162">G328/D328</f>
        <v>0.89807112031591407</v>
      </c>
      <c r="J328" s="176">
        <f>+H328/E328</f>
        <v>0.95762894600655513</v>
      </c>
      <c r="K328" s="175">
        <v>73368</v>
      </c>
      <c r="L328" s="175">
        <v>69488</v>
      </c>
      <c r="M328" s="176">
        <f t="shared" ref="M328:M334" si="163">+K328/E328</f>
        <v>0.79101259272037261</v>
      </c>
      <c r="N328" s="177">
        <f>K328/H328</f>
        <v>0.82601157370921618</v>
      </c>
      <c r="V328" s="14"/>
      <c r="W328" s="14"/>
      <c r="X328" s="14"/>
      <c r="Y328" s="14"/>
    </row>
    <row r="329" spans="1:25" ht="12.75" customHeight="1" x14ac:dyDescent="0.2">
      <c r="A329" s="783" t="s">
        <v>49</v>
      </c>
      <c r="B329" s="786" t="s">
        <v>50</v>
      </c>
      <c r="C329" s="787"/>
      <c r="D329" s="178">
        <v>173900</v>
      </c>
      <c r="E329" s="209">
        <v>73290</v>
      </c>
      <c r="F329" s="180">
        <f>D329/E329</f>
        <v>2.3727657252012553</v>
      </c>
      <c r="G329" s="749">
        <v>155935</v>
      </c>
      <c r="H329" s="181">
        <v>70418</v>
      </c>
      <c r="I329" s="182">
        <f t="shared" si="162"/>
        <v>0.89669350201265097</v>
      </c>
      <c r="J329" s="182">
        <f t="shared" ref="J329:J334" si="164">+H329/E329</f>
        <v>0.96081320780461177</v>
      </c>
      <c r="K329" s="181">
        <v>58609</v>
      </c>
      <c r="L329" s="181">
        <v>55505</v>
      </c>
      <c r="M329" s="182">
        <f t="shared" si="163"/>
        <v>0.7996861781962068</v>
      </c>
      <c r="N329" s="183">
        <f t="shared" ref="N329:N334" si="165">K329/H329</f>
        <v>0.83230140021017351</v>
      </c>
      <c r="V329" s="14"/>
      <c r="W329" s="14"/>
      <c r="X329" s="14"/>
      <c r="Y329" s="14"/>
    </row>
    <row r="330" spans="1:25" ht="12.75" customHeight="1" x14ac:dyDescent="0.2">
      <c r="A330" s="784"/>
      <c r="B330" s="789" t="s">
        <v>49</v>
      </c>
      <c r="C330" s="184" t="s">
        <v>51</v>
      </c>
      <c r="D330" s="185">
        <v>146931</v>
      </c>
      <c r="E330" s="210">
        <v>69530</v>
      </c>
      <c r="F330" s="187">
        <f t="shared" ref="F330:F334" si="166">D330/E330</f>
        <v>2.1132029339853302</v>
      </c>
      <c r="G330" s="750">
        <v>132172</v>
      </c>
      <c r="H330" s="188">
        <v>66728</v>
      </c>
      <c r="I330" s="189">
        <f t="shared" si="162"/>
        <v>0.89955149015524294</v>
      </c>
      <c r="J330" s="189">
        <f t="shared" si="164"/>
        <v>0.95970084855458071</v>
      </c>
      <c r="K330" s="188">
        <v>55528</v>
      </c>
      <c r="L330" s="188">
        <v>50882</v>
      </c>
      <c r="M330" s="189">
        <f t="shared" si="163"/>
        <v>0.79861930102114198</v>
      </c>
      <c r="N330" s="190">
        <f t="shared" si="165"/>
        <v>0.83215441793549938</v>
      </c>
      <c r="V330" s="14"/>
      <c r="W330" s="14"/>
      <c r="X330" s="14"/>
      <c r="Y330" s="14"/>
    </row>
    <row r="331" spans="1:25" ht="12.75" customHeight="1" x14ac:dyDescent="0.2">
      <c r="A331" s="784"/>
      <c r="B331" s="790"/>
      <c r="C331" s="191" t="s">
        <v>52</v>
      </c>
      <c r="D331" s="192">
        <v>26969</v>
      </c>
      <c r="E331" s="211">
        <v>12472</v>
      </c>
      <c r="F331" s="194">
        <f t="shared" si="166"/>
        <v>2.1623636946760745</v>
      </c>
      <c r="G331" s="751">
        <v>23763</v>
      </c>
      <c r="H331" s="195">
        <v>11523</v>
      </c>
      <c r="I331" s="196">
        <f t="shared" si="162"/>
        <v>0.88112277058845345</v>
      </c>
      <c r="J331" s="196">
        <f t="shared" si="164"/>
        <v>0.92390955740859526</v>
      </c>
      <c r="K331" s="195">
        <v>5605</v>
      </c>
      <c r="L331" s="195">
        <v>5037</v>
      </c>
      <c r="M331" s="196">
        <f t="shared" si="163"/>
        <v>0.44940667094291215</v>
      </c>
      <c r="N331" s="197">
        <f t="shared" si="165"/>
        <v>0.4864184674130001</v>
      </c>
      <c r="V331" s="14"/>
      <c r="W331" s="14"/>
      <c r="X331" s="14"/>
      <c r="Y331" s="14"/>
    </row>
    <row r="332" spans="1:25" ht="12.75" customHeight="1" thickBot="1" x14ac:dyDescent="0.25">
      <c r="A332" s="784"/>
      <c r="B332" s="786" t="s">
        <v>53</v>
      </c>
      <c r="C332" s="787"/>
      <c r="D332" s="178">
        <v>27927</v>
      </c>
      <c r="E332" s="209">
        <v>22700</v>
      </c>
      <c r="F332" s="180">
        <f t="shared" si="166"/>
        <v>1.2302643171806167</v>
      </c>
      <c r="G332" s="752">
        <v>25320</v>
      </c>
      <c r="H332" s="181">
        <v>21168</v>
      </c>
      <c r="I332" s="182">
        <f t="shared" si="162"/>
        <v>0.90664947899881831</v>
      </c>
      <c r="J332" s="182">
        <f t="shared" si="164"/>
        <v>0.93251101321585905</v>
      </c>
      <c r="K332" s="181">
        <v>15943</v>
      </c>
      <c r="L332" s="181">
        <v>14331</v>
      </c>
      <c r="M332" s="182">
        <f t="shared" si="163"/>
        <v>0.70233480176211449</v>
      </c>
      <c r="N332" s="183">
        <f t="shared" si="165"/>
        <v>0.75316515495086922</v>
      </c>
      <c r="V332" s="14"/>
      <c r="W332" s="14"/>
      <c r="X332" s="14"/>
      <c r="Y332" s="14"/>
    </row>
    <row r="333" spans="1:25" ht="12.75" customHeight="1" thickTop="1" x14ac:dyDescent="0.2">
      <c r="A333" s="784"/>
      <c r="B333" s="789" t="s">
        <v>49</v>
      </c>
      <c r="C333" s="184" t="s">
        <v>51</v>
      </c>
      <c r="D333" s="185">
        <v>26782</v>
      </c>
      <c r="E333" s="210">
        <v>22047</v>
      </c>
      <c r="F333" s="187">
        <f t="shared" si="166"/>
        <v>1.2147684492221165</v>
      </c>
      <c r="G333" s="750">
        <v>24334</v>
      </c>
      <c r="H333" s="188">
        <v>20565</v>
      </c>
      <c r="I333" s="189">
        <f t="shared" si="162"/>
        <v>0.90859532521843034</v>
      </c>
      <c r="J333" s="189">
        <f t="shared" si="164"/>
        <v>0.9327799700639543</v>
      </c>
      <c r="K333" s="188">
        <v>15533</v>
      </c>
      <c r="L333" s="188">
        <v>13905</v>
      </c>
      <c r="M333" s="189">
        <f t="shared" si="163"/>
        <v>0.70454030026761005</v>
      </c>
      <c r="N333" s="190">
        <f t="shared" si="165"/>
        <v>0.75531242402139553</v>
      </c>
      <c r="O333" s="808" t="s">
        <v>612</v>
      </c>
      <c r="P333" s="811" t="s">
        <v>613</v>
      </c>
      <c r="V333" s="14"/>
      <c r="W333" s="14"/>
      <c r="X333" s="14"/>
      <c r="Y333" s="14"/>
    </row>
    <row r="334" spans="1:25" ht="12.75" customHeight="1" thickBot="1" x14ac:dyDescent="0.25">
      <c r="A334" s="785"/>
      <c r="B334" s="793"/>
      <c r="C334" s="212" t="s">
        <v>52</v>
      </c>
      <c r="D334" s="213">
        <v>1145</v>
      </c>
      <c r="E334" s="214">
        <v>919</v>
      </c>
      <c r="F334" s="215">
        <f t="shared" si="166"/>
        <v>1.2459194776931448</v>
      </c>
      <c r="G334" s="753">
        <v>986</v>
      </c>
      <c r="H334" s="216">
        <v>825</v>
      </c>
      <c r="I334" s="217">
        <f t="shared" si="162"/>
        <v>0.86113537117903927</v>
      </c>
      <c r="J334" s="217">
        <f t="shared" si="164"/>
        <v>0.89771490750816108</v>
      </c>
      <c r="K334" s="216">
        <v>472</v>
      </c>
      <c r="L334" s="216">
        <v>432</v>
      </c>
      <c r="M334" s="217">
        <f t="shared" si="163"/>
        <v>0.51360174102285094</v>
      </c>
      <c r="N334" s="218">
        <f t="shared" si="165"/>
        <v>0.57212121212121214</v>
      </c>
      <c r="O334" s="809"/>
      <c r="P334" s="812"/>
      <c r="V334" s="14"/>
      <c r="W334" s="14"/>
      <c r="X334" s="14"/>
      <c r="Y334" s="14"/>
    </row>
    <row r="335" spans="1:25" ht="12.75" customHeight="1" thickTop="1" thickBot="1" x14ac:dyDescent="0.25">
      <c r="A335" s="805" t="s">
        <v>605</v>
      </c>
      <c r="B335" s="806"/>
      <c r="C335" s="806"/>
      <c r="D335" s="806"/>
      <c r="E335" s="806"/>
      <c r="F335" s="806"/>
      <c r="G335" s="806"/>
      <c r="H335" s="806"/>
      <c r="I335" s="806"/>
      <c r="J335" s="806"/>
      <c r="K335" s="806"/>
      <c r="L335" s="806"/>
      <c r="M335" s="806"/>
      <c r="N335" s="807"/>
      <c r="O335" s="810"/>
      <c r="P335" s="813"/>
      <c r="V335" s="14"/>
      <c r="W335" s="14"/>
      <c r="X335" s="14"/>
      <c r="Y335" s="14"/>
    </row>
    <row r="336" spans="1:25" ht="12.75" customHeight="1" x14ac:dyDescent="0.2">
      <c r="A336" s="207" t="s">
        <v>48</v>
      </c>
      <c r="B336" s="171"/>
      <c r="C336" s="171"/>
      <c r="D336" s="172">
        <v>217772</v>
      </c>
      <c r="E336" s="208">
        <v>95979</v>
      </c>
      <c r="F336" s="174">
        <f>D336/E336</f>
        <v>2.268954667166776</v>
      </c>
      <c r="G336" s="748">
        <v>192180</v>
      </c>
      <c r="H336" s="175">
        <v>90884</v>
      </c>
      <c r="I336" s="176">
        <f t="shared" ref="I336:I342" si="167">G336/D336</f>
        <v>0.88248259647704941</v>
      </c>
      <c r="J336" s="176">
        <f>+H336/E336</f>
        <v>0.94691547109263485</v>
      </c>
      <c r="K336" s="175">
        <v>72204</v>
      </c>
      <c r="L336" s="175">
        <v>68309</v>
      </c>
      <c r="M336" s="176">
        <f t="shared" ref="M336:M342" si="168">+K336/E336</f>
        <v>0.75228956334198105</v>
      </c>
      <c r="N336" s="177">
        <f>K336/H336</f>
        <v>0.79446327186303423</v>
      </c>
      <c r="O336" s="176">
        <f>74686/E336</f>
        <v>0.77814938684503898</v>
      </c>
      <c r="P336" s="177">
        <f>74686/H336</f>
        <v>0.82177280929536556</v>
      </c>
      <c r="V336" s="14"/>
      <c r="W336" s="14"/>
      <c r="X336" s="14"/>
      <c r="Y336" s="14"/>
    </row>
    <row r="337" spans="1:25" ht="12.75" customHeight="1" x14ac:dyDescent="0.2">
      <c r="A337" s="783" t="s">
        <v>49</v>
      </c>
      <c r="B337" s="786" t="s">
        <v>50</v>
      </c>
      <c r="C337" s="787"/>
      <c r="D337" s="178">
        <v>185806</v>
      </c>
      <c r="E337" s="209">
        <v>74556</v>
      </c>
      <c r="F337" s="180">
        <f>D337/E337</f>
        <v>2.4921669617468747</v>
      </c>
      <c r="G337" s="749">
        <v>163676</v>
      </c>
      <c r="H337" s="181">
        <v>71262</v>
      </c>
      <c r="I337" s="182">
        <f t="shared" si="167"/>
        <v>0.88089727995866651</v>
      </c>
      <c r="J337" s="182">
        <f t="shared" ref="J337:J342" si="169">+H337/E337</f>
        <v>0.9558184451955577</v>
      </c>
      <c r="K337" s="181">
        <v>57782</v>
      </c>
      <c r="L337" s="181">
        <v>54954</v>
      </c>
      <c r="M337" s="182">
        <f t="shared" si="168"/>
        <v>0.77501475401040831</v>
      </c>
      <c r="N337" s="183">
        <f t="shared" ref="N337:N342" si="170">K337/H337</f>
        <v>0.81083887625943696</v>
      </c>
      <c r="O337" s="182">
        <f>59611/E337</f>
        <v>0.79954664949836363</v>
      </c>
      <c r="P337" s="183">
        <f>59611/H337</f>
        <v>0.83650472902809347</v>
      </c>
      <c r="V337" s="14"/>
      <c r="W337" s="14"/>
      <c r="X337" s="14"/>
      <c r="Y337" s="14"/>
    </row>
    <row r="338" spans="1:25" ht="12.75" customHeight="1" x14ac:dyDescent="0.2">
      <c r="A338" s="784"/>
      <c r="B338" s="789" t="s">
        <v>49</v>
      </c>
      <c r="C338" s="184" t="s">
        <v>51</v>
      </c>
      <c r="D338" s="185">
        <v>156331</v>
      </c>
      <c r="E338" s="210">
        <v>70553</v>
      </c>
      <c r="F338" s="187">
        <f t="shared" ref="F338:F342" si="171">D338/E338</f>
        <v>2.2157952177795415</v>
      </c>
      <c r="G338" s="750">
        <v>139570</v>
      </c>
      <c r="H338" s="188">
        <v>67371</v>
      </c>
      <c r="I338" s="189">
        <f t="shared" si="167"/>
        <v>0.89278518016260366</v>
      </c>
      <c r="J338" s="189">
        <f t="shared" si="169"/>
        <v>0.95489915382761892</v>
      </c>
      <c r="K338" s="188">
        <v>54122</v>
      </c>
      <c r="L338" s="188">
        <v>50139</v>
      </c>
      <c r="M338" s="189">
        <f t="shared" si="168"/>
        <v>0.76711124969880795</v>
      </c>
      <c r="N338" s="190">
        <f t="shared" si="170"/>
        <v>0.80334268453785751</v>
      </c>
      <c r="O338" s="189">
        <f>56605/E338</f>
        <v>0.80230465040466037</v>
      </c>
      <c r="P338" s="190">
        <f>56605/H338</f>
        <v>0.84019830490864023</v>
      </c>
      <c r="V338" s="14"/>
      <c r="W338" s="14"/>
      <c r="X338" s="14"/>
      <c r="Y338" s="14"/>
    </row>
    <row r="339" spans="1:25" ht="12.75" customHeight="1" x14ac:dyDescent="0.2">
      <c r="A339" s="784"/>
      <c r="B339" s="790"/>
      <c r="C339" s="191" t="s">
        <v>52</v>
      </c>
      <c r="D339" s="192">
        <v>28755</v>
      </c>
      <c r="E339" s="211">
        <v>13123</v>
      </c>
      <c r="F339" s="194">
        <f t="shared" si="171"/>
        <v>2.1911910386344586</v>
      </c>
      <c r="G339" s="751">
        <v>24106</v>
      </c>
      <c r="H339" s="195">
        <v>11865</v>
      </c>
      <c r="I339" s="196">
        <f t="shared" si="167"/>
        <v>0.83832376977916889</v>
      </c>
      <c r="J339" s="196">
        <f t="shared" si="169"/>
        <v>0.90413777337499046</v>
      </c>
      <c r="K339" s="195">
        <v>5698</v>
      </c>
      <c r="L339" s="195">
        <v>5201</v>
      </c>
      <c r="M339" s="196">
        <f t="shared" si="168"/>
        <v>0.43419949706621963</v>
      </c>
      <c r="N339" s="197">
        <f t="shared" si="170"/>
        <v>0.48023598820058999</v>
      </c>
      <c r="O339" s="196">
        <f>5960/E339</f>
        <v>0.45416444410576851</v>
      </c>
      <c r="P339" s="197">
        <f>5960/H339</f>
        <v>0.50231774125579431</v>
      </c>
      <c r="V339" s="14"/>
      <c r="W339" s="14"/>
      <c r="X339" s="14"/>
      <c r="Y339" s="14"/>
    </row>
    <row r="340" spans="1:25" ht="12.75" customHeight="1" x14ac:dyDescent="0.2">
      <c r="A340" s="784"/>
      <c r="B340" s="786" t="s">
        <v>53</v>
      </c>
      <c r="C340" s="787"/>
      <c r="D340" s="178">
        <v>32686</v>
      </c>
      <c r="E340" s="209">
        <v>25280</v>
      </c>
      <c r="F340" s="180">
        <f t="shared" si="171"/>
        <v>1.2929588607594937</v>
      </c>
      <c r="G340" s="752">
        <v>28504</v>
      </c>
      <c r="H340" s="181">
        <v>22798</v>
      </c>
      <c r="I340" s="182">
        <f t="shared" si="167"/>
        <v>0.87205531420179894</v>
      </c>
      <c r="J340" s="182">
        <f t="shared" si="169"/>
        <v>0.90181962025316453</v>
      </c>
      <c r="K340" s="181">
        <v>15724</v>
      </c>
      <c r="L340" s="181">
        <v>13675</v>
      </c>
      <c r="M340" s="182">
        <f t="shared" si="168"/>
        <v>0.62199367088607593</v>
      </c>
      <c r="N340" s="183">
        <f t="shared" si="170"/>
        <v>0.68970962365119748</v>
      </c>
      <c r="O340" s="182">
        <f>16697/E340</f>
        <v>0.66048259493670891</v>
      </c>
      <c r="P340" s="183">
        <f>16697/H340</f>
        <v>0.73238880603561718</v>
      </c>
      <c r="V340" s="14"/>
      <c r="W340" s="14"/>
      <c r="X340" s="14"/>
      <c r="Y340" s="14"/>
    </row>
    <row r="341" spans="1:25" ht="12.75" customHeight="1" x14ac:dyDescent="0.2">
      <c r="A341" s="784"/>
      <c r="B341" s="789" t="s">
        <v>49</v>
      </c>
      <c r="C341" s="184" t="s">
        <v>51</v>
      </c>
      <c r="D341" s="185">
        <v>30960</v>
      </c>
      <c r="E341" s="210">
        <v>24359</v>
      </c>
      <c r="F341" s="187">
        <f t="shared" si="171"/>
        <v>1.2709881358019623</v>
      </c>
      <c r="G341" s="750">
        <v>27049</v>
      </c>
      <c r="H341" s="188">
        <v>21994</v>
      </c>
      <c r="I341" s="189">
        <f t="shared" si="167"/>
        <v>0.87367571059431526</v>
      </c>
      <c r="J341" s="189">
        <f t="shared" si="169"/>
        <v>0.90291062851512793</v>
      </c>
      <c r="K341" s="188">
        <v>15328</v>
      </c>
      <c r="L341" s="188">
        <v>13264</v>
      </c>
      <c r="M341" s="189">
        <f t="shared" si="168"/>
        <v>0.6292540744693953</v>
      </c>
      <c r="N341" s="190">
        <f t="shared" si="170"/>
        <v>0.69691734109302539</v>
      </c>
      <c r="O341" s="189">
        <f>16292/E341</f>
        <v>0.66882876965392668</v>
      </c>
      <c r="P341" s="190">
        <f>16292/H341</f>
        <v>0.740747476584523</v>
      </c>
      <c r="V341" s="14"/>
      <c r="W341" s="14"/>
      <c r="X341" s="14"/>
      <c r="Y341" s="14"/>
    </row>
    <row r="342" spans="1:25" ht="12.75" customHeight="1" thickBot="1" x14ac:dyDescent="0.25">
      <c r="A342" s="785"/>
      <c r="B342" s="793"/>
      <c r="C342" s="212" t="s">
        <v>52</v>
      </c>
      <c r="D342" s="213">
        <v>1726</v>
      </c>
      <c r="E342" s="214">
        <v>1340</v>
      </c>
      <c r="F342" s="215">
        <f t="shared" si="171"/>
        <v>1.2880597014925372</v>
      </c>
      <c r="G342" s="753">
        <v>1455</v>
      </c>
      <c r="H342" s="216">
        <v>1154</v>
      </c>
      <c r="I342" s="217">
        <f t="shared" si="167"/>
        <v>0.84298957126303597</v>
      </c>
      <c r="J342" s="217">
        <f t="shared" si="169"/>
        <v>0.86119402985074622</v>
      </c>
      <c r="K342" s="216">
        <v>475</v>
      </c>
      <c r="L342" s="216">
        <v>423</v>
      </c>
      <c r="M342" s="217">
        <f t="shared" si="168"/>
        <v>0.35447761194029853</v>
      </c>
      <c r="N342" s="218">
        <f t="shared" si="170"/>
        <v>0.41161178509532065</v>
      </c>
      <c r="O342" s="217">
        <f>501/E342</f>
        <v>0.37388059701492538</v>
      </c>
      <c r="P342" s="218">
        <f>501/H342</f>
        <v>0.4341421143847487</v>
      </c>
      <c r="V342" s="14"/>
      <c r="W342" s="14"/>
      <c r="X342" s="14"/>
      <c r="Y342" s="14"/>
    </row>
    <row r="343" spans="1:25" ht="14.25" thickTop="1" thickBot="1" x14ac:dyDescent="0.25">
      <c r="A343" s="15" t="s">
        <v>55</v>
      </c>
      <c r="B343" s="220"/>
      <c r="C343" s="220"/>
      <c r="D343" s="220"/>
      <c r="E343" s="220"/>
      <c r="F343" s="220"/>
      <c r="G343" s="220"/>
      <c r="H343" s="220"/>
      <c r="I343" s="220"/>
      <c r="J343" s="220"/>
      <c r="K343" s="220"/>
      <c r="L343" s="220"/>
      <c r="M343" s="220"/>
      <c r="N343" s="220"/>
      <c r="V343" s="14"/>
      <c r="W343" s="14"/>
      <c r="X343" s="14"/>
      <c r="Y343" s="14"/>
    </row>
    <row r="344" spans="1:25" ht="13.5" thickBot="1" x14ac:dyDescent="0.25">
      <c r="A344" s="223" t="s">
        <v>66</v>
      </c>
      <c r="B344" s="224"/>
      <c r="C344" s="224"/>
      <c r="D344" s="224"/>
      <c r="E344" s="224"/>
      <c r="F344" s="224"/>
      <c r="G344" s="224"/>
      <c r="H344" s="224"/>
      <c r="I344" s="224"/>
      <c r="J344" s="224"/>
      <c r="K344" s="224"/>
      <c r="L344" s="224"/>
      <c r="M344" s="224"/>
      <c r="N344" s="225"/>
      <c r="V344" s="14"/>
      <c r="W344" s="14"/>
      <c r="X344" s="14"/>
      <c r="Y344" s="14"/>
    </row>
    <row r="345" spans="1:25" ht="12.75" customHeight="1" thickBot="1" x14ac:dyDescent="0.25">
      <c r="A345" s="799" t="s">
        <v>6</v>
      </c>
      <c r="B345" s="800"/>
      <c r="C345" s="800"/>
      <c r="D345" s="800"/>
      <c r="E345" s="800"/>
      <c r="F345" s="800"/>
      <c r="G345" s="800"/>
      <c r="H345" s="800"/>
      <c r="I345" s="800"/>
      <c r="J345" s="800"/>
      <c r="K345" s="800"/>
      <c r="L345" s="800"/>
      <c r="M345" s="800"/>
      <c r="N345" s="801"/>
      <c r="V345" s="14"/>
      <c r="W345" s="14"/>
      <c r="X345" s="14"/>
      <c r="Y345" s="14"/>
    </row>
    <row r="346" spans="1:25" ht="12.75" customHeight="1" x14ac:dyDescent="0.2">
      <c r="A346" s="169" t="s">
        <v>48</v>
      </c>
      <c r="B346" s="170"/>
      <c r="C346" s="171"/>
      <c r="D346" s="228">
        <v>3860</v>
      </c>
      <c r="E346" s="229">
        <v>3635</v>
      </c>
      <c r="F346" s="230">
        <f t="shared" ref="F346:F351" si="172">+D346/E346</f>
        <v>1.061898211829436</v>
      </c>
      <c r="G346" s="229">
        <v>3376</v>
      </c>
      <c r="H346" s="231">
        <v>3262</v>
      </c>
      <c r="I346" s="232">
        <f t="shared" ref="I346:J359" si="173">+G346/D346</f>
        <v>0.87461139896373052</v>
      </c>
      <c r="J346" s="232">
        <f t="shared" si="173"/>
        <v>0.89738651994497942</v>
      </c>
      <c r="K346" s="229">
        <v>3022</v>
      </c>
      <c r="L346" s="231">
        <v>2760</v>
      </c>
      <c r="M346" s="232">
        <f t="shared" ref="M346:M351" si="174">+K346/E346</f>
        <v>0.83136176066024758</v>
      </c>
      <c r="N346" s="233">
        <v>0.92642550582464744</v>
      </c>
      <c r="V346" s="14"/>
      <c r="W346" s="14"/>
      <c r="X346" s="14"/>
      <c r="Y346" s="14"/>
    </row>
    <row r="347" spans="1:25" ht="12.75" customHeight="1" x14ac:dyDescent="0.2">
      <c r="A347" s="783" t="s">
        <v>49</v>
      </c>
      <c r="B347" s="786" t="s">
        <v>50</v>
      </c>
      <c r="C347" s="787"/>
      <c r="D347" s="234">
        <v>2351</v>
      </c>
      <c r="E347" s="235">
        <v>2183</v>
      </c>
      <c r="F347" s="236">
        <f t="shared" si="172"/>
        <v>1.0769583142464498</v>
      </c>
      <c r="G347" s="237">
        <v>2019</v>
      </c>
      <c r="H347" s="235">
        <v>1923</v>
      </c>
      <c r="I347" s="238">
        <f t="shared" si="173"/>
        <v>0.85878349638451723</v>
      </c>
      <c r="J347" s="238">
        <f t="shared" si="173"/>
        <v>0.88089784699954188</v>
      </c>
      <c r="K347" s="237">
        <v>1813</v>
      </c>
      <c r="L347" s="237">
        <v>1605</v>
      </c>
      <c r="M347" s="238">
        <f t="shared" si="174"/>
        <v>0.83050847457627119</v>
      </c>
      <c r="N347" s="239">
        <v>0.94279771190847639</v>
      </c>
      <c r="V347" s="14"/>
      <c r="W347" s="14"/>
      <c r="X347" s="14"/>
      <c r="Y347" s="14"/>
    </row>
    <row r="348" spans="1:25" ht="12.75" customHeight="1" x14ac:dyDescent="0.2">
      <c r="A348" s="784"/>
      <c r="B348" s="789" t="s">
        <v>49</v>
      </c>
      <c r="C348" s="184" t="s">
        <v>51</v>
      </c>
      <c r="D348" s="240">
        <v>2213</v>
      </c>
      <c r="E348" s="241">
        <v>2054</v>
      </c>
      <c r="F348" s="242">
        <f t="shared" si="172"/>
        <v>1.0774099318403116</v>
      </c>
      <c r="G348" s="243">
        <v>1916</v>
      </c>
      <c r="H348" s="241">
        <v>1821</v>
      </c>
      <c r="I348" s="244">
        <f t="shared" si="173"/>
        <v>0.8657930411206507</v>
      </c>
      <c r="J348" s="244">
        <f t="shared" si="173"/>
        <v>0.88656280428432332</v>
      </c>
      <c r="K348" s="243">
        <v>1711</v>
      </c>
      <c r="L348" s="243">
        <v>1502</v>
      </c>
      <c r="M348" s="244">
        <f t="shared" si="174"/>
        <v>0.83300876338851026</v>
      </c>
      <c r="N348" s="245">
        <v>0.93959362987369577</v>
      </c>
      <c r="V348" s="14"/>
      <c r="W348" s="14"/>
      <c r="X348" s="14"/>
      <c r="Y348" s="14"/>
    </row>
    <row r="349" spans="1:25" ht="12.75" customHeight="1" x14ac:dyDescent="0.2">
      <c r="A349" s="784"/>
      <c r="B349" s="790"/>
      <c r="C349" s="191" t="s">
        <v>52</v>
      </c>
      <c r="D349" s="246">
        <v>138</v>
      </c>
      <c r="E349" s="247">
        <v>138</v>
      </c>
      <c r="F349" s="248">
        <f t="shared" si="172"/>
        <v>1</v>
      </c>
      <c r="G349" s="249">
        <v>103</v>
      </c>
      <c r="H349" s="247">
        <v>103</v>
      </c>
      <c r="I349" s="250">
        <f t="shared" si="173"/>
        <v>0.74637681159420288</v>
      </c>
      <c r="J349" s="250">
        <f t="shared" si="173"/>
        <v>0.74637681159420288</v>
      </c>
      <c r="K349" s="249">
        <v>103</v>
      </c>
      <c r="L349" s="249">
        <v>103</v>
      </c>
      <c r="M349" s="250">
        <f t="shared" si="174"/>
        <v>0.74637681159420288</v>
      </c>
      <c r="N349" s="251">
        <v>1</v>
      </c>
      <c r="V349" s="14"/>
      <c r="W349" s="14"/>
      <c r="X349" s="14"/>
      <c r="Y349" s="14"/>
    </row>
    <row r="350" spans="1:25" ht="12.75" customHeight="1" x14ac:dyDescent="0.2">
      <c r="A350" s="784"/>
      <c r="B350" s="786" t="s">
        <v>53</v>
      </c>
      <c r="C350" s="787"/>
      <c r="D350" s="234">
        <v>1509</v>
      </c>
      <c r="E350" s="235">
        <v>1482</v>
      </c>
      <c r="F350" s="236">
        <f t="shared" si="172"/>
        <v>1.0182186234817814</v>
      </c>
      <c r="G350" s="237">
        <v>1357</v>
      </c>
      <c r="H350" s="235">
        <v>1350</v>
      </c>
      <c r="I350" s="238">
        <f t="shared" si="173"/>
        <v>0.89927104042412198</v>
      </c>
      <c r="J350" s="238">
        <f t="shared" si="173"/>
        <v>0.91093117408906887</v>
      </c>
      <c r="K350" s="237">
        <v>1218</v>
      </c>
      <c r="L350" s="237">
        <v>1155</v>
      </c>
      <c r="M350" s="238">
        <f t="shared" si="174"/>
        <v>0.82186234817813764</v>
      </c>
      <c r="N350" s="239">
        <v>0.90222222222222226</v>
      </c>
      <c r="V350" s="14"/>
      <c r="W350" s="14"/>
      <c r="X350" s="14"/>
      <c r="Y350" s="14"/>
    </row>
    <row r="351" spans="1:25" ht="12.75" customHeight="1" x14ac:dyDescent="0.2">
      <c r="A351" s="784"/>
      <c r="B351" s="789" t="s">
        <v>49</v>
      </c>
      <c r="C351" s="184" t="s">
        <v>51</v>
      </c>
      <c r="D351" s="240">
        <v>1509</v>
      </c>
      <c r="E351" s="241">
        <v>1482</v>
      </c>
      <c r="F351" s="242">
        <f t="shared" si="172"/>
        <v>1.0182186234817814</v>
      </c>
      <c r="G351" s="243">
        <v>1357</v>
      </c>
      <c r="H351" s="241">
        <v>1350</v>
      </c>
      <c r="I351" s="244">
        <f t="shared" si="173"/>
        <v>0.89927104042412198</v>
      </c>
      <c r="J351" s="244">
        <f t="shared" si="173"/>
        <v>0.91093117408906887</v>
      </c>
      <c r="K351" s="243">
        <v>1218</v>
      </c>
      <c r="L351" s="243">
        <v>1155</v>
      </c>
      <c r="M351" s="244">
        <f t="shared" si="174"/>
        <v>0.82186234817813764</v>
      </c>
      <c r="N351" s="245">
        <v>0.90222222222222226</v>
      </c>
      <c r="V351" s="14"/>
      <c r="W351" s="14"/>
      <c r="X351" s="14"/>
      <c r="Y351" s="14"/>
    </row>
    <row r="352" spans="1:25" ht="12.75" customHeight="1" thickBot="1" x14ac:dyDescent="0.25">
      <c r="A352" s="788"/>
      <c r="B352" s="791"/>
      <c r="C352" s="198" t="s">
        <v>52</v>
      </c>
      <c r="D352" s="252">
        <v>0</v>
      </c>
      <c r="E352" s="253">
        <v>0</v>
      </c>
      <c r="F352" s="254" t="s">
        <v>67</v>
      </c>
      <c r="G352" s="255">
        <v>0</v>
      </c>
      <c r="H352" s="253">
        <v>0</v>
      </c>
      <c r="I352" s="256" t="s">
        <v>67</v>
      </c>
      <c r="J352" s="256" t="s">
        <v>67</v>
      </c>
      <c r="K352" s="255">
        <v>0</v>
      </c>
      <c r="L352" s="255">
        <v>0</v>
      </c>
      <c r="M352" s="256" t="s">
        <v>67</v>
      </c>
      <c r="N352" s="257" t="s">
        <v>67</v>
      </c>
      <c r="V352" s="14" t="s">
        <v>61</v>
      </c>
      <c r="W352" s="14" t="s">
        <v>57</v>
      </c>
      <c r="X352" s="14"/>
      <c r="Y352" s="14"/>
    </row>
    <row r="353" spans="1:27" ht="12.75" customHeight="1" thickBot="1" x14ac:dyDescent="0.25">
      <c r="A353" s="799" t="s">
        <v>7</v>
      </c>
      <c r="B353" s="800"/>
      <c r="C353" s="800"/>
      <c r="D353" s="800"/>
      <c r="E353" s="800"/>
      <c r="F353" s="800"/>
      <c r="G353" s="800"/>
      <c r="H353" s="800"/>
      <c r="I353" s="800"/>
      <c r="J353" s="800"/>
      <c r="K353" s="800"/>
      <c r="L353" s="800"/>
      <c r="M353" s="800"/>
      <c r="N353" s="801"/>
      <c r="V353" s="14">
        <v>56.852116997340971</v>
      </c>
      <c r="W353" s="14">
        <v>56.852116997340971</v>
      </c>
      <c r="X353" s="14"/>
      <c r="Y353" s="14"/>
    </row>
    <row r="354" spans="1:27" ht="12.75" customHeight="1" x14ac:dyDescent="0.2">
      <c r="A354" s="169" t="s">
        <v>48</v>
      </c>
      <c r="B354" s="170"/>
      <c r="C354" s="171"/>
      <c r="D354" s="228">
        <v>5154</v>
      </c>
      <c r="E354" s="229">
        <v>4843</v>
      </c>
      <c r="F354" s="230">
        <f t="shared" ref="F354:F359" si="175">D354/E354</f>
        <v>1.0642163947966137</v>
      </c>
      <c r="G354" s="229">
        <v>5451</v>
      </c>
      <c r="H354" s="231">
        <v>4396</v>
      </c>
      <c r="I354" s="232">
        <f t="shared" ref="I354:I359" si="176">G354/D354</f>
        <v>1.0576251455180443</v>
      </c>
      <c r="J354" s="232">
        <f t="shared" si="173"/>
        <v>0.90770183770390256</v>
      </c>
      <c r="K354" s="229">
        <v>4174</v>
      </c>
      <c r="L354" s="231">
        <v>3694</v>
      </c>
      <c r="M354" s="232">
        <f t="shared" ref="M354:M359" si="177">K354/E354</f>
        <v>0.86186248193268633</v>
      </c>
      <c r="N354" s="233">
        <v>0.94949954504094636</v>
      </c>
      <c r="X354" s="14">
        <v>43.147883002659029</v>
      </c>
      <c r="Y354" s="14">
        <v>100</v>
      </c>
      <c r="Z354" s="14"/>
      <c r="AA354" s="14"/>
    </row>
    <row r="355" spans="1:27" ht="12.75" customHeight="1" x14ac:dyDescent="0.2">
      <c r="A355" s="783" t="s">
        <v>49</v>
      </c>
      <c r="B355" s="786" t="s">
        <v>50</v>
      </c>
      <c r="C355" s="787"/>
      <c r="D355" s="234">
        <v>3311</v>
      </c>
      <c r="E355" s="235">
        <v>3079</v>
      </c>
      <c r="F355" s="236">
        <f t="shared" si="175"/>
        <v>1.0753491393309516</v>
      </c>
      <c r="G355" s="237">
        <v>2740</v>
      </c>
      <c r="H355" s="235">
        <v>2735</v>
      </c>
      <c r="I355" s="238">
        <f t="shared" si="176"/>
        <v>0.82754454847478098</v>
      </c>
      <c r="J355" s="238">
        <f t="shared" si="173"/>
        <v>0.88827541409548549</v>
      </c>
      <c r="K355" s="237">
        <v>2533</v>
      </c>
      <c r="L355" s="237">
        <v>2189</v>
      </c>
      <c r="M355" s="238">
        <f t="shared" si="177"/>
        <v>0.82266969795388112</v>
      </c>
      <c r="N355" s="239">
        <v>0.92614259597806214</v>
      </c>
      <c r="X355" s="14">
        <v>100</v>
      </c>
      <c r="Y355" s="14"/>
      <c r="Z355" s="14"/>
      <c r="AA355" s="14"/>
    </row>
    <row r="356" spans="1:27" ht="12.75" customHeight="1" x14ac:dyDescent="0.2">
      <c r="A356" s="784"/>
      <c r="B356" s="789" t="s">
        <v>49</v>
      </c>
      <c r="C356" s="184" t="s">
        <v>51</v>
      </c>
      <c r="D356" s="240">
        <v>3197</v>
      </c>
      <c r="E356" s="241">
        <v>2970</v>
      </c>
      <c r="F356" s="242">
        <f t="shared" si="175"/>
        <v>1.0764309764309765</v>
      </c>
      <c r="G356" s="243">
        <v>2782</v>
      </c>
      <c r="H356" s="241">
        <v>2669</v>
      </c>
      <c r="I356" s="244">
        <f t="shared" si="176"/>
        <v>0.87019080387863623</v>
      </c>
      <c r="J356" s="244">
        <f t="shared" si="173"/>
        <v>0.8986531986531987</v>
      </c>
      <c r="K356" s="243">
        <v>2465</v>
      </c>
      <c r="L356" s="243">
        <v>2121</v>
      </c>
      <c r="M356" s="244">
        <f t="shared" si="177"/>
        <v>0.82996632996633002</v>
      </c>
      <c r="N356" s="245">
        <v>0.92356687898089174</v>
      </c>
      <c r="X356" s="14"/>
      <c r="Y356" s="14"/>
      <c r="Z356" s="14"/>
      <c r="AA356" s="14"/>
    </row>
    <row r="357" spans="1:27" ht="12.75" customHeight="1" x14ac:dyDescent="0.2">
      <c r="A357" s="784"/>
      <c r="B357" s="790"/>
      <c r="C357" s="191" t="s">
        <v>52</v>
      </c>
      <c r="D357" s="246">
        <v>114</v>
      </c>
      <c r="E357" s="247">
        <v>114</v>
      </c>
      <c r="F357" s="248">
        <f t="shared" si="175"/>
        <v>1</v>
      </c>
      <c r="G357" s="249">
        <v>68</v>
      </c>
      <c r="H357" s="247">
        <v>68</v>
      </c>
      <c r="I357" s="250">
        <f t="shared" si="176"/>
        <v>0.59649122807017541</v>
      </c>
      <c r="J357" s="250">
        <f t="shared" si="173"/>
        <v>0.59649122807017541</v>
      </c>
      <c r="K357" s="249">
        <v>68</v>
      </c>
      <c r="L357" s="249">
        <v>68</v>
      </c>
      <c r="M357" s="250">
        <f t="shared" si="177"/>
        <v>0.59649122807017541</v>
      </c>
      <c r="N357" s="251">
        <v>1</v>
      </c>
      <c r="X357" s="14"/>
      <c r="Y357" s="14"/>
      <c r="Z357" s="14"/>
      <c r="AA357" s="14"/>
    </row>
    <row r="358" spans="1:27" ht="12.75" customHeight="1" x14ac:dyDescent="0.2">
      <c r="A358" s="784"/>
      <c r="B358" s="786" t="s">
        <v>53</v>
      </c>
      <c r="C358" s="787"/>
      <c r="D358" s="234">
        <v>1843</v>
      </c>
      <c r="E358" s="235">
        <v>1808</v>
      </c>
      <c r="F358" s="236">
        <f t="shared" si="175"/>
        <v>1.019358407079646</v>
      </c>
      <c r="G358" s="237">
        <v>1691</v>
      </c>
      <c r="H358" s="235">
        <v>1675</v>
      </c>
      <c r="I358" s="238">
        <f t="shared" si="176"/>
        <v>0.91752577319587625</v>
      </c>
      <c r="J358" s="238">
        <f t="shared" si="173"/>
        <v>0.92643805309734517</v>
      </c>
      <c r="K358" s="237">
        <v>1652</v>
      </c>
      <c r="L358" s="237">
        <v>1506</v>
      </c>
      <c r="M358" s="238">
        <f t="shared" si="177"/>
        <v>0.91371681415929207</v>
      </c>
      <c r="N358" s="239">
        <v>0.98626865671641795</v>
      </c>
      <c r="X358" s="14"/>
      <c r="Y358" s="14"/>
      <c r="Z358" s="14"/>
      <c r="AA358" s="14"/>
    </row>
    <row r="359" spans="1:27" ht="12.75" customHeight="1" x14ac:dyDescent="0.2">
      <c r="A359" s="784"/>
      <c r="B359" s="789" t="s">
        <v>49</v>
      </c>
      <c r="C359" s="184" t="s">
        <v>51</v>
      </c>
      <c r="D359" s="240">
        <v>1843</v>
      </c>
      <c r="E359" s="241">
        <v>1808</v>
      </c>
      <c r="F359" s="242">
        <f t="shared" si="175"/>
        <v>1.019358407079646</v>
      </c>
      <c r="G359" s="243">
        <v>1691</v>
      </c>
      <c r="H359" s="241">
        <v>1675</v>
      </c>
      <c r="I359" s="244">
        <f t="shared" si="176"/>
        <v>0.91752577319587625</v>
      </c>
      <c r="J359" s="244">
        <f t="shared" si="173"/>
        <v>0.92643805309734517</v>
      </c>
      <c r="K359" s="243">
        <v>1652</v>
      </c>
      <c r="L359" s="243">
        <v>1506</v>
      </c>
      <c r="M359" s="244">
        <f t="shared" si="177"/>
        <v>0.91371681415929207</v>
      </c>
      <c r="N359" s="245">
        <v>0.98626865671641795</v>
      </c>
    </row>
    <row r="360" spans="1:27" ht="12.75" customHeight="1" thickBot="1" x14ac:dyDescent="0.25">
      <c r="A360" s="788"/>
      <c r="B360" s="791"/>
      <c r="C360" s="198" t="s">
        <v>52</v>
      </c>
      <c r="D360" s="252">
        <v>0</v>
      </c>
      <c r="E360" s="253">
        <v>0</v>
      </c>
      <c r="F360" s="254" t="s">
        <v>67</v>
      </c>
      <c r="G360" s="255">
        <v>0</v>
      </c>
      <c r="H360" s="253">
        <v>0</v>
      </c>
      <c r="I360" s="256" t="s">
        <v>67</v>
      </c>
      <c r="J360" s="256" t="s">
        <v>67</v>
      </c>
      <c r="K360" s="255">
        <v>0</v>
      </c>
      <c r="L360" s="255">
        <v>0</v>
      </c>
      <c r="M360" s="256" t="s">
        <v>67</v>
      </c>
      <c r="N360" s="257" t="s">
        <v>67</v>
      </c>
    </row>
    <row r="361" spans="1:27" ht="12.75" customHeight="1" thickBot="1" x14ac:dyDescent="0.25">
      <c r="A361" s="803" t="s">
        <v>8</v>
      </c>
      <c r="B361" s="804"/>
      <c r="C361" s="804"/>
      <c r="D361" s="804"/>
      <c r="E361" s="804"/>
      <c r="F361" s="804"/>
      <c r="G361" s="804"/>
      <c r="H361" s="804"/>
      <c r="I361" s="804"/>
      <c r="J361" s="804"/>
      <c r="K361" s="804"/>
      <c r="L361" s="804"/>
      <c r="M361" s="804"/>
      <c r="N361" s="802"/>
    </row>
    <row r="362" spans="1:27" ht="12.75" customHeight="1" x14ac:dyDescent="0.2">
      <c r="A362" s="169" t="s">
        <v>48</v>
      </c>
      <c r="B362" s="170"/>
      <c r="C362" s="171"/>
      <c r="D362" s="228">
        <v>6215</v>
      </c>
      <c r="E362" s="229">
        <v>5826</v>
      </c>
      <c r="F362" s="230">
        <f t="shared" ref="F362:F367" si="178">D362/E362</f>
        <v>1.0667696532784072</v>
      </c>
      <c r="G362" s="229">
        <v>5439</v>
      </c>
      <c r="H362" s="231">
        <v>5276</v>
      </c>
      <c r="I362" s="232">
        <f t="shared" ref="I362:I367" si="179">G362/D362</f>
        <v>0.87514078841512466</v>
      </c>
      <c r="J362" s="232">
        <f t="shared" ref="J362:J367" si="180">+H362/E362</f>
        <v>0.90559560590456578</v>
      </c>
      <c r="K362" s="229">
        <v>5112</v>
      </c>
      <c r="L362" s="231">
        <v>4400</v>
      </c>
      <c r="M362" s="232">
        <f t="shared" ref="M362:M367" si="181">K362/E362</f>
        <v>0.87744593202883625</v>
      </c>
      <c r="N362" s="233">
        <v>0.96891584533737685</v>
      </c>
    </row>
    <row r="363" spans="1:27" ht="12.75" customHeight="1" x14ac:dyDescent="0.2">
      <c r="A363" s="783" t="s">
        <v>49</v>
      </c>
      <c r="B363" s="786" t="s">
        <v>50</v>
      </c>
      <c r="C363" s="787"/>
      <c r="D363" s="234">
        <v>3778</v>
      </c>
      <c r="E363" s="235">
        <v>3487</v>
      </c>
      <c r="F363" s="236">
        <f t="shared" si="178"/>
        <v>1.083452824777746</v>
      </c>
      <c r="G363" s="237">
        <v>3171</v>
      </c>
      <c r="H363" s="235">
        <v>3057</v>
      </c>
      <c r="I363" s="238">
        <f t="shared" si="179"/>
        <v>0.83933298041291693</v>
      </c>
      <c r="J363" s="238">
        <f t="shared" si="180"/>
        <v>0.87668482936621739</v>
      </c>
      <c r="K363" s="237">
        <v>2922</v>
      </c>
      <c r="L363" s="237">
        <v>2467</v>
      </c>
      <c r="M363" s="238">
        <f t="shared" si="181"/>
        <v>0.83796960137654142</v>
      </c>
      <c r="N363" s="239">
        <v>0.95583905789990187</v>
      </c>
    </row>
    <row r="364" spans="1:27" ht="12.75" customHeight="1" x14ac:dyDescent="0.2">
      <c r="A364" s="784"/>
      <c r="B364" s="789" t="s">
        <v>49</v>
      </c>
      <c r="C364" s="184" t="s">
        <v>51</v>
      </c>
      <c r="D364" s="240">
        <v>3700</v>
      </c>
      <c r="E364" s="241">
        <v>3412</v>
      </c>
      <c r="F364" s="242">
        <f t="shared" si="178"/>
        <v>1.0844079718640094</v>
      </c>
      <c r="G364" s="243">
        <v>3112</v>
      </c>
      <c r="H364" s="241">
        <v>2998</v>
      </c>
      <c r="I364" s="244">
        <f t="shared" si="179"/>
        <v>0.84108108108108104</v>
      </c>
      <c r="J364" s="244">
        <f t="shared" si="180"/>
        <v>0.87866354044548656</v>
      </c>
      <c r="K364" s="243">
        <v>2863</v>
      </c>
      <c r="L364" s="243">
        <v>2416</v>
      </c>
      <c r="M364" s="244">
        <f t="shared" si="181"/>
        <v>0.83909730363423207</v>
      </c>
      <c r="N364" s="245">
        <v>0.95496997998665778</v>
      </c>
    </row>
    <row r="365" spans="1:27" ht="12.75" customHeight="1" x14ac:dyDescent="0.2">
      <c r="A365" s="784"/>
      <c r="B365" s="790"/>
      <c r="C365" s="191" t="s">
        <v>52</v>
      </c>
      <c r="D365" s="246">
        <v>78</v>
      </c>
      <c r="E365" s="247">
        <v>78</v>
      </c>
      <c r="F365" s="248">
        <f t="shared" si="178"/>
        <v>1</v>
      </c>
      <c r="G365" s="249">
        <v>59</v>
      </c>
      <c r="H365" s="247">
        <v>59</v>
      </c>
      <c r="I365" s="250">
        <f t="shared" si="179"/>
        <v>0.75641025641025639</v>
      </c>
      <c r="J365" s="250">
        <f t="shared" si="180"/>
        <v>0.75641025641025639</v>
      </c>
      <c r="K365" s="249">
        <v>59</v>
      </c>
      <c r="L365" s="249">
        <v>51</v>
      </c>
      <c r="M365" s="250">
        <f t="shared" si="181"/>
        <v>0.75641025641025639</v>
      </c>
      <c r="N365" s="251">
        <v>1</v>
      </c>
    </row>
    <row r="366" spans="1:27" ht="12.75" customHeight="1" x14ac:dyDescent="0.2">
      <c r="A366" s="784"/>
      <c r="B366" s="786" t="s">
        <v>53</v>
      </c>
      <c r="C366" s="787"/>
      <c r="D366" s="234">
        <v>2437</v>
      </c>
      <c r="E366" s="235">
        <v>2380</v>
      </c>
      <c r="F366" s="236">
        <f t="shared" si="178"/>
        <v>1.0239495798319327</v>
      </c>
      <c r="G366" s="237">
        <v>2268</v>
      </c>
      <c r="H366" s="235">
        <v>2236</v>
      </c>
      <c r="I366" s="238">
        <f t="shared" si="179"/>
        <v>0.93065244152646698</v>
      </c>
      <c r="J366" s="238">
        <f t="shared" si="180"/>
        <v>0.93949579831932772</v>
      </c>
      <c r="K366" s="237">
        <v>2202</v>
      </c>
      <c r="L366" s="237">
        <v>1935</v>
      </c>
      <c r="M366" s="238">
        <f t="shared" si="181"/>
        <v>0.92521008403361349</v>
      </c>
      <c r="N366" s="239">
        <v>0.98479427549194987</v>
      </c>
    </row>
    <row r="367" spans="1:27" ht="12.75" customHeight="1" x14ac:dyDescent="0.2">
      <c r="A367" s="784"/>
      <c r="B367" s="789" t="s">
        <v>49</v>
      </c>
      <c r="C367" s="184" t="s">
        <v>51</v>
      </c>
      <c r="D367" s="240">
        <v>2437</v>
      </c>
      <c r="E367" s="241">
        <v>2380</v>
      </c>
      <c r="F367" s="242">
        <f t="shared" si="178"/>
        <v>1.0239495798319327</v>
      </c>
      <c r="G367" s="243">
        <v>2268</v>
      </c>
      <c r="H367" s="241">
        <v>2236</v>
      </c>
      <c r="I367" s="244">
        <f t="shared" si="179"/>
        <v>0.93065244152646698</v>
      </c>
      <c r="J367" s="244">
        <f t="shared" si="180"/>
        <v>0.93949579831932772</v>
      </c>
      <c r="K367" s="243">
        <v>2202</v>
      </c>
      <c r="L367" s="243">
        <v>1935</v>
      </c>
      <c r="M367" s="244">
        <f t="shared" si="181"/>
        <v>0.92521008403361349</v>
      </c>
      <c r="N367" s="245">
        <v>0.98479427549194987</v>
      </c>
    </row>
    <row r="368" spans="1:27" ht="12.75" customHeight="1" thickBot="1" x14ac:dyDescent="0.25">
      <c r="A368" s="788"/>
      <c r="B368" s="791"/>
      <c r="C368" s="198" t="s">
        <v>52</v>
      </c>
      <c r="D368" s="252">
        <v>0</v>
      </c>
      <c r="E368" s="253">
        <v>0</v>
      </c>
      <c r="F368" s="254" t="s">
        <v>67</v>
      </c>
      <c r="G368" s="255">
        <v>0</v>
      </c>
      <c r="H368" s="253">
        <v>0</v>
      </c>
      <c r="I368" s="256" t="s">
        <v>67</v>
      </c>
      <c r="J368" s="256" t="s">
        <v>67</v>
      </c>
      <c r="K368" s="255">
        <v>0</v>
      </c>
      <c r="L368" s="255">
        <v>0</v>
      </c>
      <c r="M368" s="256" t="s">
        <v>67</v>
      </c>
      <c r="N368" s="257" t="s">
        <v>67</v>
      </c>
    </row>
    <row r="369" spans="1:14" ht="12.75" customHeight="1" thickBot="1" x14ac:dyDescent="0.25">
      <c r="A369" s="803" t="s">
        <v>9</v>
      </c>
      <c r="B369" s="804"/>
      <c r="C369" s="804"/>
      <c r="D369" s="804"/>
      <c r="E369" s="804"/>
      <c r="F369" s="804"/>
      <c r="G369" s="804"/>
      <c r="H369" s="804"/>
      <c r="I369" s="804"/>
      <c r="J369" s="804"/>
      <c r="K369" s="804"/>
      <c r="L369" s="804"/>
      <c r="M369" s="804"/>
      <c r="N369" s="802"/>
    </row>
    <row r="370" spans="1:14" ht="12.75" customHeight="1" x14ac:dyDescent="0.2">
      <c r="A370" s="169" t="s">
        <v>48</v>
      </c>
      <c r="B370" s="170"/>
      <c r="C370" s="171"/>
      <c r="D370" s="228">
        <v>8715</v>
      </c>
      <c r="E370" s="229">
        <v>8242</v>
      </c>
      <c r="F370" s="230">
        <v>1.0573889832564911</v>
      </c>
      <c r="G370" s="229">
        <v>7779</v>
      </c>
      <c r="H370" s="231">
        <v>7570</v>
      </c>
      <c r="I370" s="232">
        <v>0.89259896729776245</v>
      </c>
      <c r="J370" s="232">
        <v>0.91846639165251154</v>
      </c>
      <c r="K370" s="229">
        <v>7319</v>
      </c>
      <c r="L370" s="231">
        <v>6592</v>
      </c>
      <c r="M370" s="232">
        <v>0.88801261829653</v>
      </c>
      <c r="N370" s="233">
        <v>0.96684280052840155</v>
      </c>
    </row>
    <row r="371" spans="1:14" ht="12.75" customHeight="1" x14ac:dyDescent="0.2">
      <c r="A371" s="783" t="s">
        <v>49</v>
      </c>
      <c r="B371" s="786" t="s">
        <v>50</v>
      </c>
      <c r="C371" s="787"/>
      <c r="D371" s="234">
        <v>4365</v>
      </c>
      <c r="E371" s="235">
        <v>4025</v>
      </c>
      <c r="F371" s="236">
        <v>1.0844720496894409</v>
      </c>
      <c r="G371" s="237">
        <v>3733</v>
      </c>
      <c r="H371" s="235">
        <v>3579</v>
      </c>
      <c r="I371" s="238">
        <v>0.85521191294387167</v>
      </c>
      <c r="J371" s="238">
        <v>0.88919254658385094</v>
      </c>
      <c r="K371" s="237">
        <v>3412</v>
      </c>
      <c r="L371" s="237">
        <v>2985</v>
      </c>
      <c r="M371" s="238">
        <v>0.8477018633540373</v>
      </c>
      <c r="N371" s="239">
        <v>0.95333892148644872</v>
      </c>
    </row>
    <row r="372" spans="1:14" ht="12.75" customHeight="1" x14ac:dyDescent="0.2">
      <c r="A372" s="784"/>
      <c r="B372" s="789" t="s">
        <v>49</v>
      </c>
      <c r="C372" s="184" t="s">
        <v>51</v>
      </c>
      <c r="D372" s="240">
        <v>4309</v>
      </c>
      <c r="E372" s="241">
        <v>3982</v>
      </c>
      <c r="F372" s="242">
        <v>1.082119537920643</v>
      </c>
      <c r="G372" s="243">
        <v>3692</v>
      </c>
      <c r="H372" s="241">
        <v>3546</v>
      </c>
      <c r="I372" s="244">
        <v>0.8568113251334416</v>
      </c>
      <c r="J372" s="244">
        <v>0.89050728277247615</v>
      </c>
      <c r="K372" s="243">
        <v>3378</v>
      </c>
      <c r="L372" s="243">
        <v>2949</v>
      </c>
      <c r="M372" s="244">
        <v>0.84831742842792568</v>
      </c>
      <c r="N372" s="245">
        <v>0.95262267343485618</v>
      </c>
    </row>
    <row r="373" spans="1:14" ht="12.75" customHeight="1" x14ac:dyDescent="0.2">
      <c r="A373" s="784"/>
      <c r="B373" s="790"/>
      <c r="C373" s="191" t="s">
        <v>52</v>
      </c>
      <c r="D373" s="246">
        <v>56</v>
      </c>
      <c r="E373" s="247">
        <v>56</v>
      </c>
      <c r="F373" s="248">
        <v>1</v>
      </c>
      <c r="G373" s="249">
        <v>41</v>
      </c>
      <c r="H373" s="247">
        <v>41</v>
      </c>
      <c r="I373" s="250">
        <v>0.7321428571428571</v>
      </c>
      <c r="J373" s="250">
        <v>0.7321428571428571</v>
      </c>
      <c r="K373" s="249">
        <v>41</v>
      </c>
      <c r="L373" s="249">
        <v>36</v>
      </c>
      <c r="M373" s="250">
        <v>0.7321428571428571</v>
      </c>
      <c r="N373" s="251">
        <v>1</v>
      </c>
    </row>
    <row r="374" spans="1:14" ht="12.75" customHeight="1" x14ac:dyDescent="0.2">
      <c r="A374" s="784"/>
      <c r="B374" s="786" t="s">
        <v>53</v>
      </c>
      <c r="C374" s="787"/>
      <c r="D374" s="234">
        <v>4350</v>
      </c>
      <c r="E374" s="235">
        <v>4261</v>
      </c>
      <c r="F374" s="236">
        <v>1.0208871157005397</v>
      </c>
      <c r="G374" s="237">
        <v>4046</v>
      </c>
      <c r="H374" s="235">
        <v>4015</v>
      </c>
      <c r="I374" s="238">
        <v>0.93011494252873561</v>
      </c>
      <c r="J374" s="238">
        <v>0.94226707345693494</v>
      </c>
      <c r="K374" s="237">
        <v>3923</v>
      </c>
      <c r="L374" s="237">
        <v>3611</v>
      </c>
      <c r="M374" s="238">
        <v>0.92067589767660174</v>
      </c>
      <c r="N374" s="239">
        <v>0.97708592777085923</v>
      </c>
    </row>
    <row r="375" spans="1:14" ht="12.75" customHeight="1" x14ac:dyDescent="0.2">
      <c r="A375" s="784"/>
      <c r="B375" s="789" t="s">
        <v>49</v>
      </c>
      <c r="C375" s="184" t="s">
        <v>51</v>
      </c>
      <c r="D375" s="240">
        <v>4350</v>
      </c>
      <c r="E375" s="241">
        <v>4261</v>
      </c>
      <c r="F375" s="242">
        <v>1.0208871157005397</v>
      </c>
      <c r="G375" s="243">
        <v>4046</v>
      </c>
      <c r="H375" s="241">
        <v>4015</v>
      </c>
      <c r="I375" s="244">
        <v>0.93011494252873561</v>
      </c>
      <c r="J375" s="244">
        <v>0.94226707345693494</v>
      </c>
      <c r="K375" s="243">
        <v>3923</v>
      </c>
      <c r="L375" s="243">
        <v>3611</v>
      </c>
      <c r="M375" s="244">
        <v>0.92067589767660174</v>
      </c>
      <c r="N375" s="245">
        <v>0.97708592777085923</v>
      </c>
    </row>
    <row r="376" spans="1:14" ht="12.75" customHeight="1" thickBot="1" x14ac:dyDescent="0.25">
      <c r="A376" s="788"/>
      <c r="B376" s="791"/>
      <c r="C376" s="198" t="s">
        <v>52</v>
      </c>
      <c r="D376" s="252">
        <v>0</v>
      </c>
      <c r="E376" s="253">
        <v>0</v>
      </c>
      <c r="F376" s="254" t="s">
        <v>67</v>
      </c>
      <c r="G376" s="255">
        <v>0</v>
      </c>
      <c r="H376" s="253">
        <v>0</v>
      </c>
      <c r="I376" s="256" t="s">
        <v>67</v>
      </c>
      <c r="J376" s="256" t="s">
        <v>67</v>
      </c>
      <c r="K376" s="255">
        <v>0</v>
      </c>
      <c r="L376" s="255">
        <v>0</v>
      </c>
      <c r="M376" s="256" t="s">
        <v>67</v>
      </c>
      <c r="N376" s="257" t="s">
        <v>67</v>
      </c>
    </row>
    <row r="377" spans="1:14" ht="12.75" customHeight="1" thickBot="1" x14ac:dyDescent="0.25">
      <c r="A377" s="803" t="s">
        <v>10</v>
      </c>
      <c r="B377" s="804"/>
      <c r="C377" s="804"/>
      <c r="D377" s="804"/>
      <c r="E377" s="804"/>
      <c r="F377" s="804"/>
      <c r="G377" s="804"/>
      <c r="H377" s="804"/>
      <c r="I377" s="804"/>
      <c r="J377" s="804"/>
      <c r="K377" s="804"/>
      <c r="L377" s="804"/>
      <c r="M377" s="804"/>
      <c r="N377" s="802"/>
    </row>
    <row r="378" spans="1:14" ht="12.75" customHeight="1" x14ac:dyDescent="0.2">
      <c r="A378" s="169" t="s">
        <v>48</v>
      </c>
      <c r="B378" s="170"/>
      <c r="C378" s="171"/>
      <c r="D378" s="228">
        <v>10113</v>
      </c>
      <c r="E378" s="229">
        <v>9336</v>
      </c>
      <c r="F378" s="230">
        <f t="shared" ref="F378:F383" si="182">D378/E378</f>
        <v>1.0832262210796915</v>
      </c>
      <c r="G378" s="229">
        <v>9037</v>
      </c>
      <c r="H378" s="231">
        <v>8583</v>
      </c>
      <c r="I378" s="232">
        <f t="shared" ref="I378:I383" si="183">G378/D378</f>
        <v>0.8936022940769307</v>
      </c>
      <c r="J378" s="232">
        <f t="shared" ref="J378:J383" si="184">+H378/E378</f>
        <v>0.91934447300771205</v>
      </c>
      <c r="K378" s="229">
        <v>8197</v>
      </c>
      <c r="L378" s="231">
        <v>7538</v>
      </c>
      <c r="M378" s="232">
        <f t="shared" ref="M378:M383" si="185">+K378/E378</f>
        <v>0.87799914310197091</v>
      </c>
      <c r="N378" s="233">
        <f t="shared" ref="N378:N383" si="186">K378/H378</f>
        <v>0.95502737970406615</v>
      </c>
    </row>
    <row r="379" spans="1:14" ht="12.75" customHeight="1" x14ac:dyDescent="0.2">
      <c r="A379" s="783" t="s">
        <v>49</v>
      </c>
      <c r="B379" s="786" t="s">
        <v>50</v>
      </c>
      <c r="C379" s="787"/>
      <c r="D379" s="234">
        <v>5104</v>
      </c>
      <c r="E379" s="235">
        <v>4575</v>
      </c>
      <c r="F379" s="236">
        <f t="shared" si="182"/>
        <v>1.1156284153005465</v>
      </c>
      <c r="G379" s="237">
        <v>4451</v>
      </c>
      <c r="H379" s="235">
        <v>4136</v>
      </c>
      <c r="I379" s="238">
        <f t="shared" si="183"/>
        <v>0.87206112852664575</v>
      </c>
      <c r="J379" s="238">
        <f t="shared" si="184"/>
        <v>0.9040437158469945</v>
      </c>
      <c r="K379" s="237">
        <v>3874</v>
      </c>
      <c r="L379" s="237">
        <v>3430</v>
      </c>
      <c r="M379" s="238">
        <f t="shared" si="185"/>
        <v>0.84677595628415303</v>
      </c>
      <c r="N379" s="239">
        <f t="shared" si="186"/>
        <v>0.93665377176015474</v>
      </c>
    </row>
    <row r="380" spans="1:14" ht="12.75" customHeight="1" x14ac:dyDescent="0.2">
      <c r="A380" s="784"/>
      <c r="B380" s="789" t="s">
        <v>49</v>
      </c>
      <c r="C380" s="184" t="s">
        <v>51</v>
      </c>
      <c r="D380" s="240">
        <v>5048</v>
      </c>
      <c r="E380" s="241">
        <v>4526</v>
      </c>
      <c r="F380" s="242">
        <f t="shared" si="182"/>
        <v>1.1153336279275299</v>
      </c>
      <c r="G380" s="243">
        <v>4408</v>
      </c>
      <c r="H380" s="241">
        <v>4097</v>
      </c>
      <c r="I380" s="244">
        <f t="shared" si="183"/>
        <v>0.87321711568938198</v>
      </c>
      <c r="J380" s="244">
        <f t="shared" si="184"/>
        <v>0.90521431727794965</v>
      </c>
      <c r="K380" s="243">
        <v>3832</v>
      </c>
      <c r="L380" s="243">
        <v>3396</v>
      </c>
      <c r="M380" s="244">
        <f t="shared" si="185"/>
        <v>0.84666372072470175</v>
      </c>
      <c r="N380" s="245">
        <f t="shared" si="186"/>
        <v>0.93531852575054919</v>
      </c>
    </row>
    <row r="381" spans="1:14" ht="12.75" customHeight="1" x14ac:dyDescent="0.2">
      <c r="A381" s="784"/>
      <c r="B381" s="790"/>
      <c r="C381" s="191" t="s">
        <v>52</v>
      </c>
      <c r="D381" s="246">
        <v>56</v>
      </c>
      <c r="E381" s="247">
        <v>55</v>
      </c>
      <c r="F381" s="248">
        <f t="shared" si="182"/>
        <v>1.0181818181818181</v>
      </c>
      <c r="G381" s="249">
        <v>43</v>
      </c>
      <c r="H381" s="247">
        <v>42</v>
      </c>
      <c r="I381" s="250">
        <f t="shared" si="183"/>
        <v>0.7678571428571429</v>
      </c>
      <c r="J381" s="250">
        <f t="shared" si="184"/>
        <v>0.76363636363636367</v>
      </c>
      <c r="K381" s="249">
        <v>42</v>
      </c>
      <c r="L381" s="249">
        <v>34</v>
      </c>
      <c r="M381" s="250">
        <f t="shared" si="185"/>
        <v>0.76363636363636367</v>
      </c>
      <c r="N381" s="251">
        <f t="shared" si="186"/>
        <v>1</v>
      </c>
    </row>
    <row r="382" spans="1:14" ht="12.75" customHeight="1" x14ac:dyDescent="0.2">
      <c r="A382" s="784"/>
      <c r="B382" s="786" t="s">
        <v>53</v>
      </c>
      <c r="C382" s="787"/>
      <c r="D382" s="234">
        <v>5009</v>
      </c>
      <c r="E382" s="235">
        <v>4813</v>
      </c>
      <c r="F382" s="236">
        <f t="shared" si="182"/>
        <v>1.0407230417618949</v>
      </c>
      <c r="G382" s="237">
        <v>4586</v>
      </c>
      <c r="H382" s="235">
        <v>4475</v>
      </c>
      <c r="I382" s="238">
        <f t="shared" si="183"/>
        <v>0.91555200638850065</v>
      </c>
      <c r="J382" s="238">
        <f t="shared" si="184"/>
        <v>0.92977353002285479</v>
      </c>
      <c r="K382" s="237">
        <v>4347</v>
      </c>
      <c r="L382" s="237">
        <v>4118</v>
      </c>
      <c r="M382" s="238">
        <f t="shared" si="185"/>
        <v>0.90317889050488265</v>
      </c>
      <c r="N382" s="239">
        <f t="shared" si="186"/>
        <v>0.97139664804469272</v>
      </c>
    </row>
    <row r="383" spans="1:14" ht="12.75" customHeight="1" x14ac:dyDescent="0.2">
      <c r="A383" s="784"/>
      <c r="B383" s="789" t="s">
        <v>49</v>
      </c>
      <c r="C383" s="184" t="s">
        <v>51</v>
      </c>
      <c r="D383" s="240">
        <v>5009</v>
      </c>
      <c r="E383" s="241">
        <v>4813</v>
      </c>
      <c r="F383" s="242">
        <f t="shared" si="182"/>
        <v>1.0407230417618949</v>
      </c>
      <c r="G383" s="243">
        <v>4586</v>
      </c>
      <c r="H383" s="241">
        <v>4475</v>
      </c>
      <c r="I383" s="244">
        <f t="shared" si="183"/>
        <v>0.91555200638850065</v>
      </c>
      <c r="J383" s="244">
        <f t="shared" si="184"/>
        <v>0.92977353002285479</v>
      </c>
      <c r="K383" s="243">
        <v>4347</v>
      </c>
      <c r="L383" s="243">
        <v>4118</v>
      </c>
      <c r="M383" s="244">
        <f t="shared" si="185"/>
        <v>0.90317889050488265</v>
      </c>
      <c r="N383" s="245">
        <f t="shared" si="186"/>
        <v>0.97139664804469272</v>
      </c>
    </row>
    <row r="384" spans="1:14" ht="12.75" customHeight="1" thickBot="1" x14ac:dyDescent="0.25">
      <c r="A384" s="788"/>
      <c r="B384" s="791"/>
      <c r="C384" s="198" t="s">
        <v>52</v>
      </c>
      <c r="D384" s="252">
        <v>0</v>
      </c>
      <c r="E384" s="253">
        <v>0</v>
      </c>
      <c r="F384" s="254" t="s">
        <v>67</v>
      </c>
      <c r="G384" s="255">
        <v>0</v>
      </c>
      <c r="H384" s="253">
        <v>0</v>
      </c>
      <c r="I384" s="256" t="s">
        <v>67</v>
      </c>
      <c r="J384" s="256" t="s">
        <v>67</v>
      </c>
      <c r="K384" s="255">
        <v>0</v>
      </c>
      <c r="L384" s="255">
        <v>0</v>
      </c>
      <c r="M384" s="256" t="s">
        <v>67</v>
      </c>
      <c r="N384" s="257" t="s">
        <v>67</v>
      </c>
    </row>
    <row r="385" spans="1:14" ht="12.75" customHeight="1" thickBot="1" x14ac:dyDescent="0.25">
      <c r="A385" s="803" t="s">
        <v>11</v>
      </c>
      <c r="B385" s="804"/>
      <c r="C385" s="804"/>
      <c r="D385" s="804"/>
      <c r="E385" s="804"/>
      <c r="F385" s="804"/>
      <c r="G385" s="804"/>
      <c r="H385" s="804"/>
      <c r="I385" s="804"/>
      <c r="J385" s="804"/>
      <c r="K385" s="804"/>
      <c r="L385" s="804"/>
      <c r="M385" s="804"/>
      <c r="N385" s="802"/>
    </row>
    <row r="386" spans="1:14" ht="12.75" customHeight="1" x14ac:dyDescent="0.2">
      <c r="A386" s="169" t="s">
        <v>48</v>
      </c>
      <c r="B386" s="170"/>
      <c r="C386" s="171"/>
      <c r="D386" s="228">
        <v>12815</v>
      </c>
      <c r="E386" s="229">
        <v>11978</v>
      </c>
      <c r="F386" s="230">
        <v>1.0698781098680914</v>
      </c>
      <c r="G386" s="229">
        <v>11511</v>
      </c>
      <c r="H386" s="231">
        <v>11037</v>
      </c>
      <c r="I386" s="232">
        <v>0.89824424502536093</v>
      </c>
      <c r="J386" s="232">
        <v>0.92143930539322094</v>
      </c>
      <c r="K386" s="229">
        <v>10357</v>
      </c>
      <c r="L386" s="231">
        <v>9774</v>
      </c>
      <c r="M386" s="232">
        <v>0.86466855902487894</v>
      </c>
      <c r="N386" s="233">
        <v>0.9383890549968289</v>
      </c>
    </row>
    <row r="387" spans="1:14" ht="12.75" customHeight="1" x14ac:dyDescent="0.2">
      <c r="A387" s="783" t="s">
        <v>49</v>
      </c>
      <c r="B387" s="786" t="s">
        <v>50</v>
      </c>
      <c r="C387" s="787"/>
      <c r="D387" s="234">
        <v>5979</v>
      </c>
      <c r="E387" s="235">
        <v>5448</v>
      </c>
      <c r="F387" s="236">
        <v>1.097466960352423</v>
      </c>
      <c r="G387" s="237">
        <v>5264</v>
      </c>
      <c r="H387" s="235">
        <v>4941</v>
      </c>
      <c r="I387" s="238">
        <v>0.88041478508111726</v>
      </c>
      <c r="J387" s="238">
        <v>0.9069383259911894</v>
      </c>
      <c r="K387" s="237">
        <v>4758</v>
      </c>
      <c r="L387" s="237">
        <v>4219</v>
      </c>
      <c r="M387" s="238">
        <v>0.87334801762114533</v>
      </c>
      <c r="N387" s="239">
        <v>0.96296296296296291</v>
      </c>
    </row>
    <row r="388" spans="1:14" ht="12.75" customHeight="1" x14ac:dyDescent="0.2">
      <c r="A388" s="784"/>
      <c r="B388" s="789" t="s">
        <v>49</v>
      </c>
      <c r="C388" s="184" t="s">
        <v>51</v>
      </c>
      <c r="D388" s="240">
        <v>5964</v>
      </c>
      <c r="E388" s="241">
        <v>5435</v>
      </c>
      <c r="F388" s="242">
        <v>1.0973321067157313</v>
      </c>
      <c r="G388" s="243">
        <v>5255</v>
      </c>
      <c r="H388" s="241">
        <v>4933</v>
      </c>
      <c r="I388" s="244">
        <v>0.88112005365526491</v>
      </c>
      <c r="J388" s="244">
        <v>0.90763569457221716</v>
      </c>
      <c r="K388" s="243">
        <v>4750</v>
      </c>
      <c r="L388" s="243">
        <v>4211</v>
      </c>
      <c r="M388" s="244">
        <v>0.87396504139834408</v>
      </c>
      <c r="N388" s="245">
        <v>0.96290289884451652</v>
      </c>
    </row>
    <row r="389" spans="1:14" ht="12.75" customHeight="1" x14ac:dyDescent="0.2">
      <c r="A389" s="784"/>
      <c r="B389" s="790"/>
      <c r="C389" s="191" t="s">
        <v>52</v>
      </c>
      <c r="D389" s="246">
        <v>15</v>
      </c>
      <c r="E389" s="247">
        <v>13</v>
      </c>
      <c r="F389" s="248">
        <v>1.1538461538461537</v>
      </c>
      <c r="G389" s="249">
        <v>9</v>
      </c>
      <c r="H389" s="247">
        <v>8</v>
      </c>
      <c r="I389" s="250">
        <v>0.6</v>
      </c>
      <c r="J389" s="250">
        <v>0.61538461538461542</v>
      </c>
      <c r="K389" s="249">
        <v>8</v>
      </c>
      <c r="L389" s="249">
        <v>8</v>
      </c>
      <c r="M389" s="250">
        <v>0.61538461538461542</v>
      </c>
      <c r="N389" s="251">
        <v>1</v>
      </c>
    </row>
    <row r="390" spans="1:14" ht="12.75" customHeight="1" x14ac:dyDescent="0.2">
      <c r="A390" s="784"/>
      <c r="B390" s="786" t="s">
        <v>53</v>
      </c>
      <c r="C390" s="787"/>
      <c r="D390" s="234">
        <v>6836</v>
      </c>
      <c r="E390" s="235">
        <v>6623</v>
      </c>
      <c r="F390" s="236">
        <v>1.0321606522723841</v>
      </c>
      <c r="G390" s="237">
        <v>6247</v>
      </c>
      <c r="H390" s="235">
        <v>6136</v>
      </c>
      <c r="I390" s="238">
        <v>0.91383850204798123</v>
      </c>
      <c r="J390" s="238">
        <v>0.92646836780914998</v>
      </c>
      <c r="K390" s="237">
        <v>5909</v>
      </c>
      <c r="L390" s="237">
        <v>5559</v>
      </c>
      <c r="M390" s="238">
        <v>0.89219386984750115</v>
      </c>
      <c r="N390" s="239">
        <v>0.96300521512385917</v>
      </c>
    </row>
    <row r="391" spans="1:14" ht="12.75" customHeight="1" x14ac:dyDescent="0.2">
      <c r="A391" s="784"/>
      <c r="B391" s="789" t="s">
        <v>49</v>
      </c>
      <c r="C391" s="184" t="s">
        <v>51</v>
      </c>
      <c r="D391" s="240">
        <v>6836</v>
      </c>
      <c r="E391" s="241">
        <v>6623</v>
      </c>
      <c r="F391" s="242">
        <v>1.0321606522723841</v>
      </c>
      <c r="G391" s="243">
        <v>6247</v>
      </c>
      <c r="H391" s="241">
        <v>6136</v>
      </c>
      <c r="I391" s="244">
        <v>0.91383850204798123</v>
      </c>
      <c r="J391" s="244">
        <v>0.92646836780914998</v>
      </c>
      <c r="K391" s="243">
        <v>5909</v>
      </c>
      <c r="L391" s="243">
        <v>5559</v>
      </c>
      <c r="M391" s="244">
        <v>0.89219386984750115</v>
      </c>
      <c r="N391" s="245">
        <v>0.96300521512385917</v>
      </c>
    </row>
    <row r="392" spans="1:14" ht="12.75" customHeight="1" thickBot="1" x14ac:dyDescent="0.25">
      <c r="A392" s="788"/>
      <c r="B392" s="791"/>
      <c r="C392" s="198" t="s">
        <v>52</v>
      </c>
      <c r="D392" s="252">
        <v>0</v>
      </c>
      <c r="E392" s="253">
        <v>0</v>
      </c>
      <c r="F392" s="254" t="s">
        <v>67</v>
      </c>
      <c r="G392" s="255">
        <v>0</v>
      </c>
      <c r="H392" s="253">
        <v>0</v>
      </c>
      <c r="I392" s="256" t="s">
        <v>67</v>
      </c>
      <c r="J392" s="256" t="s">
        <v>67</v>
      </c>
      <c r="K392" s="255">
        <v>0</v>
      </c>
      <c r="L392" s="255">
        <v>0</v>
      </c>
      <c r="M392" s="256" t="s">
        <v>67</v>
      </c>
      <c r="N392" s="257" t="s">
        <v>67</v>
      </c>
    </row>
    <row r="393" spans="1:14" ht="12.75" customHeight="1" thickBot="1" x14ac:dyDescent="0.25">
      <c r="A393" s="803" t="s">
        <v>12</v>
      </c>
      <c r="B393" s="804"/>
      <c r="C393" s="804"/>
      <c r="D393" s="804"/>
      <c r="E393" s="804"/>
      <c r="F393" s="804"/>
      <c r="G393" s="804"/>
      <c r="H393" s="804"/>
      <c r="I393" s="804"/>
      <c r="J393" s="804"/>
      <c r="K393" s="804"/>
      <c r="L393" s="804"/>
      <c r="M393" s="804"/>
      <c r="N393" s="802"/>
    </row>
    <row r="394" spans="1:14" ht="12.75" customHeight="1" x14ac:dyDescent="0.2">
      <c r="A394" s="169" t="s">
        <v>48</v>
      </c>
      <c r="B394" s="170"/>
      <c r="C394" s="171"/>
      <c r="D394" s="228">
        <v>17509</v>
      </c>
      <c r="E394" s="229">
        <v>16314</v>
      </c>
      <c r="F394" s="230">
        <f>D394/E394</f>
        <v>1.0732499693514772</v>
      </c>
      <c r="G394" s="229">
        <v>16057</v>
      </c>
      <c r="H394" s="231">
        <v>15398</v>
      </c>
      <c r="I394" s="232">
        <f>G394/D394</f>
        <v>0.91707122051516365</v>
      </c>
      <c r="J394" s="232">
        <f>+H394/E394</f>
        <v>0.94385190633811455</v>
      </c>
      <c r="K394" s="229">
        <v>14459</v>
      </c>
      <c r="L394" s="231">
        <v>13595</v>
      </c>
      <c r="M394" s="232">
        <f>+K394/E394</f>
        <v>0.88629398063013365</v>
      </c>
      <c r="N394" s="233">
        <f>K394/H394</f>
        <v>0.9390180542927653</v>
      </c>
    </row>
    <row r="395" spans="1:14" ht="12.75" customHeight="1" x14ac:dyDescent="0.2">
      <c r="A395" s="783" t="s">
        <v>49</v>
      </c>
      <c r="B395" s="786" t="s">
        <v>50</v>
      </c>
      <c r="C395" s="787"/>
      <c r="D395" s="234">
        <v>7513</v>
      </c>
      <c r="E395" s="235">
        <v>6814</v>
      </c>
      <c r="F395" s="236">
        <f>D395/E395</f>
        <v>1.1025829175227473</v>
      </c>
      <c r="G395" s="237">
        <v>6608</v>
      </c>
      <c r="H395" s="235">
        <v>6281</v>
      </c>
      <c r="I395" s="238">
        <f>G395/D395</f>
        <v>0.87954212697990153</v>
      </c>
      <c r="J395" s="238">
        <f>+H395/E395</f>
        <v>0.92177869093043729</v>
      </c>
      <c r="K395" s="237">
        <v>5825</v>
      </c>
      <c r="L395" s="237">
        <v>5407</v>
      </c>
      <c r="M395" s="238">
        <f>+K395/E395</f>
        <v>0.85485764602289405</v>
      </c>
      <c r="N395" s="239">
        <f>K395/H395</f>
        <v>0.92740009552619007</v>
      </c>
    </row>
    <row r="396" spans="1:14" ht="12.75" customHeight="1" x14ac:dyDescent="0.2">
      <c r="A396" s="784"/>
      <c r="B396" s="789" t="s">
        <v>49</v>
      </c>
      <c r="C396" s="184" t="s">
        <v>51</v>
      </c>
      <c r="D396" s="240">
        <v>7513</v>
      </c>
      <c r="E396" s="241">
        <v>6814</v>
      </c>
      <c r="F396" s="242">
        <f>D396/E396</f>
        <v>1.1025829175227473</v>
      </c>
      <c r="G396" s="243">
        <v>6608</v>
      </c>
      <c r="H396" s="241">
        <v>6281</v>
      </c>
      <c r="I396" s="244">
        <f>G396/D396</f>
        <v>0.87954212697990153</v>
      </c>
      <c r="J396" s="244">
        <f>+H396/E396</f>
        <v>0.92177869093043729</v>
      </c>
      <c r="K396" s="243">
        <v>5825</v>
      </c>
      <c r="L396" s="243">
        <v>5407</v>
      </c>
      <c r="M396" s="244">
        <f>+K396/E396</f>
        <v>0.85485764602289405</v>
      </c>
      <c r="N396" s="245">
        <f>K396/H396</f>
        <v>0.92740009552619007</v>
      </c>
    </row>
    <row r="397" spans="1:14" ht="12.75" customHeight="1" x14ac:dyDescent="0.2">
      <c r="A397" s="784"/>
      <c r="B397" s="790"/>
      <c r="C397" s="191" t="s">
        <v>52</v>
      </c>
      <c r="D397" s="246">
        <v>0</v>
      </c>
      <c r="E397" s="247">
        <v>0</v>
      </c>
      <c r="F397" s="248" t="s">
        <v>67</v>
      </c>
      <c r="G397" s="249">
        <v>0</v>
      </c>
      <c r="H397" s="247">
        <v>0</v>
      </c>
      <c r="I397" s="250" t="s">
        <v>67</v>
      </c>
      <c r="J397" s="250" t="s">
        <v>67</v>
      </c>
      <c r="K397" s="249">
        <v>0</v>
      </c>
      <c r="L397" s="249">
        <v>0</v>
      </c>
      <c r="M397" s="250" t="s">
        <v>67</v>
      </c>
      <c r="N397" s="251" t="s">
        <v>67</v>
      </c>
    </row>
    <row r="398" spans="1:14" ht="12.75" customHeight="1" x14ac:dyDescent="0.2">
      <c r="A398" s="784"/>
      <c r="B398" s="786" t="s">
        <v>53</v>
      </c>
      <c r="C398" s="787"/>
      <c r="D398" s="234">
        <v>9996</v>
      </c>
      <c r="E398" s="235">
        <v>9639</v>
      </c>
      <c r="F398" s="236">
        <f>D398/E398</f>
        <v>1.037037037037037</v>
      </c>
      <c r="G398" s="237">
        <v>9449</v>
      </c>
      <c r="H398" s="235">
        <v>9216</v>
      </c>
      <c r="I398" s="238">
        <f>G398/D398</f>
        <v>0.94527811124449779</v>
      </c>
      <c r="J398" s="238">
        <f>+H398/E398</f>
        <v>0.95611577964519145</v>
      </c>
      <c r="K398" s="237">
        <v>8685</v>
      </c>
      <c r="L398" s="237">
        <v>8210</v>
      </c>
      <c r="M398" s="238">
        <f>+K398/E398</f>
        <v>0.90102707749766575</v>
      </c>
      <c r="N398" s="239">
        <f>K398/H398</f>
        <v>0.9423828125</v>
      </c>
    </row>
    <row r="399" spans="1:14" ht="12.75" customHeight="1" x14ac:dyDescent="0.2">
      <c r="A399" s="784"/>
      <c r="B399" s="789" t="s">
        <v>49</v>
      </c>
      <c r="C399" s="184" t="s">
        <v>51</v>
      </c>
      <c r="D399" s="240">
        <v>9957</v>
      </c>
      <c r="E399" s="241">
        <v>9602</v>
      </c>
      <c r="F399" s="242">
        <f>D399/E399</f>
        <v>1.0369714642782755</v>
      </c>
      <c r="G399" s="243">
        <v>9410</v>
      </c>
      <c r="H399" s="241">
        <v>9179</v>
      </c>
      <c r="I399" s="244">
        <f>G399/D399</f>
        <v>0.94506377422918553</v>
      </c>
      <c r="J399" s="244">
        <f>+H399/E399</f>
        <v>0.95594667777546349</v>
      </c>
      <c r="K399" s="243">
        <v>8648</v>
      </c>
      <c r="L399" s="243">
        <v>8173</v>
      </c>
      <c r="M399" s="244">
        <f>+K399/E399</f>
        <v>0.90064569881274736</v>
      </c>
      <c r="N399" s="245">
        <f>K399/H399</f>
        <v>0.94215056106329664</v>
      </c>
    </row>
    <row r="400" spans="1:14" ht="12.75" customHeight="1" thickBot="1" x14ac:dyDescent="0.25">
      <c r="A400" s="788"/>
      <c r="B400" s="791"/>
      <c r="C400" s="198" t="s">
        <v>52</v>
      </c>
      <c r="D400" s="252">
        <v>39</v>
      </c>
      <c r="E400" s="253">
        <v>38</v>
      </c>
      <c r="F400" s="254">
        <f>D400/E400</f>
        <v>1.0263157894736843</v>
      </c>
      <c r="G400" s="255">
        <v>39</v>
      </c>
      <c r="H400" s="253">
        <v>38</v>
      </c>
      <c r="I400" s="256">
        <f>G400/D400</f>
        <v>1</v>
      </c>
      <c r="J400" s="256">
        <f>+H400/E400</f>
        <v>1</v>
      </c>
      <c r="K400" s="255">
        <v>38</v>
      </c>
      <c r="L400" s="255">
        <v>38</v>
      </c>
      <c r="M400" s="256">
        <f>+K400/E400</f>
        <v>1</v>
      </c>
      <c r="N400" s="257">
        <f>K400/H400</f>
        <v>1</v>
      </c>
    </row>
    <row r="401" spans="1:14" ht="12.75" customHeight="1" thickBot="1" x14ac:dyDescent="0.25">
      <c r="A401" s="803" t="s">
        <v>13</v>
      </c>
      <c r="B401" s="804"/>
      <c r="C401" s="804"/>
      <c r="D401" s="804"/>
      <c r="E401" s="804"/>
      <c r="F401" s="804"/>
      <c r="G401" s="804"/>
      <c r="H401" s="804"/>
      <c r="I401" s="804"/>
      <c r="J401" s="804"/>
      <c r="K401" s="804"/>
      <c r="L401" s="804"/>
      <c r="M401" s="804"/>
      <c r="N401" s="802"/>
    </row>
    <row r="402" spans="1:14" ht="12.75" customHeight="1" x14ac:dyDescent="0.2">
      <c r="A402" s="169" t="s">
        <v>48</v>
      </c>
      <c r="B402" s="170"/>
      <c r="C402" s="171"/>
      <c r="D402" s="228">
        <v>19509</v>
      </c>
      <c r="E402" s="229">
        <v>18059</v>
      </c>
      <c r="F402" s="230">
        <f>D402/E402</f>
        <v>1.0802923749930782</v>
      </c>
      <c r="G402" s="229">
        <v>17430</v>
      </c>
      <c r="H402" s="231">
        <v>16715</v>
      </c>
      <c r="I402" s="232">
        <f>G402/D402</f>
        <v>0.89343379978471471</v>
      </c>
      <c r="J402" s="232">
        <f>+H402/E402</f>
        <v>0.92557727448917437</v>
      </c>
      <c r="K402" s="229">
        <v>16298</v>
      </c>
      <c r="L402" s="231">
        <v>14916</v>
      </c>
      <c r="M402" s="232">
        <f>+K402/E402</f>
        <v>0.90248629492219945</v>
      </c>
      <c r="N402" s="233">
        <f>K402/H402</f>
        <v>0.97505234819024833</v>
      </c>
    </row>
    <row r="403" spans="1:14" ht="12.75" customHeight="1" x14ac:dyDescent="0.2">
      <c r="A403" s="783" t="s">
        <v>49</v>
      </c>
      <c r="B403" s="786" t="s">
        <v>50</v>
      </c>
      <c r="C403" s="787"/>
      <c r="D403" s="234">
        <v>7971</v>
      </c>
      <c r="E403" s="235">
        <v>7162</v>
      </c>
      <c r="F403" s="236">
        <f>D403/E403</f>
        <v>1.1129572745043284</v>
      </c>
      <c r="G403" s="237">
        <v>6854</v>
      </c>
      <c r="H403" s="235">
        <v>6468</v>
      </c>
      <c r="I403" s="238">
        <f>G403/D403</f>
        <v>0.85986701794003262</v>
      </c>
      <c r="J403" s="238">
        <f>+H403/E403</f>
        <v>0.90309969282323377</v>
      </c>
      <c r="K403" s="237">
        <v>6266</v>
      </c>
      <c r="L403" s="237">
        <v>5636</v>
      </c>
      <c r="M403" s="238">
        <f>+K403/E403</f>
        <v>0.8748952806478637</v>
      </c>
      <c r="N403" s="239">
        <f>K403/H403</f>
        <v>0.96876932591218301</v>
      </c>
    </row>
    <row r="404" spans="1:14" ht="12.75" customHeight="1" x14ac:dyDescent="0.2">
      <c r="A404" s="784"/>
      <c r="B404" s="789" t="s">
        <v>49</v>
      </c>
      <c r="C404" s="184" t="s">
        <v>51</v>
      </c>
      <c r="D404" s="240">
        <v>7971</v>
      </c>
      <c r="E404" s="241">
        <v>7162</v>
      </c>
      <c r="F404" s="242">
        <f>D404/E404</f>
        <v>1.1129572745043284</v>
      </c>
      <c r="G404" s="243">
        <v>6854</v>
      </c>
      <c r="H404" s="241">
        <v>6468</v>
      </c>
      <c r="I404" s="244">
        <f>G404/D404</f>
        <v>0.85986701794003262</v>
      </c>
      <c r="J404" s="244">
        <f>+H404/E404</f>
        <v>0.90309969282323377</v>
      </c>
      <c r="K404" s="243">
        <v>6266</v>
      </c>
      <c r="L404" s="243">
        <v>5636</v>
      </c>
      <c r="M404" s="244">
        <f>+K404/E404</f>
        <v>0.8748952806478637</v>
      </c>
      <c r="N404" s="245">
        <f>K404/H404</f>
        <v>0.96876932591218301</v>
      </c>
    </row>
    <row r="405" spans="1:14" ht="12.75" customHeight="1" x14ac:dyDescent="0.2">
      <c r="A405" s="784"/>
      <c r="B405" s="790"/>
      <c r="C405" s="191" t="s">
        <v>52</v>
      </c>
      <c r="D405" s="246" t="s">
        <v>68</v>
      </c>
      <c r="E405" s="247" t="s">
        <v>68</v>
      </c>
      <c r="F405" s="248" t="s">
        <v>67</v>
      </c>
      <c r="G405" s="249" t="s">
        <v>68</v>
      </c>
      <c r="H405" s="247" t="s">
        <v>67</v>
      </c>
      <c r="I405" s="250" t="s">
        <v>67</v>
      </c>
      <c r="J405" s="250" t="s">
        <v>67</v>
      </c>
      <c r="K405" s="249" t="s">
        <v>68</v>
      </c>
      <c r="L405" s="249" t="s">
        <v>68</v>
      </c>
      <c r="M405" s="250" t="s">
        <v>67</v>
      </c>
      <c r="N405" s="251" t="s">
        <v>67</v>
      </c>
    </row>
    <row r="406" spans="1:14" ht="12.75" customHeight="1" x14ac:dyDescent="0.2">
      <c r="A406" s="784"/>
      <c r="B406" s="786" t="s">
        <v>53</v>
      </c>
      <c r="C406" s="787"/>
      <c r="D406" s="234">
        <v>11538</v>
      </c>
      <c r="E406" s="235">
        <v>11060</v>
      </c>
      <c r="F406" s="236">
        <f>D406/E406</f>
        <v>1.0432188065099457</v>
      </c>
      <c r="G406" s="237">
        <v>10576</v>
      </c>
      <c r="H406" s="235">
        <v>10331</v>
      </c>
      <c r="I406" s="238">
        <f>G406/D406</f>
        <v>0.9166233315999307</v>
      </c>
      <c r="J406" s="238">
        <f>+H406/E406</f>
        <v>0.93408679927667271</v>
      </c>
      <c r="K406" s="237">
        <v>10091</v>
      </c>
      <c r="L406" s="237">
        <v>9299</v>
      </c>
      <c r="M406" s="238">
        <f>+K406/E406</f>
        <v>0.91238698010849906</v>
      </c>
      <c r="N406" s="239">
        <f>K406/H406</f>
        <v>0.97676894782692869</v>
      </c>
    </row>
    <row r="407" spans="1:14" ht="12.75" customHeight="1" x14ac:dyDescent="0.2">
      <c r="A407" s="784"/>
      <c r="B407" s="789" t="s">
        <v>49</v>
      </c>
      <c r="C407" s="184" t="s">
        <v>51</v>
      </c>
      <c r="D407" s="240">
        <v>11454</v>
      </c>
      <c r="E407" s="241">
        <v>10976</v>
      </c>
      <c r="F407" s="242">
        <f>D407/E407</f>
        <v>1.0435495626822158</v>
      </c>
      <c r="G407" s="243">
        <v>10492</v>
      </c>
      <c r="H407" s="241">
        <v>10247</v>
      </c>
      <c r="I407" s="244">
        <f>G407/D407</f>
        <v>0.91601187358128167</v>
      </c>
      <c r="J407" s="244">
        <f>+H407/E407</f>
        <v>0.93358236151603502</v>
      </c>
      <c r="K407" s="243">
        <v>10011</v>
      </c>
      <c r="L407" s="243">
        <v>9219</v>
      </c>
      <c r="M407" s="244">
        <f>+K407/E407</f>
        <v>0.91208090379008744</v>
      </c>
      <c r="N407" s="245">
        <f>K407/H407</f>
        <v>0.97696886893724988</v>
      </c>
    </row>
    <row r="408" spans="1:14" ht="12.75" customHeight="1" thickBot="1" x14ac:dyDescent="0.25">
      <c r="A408" s="785"/>
      <c r="B408" s="793"/>
      <c r="C408" s="212" t="s">
        <v>52</v>
      </c>
      <c r="D408" s="258">
        <v>84</v>
      </c>
      <c r="E408" s="259">
        <v>84</v>
      </c>
      <c r="F408" s="260">
        <f>D408/E408</f>
        <v>1</v>
      </c>
      <c r="G408" s="261">
        <v>84</v>
      </c>
      <c r="H408" s="259">
        <v>84</v>
      </c>
      <c r="I408" s="262">
        <f>G408/D408</f>
        <v>1</v>
      </c>
      <c r="J408" s="262">
        <f>+H408/E408</f>
        <v>1</v>
      </c>
      <c r="K408" s="261">
        <v>80</v>
      </c>
      <c r="L408" s="261">
        <v>80</v>
      </c>
      <c r="M408" s="262">
        <f>+K408/E408</f>
        <v>0.95238095238095233</v>
      </c>
      <c r="N408" s="263">
        <f>K408/H408</f>
        <v>0.95238095238095233</v>
      </c>
    </row>
    <row r="409" spans="1:14" ht="12.75" customHeight="1" thickTop="1" thickBot="1" x14ac:dyDescent="0.25">
      <c r="A409" s="803" t="s">
        <v>14</v>
      </c>
      <c r="B409" s="804"/>
      <c r="C409" s="804"/>
      <c r="D409" s="804"/>
      <c r="E409" s="804"/>
      <c r="F409" s="804"/>
      <c r="G409" s="804"/>
      <c r="H409" s="804"/>
      <c r="I409" s="804"/>
      <c r="J409" s="804"/>
      <c r="K409" s="804"/>
      <c r="L409" s="804"/>
      <c r="M409" s="804"/>
      <c r="N409" s="802"/>
    </row>
    <row r="410" spans="1:14" ht="12.75" customHeight="1" x14ac:dyDescent="0.2">
      <c r="A410" s="169" t="s">
        <v>48</v>
      </c>
      <c r="B410" s="170"/>
      <c r="C410" s="171"/>
      <c r="D410" s="228">
        <v>18481</v>
      </c>
      <c r="E410" s="229">
        <v>17101</v>
      </c>
      <c r="F410" s="230">
        <f>D410/E410</f>
        <v>1.0806970352610958</v>
      </c>
      <c r="G410" s="229">
        <v>17336</v>
      </c>
      <c r="H410" s="231">
        <v>16369</v>
      </c>
      <c r="I410" s="232">
        <f t="shared" ref="I410:I416" si="187">G410/D410</f>
        <v>0.93804447811265623</v>
      </c>
      <c r="J410" s="232">
        <f t="shared" ref="J410:J416" si="188">+H410/E410</f>
        <v>0.95719548564411439</v>
      </c>
      <c r="K410" s="229">
        <v>15007</v>
      </c>
      <c r="L410" s="231">
        <v>13919</v>
      </c>
      <c r="M410" s="232">
        <f t="shared" ref="M410:M416" si="189">+K410/E410</f>
        <v>0.87755102040816324</v>
      </c>
      <c r="N410" s="233">
        <f t="shared" ref="N410:N416" si="190">K410/H410</f>
        <v>0.91679393976418844</v>
      </c>
    </row>
    <row r="411" spans="1:14" ht="12.75" customHeight="1" x14ac:dyDescent="0.2">
      <c r="A411" s="783" t="s">
        <v>49</v>
      </c>
      <c r="B411" s="786" t="s">
        <v>50</v>
      </c>
      <c r="C411" s="787"/>
      <c r="D411" s="234">
        <v>8265</v>
      </c>
      <c r="E411" s="235">
        <v>7462</v>
      </c>
      <c r="F411" s="236">
        <f>D411/E411</f>
        <v>1.107611900294827</v>
      </c>
      <c r="G411" s="237">
        <v>7592</v>
      </c>
      <c r="H411" s="235">
        <v>7051</v>
      </c>
      <c r="I411" s="238">
        <f t="shared" si="187"/>
        <v>0.91857229280096797</v>
      </c>
      <c r="J411" s="238">
        <f t="shared" si="188"/>
        <v>0.94492093272581079</v>
      </c>
      <c r="K411" s="237">
        <v>6398</v>
      </c>
      <c r="L411" s="237">
        <v>5848</v>
      </c>
      <c r="M411" s="238">
        <f t="shared" si="189"/>
        <v>0.85741088180112568</v>
      </c>
      <c r="N411" s="239">
        <f t="shared" si="190"/>
        <v>0.90738902283364065</v>
      </c>
    </row>
    <row r="412" spans="1:14" ht="12.75" customHeight="1" x14ac:dyDescent="0.2">
      <c r="A412" s="784"/>
      <c r="B412" s="789" t="s">
        <v>49</v>
      </c>
      <c r="C412" s="184" t="s">
        <v>51</v>
      </c>
      <c r="D412" s="240">
        <v>8265</v>
      </c>
      <c r="E412" s="241">
        <v>7462</v>
      </c>
      <c r="F412" s="242">
        <f>D412/E412</f>
        <v>1.107611900294827</v>
      </c>
      <c r="G412" s="243">
        <v>7592</v>
      </c>
      <c r="H412" s="241">
        <v>7051</v>
      </c>
      <c r="I412" s="244">
        <f t="shared" si="187"/>
        <v>0.91857229280096797</v>
      </c>
      <c r="J412" s="244">
        <f t="shared" si="188"/>
        <v>0.94492093272581079</v>
      </c>
      <c r="K412" s="243">
        <v>6398</v>
      </c>
      <c r="L412" s="243">
        <v>5848</v>
      </c>
      <c r="M412" s="244">
        <f t="shared" si="189"/>
        <v>0.85741088180112568</v>
      </c>
      <c r="N412" s="245">
        <f t="shared" si="190"/>
        <v>0.90738902283364065</v>
      </c>
    </row>
    <row r="413" spans="1:14" ht="12.75" customHeight="1" x14ac:dyDescent="0.2">
      <c r="A413" s="784"/>
      <c r="B413" s="790"/>
      <c r="C413" s="191" t="s">
        <v>52</v>
      </c>
      <c r="D413" s="246" t="s">
        <v>68</v>
      </c>
      <c r="E413" s="247" t="s">
        <v>68</v>
      </c>
      <c r="F413" s="249" t="s">
        <v>67</v>
      </c>
      <c r="G413" s="249" t="s">
        <v>68</v>
      </c>
      <c r="H413" s="247" t="s">
        <v>67</v>
      </c>
      <c r="I413" s="250" t="s">
        <v>67</v>
      </c>
      <c r="J413" s="250" t="s">
        <v>67</v>
      </c>
      <c r="K413" s="249" t="s">
        <v>68</v>
      </c>
      <c r="L413" s="264" t="s">
        <v>68</v>
      </c>
      <c r="M413" s="250" t="s">
        <v>67</v>
      </c>
      <c r="N413" s="251" t="s">
        <v>67</v>
      </c>
    </row>
    <row r="414" spans="1:14" ht="12.75" customHeight="1" x14ac:dyDescent="0.2">
      <c r="A414" s="784"/>
      <c r="B414" s="786" t="s">
        <v>53</v>
      </c>
      <c r="C414" s="787"/>
      <c r="D414" s="234">
        <v>10216</v>
      </c>
      <c r="E414" s="235">
        <v>9816</v>
      </c>
      <c r="F414" s="236">
        <f>D414/E414</f>
        <v>1.0407497962510188</v>
      </c>
      <c r="G414" s="237">
        <v>9744</v>
      </c>
      <c r="H414" s="235">
        <v>9460</v>
      </c>
      <c r="I414" s="238">
        <f t="shared" si="187"/>
        <v>0.95379796397807359</v>
      </c>
      <c r="J414" s="238">
        <f t="shared" si="188"/>
        <v>0.96373268133659329</v>
      </c>
      <c r="K414" s="237">
        <v>8689</v>
      </c>
      <c r="L414" s="237">
        <v>8099</v>
      </c>
      <c r="M414" s="238">
        <f t="shared" si="189"/>
        <v>0.88518744906275471</v>
      </c>
      <c r="N414" s="239">
        <f t="shared" si="190"/>
        <v>0.91849894291754752</v>
      </c>
    </row>
    <row r="415" spans="1:14" ht="12.75" customHeight="1" x14ac:dyDescent="0.2">
      <c r="A415" s="784"/>
      <c r="B415" s="789" t="s">
        <v>49</v>
      </c>
      <c r="C415" s="184" t="s">
        <v>51</v>
      </c>
      <c r="D415" s="240">
        <v>10127</v>
      </c>
      <c r="E415" s="241">
        <v>9729</v>
      </c>
      <c r="F415" s="242">
        <f>D415/E415</f>
        <v>1.0409086237023333</v>
      </c>
      <c r="G415" s="243">
        <v>9655</v>
      </c>
      <c r="H415" s="241">
        <v>9373</v>
      </c>
      <c r="I415" s="244">
        <f t="shared" si="187"/>
        <v>0.9533919225831935</v>
      </c>
      <c r="J415" s="244">
        <f t="shared" si="188"/>
        <v>0.96340836673861652</v>
      </c>
      <c r="K415" s="243">
        <v>8605</v>
      </c>
      <c r="L415" s="243">
        <v>8015</v>
      </c>
      <c r="M415" s="244">
        <f t="shared" si="189"/>
        <v>0.88446911296124986</v>
      </c>
      <c r="N415" s="245">
        <f t="shared" si="190"/>
        <v>0.91806252000426758</v>
      </c>
    </row>
    <row r="416" spans="1:14" ht="12.75" customHeight="1" thickBot="1" x14ac:dyDescent="0.25">
      <c r="A416" s="785"/>
      <c r="B416" s="793"/>
      <c r="C416" s="212" t="s">
        <v>52</v>
      </c>
      <c r="D416" s="258">
        <v>89</v>
      </c>
      <c r="E416" s="259">
        <v>87</v>
      </c>
      <c r="F416" s="260">
        <f>D416/E416</f>
        <v>1.0229885057471264</v>
      </c>
      <c r="G416" s="261">
        <v>89</v>
      </c>
      <c r="H416" s="259">
        <v>87</v>
      </c>
      <c r="I416" s="262">
        <f t="shared" si="187"/>
        <v>1</v>
      </c>
      <c r="J416" s="262">
        <f t="shared" si="188"/>
        <v>1</v>
      </c>
      <c r="K416" s="261">
        <v>84</v>
      </c>
      <c r="L416" s="261">
        <v>84</v>
      </c>
      <c r="M416" s="262">
        <f t="shared" si="189"/>
        <v>0.96551724137931039</v>
      </c>
      <c r="N416" s="263">
        <f t="shared" si="190"/>
        <v>0.96551724137931039</v>
      </c>
    </row>
    <row r="417" spans="1:14" ht="12.75" customHeight="1" thickTop="1" thickBot="1" x14ac:dyDescent="0.25">
      <c r="A417" s="803" t="s">
        <v>15</v>
      </c>
      <c r="B417" s="804"/>
      <c r="C417" s="804"/>
      <c r="D417" s="804"/>
      <c r="E417" s="804"/>
      <c r="F417" s="804"/>
      <c r="G417" s="804"/>
      <c r="H417" s="804"/>
      <c r="I417" s="804"/>
      <c r="J417" s="804"/>
      <c r="K417" s="804"/>
      <c r="L417" s="804"/>
      <c r="M417" s="804"/>
      <c r="N417" s="802"/>
    </row>
    <row r="418" spans="1:14" ht="12.75" customHeight="1" x14ac:dyDescent="0.2">
      <c r="A418" s="169" t="s">
        <v>48</v>
      </c>
      <c r="B418" s="170"/>
      <c r="C418" s="171"/>
      <c r="D418" s="228">
        <v>18306</v>
      </c>
      <c r="E418" s="229">
        <v>16724</v>
      </c>
      <c r="F418" s="230">
        <f>D418/E418</f>
        <v>1.0945945945945945</v>
      </c>
      <c r="G418" s="229">
        <v>16284</v>
      </c>
      <c r="H418" s="231">
        <v>15324</v>
      </c>
      <c r="I418" s="232">
        <f>G418/D418</f>
        <v>0.88954441166830545</v>
      </c>
      <c r="J418" s="232">
        <f>+H418/E418</f>
        <v>0.91628796938531454</v>
      </c>
      <c r="K418" s="229">
        <v>14352</v>
      </c>
      <c r="L418" s="231">
        <v>13222</v>
      </c>
      <c r="M418" s="232">
        <f>+K418/E418</f>
        <v>0.85816790241569008</v>
      </c>
      <c r="N418" s="233">
        <f>K418/H418</f>
        <v>0.93657008613938919</v>
      </c>
    </row>
    <row r="419" spans="1:14" ht="12.75" customHeight="1" x14ac:dyDescent="0.2">
      <c r="A419" s="783" t="s">
        <v>49</v>
      </c>
      <c r="B419" s="786" t="s">
        <v>50</v>
      </c>
      <c r="C419" s="787"/>
      <c r="D419" s="234">
        <v>8465</v>
      </c>
      <c r="E419" s="235">
        <v>7555</v>
      </c>
      <c r="F419" s="236">
        <f>D419/E419</f>
        <v>1.1204500330906684</v>
      </c>
      <c r="G419" s="237">
        <v>7452</v>
      </c>
      <c r="H419" s="235">
        <v>6896</v>
      </c>
      <c r="I419" s="238">
        <f>G419/D419</f>
        <v>0.88033077377436508</v>
      </c>
      <c r="J419" s="238">
        <f>+H419/E419</f>
        <v>0.91277299801455991</v>
      </c>
      <c r="K419" s="237">
        <v>6375</v>
      </c>
      <c r="L419" s="237">
        <v>5847</v>
      </c>
      <c r="M419" s="238">
        <f>+K419/E419</f>
        <v>0.84381204500330909</v>
      </c>
      <c r="N419" s="239">
        <f>K419/H419</f>
        <v>0.92444895591647336</v>
      </c>
    </row>
    <row r="420" spans="1:14" ht="12.75" customHeight="1" x14ac:dyDescent="0.2">
      <c r="A420" s="784"/>
      <c r="B420" s="789" t="s">
        <v>49</v>
      </c>
      <c r="C420" s="184" t="s">
        <v>51</v>
      </c>
      <c r="D420" s="240">
        <v>8465</v>
      </c>
      <c r="E420" s="241">
        <v>7555</v>
      </c>
      <c r="F420" s="242">
        <f>D420/E420</f>
        <v>1.1204500330906684</v>
      </c>
      <c r="G420" s="243">
        <v>7452</v>
      </c>
      <c r="H420" s="241">
        <v>6896</v>
      </c>
      <c r="I420" s="244">
        <f>G420/D420</f>
        <v>0.88033077377436508</v>
      </c>
      <c r="J420" s="244">
        <f>+H420/E420</f>
        <v>0.91277299801455991</v>
      </c>
      <c r="K420" s="243">
        <v>6375</v>
      </c>
      <c r="L420" s="243">
        <v>5847</v>
      </c>
      <c r="M420" s="244">
        <f>+K420/E420</f>
        <v>0.84381204500330909</v>
      </c>
      <c r="N420" s="245">
        <f>K420/H420</f>
        <v>0.92444895591647336</v>
      </c>
    </row>
    <row r="421" spans="1:14" ht="12.75" customHeight="1" x14ac:dyDescent="0.2">
      <c r="A421" s="784"/>
      <c r="B421" s="790"/>
      <c r="C421" s="191" t="s">
        <v>52</v>
      </c>
      <c r="D421" s="246">
        <v>0</v>
      </c>
      <c r="E421" s="247">
        <v>0</v>
      </c>
      <c r="F421" s="249" t="s">
        <v>67</v>
      </c>
      <c r="G421" s="249">
        <v>0</v>
      </c>
      <c r="H421" s="247">
        <v>0</v>
      </c>
      <c r="I421" s="250" t="s">
        <v>67</v>
      </c>
      <c r="J421" s="250" t="s">
        <v>67</v>
      </c>
      <c r="K421" s="249">
        <v>0</v>
      </c>
      <c r="L421" s="264">
        <v>0</v>
      </c>
      <c r="M421" s="250" t="s">
        <v>67</v>
      </c>
      <c r="N421" s="251" t="s">
        <v>67</v>
      </c>
    </row>
    <row r="422" spans="1:14" ht="12.75" customHeight="1" x14ac:dyDescent="0.2">
      <c r="A422" s="784"/>
      <c r="B422" s="786" t="s">
        <v>53</v>
      </c>
      <c r="C422" s="787"/>
      <c r="D422" s="234">
        <v>9841</v>
      </c>
      <c r="E422" s="235">
        <v>9372</v>
      </c>
      <c r="F422" s="236">
        <f>D422/E422</f>
        <v>1.0500426803243705</v>
      </c>
      <c r="G422" s="237">
        <v>8832</v>
      </c>
      <c r="H422" s="235">
        <v>8550</v>
      </c>
      <c r="I422" s="238">
        <f>G422/D422</f>
        <v>0.89746976933238487</v>
      </c>
      <c r="J422" s="238">
        <f>+H422/E422</f>
        <v>0.91229193341869397</v>
      </c>
      <c r="K422" s="237">
        <v>8041</v>
      </c>
      <c r="L422" s="237">
        <v>7386</v>
      </c>
      <c r="M422" s="238">
        <f>+K422/E422</f>
        <v>0.857981220657277</v>
      </c>
      <c r="N422" s="239">
        <f>K422/H422</f>
        <v>0.9404678362573099</v>
      </c>
    </row>
    <row r="423" spans="1:14" ht="12.75" customHeight="1" x14ac:dyDescent="0.2">
      <c r="A423" s="784"/>
      <c r="B423" s="789" t="s">
        <v>49</v>
      </c>
      <c r="C423" s="184" t="s">
        <v>51</v>
      </c>
      <c r="D423" s="240">
        <v>9769</v>
      </c>
      <c r="E423" s="241">
        <v>9301</v>
      </c>
      <c r="F423" s="242">
        <f>D423/E423</f>
        <v>1.0503171701967531</v>
      </c>
      <c r="G423" s="243">
        <v>8760</v>
      </c>
      <c r="H423" s="241">
        <v>8479</v>
      </c>
      <c r="I423" s="244">
        <f>G423/D423</f>
        <v>0.89671409560855764</v>
      </c>
      <c r="J423" s="244">
        <f>+H423/E423</f>
        <v>0.91162240619288248</v>
      </c>
      <c r="K423" s="243">
        <v>7970</v>
      </c>
      <c r="L423" s="243">
        <v>7315</v>
      </c>
      <c r="M423" s="244">
        <f>+K423/E423</f>
        <v>0.85689710783786688</v>
      </c>
      <c r="N423" s="245">
        <f>K423/H423</f>
        <v>0.93996933600660459</v>
      </c>
    </row>
    <row r="424" spans="1:14" ht="12.75" customHeight="1" thickBot="1" x14ac:dyDescent="0.25">
      <c r="A424" s="785"/>
      <c r="B424" s="793"/>
      <c r="C424" s="212" t="s">
        <v>52</v>
      </c>
      <c r="D424" s="258">
        <v>72</v>
      </c>
      <c r="E424" s="259">
        <v>71</v>
      </c>
      <c r="F424" s="260">
        <f>D424/E424</f>
        <v>1.0140845070422535</v>
      </c>
      <c r="G424" s="261">
        <v>72</v>
      </c>
      <c r="H424" s="259">
        <v>71</v>
      </c>
      <c r="I424" s="262">
        <f>G424/D424</f>
        <v>1</v>
      </c>
      <c r="J424" s="262">
        <f>+H424/E424</f>
        <v>1</v>
      </c>
      <c r="K424" s="261">
        <v>71</v>
      </c>
      <c r="L424" s="261">
        <v>71</v>
      </c>
      <c r="M424" s="262">
        <f>+K424/E424</f>
        <v>1</v>
      </c>
      <c r="N424" s="263">
        <f>K424/H424</f>
        <v>1</v>
      </c>
    </row>
    <row r="425" spans="1:14" ht="12.75" customHeight="1" thickTop="1" thickBot="1" x14ac:dyDescent="0.25">
      <c r="A425" s="803" t="s">
        <v>16</v>
      </c>
      <c r="B425" s="804"/>
      <c r="C425" s="804"/>
      <c r="D425" s="804"/>
      <c r="E425" s="804"/>
      <c r="F425" s="804"/>
      <c r="G425" s="804"/>
      <c r="H425" s="804"/>
      <c r="I425" s="804"/>
      <c r="J425" s="804"/>
      <c r="K425" s="804"/>
      <c r="L425" s="804"/>
      <c r="M425" s="804"/>
      <c r="N425" s="802"/>
    </row>
    <row r="426" spans="1:14" ht="12.75" customHeight="1" x14ac:dyDescent="0.2">
      <c r="A426" s="169" t="s">
        <v>48</v>
      </c>
      <c r="B426" s="170"/>
      <c r="C426" s="171"/>
      <c r="D426" s="228">
        <v>15890</v>
      </c>
      <c r="E426" s="229">
        <v>14616</v>
      </c>
      <c r="F426" s="230">
        <f>D426/E426</f>
        <v>1.0871647509578544</v>
      </c>
      <c r="G426" s="229">
        <v>13680</v>
      </c>
      <c r="H426" s="231">
        <v>13051</v>
      </c>
      <c r="I426" s="232">
        <f>G426/D426</f>
        <v>0.8609188168659534</v>
      </c>
      <c r="J426" s="232">
        <f>+H426/E426</f>
        <v>0.89292556102900933</v>
      </c>
      <c r="K426" s="229">
        <v>12266</v>
      </c>
      <c r="L426" s="231">
        <v>11208</v>
      </c>
      <c r="M426" s="232">
        <f>+K426/E426</f>
        <v>0.83921729611384788</v>
      </c>
      <c r="N426" s="233">
        <f>K426/H426</f>
        <v>0.9398513523867903</v>
      </c>
    </row>
    <row r="427" spans="1:14" ht="12.75" customHeight="1" x14ac:dyDescent="0.2">
      <c r="A427" s="783" t="s">
        <v>49</v>
      </c>
      <c r="B427" s="786" t="s">
        <v>50</v>
      </c>
      <c r="C427" s="787"/>
      <c r="D427" s="234">
        <v>7636</v>
      </c>
      <c r="E427" s="235">
        <v>6886</v>
      </c>
      <c r="F427" s="236">
        <f>D427/E427</f>
        <v>1.1089166424629684</v>
      </c>
      <c r="G427" s="237">
        <v>6446</v>
      </c>
      <c r="H427" s="235">
        <v>6070</v>
      </c>
      <c r="I427" s="238">
        <f>G427/D427</f>
        <v>0.84415924567836564</v>
      </c>
      <c r="J427" s="238">
        <f>+H427/E427</f>
        <v>0.88149869300029049</v>
      </c>
      <c r="K427" s="237">
        <v>5630</v>
      </c>
      <c r="L427" s="237">
        <v>5054</v>
      </c>
      <c r="M427" s="238">
        <f>+K427/E427</f>
        <v>0.81760092942201568</v>
      </c>
      <c r="N427" s="239">
        <f>K427/H427</f>
        <v>0.92751235584843494</v>
      </c>
    </row>
    <row r="428" spans="1:14" ht="12.75" customHeight="1" x14ac:dyDescent="0.2">
      <c r="A428" s="784"/>
      <c r="B428" s="789" t="s">
        <v>49</v>
      </c>
      <c r="C428" s="184" t="s">
        <v>51</v>
      </c>
      <c r="D428" s="240">
        <v>7636</v>
      </c>
      <c r="E428" s="241">
        <v>6886</v>
      </c>
      <c r="F428" s="242">
        <f>D428/E428</f>
        <v>1.1089166424629684</v>
      </c>
      <c r="G428" s="243">
        <v>6446</v>
      </c>
      <c r="H428" s="241">
        <v>6070</v>
      </c>
      <c r="I428" s="244">
        <f>G428/D428</f>
        <v>0.84415924567836564</v>
      </c>
      <c r="J428" s="244">
        <f>+H428/E428</f>
        <v>0.88149869300029049</v>
      </c>
      <c r="K428" s="243">
        <v>5630</v>
      </c>
      <c r="L428" s="243">
        <v>5054</v>
      </c>
      <c r="M428" s="244">
        <f>+K428/E428</f>
        <v>0.81760092942201568</v>
      </c>
      <c r="N428" s="245">
        <f>K428/H428</f>
        <v>0.92751235584843494</v>
      </c>
    </row>
    <row r="429" spans="1:14" ht="12.75" customHeight="1" x14ac:dyDescent="0.2">
      <c r="A429" s="784"/>
      <c r="B429" s="790"/>
      <c r="C429" s="191" t="s">
        <v>52</v>
      </c>
      <c r="D429" s="246">
        <v>0</v>
      </c>
      <c r="E429" s="247">
        <v>0</v>
      </c>
      <c r="F429" s="249" t="s">
        <v>67</v>
      </c>
      <c r="G429" s="249">
        <v>0</v>
      </c>
      <c r="H429" s="247">
        <v>0</v>
      </c>
      <c r="I429" s="250" t="s">
        <v>67</v>
      </c>
      <c r="J429" s="250" t="s">
        <v>67</v>
      </c>
      <c r="K429" s="249">
        <v>0</v>
      </c>
      <c r="L429" s="264">
        <v>0</v>
      </c>
      <c r="M429" s="250" t="s">
        <v>67</v>
      </c>
      <c r="N429" s="251" t="s">
        <v>67</v>
      </c>
    </row>
    <row r="430" spans="1:14" ht="12.75" customHeight="1" x14ac:dyDescent="0.2">
      <c r="A430" s="784"/>
      <c r="B430" s="786" t="s">
        <v>53</v>
      </c>
      <c r="C430" s="787"/>
      <c r="D430" s="234">
        <v>8254</v>
      </c>
      <c r="E430" s="235">
        <v>7926</v>
      </c>
      <c r="F430" s="236">
        <f>D430/E430</f>
        <v>1.041382790815039</v>
      </c>
      <c r="G430" s="237">
        <v>7234</v>
      </c>
      <c r="H430" s="235">
        <v>7077</v>
      </c>
      <c r="I430" s="238">
        <f>G430/D430</f>
        <v>0.87642355221710688</v>
      </c>
      <c r="J430" s="238">
        <f>+H430/E430</f>
        <v>0.892884178652536</v>
      </c>
      <c r="K430" s="237">
        <v>6692</v>
      </c>
      <c r="L430" s="237">
        <v>6168</v>
      </c>
      <c r="M430" s="238">
        <f>+K430/E430</f>
        <v>0.84430986626293214</v>
      </c>
      <c r="N430" s="239">
        <f>K430/H430</f>
        <v>0.94559841740850648</v>
      </c>
    </row>
    <row r="431" spans="1:14" ht="12.75" customHeight="1" x14ac:dyDescent="0.2">
      <c r="A431" s="784"/>
      <c r="B431" s="789" t="s">
        <v>49</v>
      </c>
      <c r="C431" s="184" t="s">
        <v>51</v>
      </c>
      <c r="D431" s="240">
        <v>8119</v>
      </c>
      <c r="E431" s="241">
        <v>7792</v>
      </c>
      <c r="F431" s="242">
        <f>D431/E431</f>
        <v>1.0419661190965093</v>
      </c>
      <c r="G431" s="243">
        <v>7099</v>
      </c>
      <c r="H431" s="241">
        <v>6943</v>
      </c>
      <c r="I431" s="244">
        <f>G431/D431</f>
        <v>0.87436876462618551</v>
      </c>
      <c r="J431" s="244">
        <f>+H431/E431</f>
        <v>0.89104209445585214</v>
      </c>
      <c r="K431" s="243">
        <v>6564</v>
      </c>
      <c r="L431" s="243">
        <v>6040</v>
      </c>
      <c r="M431" s="244">
        <f>+K431/E431</f>
        <v>0.8424024640657084</v>
      </c>
      <c r="N431" s="245">
        <f>K431/H431</f>
        <v>0.94541264583033269</v>
      </c>
    </row>
    <row r="432" spans="1:14" ht="12.75" customHeight="1" thickBot="1" x14ac:dyDescent="0.25">
      <c r="A432" s="785"/>
      <c r="B432" s="793"/>
      <c r="C432" s="212" t="s">
        <v>52</v>
      </c>
      <c r="D432" s="258">
        <v>135</v>
      </c>
      <c r="E432" s="259">
        <v>134</v>
      </c>
      <c r="F432" s="260">
        <f>D432/E432</f>
        <v>1.0074626865671641</v>
      </c>
      <c r="G432" s="261">
        <v>135</v>
      </c>
      <c r="H432" s="259">
        <v>134</v>
      </c>
      <c r="I432" s="262">
        <f>G432/D432</f>
        <v>1</v>
      </c>
      <c r="J432" s="262">
        <f>+H432/E432</f>
        <v>1</v>
      </c>
      <c r="K432" s="261">
        <v>128</v>
      </c>
      <c r="L432" s="261">
        <v>128</v>
      </c>
      <c r="M432" s="262">
        <f>+K432/E432</f>
        <v>0.95522388059701491</v>
      </c>
      <c r="N432" s="263">
        <f>K432/H432</f>
        <v>0.95522388059701491</v>
      </c>
    </row>
    <row r="433" spans="1:14" ht="12.75" customHeight="1" thickTop="1" thickBot="1" x14ac:dyDescent="0.25">
      <c r="A433" s="803" t="s">
        <v>17</v>
      </c>
      <c r="B433" s="804"/>
      <c r="C433" s="804"/>
      <c r="D433" s="804"/>
      <c r="E433" s="804"/>
      <c r="F433" s="804"/>
      <c r="G433" s="804"/>
      <c r="H433" s="804"/>
      <c r="I433" s="804"/>
      <c r="J433" s="804"/>
      <c r="K433" s="804"/>
      <c r="L433" s="804"/>
      <c r="M433" s="804"/>
      <c r="N433" s="802"/>
    </row>
    <row r="434" spans="1:14" ht="12.75" customHeight="1" x14ac:dyDescent="0.2">
      <c r="A434" s="169" t="s">
        <v>48</v>
      </c>
      <c r="B434" s="170"/>
      <c r="C434" s="171"/>
      <c r="D434" s="228">
        <v>14282</v>
      </c>
      <c r="E434" s="229">
        <v>13100</v>
      </c>
      <c r="F434" s="230">
        <f>D434/E434</f>
        <v>1.0902290076335879</v>
      </c>
      <c r="G434" s="229">
        <v>11366</v>
      </c>
      <c r="H434" s="231">
        <v>11772</v>
      </c>
      <c r="I434" s="232">
        <f>G434/D434</f>
        <v>0.79582691499789948</v>
      </c>
      <c r="J434" s="232">
        <f>+H434/E434</f>
        <v>0.89862595419847324</v>
      </c>
      <c r="K434" s="229">
        <v>10906</v>
      </c>
      <c r="L434" s="231">
        <v>10085</v>
      </c>
      <c r="M434" s="232">
        <f>+K434/E434</f>
        <v>0.83251908396946561</v>
      </c>
      <c r="N434" s="233">
        <f>K434/H434</f>
        <v>0.92643560992184848</v>
      </c>
    </row>
    <row r="435" spans="1:14" ht="12.75" customHeight="1" x14ac:dyDescent="0.2">
      <c r="A435" s="783" t="s">
        <v>49</v>
      </c>
      <c r="B435" s="786" t="s">
        <v>50</v>
      </c>
      <c r="C435" s="787"/>
      <c r="D435" s="234">
        <v>7040</v>
      </c>
      <c r="E435" s="235">
        <v>6301</v>
      </c>
      <c r="F435" s="236">
        <f>D435/E435</f>
        <v>1.1172829709569909</v>
      </c>
      <c r="G435" s="237">
        <v>5386</v>
      </c>
      <c r="H435" s="235">
        <v>5621</v>
      </c>
      <c r="I435" s="238">
        <f>G435/D435</f>
        <v>0.76505681818181814</v>
      </c>
      <c r="J435" s="238">
        <f>+H435/E435</f>
        <v>0.8920806221234725</v>
      </c>
      <c r="K435" s="237">
        <v>5115</v>
      </c>
      <c r="L435" s="237">
        <v>4657</v>
      </c>
      <c r="M435" s="238">
        <f>+K435/E435</f>
        <v>0.81177590858593873</v>
      </c>
      <c r="N435" s="239">
        <f>K435/H435</f>
        <v>0.90998043052837574</v>
      </c>
    </row>
    <row r="436" spans="1:14" ht="12.75" customHeight="1" x14ac:dyDescent="0.2">
      <c r="A436" s="784"/>
      <c r="B436" s="789" t="s">
        <v>49</v>
      </c>
      <c r="C436" s="184" t="s">
        <v>51</v>
      </c>
      <c r="D436" s="240">
        <v>7040</v>
      </c>
      <c r="E436" s="241">
        <v>6301</v>
      </c>
      <c r="F436" s="242">
        <f>D436/E436</f>
        <v>1.1172829709569909</v>
      </c>
      <c r="G436" s="243">
        <v>5386</v>
      </c>
      <c r="H436" s="241">
        <v>5621</v>
      </c>
      <c r="I436" s="244">
        <f>G436/D436</f>
        <v>0.76505681818181814</v>
      </c>
      <c r="J436" s="244">
        <f>+H436/E436</f>
        <v>0.8920806221234725</v>
      </c>
      <c r="K436" s="243">
        <v>5115</v>
      </c>
      <c r="L436" s="243">
        <v>4657</v>
      </c>
      <c r="M436" s="244">
        <f>+K436/E436</f>
        <v>0.81177590858593873</v>
      </c>
      <c r="N436" s="245">
        <f>K436/H436</f>
        <v>0.90998043052837574</v>
      </c>
    </row>
    <row r="437" spans="1:14" ht="12.75" customHeight="1" x14ac:dyDescent="0.2">
      <c r="A437" s="784"/>
      <c r="B437" s="790"/>
      <c r="C437" s="191" t="s">
        <v>52</v>
      </c>
      <c r="D437" s="246">
        <v>0</v>
      </c>
      <c r="E437" s="247">
        <v>0</v>
      </c>
      <c r="F437" s="249" t="s">
        <v>67</v>
      </c>
      <c r="G437" s="249">
        <v>0</v>
      </c>
      <c r="H437" s="247">
        <v>0</v>
      </c>
      <c r="I437" s="250" t="s">
        <v>67</v>
      </c>
      <c r="J437" s="250" t="s">
        <v>67</v>
      </c>
      <c r="K437" s="249">
        <v>0</v>
      </c>
      <c r="L437" s="264">
        <v>0</v>
      </c>
      <c r="M437" s="250" t="s">
        <v>67</v>
      </c>
      <c r="N437" s="251" t="s">
        <v>67</v>
      </c>
    </row>
    <row r="438" spans="1:14" ht="12.75" customHeight="1" x14ac:dyDescent="0.2">
      <c r="A438" s="784"/>
      <c r="B438" s="786" t="s">
        <v>53</v>
      </c>
      <c r="C438" s="787"/>
      <c r="D438" s="234">
        <v>7242</v>
      </c>
      <c r="E438" s="235">
        <v>6968</v>
      </c>
      <c r="F438" s="236">
        <f>D438/E438</f>
        <v>1.0393226176808266</v>
      </c>
      <c r="G438" s="237">
        <v>6043</v>
      </c>
      <c r="H438" s="235">
        <v>6151</v>
      </c>
      <c r="I438" s="238">
        <f>G438/D438</f>
        <v>0.83443800055233364</v>
      </c>
      <c r="J438" s="238">
        <f>+H438/E438</f>
        <v>0.88274971297359361</v>
      </c>
      <c r="K438" s="237">
        <v>5833</v>
      </c>
      <c r="L438" s="237">
        <v>5449</v>
      </c>
      <c r="M438" s="238">
        <f>+K438/E438</f>
        <v>0.83711251435132028</v>
      </c>
      <c r="N438" s="239">
        <f>K438/H438</f>
        <v>0.94830108925377987</v>
      </c>
    </row>
    <row r="439" spans="1:14" ht="12.75" customHeight="1" x14ac:dyDescent="0.2">
      <c r="A439" s="784"/>
      <c r="B439" s="789" t="s">
        <v>49</v>
      </c>
      <c r="C439" s="184" t="s">
        <v>51</v>
      </c>
      <c r="D439" s="240">
        <v>7242</v>
      </c>
      <c r="E439" s="241">
        <v>6968</v>
      </c>
      <c r="F439" s="242">
        <f>D439/E439</f>
        <v>1.0393226176808266</v>
      </c>
      <c r="G439" s="243">
        <v>6043</v>
      </c>
      <c r="H439" s="241">
        <v>6151</v>
      </c>
      <c r="I439" s="244">
        <f>G439/D439</f>
        <v>0.83443800055233364</v>
      </c>
      <c r="J439" s="244">
        <f>+H439/E439</f>
        <v>0.88274971297359361</v>
      </c>
      <c r="K439" s="243">
        <v>5833</v>
      </c>
      <c r="L439" s="243">
        <v>5449</v>
      </c>
      <c r="M439" s="244">
        <f>+K439/E439</f>
        <v>0.83711251435132028</v>
      </c>
      <c r="N439" s="245">
        <f>K439/H439</f>
        <v>0.94830108925377987</v>
      </c>
    </row>
    <row r="440" spans="1:14" ht="12.75" customHeight="1" thickBot="1" x14ac:dyDescent="0.25">
      <c r="A440" s="785"/>
      <c r="B440" s="793"/>
      <c r="C440" s="212" t="s">
        <v>52</v>
      </c>
      <c r="D440" s="258">
        <v>0</v>
      </c>
      <c r="E440" s="259">
        <v>0</v>
      </c>
      <c r="F440" s="260" t="s">
        <v>69</v>
      </c>
      <c r="G440" s="261">
        <v>0</v>
      </c>
      <c r="H440" s="259">
        <v>0</v>
      </c>
      <c r="I440" s="262" t="s">
        <v>69</v>
      </c>
      <c r="J440" s="262" t="s">
        <v>69</v>
      </c>
      <c r="K440" s="261">
        <v>0</v>
      </c>
      <c r="L440" s="261">
        <v>0</v>
      </c>
      <c r="M440" s="262" t="s">
        <v>69</v>
      </c>
      <c r="N440" s="263" t="s">
        <v>69</v>
      </c>
    </row>
    <row r="441" spans="1:14" ht="12.75" customHeight="1" thickTop="1" thickBot="1" x14ac:dyDescent="0.25">
      <c r="A441" s="803" t="s">
        <v>35</v>
      </c>
      <c r="B441" s="804"/>
      <c r="C441" s="804"/>
      <c r="D441" s="804"/>
      <c r="E441" s="804"/>
      <c r="F441" s="804"/>
      <c r="G441" s="804"/>
      <c r="H441" s="804"/>
      <c r="I441" s="804"/>
      <c r="J441" s="804"/>
      <c r="K441" s="804"/>
      <c r="L441" s="804"/>
      <c r="M441" s="804"/>
      <c r="N441" s="802"/>
    </row>
    <row r="442" spans="1:14" ht="12.75" customHeight="1" x14ac:dyDescent="0.2">
      <c r="A442" s="169" t="s">
        <v>48</v>
      </c>
      <c r="B442" s="170"/>
      <c r="C442" s="171"/>
      <c r="D442" s="228">
        <v>13392</v>
      </c>
      <c r="E442" s="229">
        <v>12088</v>
      </c>
      <c r="F442" s="230">
        <f>D442/E442</f>
        <v>1.1078755790866976</v>
      </c>
      <c r="G442" s="229">
        <v>10838</v>
      </c>
      <c r="H442" s="231">
        <v>10031</v>
      </c>
      <c r="I442" s="232">
        <f>G442/D442</f>
        <v>0.80928912783751494</v>
      </c>
      <c r="J442" s="232">
        <f>+H442/E442</f>
        <v>0.8298312375909993</v>
      </c>
      <c r="K442" s="229">
        <v>9905</v>
      </c>
      <c r="L442" s="231">
        <v>9052</v>
      </c>
      <c r="M442" s="232">
        <f>+K442/E442</f>
        <v>0.81940767703507611</v>
      </c>
      <c r="N442" s="233">
        <f>K442/H442</f>
        <v>0.98743893928820659</v>
      </c>
    </row>
    <row r="443" spans="1:14" ht="12.75" customHeight="1" x14ac:dyDescent="0.2">
      <c r="A443" s="783" t="s">
        <v>49</v>
      </c>
      <c r="B443" s="786" t="s">
        <v>50</v>
      </c>
      <c r="C443" s="787"/>
      <c r="D443" s="234">
        <v>6755</v>
      </c>
      <c r="E443" s="235">
        <v>5957</v>
      </c>
      <c r="F443" s="236">
        <f>D443/E443</f>
        <v>1.1339600470035254</v>
      </c>
      <c r="G443" s="237">
        <v>5447</v>
      </c>
      <c r="H443" s="235">
        <v>4947</v>
      </c>
      <c r="I443" s="238">
        <f>G443/D443</f>
        <v>0.80636565507031832</v>
      </c>
      <c r="J443" s="238">
        <f>+H443/E443</f>
        <v>0.83045156958200439</v>
      </c>
      <c r="K443" s="237">
        <v>4836</v>
      </c>
      <c r="L443" s="237">
        <v>4406</v>
      </c>
      <c r="M443" s="238">
        <f>+K443/E443</f>
        <v>0.81181802920933355</v>
      </c>
      <c r="N443" s="239">
        <f>K443/H443</f>
        <v>0.97756215888417219</v>
      </c>
    </row>
    <row r="444" spans="1:14" ht="12.75" customHeight="1" x14ac:dyDescent="0.2">
      <c r="A444" s="784"/>
      <c r="B444" s="789" t="s">
        <v>49</v>
      </c>
      <c r="C444" s="184" t="s">
        <v>51</v>
      </c>
      <c r="D444" s="240">
        <v>6755</v>
      </c>
      <c r="E444" s="241">
        <v>5957</v>
      </c>
      <c r="F444" s="242">
        <f>D444/E444</f>
        <v>1.1339600470035254</v>
      </c>
      <c r="G444" s="243">
        <v>5447</v>
      </c>
      <c r="H444" s="241">
        <v>4947</v>
      </c>
      <c r="I444" s="244">
        <f>G444/D444</f>
        <v>0.80636565507031832</v>
      </c>
      <c r="J444" s="244">
        <f>+H444/E444</f>
        <v>0.83045156958200439</v>
      </c>
      <c r="K444" s="243">
        <v>4836</v>
      </c>
      <c r="L444" s="243">
        <v>4406</v>
      </c>
      <c r="M444" s="244">
        <f>+K444/E444</f>
        <v>0.81181802920933355</v>
      </c>
      <c r="N444" s="245">
        <f>K444/H444</f>
        <v>0.97756215888417219</v>
      </c>
    </row>
    <row r="445" spans="1:14" ht="12.75" customHeight="1" x14ac:dyDescent="0.2">
      <c r="A445" s="784"/>
      <c r="B445" s="790"/>
      <c r="C445" s="191" t="s">
        <v>52</v>
      </c>
      <c r="D445" s="246">
        <v>0</v>
      </c>
      <c r="E445" s="247">
        <v>0</v>
      </c>
      <c r="F445" s="249" t="s">
        <v>67</v>
      </c>
      <c r="G445" s="249">
        <v>0</v>
      </c>
      <c r="H445" s="247">
        <v>0</v>
      </c>
      <c r="I445" s="250" t="s">
        <v>67</v>
      </c>
      <c r="J445" s="250" t="s">
        <v>67</v>
      </c>
      <c r="K445" s="249">
        <v>0</v>
      </c>
      <c r="L445" s="264">
        <v>0</v>
      </c>
      <c r="M445" s="250" t="s">
        <v>67</v>
      </c>
      <c r="N445" s="251" t="s">
        <v>67</v>
      </c>
    </row>
    <row r="446" spans="1:14" ht="12.75" customHeight="1" x14ac:dyDescent="0.2">
      <c r="A446" s="784"/>
      <c r="B446" s="786" t="s">
        <v>53</v>
      </c>
      <c r="C446" s="787"/>
      <c r="D446" s="234">
        <v>6637</v>
      </c>
      <c r="E446" s="235">
        <v>6329</v>
      </c>
      <c r="F446" s="236">
        <f>D446/E446</f>
        <v>1.0486648759677675</v>
      </c>
      <c r="G446" s="237">
        <v>5391</v>
      </c>
      <c r="H446" s="235">
        <v>5211</v>
      </c>
      <c r="I446" s="238">
        <f>G446/D446</f>
        <v>0.81226457736929336</v>
      </c>
      <c r="J446" s="238">
        <f>+H446/E446</f>
        <v>0.82335282035076629</v>
      </c>
      <c r="K446" s="237">
        <v>5130</v>
      </c>
      <c r="L446" s="237">
        <v>4667</v>
      </c>
      <c r="M446" s="238">
        <f>+K446/E446</f>
        <v>0.81055458998261964</v>
      </c>
      <c r="N446" s="239">
        <f>K446/H446</f>
        <v>0.98445595854922274</v>
      </c>
    </row>
    <row r="447" spans="1:14" ht="12.75" customHeight="1" x14ac:dyDescent="0.2">
      <c r="A447" s="784"/>
      <c r="B447" s="789" t="s">
        <v>49</v>
      </c>
      <c r="C447" s="184" t="s">
        <v>51</v>
      </c>
      <c r="D447" s="240">
        <v>6637</v>
      </c>
      <c r="E447" s="241">
        <v>6329</v>
      </c>
      <c r="F447" s="242">
        <f>D447/E447</f>
        <v>1.0486648759677675</v>
      </c>
      <c r="G447" s="243">
        <v>5391</v>
      </c>
      <c r="H447" s="241">
        <v>5211</v>
      </c>
      <c r="I447" s="244">
        <f>G447/D447</f>
        <v>0.81226457736929336</v>
      </c>
      <c r="J447" s="244">
        <f>+H447/E447</f>
        <v>0.82335282035076629</v>
      </c>
      <c r="K447" s="243">
        <v>5130</v>
      </c>
      <c r="L447" s="243">
        <v>1667</v>
      </c>
      <c r="M447" s="244">
        <f>+K447/E447</f>
        <v>0.81055458998261964</v>
      </c>
      <c r="N447" s="245">
        <f>K447/H447</f>
        <v>0.98445595854922274</v>
      </c>
    </row>
    <row r="448" spans="1:14" ht="12.75" customHeight="1" thickBot="1" x14ac:dyDescent="0.25">
      <c r="A448" s="785"/>
      <c r="B448" s="793"/>
      <c r="C448" s="212" t="s">
        <v>52</v>
      </c>
      <c r="D448" s="258">
        <v>0</v>
      </c>
      <c r="E448" s="259">
        <v>0</v>
      </c>
      <c r="F448" s="260" t="s">
        <v>69</v>
      </c>
      <c r="G448" s="261">
        <v>0</v>
      </c>
      <c r="H448" s="259">
        <v>0</v>
      </c>
      <c r="I448" s="262" t="s">
        <v>69</v>
      </c>
      <c r="J448" s="262" t="s">
        <v>69</v>
      </c>
      <c r="K448" s="261">
        <v>0</v>
      </c>
      <c r="L448" s="261">
        <v>0</v>
      </c>
      <c r="M448" s="262" t="s">
        <v>69</v>
      </c>
      <c r="N448" s="263" t="s">
        <v>69</v>
      </c>
    </row>
    <row r="449" spans="1:14" ht="12.75" customHeight="1" thickTop="1" thickBot="1" x14ac:dyDescent="0.25">
      <c r="A449" s="803" t="s">
        <v>543</v>
      </c>
      <c r="B449" s="804"/>
      <c r="C449" s="804"/>
      <c r="D449" s="804"/>
      <c r="E449" s="804"/>
      <c r="F449" s="804"/>
      <c r="G449" s="804"/>
      <c r="H449" s="804"/>
      <c r="I449" s="804"/>
      <c r="J449" s="804"/>
      <c r="K449" s="804"/>
      <c r="L449" s="804"/>
      <c r="M449" s="804"/>
      <c r="N449" s="802"/>
    </row>
    <row r="450" spans="1:14" ht="12.75" customHeight="1" x14ac:dyDescent="0.2">
      <c r="A450" s="169" t="s">
        <v>48</v>
      </c>
      <c r="B450" s="170"/>
      <c r="C450" s="171"/>
      <c r="D450" s="228">
        <v>11892</v>
      </c>
      <c r="E450" s="229">
        <v>10884</v>
      </c>
      <c r="F450" s="230">
        <f>D450/E450</f>
        <v>1.0926130099228224</v>
      </c>
      <c r="G450" s="229">
        <v>9600</v>
      </c>
      <c r="H450" s="231">
        <v>9236</v>
      </c>
      <c r="I450" s="232">
        <f t="shared" ref="I450:I455" si="191">G450/D450</f>
        <v>0.80726538849646823</v>
      </c>
      <c r="J450" s="232">
        <f>+H450/E450</f>
        <v>0.84858507901506797</v>
      </c>
      <c r="K450" s="229">
        <v>8837</v>
      </c>
      <c r="L450" s="231">
        <v>8031</v>
      </c>
      <c r="M450" s="232">
        <f t="shared" ref="M450:M455" si="192">+K450/E450</f>
        <v>0.81192576258728411</v>
      </c>
      <c r="N450" s="233">
        <f>K450/H450</f>
        <v>0.95679948029449979</v>
      </c>
    </row>
    <row r="451" spans="1:14" ht="12.75" customHeight="1" x14ac:dyDescent="0.2">
      <c r="A451" s="783" t="s">
        <v>49</v>
      </c>
      <c r="B451" s="786" t="s">
        <v>50</v>
      </c>
      <c r="C451" s="787"/>
      <c r="D451" s="234">
        <v>5693</v>
      </c>
      <c r="E451" s="235">
        <v>5079</v>
      </c>
      <c r="F451" s="236">
        <f>D451/E451</f>
        <v>1.120889938964363</v>
      </c>
      <c r="G451" s="237">
        <v>4616</v>
      </c>
      <c r="H451" s="235">
        <v>4402</v>
      </c>
      <c r="I451" s="238">
        <f t="shared" si="191"/>
        <v>0.81082030563850338</v>
      </c>
      <c r="J451" s="238">
        <f t="shared" ref="J451:J455" si="193">+H451/E451</f>
        <v>0.86670604449694821</v>
      </c>
      <c r="K451" s="237">
        <v>4148</v>
      </c>
      <c r="L451" s="237">
        <v>3755</v>
      </c>
      <c r="M451" s="238">
        <f t="shared" si="192"/>
        <v>0.81669620003937782</v>
      </c>
      <c r="N451" s="239">
        <f t="shared" ref="N451:N455" si="194">K451/H451</f>
        <v>0.94229895502044525</v>
      </c>
    </row>
    <row r="452" spans="1:14" ht="12.75" customHeight="1" x14ac:dyDescent="0.2">
      <c r="A452" s="784"/>
      <c r="B452" s="789" t="s">
        <v>49</v>
      </c>
      <c r="C452" s="184" t="s">
        <v>51</v>
      </c>
      <c r="D452" s="240">
        <v>5693</v>
      </c>
      <c r="E452" s="241">
        <v>5079</v>
      </c>
      <c r="F452" s="242">
        <f t="shared" ref="F452:F455" si="195">D452/E452</f>
        <v>1.120889938964363</v>
      </c>
      <c r="G452" s="243">
        <v>4616</v>
      </c>
      <c r="H452" s="241">
        <v>4402</v>
      </c>
      <c r="I452" s="244">
        <f t="shared" si="191"/>
        <v>0.81082030563850338</v>
      </c>
      <c r="J452" s="244">
        <f t="shared" si="193"/>
        <v>0.86670604449694821</v>
      </c>
      <c r="K452" s="243">
        <v>4148</v>
      </c>
      <c r="L452" s="243">
        <v>3755</v>
      </c>
      <c r="M452" s="244">
        <f t="shared" si="192"/>
        <v>0.81669620003937782</v>
      </c>
      <c r="N452" s="245">
        <f t="shared" si="194"/>
        <v>0.94229895502044525</v>
      </c>
    </row>
    <row r="453" spans="1:14" ht="12.75" customHeight="1" x14ac:dyDescent="0.2">
      <c r="A453" s="784"/>
      <c r="B453" s="790"/>
      <c r="C453" s="191" t="s">
        <v>52</v>
      </c>
      <c r="D453" s="246">
        <v>0</v>
      </c>
      <c r="E453" s="247">
        <v>0</v>
      </c>
      <c r="F453" s="249" t="s">
        <v>67</v>
      </c>
      <c r="G453" s="249">
        <v>0</v>
      </c>
      <c r="H453" s="247">
        <v>0</v>
      </c>
      <c r="I453" s="250" t="s">
        <v>67</v>
      </c>
      <c r="J453" s="250" t="s">
        <v>67</v>
      </c>
      <c r="K453" s="249">
        <v>0</v>
      </c>
      <c r="L453" s="264">
        <v>0</v>
      </c>
      <c r="M453" s="250" t="s">
        <v>67</v>
      </c>
      <c r="N453" s="251" t="s">
        <v>67</v>
      </c>
    </row>
    <row r="454" spans="1:14" ht="12.75" customHeight="1" x14ac:dyDescent="0.2">
      <c r="A454" s="784"/>
      <c r="B454" s="786" t="s">
        <v>53</v>
      </c>
      <c r="C454" s="787"/>
      <c r="D454" s="234">
        <v>6199</v>
      </c>
      <c r="E454" s="235">
        <v>5929</v>
      </c>
      <c r="F454" s="236">
        <f t="shared" si="195"/>
        <v>1.0455388767077078</v>
      </c>
      <c r="G454" s="237">
        <v>4984</v>
      </c>
      <c r="H454" s="235">
        <v>4983</v>
      </c>
      <c r="I454" s="238">
        <f t="shared" si="191"/>
        <v>0.80400064526536541</v>
      </c>
      <c r="J454" s="238">
        <f t="shared" si="193"/>
        <v>0.84044526901669758</v>
      </c>
      <c r="K454" s="237">
        <v>4728</v>
      </c>
      <c r="L454" s="237">
        <v>4283</v>
      </c>
      <c r="M454" s="238">
        <f t="shared" si="192"/>
        <v>0.79743632990386237</v>
      </c>
      <c r="N454" s="239">
        <f t="shared" si="194"/>
        <v>0.94882600842865739</v>
      </c>
    </row>
    <row r="455" spans="1:14" ht="12.75" customHeight="1" x14ac:dyDescent="0.2">
      <c r="A455" s="784"/>
      <c r="B455" s="789" t="s">
        <v>49</v>
      </c>
      <c r="C455" s="184" t="s">
        <v>51</v>
      </c>
      <c r="D455" s="240">
        <v>6199</v>
      </c>
      <c r="E455" s="241">
        <v>5929</v>
      </c>
      <c r="F455" s="242">
        <f t="shared" si="195"/>
        <v>1.0455388767077078</v>
      </c>
      <c r="G455" s="243">
        <v>4984</v>
      </c>
      <c r="H455" s="241">
        <v>4983</v>
      </c>
      <c r="I455" s="244">
        <f t="shared" si="191"/>
        <v>0.80400064526536541</v>
      </c>
      <c r="J455" s="244">
        <f t="shared" si="193"/>
        <v>0.84044526901669758</v>
      </c>
      <c r="K455" s="243">
        <v>4728</v>
      </c>
      <c r="L455" s="243">
        <v>4283</v>
      </c>
      <c r="M455" s="244">
        <f t="shared" si="192"/>
        <v>0.79743632990386237</v>
      </c>
      <c r="N455" s="245">
        <f t="shared" si="194"/>
        <v>0.94882600842865739</v>
      </c>
    </row>
    <row r="456" spans="1:14" ht="12.75" customHeight="1" thickBot="1" x14ac:dyDescent="0.25">
      <c r="A456" s="785"/>
      <c r="B456" s="793"/>
      <c r="C456" s="212" t="s">
        <v>52</v>
      </c>
      <c r="D456" s="258">
        <v>0</v>
      </c>
      <c r="E456" s="259">
        <v>0</v>
      </c>
      <c r="F456" s="260" t="s">
        <v>67</v>
      </c>
      <c r="G456" s="261">
        <v>0</v>
      </c>
      <c r="H456" s="259">
        <v>0</v>
      </c>
      <c r="I456" s="262" t="s">
        <v>67</v>
      </c>
      <c r="J456" s="262" t="s">
        <v>67</v>
      </c>
      <c r="K456" s="261">
        <v>0</v>
      </c>
      <c r="L456" s="261">
        <v>0</v>
      </c>
      <c r="M456" s="262" t="s">
        <v>67</v>
      </c>
      <c r="N456" s="263" t="s">
        <v>67</v>
      </c>
    </row>
    <row r="457" spans="1:14" ht="12.75" customHeight="1" thickTop="1" thickBot="1" x14ac:dyDescent="0.25">
      <c r="A457" s="803" t="s">
        <v>545</v>
      </c>
      <c r="B457" s="804"/>
      <c r="C457" s="804"/>
      <c r="D457" s="804"/>
      <c r="E457" s="804"/>
      <c r="F457" s="804"/>
      <c r="G457" s="804"/>
      <c r="H457" s="804"/>
      <c r="I457" s="804"/>
      <c r="J457" s="804"/>
      <c r="K457" s="804"/>
      <c r="L457" s="804"/>
      <c r="M457" s="804"/>
      <c r="N457" s="802"/>
    </row>
    <row r="458" spans="1:14" ht="12.75" customHeight="1" x14ac:dyDescent="0.2">
      <c r="A458" s="169" t="s">
        <v>48</v>
      </c>
      <c r="B458" s="170"/>
      <c r="C458" s="171"/>
      <c r="D458" s="228">
        <v>12586</v>
      </c>
      <c r="E458" s="229">
        <v>10938</v>
      </c>
      <c r="F458" s="230">
        <f>D458/E458</f>
        <v>1.150667398061803</v>
      </c>
      <c r="G458" s="229">
        <v>10507</v>
      </c>
      <c r="H458" s="231">
        <v>9479</v>
      </c>
      <c r="I458" s="232">
        <f t="shared" ref="I458:I460" si="196">G458/D458</f>
        <v>0.83481646273637378</v>
      </c>
      <c r="J458" s="232">
        <f>+H458/E458</f>
        <v>0.86661181203144999</v>
      </c>
      <c r="K458" s="229">
        <v>9097</v>
      </c>
      <c r="L458" s="231">
        <v>7920</v>
      </c>
      <c r="M458" s="232">
        <f t="shared" ref="M458:M460" si="197">+K458/E458</f>
        <v>0.83168769427683309</v>
      </c>
      <c r="N458" s="233">
        <f>K458/H458</f>
        <v>0.95970039033653343</v>
      </c>
    </row>
    <row r="459" spans="1:14" ht="12.75" customHeight="1" x14ac:dyDescent="0.2">
      <c r="A459" s="783" t="s">
        <v>49</v>
      </c>
      <c r="B459" s="786" t="s">
        <v>50</v>
      </c>
      <c r="C459" s="787"/>
      <c r="D459" s="234">
        <v>5603</v>
      </c>
      <c r="E459" s="235">
        <v>4846</v>
      </c>
      <c r="F459" s="236">
        <f>D459/E459</f>
        <v>1.1562113082955014</v>
      </c>
      <c r="G459" s="237">
        <v>4620</v>
      </c>
      <c r="H459" s="235">
        <v>4241</v>
      </c>
      <c r="I459" s="238">
        <f t="shared" si="196"/>
        <v>0.82455827235409607</v>
      </c>
      <c r="J459" s="238">
        <f t="shared" ref="J459:J460" si="198">+H459/E459</f>
        <v>0.8751547668179942</v>
      </c>
      <c r="K459" s="237">
        <v>4013</v>
      </c>
      <c r="L459" s="237">
        <v>3525</v>
      </c>
      <c r="M459" s="238">
        <f t="shared" si="197"/>
        <v>0.82810565414775072</v>
      </c>
      <c r="N459" s="239">
        <f t="shared" ref="N459:N460" si="199">K459/H459</f>
        <v>0.94623909455317146</v>
      </c>
    </row>
    <row r="460" spans="1:14" ht="12.75" customHeight="1" x14ac:dyDescent="0.2">
      <c r="A460" s="784"/>
      <c r="B460" s="789" t="s">
        <v>49</v>
      </c>
      <c r="C460" s="184" t="s">
        <v>51</v>
      </c>
      <c r="D460" s="240">
        <v>5603</v>
      </c>
      <c r="E460" s="241">
        <v>4846</v>
      </c>
      <c r="F460" s="242">
        <f t="shared" ref="F460" si="200">D460/E460</f>
        <v>1.1562113082955014</v>
      </c>
      <c r="G460" s="243">
        <v>4620</v>
      </c>
      <c r="H460" s="241">
        <v>4241</v>
      </c>
      <c r="I460" s="244">
        <f t="shared" si="196"/>
        <v>0.82455827235409607</v>
      </c>
      <c r="J460" s="244">
        <f t="shared" si="198"/>
        <v>0.8751547668179942</v>
      </c>
      <c r="K460" s="243">
        <v>4013</v>
      </c>
      <c r="L460" s="243">
        <v>3525</v>
      </c>
      <c r="M460" s="244">
        <f t="shared" si="197"/>
        <v>0.82810565414775072</v>
      </c>
      <c r="N460" s="245">
        <f t="shared" si="199"/>
        <v>0.94623909455317146</v>
      </c>
    </row>
    <row r="461" spans="1:14" ht="12.75" customHeight="1" x14ac:dyDescent="0.2">
      <c r="A461" s="784"/>
      <c r="B461" s="790"/>
      <c r="C461" s="191" t="s">
        <v>52</v>
      </c>
      <c r="D461" s="246">
        <v>0</v>
      </c>
      <c r="E461" s="247">
        <v>0</v>
      </c>
      <c r="F461" s="249" t="s">
        <v>67</v>
      </c>
      <c r="G461" s="249">
        <v>0</v>
      </c>
      <c r="H461" s="247">
        <v>0</v>
      </c>
      <c r="I461" s="250" t="s">
        <v>67</v>
      </c>
      <c r="J461" s="250" t="s">
        <v>67</v>
      </c>
      <c r="K461" s="249">
        <v>0</v>
      </c>
      <c r="L461" s="264">
        <v>0</v>
      </c>
      <c r="M461" s="250" t="s">
        <v>67</v>
      </c>
      <c r="N461" s="251" t="s">
        <v>67</v>
      </c>
    </row>
    <row r="462" spans="1:14" ht="12.75" customHeight="1" x14ac:dyDescent="0.2">
      <c r="A462" s="784"/>
      <c r="B462" s="786" t="s">
        <v>53</v>
      </c>
      <c r="C462" s="787"/>
      <c r="D462" s="234">
        <v>6983</v>
      </c>
      <c r="E462" s="235">
        <v>6203</v>
      </c>
      <c r="F462" s="236">
        <f t="shared" ref="F462:F463" si="201">D462/E462</f>
        <v>1.1257456069643721</v>
      </c>
      <c r="G462" s="237">
        <v>5887</v>
      </c>
      <c r="H462" s="235">
        <v>5284</v>
      </c>
      <c r="I462" s="238">
        <f t="shared" ref="I462:I463" si="202">G462/D462</f>
        <v>0.8430474008305886</v>
      </c>
      <c r="J462" s="238">
        <f t="shared" ref="J462:J463" si="203">+H462/E462</f>
        <v>0.85184588102531034</v>
      </c>
      <c r="K462" s="237">
        <v>5110</v>
      </c>
      <c r="L462" s="237">
        <v>4403</v>
      </c>
      <c r="M462" s="238">
        <f t="shared" ref="M462:M463" si="204">+K462/E462</f>
        <v>0.82379493793325809</v>
      </c>
      <c r="N462" s="239">
        <f t="shared" ref="N462:N463" si="205">K462/H462</f>
        <v>0.96707040121120358</v>
      </c>
    </row>
    <row r="463" spans="1:14" ht="12.75" customHeight="1" x14ac:dyDescent="0.2">
      <c r="A463" s="784"/>
      <c r="B463" s="789" t="s">
        <v>49</v>
      </c>
      <c r="C463" s="184" t="s">
        <v>51</v>
      </c>
      <c r="D463" s="240">
        <v>6983</v>
      </c>
      <c r="E463" s="241">
        <v>6203</v>
      </c>
      <c r="F463" s="242">
        <f t="shared" si="201"/>
        <v>1.1257456069643721</v>
      </c>
      <c r="G463" s="243">
        <v>5887</v>
      </c>
      <c r="H463" s="241">
        <v>5284</v>
      </c>
      <c r="I463" s="244">
        <f t="shared" si="202"/>
        <v>0.8430474008305886</v>
      </c>
      <c r="J463" s="244">
        <f t="shared" si="203"/>
        <v>0.85184588102531034</v>
      </c>
      <c r="K463" s="243">
        <v>5110</v>
      </c>
      <c r="L463" s="243">
        <v>4403</v>
      </c>
      <c r="M463" s="244">
        <f t="shared" si="204"/>
        <v>0.82379493793325809</v>
      </c>
      <c r="N463" s="245">
        <f t="shared" si="205"/>
        <v>0.96707040121120358</v>
      </c>
    </row>
    <row r="464" spans="1:14" ht="12.75" customHeight="1" thickBot="1" x14ac:dyDescent="0.25">
      <c r="A464" s="785"/>
      <c r="B464" s="793"/>
      <c r="C464" s="212" t="s">
        <v>52</v>
      </c>
      <c r="D464" s="258">
        <v>0</v>
      </c>
      <c r="E464" s="259">
        <v>0</v>
      </c>
      <c r="F464" s="260" t="s">
        <v>67</v>
      </c>
      <c r="G464" s="261">
        <v>0</v>
      </c>
      <c r="H464" s="259">
        <v>0</v>
      </c>
      <c r="I464" s="262" t="s">
        <v>67</v>
      </c>
      <c r="J464" s="262" t="s">
        <v>67</v>
      </c>
      <c r="K464" s="261">
        <v>0</v>
      </c>
      <c r="L464" s="261">
        <v>0</v>
      </c>
      <c r="M464" s="262" t="s">
        <v>67</v>
      </c>
      <c r="N464" s="263" t="s">
        <v>67</v>
      </c>
    </row>
    <row r="465" spans="1:14" ht="12.75" customHeight="1" thickTop="1" thickBot="1" x14ac:dyDescent="0.25">
      <c r="A465" s="796" t="s">
        <v>553</v>
      </c>
      <c r="B465" s="797"/>
      <c r="C465" s="797"/>
      <c r="D465" s="797"/>
      <c r="E465" s="797"/>
      <c r="F465" s="797"/>
      <c r="G465" s="797"/>
      <c r="H465" s="797"/>
      <c r="I465" s="797"/>
      <c r="J465" s="797"/>
      <c r="K465" s="797"/>
      <c r="L465" s="797"/>
      <c r="M465" s="797"/>
      <c r="N465" s="798"/>
    </row>
    <row r="466" spans="1:14" ht="12.75" customHeight="1" x14ac:dyDescent="0.2">
      <c r="A466" s="207" t="s">
        <v>48</v>
      </c>
      <c r="B466" s="171"/>
      <c r="C466" s="171"/>
      <c r="D466" s="172">
        <v>10527</v>
      </c>
      <c r="E466" s="208">
        <v>9513</v>
      </c>
      <c r="F466" s="174">
        <f>D466/E466</f>
        <v>1.1065909807631662</v>
      </c>
      <c r="G466" s="175">
        <v>8460</v>
      </c>
      <c r="H466" s="175">
        <v>8075</v>
      </c>
      <c r="I466" s="176">
        <f t="shared" ref="I466:I471" si="206">G466/D466</f>
        <v>0.80364776289541184</v>
      </c>
      <c r="J466" s="176">
        <f>+H466/E466</f>
        <v>0.84883843161988859</v>
      </c>
      <c r="K466" s="175">
        <v>7636</v>
      </c>
      <c r="L466" s="175">
        <v>6796</v>
      </c>
      <c r="M466" s="176">
        <f t="shared" ref="M466:M471" si="207">+K466/E466</f>
        <v>0.80269105434668353</v>
      </c>
      <c r="N466" s="177">
        <f>K466/H466</f>
        <v>0.94563467492260067</v>
      </c>
    </row>
    <row r="467" spans="1:14" ht="12.75" customHeight="1" x14ac:dyDescent="0.2">
      <c r="A467" s="783" t="s">
        <v>49</v>
      </c>
      <c r="B467" s="786" t="s">
        <v>50</v>
      </c>
      <c r="C467" s="787"/>
      <c r="D467" s="178">
        <v>5047</v>
      </c>
      <c r="E467" s="209">
        <v>4465</v>
      </c>
      <c r="F467" s="180">
        <f>D467/E467</f>
        <v>1.1303471444568869</v>
      </c>
      <c r="G467" s="181">
        <v>4025</v>
      </c>
      <c r="H467" s="181">
        <v>3799</v>
      </c>
      <c r="I467" s="182">
        <f t="shared" si="206"/>
        <v>0.79750346740638001</v>
      </c>
      <c r="J467" s="182">
        <f t="shared" ref="J467:J471" si="208">+H467/E467</f>
        <v>0.8508398656215006</v>
      </c>
      <c r="K467" s="181">
        <v>3567</v>
      </c>
      <c r="L467" s="181">
        <v>3067</v>
      </c>
      <c r="M467" s="182">
        <f t="shared" si="207"/>
        <v>0.79888017917133258</v>
      </c>
      <c r="N467" s="183">
        <f t="shared" ref="N467:N471" si="209">K467/H467</f>
        <v>0.93893129770992367</v>
      </c>
    </row>
    <row r="468" spans="1:14" ht="12.75" customHeight="1" x14ac:dyDescent="0.2">
      <c r="A468" s="784"/>
      <c r="B468" s="789" t="s">
        <v>49</v>
      </c>
      <c r="C468" s="184" t="s">
        <v>51</v>
      </c>
      <c r="D468" s="240">
        <v>5047</v>
      </c>
      <c r="E468" s="241">
        <v>4465</v>
      </c>
      <c r="F468" s="242">
        <f t="shared" ref="F468:F471" si="210">D468/E468</f>
        <v>1.1303471444568869</v>
      </c>
      <c r="G468" s="243">
        <v>4025</v>
      </c>
      <c r="H468" s="241">
        <v>3799</v>
      </c>
      <c r="I468" s="244">
        <f t="shared" si="206"/>
        <v>0.79750346740638001</v>
      </c>
      <c r="J468" s="244">
        <f t="shared" si="208"/>
        <v>0.8508398656215006</v>
      </c>
      <c r="K468" s="243">
        <v>3567</v>
      </c>
      <c r="L468" s="243">
        <v>3067</v>
      </c>
      <c r="M468" s="244">
        <f t="shared" si="207"/>
        <v>0.79888017917133258</v>
      </c>
      <c r="N468" s="245">
        <f t="shared" si="209"/>
        <v>0.93893129770992367</v>
      </c>
    </row>
    <row r="469" spans="1:14" ht="12.75" customHeight="1" x14ac:dyDescent="0.2">
      <c r="A469" s="784"/>
      <c r="B469" s="790"/>
      <c r="C469" s="191" t="s">
        <v>52</v>
      </c>
      <c r="D469" s="246">
        <v>0</v>
      </c>
      <c r="E469" s="247">
        <v>0</v>
      </c>
      <c r="F469" s="249" t="s">
        <v>67</v>
      </c>
      <c r="G469" s="249">
        <v>0</v>
      </c>
      <c r="H469" s="247">
        <v>0</v>
      </c>
      <c r="I469" s="250" t="s">
        <v>67</v>
      </c>
      <c r="J469" s="250" t="s">
        <v>67</v>
      </c>
      <c r="K469" s="249">
        <v>0</v>
      </c>
      <c r="L469" s="264">
        <v>0</v>
      </c>
      <c r="M469" s="250" t="s">
        <v>67</v>
      </c>
      <c r="N469" s="251" t="s">
        <v>67</v>
      </c>
    </row>
    <row r="470" spans="1:14" ht="12.75" customHeight="1" x14ac:dyDescent="0.2">
      <c r="A470" s="784"/>
      <c r="B470" s="786" t="s">
        <v>53</v>
      </c>
      <c r="C470" s="787"/>
      <c r="D470" s="178">
        <v>5480</v>
      </c>
      <c r="E470" s="209">
        <v>5192</v>
      </c>
      <c r="F470" s="180">
        <f t="shared" si="210"/>
        <v>1.0554699537750385</v>
      </c>
      <c r="G470" s="181">
        <v>4435</v>
      </c>
      <c r="H470" s="181">
        <v>4331</v>
      </c>
      <c r="I470" s="182">
        <f t="shared" si="206"/>
        <v>0.80930656934306566</v>
      </c>
      <c r="J470" s="182">
        <f t="shared" si="208"/>
        <v>0.83416795069337446</v>
      </c>
      <c r="K470" s="181">
        <v>4100</v>
      </c>
      <c r="L470" s="181">
        <v>3732</v>
      </c>
      <c r="M470" s="182">
        <f t="shared" si="207"/>
        <v>0.78967642526964565</v>
      </c>
      <c r="N470" s="183">
        <f t="shared" si="209"/>
        <v>0.94666358808589235</v>
      </c>
    </row>
    <row r="471" spans="1:14" ht="12.75" customHeight="1" x14ac:dyDescent="0.2">
      <c r="A471" s="784"/>
      <c r="B471" s="789" t="s">
        <v>49</v>
      </c>
      <c r="C471" s="184" t="s">
        <v>51</v>
      </c>
      <c r="D471" s="185">
        <v>5480</v>
      </c>
      <c r="E471" s="210">
        <v>5192</v>
      </c>
      <c r="F471" s="242">
        <f t="shared" si="210"/>
        <v>1.0554699537750385</v>
      </c>
      <c r="G471" s="188">
        <v>4435</v>
      </c>
      <c r="H471" s="188">
        <v>4331</v>
      </c>
      <c r="I471" s="189">
        <f t="shared" si="206"/>
        <v>0.80930656934306566</v>
      </c>
      <c r="J471" s="189">
        <f t="shared" si="208"/>
        <v>0.83416795069337446</v>
      </c>
      <c r="K471" s="188">
        <v>4100</v>
      </c>
      <c r="L471" s="188">
        <v>3732</v>
      </c>
      <c r="M471" s="189">
        <f t="shared" si="207"/>
        <v>0.78967642526964565</v>
      </c>
      <c r="N471" s="190">
        <f t="shared" si="209"/>
        <v>0.94666358808589235</v>
      </c>
    </row>
    <row r="472" spans="1:14" ht="12.75" customHeight="1" thickBot="1" x14ac:dyDescent="0.25">
      <c r="A472" s="785"/>
      <c r="B472" s="793"/>
      <c r="C472" s="212" t="s">
        <v>52</v>
      </c>
      <c r="D472" s="213">
        <v>0</v>
      </c>
      <c r="E472" s="214">
        <v>0</v>
      </c>
      <c r="F472" s="699" t="s">
        <v>67</v>
      </c>
      <c r="G472" s="216">
        <v>0</v>
      </c>
      <c r="H472" s="216">
        <v>0</v>
      </c>
      <c r="I472" s="217" t="s">
        <v>67</v>
      </c>
      <c r="J472" s="217" t="s">
        <v>67</v>
      </c>
      <c r="K472" s="216">
        <v>0</v>
      </c>
      <c r="L472" s="216">
        <v>0</v>
      </c>
      <c r="M472" s="217" t="s">
        <v>67</v>
      </c>
      <c r="N472" s="218" t="s">
        <v>67</v>
      </c>
    </row>
    <row r="473" spans="1:14" ht="12.75" customHeight="1" thickTop="1" thickBot="1" x14ac:dyDescent="0.25">
      <c r="A473" s="796" t="s">
        <v>563</v>
      </c>
      <c r="B473" s="797"/>
      <c r="C473" s="797"/>
      <c r="D473" s="797"/>
      <c r="E473" s="797"/>
      <c r="F473" s="797"/>
      <c r="G473" s="797"/>
      <c r="H473" s="797"/>
      <c r="I473" s="797"/>
      <c r="J473" s="797"/>
      <c r="K473" s="797"/>
      <c r="L473" s="797"/>
      <c r="M473" s="797"/>
      <c r="N473" s="798"/>
    </row>
    <row r="474" spans="1:14" ht="12.75" customHeight="1" x14ac:dyDescent="0.2">
      <c r="A474" s="207" t="s">
        <v>48</v>
      </c>
      <c r="B474" s="171"/>
      <c r="C474" s="171"/>
      <c r="D474" s="172">
        <v>10244</v>
      </c>
      <c r="E474" s="208">
        <v>9205</v>
      </c>
      <c r="F474" s="174">
        <f>D474/E474</f>
        <v>1.1128734383487235</v>
      </c>
      <c r="G474" s="175">
        <v>8475</v>
      </c>
      <c r="H474" s="175">
        <v>8017</v>
      </c>
      <c r="I474" s="176">
        <f t="shared" ref="I474:I476" si="211">G474/D474</f>
        <v>0.82731354939476764</v>
      </c>
      <c r="J474" s="176">
        <f>+H474/E474</f>
        <v>0.8709397066811515</v>
      </c>
      <c r="K474" s="175">
        <v>7763</v>
      </c>
      <c r="L474" s="175">
        <v>6793</v>
      </c>
      <c r="M474" s="176">
        <f t="shared" ref="M474:M476" si="212">+K474/E474</f>
        <v>0.84334600760456269</v>
      </c>
      <c r="N474" s="177">
        <f>K474/H474</f>
        <v>0.96831732568292384</v>
      </c>
    </row>
    <row r="475" spans="1:14" ht="12.75" customHeight="1" x14ac:dyDescent="0.2">
      <c r="A475" s="783" t="s">
        <v>49</v>
      </c>
      <c r="B475" s="786" t="s">
        <v>50</v>
      </c>
      <c r="C475" s="787"/>
      <c r="D475" s="178">
        <v>5188</v>
      </c>
      <c r="E475" s="209">
        <v>4575</v>
      </c>
      <c r="F475" s="180">
        <f>D475/E475</f>
        <v>1.1339890710382514</v>
      </c>
      <c r="G475" s="181">
        <v>4232</v>
      </c>
      <c r="H475" s="181">
        <v>3970</v>
      </c>
      <c r="I475" s="182">
        <f t="shared" si="211"/>
        <v>0.81572860447185813</v>
      </c>
      <c r="J475" s="182">
        <f t="shared" ref="J475:J476" si="213">+H475/E475</f>
        <v>0.86775956284153011</v>
      </c>
      <c r="K475" s="181">
        <v>3834</v>
      </c>
      <c r="L475" s="181">
        <v>3259</v>
      </c>
      <c r="M475" s="182">
        <f t="shared" si="212"/>
        <v>0.83803278688524585</v>
      </c>
      <c r="N475" s="183">
        <f t="shared" ref="N475:N476" si="214">K475/H475</f>
        <v>0.96574307304785889</v>
      </c>
    </row>
    <row r="476" spans="1:14" ht="12.75" customHeight="1" x14ac:dyDescent="0.2">
      <c r="A476" s="784"/>
      <c r="B476" s="789" t="s">
        <v>49</v>
      </c>
      <c r="C476" s="184" t="s">
        <v>51</v>
      </c>
      <c r="D476" s="240">
        <v>5188</v>
      </c>
      <c r="E476" s="241">
        <v>4575</v>
      </c>
      <c r="F476" s="187">
        <f t="shared" ref="F476" si="215">D476/E476</f>
        <v>1.1339890710382514</v>
      </c>
      <c r="G476" s="181">
        <v>4232</v>
      </c>
      <c r="H476" s="181">
        <v>3970</v>
      </c>
      <c r="I476" s="244">
        <f t="shared" si="211"/>
        <v>0.81572860447185813</v>
      </c>
      <c r="J476" s="244">
        <f t="shared" si="213"/>
        <v>0.86775956284153011</v>
      </c>
      <c r="K476" s="181">
        <v>3834</v>
      </c>
      <c r="L476" s="181">
        <v>3259</v>
      </c>
      <c r="M476" s="244">
        <f t="shared" si="212"/>
        <v>0.83803278688524585</v>
      </c>
      <c r="N476" s="245">
        <f t="shared" si="214"/>
        <v>0.96574307304785889</v>
      </c>
    </row>
    <row r="477" spans="1:14" ht="12.75" customHeight="1" x14ac:dyDescent="0.2">
      <c r="A477" s="784"/>
      <c r="B477" s="790"/>
      <c r="C477" s="191" t="s">
        <v>52</v>
      </c>
      <c r="D477" s="246">
        <v>0</v>
      </c>
      <c r="E477" s="247">
        <v>0</v>
      </c>
      <c r="F477" s="194" t="s">
        <v>67</v>
      </c>
      <c r="G477" s="249">
        <v>0</v>
      </c>
      <c r="H477" s="247">
        <v>0</v>
      </c>
      <c r="I477" s="250" t="s">
        <v>67</v>
      </c>
      <c r="J477" s="250" t="s">
        <v>67</v>
      </c>
      <c r="K477" s="249">
        <v>0</v>
      </c>
      <c r="L477" s="264">
        <v>0</v>
      </c>
      <c r="M477" s="250" t="s">
        <v>67</v>
      </c>
      <c r="N477" s="251" t="s">
        <v>67</v>
      </c>
    </row>
    <row r="478" spans="1:14" ht="12.75" customHeight="1" x14ac:dyDescent="0.2">
      <c r="A478" s="784"/>
      <c r="B478" s="786" t="s">
        <v>53</v>
      </c>
      <c r="C478" s="787"/>
      <c r="D478" s="178">
        <f>D474-D475</f>
        <v>5056</v>
      </c>
      <c r="E478" s="209">
        <v>4755</v>
      </c>
      <c r="F478" s="180">
        <f t="shared" ref="F478:F479" si="216">D478/E478</f>
        <v>1.0633017875920083</v>
      </c>
      <c r="G478" s="178">
        <f>G474-G475</f>
        <v>4243</v>
      </c>
      <c r="H478" s="181">
        <v>4094</v>
      </c>
      <c r="I478" s="182">
        <f t="shared" ref="I478:I479" si="217">G478/D478</f>
        <v>0.83920094936708856</v>
      </c>
      <c r="J478" s="182">
        <f t="shared" ref="J478:J479" si="218">+H478/E478</f>
        <v>0.86098843322818086</v>
      </c>
      <c r="K478" s="181">
        <v>3960</v>
      </c>
      <c r="L478" s="181">
        <v>3539</v>
      </c>
      <c r="M478" s="182">
        <f t="shared" ref="M478:M479" si="219">+K478/E478</f>
        <v>0.83280757097791802</v>
      </c>
      <c r="N478" s="183">
        <f t="shared" ref="N478:N479" si="220">K478/H478</f>
        <v>0.96726917440156324</v>
      </c>
    </row>
    <row r="479" spans="1:14" ht="12.75" customHeight="1" x14ac:dyDescent="0.2">
      <c r="A479" s="784"/>
      <c r="B479" s="789" t="s">
        <v>49</v>
      </c>
      <c r="C479" s="184" t="s">
        <v>51</v>
      </c>
      <c r="D479" s="185">
        <v>5056</v>
      </c>
      <c r="E479" s="210">
        <v>4755</v>
      </c>
      <c r="F479" s="187">
        <f t="shared" si="216"/>
        <v>1.0633017875920083</v>
      </c>
      <c r="G479" s="188">
        <v>4243</v>
      </c>
      <c r="H479" s="188">
        <v>4094</v>
      </c>
      <c r="I479" s="189">
        <f t="shared" si="217"/>
        <v>0.83920094936708856</v>
      </c>
      <c r="J479" s="189">
        <f t="shared" si="218"/>
        <v>0.86098843322818086</v>
      </c>
      <c r="K479" s="188">
        <v>3960</v>
      </c>
      <c r="L479" s="188">
        <v>3539</v>
      </c>
      <c r="M479" s="189">
        <f t="shared" si="219"/>
        <v>0.83280757097791802</v>
      </c>
      <c r="N479" s="190">
        <f t="shared" si="220"/>
        <v>0.96726917440156324</v>
      </c>
    </row>
    <row r="480" spans="1:14" ht="12.75" customHeight="1" thickBot="1" x14ac:dyDescent="0.25">
      <c r="A480" s="785"/>
      <c r="B480" s="793"/>
      <c r="C480" s="212" t="s">
        <v>52</v>
      </c>
      <c r="D480" s="213">
        <v>0</v>
      </c>
      <c r="E480" s="214">
        <v>0</v>
      </c>
      <c r="F480" s="215" t="s">
        <v>67</v>
      </c>
      <c r="G480" s="216">
        <v>0</v>
      </c>
      <c r="H480" s="216">
        <v>0</v>
      </c>
      <c r="I480" s="217" t="s">
        <v>67</v>
      </c>
      <c r="J480" s="217" t="s">
        <v>67</v>
      </c>
      <c r="K480" s="216">
        <v>0</v>
      </c>
      <c r="L480" s="216">
        <v>0</v>
      </c>
      <c r="M480" s="217" t="s">
        <v>67</v>
      </c>
      <c r="N480" s="218" t="s">
        <v>67</v>
      </c>
    </row>
    <row r="481" spans="1:14" ht="12.75" customHeight="1" thickTop="1" thickBot="1" x14ac:dyDescent="0.25">
      <c r="A481" s="796" t="s">
        <v>593</v>
      </c>
      <c r="B481" s="797"/>
      <c r="C481" s="797"/>
      <c r="D481" s="797"/>
      <c r="E481" s="797"/>
      <c r="F481" s="797"/>
      <c r="G481" s="797"/>
      <c r="H481" s="797"/>
      <c r="I481" s="797"/>
      <c r="J481" s="797"/>
      <c r="K481" s="797"/>
      <c r="L481" s="797"/>
      <c r="M481" s="797"/>
      <c r="N481" s="798"/>
    </row>
    <row r="482" spans="1:14" ht="12.75" customHeight="1" x14ac:dyDescent="0.2">
      <c r="A482" s="207" t="s">
        <v>48</v>
      </c>
      <c r="B482" s="171"/>
      <c r="C482" s="171"/>
      <c r="D482" s="172">
        <v>10279</v>
      </c>
      <c r="E482" s="208">
        <v>9265</v>
      </c>
      <c r="F482" s="174">
        <f>D482/E482</f>
        <v>1.1094441446303291</v>
      </c>
      <c r="G482" s="175">
        <v>8740</v>
      </c>
      <c r="H482" s="175">
        <v>8196</v>
      </c>
      <c r="I482" s="176">
        <f t="shared" ref="I482:I487" si="221">G482/D482</f>
        <v>0.85027726432532347</v>
      </c>
      <c r="J482" s="176">
        <f>+H482/E482</f>
        <v>0.88461953588774955</v>
      </c>
      <c r="K482" s="175">
        <v>7575</v>
      </c>
      <c r="L482" s="175">
        <v>6732</v>
      </c>
      <c r="M482" s="176">
        <f t="shared" ref="M482:M487" si="222">+K482/E482</f>
        <v>0.81759309228278465</v>
      </c>
      <c r="N482" s="177">
        <f>K482/H482</f>
        <v>0.92423133235724741</v>
      </c>
    </row>
    <row r="483" spans="1:14" ht="12.75" customHeight="1" x14ac:dyDescent="0.2">
      <c r="A483" s="783" t="s">
        <v>49</v>
      </c>
      <c r="B483" s="786" t="s">
        <v>50</v>
      </c>
      <c r="C483" s="787"/>
      <c r="D483" s="178">
        <v>5257</v>
      </c>
      <c r="E483" s="209">
        <v>4698</v>
      </c>
      <c r="F483" s="180">
        <f>D483/E483</f>
        <v>1.1189868028948489</v>
      </c>
      <c r="G483" s="181">
        <v>4428</v>
      </c>
      <c r="H483" s="181">
        <v>4154</v>
      </c>
      <c r="I483" s="182">
        <f t="shared" si="221"/>
        <v>0.84230549743199545</v>
      </c>
      <c r="J483" s="182">
        <f t="shared" ref="J483:J487" si="223">+H483/E483</f>
        <v>0.88420604512558532</v>
      </c>
      <c r="K483" s="181">
        <v>3812</v>
      </c>
      <c r="L483" s="181">
        <v>3327</v>
      </c>
      <c r="M483" s="182">
        <f t="shared" si="222"/>
        <v>0.81140911025968498</v>
      </c>
      <c r="N483" s="183">
        <f t="shared" ref="N483:N487" si="224">K483/H483</f>
        <v>0.91766971593644675</v>
      </c>
    </row>
    <row r="484" spans="1:14" ht="12.75" customHeight="1" x14ac:dyDescent="0.2">
      <c r="A484" s="784"/>
      <c r="B484" s="789" t="s">
        <v>49</v>
      </c>
      <c r="C484" s="184" t="s">
        <v>51</v>
      </c>
      <c r="D484" s="185">
        <v>5257</v>
      </c>
      <c r="E484" s="210">
        <v>4698</v>
      </c>
      <c r="F484" s="187">
        <f t="shared" ref="F484:F487" si="225">D484/E484</f>
        <v>1.1189868028948489</v>
      </c>
      <c r="G484" s="188">
        <v>4428</v>
      </c>
      <c r="H484" s="188">
        <v>4154</v>
      </c>
      <c r="I484" s="189">
        <f t="shared" si="221"/>
        <v>0.84230549743199545</v>
      </c>
      <c r="J484" s="189">
        <f t="shared" si="223"/>
        <v>0.88420604512558532</v>
      </c>
      <c r="K484" s="188">
        <v>3812</v>
      </c>
      <c r="L484" s="188">
        <v>3327</v>
      </c>
      <c r="M484" s="189">
        <f t="shared" si="222"/>
        <v>0.81140911025968498</v>
      </c>
      <c r="N484" s="190">
        <f t="shared" si="224"/>
        <v>0.91766971593644675</v>
      </c>
    </row>
    <row r="485" spans="1:14" ht="12.75" customHeight="1" x14ac:dyDescent="0.2">
      <c r="A485" s="784"/>
      <c r="B485" s="790"/>
      <c r="C485" s="191" t="s">
        <v>52</v>
      </c>
      <c r="D485" s="192">
        <v>0</v>
      </c>
      <c r="E485" s="211">
        <v>0</v>
      </c>
      <c r="F485" s="194" t="s">
        <v>67</v>
      </c>
      <c r="G485" s="195">
        <v>0</v>
      </c>
      <c r="H485" s="195">
        <v>0</v>
      </c>
      <c r="I485" s="196" t="s">
        <v>67</v>
      </c>
      <c r="J485" s="196" t="s">
        <v>67</v>
      </c>
      <c r="K485" s="195">
        <v>0</v>
      </c>
      <c r="L485" s="195">
        <v>0</v>
      </c>
      <c r="M485" s="196" t="s">
        <v>67</v>
      </c>
      <c r="N485" s="197" t="s">
        <v>67</v>
      </c>
    </row>
    <row r="486" spans="1:14" ht="12.75" customHeight="1" x14ac:dyDescent="0.2">
      <c r="A486" s="784"/>
      <c r="B486" s="786" t="s">
        <v>53</v>
      </c>
      <c r="C486" s="787"/>
      <c r="D486" s="178">
        <v>5022</v>
      </c>
      <c r="E486" s="209">
        <v>4717</v>
      </c>
      <c r="F486" s="180">
        <f t="shared" si="225"/>
        <v>1.0646597413610346</v>
      </c>
      <c r="G486" s="178">
        <v>4302</v>
      </c>
      <c r="H486" s="181">
        <v>4119</v>
      </c>
      <c r="I486" s="182">
        <f t="shared" si="221"/>
        <v>0.85663082437275984</v>
      </c>
      <c r="J486" s="182">
        <f t="shared" si="223"/>
        <v>0.87322450710197164</v>
      </c>
      <c r="K486" s="181">
        <v>3821</v>
      </c>
      <c r="L486" s="181">
        <v>3411</v>
      </c>
      <c r="M486" s="182">
        <f t="shared" si="222"/>
        <v>0.81004875980496083</v>
      </c>
      <c r="N486" s="183">
        <f t="shared" si="224"/>
        <v>0.92765234280165088</v>
      </c>
    </row>
    <row r="487" spans="1:14" ht="12.75" customHeight="1" x14ac:dyDescent="0.2">
      <c r="A487" s="784"/>
      <c r="B487" s="789" t="s">
        <v>49</v>
      </c>
      <c r="C487" s="184" t="s">
        <v>51</v>
      </c>
      <c r="D487" s="185">
        <v>5022</v>
      </c>
      <c r="E487" s="210">
        <v>4717</v>
      </c>
      <c r="F487" s="187">
        <f t="shared" si="225"/>
        <v>1.0646597413610346</v>
      </c>
      <c r="G487" s="188">
        <v>4302</v>
      </c>
      <c r="H487" s="188">
        <v>4119</v>
      </c>
      <c r="I487" s="189">
        <f t="shared" si="221"/>
        <v>0.85663082437275984</v>
      </c>
      <c r="J487" s="189">
        <f t="shared" si="223"/>
        <v>0.87322450710197164</v>
      </c>
      <c r="K487" s="188">
        <v>3821</v>
      </c>
      <c r="L487" s="188">
        <v>3411</v>
      </c>
      <c r="M487" s="189">
        <f t="shared" si="222"/>
        <v>0.81004875980496083</v>
      </c>
      <c r="N487" s="190">
        <f t="shared" si="224"/>
        <v>0.92765234280165088</v>
      </c>
    </row>
    <row r="488" spans="1:14" ht="12.75" customHeight="1" thickBot="1" x14ac:dyDescent="0.25">
      <c r="A488" s="785"/>
      <c r="B488" s="793"/>
      <c r="C488" s="212" t="s">
        <v>52</v>
      </c>
      <c r="D488" s="213">
        <v>0</v>
      </c>
      <c r="E488" s="214">
        <v>0</v>
      </c>
      <c r="F488" s="215" t="s">
        <v>67</v>
      </c>
      <c r="G488" s="216">
        <v>0</v>
      </c>
      <c r="H488" s="216">
        <v>0</v>
      </c>
      <c r="I488" s="217" t="s">
        <v>67</v>
      </c>
      <c r="J488" s="217" t="s">
        <v>67</v>
      </c>
      <c r="K488" s="216">
        <v>0</v>
      </c>
      <c r="L488" s="216">
        <v>0</v>
      </c>
      <c r="M488" s="217" t="s">
        <v>67</v>
      </c>
      <c r="N488" s="218" t="s">
        <v>67</v>
      </c>
    </row>
    <row r="489" spans="1:14" ht="12.75" customHeight="1" thickTop="1" thickBot="1" x14ac:dyDescent="0.25">
      <c r="A489" s="796" t="s">
        <v>597</v>
      </c>
      <c r="B489" s="797"/>
      <c r="C489" s="797"/>
      <c r="D489" s="797"/>
      <c r="E489" s="797"/>
      <c r="F489" s="797"/>
      <c r="G489" s="797"/>
      <c r="H489" s="797"/>
      <c r="I489" s="797"/>
      <c r="J489" s="797"/>
      <c r="K489" s="797"/>
      <c r="L489" s="797"/>
      <c r="M489" s="797"/>
      <c r="N489" s="798"/>
    </row>
    <row r="490" spans="1:14" ht="12.75" customHeight="1" x14ac:dyDescent="0.2">
      <c r="A490" s="207" t="s">
        <v>48</v>
      </c>
      <c r="B490" s="171"/>
      <c r="C490" s="171"/>
      <c r="D490" s="172">
        <v>10223</v>
      </c>
      <c r="E490" s="208">
        <v>9535</v>
      </c>
      <c r="F490" s="174">
        <f>D490/E490</f>
        <v>1.0721552176192972</v>
      </c>
      <c r="G490" s="175">
        <v>8881</v>
      </c>
      <c r="H490" s="175">
        <v>8537</v>
      </c>
      <c r="I490" s="176">
        <f t="shared" ref="I490:I492" si="226">G490/D490</f>
        <v>0.86872737943852096</v>
      </c>
      <c r="J490" s="176">
        <f>+H490/E490</f>
        <v>0.89533298374410064</v>
      </c>
      <c r="K490" s="175">
        <v>8054</v>
      </c>
      <c r="L490" s="175">
        <v>7041</v>
      </c>
      <c r="M490" s="176">
        <f t="shared" ref="M490:M492" si="227">+K490/E490</f>
        <v>0.84467750393287888</v>
      </c>
      <c r="N490" s="177">
        <f>K490/H490</f>
        <v>0.94342274803795245</v>
      </c>
    </row>
    <row r="491" spans="1:14" ht="12.75" customHeight="1" x14ac:dyDescent="0.2">
      <c r="A491" s="783" t="s">
        <v>49</v>
      </c>
      <c r="B491" s="786" t="s">
        <v>50</v>
      </c>
      <c r="C491" s="787"/>
      <c r="D491" s="178">
        <v>5508</v>
      </c>
      <c r="E491" s="209">
        <v>5054</v>
      </c>
      <c r="F491" s="180">
        <f>D491/E491</f>
        <v>1.0898298377522755</v>
      </c>
      <c r="G491" s="181">
        <v>4792</v>
      </c>
      <c r="H491" s="181">
        <v>4567</v>
      </c>
      <c r="I491" s="182">
        <f t="shared" si="226"/>
        <v>0.87000726216412494</v>
      </c>
      <c r="J491" s="182">
        <f t="shared" ref="J491:J492" si="228">+H491/E491</f>
        <v>0.90364068064899095</v>
      </c>
      <c r="K491" s="181">
        <v>4286</v>
      </c>
      <c r="L491" s="181">
        <v>3728</v>
      </c>
      <c r="M491" s="182">
        <f t="shared" si="227"/>
        <v>0.84804115552037995</v>
      </c>
      <c r="N491" s="183">
        <f t="shared" ref="N491:N492" si="229">K491/H491</f>
        <v>0.93847164440551789</v>
      </c>
    </row>
    <row r="492" spans="1:14" ht="12.75" customHeight="1" x14ac:dyDescent="0.2">
      <c r="A492" s="784"/>
      <c r="B492" s="789" t="s">
        <v>49</v>
      </c>
      <c r="C492" s="184" t="s">
        <v>51</v>
      </c>
      <c r="D492" s="185">
        <v>5508</v>
      </c>
      <c r="E492" s="210">
        <v>5054</v>
      </c>
      <c r="F492" s="187">
        <f t="shared" ref="F492" si="230">D492/E492</f>
        <v>1.0898298377522755</v>
      </c>
      <c r="G492" s="188">
        <v>4792</v>
      </c>
      <c r="H492" s="188">
        <v>4567</v>
      </c>
      <c r="I492" s="189">
        <f t="shared" si="226"/>
        <v>0.87000726216412494</v>
      </c>
      <c r="J492" s="189">
        <f t="shared" si="228"/>
        <v>0.90364068064899095</v>
      </c>
      <c r="K492" s="188">
        <v>4286</v>
      </c>
      <c r="L492" s="188">
        <v>3728</v>
      </c>
      <c r="M492" s="189">
        <f t="shared" si="227"/>
        <v>0.84804115552037995</v>
      </c>
      <c r="N492" s="190">
        <f t="shared" si="229"/>
        <v>0.93847164440551789</v>
      </c>
    </row>
    <row r="493" spans="1:14" ht="12.75" customHeight="1" x14ac:dyDescent="0.2">
      <c r="A493" s="784"/>
      <c r="B493" s="790"/>
      <c r="C493" s="191" t="s">
        <v>52</v>
      </c>
      <c r="D493" s="192">
        <v>0</v>
      </c>
      <c r="E493" s="211">
        <v>0</v>
      </c>
      <c r="F493" s="194" t="s">
        <v>67</v>
      </c>
      <c r="G493" s="195">
        <v>0</v>
      </c>
      <c r="H493" s="195">
        <v>0</v>
      </c>
      <c r="I493" s="196" t="s">
        <v>67</v>
      </c>
      <c r="J493" s="196" t="s">
        <v>67</v>
      </c>
      <c r="K493" s="195">
        <v>0</v>
      </c>
      <c r="L493" s="195">
        <v>0</v>
      </c>
      <c r="M493" s="196" t="s">
        <v>67</v>
      </c>
      <c r="N493" s="197" t="s">
        <v>67</v>
      </c>
    </row>
    <row r="494" spans="1:14" ht="12.75" customHeight="1" x14ac:dyDescent="0.2">
      <c r="A494" s="784"/>
      <c r="B494" s="786" t="s">
        <v>53</v>
      </c>
      <c r="C494" s="787"/>
      <c r="D494" s="178">
        <v>4715</v>
      </c>
      <c r="E494" s="209">
        <v>4568</v>
      </c>
      <c r="F494" s="180">
        <f t="shared" ref="F494:F495" si="231">D494/E494</f>
        <v>1.0321803852889668</v>
      </c>
      <c r="G494" s="178">
        <v>4089</v>
      </c>
      <c r="H494" s="181">
        <v>4014</v>
      </c>
      <c r="I494" s="182">
        <f t="shared" ref="I494:I495" si="232">G494/D494</f>
        <v>0.86723223753976675</v>
      </c>
      <c r="J494" s="182">
        <f t="shared" ref="J494:J495" si="233">+H494/E494</f>
        <v>0.87872154115586687</v>
      </c>
      <c r="K494" s="181">
        <v>3800</v>
      </c>
      <c r="L494" s="181">
        <v>3316</v>
      </c>
      <c r="M494" s="182">
        <f t="shared" ref="M494:M495" si="234">+K494/E494</f>
        <v>0.8318739054290718</v>
      </c>
      <c r="N494" s="183">
        <f t="shared" ref="N494:N495" si="235">K494/H494</f>
        <v>0.94668659691081214</v>
      </c>
    </row>
    <row r="495" spans="1:14" ht="12.75" customHeight="1" x14ac:dyDescent="0.2">
      <c r="A495" s="784"/>
      <c r="B495" s="789" t="s">
        <v>49</v>
      </c>
      <c r="C495" s="184" t="s">
        <v>51</v>
      </c>
      <c r="D495" s="185">
        <v>4715</v>
      </c>
      <c r="E495" s="210">
        <v>4568</v>
      </c>
      <c r="F495" s="187">
        <f t="shared" si="231"/>
        <v>1.0321803852889668</v>
      </c>
      <c r="G495" s="188">
        <v>4089</v>
      </c>
      <c r="H495" s="188">
        <v>4014</v>
      </c>
      <c r="I495" s="189">
        <f t="shared" si="232"/>
        <v>0.86723223753976675</v>
      </c>
      <c r="J495" s="189">
        <f t="shared" si="233"/>
        <v>0.87872154115586687</v>
      </c>
      <c r="K495" s="188">
        <v>3800</v>
      </c>
      <c r="L495" s="188">
        <v>3316</v>
      </c>
      <c r="M495" s="189">
        <f t="shared" si="234"/>
        <v>0.8318739054290718</v>
      </c>
      <c r="N495" s="190">
        <f t="shared" si="235"/>
        <v>0.94668659691081214</v>
      </c>
    </row>
    <row r="496" spans="1:14" ht="12.75" customHeight="1" thickBot="1" x14ac:dyDescent="0.25">
      <c r="A496" s="785"/>
      <c r="B496" s="793"/>
      <c r="C496" s="212" t="s">
        <v>52</v>
      </c>
      <c r="D496" s="213">
        <v>0</v>
      </c>
      <c r="E496" s="214">
        <v>0</v>
      </c>
      <c r="F496" s="215" t="s">
        <v>67</v>
      </c>
      <c r="G496" s="216">
        <v>0</v>
      </c>
      <c r="H496" s="216">
        <v>0</v>
      </c>
      <c r="I496" s="217" t="s">
        <v>67</v>
      </c>
      <c r="J496" s="217" t="s">
        <v>67</v>
      </c>
      <c r="K496" s="216">
        <v>0</v>
      </c>
      <c r="L496" s="216">
        <v>0</v>
      </c>
      <c r="M496" s="217" t="s">
        <v>67</v>
      </c>
      <c r="N496" s="218" t="s">
        <v>67</v>
      </c>
    </row>
    <row r="497" spans="1:16" ht="12.75" customHeight="1" thickTop="1" thickBot="1" x14ac:dyDescent="0.25">
      <c r="A497" s="805" t="s">
        <v>601</v>
      </c>
      <c r="B497" s="806"/>
      <c r="C497" s="806"/>
      <c r="D497" s="806"/>
      <c r="E497" s="806"/>
      <c r="F497" s="806"/>
      <c r="G497" s="806"/>
      <c r="H497" s="806"/>
      <c r="I497" s="806"/>
      <c r="J497" s="806"/>
      <c r="K497" s="806"/>
      <c r="L497" s="806"/>
      <c r="M497" s="806"/>
      <c r="N497" s="807"/>
    </row>
    <row r="498" spans="1:16" ht="12.75" customHeight="1" x14ac:dyDescent="0.2">
      <c r="A498" s="207" t="s">
        <v>48</v>
      </c>
      <c r="B498" s="171"/>
      <c r="C498" s="171"/>
      <c r="D498" s="172">
        <v>9620</v>
      </c>
      <c r="E498" s="208">
        <v>8752</v>
      </c>
      <c r="F498" s="174">
        <f>D498/E498</f>
        <v>1.0991773308957953</v>
      </c>
      <c r="G498" s="748">
        <v>8648</v>
      </c>
      <c r="H498" s="175">
        <v>8049</v>
      </c>
      <c r="I498" s="176">
        <f t="shared" ref="I498:I500" si="236">G498/D498</f>
        <v>0.89896049896049901</v>
      </c>
      <c r="J498" s="176">
        <f>+H498/E498</f>
        <v>0.91967550274223031</v>
      </c>
      <c r="K498" s="175">
        <v>7127</v>
      </c>
      <c r="L498" s="175">
        <v>6310</v>
      </c>
      <c r="M498" s="176">
        <f t="shared" ref="M498:M500" si="237">+K498/E498</f>
        <v>0.8143281535648994</v>
      </c>
      <c r="N498" s="177">
        <f>K498/H498</f>
        <v>0.885451608895515</v>
      </c>
    </row>
    <row r="499" spans="1:16" ht="12.75" customHeight="1" x14ac:dyDescent="0.2">
      <c r="A499" s="783" t="s">
        <v>49</v>
      </c>
      <c r="B499" s="786" t="s">
        <v>50</v>
      </c>
      <c r="C499" s="787"/>
      <c r="D499" s="178">
        <v>5006</v>
      </c>
      <c r="E499" s="209">
        <v>4441</v>
      </c>
      <c r="F499" s="180">
        <f>D499/E499</f>
        <v>1.1272235982886738</v>
      </c>
      <c r="G499" s="749">
        <v>4539</v>
      </c>
      <c r="H499" s="181">
        <v>4141</v>
      </c>
      <c r="I499" s="182">
        <f t="shared" si="236"/>
        <v>0.90671194566520175</v>
      </c>
      <c r="J499" s="182">
        <f t="shared" ref="J499:J500" si="238">+H499/E499</f>
        <v>0.93244764692636795</v>
      </c>
      <c r="K499" s="181">
        <v>3486</v>
      </c>
      <c r="L499" s="181">
        <v>3094</v>
      </c>
      <c r="M499" s="182">
        <f t="shared" si="237"/>
        <v>0.78495834271560461</v>
      </c>
      <c r="N499" s="183">
        <f t="shared" ref="N499:N500" si="239">K499/H499</f>
        <v>0.84182564597923204</v>
      </c>
    </row>
    <row r="500" spans="1:16" ht="12.75" customHeight="1" x14ac:dyDescent="0.2">
      <c r="A500" s="784"/>
      <c r="B500" s="789" t="s">
        <v>49</v>
      </c>
      <c r="C500" s="184" t="s">
        <v>51</v>
      </c>
      <c r="D500" s="185">
        <v>5006</v>
      </c>
      <c r="E500" s="210">
        <v>4441</v>
      </c>
      <c r="F500" s="187">
        <f t="shared" ref="F500" si="240">D500/E500</f>
        <v>1.1272235982886738</v>
      </c>
      <c r="G500" s="750">
        <v>4539</v>
      </c>
      <c r="H500" s="188">
        <v>4141</v>
      </c>
      <c r="I500" s="189">
        <f t="shared" si="236"/>
        <v>0.90671194566520175</v>
      </c>
      <c r="J500" s="189">
        <f t="shared" si="238"/>
        <v>0.93244764692636795</v>
      </c>
      <c r="K500" s="188">
        <v>3486</v>
      </c>
      <c r="L500" s="188">
        <v>3094</v>
      </c>
      <c r="M500" s="189">
        <f t="shared" si="237"/>
        <v>0.78495834271560461</v>
      </c>
      <c r="N500" s="190">
        <f t="shared" si="239"/>
        <v>0.84182564597923204</v>
      </c>
    </row>
    <row r="501" spans="1:16" ht="12.75" customHeight="1" x14ac:dyDescent="0.2">
      <c r="A501" s="784"/>
      <c r="B501" s="790"/>
      <c r="C501" s="191" t="s">
        <v>52</v>
      </c>
      <c r="D501" s="192">
        <v>0</v>
      </c>
      <c r="E501" s="211">
        <v>0</v>
      </c>
      <c r="F501" s="194" t="s">
        <v>67</v>
      </c>
      <c r="G501" s="751">
        <v>0</v>
      </c>
      <c r="H501" s="195">
        <v>0</v>
      </c>
      <c r="I501" s="196" t="s">
        <v>67</v>
      </c>
      <c r="J501" s="196" t="s">
        <v>67</v>
      </c>
      <c r="K501" s="195">
        <v>0</v>
      </c>
      <c r="L501" s="195">
        <v>0</v>
      </c>
      <c r="M501" s="196" t="s">
        <v>67</v>
      </c>
      <c r="N501" s="197" t="s">
        <v>67</v>
      </c>
    </row>
    <row r="502" spans="1:16" ht="12.75" customHeight="1" thickBot="1" x14ac:dyDescent="0.25">
      <c r="A502" s="784"/>
      <c r="B502" s="786" t="s">
        <v>53</v>
      </c>
      <c r="C502" s="787"/>
      <c r="D502" s="178">
        <v>4614</v>
      </c>
      <c r="E502" s="209">
        <v>4423</v>
      </c>
      <c r="F502" s="180">
        <f t="shared" ref="F502:F503" si="241">D502/E502</f>
        <v>1.0431833597106037</v>
      </c>
      <c r="G502" s="752">
        <v>4109</v>
      </c>
      <c r="H502" s="181">
        <v>3995</v>
      </c>
      <c r="I502" s="182">
        <f t="shared" ref="I502:I503" si="242">G502/D502</f>
        <v>0.89055049848287815</v>
      </c>
      <c r="J502" s="182">
        <f t="shared" ref="J502:J503" si="243">+H502/E502</f>
        <v>0.9032330997060819</v>
      </c>
      <c r="K502" s="181">
        <v>3686</v>
      </c>
      <c r="L502" s="181">
        <v>3225</v>
      </c>
      <c r="M502" s="182">
        <f t="shared" ref="M502:M503" si="244">+K502/E502</f>
        <v>0.83337101514808953</v>
      </c>
      <c r="N502" s="183">
        <f t="shared" ref="N502:N503" si="245">K502/H502</f>
        <v>0.9226533166458073</v>
      </c>
    </row>
    <row r="503" spans="1:16" ht="12.75" customHeight="1" thickTop="1" x14ac:dyDescent="0.2">
      <c r="A503" s="784"/>
      <c r="B503" s="789" t="s">
        <v>49</v>
      </c>
      <c r="C503" s="184" t="s">
        <v>51</v>
      </c>
      <c r="D503" s="185">
        <v>4614</v>
      </c>
      <c r="E503" s="210">
        <v>4423</v>
      </c>
      <c r="F503" s="187">
        <f t="shared" si="241"/>
        <v>1.0431833597106037</v>
      </c>
      <c r="G503" s="750">
        <v>4109</v>
      </c>
      <c r="H503" s="188">
        <v>3995</v>
      </c>
      <c r="I503" s="189">
        <f t="shared" si="242"/>
        <v>0.89055049848287815</v>
      </c>
      <c r="J503" s="189">
        <f t="shared" si="243"/>
        <v>0.9032330997060819</v>
      </c>
      <c r="K503" s="188">
        <v>3686</v>
      </c>
      <c r="L503" s="188">
        <v>3225</v>
      </c>
      <c r="M503" s="189">
        <f t="shared" si="244"/>
        <v>0.83337101514808953</v>
      </c>
      <c r="N503" s="190">
        <f t="shared" si="245"/>
        <v>0.9226533166458073</v>
      </c>
      <c r="O503" s="808" t="s">
        <v>612</v>
      </c>
      <c r="P503" s="811" t="s">
        <v>613</v>
      </c>
    </row>
    <row r="504" spans="1:16" ht="12.75" customHeight="1" thickBot="1" x14ac:dyDescent="0.25">
      <c r="A504" s="785"/>
      <c r="B504" s="793"/>
      <c r="C504" s="212" t="s">
        <v>52</v>
      </c>
      <c r="D504" s="213">
        <v>0</v>
      </c>
      <c r="E504" s="214">
        <v>0</v>
      </c>
      <c r="F504" s="215" t="s">
        <v>67</v>
      </c>
      <c r="G504" s="753">
        <v>0</v>
      </c>
      <c r="H504" s="216">
        <v>0</v>
      </c>
      <c r="I504" s="217" t="s">
        <v>67</v>
      </c>
      <c r="J504" s="217" t="s">
        <v>67</v>
      </c>
      <c r="K504" s="216">
        <v>0</v>
      </c>
      <c r="L504" s="216">
        <v>0</v>
      </c>
      <c r="M504" s="217" t="s">
        <v>67</v>
      </c>
      <c r="N504" s="218" t="s">
        <v>67</v>
      </c>
      <c r="O504" s="809"/>
      <c r="P504" s="812"/>
    </row>
    <row r="505" spans="1:16" ht="12.75" customHeight="1" thickTop="1" thickBot="1" x14ac:dyDescent="0.25">
      <c r="A505" s="805" t="s">
        <v>605</v>
      </c>
      <c r="B505" s="806"/>
      <c r="C505" s="806"/>
      <c r="D505" s="806"/>
      <c r="E505" s="806"/>
      <c r="F505" s="806"/>
      <c r="G505" s="806"/>
      <c r="H505" s="806"/>
      <c r="I505" s="806"/>
      <c r="J505" s="806"/>
      <c r="K505" s="806"/>
      <c r="L505" s="806"/>
      <c r="M505" s="806"/>
      <c r="N505" s="807"/>
      <c r="O505" s="810"/>
      <c r="P505" s="813"/>
    </row>
    <row r="506" spans="1:16" ht="12.75" customHeight="1" x14ac:dyDescent="0.2">
      <c r="A506" s="207" t="s">
        <v>48</v>
      </c>
      <c r="B506" s="171"/>
      <c r="C506" s="171"/>
      <c r="D506" s="172">
        <v>10711</v>
      </c>
      <c r="E506" s="208">
        <v>9757</v>
      </c>
      <c r="F506" s="174">
        <f>D506/E506</f>
        <v>1.0977759557240956</v>
      </c>
      <c r="G506" s="748">
        <v>9336</v>
      </c>
      <c r="H506" s="175">
        <v>8743</v>
      </c>
      <c r="I506" s="176">
        <f t="shared" ref="I506:I508" si="246">G506/D506</f>
        <v>0.87162729903837177</v>
      </c>
      <c r="J506" s="176">
        <f>+H506/E506</f>
        <v>0.8960746130982884</v>
      </c>
      <c r="K506" s="175">
        <v>8232</v>
      </c>
      <c r="L506" s="175">
        <v>7138</v>
      </c>
      <c r="M506" s="176">
        <f t="shared" ref="M506:M508" si="247">+K506/E506</f>
        <v>0.84370195756892485</v>
      </c>
      <c r="N506" s="177">
        <f>K506/H506</f>
        <v>0.94155324259407525</v>
      </c>
      <c r="O506" s="176">
        <f>8584/E506</f>
        <v>0.8797786204776058</v>
      </c>
      <c r="P506" s="177">
        <f>8584/H506</f>
        <v>0.98181402264668882</v>
      </c>
    </row>
    <row r="507" spans="1:16" ht="12.75" customHeight="1" x14ac:dyDescent="0.2">
      <c r="A507" s="783" t="s">
        <v>49</v>
      </c>
      <c r="B507" s="786" t="s">
        <v>50</v>
      </c>
      <c r="C507" s="787"/>
      <c r="D507" s="178">
        <v>5290</v>
      </c>
      <c r="E507" s="209">
        <v>4683</v>
      </c>
      <c r="F507" s="180">
        <f>D507/E507</f>
        <v>1.1296177663890667</v>
      </c>
      <c r="G507" s="749">
        <v>4520</v>
      </c>
      <c r="H507" s="181">
        <v>4159</v>
      </c>
      <c r="I507" s="182">
        <f t="shared" si="246"/>
        <v>0.85444234404536867</v>
      </c>
      <c r="J507" s="182">
        <f t="shared" ref="J507:J508" si="248">+H507/E507</f>
        <v>0.88810591501174463</v>
      </c>
      <c r="K507" s="181">
        <v>3745</v>
      </c>
      <c r="L507" s="181">
        <v>3265</v>
      </c>
      <c r="M507" s="182">
        <f t="shared" si="247"/>
        <v>0.79970104633781769</v>
      </c>
      <c r="N507" s="183">
        <f t="shared" ref="N507:N508" si="249">K507/H507</f>
        <v>0.90045684058667952</v>
      </c>
      <c r="O507" s="182">
        <f>4016/E507</f>
        <v>0.85756993380311763</v>
      </c>
      <c r="P507" s="183">
        <f>4016/H507</f>
        <v>0.96561673479201726</v>
      </c>
    </row>
    <row r="508" spans="1:16" ht="12.75" customHeight="1" x14ac:dyDescent="0.2">
      <c r="A508" s="784"/>
      <c r="B508" s="789" t="s">
        <v>49</v>
      </c>
      <c r="C508" s="184" t="s">
        <v>51</v>
      </c>
      <c r="D508" s="185">
        <v>5290</v>
      </c>
      <c r="E508" s="210">
        <v>4683</v>
      </c>
      <c r="F508" s="187">
        <f t="shared" ref="F508" si="250">D508/E508</f>
        <v>1.1296177663890667</v>
      </c>
      <c r="G508" s="750">
        <v>4520</v>
      </c>
      <c r="H508" s="188">
        <v>4159</v>
      </c>
      <c r="I508" s="189">
        <f t="shared" si="246"/>
        <v>0.85444234404536867</v>
      </c>
      <c r="J508" s="189">
        <f t="shared" si="248"/>
        <v>0.88810591501174463</v>
      </c>
      <c r="K508" s="188">
        <v>3745</v>
      </c>
      <c r="L508" s="188">
        <v>3265</v>
      </c>
      <c r="M508" s="189">
        <f t="shared" si="247"/>
        <v>0.79970104633781769</v>
      </c>
      <c r="N508" s="190">
        <f t="shared" si="249"/>
        <v>0.90045684058667952</v>
      </c>
      <c r="O508" s="189">
        <f>4016/E508</f>
        <v>0.85756993380311763</v>
      </c>
      <c r="P508" s="190">
        <f>4016/H508</f>
        <v>0.96561673479201726</v>
      </c>
    </row>
    <row r="509" spans="1:16" ht="12.75" customHeight="1" x14ac:dyDescent="0.2">
      <c r="A509" s="784"/>
      <c r="B509" s="790"/>
      <c r="C509" s="191" t="s">
        <v>52</v>
      </c>
      <c r="D509" s="192">
        <v>0</v>
      </c>
      <c r="E509" s="211">
        <v>0</v>
      </c>
      <c r="F509" s="194" t="s">
        <v>67</v>
      </c>
      <c r="G509" s="751">
        <v>0</v>
      </c>
      <c r="H509" s="195">
        <v>0</v>
      </c>
      <c r="I509" s="196" t="s">
        <v>67</v>
      </c>
      <c r="J509" s="196" t="s">
        <v>67</v>
      </c>
      <c r="K509" s="195">
        <v>0</v>
      </c>
      <c r="L509" s="195">
        <v>0</v>
      </c>
      <c r="M509" s="196" t="s">
        <v>67</v>
      </c>
      <c r="N509" s="197" t="s">
        <v>67</v>
      </c>
      <c r="O509" s="196" t="s">
        <v>67</v>
      </c>
      <c r="P509" s="197" t="s">
        <v>67</v>
      </c>
    </row>
    <row r="510" spans="1:16" ht="12.75" customHeight="1" x14ac:dyDescent="0.2">
      <c r="A510" s="784"/>
      <c r="B510" s="786" t="s">
        <v>53</v>
      </c>
      <c r="C510" s="787"/>
      <c r="D510" s="178">
        <v>5421</v>
      </c>
      <c r="E510" s="209">
        <v>5200</v>
      </c>
      <c r="F510" s="180">
        <f t="shared" ref="F510:F511" si="251">D510/E510</f>
        <v>1.0425</v>
      </c>
      <c r="G510" s="752">
        <v>4816</v>
      </c>
      <c r="H510" s="181">
        <v>4676</v>
      </c>
      <c r="I510" s="182">
        <f t="shared" ref="I510:I511" si="252">G510/D510</f>
        <v>0.88839697472791002</v>
      </c>
      <c r="J510" s="182">
        <f t="shared" ref="J510:J511" si="253">+H510/E510</f>
        <v>0.89923076923076928</v>
      </c>
      <c r="K510" s="181">
        <v>4552</v>
      </c>
      <c r="L510" s="181">
        <v>3879</v>
      </c>
      <c r="M510" s="182">
        <f t="shared" ref="M510:M511" si="254">+K510/E510</f>
        <v>0.87538461538461543</v>
      </c>
      <c r="N510" s="183">
        <f t="shared" ref="N510:N511" si="255">K510/H510</f>
        <v>0.97348160821214713</v>
      </c>
      <c r="O510" s="182">
        <f>4650/E510</f>
        <v>0.89423076923076927</v>
      </c>
      <c r="P510" s="183">
        <f>4650/H510</f>
        <v>0.99443969204448246</v>
      </c>
    </row>
    <row r="511" spans="1:16" ht="12.75" customHeight="1" x14ac:dyDescent="0.2">
      <c r="A511" s="784"/>
      <c r="B511" s="789" t="s">
        <v>49</v>
      </c>
      <c r="C511" s="184" t="s">
        <v>51</v>
      </c>
      <c r="D511" s="185">
        <v>5421</v>
      </c>
      <c r="E511" s="210">
        <v>5200</v>
      </c>
      <c r="F511" s="187">
        <f t="shared" si="251"/>
        <v>1.0425</v>
      </c>
      <c r="G511" s="750">
        <v>4816</v>
      </c>
      <c r="H511" s="188">
        <v>4676</v>
      </c>
      <c r="I511" s="189">
        <f t="shared" si="252"/>
        <v>0.88839697472791002</v>
      </c>
      <c r="J511" s="189">
        <f t="shared" si="253"/>
        <v>0.89923076923076928</v>
      </c>
      <c r="K511" s="188">
        <v>4552</v>
      </c>
      <c r="L511" s="188">
        <v>3879</v>
      </c>
      <c r="M511" s="189">
        <f t="shared" si="254"/>
        <v>0.87538461538461543</v>
      </c>
      <c r="N511" s="190">
        <f t="shared" si="255"/>
        <v>0.97348160821214713</v>
      </c>
      <c r="O511" s="189">
        <f>4650/E511</f>
        <v>0.89423076923076927</v>
      </c>
      <c r="P511" s="190">
        <f>4650/H511</f>
        <v>0.99443969204448246</v>
      </c>
    </row>
    <row r="512" spans="1:16" ht="12.75" customHeight="1" thickBot="1" x14ac:dyDescent="0.25">
      <c r="A512" s="785"/>
      <c r="B512" s="793"/>
      <c r="C512" s="212" t="s">
        <v>52</v>
      </c>
      <c r="D512" s="213">
        <v>0</v>
      </c>
      <c r="E512" s="214">
        <v>0</v>
      </c>
      <c r="F512" s="215" t="s">
        <v>67</v>
      </c>
      <c r="G512" s="753">
        <v>0</v>
      </c>
      <c r="H512" s="216">
        <v>0</v>
      </c>
      <c r="I512" s="217" t="s">
        <v>67</v>
      </c>
      <c r="J512" s="217" t="s">
        <v>67</v>
      </c>
      <c r="K512" s="216">
        <v>0</v>
      </c>
      <c r="L512" s="216">
        <v>0</v>
      </c>
      <c r="M512" s="217" t="s">
        <v>67</v>
      </c>
      <c r="N512" s="218" t="s">
        <v>67</v>
      </c>
      <c r="O512" s="217" t="s">
        <v>67</v>
      </c>
      <c r="P512" s="218" t="s">
        <v>67</v>
      </c>
    </row>
    <row r="513" spans="1:11" ht="13.5" thickTop="1" x14ac:dyDescent="0.2">
      <c r="A513" s="15" t="s">
        <v>55</v>
      </c>
    </row>
    <row r="514" spans="1:11" x14ac:dyDescent="0.2">
      <c r="E514" s="15"/>
      <c r="F514" s="15"/>
      <c r="G514" s="15"/>
      <c r="H514" s="15"/>
      <c r="I514" s="15"/>
      <c r="J514" s="15"/>
      <c r="K514" s="15"/>
    </row>
    <row r="515" spans="1:11" x14ac:dyDescent="0.2">
      <c r="E515" s="34"/>
      <c r="F515" s="34"/>
      <c r="G515" s="15"/>
      <c r="H515" s="15"/>
      <c r="I515" s="15"/>
      <c r="J515" s="15"/>
      <c r="K515" s="15"/>
    </row>
    <row r="516" spans="1:11" x14ac:dyDescent="0.2">
      <c r="E516" s="34"/>
      <c r="F516" s="34"/>
      <c r="G516" s="15"/>
      <c r="H516" s="15"/>
      <c r="I516" s="15"/>
      <c r="J516" s="15"/>
      <c r="K516" s="15"/>
    </row>
    <row r="517" spans="1:11" x14ac:dyDescent="0.2">
      <c r="E517" s="34"/>
      <c r="F517" s="34"/>
      <c r="G517" s="15"/>
      <c r="H517" s="15"/>
      <c r="I517" s="15"/>
      <c r="J517" s="15"/>
      <c r="K517" s="15"/>
    </row>
    <row r="518" spans="1:11" x14ac:dyDescent="0.2">
      <c r="E518" s="15"/>
      <c r="F518" s="15"/>
      <c r="G518" s="15"/>
      <c r="H518" s="15"/>
      <c r="I518" s="15"/>
      <c r="J518" s="15"/>
      <c r="K518" s="15"/>
    </row>
    <row r="520" spans="1:11" x14ac:dyDescent="0.2">
      <c r="D520" s="269"/>
      <c r="E520" s="269"/>
      <c r="F520" s="269"/>
      <c r="G520" s="269"/>
      <c r="H520" s="270"/>
      <c r="I520" s="271"/>
      <c r="J520" s="271"/>
    </row>
    <row r="521" spans="1:11" x14ac:dyDescent="0.2">
      <c r="D521" s="269"/>
      <c r="E521" s="269"/>
      <c r="F521" s="269"/>
      <c r="G521" s="269"/>
      <c r="H521" s="270"/>
      <c r="I521" s="271"/>
      <c r="J521" s="271"/>
    </row>
    <row r="522" spans="1:11" x14ac:dyDescent="0.2">
      <c r="D522" s="272"/>
      <c r="E522" s="272"/>
      <c r="F522" s="272"/>
      <c r="G522" s="272"/>
      <c r="H522" s="273"/>
      <c r="I522" s="271"/>
      <c r="J522" s="271"/>
    </row>
    <row r="523" spans="1:11" x14ac:dyDescent="0.2">
      <c r="D523" s="272"/>
      <c r="E523" s="272"/>
      <c r="F523" s="272"/>
      <c r="G523" s="272"/>
      <c r="H523" s="273"/>
      <c r="I523" s="271"/>
      <c r="J523" s="271"/>
    </row>
  </sheetData>
  <mergeCells count="385">
    <mergeCell ref="A337:A342"/>
    <mergeCell ref="B337:C337"/>
    <mergeCell ref="B338:B339"/>
    <mergeCell ref="B340:C340"/>
    <mergeCell ref="B341:B342"/>
    <mergeCell ref="O333:O335"/>
    <mergeCell ref="P333:P335"/>
    <mergeCell ref="A505:N505"/>
    <mergeCell ref="A507:A512"/>
    <mergeCell ref="B507:C507"/>
    <mergeCell ref="B508:B509"/>
    <mergeCell ref="B510:C510"/>
    <mergeCell ref="B511:B512"/>
    <mergeCell ref="O503:O505"/>
    <mergeCell ref="P503:P505"/>
    <mergeCell ref="A497:N497"/>
    <mergeCell ref="A499:A504"/>
    <mergeCell ref="B499:C499"/>
    <mergeCell ref="B500:B501"/>
    <mergeCell ref="B502:C502"/>
    <mergeCell ref="B503:B504"/>
    <mergeCell ref="A489:N489"/>
    <mergeCell ref="A491:A496"/>
    <mergeCell ref="B491:C491"/>
    <mergeCell ref="A164:N164"/>
    <mergeCell ref="A166:A171"/>
    <mergeCell ref="B166:C166"/>
    <mergeCell ref="B167:B168"/>
    <mergeCell ref="B169:C169"/>
    <mergeCell ref="B170:B171"/>
    <mergeCell ref="O162:O164"/>
    <mergeCell ref="P162:P164"/>
    <mergeCell ref="A335:N335"/>
    <mergeCell ref="B242:B243"/>
    <mergeCell ref="B244:C244"/>
    <mergeCell ref="B245:B246"/>
    <mergeCell ref="A231:N231"/>
    <mergeCell ref="A233:A238"/>
    <mergeCell ref="B233:C233"/>
    <mergeCell ref="B234:B235"/>
    <mergeCell ref="B236:C236"/>
    <mergeCell ref="B237:B238"/>
    <mergeCell ref="A223:N223"/>
    <mergeCell ref="A225:A230"/>
    <mergeCell ref="B225:C225"/>
    <mergeCell ref="B226:B227"/>
    <mergeCell ref="B228:C228"/>
    <mergeCell ref="B229:B230"/>
    <mergeCell ref="A156:N156"/>
    <mergeCell ref="A158:A163"/>
    <mergeCell ref="B158:C158"/>
    <mergeCell ref="B159:B160"/>
    <mergeCell ref="B161:C161"/>
    <mergeCell ref="B162:B163"/>
    <mergeCell ref="A327:N327"/>
    <mergeCell ref="A329:A334"/>
    <mergeCell ref="B329:C329"/>
    <mergeCell ref="B330:B331"/>
    <mergeCell ref="B332:C332"/>
    <mergeCell ref="B333:B334"/>
    <mergeCell ref="B258:B259"/>
    <mergeCell ref="B260:C260"/>
    <mergeCell ref="B261:B262"/>
    <mergeCell ref="A263:N263"/>
    <mergeCell ref="A265:A270"/>
    <mergeCell ref="B265:C265"/>
    <mergeCell ref="B266:B267"/>
    <mergeCell ref="B268:C268"/>
    <mergeCell ref="B269:B270"/>
    <mergeCell ref="A239:N239"/>
    <mergeCell ref="A241:A246"/>
    <mergeCell ref="B241:C241"/>
    <mergeCell ref="B492:B493"/>
    <mergeCell ref="B494:C494"/>
    <mergeCell ref="B495:B496"/>
    <mergeCell ref="A148:N148"/>
    <mergeCell ref="A150:A155"/>
    <mergeCell ref="B150:C150"/>
    <mergeCell ref="B151:B152"/>
    <mergeCell ref="B153:C153"/>
    <mergeCell ref="B154:B155"/>
    <mergeCell ref="A319:N319"/>
    <mergeCell ref="A321:A326"/>
    <mergeCell ref="B321:C321"/>
    <mergeCell ref="B322:B323"/>
    <mergeCell ref="B324:C324"/>
    <mergeCell ref="B325:B326"/>
    <mergeCell ref="A247:N247"/>
    <mergeCell ref="A249:A254"/>
    <mergeCell ref="B249:C249"/>
    <mergeCell ref="B250:B251"/>
    <mergeCell ref="B252:C252"/>
    <mergeCell ref="B253:B254"/>
    <mergeCell ref="A255:N255"/>
    <mergeCell ref="A257:A262"/>
    <mergeCell ref="B257:C257"/>
    <mergeCell ref="A481:N481"/>
    <mergeCell ref="A483:A488"/>
    <mergeCell ref="B483:C483"/>
    <mergeCell ref="B484:B485"/>
    <mergeCell ref="B486:C486"/>
    <mergeCell ref="B487:B488"/>
    <mergeCell ref="A449:N449"/>
    <mergeCell ref="A451:A456"/>
    <mergeCell ref="B451:C451"/>
    <mergeCell ref="B452:B453"/>
    <mergeCell ref="B454:C454"/>
    <mergeCell ref="B455:B456"/>
    <mergeCell ref="A473:N473"/>
    <mergeCell ref="A475:A480"/>
    <mergeCell ref="B475:C475"/>
    <mergeCell ref="B476:B477"/>
    <mergeCell ref="B478:C478"/>
    <mergeCell ref="B479:B480"/>
    <mergeCell ref="A457:N457"/>
    <mergeCell ref="A459:A464"/>
    <mergeCell ref="B459:C459"/>
    <mergeCell ref="B460:B461"/>
    <mergeCell ref="B462:C462"/>
    <mergeCell ref="B463:B464"/>
    <mergeCell ref="A465:N465"/>
    <mergeCell ref="A467:A472"/>
    <mergeCell ref="B467:C467"/>
    <mergeCell ref="B468:B469"/>
    <mergeCell ref="B470:C470"/>
    <mergeCell ref="B471:B472"/>
    <mergeCell ref="A140:N140"/>
    <mergeCell ref="A142:A147"/>
    <mergeCell ref="B142:C142"/>
    <mergeCell ref="B143:B144"/>
    <mergeCell ref="B145:C145"/>
    <mergeCell ref="B146:B147"/>
    <mergeCell ref="A311:N311"/>
    <mergeCell ref="A313:A318"/>
    <mergeCell ref="B313:C313"/>
    <mergeCell ref="B314:B315"/>
    <mergeCell ref="B316:C316"/>
    <mergeCell ref="B317:B318"/>
    <mergeCell ref="A271:N271"/>
    <mergeCell ref="A273:A278"/>
    <mergeCell ref="B273:C273"/>
    <mergeCell ref="B274:B275"/>
    <mergeCell ref="B276:C276"/>
    <mergeCell ref="B277:B278"/>
    <mergeCell ref="A409:N409"/>
    <mergeCell ref="A411:A416"/>
    <mergeCell ref="B411:C411"/>
    <mergeCell ref="B412:B413"/>
    <mergeCell ref="B414:C414"/>
    <mergeCell ref="B415:B416"/>
    <mergeCell ref="B446:C446"/>
    <mergeCell ref="B447:B448"/>
    <mergeCell ref="A441:N441"/>
    <mergeCell ref="A443:A448"/>
    <mergeCell ref="B443:C443"/>
    <mergeCell ref="B444:B445"/>
    <mergeCell ref="A433:N433"/>
    <mergeCell ref="A435:A440"/>
    <mergeCell ref="B435:C435"/>
    <mergeCell ref="B436:B437"/>
    <mergeCell ref="B438:C438"/>
    <mergeCell ref="B439:B440"/>
    <mergeCell ref="A425:N425"/>
    <mergeCell ref="A427:A432"/>
    <mergeCell ref="B427:C427"/>
    <mergeCell ref="B428:B429"/>
    <mergeCell ref="B430:C430"/>
    <mergeCell ref="B431:B432"/>
    <mergeCell ref="A417:N417"/>
    <mergeCell ref="A419:A424"/>
    <mergeCell ref="B419:C419"/>
    <mergeCell ref="B420:B421"/>
    <mergeCell ref="B422:C422"/>
    <mergeCell ref="B423:B424"/>
    <mergeCell ref="A385:N385"/>
    <mergeCell ref="A387:A392"/>
    <mergeCell ref="B387:C387"/>
    <mergeCell ref="B388:B389"/>
    <mergeCell ref="B390:C390"/>
    <mergeCell ref="B391:B392"/>
    <mergeCell ref="A393:N393"/>
    <mergeCell ref="A395:A400"/>
    <mergeCell ref="B395:C395"/>
    <mergeCell ref="B396:B397"/>
    <mergeCell ref="B398:C398"/>
    <mergeCell ref="B399:B400"/>
    <mergeCell ref="A401:N401"/>
    <mergeCell ref="A403:A408"/>
    <mergeCell ref="B403:C403"/>
    <mergeCell ref="B404:B405"/>
    <mergeCell ref="B406:C406"/>
    <mergeCell ref="B407:B408"/>
    <mergeCell ref="A377:N377"/>
    <mergeCell ref="A379:A384"/>
    <mergeCell ref="B379:C379"/>
    <mergeCell ref="B380:B381"/>
    <mergeCell ref="B382:C382"/>
    <mergeCell ref="B383:B384"/>
    <mergeCell ref="A369:N369"/>
    <mergeCell ref="A371:A376"/>
    <mergeCell ref="B371:C371"/>
    <mergeCell ref="B372:B373"/>
    <mergeCell ref="B374:C374"/>
    <mergeCell ref="B375:B376"/>
    <mergeCell ref="A361:N361"/>
    <mergeCell ref="A363:A368"/>
    <mergeCell ref="B363:C363"/>
    <mergeCell ref="B364:B365"/>
    <mergeCell ref="B366:C366"/>
    <mergeCell ref="B367:B368"/>
    <mergeCell ref="A353:N353"/>
    <mergeCell ref="A355:A360"/>
    <mergeCell ref="B355:C355"/>
    <mergeCell ref="B356:B357"/>
    <mergeCell ref="B358:C358"/>
    <mergeCell ref="B359:B360"/>
    <mergeCell ref="A345:N345"/>
    <mergeCell ref="A347:A352"/>
    <mergeCell ref="B347:C347"/>
    <mergeCell ref="B348:B349"/>
    <mergeCell ref="B350:C350"/>
    <mergeCell ref="B351:B352"/>
    <mergeCell ref="A279:N279"/>
    <mergeCell ref="A281:A286"/>
    <mergeCell ref="B281:C281"/>
    <mergeCell ref="B282:B283"/>
    <mergeCell ref="B284:C284"/>
    <mergeCell ref="B285:B286"/>
    <mergeCell ref="A303:N303"/>
    <mergeCell ref="A305:A310"/>
    <mergeCell ref="B305:C305"/>
    <mergeCell ref="B306:B307"/>
    <mergeCell ref="B308:C308"/>
    <mergeCell ref="B309:B310"/>
    <mergeCell ref="A295:N295"/>
    <mergeCell ref="A297:A302"/>
    <mergeCell ref="B297:C297"/>
    <mergeCell ref="B298:B299"/>
    <mergeCell ref="B300:C300"/>
    <mergeCell ref="B301:B302"/>
    <mergeCell ref="A215:N215"/>
    <mergeCell ref="A217:A222"/>
    <mergeCell ref="B217:C217"/>
    <mergeCell ref="B218:B219"/>
    <mergeCell ref="B220:C220"/>
    <mergeCell ref="B221:B222"/>
    <mergeCell ref="A207:N207"/>
    <mergeCell ref="A209:A214"/>
    <mergeCell ref="B209:C209"/>
    <mergeCell ref="B210:B211"/>
    <mergeCell ref="B212:C212"/>
    <mergeCell ref="B213:B214"/>
    <mergeCell ref="A199:N199"/>
    <mergeCell ref="A201:A206"/>
    <mergeCell ref="B201:C201"/>
    <mergeCell ref="B202:B203"/>
    <mergeCell ref="B204:C204"/>
    <mergeCell ref="B205:B206"/>
    <mergeCell ref="A191:N191"/>
    <mergeCell ref="A193:A198"/>
    <mergeCell ref="B193:C193"/>
    <mergeCell ref="B194:B195"/>
    <mergeCell ref="B196:C196"/>
    <mergeCell ref="B197:B198"/>
    <mergeCell ref="A183:N183"/>
    <mergeCell ref="A185:A190"/>
    <mergeCell ref="B185:C185"/>
    <mergeCell ref="B186:B187"/>
    <mergeCell ref="B188:C188"/>
    <mergeCell ref="B189:B190"/>
    <mergeCell ref="A175:N175"/>
    <mergeCell ref="A177:A182"/>
    <mergeCell ref="B177:C177"/>
    <mergeCell ref="B178:B179"/>
    <mergeCell ref="B180:C180"/>
    <mergeCell ref="B181:B182"/>
    <mergeCell ref="A108:N108"/>
    <mergeCell ref="A110:A115"/>
    <mergeCell ref="B110:C110"/>
    <mergeCell ref="B111:B112"/>
    <mergeCell ref="B113:C113"/>
    <mergeCell ref="B114:B115"/>
    <mergeCell ref="B134:C134"/>
    <mergeCell ref="B135:B136"/>
    <mergeCell ref="B137:C137"/>
    <mergeCell ref="B138:B139"/>
    <mergeCell ref="A124:N124"/>
    <mergeCell ref="A126:A131"/>
    <mergeCell ref="B126:C126"/>
    <mergeCell ref="B127:B128"/>
    <mergeCell ref="B129:C129"/>
    <mergeCell ref="B130:B131"/>
    <mergeCell ref="A116:N116"/>
    <mergeCell ref="A118:A123"/>
    <mergeCell ref="A100:N100"/>
    <mergeCell ref="A102:A107"/>
    <mergeCell ref="B102:C102"/>
    <mergeCell ref="B103:B104"/>
    <mergeCell ref="B105:C105"/>
    <mergeCell ref="B106:B107"/>
    <mergeCell ref="A76:N76"/>
    <mergeCell ref="A78:A83"/>
    <mergeCell ref="B78:C78"/>
    <mergeCell ref="B79:B80"/>
    <mergeCell ref="B81:C81"/>
    <mergeCell ref="B82:B83"/>
    <mergeCell ref="A84:N84"/>
    <mergeCell ref="A86:A91"/>
    <mergeCell ref="B86:C86"/>
    <mergeCell ref="B87:B88"/>
    <mergeCell ref="B89:C89"/>
    <mergeCell ref="B90:B91"/>
    <mergeCell ref="A92:N92"/>
    <mergeCell ref="A94:A99"/>
    <mergeCell ref="B94:C94"/>
    <mergeCell ref="B95:B96"/>
    <mergeCell ref="B97:C97"/>
    <mergeCell ref="B98:B99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B47:B48"/>
    <mergeCell ref="B49:C49"/>
    <mergeCell ref="B50:B51"/>
    <mergeCell ref="B31:B32"/>
    <mergeCell ref="A36:N36"/>
    <mergeCell ref="A38:A43"/>
    <mergeCell ref="B38:C38"/>
    <mergeCell ref="B39:B40"/>
    <mergeCell ref="B41:C41"/>
    <mergeCell ref="B42:B43"/>
    <mergeCell ref="B34:B35"/>
    <mergeCell ref="B33:C33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7:C17"/>
    <mergeCell ref="B15:B16"/>
    <mergeCell ref="B18:B19"/>
    <mergeCell ref="A287:N287"/>
    <mergeCell ref="A289:A294"/>
    <mergeCell ref="B289:C289"/>
    <mergeCell ref="A28:N28"/>
    <mergeCell ref="A30:A35"/>
    <mergeCell ref="B30:C30"/>
    <mergeCell ref="A132:N132"/>
    <mergeCell ref="A134:A139"/>
    <mergeCell ref="A52:N52"/>
    <mergeCell ref="A54:A59"/>
    <mergeCell ref="B54:C54"/>
    <mergeCell ref="B55:B56"/>
    <mergeCell ref="B57:C57"/>
    <mergeCell ref="B58:B59"/>
    <mergeCell ref="B118:C118"/>
    <mergeCell ref="B119:B120"/>
    <mergeCell ref="B121:C121"/>
    <mergeCell ref="B122:B123"/>
    <mergeCell ref="B290:B291"/>
    <mergeCell ref="B292:C292"/>
    <mergeCell ref="B293:B294"/>
    <mergeCell ref="A44:N44"/>
    <mergeCell ref="A46:A51"/>
    <mergeCell ref="B46:C4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617"/>
  <sheetViews>
    <sheetView workbookViewId="0">
      <selection activeCell="D16" sqref="D16"/>
    </sheetView>
  </sheetViews>
  <sheetFormatPr defaultRowHeight="12.75" x14ac:dyDescent="0.2"/>
  <cols>
    <col min="1" max="1" width="35.5703125" style="12" customWidth="1"/>
    <col min="2" max="19" width="6.7109375" style="12" customWidth="1"/>
    <col min="20" max="20" width="8.28515625" style="277" customWidth="1"/>
    <col min="21" max="257" width="9.140625" style="12"/>
    <col min="258" max="258" width="35.5703125" style="12" customWidth="1"/>
    <col min="259" max="272" width="6.7109375" style="12" customWidth="1"/>
    <col min="273" max="513" width="9.140625" style="12"/>
    <col min="514" max="514" width="35.5703125" style="12" customWidth="1"/>
    <col min="515" max="528" width="6.7109375" style="12" customWidth="1"/>
    <col min="529" max="769" width="9.140625" style="12"/>
    <col min="770" max="770" width="35.5703125" style="12" customWidth="1"/>
    <col min="771" max="784" width="6.7109375" style="12" customWidth="1"/>
    <col min="785" max="1025" width="9.140625" style="12"/>
    <col min="1026" max="1026" width="35.5703125" style="12" customWidth="1"/>
    <col min="1027" max="1040" width="6.7109375" style="12" customWidth="1"/>
    <col min="1041" max="1281" width="9.140625" style="12"/>
    <col min="1282" max="1282" width="35.5703125" style="12" customWidth="1"/>
    <col min="1283" max="1296" width="6.7109375" style="12" customWidth="1"/>
    <col min="1297" max="1537" width="9.140625" style="12"/>
    <col min="1538" max="1538" width="35.5703125" style="12" customWidth="1"/>
    <col min="1539" max="1552" width="6.7109375" style="12" customWidth="1"/>
    <col min="1553" max="1793" width="9.140625" style="12"/>
    <col min="1794" max="1794" width="35.5703125" style="12" customWidth="1"/>
    <col min="1795" max="1808" width="6.7109375" style="12" customWidth="1"/>
    <col min="1809" max="2049" width="9.140625" style="12"/>
    <col min="2050" max="2050" width="35.5703125" style="12" customWidth="1"/>
    <col min="2051" max="2064" width="6.7109375" style="12" customWidth="1"/>
    <col min="2065" max="2305" width="9.140625" style="12"/>
    <col min="2306" max="2306" width="35.5703125" style="12" customWidth="1"/>
    <col min="2307" max="2320" width="6.7109375" style="12" customWidth="1"/>
    <col min="2321" max="2561" width="9.140625" style="12"/>
    <col min="2562" max="2562" width="35.5703125" style="12" customWidth="1"/>
    <col min="2563" max="2576" width="6.7109375" style="12" customWidth="1"/>
    <col min="2577" max="2817" width="9.140625" style="12"/>
    <col min="2818" max="2818" width="35.5703125" style="12" customWidth="1"/>
    <col min="2819" max="2832" width="6.7109375" style="12" customWidth="1"/>
    <col min="2833" max="3073" width="9.140625" style="12"/>
    <col min="3074" max="3074" width="35.5703125" style="12" customWidth="1"/>
    <col min="3075" max="3088" width="6.7109375" style="12" customWidth="1"/>
    <col min="3089" max="3329" width="9.140625" style="12"/>
    <col min="3330" max="3330" width="35.5703125" style="12" customWidth="1"/>
    <col min="3331" max="3344" width="6.7109375" style="12" customWidth="1"/>
    <col min="3345" max="3585" width="9.140625" style="12"/>
    <col min="3586" max="3586" width="35.5703125" style="12" customWidth="1"/>
    <col min="3587" max="3600" width="6.7109375" style="12" customWidth="1"/>
    <col min="3601" max="3841" width="9.140625" style="12"/>
    <col min="3842" max="3842" width="35.5703125" style="12" customWidth="1"/>
    <col min="3843" max="3856" width="6.7109375" style="12" customWidth="1"/>
    <col min="3857" max="4097" width="9.140625" style="12"/>
    <col min="4098" max="4098" width="35.5703125" style="12" customWidth="1"/>
    <col min="4099" max="4112" width="6.7109375" style="12" customWidth="1"/>
    <col min="4113" max="4353" width="9.140625" style="12"/>
    <col min="4354" max="4354" width="35.5703125" style="12" customWidth="1"/>
    <col min="4355" max="4368" width="6.7109375" style="12" customWidth="1"/>
    <col min="4369" max="4609" width="9.140625" style="12"/>
    <col min="4610" max="4610" width="35.5703125" style="12" customWidth="1"/>
    <col min="4611" max="4624" width="6.7109375" style="12" customWidth="1"/>
    <col min="4625" max="4865" width="9.140625" style="12"/>
    <col min="4866" max="4866" width="35.5703125" style="12" customWidth="1"/>
    <col min="4867" max="4880" width="6.7109375" style="12" customWidth="1"/>
    <col min="4881" max="5121" width="9.140625" style="12"/>
    <col min="5122" max="5122" width="35.5703125" style="12" customWidth="1"/>
    <col min="5123" max="5136" width="6.7109375" style="12" customWidth="1"/>
    <col min="5137" max="5377" width="9.140625" style="12"/>
    <col min="5378" max="5378" width="35.5703125" style="12" customWidth="1"/>
    <col min="5379" max="5392" width="6.7109375" style="12" customWidth="1"/>
    <col min="5393" max="5633" width="9.140625" style="12"/>
    <col min="5634" max="5634" width="35.5703125" style="12" customWidth="1"/>
    <col min="5635" max="5648" width="6.7109375" style="12" customWidth="1"/>
    <col min="5649" max="5889" width="9.140625" style="12"/>
    <col min="5890" max="5890" width="35.5703125" style="12" customWidth="1"/>
    <col min="5891" max="5904" width="6.7109375" style="12" customWidth="1"/>
    <col min="5905" max="6145" width="9.140625" style="12"/>
    <col min="6146" max="6146" width="35.5703125" style="12" customWidth="1"/>
    <col min="6147" max="6160" width="6.7109375" style="12" customWidth="1"/>
    <col min="6161" max="6401" width="9.140625" style="12"/>
    <col min="6402" max="6402" width="35.5703125" style="12" customWidth="1"/>
    <col min="6403" max="6416" width="6.7109375" style="12" customWidth="1"/>
    <col min="6417" max="6657" width="9.140625" style="12"/>
    <col min="6658" max="6658" width="35.5703125" style="12" customWidth="1"/>
    <col min="6659" max="6672" width="6.7109375" style="12" customWidth="1"/>
    <col min="6673" max="6913" width="9.140625" style="12"/>
    <col min="6914" max="6914" width="35.5703125" style="12" customWidth="1"/>
    <col min="6915" max="6928" width="6.7109375" style="12" customWidth="1"/>
    <col min="6929" max="7169" width="9.140625" style="12"/>
    <col min="7170" max="7170" width="35.5703125" style="12" customWidth="1"/>
    <col min="7171" max="7184" width="6.7109375" style="12" customWidth="1"/>
    <col min="7185" max="7425" width="9.140625" style="12"/>
    <col min="7426" max="7426" width="35.5703125" style="12" customWidth="1"/>
    <col min="7427" max="7440" width="6.7109375" style="12" customWidth="1"/>
    <col min="7441" max="7681" width="9.140625" style="12"/>
    <col min="7682" max="7682" width="35.5703125" style="12" customWidth="1"/>
    <col min="7683" max="7696" width="6.7109375" style="12" customWidth="1"/>
    <col min="7697" max="7937" width="9.140625" style="12"/>
    <col min="7938" max="7938" width="35.5703125" style="12" customWidth="1"/>
    <col min="7939" max="7952" width="6.7109375" style="12" customWidth="1"/>
    <col min="7953" max="8193" width="9.140625" style="12"/>
    <col min="8194" max="8194" width="35.5703125" style="12" customWidth="1"/>
    <col min="8195" max="8208" width="6.7109375" style="12" customWidth="1"/>
    <col min="8209" max="8449" width="9.140625" style="12"/>
    <col min="8450" max="8450" width="35.5703125" style="12" customWidth="1"/>
    <col min="8451" max="8464" width="6.7109375" style="12" customWidth="1"/>
    <col min="8465" max="8705" width="9.140625" style="12"/>
    <col min="8706" max="8706" width="35.5703125" style="12" customWidth="1"/>
    <col min="8707" max="8720" width="6.7109375" style="12" customWidth="1"/>
    <col min="8721" max="8961" width="9.140625" style="12"/>
    <col min="8962" max="8962" width="35.5703125" style="12" customWidth="1"/>
    <col min="8963" max="8976" width="6.7109375" style="12" customWidth="1"/>
    <col min="8977" max="9217" width="9.140625" style="12"/>
    <col min="9218" max="9218" width="35.5703125" style="12" customWidth="1"/>
    <col min="9219" max="9232" width="6.7109375" style="12" customWidth="1"/>
    <col min="9233" max="9473" width="9.140625" style="12"/>
    <col min="9474" max="9474" width="35.5703125" style="12" customWidth="1"/>
    <col min="9475" max="9488" width="6.7109375" style="12" customWidth="1"/>
    <col min="9489" max="9729" width="9.140625" style="12"/>
    <col min="9730" max="9730" width="35.5703125" style="12" customWidth="1"/>
    <col min="9731" max="9744" width="6.7109375" style="12" customWidth="1"/>
    <col min="9745" max="9985" width="9.140625" style="12"/>
    <col min="9986" max="9986" width="35.5703125" style="12" customWidth="1"/>
    <col min="9987" max="10000" width="6.7109375" style="12" customWidth="1"/>
    <col min="10001" max="10241" width="9.140625" style="12"/>
    <col min="10242" max="10242" width="35.5703125" style="12" customWidth="1"/>
    <col min="10243" max="10256" width="6.7109375" style="12" customWidth="1"/>
    <col min="10257" max="10497" width="9.140625" style="12"/>
    <col min="10498" max="10498" width="35.5703125" style="12" customWidth="1"/>
    <col min="10499" max="10512" width="6.7109375" style="12" customWidth="1"/>
    <col min="10513" max="10753" width="9.140625" style="12"/>
    <col min="10754" max="10754" width="35.5703125" style="12" customWidth="1"/>
    <col min="10755" max="10768" width="6.7109375" style="12" customWidth="1"/>
    <col min="10769" max="11009" width="9.140625" style="12"/>
    <col min="11010" max="11010" width="35.5703125" style="12" customWidth="1"/>
    <col min="11011" max="11024" width="6.7109375" style="12" customWidth="1"/>
    <col min="11025" max="11265" width="9.140625" style="12"/>
    <col min="11266" max="11266" width="35.5703125" style="12" customWidth="1"/>
    <col min="11267" max="11280" width="6.7109375" style="12" customWidth="1"/>
    <col min="11281" max="11521" width="9.140625" style="12"/>
    <col min="11522" max="11522" width="35.5703125" style="12" customWidth="1"/>
    <col min="11523" max="11536" width="6.7109375" style="12" customWidth="1"/>
    <col min="11537" max="11777" width="9.140625" style="12"/>
    <col min="11778" max="11778" width="35.5703125" style="12" customWidth="1"/>
    <col min="11779" max="11792" width="6.7109375" style="12" customWidth="1"/>
    <col min="11793" max="12033" width="9.140625" style="12"/>
    <col min="12034" max="12034" width="35.5703125" style="12" customWidth="1"/>
    <col min="12035" max="12048" width="6.7109375" style="12" customWidth="1"/>
    <col min="12049" max="12289" width="9.140625" style="12"/>
    <col min="12290" max="12290" width="35.5703125" style="12" customWidth="1"/>
    <col min="12291" max="12304" width="6.7109375" style="12" customWidth="1"/>
    <col min="12305" max="12545" width="9.140625" style="12"/>
    <col min="12546" max="12546" width="35.5703125" style="12" customWidth="1"/>
    <col min="12547" max="12560" width="6.7109375" style="12" customWidth="1"/>
    <col min="12561" max="12801" width="9.140625" style="12"/>
    <col min="12802" max="12802" width="35.5703125" style="12" customWidth="1"/>
    <col min="12803" max="12816" width="6.7109375" style="12" customWidth="1"/>
    <col min="12817" max="13057" width="9.140625" style="12"/>
    <col min="13058" max="13058" width="35.5703125" style="12" customWidth="1"/>
    <col min="13059" max="13072" width="6.7109375" style="12" customWidth="1"/>
    <col min="13073" max="13313" width="9.140625" style="12"/>
    <col min="13314" max="13314" width="35.5703125" style="12" customWidth="1"/>
    <col min="13315" max="13328" width="6.7109375" style="12" customWidth="1"/>
    <col min="13329" max="13569" width="9.140625" style="12"/>
    <col min="13570" max="13570" width="35.5703125" style="12" customWidth="1"/>
    <col min="13571" max="13584" width="6.7109375" style="12" customWidth="1"/>
    <col min="13585" max="13825" width="9.140625" style="12"/>
    <col min="13826" max="13826" width="35.5703125" style="12" customWidth="1"/>
    <col min="13827" max="13840" width="6.7109375" style="12" customWidth="1"/>
    <col min="13841" max="14081" width="9.140625" style="12"/>
    <col min="14082" max="14082" width="35.5703125" style="12" customWidth="1"/>
    <col min="14083" max="14096" width="6.7109375" style="12" customWidth="1"/>
    <col min="14097" max="14337" width="9.140625" style="12"/>
    <col min="14338" max="14338" width="35.5703125" style="12" customWidth="1"/>
    <col min="14339" max="14352" width="6.7109375" style="12" customWidth="1"/>
    <col min="14353" max="14593" width="9.140625" style="12"/>
    <col min="14594" max="14594" width="35.5703125" style="12" customWidth="1"/>
    <col min="14595" max="14608" width="6.7109375" style="12" customWidth="1"/>
    <col min="14609" max="14849" width="9.140625" style="12"/>
    <col min="14850" max="14850" width="35.5703125" style="12" customWidth="1"/>
    <col min="14851" max="14864" width="6.7109375" style="12" customWidth="1"/>
    <col min="14865" max="15105" width="9.140625" style="12"/>
    <col min="15106" max="15106" width="35.5703125" style="12" customWidth="1"/>
    <col min="15107" max="15120" width="6.7109375" style="12" customWidth="1"/>
    <col min="15121" max="15361" width="9.140625" style="12"/>
    <col min="15362" max="15362" width="35.5703125" style="12" customWidth="1"/>
    <col min="15363" max="15376" width="6.7109375" style="12" customWidth="1"/>
    <col min="15377" max="15617" width="9.140625" style="12"/>
    <col min="15618" max="15618" width="35.5703125" style="12" customWidth="1"/>
    <col min="15619" max="15632" width="6.7109375" style="12" customWidth="1"/>
    <col min="15633" max="15873" width="9.140625" style="12"/>
    <col min="15874" max="15874" width="35.5703125" style="12" customWidth="1"/>
    <col min="15875" max="15888" width="6.7109375" style="12" customWidth="1"/>
    <col min="15889" max="16129" width="9.140625" style="12"/>
    <col min="16130" max="16130" width="35.5703125" style="12" customWidth="1"/>
    <col min="16131" max="16144" width="6.7109375" style="12" customWidth="1"/>
    <col min="16145" max="16384" width="9.140625" style="12"/>
  </cols>
  <sheetData>
    <row r="1" spans="1:48" s="275" customFormat="1" ht="18" customHeight="1" x14ac:dyDescent="0.25">
      <c r="A1" s="274" t="s">
        <v>564</v>
      </c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</row>
    <row r="2" spans="1:48" ht="14.25" customHeight="1" thickBot="1" x14ac:dyDescent="0.25">
      <c r="A2" s="157" t="s">
        <v>594</v>
      </c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</row>
    <row r="3" spans="1:48" ht="14.25" thickTop="1" thickBot="1" x14ac:dyDescent="0.25">
      <c r="A3" s="161" t="s">
        <v>70</v>
      </c>
      <c r="B3" s="278" t="s">
        <v>25</v>
      </c>
      <c r="C3" s="278" t="s">
        <v>5</v>
      </c>
      <c r="D3" s="278" t="s">
        <v>6</v>
      </c>
      <c r="E3" s="278" t="s">
        <v>7</v>
      </c>
      <c r="F3" s="279" t="s">
        <v>8</v>
      </c>
      <c r="G3" s="279" t="s">
        <v>9</v>
      </c>
      <c r="H3" s="278" t="s">
        <v>10</v>
      </c>
      <c r="I3" s="278" t="s">
        <v>11</v>
      </c>
      <c r="J3" s="280" t="s">
        <v>12</v>
      </c>
      <c r="K3" s="281" t="s">
        <v>13</v>
      </c>
      <c r="L3" s="281" t="s">
        <v>14</v>
      </c>
      <c r="M3" s="281" t="s">
        <v>15</v>
      </c>
      <c r="N3" s="281" t="s">
        <v>16</v>
      </c>
      <c r="O3" s="281" t="s">
        <v>17</v>
      </c>
      <c r="P3" s="281" t="s">
        <v>35</v>
      </c>
      <c r="Q3" s="281" t="s">
        <v>543</v>
      </c>
      <c r="R3" s="281" t="s">
        <v>545</v>
      </c>
      <c r="S3" s="281" t="s">
        <v>553</v>
      </c>
      <c r="T3" s="282" t="s">
        <v>563</v>
      </c>
      <c r="U3" s="283"/>
      <c r="V3" s="283"/>
      <c r="W3" s="284"/>
      <c r="X3" s="284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</row>
    <row r="4" spans="1:48" ht="14.25" thickTop="1" thickBot="1" x14ac:dyDescent="0.25">
      <c r="A4" s="285" t="s">
        <v>37</v>
      </c>
      <c r="B4" s="286"/>
      <c r="C4" s="286"/>
      <c r="D4" s="286"/>
      <c r="E4" s="286"/>
      <c r="F4" s="286"/>
      <c r="G4" s="286"/>
      <c r="H4" s="286"/>
      <c r="I4" s="286"/>
      <c r="J4" s="287"/>
      <c r="K4" s="286"/>
      <c r="L4" s="286"/>
      <c r="M4" s="286"/>
      <c r="N4" s="286"/>
      <c r="O4" s="286"/>
      <c r="P4" s="286"/>
      <c r="Q4" s="286"/>
      <c r="R4" s="286"/>
      <c r="S4" s="286"/>
      <c r="T4" s="288"/>
      <c r="U4" s="289"/>
      <c r="V4" s="289"/>
      <c r="W4" s="289"/>
      <c r="X4" s="289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</row>
    <row r="5" spans="1:48" x14ac:dyDescent="0.2">
      <c r="A5" s="290" t="s">
        <v>71</v>
      </c>
      <c r="B5" s="291">
        <v>18612</v>
      </c>
      <c r="C5" s="291">
        <v>13956</v>
      </c>
      <c r="D5" s="291">
        <v>21779</v>
      </c>
      <c r="E5" s="291">
        <v>18108</v>
      </c>
      <c r="F5" s="292">
        <v>20541</v>
      </c>
      <c r="G5" s="292">
        <v>20830</v>
      </c>
      <c r="H5" s="291">
        <v>20076</v>
      </c>
      <c r="I5" s="291">
        <v>20599</v>
      </c>
      <c r="J5" s="293">
        <v>21267</v>
      </c>
      <c r="K5" s="294">
        <v>21298</v>
      </c>
      <c r="L5" s="295">
        <v>21688</v>
      </c>
      <c r="M5" s="295">
        <v>23372</v>
      </c>
      <c r="N5" s="295">
        <v>22877</v>
      </c>
      <c r="O5" s="295">
        <v>21918</v>
      </c>
      <c r="P5" s="295">
        <v>21986</v>
      </c>
      <c r="Q5" s="295">
        <v>20557</v>
      </c>
      <c r="R5" s="295">
        <v>18486</v>
      </c>
      <c r="S5" s="295">
        <v>17557</v>
      </c>
      <c r="T5" s="296">
        <v>17230</v>
      </c>
      <c r="V5" s="289"/>
      <c r="W5" s="289"/>
      <c r="X5" s="289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</row>
    <row r="6" spans="1:48" x14ac:dyDescent="0.2">
      <c r="A6" s="297" t="s">
        <v>73</v>
      </c>
      <c r="B6" s="298">
        <v>42653</v>
      </c>
      <c r="C6" s="298">
        <v>28740</v>
      </c>
      <c r="D6" s="298">
        <v>42957</v>
      </c>
      <c r="E6" s="298">
        <v>44176</v>
      </c>
      <c r="F6" s="299">
        <v>48571</v>
      </c>
      <c r="G6" s="299">
        <v>49507</v>
      </c>
      <c r="H6" s="298">
        <v>48314</v>
      </c>
      <c r="I6" s="298">
        <v>48542</v>
      </c>
      <c r="J6" s="300">
        <v>48638</v>
      </c>
      <c r="K6" s="301">
        <v>47840</v>
      </c>
      <c r="L6" s="302">
        <v>47089</v>
      </c>
      <c r="M6" s="302">
        <v>48717</v>
      </c>
      <c r="N6" s="302">
        <v>48369</v>
      </c>
      <c r="O6" s="302">
        <v>46979</v>
      </c>
      <c r="P6" s="302">
        <v>45503</v>
      </c>
      <c r="Q6" s="302">
        <v>39428</v>
      </c>
      <c r="R6" s="302">
        <v>36042</v>
      </c>
      <c r="S6" s="302">
        <v>33214</v>
      </c>
      <c r="T6" s="303">
        <v>31676</v>
      </c>
      <c r="V6" s="289"/>
      <c r="W6" s="289"/>
      <c r="X6" s="289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</row>
    <row r="7" spans="1:48" x14ac:dyDescent="0.2">
      <c r="A7" s="297" t="s">
        <v>74</v>
      </c>
      <c r="B7" s="298">
        <v>6326</v>
      </c>
      <c r="C7" s="298">
        <v>4766</v>
      </c>
      <c r="D7" s="298">
        <v>5847</v>
      </c>
      <c r="E7" s="298">
        <v>7061</v>
      </c>
      <c r="F7" s="299">
        <v>7516</v>
      </c>
      <c r="G7" s="299">
        <v>8241</v>
      </c>
      <c r="H7" s="298">
        <v>8792</v>
      </c>
      <c r="I7" s="298">
        <v>8980</v>
      </c>
      <c r="J7" s="300">
        <v>9173</v>
      </c>
      <c r="K7" s="301">
        <v>9298</v>
      </c>
      <c r="L7" s="302">
        <v>10078</v>
      </c>
      <c r="M7" s="302">
        <v>10938</v>
      </c>
      <c r="N7" s="302">
        <v>10850</v>
      </c>
      <c r="O7" s="302">
        <v>11598</v>
      </c>
      <c r="P7" s="302">
        <v>10904</v>
      </c>
      <c r="Q7" s="302">
        <v>10187</v>
      </c>
      <c r="R7" s="302">
        <v>9797</v>
      </c>
      <c r="S7" s="302">
        <v>8855</v>
      </c>
      <c r="T7" s="303">
        <v>8985</v>
      </c>
      <c r="V7" s="289"/>
      <c r="W7" s="289"/>
      <c r="X7" s="289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</row>
    <row r="8" spans="1:48" x14ac:dyDescent="0.2">
      <c r="A8" s="297" t="s">
        <v>75</v>
      </c>
      <c r="B8" s="298">
        <v>13414</v>
      </c>
      <c r="C8" s="298">
        <v>12829</v>
      </c>
      <c r="D8" s="298">
        <v>17148</v>
      </c>
      <c r="E8" s="298">
        <v>16672</v>
      </c>
      <c r="F8" s="299">
        <v>19811</v>
      </c>
      <c r="G8" s="299">
        <v>23594</v>
      </c>
      <c r="H8" s="298">
        <v>25580</v>
      </c>
      <c r="I8" s="298">
        <v>27543</v>
      </c>
      <c r="J8" s="300">
        <v>26681</v>
      </c>
      <c r="K8" s="301">
        <v>26832</v>
      </c>
      <c r="L8" s="302">
        <v>28389</v>
      </c>
      <c r="M8" s="302">
        <v>31250</v>
      </c>
      <c r="N8" s="302">
        <v>32520</v>
      </c>
      <c r="O8" s="302">
        <v>34042</v>
      </c>
      <c r="P8" s="302">
        <v>34466</v>
      </c>
      <c r="Q8" s="302">
        <v>33876</v>
      </c>
      <c r="R8" s="302">
        <v>34556</v>
      </c>
      <c r="S8" s="302">
        <v>34114</v>
      </c>
      <c r="T8" s="303">
        <v>33549</v>
      </c>
      <c r="V8" s="289"/>
      <c r="W8" s="289"/>
      <c r="X8" s="289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</row>
    <row r="9" spans="1:48" x14ac:dyDescent="0.2">
      <c r="A9" s="297" t="s">
        <v>76</v>
      </c>
      <c r="B9" s="298">
        <v>36843</v>
      </c>
      <c r="C9" s="298">
        <v>40517</v>
      </c>
      <c r="D9" s="298">
        <v>39000</v>
      </c>
      <c r="E9" s="298">
        <v>41252</v>
      </c>
      <c r="F9" s="299">
        <v>45128</v>
      </c>
      <c r="G9" s="299">
        <v>52489</v>
      </c>
      <c r="H9" s="298">
        <v>56709</v>
      </c>
      <c r="I9" s="298">
        <v>60104</v>
      </c>
      <c r="J9" s="300">
        <v>68318</v>
      </c>
      <c r="K9" s="301">
        <v>71395</v>
      </c>
      <c r="L9" s="302">
        <v>72967</v>
      </c>
      <c r="M9" s="302">
        <v>71223</v>
      </c>
      <c r="N9" s="302">
        <v>67194</v>
      </c>
      <c r="O9" s="302">
        <v>61775</v>
      </c>
      <c r="P9" s="302">
        <v>58504</v>
      </c>
      <c r="Q9" s="302">
        <v>49849</v>
      </c>
      <c r="R9" s="302">
        <v>47433</v>
      </c>
      <c r="S9" s="302">
        <v>44557</v>
      </c>
      <c r="T9" s="303">
        <v>41557</v>
      </c>
      <c r="U9" s="304"/>
      <c r="V9" s="289"/>
      <c r="W9" s="289"/>
      <c r="X9" s="289"/>
      <c r="Y9" s="277"/>
      <c r="Z9" s="277"/>
      <c r="AA9" s="277"/>
      <c r="AB9" s="277"/>
      <c r="AC9" s="277"/>
      <c r="AD9" s="277"/>
      <c r="AE9" s="277"/>
      <c r="AF9" s="277"/>
      <c r="AG9" s="277"/>
      <c r="AH9" s="277"/>
      <c r="AI9" s="277"/>
      <c r="AJ9" s="277"/>
      <c r="AK9" s="277"/>
      <c r="AL9" s="277"/>
      <c r="AM9" s="277"/>
      <c r="AN9" s="277"/>
      <c r="AO9" s="277"/>
      <c r="AP9" s="277"/>
      <c r="AQ9" s="277"/>
      <c r="AR9" s="277"/>
      <c r="AS9" s="277"/>
      <c r="AT9" s="277"/>
      <c r="AU9" s="277"/>
      <c r="AV9" s="277"/>
    </row>
    <row r="10" spans="1:48" x14ac:dyDescent="0.2">
      <c r="A10" s="297" t="s">
        <v>77</v>
      </c>
      <c r="B10" s="298">
        <v>46799</v>
      </c>
      <c r="C10" s="298">
        <v>39372</v>
      </c>
      <c r="D10" s="298">
        <v>46717</v>
      </c>
      <c r="E10" s="298">
        <v>43047</v>
      </c>
      <c r="F10" s="299">
        <v>46695</v>
      </c>
      <c r="G10" s="299">
        <v>54081</v>
      </c>
      <c r="H10" s="298">
        <v>61051</v>
      </c>
      <c r="I10" s="298">
        <v>66010</v>
      </c>
      <c r="J10" s="300">
        <v>71046</v>
      </c>
      <c r="K10" s="301">
        <v>72351</v>
      </c>
      <c r="L10" s="302">
        <v>72968</v>
      </c>
      <c r="M10" s="302">
        <v>71570</v>
      </c>
      <c r="N10" s="302">
        <v>70460</v>
      </c>
      <c r="O10" s="302">
        <v>63160</v>
      </c>
      <c r="P10" s="302">
        <v>55202</v>
      </c>
      <c r="Q10" s="302">
        <v>44675</v>
      </c>
      <c r="R10" s="302">
        <v>41045</v>
      </c>
      <c r="S10" s="302">
        <v>35080</v>
      </c>
      <c r="T10" s="303">
        <v>32001</v>
      </c>
      <c r="U10" s="304"/>
      <c r="V10" s="289"/>
      <c r="W10" s="289"/>
      <c r="X10" s="289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</row>
    <row r="11" spans="1:48" x14ac:dyDescent="0.2">
      <c r="A11" s="297" t="s">
        <v>78</v>
      </c>
      <c r="B11" s="298">
        <v>15852</v>
      </c>
      <c r="C11" s="298">
        <v>18074</v>
      </c>
      <c r="D11" s="298">
        <v>16137</v>
      </c>
      <c r="E11" s="298">
        <v>15741</v>
      </c>
      <c r="F11" s="299">
        <v>17480</v>
      </c>
      <c r="G11" s="299">
        <v>20757</v>
      </c>
      <c r="H11" s="298">
        <v>21048</v>
      </c>
      <c r="I11" s="298">
        <v>19393</v>
      </c>
      <c r="J11" s="300">
        <v>20502</v>
      </c>
      <c r="K11" s="301">
        <v>19195</v>
      </c>
      <c r="L11" s="302">
        <v>19139</v>
      </c>
      <c r="M11" s="302">
        <v>17701</v>
      </c>
      <c r="N11" s="302">
        <v>16576</v>
      </c>
      <c r="O11" s="302">
        <v>13360</v>
      </c>
      <c r="P11" s="302">
        <v>12995</v>
      </c>
      <c r="Q11" s="302">
        <v>12299</v>
      </c>
      <c r="R11" s="302">
        <v>12355</v>
      </c>
      <c r="S11" s="302">
        <v>11589</v>
      </c>
      <c r="T11" s="303">
        <v>10581</v>
      </c>
      <c r="U11" s="304"/>
      <c r="V11" s="289"/>
      <c r="W11" s="289"/>
      <c r="X11" s="289"/>
      <c r="Y11" s="277"/>
      <c r="Z11" s="277"/>
      <c r="AA11" s="277"/>
      <c r="AB11" s="277"/>
      <c r="AC11" s="277"/>
      <c r="AD11" s="277"/>
      <c r="AE11" s="277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7"/>
      <c r="AQ11" s="277"/>
      <c r="AR11" s="277"/>
      <c r="AS11" s="277"/>
      <c r="AT11" s="277"/>
      <c r="AU11" s="277"/>
      <c r="AV11" s="277"/>
    </row>
    <row r="12" spans="1:48" x14ac:dyDescent="0.2">
      <c r="A12" s="297" t="s">
        <v>79</v>
      </c>
      <c r="B12" s="298">
        <v>44593</v>
      </c>
      <c r="C12" s="298">
        <v>42516</v>
      </c>
      <c r="D12" s="298">
        <v>40529</v>
      </c>
      <c r="E12" s="298">
        <v>41261</v>
      </c>
      <c r="F12" s="299">
        <v>39794</v>
      </c>
      <c r="G12" s="299">
        <v>46965</v>
      </c>
      <c r="H12" s="298">
        <v>44139</v>
      </c>
      <c r="I12" s="298">
        <v>42817</v>
      </c>
      <c r="J12" s="300">
        <v>48392</v>
      </c>
      <c r="K12" s="301">
        <v>42356</v>
      </c>
      <c r="L12" s="302">
        <v>42227</v>
      </c>
      <c r="M12" s="302">
        <v>46358</v>
      </c>
      <c r="N12" s="302">
        <v>50797</v>
      </c>
      <c r="O12" s="302">
        <v>46773</v>
      </c>
      <c r="P12" s="302">
        <v>42469</v>
      </c>
      <c r="Q12" s="302">
        <v>41180</v>
      </c>
      <c r="R12" s="302">
        <v>35919</v>
      </c>
      <c r="S12" s="302">
        <v>31849</v>
      </c>
      <c r="T12" s="303">
        <v>30264</v>
      </c>
      <c r="U12" s="304"/>
      <c r="V12" s="289"/>
      <c r="W12" s="289"/>
      <c r="X12" s="305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77"/>
      <c r="AR12" s="277"/>
      <c r="AS12" s="277"/>
      <c r="AT12" s="277"/>
      <c r="AU12" s="277"/>
      <c r="AV12" s="277"/>
    </row>
    <row r="13" spans="1:48" x14ac:dyDescent="0.2">
      <c r="A13" s="297" t="s">
        <v>80</v>
      </c>
      <c r="B13" s="298">
        <v>8727</v>
      </c>
      <c r="C13" s="298">
        <v>7403</v>
      </c>
      <c r="D13" s="298">
        <v>7338</v>
      </c>
      <c r="E13" s="298">
        <v>6708</v>
      </c>
      <c r="F13" s="299">
        <v>7737</v>
      </c>
      <c r="G13" s="299">
        <v>8513</v>
      </c>
      <c r="H13" s="298">
        <v>9049</v>
      </c>
      <c r="I13" s="298">
        <v>9346</v>
      </c>
      <c r="J13" s="300">
        <v>9687</v>
      </c>
      <c r="K13" s="301">
        <v>9800</v>
      </c>
      <c r="L13" s="302">
        <v>10448</v>
      </c>
      <c r="M13" s="302">
        <v>10407</v>
      </c>
      <c r="N13" s="302">
        <v>10423</v>
      </c>
      <c r="O13" s="302">
        <v>9847</v>
      </c>
      <c r="P13" s="302">
        <v>8924</v>
      </c>
      <c r="Q13" s="302">
        <v>8416</v>
      </c>
      <c r="R13" s="302">
        <v>8085</v>
      </c>
      <c r="S13" s="302">
        <v>7336</v>
      </c>
      <c r="T13" s="303">
        <v>7474</v>
      </c>
      <c r="U13" s="304"/>
      <c r="V13" s="289"/>
      <c r="W13" s="289"/>
      <c r="X13" s="289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</row>
    <row r="14" spans="1:48" x14ac:dyDescent="0.2">
      <c r="A14" s="306" t="s">
        <v>81</v>
      </c>
      <c r="B14" s="307">
        <v>0</v>
      </c>
      <c r="C14" s="307">
        <v>0</v>
      </c>
      <c r="D14" s="307">
        <v>0</v>
      </c>
      <c r="E14" s="307">
        <v>0</v>
      </c>
      <c r="F14" s="308">
        <v>0</v>
      </c>
      <c r="G14" s="308">
        <v>0</v>
      </c>
      <c r="H14" s="307">
        <v>0</v>
      </c>
      <c r="I14" s="307">
        <v>0</v>
      </c>
      <c r="J14" s="309">
        <v>0</v>
      </c>
      <c r="K14" s="310">
        <v>0</v>
      </c>
      <c r="L14" s="308">
        <v>0</v>
      </c>
      <c r="M14" s="308">
        <v>0</v>
      </c>
      <c r="N14" s="308">
        <v>0</v>
      </c>
      <c r="O14" s="308">
        <v>0</v>
      </c>
      <c r="P14" s="308">
        <v>0</v>
      </c>
      <c r="Q14" s="308">
        <v>0</v>
      </c>
      <c r="R14" s="308">
        <v>0</v>
      </c>
      <c r="S14" s="308">
        <v>0</v>
      </c>
      <c r="T14" s="311"/>
      <c r="U14" s="304"/>
      <c r="V14" s="289"/>
      <c r="W14" s="289"/>
      <c r="X14" s="289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</row>
    <row r="15" spans="1:48" ht="13.5" thickBot="1" x14ac:dyDescent="0.25">
      <c r="A15" s="312" t="s">
        <v>48</v>
      </c>
      <c r="B15" s="313">
        <v>233819</v>
      </c>
      <c r="C15" s="313">
        <v>208173</v>
      </c>
      <c r="D15" s="313">
        <v>237452</v>
      </c>
      <c r="E15" s="313">
        <v>234026</v>
      </c>
      <c r="F15" s="314">
        <f>SUM(F5:F14)</f>
        <v>253273</v>
      </c>
      <c r="G15" s="314">
        <v>284977</v>
      </c>
      <c r="H15" s="313">
        <v>294758</v>
      </c>
      <c r="I15" s="313">
        <v>303334</v>
      </c>
      <c r="J15" s="315">
        <v>323704</v>
      </c>
      <c r="K15" s="316">
        <v>320365</v>
      </c>
      <c r="L15" s="317">
        <v>324993</v>
      </c>
      <c r="M15" s="317">
        <v>331536</v>
      </c>
      <c r="N15" s="317">
        <v>330066</v>
      </c>
      <c r="O15" s="317">
        <f>+'vš_druh studia '!D93</f>
        <v>309452</v>
      </c>
      <c r="P15" s="317">
        <f>+'vš_druh studia '!D101</f>
        <v>290953</v>
      </c>
      <c r="Q15" s="317">
        <f>+'vš_druh studia '!D109</f>
        <v>260467</v>
      </c>
      <c r="R15" s="317">
        <f>+'vš_druh studia '!D117</f>
        <v>243718</v>
      </c>
      <c r="S15" s="317">
        <f>+'vš_druh studia '!D125</f>
        <v>224151</v>
      </c>
      <c r="T15" s="318">
        <f>+'vš_druh studia '!D133</f>
        <v>213317</v>
      </c>
      <c r="U15" s="304"/>
      <c r="V15" s="289"/>
      <c r="W15" s="289"/>
      <c r="X15" s="289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  <c r="AL15" s="277"/>
      <c r="AM15" s="277"/>
      <c r="AN15" s="277"/>
      <c r="AO15" s="277"/>
      <c r="AP15" s="277"/>
      <c r="AQ15" s="277"/>
      <c r="AR15" s="277"/>
      <c r="AS15" s="277"/>
      <c r="AT15" s="277"/>
      <c r="AU15" s="277"/>
      <c r="AV15" s="277"/>
    </row>
    <row r="16" spans="1:48" ht="13.5" thickBot="1" x14ac:dyDescent="0.25">
      <c r="A16" s="319" t="s">
        <v>82</v>
      </c>
      <c r="B16" s="320"/>
      <c r="C16" s="320"/>
      <c r="D16" s="320"/>
      <c r="E16" s="320"/>
      <c r="F16" s="320"/>
      <c r="G16" s="320"/>
      <c r="H16" s="320"/>
      <c r="I16" s="320"/>
      <c r="J16" s="321"/>
      <c r="K16" s="320"/>
      <c r="L16" s="322"/>
      <c r="M16" s="322"/>
      <c r="N16" s="322"/>
      <c r="O16" s="322"/>
      <c r="P16" s="322"/>
      <c r="Q16" s="322"/>
      <c r="R16" s="322"/>
      <c r="S16" s="322"/>
      <c r="T16" s="323"/>
      <c r="U16" s="304"/>
      <c r="V16" s="289"/>
      <c r="W16" s="289"/>
      <c r="X16" s="289"/>
      <c r="Y16" s="277"/>
      <c r="Z16" s="277"/>
      <c r="AA16" s="277"/>
      <c r="AB16" s="277"/>
      <c r="AC16" s="277"/>
      <c r="AD16" s="277"/>
      <c r="AE16" s="277"/>
      <c r="AF16" s="277"/>
      <c r="AG16" s="277"/>
      <c r="AH16" s="277"/>
      <c r="AI16" s="277"/>
      <c r="AJ16" s="277"/>
      <c r="AK16" s="277"/>
      <c r="AL16" s="277"/>
      <c r="AM16" s="277"/>
      <c r="AN16" s="277"/>
      <c r="AO16" s="277"/>
      <c r="AP16" s="277"/>
      <c r="AQ16" s="277"/>
      <c r="AR16" s="277"/>
      <c r="AS16" s="277"/>
      <c r="AT16" s="277"/>
      <c r="AU16" s="277"/>
      <c r="AV16" s="277"/>
    </row>
    <row r="17" spans="1:48" x14ac:dyDescent="0.2">
      <c r="A17" s="290" t="s">
        <v>71</v>
      </c>
      <c r="B17" s="291">
        <v>13854</v>
      </c>
      <c r="C17" s="291">
        <v>10285</v>
      </c>
      <c r="D17" s="291">
        <v>13563</v>
      </c>
      <c r="E17" s="291">
        <v>12707</v>
      </c>
      <c r="F17" s="292">
        <v>14504</v>
      </c>
      <c r="G17" s="292">
        <v>14865</v>
      </c>
      <c r="H17" s="291">
        <v>14493</v>
      </c>
      <c r="I17" s="291">
        <v>14810</v>
      </c>
      <c r="J17" s="293">
        <v>15253</v>
      </c>
      <c r="K17" s="294">
        <v>15644</v>
      </c>
      <c r="L17" s="295">
        <v>15847</v>
      </c>
      <c r="M17" s="295">
        <v>17234</v>
      </c>
      <c r="N17" s="295">
        <v>16793</v>
      </c>
      <c r="O17" s="295">
        <v>16215</v>
      </c>
      <c r="P17" s="295">
        <v>16141</v>
      </c>
      <c r="Q17" s="295">
        <v>15065</v>
      </c>
      <c r="R17" s="295">
        <v>13384</v>
      </c>
      <c r="S17" s="295">
        <v>12607</v>
      </c>
      <c r="T17" s="296">
        <v>12465</v>
      </c>
      <c r="U17" s="304"/>
      <c r="V17" s="289"/>
      <c r="W17" s="289"/>
      <c r="X17" s="289"/>
      <c r="Y17" s="277"/>
      <c r="Z17" s="277"/>
      <c r="AA17" s="277"/>
      <c r="AB17" s="277"/>
      <c r="AC17" s="277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  <c r="AR17" s="277"/>
      <c r="AS17" s="277"/>
      <c r="AT17" s="277"/>
      <c r="AU17" s="277"/>
      <c r="AV17" s="277"/>
    </row>
    <row r="18" spans="1:48" x14ac:dyDescent="0.2">
      <c r="A18" s="297" t="s">
        <v>73</v>
      </c>
      <c r="B18" s="298">
        <v>27370</v>
      </c>
      <c r="C18" s="298">
        <v>20646</v>
      </c>
      <c r="D18" s="298">
        <v>26932</v>
      </c>
      <c r="E18" s="298">
        <v>28062</v>
      </c>
      <c r="F18" s="299">
        <v>32507</v>
      </c>
      <c r="G18" s="299">
        <v>32713</v>
      </c>
      <c r="H18" s="298">
        <v>32430</v>
      </c>
      <c r="I18" s="298">
        <v>33527</v>
      </c>
      <c r="J18" s="300">
        <v>34332</v>
      </c>
      <c r="K18" s="301">
        <v>35072</v>
      </c>
      <c r="L18" s="302">
        <v>34285</v>
      </c>
      <c r="M18" s="302">
        <v>35789</v>
      </c>
      <c r="N18" s="302">
        <v>35603</v>
      </c>
      <c r="O18" s="302">
        <v>34571</v>
      </c>
      <c r="P18" s="302">
        <v>33567</v>
      </c>
      <c r="Q18" s="302">
        <v>29614</v>
      </c>
      <c r="R18" s="302">
        <v>26805</v>
      </c>
      <c r="S18" s="302">
        <v>24371</v>
      </c>
      <c r="T18" s="303">
        <v>23708</v>
      </c>
      <c r="U18" s="304"/>
      <c r="V18" s="289"/>
      <c r="W18" s="284"/>
      <c r="X18" s="284"/>
      <c r="Y18" s="277"/>
      <c r="Z18" s="277"/>
      <c r="AA18" s="277"/>
      <c r="AB18" s="277"/>
      <c r="AC18" s="277"/>
      <c r="AD18" s="277"/>
      <c r="AE18" s="277"/>
      <c r="AF18" s="277"/>
      <c r="AG18" s="277"/>
      <c r="AH18" s="277"/>
      <c r="AI18" s="277"/>
      <c r="AJ18" s="277"/>
      <c r="AK18" s="277"/>
      <c r="AL18" s="277"/>
      <c r="AM18" s="277"/>
      <c r="AN18" s="277"/>
      <c r="AO18" s="277"/>
      <c r="AP18" s="277"/>
      <c r="AQ18" s="277"/>
      <c r="AR18" s="277"/>
      <c r="AS18" s="277"/>
      <c r="AT18" s="277"/>
      <c r="AU18" s="277"/>
      <c r="AV18" s="277"/>
    </row>
    <row r="19" spans="1:48" x14ac:dyDescent="0.2">
      <c r="A19" s="297" t="s">
        <v>74</v>
      </c>
      <c r="B19" s="298">
        <v>4967</v>
      </c>
      <c r="C19" s="298">
        <v>3941</v>
      </c>
      <c r="D19" s="298">
        <v>4459</v>
      </c>
      <c r="E19" s="298">
        <v>5498</v>
      </c>
      <c r="F19" s="299">
        <v>5800</v>
      </c>
      <c r="G19" s="299">
        <v>6242</v>
      </c>
      <c r="H19" s="298">
        <v>6431</v>
      </c>
      <c r="I19" s="298">
        <v>6620</v>
      </c>
      <c r="J19" s="300">
        <v>6629</v>
      </c>
      <c r="K19" s="301">
        <v>6875</v>
      </c>
      <c r="L19" s="302">
        <v>7575</v>
      </c>
      <c r="M19" s="302">
        <v>8034</v>
      </c>
      <c r="N19" s="302">
        <v>7756</v>
      </c>
      <c r="O19" s="302">
        <v>8753</v>
      </c>
      <c r="P19" s="302">
        <v>8211</v>
      </c>
      <c r="Q19" s="302">
        <v>7616</v>
      </c>
      <c r="R19" s="302">
        <v>7279</v>
      </c>
      <c r="S19" s="302">
        <v>6607</v>
      </c>
      <c r="T19" s="303">
        <v>6685</v>
      </c>
      <c r="U19" s="304"/>
      <c r="V19" s="289"/>
      <c r="W19" s="284"/>
      <c r="X19" s="284"/>
      <c r="Y19" s="277"/>
      <c r="Z19" s="277"/>
      <c r="AA19" s="277"/>
      <c r="AB19" s="277"/>
      <c r="AC19" s="277"/>
      <c r="AD19" s="277"/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  <c r="AR19" s="277"/>
      <c r="AS19" s="277"/>
      <c r="AT19" s="277"/>
      <c r="AU19" s="277"/>
      <c r="AV19" s="277"/>
    </row>
    <row r="20" spans="1:48" x14ac:dyDescent="0.2">
      <c r="A20" s="297" t="s">
        <v>75</v>
      </c>
      <c r="B20" s="298">
        <v>7023</v>
      </c>
      <c r="C20" s="298">
        <v>7226</v>
      </c>
      <c r="D20" s="298">
        <v>8729</v>
      </c>
      <c r="E20" s="298">
        <v>8790</v>
      </c>
      <c r="F20" s="299">
        <v>10293</v>
      </c>
      <c r="G20" s="299">
        <v>12260</v>
      </c>
      <c r="H20" s="298">
        <v>12677</v>
      </c>
      <c r="I20" s="298">
        <v>12994</v>
      </c>
      <c r="J20" s="300">
        <v>12605</v>
      </c>
      <c r="K20" s="301">
        <v>12020</v>
      </c>
      <c r="L20" s="302">
        <v>12884</v>
      </c>
      <c r="M20" s="302">
        <v>14157</v>
      </c>
      <c r="N20" s="302">
        <v>14615</v>
      </c>
      <c r="O20" s="302">
        <v>15277</v>
      </c>
      <c r="P20" s="302">
        <v>15871</v>
      </c>
      <c r="Q20" s="302">
        <v>15098</v>
      </c>
      <c r="R20" s="302">
        <v>15088</v>
      </c>
      <c r="S20" s="302">
        <v>14555</v>
      </c>
      <c r="T20" s="303">
        <v>13833</v>
      </c>
      <c r="U20" s="289"/>
      <c r="V20" s="289"/>
      <c r="W20" s="284"/>
      <c r="X20" s="284"/>
      <c r="Y20" s="277"/>
      <c r="Z20" s="277"/>
      <c r="AA20" s="277"/>
      <c r="AB20" s="277"/>
      <c r="AC20" s="277"/>
      <c r="AD20" s="277"/>
      <c r="AE20" s="277"/>
      <c r="AF20" s="277"/>
      <c r="AG20" s="277"/>
      <c r="AH20" s="277"/>
      <c r="AI20" s="277"/>
      <c r="AJ20" s="277"/>
      <c r="AK20" s="277"/>
      <c r="AL20" s="277"/>
      <c r="AM20" s="277"/>
      <c r="AN20" s="277"/>
      <c r="AO20" s="277"/>
      <c r="AP20" s="277"/>
      <c r="AQ20" s="277"/>
      <c r="AR20" s="277"/>
      <c r="AS20" s="277"/>
      <c r="AT20" s="277"/>
      <c r="AU20" s="277"/>
      <c r="AV20" s="277"/>
    </row>
    <row r="21" spans="1:48" x14ac:dyDescent="0.2">
      <c r="A21" s="297" t="s">
        <v>76</v>
      </c>
      <c r="B21" s="298">
        <v>25823</v>
      </c>
      <c r="C21" s="298">
        <v>28757</v>
      </c>
      <c r="D21" s="298">
        <v>25490</v>
      </c>
      <c r="E21" s="298">
        <v>26756</v>
      </c>
      <c r="F21" s="299">
        <v>28731</v>
      </c>
      <c r="G21" s="299">
        <v>32759</v>
      </c>
      <c r="H21" s="298">
        <v>34620</v>
      </c>
      <c r="I21" s="298">
        <v>36321</v>
      </c>
      <c r="J21" s="300">
        <v>40058</v>
      </c>
      <c r="K21" s="301">
        <v>40544</v>
      </c>
      <c r="L21" s="302">
        <v>40822</v>
      </c>
      <c r="M21" s="302">
        <v>40725</v>
      </c>
      <c r="N21" s="302">
        <v>39595</v>
      </c>
      <c r="O21" s="302">
        <v>36891</v>
      </c>
      <c r="P21" s="302">
        <v>35371</v>
      </c>
      <c r="Q21" s="302">
        <v>30341</v>
      </c>
      <c r="R21" s="302">
        <v>28628</v>
      </c>
      <c r="S21" s="302">
        <v>26683</v>
      </c>
      <c r="T21" s="303">
        <v>25014</v>
      </c>
      <c r="U21" s="289"/>
      <c r="V21" s="289"/>
      <c r="W21" s="284"/>
      <c r="X21" s="284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7"/>
      <c r="AT21" s="277"/>
      <c r="AU21" s="277"/>
      <c r="AV21" s="277"/>
    </row>
    <row r="22" spans="1:48" x14ac:dyDescent="0.2">
      <c r="A22" s="297" t="s">
        <v>77</v>
      </c>
      <c r="B22" s="298">
        <v>26475</v>
      </c>
      <c r="C22" s="298">
        <v>24343</v>
      </c>
      <c r="D22" s="298">
        <v>26816</v>
      </c>
      <c r="E22" s="298">
        <v>25828</v>
      </c>
      <c r="F22" s="299">
        <v>27393</v>
      </c>
      <c r="G22" s="299">
        <v>31241</v>
      </c>
      <c r="H22" s="298">
        <v>33801</v>
      </c>
      <c r="I22" s="298">
        <v>37061</v>
      </c>
      <c r="J22" s="300">
        <v>39903</v>
      </c>
      <c r="K22" s="301">
        <v>42037</v>
      </c>
      <c r="L22" s="302">
        <v>42928</v>
      </c>
      <c r="M22" s="302">
        <v>43140</v>
      </c>
      <c r="N22" s="302">
        <v>41806</v>
      </c>
      <c r="O22" s="302">
        <v>37791</v>
      </c>
      <c r="P22" s="302">
        <v>33767</v>
      </c>
      <c r="Q22" s="302">
        <v>28341</v>
      </c>
      <c r="R22" s="302">
        <v>26394</v>
      </c>
      <c r="S22" s="302">
        <v>22652</v>
      </c>
      <c r="T22" s="303">
        <v>21170</v>
      </c>
      <c r="U22" s="289"/>
      <c r="V22" s="289"/>
      <c r="W22" s="284"/>
      <c r="X22" s="284"/>
    </row>
    <row r="23" spans="1:48" x14ac:dyDescent="0.2">
      <c r="A23" s="297" t="s">
        <v>78</v>
      </c>
      <c r="B23" s="298">
        <v>9886</v>
      </c>
      <c r="C23" s="298">
        <v>11910</v>
      </c>
      <c r="D23" s="298">
        <v>9905</v>
      </c>
      <c r="E23" s="298">
        <v>9853</v>
      </c>
      <c r="F23" s="299">
        <v>11070</v>
      </c>
      <c r="G23" s="299">
        <v>13834</v>
      </c>
      <c r="H23" s="298">
        <v>13518</v>
      </c>
      <c r="I23" s="298">
        <v>12251</v>
      </c>
      <c r="J23" s="300">
        <v>13096</v>
      </c>
      <c r="K23" s="301">
        <v>12350</v>
      </c>
      <c r="L23" s="302">
        <v>12104</v>
      </c>
      <c r="M23" s="302">
        <v>11276</v>
      </c>
      <c r="N23" s="302">
        <v>10715</v>
      </c>
      <c r="O23" s="302">
        <v>9243</v>
      </c>
      <c r="P23" s="302">
        <v>8940</v>
      </c>
      <c r="Q23" s="302">
        <v>8363</v>
      </c>
      <c r="R23" s="302">
        <v>8380</v>
      </c>
      <c r="S23" s="302">
        <v>7811</v>
      </c>
      <c r="T23" s="303">
        <v>6994</v>
      </c>
      <c r="U23" s="289"/>
      <c r="V23" s="289"/>
      <c r="W23" s="284"/>
      <c r="X23" s="284"/>
    </row>
    <row r="24" spans="1:48" x14ac:dyDescent="0.2">
      <c r="A24" s="297" t="s">
        <v>79</v>
      </c>
      <c r="B24" s="298">
        <v>30301</v>
      </c>
      <c r="C24" s="298">
        <v>29511</v>
      </c>
      <c r="D24" s="298">
        <v>26385</v>
      </c>
      <c r="E24" s="298">
        <v>27163</v>
      </c>
      <c r="F24" s="299">
        <v>27439</v>
      </c>
      <c r="G24" s="299">
        <v>32546</v>
      </c>
      <c r="H24" s="298">
        <v>30544</v>
      </c>
      <c r="I24" s="298">
        <v>30134</v>
      </c>
      <c r="J24" s="300">
        <v>33672</v>
      </c>
      <c r="K24" s="301">
        <v>29432</v>
      </c>
      <c r="L24" s="302">
        <v>29182</v>
      </c>
      <c r="M24" s="302">
        <v>31356</v>
      </c>
      <c r="N24" s="302">
        <v>33903</v>
      </c>
      <c r="O24" s="302">
        <v>30910</v>
      </c>
      <c r="P24" s="302">
        <v>28217</v>
      </c>
      <c r="Q24" s="302">
        <v>26646</v>
      </c>
      <c r="R24" s="302">
        <v>22643</v>
      </c>
      <c r="S24" s="302">
        <v>19949</v>
      </c>
      <c r="T24" s="303">
        <v>18893</v>
      </c>
      <c r="U24" s="289"/>
      <c r="V24" s="289"/>
      <c r="W24" s="284"/>
      <c r="X24" s="284"/>
    </row>
    <row r="25" spans="1:48" x14ac:dyDescent="0.2">
      <c r="A25" s="297" t="s">
        <v>80</v>
      </c>
      <c r="B25" s="298">
        <v>6577</v>
      </c>
      <c r="C25" s="298">
        <v>5862</v>
      </c>
      <c r="D25" s="298">
        <v>5408</v>
      </c>
      <c r="E25" s="298">
        <v>4974</v>
      </c>
      <c r="F25" s="299">
        <v>5583</v>
      </c>
      <c r="G25" s="299">
        <v>6065</v>
      </c>
      <c r="H25" s="298">
        <v>6196</v>
      </c>
      <c r="I25" s="298">
        <v>6473</v>
      </c>
      <c r="J25" s="300">
        <v>6783</v>
      </c>
      <c r="K25" s="301">
        <v>6684</v>
      </c>
      <c r="L25" s="302">
        <v>7001</v>
      </c>
      <c r="M25" s="302">
        <v>7105</v>
      </c>
      <c r="N25" s="302">
        <v>6996</v>
      </c>
      <c r="O25" s="302">
        <v>6605</v>
      </c>
      <c r="P25" s="302">
        <v>5982</v>
      </c>
      <c r="Q25" s="302">
        <v>5661</v>
      </c>
      <c r="R25" s="302">
        <v>5478</v>
      </c>
      <c r="S25" s="302">
        <v>4979</v>
      </c>
      <c r="T25" s="303">
        <v>5114</v>
      </c>
      <c r="U25" s="289"/>
      <c r="V25" s="289"/>
      <c r="W25" s="284"/>
      <c r="X25" s="284"/>
    </row>
    <row r="26" spans="1:48" x14ac:dyDescent="0.2">
      <c r="A26" s="306" t="s">
        <v>81</v>
      </c>
      <c r="B26" s="307">
        <v>0</v>
      </c>
      <c r="C26" s="307">
        <v>0</v>
      </c>
      <c r="D26" s="307">
        <v>0</v>
      </c>
      <c r="E26" s="307">
        <v>0</v>
      </c>
      <c r="F26" s="308">
        <v>0</v>
      </c>
      <c r="G26" s="308">
        <v>0</v>
      </c>
      <c r="H26" s="307">
        <v>0</v>
      </c>
      <c r="I26" s="307">
        <v>0</v>
      </c>
      <c r="J26" s="309">
        <v>0</v>
      </c>
      <c r="K26" s="310">
        <v>0</v>
      </c>
      <c r="L26" s="308">
        <v>0</v>
      </c>
      <c r="M26" s="308">
        <v>0</v>
      </c>
      <c r="N26" s="308">
        <v>0</v>
      </c>
      <c r="O26" s="308">
        <v>0</v>
      </c>
      <c r="P26" s="308">
        <v>0</v>
      </c>
      <c r="Q26" s="308">
        <v>0</v>
      </c>
      <c r="R26" s="308">
        <v>0</v>
      </c>
      <c r="S26" s="308">
        <v>0</v>
      </c>
      <c r="T26" s="311"/>
      <c r="U26" s="289"/>
      <c r="V26" s="289"/>
      <c r="W26" s="284"/>
      <c r="X26" s="284"/>
    </row>
    <row r="27" spans="1:48" ht="13.5" thickBot="1" x14ac:dyDescent="0.25">
      <c r="A27" s="312" t="s">
        <v>48</v>
      </c>
      <c r="B27" s="313">
        <v>105439</v>
      </c>
      <c r="C27" s="313">
        <v>103485</v>
      </c>
      <c r="D27" s="313">
        <v>104097</v>
      </c>
      <c r="E27" s="313">
        <v>108385</v>
      </c>
      <c r="F27" s="314">
        <v>117531</v>
      </c>
      <c r="G27" s="314">
        <v>130132</v>
      </c>
      <c r="H27" s="313">
        <v>132703</v>
      </c>
      <c r="I27" s="313">
        <v>137833</v>
      </c>
      <c r="J27" s="315">
        <v>146795</v>
      </c>
      <c r="K27" s="313">
        <v>147271</v>
      </c>
      <c r="L27" s="324">
        <v>146620</v>
      </c>
      <c r="M27" s="324">
        <v>150588</v>
      </c>
      <c r="N27" s="324">
        <v>149613</v>
      </c>
      <c r="O27" s="324">
        <f>+'vš_druh studia '!E93</f>
        <v>141054</v>
      </c>
      <c r="P27" s="324">
        <f>+'vš_druh studia '!E101</f>
        <v>134257</v>
      </c>
      <c r="Q27" s="324">
        <f>+'vš_druh studia '!E109</f>
        <v>121761</v>
      </c>
      <c r="R27" s="324">
        <f>+'vš_druh studia '!E117</f>
        <v>113093</v>
      </c>
      <c r="S27" s="324">
        <f>+'vš_druh studia '!E125</f>
        <v>102791</v>
      </c>
      <c r="T27" s="325">
        <f>+'vš_druh studia '!E133</f>
        <v>97998</v>
      </c>
      <c r="U27" s="289"/>
      <c r="V27" s="289"/>
      <c r="W27" s="284"/>
      <c r="X27" s="284"/>
    </row>
    <row r="28" spans="1:48" ht="13.5" thickBot="1" x14ac:dyDescent="0.25">
      <c r="A28" s="319" t="s">
        <v>83</v>
      </c>
      <c r="B28" s="320"/>
      <c r="C28" s="320"/>
      <c r="D28" s="320"/>
      <c r="E28" s="320"/>
      <c r="F28" s="320"/>
      <c r="G28" s="320"/>
      <c r="H28" s="320"/>
      <c r="I28" s="320"/>
      <c r="J28" s="321"/>
      <c r="K28" s="320"/>
      <c r="L28" s="320"/>
      <c r="M28" s="320"/>
      <c r="N28" s="320"/>
      <c r="O28" s="320"/>
      <c r="P28" s="320"/>
      <c r="Q28" s="320"/>
      <c r="R28" s="320"/>
      <c r="S28" s="320"/>
      <c r="T28" s="326"/>
      <c r="U28" s="289"/>
      <c r="V28" s="289"/>
      <c r="W28" s="284"/>
      <c r="X28" s="284"/>
    </row>
    <row r="29" spans="1:48" x14ac:dyDescent="0.2">
      <c r="A29" s="290" t="s">
        <v>71</v>
      </c>
      <c r="B29" s="327">
        <v>1.3434387180597662</v>
      </c>
      <c r="C29" s="327">
        <v>1.3569275644141954</v>
      </c>
      <c r="D29" s="327">
        <v>1.598224113891539</v>
      </c>
      <c r="E29" s="327">
        <v>1.4228019171839397</v>
      </c>
      <c r="F29" s="328" t="s">
        <v>21</v>
      </c>
      <c r="G29" s="328">
        <v>1.4377793164222321</v>
      </c>
      <c r="H29" s="327">
        <f>H5/H17</f>
        <v>1.3852204512523287</v>
      </c>
      <c r="I29" s="327">
        <v>1.3908845374746792</v>
      </c>
      <c r="J29" s="329">
        <v>1.3942830918507834</v>
      </c>
      <c r="K29" s="330">
        <v>1.3614165175147022</v>
      </c>
      <c r="L29" s="331">
        <v>1.3685871142803054</v>
      </c>
      <c r="M29" s="331">
        <f t="shared" ref="M29:O37" si="0">M5/M17</f>
        <v>1.3561564349541604</v>
      </c>
      <c r="N29" s="331">
        <f t="shared" si="0"/>
        <v>1.3622938128982314</v>
      </c>
      <c r="O29" s="331">
        <f t="shared" si="0"/>
        <v>1.3517113783533765</v>
      </c>
      <c r="P29" s="331">
        <f t="shared" ref="P29:Q29" si="1">P5/P17</f>
        <v>1.3621213059909547</v>
      </c>
      <c r="Q29" s="331">
        <f t="shared" si="1"/>
        <v>1.3645536010620645</v>
      </c>
      <c r="R29" s="331">
        <f t="shared" ref="R29:T29" si="2">R5/R17</f>
        <v>1.3812014345487149</v>
      </c>
      <c r="S29" s="331">
        <f t="shared" ref="S29" si="3">S5/S17</f>
        <v>1.3926390100737684</v>
      </c>
      <c r="T29" s="332">
        <f t="shared" si="2"/>
        <v>1.3822703569995989</v>
      </c>
      <c r="U29" s="289"/>
      <c r="V29" s="289"/>
      <c r="W29" s="284"/>
      <c r="X29" s="284"/>
    </row>
    <row r="30" spans="1:48" x14ac:dyDescent="0.2">
      <c r="A30" s="297" t="s">
        <v>73</v>
      </c>
      <c r="B30" s="333">
        <v>1.5583850931677019</v>
      </c>
      <c r="C30" s="333">
        <v>1.3920371984888114</v>
      </c>
      <c r="D30" s="333">
        <v>1.5902343316181098</v>
      </c>
      <c r="E30" s="333">
        <v>1.5703672105506381</v>
      </c>
      <c r="F30" s="334" t="s">
        <v>21</v>
      </c>
      <c r="G30" s="334">
        <v>1.2666946661066778</v>
      </c>
      <c r="H30" s="333">
        <f>H6/H18</f>
        <v>1.4897934011717546</v>
      </c>
      <c r="I30" s="333">
        <v>1.4478048198520639</v>
      </c>
      <c r="J30" s="335">
        <v>1.416654530626511</v>
      </c>
      <c r="K30" s="336">
        <v>1.3639733135656043</v>
      </c>
      <c r="L30" s="337">
        <v>1.3734577803704244</v>
      </c>
      <c r="M30" s="337">
        <f t="shared" si="0"/>
        <v>1.361228310374696</v>
      </c>
      <c r="N30" s="337">
        <f t="shared" si="0"/>
        <v>1.3585652894419009</v>
      </c>
      <c r="O30" s="337">
        <f t="shared" si="0"/>
        <v>1.358913540250499</v>
      </c>
      <c r="P30" s="337">
        <f t="shared" ref="P30:Q30" si="4">P6/P18</f>
        <v>1.3555873327970924</v>
      </c>
      <c r="Q30" s="337">
        <f t="shared" si="4"/>
        <v>1.3313973120821234</v>
      </c>
      <c r="R30" s="337">
        <f t="shared" ref="R30:T30" si="5">R6/R18</f>
        <v>1.3445998880805821</v>
      </c>
      <c r="S30" s="337">
        <f t="shared" ref="S30" si="6">S6/S18</f>
        <v>1.3628492880883016</v>
      </c>
      <c r="T30" s="338">
        <f t="shared" si="5"/>
        <v>1.3360890838535515</v>
      </c>
      <c r="U30" s="284"/>
      <c r="V30" s="284"/>
      <c r="W30" s="284"/>
      <c r="X30" s="284"/>
    </row>
    <row r="31" spans="1:48" x14ac:dyDescent="0.2">
      <c r="A31" s="297" t="s">
        <v>74</v>
      </c>
      <c r="B31" s="333">
        <v>1.2736057982685727</v>
      </c>
      <c r="C31" s="333">
        <v>1.2093377315402183</v>
      </c>
      <c r="D31" s="333">
        <v>1.3060084878266696</v>
      </c>
      <c r="E31" s="333">
        <v>1.283584802763134</v>
      </c>
      <c r="F31" s="334" t="s">
        <v>21</v>
      </c>
      <c r="G31" s="334">
        <v>1.3307599931377594</v>
      </c>
      <c r="H31" s="333">
        <f>H7/H19</f>
        <v>1.3671279738765356</v>
      </c>
      <c r="I31" s="333">
        <v>1.3564954682779455</v>
      </c>
      <c r="J31" s="335">
        <v>1.3837682908432645</v>
      </c>
      <c r="K31" s="336">
        <v>1.3524363636363637</v>
      </c>
      <c r="L31" s="337">
        <v>1.3304290429042904</v>
      </c>
      <c r="M31" s="337">
        <f t="shared" si="0"/>
        <v>1.361463778939507</v>
      </c>
      <c r="N31" s="337">
        <f t="shared" si="0"/>
        <v>1.3989169675090252</v>
      </c>
      <c r="O31" s="337">
        <f t="shared" si="0"/>
        <v>1.3250314177996116</v>
      </c>
      <c r="P31" s="337">
        <f t="shared" ref="P31:Q31" si="7">P7/P19</f>
        <v>1.3279746681281208</v>
      </c>
      <c r="Q31" s="337">
        <f t="shared" si="7"/>
        <v>1.337578781512605</v>
      </c>
      <c r="R31" s="337">
        <f t="shared" ref="R31:T31" si="8">R7/R19</f>
        <v>1.3459266382744883</v>
      </c>
      <c r="S31" s="337">
        <f t="shared" ref="S31" si="9">S7/S19</f>
        <v>1.3402451944906917</v>
      </c>
      <c r="T31" s="338">
        <f t="shared" si="8"/>
        <v>1.3440538519072551</v>
      </c>
      <c r="U31" s="284"/>
      <c r="V31" s="289"/>
      <c r="W31" s="289"/>
    </row>
    <row r="32" spans="1:48" x14ac:dyDescent="0.2">
      <c r="A32" s="297" t="s">
        <v>75</v>
      </c>
      <c r="B32" s="333">
        <v>1.9100099672504627</v>
      </c>
      <c r="C32" s="333">
        <v>1.7753944090783282</v>
      </c>
      <c r="D32" s="333">
        <v>1.9479722821765306</v>
      </c>
      <c r="E32" s="333">
        <v>1.8943301897511646</v>
      </c>
      <c r="F32" s="334" t="s">
        <v>21</v>
      </c>
      <c r="G32" s="334">
        <v>1.9135911424903722</v>
      </c>
      <c r="H32" s="333">
        <f>H8/H20</f>
        <v>2.0178275617259605</v>
      </c>
      <c r="I32" s="333">
        <v>2.1196706172079423</v>
      </c>
      <c r="J32" s="335">
        <v>2.1166997223324078</v>
      </c>
      <c r="K32" s="336">
        <v>2.2322795341098169</v>
      </c>
      <c r="L32" s="337">
        <v>2.2034306116113007</v>
      </c>
      <c r="M32" s="337">
        <f t="shared" si="0"/>
        <v>2.2073885710249348</v>
      </c>
      <c r="N32" s="337">
        <f t="shared" si="0"/>
        <v>2.2251111871365037</v>
      </c>
      <c r="O32" s="337">
        <f t="shared" si="0"/>
        <v>2.2283170779603325</v>
      </c>
      <c r="P32" s="337">
        <f t="shared" ref="P32:Q32" si="10">P8/P20</f>
        <v>2.1716337974922815</v>
      </c>
      <c r="Q32" s="337">
        <f t="shared" si="10"/>
        <v>2.2437408928334879</v>
      </c>
      <c r="R32" s="337">
        <f t="shared" ref="R32:T32" si="11">R8/R20</f>
        <v>2.2902969247083775</v>
      </c>
      <c r="S32" s="337">
        <f t="shared" ref="S32" si="12">S8/S20</f>
        <v>2.3437993816557885</v>
      </c>
      <c r="T32" s="338">
        <f t="shared" si="11"/>
        <v>2.4252873563218391</v>
      </c>
      <c r="U32" s="284"/>
      <c r="V32" s="289"/>
      <c r="W32" s="289"/>
    </row>
    <row r="33" spans="1:23" x14ac:dyDescent="0.2">
      <c r="A33" s="297" t="s">
        <v>76</v>
      </c>
      <c r="B33" s="333">
        <v>1.4267513456995702</v>
      </c>
      <c r="C33" s="333">
        <v>1.4089439093090379</v>
      </c>
      <c r="D33" s="333">
        <v>1.5199937641281471</v>
      </c>
      <c r="E33" s="333">
        <v>1.5649373108517077</v>
      </c>
      <c r="F33" s="334" t="s">
        <v>72</v>
      </c>
      <c r="G33" s="334">
        <v>1.6115963347736815</v>
      </c>
      <c r="H33" s="333">
        <v>1.6613153654606709</v>
      </c>
      <c r="I33" s="333">
        <v>1.6613153654606709</v>
      </c>
      <c r="J33" s="335">
        <v>1.6613153654606709</v>
      </c>
      <c r="K33" s="336">
        <v>1.7608829695400172</v>
      </c>
      <c r="L33" s="337">
        <v>1.787443045416687</v>
      </c>
      <c r="M33" s="337">
        <f t="shared" si="0"/>
        <v>1.7488766114180478</v>
      </c>
      <c r="N33" s="337">
        <f t="shared" si="0"/>
        <v>1.6970324535926253</v>
      </c>
      <c r="O33" s="337">
        <f t="shared" si="0"/>
        <v>1.6745276625735275</v>
      </c>
      <c r="P33" s="337">
        <f t="shared" ref="P33:Q33" si="13">P9/P21</f>
        <v>1.6540103474597834</v>
      </c>
      <c r="Q33" s="337">
        <f t="shared" si="13"/>
        <v>1.6429583731584325</v>
      </c>
      <c r="R33" s="337">
        <f t="shared" ref="R33:T33" si="14">R9/R21</f>
        <v>1.6568743887103534</v>
      </c>
      <c r="S33" s="337">
        <f t="shared" ref="S33" si="15">S9/S21</f>
        <v>1.6698647078664317</v>
      </c>
      <c r="T33" s="338">
        <f t="shared" si="14"/>
        <v>1.6613496441992484</v>
      </c>
      <c r="U33" s="284"/>
      <c r="V33" s="289"/>
      <c r="W33" s="289"/>
    </row>
    <row r="34" spans="1:23" x14ac:dyDescent="0.2">
      <c r="A34" s="297" t="s">
        <v>77</v>
      </c>
      <c r="B34" s="333">
        <v>1.7676676109537299</v>
      </c>
      <c r="C34" s="333">
        <v>1.6173848745019102</v>
      </c>
      <c r="D34" s="333">
        <v>1.733469387755102</v>
      </c>
      <c r="E34" s="333">
        <v>1.6615331171838814</v>
      </c>
      <c r="F34" s="334" t="s">
        <v>72</v>
      </c>
      <c r="G34" s="334">
        <v>1.7293314873417722</v>
      </c>
      <c r="H34" s="333">
        <v>1.8328679936353538</v>
      </c>
      <c r="I34" s="333">
        <v>1.8328679936353538</v>
      </c>
      <c r="J34" s="335">
        <v>1.8328679936353538</v>
      </c>
      <c r="K34" s="336">
        <v>1.7210856843807982</v>
      </c>
      <c r="L34" s="337">
        <v>1.6997367746744625</v>
      </c>
      <c r="M34" s="337">
        <f t="shared" si="0"/>
        <v>1.6590171534538711</v>
      </c>
      <c r="N34" s="337">
        <f t="shared" si="0"/>
        <v>1.6854040089939244</v>
      </c>
      <c r="O34" s="337">
        <f t="shared" si="0"/>
        <v>1.6712973988515785</v>
      </c>
      <c r="P34" s="337">
        <f t="shared" ref="P34:Q34" si="16">P10/P22</f>
        <v>1.6347913643498091</v>
      </c>
      <c r="Q34" s="337">
        <f t="shared" si="16"/>
        <v>1.5763381673194312</v>
      </c>
      <c r="R34" s="337">
        <f t="shared" ref="R34:T34" si="17">R10/R22</f>
        <v>1.5550882776388573</v>
      </c>
      <c r="S34" s="337">
        <f t="shared" ref="S34" si="18">S10/S22</f>
        <v>1.5486491259049973</v>
      </c>
      <c r="T34" s="338">
        <f t="shared" si="17"/>
        <v>1.511620217288616</v>
      </c>
      <c r="U34" s="284"/>
      <c r="V34" s="289"/>
      <c r="W34" s="289"/>
    </row>
    <row r="35" spans="1:23" x14ac:dyDescent="0.2">
      <c r="A35" s="297" t="s">
        <v>78</v>
      </c>
      <c r="B35" s="333">
        <v>1.6034796682176815</v>
      </c>
      <c r="C35" s="333">
        <v>1.5175482787573467</v>
      </c>
      <c r="D35" s="333">
        <v>1.6258942065491184</v>
      </c>
      <c r="E35" s="333">
        <v>1.5928961748633881</v>
      </c>
      <c r="F35" s="334" t="s">
        <v>72</v>
      </c>
      <c r="G35" s="334">
        <v>1.5004723493932126</v>
      </c>
      <c r="H35" s="333">
        <f>H11/H23</f>
        <v>1.557035064358633</v>
      </c>
      <c r="I35" s="333">
        <v>1.5829728185454248</v>
      </c>
      <c r="J35" s="335">
        <v>1.5653966557226846</v>
      </c>
      <c r="K35" s="336">
        <v>1.5542510121457489</v>
      </c>
      <c r="L35" s="337">
        <v>1.5812128222075348</v>
      </c>
      <c r="M35" s="337">
        <f t="shared" si="0"/>
        <v>1.5697942532813054</v>
      </c>
      <c r="N35" s="337">
        <f t="shared" si="0"/>
        <v>1.5469902006532898</v>
      </c>
      <c r="O35" s="337">
        <f t="shared" si="0"/>
        <v>1.4454181542789137</v>
      </c>
      <c r="P35" s="337">
        <f t="shared" ref="P35:Q35" si="19">P11/P23</f>
        <v>1.453579418344519</v>
      </c>
      <c r="Q35" s="337">
        <f t="shared" si="19"/>
        <v>1.4706445055602058</v>
      </c>
      <c r="R35" s="337">
        <f t="shared" ref="R35:T35" si="20">R11/R23</f>
        <v>1.4743436754176611</v>
      </c>
      <c r="S35" s="337">
        <f t="shared" ref="S35" si="21">S11/S23</f>
        <v>1.483676865958264</v>
      </c>
      <c r="T35" s="338">
        <f t="shared" si="20"/>
        <v>1.5128681727194739</v>
      </c>
      <c r="U35" s="284"/>
      <c r="V35" s="289"/>
      <c r="W35" s="289"/>
    </row>
    <row r="36" spans="1:23" x14ac:dyDescent="0.2">
      <c r="A36" s="297" t="s">
        <v>79</v>
      </c>
      <c r="B36" s="333">
        <v>1.47166760172932</v>
      </c>
      <c r="C36" s="333">
        <v>1.4406831351021654</v>
      </c>
      <c r="D36" s="333">
        <v>1.521130460891758</v>
      </c>
      <c r="E36" s="333">
        <v>1.5329317534917588</v>
      </c>
      <c r="F36" s="334" t="s">
        <v>72</v>
      </c>
      <c r="G36" s="334">
        <v>1.4618287552585993</v>
      </c>
      <c r="H36" s="333">
        <f>H12/H24</f>
        <v>1.4450955997904662</v>
      </c>
      <c r="I36" s="333">
        <v>1.4208867060463264</v>
      </c>
      <c r="J36" s="335">
        <v>1.4371584699453552</v>
      </c>
      <c r="K36" s="336">
        <v>1.4391138896439251</v>
      </c>
      <c r="L36" s="337">
        <v>1.4470221369337262</v>
      </c>
      <c r="M36" s="337">
        <f t="shared" si="0"/>
        <v>1.478441127694859</v>
      </c>
      <c r="N36" s="337">
        <f t="shared" si="0"/>
        <v>1.4983039848980917</v>
      </c>
      <c r="O36" s="337">
        <f t="shared" si="0"/>
        <v>1.5131996117761242</v>
      </c>
      <c r="P36" s="337">
        <f t="shared" ref="P36:Q36" si="22">P12/P24</f>
        <v>1.5050855867030513</v>
      </c>
      <c r="Q36" s="337">
        <f t="shared" si="22"/>
        <v>1.5454477219845379</v>
      </c>
      <c r="R36" s="337">
        <f t="shared" ref="R36:T36" si="23">R12/R24</f>
        <v>1.5863180673938966</v>
      </c>
      <c r="S36" s="337">
        <f t="shared" ref="S36" si="24">S12/S24</f>
        <v>1.5965211288786405</v>
      </c>
      <c r="T36" s="338">
        <f t="shared" si="23"/>
        <v>1.6018631239083259</v>
      </c>
      <c r="U36" s="284"/>
      <c r="V36" s="289"/>
      <c r="W36" s="289"/>
    </row>
    <row r="37" spans="1:23" x14ac:dyDescent="0.2">
      <c r="A37" s="297" t="s">
        <v>80</v>
      </c>
      <c r="B37" s="333">
        <v>1.3268967614413867</v>
      </c>
      <c r="C37" s="333">
        <v>1.2628795632889798</v>
      </c>
      <c r="D37" s="333">
        <v>1.3336968375136313</v>
      </c>
      <c r="E37" s="333">
        <v>1.328579916815211</v>
      </c>
      <c r="F37" s="334" t="s">
        <v>72</v>
      </c>
      <c r="G37" s="334">
        <v>1.3423469387755103</v>
      </c>
      <c r="H37" s="333">
        <f>H13/H25</f>
        <v>1.4604583602324079</v>
      </c>
      <c r="I37" s="333">
        <v>1.4438436582728256</v>
      </c>
      <c r="J37" s="335">
        <v>1.4281291463954002</v>
      </c>
      <c r="K37" s="336">
        <v>1.4661879114302814</v>
      </c>
      <c r="L37" s="337">
        <v>1.4923582345379232</v>
      </c>
      <c r="M37" s="337">
        <f t="shared" si="0"/>
        <v>1.4647431386347642</v>
      </c>
      <c r="N37" s="337">
        <f t="shared" si="0"/>
        <v>1.4898513436249285</v>
      </c>
      <c r="O37" s="337">
        <f t="shared" si="0"/>
        <v>1.4908402725208176</v>
      </c>
      <c r="P37" s="337">
        <f t="shared" ref="P37:Q37" si="25">P13/P25</f>
        <v>1.4918087596121699</v>
      </c>
      <c r="Q37" s="337">
        <f t="shared" si="25"/>
        <v>1.4866631337219574</v>
      </c>
      <c r="R37" s="337">
        <f t="shared" ref="R37:T37" si="26">R13/R25</f>
        <v>1.4759036144578312</v>
      </c>
      <c r="S37" s="337">
        <f t="shared" ref="S37" si="27">S13/S25</f>
        <v>1.4733882305683872</v>
      </c>
      <c r="T37" s="338">
        <f t="shared" si="26"/>
        <v>1.4614782948768088</v>
      </c>
      <c r="U37" s="284"/>
      <c r="V37" s="284"/>
      <c r="W37" s="284"/>
    </row>
    <row r="38" spans="1:23" x14ac:dyDescent="0.2">
      <c r="A38" s="306" t="s">
        <v>81</v>
      </c>
      <c r="B38" s="339" t="s">
        <v>67</v>
      </c>
      <c r="C38" s="339" t="s">
        <v>67</v>
      </c>
      <c r="D38" s="339" t="s">
        <v>67</v>
      </c>
      <c r="E38" s="339" t="s">
        <v>67</v>
      </c>
      <c r="F38" s="340" t="s">
        <v>72</v>
      </c>
      <c r="G38" s="340">
        <v>1.2141702586206897</v>
      </c>
      <c r="H38" s="339" t="s">
        <v>67</v>
      </c>
      <c r="I38" s="339" t="s">
        <v>67</v>
      </c>
      <c r="J38" s="341" t="s">
        <v>67</v>
      </c>
      <c r="K38" s="342" t="s">
        <v>67</v>
      </c>
      <c r="L38" s="343" t="s">
        <v>67</v>
      </c>
      <c r="M38" s="343" t="s">
        <v>67</v>
      </c>
      <c r="N38" s="343" t="s">
        <v>67</v>
      </c>
      <c r="O38" s="343" t="s">
        <v>67</v>
      </c>
      <c r="P38" s="343" t="s">
        <v>67</v>
      </c>
      <c r="Q38" s="343" t="s">
        <v>67</v>
      </c>
      <c r="R38" s="343" t="s">
        <v>67</v>
      </c>
      <c r="S38" s="343" t="s">
        <v>67</v>
      </c>
      <c r="T38" s="344" t="s">
        <v>67</v>
      </c>
      <c r="U38" s="284"/>
      <c r="V38" s="284"/>
      <c r="W38" s="284"/>
    </row>
    <row r="39" spans="1:23" ht="13.5" thickBot="1" x14ac:dyDescent="0.25">
      <c r="A39" s="312" t="s">
        <v>48</v>
      </c>
      <c r="B39" s="345">
        <v>2.2175760392264721</v>
      </c>
      <c r="C39" s="345">
        <v>2.0116248731700246</v>
      </c>
      <c r="D39" s="345">
        <v>2.2614476190476189</v>
      </c>
      <c r="E39" s="345">
        <v>2.1500257239453182</v>
      </c>
      <c r="F39" s="346" t="s">
        <v>72</v>
      </c>
      <c r="G39" s="346">
        <v>2.1861944105620892</v>
      </c>
      <c r="H39" s="345">
        <f>H15/H27</f>
        <v>2.2211856551848865</v>
      </c>
      <c r="I39" s="345">
        <v>2.2006877738762007</v>
      </c>
      <c r="J39" s="347">
        <v>2.205068119891008</v>
      </c>
      <c r="K39" s="348">
        <v>2.1752695619109699</v>
      </c>
      <c r="L39" s="349">
        <v>2.2165666348383577</v>
      </c>
      <c r="M39" s="349">
        <f t="shared" ref="M39:R39" si="28">M15/M27</f>
        <v>2.2016096900151405</v>
      </c>
      <c r="N39" s="349">
        <f t="shared" si="28"/>
        <v>2.2061318200958473</v>
      </c>
      <c r="O39" s="349">
        <f t="shared" si="28"/>
        <v>2.1938548357366683</v>
      </c>
      <c r="P39" s="349">
        <f t="shared" si="28"/>
        <v>2.1671346745421096</v>
      </c>
      <c r="Q39" s="349">
        <f t="shared" si="28"/>
        <v>2.1391660712379168</v>
      </c>
      <c r="R39" s="349">
        <f t="shared" si="28"/>
        <v>2.1550228572944392</v>
      </c>
      <c r="S39" s="349">
        <f t="shared" ref="S39" si="29">S15/S27</f>
        <v>2.1806481112159624</v>
      </c>
      <c r="T39" s="350">
        <f t="shared" ref="T39" si="30">T15/T27</f>
        <v>2.1767485050715321</v>
      </c>
      <c r="U39" s="284"/>
      <c r="V39" s="284"/>
      <c r="W39" s="284"/>
    </row>
    <row r="40" spans="1:23" ht="13.5" thickBot="1" x14ac:dyDescent="0.25">
      <c r="A40" s="319" t="s">
        <v>84</v>
      </c>
      <c r="B40" s="320"/>
      <c r="C40" s="320"/>
      <c r="D40" s="320"/>
      <c r="E40" s="320"/>
      <c r="F40" s="320"/>
      <c r="G40" s="320"/>
      <c r="H40" s="320"/>
      <c r="I40" s="320"/>
      <c r="J40" s="321"/>
      <c r="K40" s="320"/>
      <c r="L40" s="320"/>
      <c r="M40" s="320"/>
      <c r="N40" s="320"/>
      <c r="O40" s="320"/>
      <c r="P40" s="320"/>
      <c r="Q40" s="320"/>
      <c r="R40" s="320"/>
      <c r="S40" s="320"/>
      <c r="T40" s="326"/>
      <c r="U40" s="284"/>
      <c r="V40" s="284"/>
      <c r="W40" s="284"/>
    </row>
    <row r="41" spans="1:23" x14ac:dyDescent="0.2">
      <c r="A41" s="290" t="s">
        <v>71</v>
      </c>
      <c r="B41" s="351" t="s">
        <v>21</v>
      </c>
      <c r="C41" s="351" t="s">
        <v>21</v>
      </c>
      <c r="D41" s="351">
        <v>11673</v>
      </c>
      <c r="E41" s="351">
        <v>10667</v>
      </c>
      <c r="F41" s="292">
        <v>12368</v>
      </c>
      <c r="G41" s="352">
        <v>12726</v>
      </c>
      <c r="H41" s="353">
        <v>12679</v>
      </c>
      <c r="I41" s="353">
        <v>12903</v>
      </c>
      <c r="J41" s="354">
        <v>13528</v>
      </c>
      <c r="K41" s="294">
        <v>13988</v>
      </c>
      <c r="L41" s="295">
        <v>14488</v>
      </c>
      <c r="M41" s="295">
        <v>15869</v>
      </c>
      <c r="N41" s="295">
        <v>15385</v>
      </c>
      <c r="O41" s="295">
        <v>14756</v>
      </c>
      <c r="P41" s="295">
        <v>14890</v>
      </c>
      <c r="Q41" s="295">
        <v>13939</v>
      </c>
      <c r="R41" s="295">
        <v>12412</v>
      </c>
      <c r="S41" s="295">
        <v>11526</v>
      </c>
      <c r="T41" s="296">
        <v>11368</v>
      </c>
      <c r="U41" s="284"/>
      <c r="V41" s="284"/>
      <c r="W41" s="284"/>
    </row>
    <row r="42" spans="1:23" x14ac:dyDescent="0.2">
      <c r="A42" s="297" t="s">
        <v>73</v>
      </c>
      <c r="B42" s="355" t="s">
        <v>21</v>
      </c>
      <c r="C42" s="355" t="s">
        <v>21</v>
      </c>
      <c r="D42" s="355">
        <v>23660</v>
      </c>
      <c r="E42" s="355">
        <v>24854</v>
      </c>
      <c r="F42" s="299">
        <v>28681</v>
      </c>
      <c r="G42" s="356">
        <v>29427</v>
      </c>
      <c r="H42" s="104">
        <v>29328</v>
      </c>
      <c r="I42" s="104">
        <v>30666</v>
      </c>
      <c r="J42" s="357">
        <v>31289</v>
      </c>
      <c r="K42" s="301">
        <v>32350</v>
      </c>
      <c r="L42" s="302">
        <v>31919</v>
      </c>
      <c r="M42" s="302">
        <v>33424</v>
      </c>
      <c r="N42" s="302">
        <v>33529</v>
      </c>
      <c r="O42" s="302">
        <v>32392</v>
      </c>
      <c r="P42" s="302">
        <v>31555</v>
      </c>
      <c r="Q42" s="302">
        <v>27781</v>
      </c>
      <c r="R42" s="302">
        <v>25001</v>
      </c>
      <c r="S42" s="302">
        <v>22874</v>
      </c>
      <c r="T42" s="303">
        <v>22486</v>
      </c>
      <c r="U42" s="284"/>
      <c r="V42" s="284"/>
      <c r="W42" s="284"/>
    </row>
    <row r="43" spans="1:23" x14ac:dyDescent="0.2">
      <c r="A43" s="297" t="s">
        <v>74</v>
      </c>
      <c r="B43" s="355" t="s">
        <v>21</v>
      </c>
      <c r="C43" s="355" t="s">
        <v>21</v>
      </c>
      <c r="D43" s="355">
        <v>3809</v>
      </c>
      <c r="E43" s="355">
        <v>4718</v>
      </c>
      <c r="F43" s="299">
        <v>5029</v>
      </c>
      <c r="G43" s="356">
        <v>5456</v>
      </c>
      <c r="H43" s="104">
        <v>5786</v>
      </c>
      <c r="I43" s="104">
        <v>6106</v>
      </c>
      <c r="J43" s="357">
        <v>6069</v>
      </c>
      <c r="K43" s="301">
        <v>6371</v>
      </c>
      <c r="L43" s="302">
        <v>7054</v>
      </c>
      <c r="M43" s="302">
        <v>7313</v>
      </c>
      <c r="N43" s="302">
        <v>6993</v>
      </c>
      <c r="O43" s="302">
        <v>7798</v>
      </c>
      <c r="P43" s="302">
        <v>7204</v>
      </c>
      <c r="Q43" s="302">
        <v>6610</v>
      </c>
      <c r="R43" s="302">
        <v>6282</v>
      </c>
      <c r="S43" s="302">
        <v>5766</v>
      </c>
      <c r="T43" s="303">
        <v>6086</v>
      </c>
      <c r="U43" s="284"/>
      <c r="V43" s="284"/>
      <c r="W43" s="284"/>
    </row>
    <row r="44" spans="1:23" x14ac:dyDescent="0.2">
      <c r="A44" s="297" t="s">
        <v>75</v>
      </c>
      <c r="B44" s="355" t="s">
        <v>21</v>
      </c>
      <c r="C44" s="355" t="s">
        <v>21</v>
      </c>
      <c r="D44" s="355">
        <v>7639</v>
      </c>
      <c r="E44" s="355">
        <v>7636</v>
      </c>
      <c r="F44" s="299">
        <v>8875</v>
      </c>
      <c r="G44" s="356">
        <v>10794</v>
      </c>
      <c r="H44" s="104">
        <v>11128</v>
      </c>
      <c r="I44" s="104">
        <v>11433</v>
      </c>
      <c r="J44" s="357">
        <v>11058</v>
      </c>
      <c r="K44" s="301">
        <v>10516</v>
      </c>
      <c r="L44" s="302">
        <v>11359</v>
      </c>
      <c r="M44" s="302">
        <v>12478</v>
      </c>
      <c r="N44" s="302">
        <v>12855</v>
      </c>
      <c r="O44" s="302">
        <v>13391</v>
      </c>
      <c r="P44" s="302">
        <v>13773</v>
      </c>
      <c r="Q44" s="302">
        <v>12957</v>
      </c>
      <c r="R44" s="302">
        <v>12798</v>
      </c>
      <c r="S44" s="302">
        <v>12315</v>
      </c>
      <c r="T44" s="303">
        <v>11704</v>
      </c>
      <c r="U44" s="284"/>
      <c r="V44" s="284"/>
      <c r="W44" s="284"/>
    </row>
    <row r="45" spans="1:23" x14ac:dyDescent="0.2">
      <c r="A45" s="297" t="s">
        <v>76</v>
      </c>
      <c r="B45" s="355" t="s">
        <v>21</v>
      </c>
      <c r="C45" s="355" t="s">
        <v>21</v>
      </c>
      <c r="D45" s="355">
        <v>21749</v>
      </c>
      <c r="E45" s="355">
        <v>23028</v>
      </c>
      <c r="F45" s="299">
        <v>25404</v>
      </c>
      <c r="G45" s="356">
        <v>28849</v>
      </c>
      <c r="H45" s="104">
        <v>30533</v>
      </c>
      <c r="I45" s="104">
        <v>31575</v>
      </c>
      <c r="J45" s="357">
        <v>34788</v>
      </c>
      <c r="K45" s="301">
        <v>35410</v>
      </c>
      <c r="L45" s="302">
        <v>35873</v>
      </c>
      <c r="M45" s="302">
        <v>35609</v>
      </c>
      <c r="N45" s="302">
        <v>34391</v>
      </c>
      <c r="O45" s="302">
        <v>31500</v>
      </c>
      <c r="P45" s="302">
        <v>29949</v>
      </c>
      <c r="Q45" s="302">
        <v>25424</v>
      </c>
      <c r="R45" s="302">
        <v>24132</v>
      </c>
      <c r="S45" s="302">
        <v>22536</v>
      </c>
      <c r="T45" s="303">
        <v>21240</v>
      </c>
      <c r="U45" s="284"/>
      <c r="V45" s="284"/>
      <c r="W45" s="284"/>
    </row>
    <row r="46" spans="1:23" x14ac:dyDescent="0.2">
      <c r="A46" s="297" t="s">
        <v>77</v>
      </c>
      <c r="B46" s="355" t="s">
        <v>21</v>
      </c>
      <c r="C46" s="355" t="s">
        <v>21</v>
      </c>
      <c r="D46" s="355">
        <v>22778</v>
      </c>
      <c r="E46" s="355">
        <v>21913</v>
      </c>
      <c r="F46" s="299">
        <v>23714</v>
      </c>
      <c r="G46" s="356">
        <v>27438</v>
      </c>
      <c r="H46" s="104">
        <v>29345</v>
      </c>
      <c r="I46" s="104">
        <v>32502</v>
      </c>
      <c r="J46" s="357">
        <v>35214</v>
      </c>
      <c r="K46" s="301">
        <v>37670</v>
      </c>
      <c r="L46" s="302">
        <v>38924</v>
      </c>
      <c r="M46" s="302">
        <v>39250</v>
      </c>
      <c r="N46" s="302">
        <v>38426</v>
      </c>
      <c r="O46" s="302">
        <v>34555</v>
      </c>
      <c r="P46" s="302">
        <v>30185</v>
      </c>
      <c r="Q46" s="302">
        <v>25298</v>
      </c>
      <c r="R46" s="302">
        <v>23620</v>
      </c>
      <c r="S46" s="302">
        <v>20232</v>
      </c>
      <c r="T46" s="303">
        <v>19780</v>
      </c>
      <c r="U46" s="284"/>
      <c r="V46" s="284"/>
      <c r="W46" s="284"/>
    </row>
    <row r="47" spans="1:23" x14ac:dyDescent="0.2">
      <c r="A47" s="297" t="s">
        <v>78</v>
      </c>
      <c r="B47" s="355" t="s">
        <v>21</v>
      </c>
      <c r="C47" s="355" t="s">
        <v>21</v>
      </c>
      <c r="D47" s="355">
        <v>8705</v>
      </c>
      <c r="E47" s="355">
        <v>8652</v>
      </c>
      <c r="F47" s="299">
        <v>10038</v>
      </c>
      <c r="G47" s="356">
        <v>12641</v>
      </c>
      <c r="H47" s="104">
        <v>12334</v>
      </c>
      <c r="I47" s="104">
        <v>11117</v>
      </c>
      <c r="J47" s="357">
        <v>11928</v>
      </c>
      <c r="K47" s="301">
        <v>10959</v>
      </c>
      <c r="L47" s="302">
        <v>11104</v>
      </c>
      <c r="M47" s="302">
        <v>10335</v>
      </c>
      <c r="N47" s="302">
        <v>9694</v>
      </c>
      <c r="O47" s="302">
        <v>8497</v>
      </c>
      <c r="P47" s="302">
        <v>8202</v>
      </c>
      <c r="Q47" s="302">
        <v>7655</v>
      </c>
      <c r="R47" s="302">
        <v>7776</v>
      </c>
      <c r="S47" s="302">
        <v>7230</v>
      </c>
      <c r="T47" s="303">
        <v>6378</v>
      </c>
      <c r="U47" s="284"/>
      <c r="V47" s="284"/>
      <c r="W47" s="284"/>
    </row>
    <row r="48" spans="1:23" x14ac:dyDescent="0.2">
      <c r="A48" s="297" t="s">
        <v>79</v>
      </c>
      <c r="B48" s="355" t="s">
        <v>21</v>
      </c>
      <c r="C48" s="355" t="s">
        <v>21</v>
      </c>
      <c r="D48" s="355">
        <v>22956</v>
      </c>
      <c r="E48" s="355">
        <v>23739</v>
      </c>
      <c r="F48" s="299">
        <v>24212</v>
      </c>
      <c r="G48" s="356">
        <v>29102</v>
      </c>
      <c r="H48" s="104">
        <v>26798</v>
      </c>
      <c r="I48" s="104">
        <v>27268</v>
      </c>
      <c r="J48" s="357">
        <v>30298</v>
      </c>
      <c r="K48" s="301">
        <v>26640</v>
      </c>
      <c r="L48" s="302">
        <v>26448</v>
      </c>
      <c r="M48" s="302">
        <v>28359</v>
      </c>
      <c r="N48" s="302">
        <v>30610</v>
      </c>
      <c r="O48" s="302">
        <v>27800</v>
      </c>
      <c r="P48" s="302">
        <v>25058</v>
      </c>
      <c r="Q48" s="302">
        <v>23169</v>
      </c>
      <c r="R48" s="302">
        <v>19703</v>
      </c>
      <c r="S48" s="302">
        <v>17285</v>
      </c>
      <c r="T48" s="303">
        <v>16173</v>
      </c>
      <c r="U48" s="284"/>
      <c r="V48" s="284"/>
      <c r="W48" s="284"/>
    </row>
    <row r="49" spans="1:23" x14ac:dyDescent="0.2">
      <c r="A49" s="297" t="s">
        <v>80</v>
      </c>
      <c r="B49" s="355" t="s">
        <v>21</v>
      </c>
      <c r="C49" s="355" t="s">
        <v>21</v>
      </c>
      <c r="D49" s="355">
        <v>4633</v>
      </c>
      <c r="E49" s="355">
        <v>4400</v>
      </c>
      <c r="F49" s="299">
        <v>4965</v>
      </c>
      <c r="G49" s="356">
        <v>5454</v>
      </c>
      <c r="H49" s="104">
        <v>5634</v>
      </c>
      <c r="I49" s="104">
        <v>5863</v>
      </c>
      <c r="J49" s="357">
        <v>6194</v>
      </c>
      <c r="K49" s="301">
        <v>5767</v>
      </c>
      <c r="L49" s="302">
        <v>6348</v>
      </c>
      <c r="M49" s="302">
        <v>6317</v>
      </c>
      <c r="N49" s="302">
        <v>6278</v>
      </c>
      <c r="O49" s="302">
        <v>5879</v>
      </c>
      <c r="P49" s="302">
        <v>5249</v>
      </c>
      <c r="Q49" s="302">
        <v>5020</v>
      </c>
      <c r="R49" s="302">
        <v>4836</v>
      </c>
      <c r="S49" s="302">
        <v>4361</v>
      </c>
      <c r="T49" s="303">
        <v>4429</v>
      </c>
      <c r="U49" s="284"/>
      <c r="V49" s="284"/>
      <c r="W49" s="284"/>
    </row>
    <row r="50" spans="1:23" x14ac:dyDescent="0.2">
      <c r="A50" s="306" t="s">
        <v>81</v>
      </c>
      <c r="B50" s="358" t="s">
        <v>21</v>
      </c>
      <c r="C50" s="358" t="s">
        <v>21</v>
      </c>
      <c r="D50" s="308">
        <v>0</v>
      </c>
      <c r="E50" s="308">
        <v>0</v>
      </c>
      <c r="F50" s="308">
        <v>0</v>
      </c>
      <c r="G50" s="308">
        <v>0</v>
      </c>
      <c r="H50" s="307">
        <v>0</v>
      </c>
      <c r="I50" s="307">
        <v>0</v>
      </c>
      <c r="J50" s="309">
        <v>0</v>
      </c>
      <c r="K50" s="310">
        <v>0</v>
      </c>
      <c r="L50" s="308">
        <v>0</v>
      </c>
      <c r="M50" s="308">
        <v>0</v>
      </c>
      <c r="N50" s="308">
        <v>0</v>
      </c>
      <c r="O50" s="308">
        <v>0</v>
      </c>
      <c r="P50" s="308">
        <v>0</v>
      </c>
      <c r="Q50" s="308">
        <v>0</v>
      </c>
      <c r="R50" s="308">
        <v>0</v>
      </c>
      <c r="S50" s="308">
        <v>0</v>
      </c>
      <c r="T50" s="311"/>
      <c r="U50" s="284"/>
      <c r="V50" s="284"/>
      <c r="W50" s="284"/>
    </row>
    <row r="51" spans="1:23" ht="13.5" thickBot="1" x14ac:dyDescent="0.25">
      <c r="A51" s="312" t="s">
        <v>48</v>
      </c>
      <c r="B51" s="359" t="s">
        <v>21</v>
      </c>
      <c r="C51" s="359" t="s">
        <v>21</v>
      </c>
      <c r="D51" s="359">
        <v>93669</v>
      </c>
      <c r="E51" s="359">
        <v>97965</v>
      </c>
      <c r="F51" s="359">
        <v>107156</v>
      </c>
      <c r="G51" s="359">
        <v>119283</v>
      </c>
      <c r="H51" s="359">
        <v>121312</v>
      </c>
      <c r="I51" s="359">
        <v>127124</v>
      </c>
      <c r="J51" s="359">
        <v>135226</v>
      </c>
      <c r="K51" s="359">
        <v>136113</v>
      </c>
      <c r="L51" s="359">
        <v>136766</v>
      </c>
      <c r="M51" s="359">
        <v>140072</v>
      </c>
      <c r="N51" s="359">
        <v>139280</v>
      </c>
      <c r="O51" s="359">
        <f>+'vš_druh studia '!H93</f>
        <v>130728</v>
      </c>
      <c r="P51" s="359">
        <f>+'vš_druh studia '!H101</f>
        <v>123766</v>
      </c>
      <c r="Q51" s="359">
        <f>+'vš_druh studia '!H109</f>
        <v>111374</v>
      </c>
      <c r="R51" s="359">
        <f>+'vš_druh studia '!H117</f>
        <v>103442</v>
      </c>
      <c r="S51" s="359">
        <f>+'vš_druh studia '!H125</f>
        <v>94068</v>
      </c>
      <c r="T51" s="318">
        <f>+'vš_druh studia '!H133</f>
        <v>90528</v>
      </c>
      <c r="U51" s="284"/>
      <c r="V51" s="284"/>
      <c r="W51" s="284"/>
    </row>
    <row r="52" spans="1:23" ht="13.5" thickBot="1" x14ac:dyDescent="0.25">
      <c r="A52" s="319" t="s">
        <v>44</v>
      </c>
      <c r="B52" s="320"/>
      <c r="C52" s="320"/>
      <c r="D52" s="320"/>
      <c r="E52" s="320"/>
      <c r="F52" s="320"/>
      <c r="G52" s="320"/>
      <c r="H52" s="320"/>
      <c r="I52" s="320"/>
      <c r="J52" s="321"/>
      <c r="K52" s="320"/>
      <c r="L52" s="320"/>
      <c r="M52" s="320"/>
      <c r="N52" s="320"/>
      <c r="O52" s="320"/>
      <c r="P52" s="320"/>
      <c r="Q52" s="320"/>
      <c r="R52" s="320"/>
      <c r="S52" s="320"/>
      <c r="T52" s="326"/>
      <c r="U52" s="284"/>
      <c r="V52" s="284"/>
      <c r="W52" s="284"/>
    </row>
    <row r="53" spans="1:23" x14ac:dyDescent="0.2">
      <c r="A53" s="290" t="s">
        <v>71</v>
      </c>
      <c r="B53" s="291">
        <v>4421</v>
      </c>
      <c r="C53" s="291">
        <v>4662</v>
      </c>
      <c r="D53" s="291">
        <v>6267</v>
      </c>
      <c r="E53" s="291">
        <v>6869</v>
      </c>
      <c r="F53" s="292">
        <v>7876</v>
      </c>
      <c r="G53" s="292">
        <v>8137</v>
      </c>
      <c r="H53" s="291">
        <v>8781</v>
      </c>
      <c r="I53" s="291">
        <v>9189</v>
      </c>
      <c r="J53" s="293">
        <v>10262</v>
      </c>
      <c r="K53" s="294">
        <v>11385</v>
      </c>
      <c r="L53" s="295">
        <v>11467</v>
      </c>
      <c r="M53" s="295">
        <v>12486</v>
      </c>
      <c r="N53" s="295">
        <v>11206</v>
      </c>
      <c r="O53" s="295">
        <v>10965</v>
      </c>
      <c r="P53" s="295">
        <v>10475</v>
      </c>
      <c r="Q53" s="295">
        <v>10109</v>
      </c>
      <c r="R53" s="295">
        <v>9518</v>
      </c>
      <c r="S53" s="295">
        <v>8555</v>
      </c>
      <c r="T53" s="296">
        <v>8558</v>
      </c>
      <c r="U53" s="284"/>
      <c r="V53" s="284"/>
      <c r="W53" s="284"/>
    </row>
    <row r="54" spans="1:23" x14ac:dyDescent="0.2">
      <c r="A54" s="297" t="s">
        <v>73</v>
      </c>
      <c r="B54" s="298">
        <v>18673</v>
      </c>
      <c r="C54" s="298">
        <v>15441</v>
      </c>
      <c r="D54" s="298">
        <v>20423</v>
      </c>
      <c r="E54" s="298">
        <v>21378</v>
      </c>
      <c r="F54" s="299">
        <v>24861</v>
      </c>
      <c r="G54" s="299">
        <v>25943</v>
      </c>
      <c r="H54" s="298">
        <v>25936</v>
      </c>
      <c r="I54" s="298">
        <v>27595</v>
      </c>
      <c r="J54" s="300">
        <v>28183</v>
      </c>
      <c r="K54" s="301">
        <v>29323</v>
      </c>
      <c r="L54" s="302">
        <v>28973</v>
      </c>
      <c r="M54" s="302">
        <v>29749</v>
      </c>
      <c r="N54" s="302">
        <v>29212</v>
      </c>
      <c r="O54" s="302">
        <v>28098</v>
      </c>
      <c r="P54" s="302">
        <v>27427</v>
      </c>
      <c r="Q54" s="302">
        <v>24426</v>
      </c>
      <c r="R54" s="302">
        <v>21789</v>
      </c>
      <c r="S54" s="302">
        <v>20073</v>
      </c>
      <c r="T54" s="303">
        <v>19541</v>
      </c>
      <c r="U54" s="284"/>
      <c r="V54" s="284"/>
      <c r="W54" s="284"/>
    </row>
    <row r="55" spans="1:23" x14ac:dyDescent="0.2">
      <c r="A55" s="297" t="s">
        <v>74</v>
      </c>
      <c r="B55" s="298">
        <v>2170</v>
      </c>
      <c r="C55" s="298">
        <v>2273</v>
      </c>
      <c r="D55" s="298">
        <v>2604</v>
      </c>
      <c r="E55" s="298">
        <v>3268</v>
      </c>
      <c r="F55" s="299">
        <v>3583</v>
      </c>
      <c r="G55" s="299">
        <v>3979</v>
      </c>
      <c r="H55" s="298">
        <v>4119</v>
      </c>
      <c r="I55" s="298">
        <v>4753</v>
      </c>
      <c r="J55" s="300">
        <v>4717</v>
      </c>
      <c r="K55" s="301">
        <v>5340</v>
      </c>
      <c r="L55" s="302">
        <v>5588</v>
      </c>
      <c r="M55" s="302">
        <v>5476</v>
      </c>
      <c r="N55" s="302">
        <v>5442</v>
      </c>
      <c r="O55" s="302">
        <v>6160</v>
      </c>
      <c r="P55" s="302">
        <v>5548</v>
      </c>
      <c r="Q55" s="302">
        <v>5128</v>
      </c>
      <c r="R55" s="302">
        <v>4910</v>
      </c>
      <c r="S55" s="302">
        <v>4942</v>
      </c>
      <c r="T55" s="303">
        <v>5235</v>
      </c>
      <c r="U55" s="284"/>
      <c r="V55" s="284"/>
      <c r="W55" s="284"/>
    </row>
    <row r="56" spans="1:23" x14ac:dyDescent="0.2">
      <c r="A56" s="297" t="s">
        <v>75</v>
      </c>
      <c r="B56" s="298">
        <v>2530</v>
      </c>
      <c r="C56" s="298">
        <v>2592</v>
      </c>
      <c r="D56" s="298">
        <v>2907</v>
      </c>
      <c r="E56" s="298">
        <v>3345</v>
      </c>
      <c r="F56" s="299">
        <v>3913</v>
      </c>
      <c r="G56" s="299">
        <v>4304</v>
      </c>
      <c r="H56" s="298">
        <v>4660</v>
      </c>
      <c r="I56" s="298">
        <v>5194</v>
      </c>
      <c r="J56" s="300">
        <v>5041</v>
      </c>
      <c r="K56" s="301">
        <v>5285</v>
      </c>
      <c r="L56" s="302">
        <v>5888</v>
      </c>
      <c r="M56" s="302">
        <v>6300</v>
      </c>
      <c r="N56" s="302">
        <v>6588</v>
      </c>
      <c r="O56" s="302">
        <v>6320</v>
      </c>
      <c r="P56" s="302">
        <v>6480</v>
      </c>
      <c r="Q56" s="302">
        <v>6127</v>
      </c>
      <c r="R56" s="302">
        <v>6291</v>
      </c>
      <c r="S56" s="302">
        <v>6341</v>
      </c>
      <c r="T56" s="303">
        <v>6491</v>
      </c>
      <c r="U56" s="284"/>
      <c r="V56" s="284"/>
      <c r="W56" s="284"/>
    </row>
    <row r="57" spans="1:23" x14ac:dyDescent="0.2">
      <c r="A57" s="297" t="s">
        <v>76</v>
      </c>
      <c r="B57" s="298">
        <v>5314</v>
      </c>
      <c r="C57" s="298">
        <v>5668</v>
      </c>
      <c r="D57" s="298">
        <v>6943</v>
      </c>
      <c r="E57" s="298">
        <v>8413</v>
      </c>
      <c r="F57" s="299">
        <v>10472</v>
      </c>
      <c r="G57" s="299">
        <v>12353</v>
      </c>
      <c r="H57" s="298">
        <v>13882</v>
      </c>
      <c r="I57" s="298">
        <v>15768</v>
      </c>
      <c r="J57" s="300">
        <v>17804</v>
      </c>
      <c r="K57" s="301">
        <v>20374</v>
      </c>
      <c r="L57" s="302">
        <v>20259</v>
      </c>
      <c r="M57" s="302">
        <v>19578</v>
      </c>
      <c r="N57" s="302">
        <v>18378</v>
      </c>
      <c r="O57" s="302">
        <v>17411</v>
      </c>
      <c r="P57" s="302">
        <v>16119</v>
      </c>
      <c r="Q57" s="302">
        <v>14424</v>
      </c>
      <c r="R57" s="302">
        <v>14207</v>
      </c>
      <c r="S57" s="302">
        <v>13662</v>
      </c>
      <c r="T57" s="303">
        <v>13098</v>
      </c>
      <c r="U57" s="284"/>
      <c r="V57" s="284"/>
      <c r="W57" s="284"/>
    </row>
    <row r="58" spans="1:23" x14ac:dyDescent="0.2">
      <c r="A58" s="297" t="s">
        <v>77</v>
      </c>
      <c r="B58" s="298">
        <v>8484</v>
      </c>
      <c r="C58" s="298">
        <v>9824</v>
      </c>
      <c r="D58" s="298">
        <v>11669</v>
      </c>
      <c r="E58" s="298">
        <v>12927</v>
      </c>
      <c r="F58" s="299">
        <v>14330</v>
      </c>
      <c r="G58" s="299">
        <v>15839</v>
      </c>
      <c r="H58" s="298">
        <v>17928</v>
      </c>
      <c r="I58" s="298">
        <v>21712</v>
      </c>
      <c r="J58" s="300">
        <v>25096</v>
      </c>
      <c r="K58" s="301">
        <v>27553</v>
      </c>
      <c r="L58" s="302">
        <v>28715</v>
      </c>
      <c r="M58" s="302">
        <v>27477</v>
      </c>
      <c r="N58" s="302">
        <v>26766</v>
      </c>
      <c r="O58" s="302">
        <v>24211</v>
      </c>
      <c r="P58" s="302">
        <v>22464</v>
      </c>
      <c r="Q58" s="302">
        <v>19136</v>
      </c>
      <c r="R58" s="302">
        <v>18655</v>
      </c>
      <c r="S58" s="302">
        <v>16348</v>
      </c>
      <c r="T58" s="303">
        <v>16332</v>
      </c>
      <c r="U58" s="284"/>
      <c r="V58" s="284"/>
      <c r="W58" s="284"/>
    </row>
    <row r="59" spans="1:23" x14ac:dyDescent="0.2">
      <c r="A59" s="297" t="s">
        <v>78</v>
      </c>
      <c r="B59" s="298">
        <v>1814</v>
      </c>
      <c r="C59" s="298">
        <v>1880</v>
      </c>
      <c r="D59" s="298">
        <v>2068</v>
      </c>
      <c r="E59" s="298">
        <v>2412</v>
      </c>
      <c r="F59" s="299">
        <v>2737</v>
      </c>
      <c r="G59" s="299">
        <v>2610</v>
      </c>
      <c r="H59" s="298">
        <v>3278</v>
      </c>
      <c r="I59" s="298">
        <v>3090</v>
      </c>
      <c r="J59" s="300">
        <v>3754</v>
      </c>
      <c r="K59" s="301">
        <v>3958</v>
      </c>
      <c r="L59" s="302">
        <v>3990</v>
      </c>
      <c r="M59" s="302">
        <v>3730</v>
      </c>
      <c r="N59" s="302">
        <v>3316</v>
      </c>
      <c r="O59" s="302">
        <v>3075</v>
      </c>
      <c r="P59" s="302">
        <v>3321</v>
      </c>
      <c r="Q59" s="302">
        <v>3408</v>
      </c>
      <c r="R59" s="302">
        <v>3832</v>
      </c>
      <c r="S59" s="302">
        <v>3722</v>
      </c>
      <c r="T59" s="303">
        <v>3707</v>
      </c>
      <c r="U59" s="284"/>
      <c r="V59" s="284"/>
      <c r="W59" s="284"/>
    </row>
    <row r="60" spans="1:23" x14ac:dyDescent="0.2">
      <c r="A60" s="297" t="s">
        <v>79</v>
      </c>
      <c r="B60" s="298">
        <v>8923</v>
      </c>
      <c r="C60" s="298">
        <v>8012</v>
      </c>
      <c r="D60" s="298">
        <v>8884</v>
      </c>
      <c r="E60" s="298">
        <v>10535</v>
      </c>
      <c r="F60" s="299">
        <v>11385</v>
      </c>
      <c r="G60" s="299">
        <v>12854</v>
      </c>
      <c r="H60" s="298">
        <v>13528</v>
      </c>
      <c r="I60" s="298">
        <v>13458</v>
      </c>
      <c r="J60" s="300">
        <v>14988</v>
      </c>
      <c r="K60" s="301">
        <v>14315</v>
      </c>
      <c r="L60" s="302">
        <v>14336</v>
      </c>
      <c r="M60" s="302">
        <v>14984</v>
      </c>
      <c r="N60" s="302">
        <v>14128</v>
      </c>
      <c r="O60" s="302">
        <v>12821</v>
      </c>
      <c r="P60" s="302">
        <v>11852</v>
      </c>
      <c r="Q60" s="302">
        <v>10999</v>
      </c>
      <c r="R60" s="302">
        <v>9515</v>
      </c>
      <c r="S60" s="302">
        <v>9106</v>
      </c>
      <c r="T60" s="303">
        <v>9652</v>
      </c>
      <c r="U60" s="284"/>
      <c r="V60" s="284"/>
      <c r="W60" s="284"/>
    </row>
    <row r="61" spans="1:23" x14ac:dyDescent="0.2">
      <c r="A61" s="297" t="s">
        <v>80</v>
      </c>
      <c r="B61" s="298">
        <v>1888</v>
      </c>
      <c r="C61" s="298">
        <v>989</v>
      </c>
      <c r="D61" s="298">
        <v>1031</v>
      </c>
      <c r="E61" s="298">
        <v>1012</v>
      </c>
      <c r="F61" s="299">
        <v>1320</v>
      </c>
      <c r="G61" s="299">
        <v>1678</v>
      </c>
      <c r="H61" s="298">
        <v>1910</v>
      </c>
      <c r="I61" s="298">
        <v>2178</v>
      </c>
      <c r="J61" s="300">
        <v>2421</v>
      </c>
      <c r="K61" s="301">
        <v>2487</v>
      </c>
      <c r="L61" s="302">
        <v>2634</v>
      </c>
      <c r="M61" s="302">
        <v>2598</v>
      </c>
      <c r="N61" s="302">
        <v>2579</v>
      </c>
      <c r="O61" s="302">
        <v>2462</v>
      </c>
      <c r="P61" s="302">
        <v>2244</v>
      </c>
      <c r="Q61" s="302">
        <v>2237</v>
      </c>
      <c r="R61" s="302">
        <v>2135</v>
      </c>
      <c r="S61" s="302">
        <v>1999</v>
      </c>
      <c r="T61" s="303">
        <v>2228</v>
      </c>
      <c r="U61" s="284"/>
      <c r="V61" s="284"/>
      <c r="W61" s="284"/>
    </row>
    <row r="62" spans="1:23" x14ac:dyDescent="0.2">
      <c r="A62" s="306" t="s">
        <v>81</v>
      </c>
      <c r="B62" s="307">
        <v>0</v>
      </c>
      <c r="C62" s="307">
        <v>0</v>
      </c>
      <c r="D62" s="307">
        <v>0</v>
      </c>
      <c r="E62" s="307">
        <v>0</v>
      </c>
      <c r="F62" s="308">
        <v>0</v>
      </c>
      <c r="G62" s="308">
        <v>0</v>
      </c>
      <c r="H62" s="307">
        <v>0</v>
      </c>
      <c r="I62" s="307">
        <v>0</v>
      </c>
      <c r="J62" s="309">
        <v>0</v>
      </c>
      <c r="K62" s="310">
        <v>0</v>
      </c>
      <c r="L62" s="308">
        <v>0</v>
      </c>
      <c r="M62" s="308">
        <v>0</v>
      </c>
      <c r="N62" s="308">
        <v>0</v>
      </c>
      <c r="O62" s="308">
        <v>0</v>
      </c>
      <c r="P62" s="308">
        <v>0</v>
      </c>
      <c r="Q62" s="308">
        <v>0</v>
      </c>
      <c r="R62" s="308">
        <v>0</v>
      </c>
      <c r="S62" s="308">
        <v>0</v>
      </c>
      <c r="T62" s="311"/>
      <c r="U62" s="284"/>
      <c r="V62" s="284"/>
      <c r="W62" s="284"/>
    </row>
    <row r="63" spans="1:23" ht="13.5" thickBot="1" x14ac:dyDescent="0.25">
      <c r="A63" s="312" t="s">
        <v>48</v>
      </c>
      <c r="B63" s="313">
        <v>47405</v>
      </c>
      <c r="C63" s="313">
        <v>45214</v>
      </c>
      <c r="D63" s="313">
        <v>54492</v>
      </c>
      <c r="E63" s="313">
        <v>60929</v>
      </c>
      <c r="F63" s="314">
        <v>69576</v>
      </c>
      <c r="G63" s="314">
        <v>75550</v>
      </c>
      <c r="H63" s="313">
        <v>81055</v>
      </c>
      <c r="I63" s="313">
        <v>89074</v>
      </c>
      <c r="J63" s="315">
        <v>97186</v>
      </c>
      <c r="K63" s="313">
        <v>104002</v>
      </c>
      <c r="L63" s="360">
        <v>105569</v>
      </c>
      <c r="M63" s="360">
        <v>106437</v>
      </c>
      <c r="N63" s="360">
        <v>103761</v>
      </c>
      <c r="O63" s="360">
        <f>+'vš_druh studia '!K93</f>
        <v>98261</v>
      </c>
      <c r="P63" s="360">
        <f>+'vš_druh studia '!K101</f>
        <v>93714</v>
      </c>
      <c r="Q63" s="360">
        <f>+'vš_druh studia '!K109</f>
        <v>84764</v>
      </c>
      <c r="R63" s="360">
        <f>+'vš_druh studia '!K117</f>
        <v>80302</v>
      </c>
      <c r="S63" s="360">
        <f>+'vš_druh studia '!K125</f>
        <v>74767</v>
      </c>
      <c r="T63" s="318">
        <f>+'vš_druh studia '!K133</f>
        <v>74623</v>
      </c>
      <c r="U63" s="284"/>
      <c r="V63" s="284"/>
      <c r="W63" s="284"/>
    </row>
    <row r="64" spans="1:23" ht="13.5" thickBot="1" x14ac:dyDescent="0.25">
      <c r="A64" s="319" t="s">
        <v>85</v>
      </c>
      <c r="B64" s="320"/>
      <c r="C64" s="320"/>
      <c r="D64" s="320"/>
      <c r="E64" s="320"/>
      <c r="F64" s="320"/>
      <c r="G64" s="320"/>
      <c r="H64" s="320"/>
      <c r="I64" s="320"/>
      <c r="J64" s="321"/>
      <c r="K64" s="320"/>
      <c r="L64" s="320"/>
      <c r="M64" s="320"/>
      <c r="N64" s="320"/>
      <c r="O64" s="320"/>
      <c r="P64" s="320"/>
      <c r="Q64" s="320"/>
      <c r="R64" s="320"/>
      <c r="S64" s="320"/>
      <c r="T64" s="326"/>
      <c r="U64" s="284"/>
      <c r="V64" s="284"/>
      <c r="W64" s="284"/>
    </row>
    <row r="65" spans="1:23" x14ac:dyDescent="0.2">
      <c r="A65" s="361" t="s">
        <v>71</v>
      </c>
      <c r="B65" s="362" t="s">
        <v>21</v>
      </c>
      <c r="C65" s="362" t="s">
        <v>21</v>
      </c>
      <c r="D65" s="362">
        <v>0.46165700447640712</v>
      </c>
      <c r="E65" s="362">
        <v>0.539954427594877</v>
      </c>
      <c r="F65" s="362">
        <f t="shared" ref="F65:F73" si="31">F53/F41</f>
        <v>0.63680465717981893</v>
      </c>
      <c r="G65" s="363">
        <f t="shared" ref="G65:J73" si="32">G53/G41</f>
        <v>0.63939965425113943</v>
      </c>
      <c r="H65" s="362">
        <f t="shared" si="32"/>
        <v>0.69256250492941085</v>
      </c>
      <c r="I65" s="362">
        <f>I53/I41</f>
        <v>0.71215996279934901</v>
      </c>
      <c r="J65" s="364">
        <f t="shared" si="32"/>
        <v>0.75857480780603193</v>
      </c>
      <c r="K65" s="365">
        <v>0.81391192450672001</v>
      </c>
      <c r="L65" s="366">
        <v>0.791482606294865</v>
      </c>
      <c r="M65" s="366">
        <f t="shared" ref="M65:O73" si="33">M53/M41</f>
        <v>0.78681706471737345</v>
      </c>
      <c r="N65" s="366">
        <f t="shared" si="33"/>
        <v>0.72837179070523239</v>
      </c>
      <c r="O65" s="366">
        <f t="shared" si="33"/>
        <v>0.74308755760368661</v>
      </c>
      <c r="P65" s="366">
        <f t="shared" ref="P65:Q65" si="34">P53/P41</f>
        <v>0.70349227669576897</v>
      </c>
      <c r="Q65" s="366">
        <f t="shared" si="34"/>
        <v>0.72523136523423493</v>
      </c>
      <c r="R65" s="366">
        <f t="shared" ref="R65:T65" si="35">R53/R41</f>
        <v>0.76683854334514989</v>
      </c>
      <c r="S65" s="366">
        <f t="shared" ref="S65" si="36">S53/S41</f>
        <v>0.74223494707617566</v>
      </c>
      <c r="T65" s="367">
        <f t="shared" si="35"/>
        <v>0.75281491907107667</v>
      </c>
      <c r="U65" s="284"/>
      <c r="V65" s="284"/>
      <c r="W65" s="284"/>
    </row>
    <row r="66" spans="1:23" x14ac:dyDescent="0.2">
      <c r="A66" s="368" t="s">
        <v>73</v>
      </c>
      <c r="B66" s="369" t="s">
        <v>21</v>
      </c>
      <c r="C66" s="369" t="s">
        <v>21</v>
      </c>
      <c r="D66" s="369">
        <v>0.75722800133269164</v>
      </c>
      <c r="E66" s="369">
        <v>0.76097543635135612</v>
      </c>
      <c r="F66" s="369">
        <f t="shared" si="31"/>
        <v>0.86681078065618355</v>
      </c>
      <c r="G66" s="370">
        <f t="shared" si="32"/>
        <v>0.88160532843986816</v>
      </c>
      <c r="H66" s="369">
        <f t="shared" si="32"/>
        <v>0.88434260774686302</v>
      </c>
      <c r="I66" s="369">
        <f t="shared" si="32"/>
        <v>0.89985651861996996</v>
      </c>
      <c r="J66" s="371">
        <f t="shared" si="32"/>
        <v>0.90073188660551629</v>
      </c>
      <c r="K66" s="372">
        <v>0.90789188519768416</v>
      </c>
      <c r="L66" s="373">
        <v>0.90770387543469411</v>
      </c>
      <c r="M66" s="373">
        <f t="shared" si="33"/>
        <v>0.89004906653901383</v>
      </c>
      <c r="N66" s="373">
        <f t="shared" si="33"/>
        <v>0.87124578722896595</v>
      </c>
      <c r="O66" s="373">
        <f t="shared" si="33"/>
        <v>0.8674364040503828</v>
      </c>
      <c r="P66" s="373">
        <f t="shared" ref="P66:Q66" si="37">P54/P42</f>
        <v>0.86918079543653937</v>
      </c>
      <c r="Q66" s="373">
        <f t="shared" si="37"/>
        <v>0.87923400885497283</v>
      </c>
      <c r="R66" s="373">
        <f t="shared" ref="R66:T66" si="38">R54/R42</f>
        <v>0.87152513899444017</v>
      </c>
      <c r="S66" s="373">
        <f t="shared" ref="S66" si="39">S54/S42</f>
        <v>0.87754655941243331</v>
      </c>
      <c r="T66" s="374">
        <f t="shared" si="38"/>
        <v>0.86902961842924487</v>
      </c>
      <c r="U66" s="284"/>
      <c r="V66" s="284"/>
      <c r="W66" s="284"/>
    </row>
    <row r="67" spans="1:23" x14ac:dyDescent="0.2">
      <c r="A67" s="368" t="s">
        <v>74</v>
      </c>
      <c r="B67" s="369" t="s">
        <v>21</v>
      </c>
      <c r="C67" s="369" t="s">
        <v>21</v>
      </c>
      <c r="D67" s="369">
        <v>0.33125070998523232</v>
      </c>
      <c r="E67" s="369">
        <v>0.59425558989274674</v>
      </c>
      <c r="F67" s="369">
        <f t="shared" si="31"/>
        <v>0.71246768741300459</v>
      </c>
      <c r="G67" s="370">
        <f t="shared" si="32"/>
        <v>0.7292888563049853</v>
      </c>
      <c r="H67" s="369">
        <f t="shared" si="32"/>
        <v>0.71189077082613206</v>
      </c>
      <c r="I67" s="369">
        <f t="shared" si="32"/>
        <v>0.77841467409105802</v>
      </c>
      <c r="J67" s="371">
        <f t="shared" si="32"/>
        <v>0.77722853847421325</v>
      </c>
      <c r="K67" s="372">
        <v>0.8381729712760948</v>
      </c>
      <c r="L67" s="373">
        <v>0.79217465267933085</v>
      </c>
      <c r="M67" s="373">
        <f t="shared" si="33"/>
        <v>0.74880350061534251</v>
      </c>
      <c r="N67" s="373">
        <f t="shared" si="33"/>
        <v>0.77820677820677819</v>
      </c>
      <c r="O67" s="373">
        <f t="shared" si="33"/>
        <v>0.78994614003590669</v>
      </c>
      <c r="P67" s="373">
        <f t="shared" ref="P67:Q67" si="40">P55/P43</f>
        <v>0.77012770682953913</v>
      </c>
      <c r="Q67" s="373">
        <f t="shared" si="40"/>
        <v>0.77579425113464451</v>
      </c>
      <c r="R67" s="373">
        <f t="shared" ref="R67:T67" si="41">R55/R43</f>
        <v>0.78159821712830313</v>
      </c>
      <c r="S67" s="373">
        <f t="shared" ref="S67" si="42">S55/S43</f>
        <v>0.85709330558446062</v>
      </c>
      <c r="T67" s="374">
        <f t="shared" si="41"/>
        <v>0.86017088399605657</v>
      </c>
      <c r="U67" s="284"/>
      <c r="V67" s="284"/>
      <c r="W67" s="284"/>
    </row>
    <row r="68" spans="1:23" x14ac:dyDescent="0.2">
      <c r="A68" s="368" t="s">
        <v>75</v>
      </c>
      <c r="B68" s="369" t="s">
        <v>21</v>
      </c>
      <c r="C68" s="369" t="s">
        <v>21</v>
      </c>
      <c r="D68" s="369">
        <v>0.33125070998523232</v>
      </c>
      <c r="E68" s="369">
        <v>0.38018406999204635</v>
      </c>
      <c r="F68" s="369">
        <f t="shared" si="31"/>
        <v>0.44090140845070425</v>
      </c>
      <c r="G68" s="370">
        <f t="shared" si="32"/>
        <v>0.39874004076338709</v>
      </c>
      <c r="H68" s="369">
        <f t="shared" si="32"/>
        <v>0.41876347951114307</v>
      </c>
      <c r="I68" s="369">
        <f t="shared" si="32"/>
        <v>0.45429895915332807</v>
      </c>
      <c r="J68" s="371">
        <f t="shared" si="32"/>
        <v>0.45586905407849521</v>
      </c>
      <c r="K68" s="372">
        <v>0.50266311584553924</v>
      </c>
      <c r="L68" s="373">
        <v>0.51835548903952811</v>
      </c>
      <c r="M68" s="373">
        <f t="shared" si="33"/>
        <v>0.50488860394293955</v>
      </c>
      <c r="N68" s="373">
        <f t="shared" si="33"/>
        <v>0.51248541423570593</v>
      </c>
      <c r="O68" s="373">
        <f t="shared" si="33"/>
        <v>0.47195877828392202</v>
      </c>
      <c r="P68" s="373">
        <f t="shared" ref="P68:Q68" si="43">P56/P44</f>
        <v>0.47048573295578305</v>
      </c>
      <c r="Q68" s="373">
        <f t="shared" si="43"/>
        <v>0.47287180674538859</v>
      </c>
      <c r="R68" s="373">
        <f t="shared" ref="R68:T68" si="44">R56/R44</f>
        <v>0.49156118143459915</v>
      </c>
      <c r="S68" s="373">
        <f t="shared" ref="S68" si="45">S56/S44</f>
        <v>0.51490052781161189</v>
      </c>
      <c r="T68" s="374">
        <f t="shared" si="44"/>
        <v>0.55459671907040331</v>
      </c>
      <c r="U68" s="284"/>
      <c r="V68" s="284"/>
      <c r="W68" s="284"/>
    </row>
    <row r="69" spans="1:23" x14ac:dyDescent="0.2">
      <c r="A69" s="368" t="s">
        <v>76</v>
      </c>
      <c r="B69" s="369" t="s">
        <v>21</v>
      </c>
      <c r="C69" s="369" t="s">
        <v>21</v>
      </c>
      <c r="D69" s="369">
        <v>0.27168914178813625</v>
      </c>
      <c r="E69" s="369">
        <v>0.31223519239083442</v>
      </c>
      <c r="F69" s="369">
        <f t="shared" si="31"/>
        <v>0.4122185482601165</v>
      </c>
      <c r="G69" s="370">
        <f t="shared" si="32"/>
        <v>0.42819508475163781</v>
      </c>
      <c r="H69" s="369">
        <f t="shared" si="32"/>
        <v>0.45465561851111913</v>
      </c>
      <c r="I69" s="369">
        <f t="shared" si="32"/>
        <v>0.49938242280285033</v>
      </c>
      <c r="J69" s="371">
        <f t="shared" si="32"/>
        <v>0.51178567322065083</v>
      </c>
      <c r="K69" s="372">
        <v>0.57537418808246255</v>
      </c>
      <c r="L69" s="373">
        <v>0.56474228528419701</v>
      </c>
      <c r="M69" s="373">
        <f t="shared" si="33"/>
        <v>0.54980482462298852</v>
      </c>
      <c r="N69" s="373">
        <f t="shared" si="33"/>
        <v>0.534383995812858</v>
      </c>
      <c r="O69" s="373">
        <f t="shared" si="33"/>
        <v>0.55273015873015874</v>
      </c>
      <c r="P69" s="373">
        <f t="shared" ref="P69:Q69" si="46">P57/P45</f>
        <v>0.53821496544125014</v>
      </c>
      <c r="Q69" s="373">
        <f t="shared" si="46"/>
        <v>0.56733794839521712</v>
      </c>
      <c r="R69" s="373">
        <f t="shared" ref="R69:T69" si="47">R57/R45</f>
        <v>0.58872037129123156</v>
      </c>
      <c r="S69" s="373">
        <f t="shared" ref="S69" si="48">S57/S45</f>
        <v>0.60623003194888181</v>
      </c>
      <c r="T69" s="374">
        <f t="shared" si="47"/>
        <v>0.6166666666666667</v>
      </c>
      <c r="U69" s="284"/>
      <c r="V69" s="284"/>
      <c r="W69" s="284"/>
    </row>
    <row r="70" spans="1:23" x14ac:dyDescent="0.2">
      <c r="A70" s="368" t="s">
        <v>77</v>
      </c>
      <c r="B70" s="369" t="s">
        <v>21</v>
      </c>
      <c r="C70" s="369" t="s">
        <v>21</v>
      </c>
      <c r="D70" s="369">
        <v>0.43473098330241189</v>
      </c>
      <c r="E70" s="369">
        <v>0.50061756986259076</v>
      </c>
      <c r="F70" s="369">
        <f t="shared" si="31"/>
        <v>0.60428438896854175</v>
      </c>
      <c r="G70" s="370">
        <f t="shared" si="32"/>
        <v>0.5772651067862089</v>
      </c>
      <c r="H70" s="369">
        <f t="shared" si="32"/>
        <v>0.610938831146703</v>
      </c>
      <c r="I70" s="369">
        <f t="shared" si="32"/>
        <v>0.66802042951203</v>
      </c>
      <c r="J70" s="371">
        <f t="shared" si="32"/>
        <v>0.7126710967228943</v>
      </c>
      <c r="K70" s="372">
        <v>0.73148910186635518</v>
      </c>
      <c r="L70" s="373">
        <v>0.73772639691714836</v>
      </c>
      <c r="M70" s="373">
        <f t="shared" si="33"/>
        <v>0.70005095541401274</v>
      </c>
      <c r="N70" s="373">
        <f t="shared" si="33"/>
        <v>0.696559621089887</v>
      </c>
      <c r="O70" s="373">
        <f t="shared" si="33"/>
        <v>0.70065113587035166</v>
      </c>
      <c r="P70" s="373">
        <f t="shared" ref="P70:Q70" si="49">P58/P46</f>
        <v>0.7442107006791453</v>
      </c>
      <c r="Q70" s="373">
        <f t="shared" si="49"/>
        <v>0.75642343268242551</v>
      </c>
      <c r="R70" s="373">
        <f t="shared" ref="R70:T70" si="50">R58/R46</f>
        <v>0.78979678238780693</v>
      </c>
      <c r="S70" s="373">
        <f t="shared" ref="S70" si="51">S58/S46</f>
        <v>0.80802688809806245</v>
      </c>
      <c r="T70" s="374">
        <f t="shared" si="50"/>
        <v>0.82568250758341755</v>
      </c>
      <c r="U70" s="284"/>
      <c r="V70" s="284"/>
      <c r="W70" s="284"/>
    </row>
    <row r="71" spans="1:23" x14ac:dyDescent="0.2">
      <c r="A71" s="368" t="s">
        <v>78</v>
      </c>
      <c r="B71" s="369" t="s">
        <v>21</v>
      </c>
      <c r="C71" s="369" t="s">
        <v>21</v>
      </c>
      <c r="D71" s="369">
        <v>0.20886649874055416</v>
      </c>
      <c r="E71" s="369">
        <v>0.24509208662214127</v>
      </c>
      <c r="F71" s="369">
        <f t="shared" si="31"/>
        <v>0.27266387726638774</v>
      </c>
      <c r="G71" s="370">
        <f t="shared" si="32"/>
        <v>0.20647100704058224</v>
      </c>
      <c r="H71" s="369">
        <f t="shared" si="32"/>
        <v>0.26576941786930436</v>
      </c>
      <c r="I71" s="369">
        <f t="shared" si="32"/>
        <v>0.27795268507690923</v>
      </c>
      <c r="J71" s="371">
        <f t="shared" si="32"/>
        <v>0.31472166331321261</v>
      </c>
      <c r="K71" s="372">
        <v>0.36116433981202667</v>
      </c>
      <c r="L71" s="373">
        <v>0.35932997118155618</v>
      </c>
      <c r="M71" s="373">
        <f t="shared" si="33"/>
        <v>0.36090953072085147</v>
      </c>
      <c r="N71" s="373">
        <f t="shared" si="33"/>
        <v>0.34206725809779243</v>
      </c>
      <c r="O71" s="373">
        <f t="shared" si="33"/>
        <v>0.3618924326232788</v>
      </c>
      <c r="P71" s="373">
        <f t="shared" ref="P71:Q71" si="52">P59/P47</f>
        <v>0.40490124359912216</v>
      </c>
      <c r="Q71" s="373">
        <f t="shared" si="52"/>
        <v>0.44519921619856301</v>
      </c>
      <c r="R71" s="373">
        <f t="shared" ref="R71:T71" si="53">R59/R47</f>
        <v>0.49279835390946503</v>
      </c>
      <c r="S71" s="373">
        <f t="shared" ref="S71" si="54">S59/S47</f>
        <v>0.51479944674965417</v>
      </c>
      <c r="T71" s="374">
        <f t="shared" si="53"/>
        <v>0.5812166823455629</v>
      </c>
      <c r="U71" s="284"/>
      <c r="V71" s="284"/>
      <c r="W71" s="284"/>
    </row>
    <row r="72" spans="1:23" x14ac:dyDescent="0.2">
      <c r="A72" s="368" t="s">
        <v>79</v>
      </c>
      <c r="B72" s="369" t="s">
        <v>21</v>
      </c>
      <c r="C72" s="369" t="s">
        <v>21</v>
      </c>
      <c r="D72" s="369">
        <v>0.33474703497973279</v>
      </c>
      <c r="E72" s="369">
        <v>0.38571523134970542</v>
      </c>
      <c r="F72" s="369">
        <f t="shared" si="31"/>
        <v>0.47022137782917561</v>
      </c>
      <c r="G72" s="370">
        <f t="shared" si="32"/>
        <v>0.4416878565047076</v>
      </c>
      <c r="H72" s="369">
        <f t="shared" si="32"/>
        <v>0.50481379207403543</v>
      </c>
      <c r="I72" s="369">
        <f t="shared" si="32"/>
        <v>0.49354554789496846</v>
      </c>
      <c r="J72" s="371">
        <f t="shared" si="32"/>
        <v>0.49468611789557065</v>
      </c>
      <c r="K72" s="372">
        <v>0.53739019445904346</v>
      </c>
      <c r="L72" s="373">
        <v>0.54204476709013916</v>
      </c>
      <c r="M72" s="373">
        <f t="shared" si="33"/>
        <v>0.52836841919672772</v>
      </c>
      <c r="N72" s="373">
        <f t="shared" si="33"/>
        <v>0.46154851355766091</v>
      </c>
      <c r="O72" s="373">
        <f t="shared" si="33"/>
        <v>0.46118705035971225</v>
      </c>
      <c r="P72" s="373">
        <f t="shared" ref="P72:Q72" si="55">P60/P48</f>
        <v>0.47298268018197781</v>
      </c>
      <c r="Q72" s="373">
        <f t="shared" si="55"/>
        <v>0.47472916396909665</v>
      </c>
      <c r="R72" s="373">
        <f t="shared" ref="R72:T72" si="56">R60/R48</f>
        <v>0.48292138253057909</v>
      </c>
      <c r="S72" s="373">
        <f t="shared" ref="S72" si="57">S60/S48</f>
        <v>0.52681515765114262</v>
      </c>
      <c r="T72" s="374">
        <f t="shared" si="56"/>
        <v>0.5967971310208372</v>
      </c>
      <c r="U72" s="284"/>
      <c r="V72" s="284"/>
      <c r="W72" s="284"/>
    </row>
    <row r="73" spans="1:23" x14ac:dyDescent="0.2">
      <c r="A73" s="368" t="s">
        <v>80</v>
      </c>
      <c r="B73" s="369" t="s">
        <v>21</v>
      </c>
      <c r="C73" s="369" t="s">
        <v>21</v>
      </c>
      <c r="D73" s="369">
        <v>0.18720465285350782</v>
      </c>
      <c r="E73" s="369">
        <v>0.20182214299861359</v>
      </c>
      <c r="F73" s="369">
        <f t="shared" si="31"/>
        <v>0.26586102719033233</v>
      </c>
      <c r="G73" s="370">
        <f t="shared" si="32"/>
        <v>0.30766409974330766</v>
      </c>
      <c r="H73" s="369">
        <f t="shared" si="32"/>
        <v>0.33901313454029108</v>
      </c>
      <c r="I73" s="369">
        <f t="shared" si="32"/>
        <v>0.37148217636022512</v>
      </c>
      <c r="J73" s="371">
        <f t="shared" si="32"/>
        <v>0.39086212463674525</v>
      </c>
      <c r="K73" s="372">
        <v>0.43124674874284724</v>
      </c>
      <c r="L73" s="373">
        <v>0.41493383742911155</v>
      </c>
      <c r="M73" s="373">
        <f t="shared" si="33"/>
        <v>0.41127117302517019</v>
      </c>
      <c r="N73" s="373">
        <f t="shared" si="33"/>
        <v>0.41079961771264734</v>
      </c>
      <c r="O73" s="373">
        <f t="shared" si="33"/>
        <v>0.41877870386120086</v>
      </c>
      <c r="P73" s="373">
        <f t="shared" ref="P73:Q73" si="58">P61/P49</f>
        <v>0.42751000190512478</v>
      </c>
      <c r="Q73" s="373">
        <f t="shared" si="58"/>
        <v>0.44561752988047809</v>
      </c>
      <c r="R73" s="373">
        <f t="shared" ref="R73:T73" si="59">R61/R49</f>
        <v>0.44148056244830436</v>
      </c>
      <c r="S73" s="373">
        <f t="shared" ref="S73" si="60">S61/S49</f>
        <v>0.45838110525108922</v>
      </c>
      <c r="T73" s="374">
        <f t="shared" si="59"/>
        <v>0.50304809212011736</v>
      </c>
      <c r="U73" s="284"/>
      <c r="V73" s="284"/>
      <c r="W73" s="284"/>
    </row>
    <row r="74" spans="1:23" x14ac:dyDescent="0.2">
      <c r="A74" s="306" t="s">
        <v>81</v>
      </c>
      <c r="B74" s="375" t="s">
        <v>21</v>
      </c>
      <c r="C74" s="375" t="s">
        <v>21</v>
      </c>
      <c r="D74" s="375" t="s">
        <v>69</v>
      </c>
      <c r="E74" s="375" t="s">
        <v>69</v>
      </c>
      <c r="F74" s="376" t="s">
        <v>67</v>
      </c>
      <c r="G74" s="376" t="s">
        <v>67</v>
      </c>
      <c r="H74" s="375" t="s">
        <v>67</v>
      </c>
      <c r="I74" s="375" t="s">
        <v>67</v>
      </c>
      <c r="J74" s="377" t="s">
        <v>67</v>
      </c>
      <c r="K74" s="378" t="s">
        <v>67</v>
      </c>
      <c r="L74" s="379" t="s">
        <v>67</v>
      </c>
      <c r="M74" s="379" t="s">
        <v>67</v>
      </c>
      <c r="N74" s="379" t="s">
        <v>67</v>
      </c>
      <c r="O74" s="379" t="s">
        <v>67</v>
      </c>
      <c r="P74" s="379" t="s">
        <v>67</v>
      </c>
      <c r="Q74" s="379" t="s">
        <v>67</v>
      </c>
      <c r="R74" s="379" t="s">
        <v>67</v>
      </c>
      <c r="S74" s="379" t="s">
        <v>67</v>
      </c>
      <c r="T74" s="380" t="s">
        <v>67</v>
      </c>
      <c r="U74" s="284"/>
      <c r="V74" s="284"/>
      <c r="W74" s="284"/>
    </row>
    <row r="75" spans="1:23" ht="13.5" thickBot="1" x14ac:dyDescent="0.25">
      <c r="A75" s="312" t="s">
        <v>48</v>
      </c>
      <c r="B75" s="381" t="s">
        <v>21</v>
      </c>
      <c r="C75" s="382" t="s">
        <v>21</v>
      </c>
      <c r="D75" s="382">
        <f t="shared" ref="D75:J75" si="61">D63/D51</f>
        <v>0.58175063254652015</v>
      </c>
      <c r="E75" s="382">
        <f t="shared" si="61"/>
        <v>0.62194661358648495</v>
      </c>
      <c r="F75" s="382">
        <f t="shared" si="61"/>
        <v>0.64929635298070099</v>
      </c>
      <c r="G75" s="382">
        <f t="shared" si="61"/>
        <v>0.63336770537293663</v>
      </c>
      <c r="H75" s="381">
        <f t="shared" si="61"/>
        <v>0.66815319176998156</v>
      </c>
      <c r="I75" s="381">
        <f t="shared" si="61"/>
        <v>0.70068594443220789</v>
      </c>
      <c r="J75" s="383">
        <f t="shared" si="61"/>
        <v>0.71869315072545226</v>
      </c>
      <c r="K75" s="381">
        <v>0.76407622909870987</v>
      </c>
      <c r="L75" s="384">
        <v>0.77189672947421528</v>
      </c>
      <c r="M75" s="384">
        <f t="shared" ref="M75:R75" si="62">M63/M51</f>
        <v>0.75987349363184653</v>
      </c>
      <c r="N75" s="384">
        <f t="shared" si="62"/>
        <v>0.74498133256749</v>
      </c>
      <c r="O75" s="384">
        <f t="shared" si="62"/>
        <v>0.75164463619117561</v>
      </c>
      <c r="P75" s="384">
        <f t="shared" si="62"/>
        <v>0.75718694956611665</v>
      </c>
      <c r="Q75" s="384">
        <f t="shared" si="62"/>
        <v>0.76107529585001887</v>
      </c>
      <c r="R75" s="384">
        <f t="shared" si="62"/>
        <v>0.77629976218557262</v>
      </c>
      <c r="S75" s="384">
        <f t="shared" ref="S75" si="63">S63/S51</f>
        <v>0.79481864183356721</v>
      </c>
      <c r="T75" s="385">
        <f t="shared" ref="T75" si="64">T63/T51</f>
        <v>0.82430850123718624</v>
      </c>
      <c r="U75" s="284"/>
      <c r="V75" s="284"/>
      <c r="W75" s="284"/>
    </row>
    <row r="76" spans="1:23" ht="13.5" thickBot="1" x14ac:dyDescent="0.25">
      <c r="A76" s="319" t="s">
        <v>86</v>
      </c>
      <c r="B76" s="320"/>
      <c r="C76" s="320"/>
      <c r="D76" s="320"/>
      <c r="E76" s="320"/>
      <c r="F76" s="320"/>
      <c r="G76" s="320"/>
      <c r="H76" s="320"/>
      <c r="I76" s="320"/>
      <c r="J76" s="321"/>
      <c r="K76" s="320"/>
      <c r="L76" s="320"/>
      <c r="M76" s="320"/>
      <c r="N76" s="320"/>
      <c r="O76" s="320"/>
      <c r="P76" s="320"/>
      <c r="Q76" s="320"/>
      <c r="R76" s="320"/>
      <c r="S76" s="320"/>
      <c r="T76" s="326"/>
      <c r="U76" s="284"/>
      <c r="V76" s="284"/>
      <c r="W76" s="284"/>
    </row>
    <row r="77" spans="1:23" x14ac:dyDescent="0.2">
      <c r="A77" s="361" t="s">
        <v>71</v>
      </c>
      <c r="B77" s="366">
        <f t="shared" ref="B77:R85" si="65">+B17/B$27</f>
        <v>0.13139350714631209</v>
      </c>
      <c r="C77" s="366">
        <f t="shared" si="65"/>
        <v>9.9386384500169109E-2</v>
      </c>
      <c r="D77" s="366">
        <f t="shared" si="65"/>
        <v>0.1302919392489697</v>
      </c>
      <c r="E77" s="366">
        <f t="shared" si="65"/>
        <v>0.11723947040642155</v>
      </c>
      <c r="F77" s="366">
        <f t="shared" si="65"/>
        <v>0.12340573976227548</v>
      </c>
      <c r="G77" s="366">
        <f t="shared" si="65"/>
        <v>0.11423016629268742</v>
      </c>
      <c r="H77" s="366">
        <f t="shared" si="65"/>
        <v>0.10921380827863726</v>
      </c>
      <c r="I77" s="366">
        <f t="shared" si="65"/>
        <v>0.10744886928384349</v>
      </c>
      <c r="J77" s="366">
        <f t="shared" si="65"/>
        <v>0.10390680881501413</v>
      </c>
      <c r="K77" s="366">
        <f t="shared" si="65"/>
        <v>0.10622593721778219</v>
      </c>
      <c r="L77" s="366">
        <f t="shared" si="65"/>
        <v>0.10808211703723912</v>
      </c>
      <c r="M77" s="366">
        <f t="shared" si="65"/>
        <v>0.11444471006985948</v>
      </c>
      <c r="N77" s="366">
        <f t="shared" si="65"/>
        <v>0.11224292006710647</v>
      </c>
      <c r="O77" s="366">
        <f t="shared" si="65"/>
        <v>0.11495597430771194</v>
      </c>
      <c r="P77" s="366">
        <f t="shared" si="65"/>
        <v>0.12022464378021258</v>
      </c>
      <c r="Q77" s="366">
        <f t="shared" si="65"/>
        <v>0.12372598779576384</v>
      </c>
      <c r="R77" s="366">
        <f t="shared" si="65"/>
        <v>0.1183450788289284</v>
      </c>
      <c r="S77" s="366">
        <f t="shared" ref="S77" si="66">+S17/S$27</f>
        <v>0.12264692434162525</v>
      </c>
      <c r="T77" s="367">
        <f t="shared" ref="T77" si="67">+T17/T$27</f>
        <v>0.12719647339741627</v>
      </c>
      <c r="U77" s="284"/>
      <c r="V77" s="284"/>
      <c r="W77" s="284"/>
    </row>
    <row r="78" spans="1:23" x14ac:dyDescent="0.2">
      <c r="A78" s="368" t="s">
        <v>73</v>
      </c>
      <c r="B78" s="373">
        <f t="shared" si="65"/>
        <v>0.25958136932254666</v>
      </c>
      <c r="C78" s="373">
        <f t="shared" si="65"/>
        <v>0.19950717495289172</v>
      </c>
      <c r="D78" s="373">
        <f t="shared" si="65"/>
        <v>0.25872023209122263</v>
      </c>
      <c r="E78" s="373">
        <f t="shared" si="65"/>
        <v>0.25891036582552934</v>
      </c>
      <c r="F78" s="373">
        <f t="shared" si="65"/>
        <v>0.2765823484867822</v>
      </c>
      <c r="G78" s="373">
        <f t="shared" si="65"/>
        <v>0.25138321089355425</v>
      </c>
      <c r="H78" s="373">
        <f t="shared" si="65"/>
        <v>0.24438030790562384</v>
      </c>
      <c r="I78" s="373">
        <f t="shared" si="65"/>
        <v>0.2432436354138704</v>
      </c>
      <c r="J78" s="373">
        <f t="shared" si="65"/>
        <v>0.23387717565312169</v>
      </c>
      <c r="K78" s="373">
        <f t="shared" si="65"/>
        <v>0.23814600294694815</v>
      </c>
      <c r="L78" s="373">
        <f t="shared" si="65"/>
        <v>0.23383576592552174</v>
      </c>
      <c r="M78" s="373">
        <f t="shared" si="65"/>
        <v>0.23766169947140542</v>
      </c>
      <c r="N78" s="373">
        <f t="shared" si="65"/>
        <v>0.23796728893879543</v>
      </c>
      <c r="O78" s="373">
        <f t="shared" si="65"/>
        <v>0.2450905327037872</v>
      </c>
      <c r="P78" s="373">
        <f t="shared" si="65"/>
        <v>0.25002048310330188</v>
      </c>
      <c r="Q78" s="373">
        <f t="shared" si="65"/>
        <v>0.24321416545527713</v>
      </c>
      <c r="R78" s="373">
        <f t="shared" si="65"/>
        <v>0.23701732202700432</v>
      </c>
      <c r="S78" s="373">
        <f t="shared" ref="S78" si="68">+S18/S$27</f>
        <v>0.23709274158243426</v>
      </c>
      <c r="T78" s="374">
        <f t="shared" ref="T78" si="69">+T18/T$27</f>
        <v>0.24192330455723587</v>
      </c>
      <c r="U78" s="284"/>
      <c r="V78" s="284"/>
      <c r="W78" s="284"/>
    </row>
    <row r="79" spans="1:23" x14ac:dyDescent="0.2">
      <c r="A79" s="368" t="s">
        <v>74</v>
      </c>
      <c r="B79" s="373">
        <f t="shared" si="65"/>
        <v>4.7107806409393112E-2</v>
      </c>
      <c r="C79" s="373">
        <f t="shared" si="65"/>
        <v>3.8082813934386624E-2</v>
      </c>
      <c r="D79" s="373">
        <f t="shared" si="65"/>
        <v>4.2835048080156007E-2</v>
      </c>
      <c r="E79" s="373">
        <f t="shared" si="65"/>
        <v>5.0726576555796467E-2</v>
      </c>
      <c r="F79" s="373">
        <f t="shared" si="65"/>
        <v>4.9348682475261849E-2</v>
      </c>
      <c r="G79" s="373">
        <f t="shared" si="65"/>
        <v>4.7966679986475275E-2</v>
      </c>
      <c r="H79" s="373">
        <f t="shared" si="65"/>
        <v>4.8461602224516398E-2</v>
      </c>
      <c r="I79" s="373">
        <f t="shared" si="65"/>
        <v>4.8029136708915864E-2</v>
      </c>
      <c r="J79" s="373">
        <f t="shared" si="65"/>
        <v>4.5158213835621103E-2</v>
      </c>
      <c r="K79" s="373">
        <f t="shared" si="65"/>
        <v>4.6682646277950171E-2</v>
      </c>
      <c r="L79" s="373">
        <f t="shared" si="65"/>
        <v>5.1664165870958942E-2</v>
      </c>
      <c r="M79" s="373">
        <f t="shared" si="65"/>
        <v>5.3350864610725954E-2</v>
      </c>
      <c r="N79" s="373">
        <f t="shared" si="65"/>
        <v>5.1840414937204655E-2</v>
      </c>
      <c r="O79" s="373">
        <f t="shared" si="65"/>
        <v>6.2054248727437721E-2</v>
      </c>
      <c r="P79" s="373">
        <f t="shared" si="65"/>
        <v>6.1158822258802148E-2</v>
      </c>
      <c r="Q79" s="373">
        <f t="shared" si="65"/>
        <v>6.254876356140307E-2</v>
      </c>
      <c r="R79" s="373">
        <f t="shared" si="65"/>
        <v>6.4362957919588307E-2</v>
      </c>
      <c r="S79" s="373">
        <f t="shared" ref="S79" si="70">+S19/S$27</f>
        <v>6.4276055296669937E-2</v>
      </c>
      <c r="T79" s="374">
        <f t="shared" ref="T79" si="71">+T19/T$27</f>
        <v>6.821567787097696E-2</v>
      </c>
      <c r="U79" s="284"/>
      <c r="V79" s="284"/>
      <c r="W79" s="284"/>
    </row>
    <row r="80" spans="1:23" x14ac:dyDescent="0.2">
      <c r="A80" s="368" t="s">
        <v>75</v>
      </c>
      <c r="B80" s="373">
        <f t="shared" si="65"/>
        <v>6.660723261791178E-2</v>
      </c>
      <c r="C80" s="373">
        <f t="shared" si="65"/>
        <v>6.982654490989032E-2</v>
      </c>
      <c r="D80" s="373">
        <f t="shared" si="65"/>
        <v>8.3854481877479653E-2</v>
      </c>
      <c r="E80" s="373">
        <f t="shared" si="65"/>
        <v>8.1099783180329385E-2</v>
      </c>
      <c r="F80" s="373">
        <f t="shared" si="65"/>
        <v>8.7576894606529343E-2</v>
      </c>
      <c r="G80" s="373">
        <f t="shared" si="65"/>
        <v>9.4212030860971935E-2</v>
      </c>
      <c r="H80" s="373">
        <f t="shared" si="65"/>
        <v>9.5529113885895578E-2</v>
      </c>
      <c r="I80" s="373">
        <f t="shared" si="65"/>
        <v>9.427350489360313E-2</v>
      </c>
      <c r="J80" s="373">
        <f t="shared" si="65"/>
        <v>8.5868047276814602E-2</v>
      </c>
      <c r="K80" s="373">
        <f t="shared" si="65"/>
        <v>8.1618241201594346E-2</v>
      </c>
      <c r="L80" s="373">
        <f t="shared" si="65"/>
        <v>8.7873414268176242E-2</v>
      </c>
      <c r="M80" s="373">
        <f t="shared" si="65"/>
        <v>9.401147501792971E-2</v>
      </c>
      <c r="N80" s="373">
        <f t="shared" si="65"/>
        <v>9.7685361566174064E-2</v>
      </c>
      <c r="O80" s="373">
        <f t="shared" si="65"/>
        <v>0.10830603882201142</v>
      </c>
      <c r="P80" s="373">
        <f t="shared" si="65"/>
        <v>0.11821357545602837</v>
      </c>
      <c r="Q80" s="373">
        <f t="shared" si="65"/>
        <v>0.12399701053703567</v>
      </c>
      <c r="R80" s="373">
        <f t="shared" si="65"/>
        <v>0.13341232437020858</v>
      </c>
      <c r="S80" s="373">
        <f t="shared" ref="S80" si="72">+S20/S$27</f>
        <v>0.14159799982488738</v>
      </c>
      <c r="T80" s="374">
        <f t="shared" ref="T80" si="73">+T20/T$27</f>
        <v>0.14115594195799913</v>
      </c>
      <c r="U80" s="284"/>
      <c r="V80" s="284"/>
      <c r="W80" s="284"/>
    </row>
    <row r="81" spans="1:23" x14ac:dyDescent="0.2">
      <c r="A81" s="368" t="s">
        <v>76</v>
      </c>
      <c r="B81" s="373">
        <f t="shared" si="65"/>
        <v>0.24490937888257666</v>
      </c>
      <c r="C81" s="373">
        <f t="shared" si="65"/>
        <v>0.2778856839155433</v>
      </c>
      <c r="D81" s="373">
        <f t="shared" si="65"/>
        <v>0.24486776756294609</v>
      </c>
      <c r="E81" s="373">
        <f t="shared" si="65"/>
        <v>0.24686072796051114</v>
      </c>
      <c r="F81" s="373">
        <f t="shared" si="65"/>
        <v>0.24445465451668069</v>
      </c>
      <c r="G81" s="373">
        <f t="shared" si="65"/>
        <v>0.25173669812190697</v>
      </c>
      <c r="H81" s="373">
        <f t="shared" si="65"/>
        <v>0.26088332592330243</v>
      </c>
      <c r="I81" s="373">
        <f t="shared" si="65"/>
        <v>0.2635145429614098</v>
      </c>
      <c r="J81" s="373">
        <f t="shared" si="65"/>
        <v>0.27288395381314079</v>
      </c>
      <c r="K81" s="373">
        <f t="shared" si="65"/>
        <v>0.27530199428264901</v>
      </c>
      <c r="L81" s="373">
        <f t="shared" si="65"/>
        <v>0.27842040649297506</v>
      </c>
      <c r="M81" s="373">
        <f t="shared" si="65"/>
        <v>0.27043987568730576</v>
      </c>
      <c r="N81" s="373">
        <f t="shared" si="65"/>
        <v>0.26464946227934738</v>
      </c>
      <c r="O81" s="373">
        <f t="shared" si="65"/>
        <v>0.26153813433153261</v>
      </c>
      <c r="P81" s="373">
        <f t="shared" si="65"/>
        <v>0.26345739886933267</v>
      </c>
      <c r="Q81" s="373">
        <f t="shared" si="65"/>
        <v>0.24918487857359911</v>
      </c>
      <c r="R81" s="373">
        <f t="shared" si="65"/>
        <v>0.25313679891770491</v>
      </c>
      <c r="S81" s="373">
        <f t="shared" ref="S81" si="74">+S21/S$27</f>
        <v>0.25958498312109035</v>
      </c>
      <c r="T81" s="374">
        <f t="shared" ref="T81" si="75">+T21/T$27</f>
        <v>0.25525010714504376</v>
      </c>
      <c r="U81" s="284"/>
      <c r="V81" s="284"/>
      <c r="W81" s="284"/>
    </row>
    <row r="82" spans="1:23" x14ac:dyDescent="0.2">
      <c r="A82" s="368" t="s">
        <v>77</v>
      </c>
      <c r="B82" s="373">
        <f t="shared" si="65"/>
        <v>0.25109304906154267</v>
      </c>
      <c r="C82" s="373">
        <f t="shared" si="65"/>
        <v>0.23523215925013288</v>
      </c>
      <c r="D82" s="373">
        <f t="shared" si="65"/>
        <v>0.25760588681710328</v>
      </c>
      <c r="E82" s="373">
        <f t="shared" si="65"/>
        <v>0.23829865756331595</v>
      </c>
      <c r="F82" s="373">
        <f t="shared" si="65"/>
        <v>0.23307042397324962</v>
      </c>
      <c r="G82" s="373">
        <f t="shared" si="65"/>
        <v>0.24007161958626624</v>
      </c>
      <c r="H82" s="373">
        <f t="shared" si="65"/>
        <v>0.25471164932217055</v>
      </c>
      <c r="I82" s="373">
        <f t="shared" si="65"/>
        <v>0.26888335884730075</v>
      </c>
      <c r="J82" s="373">
        <f t="shared" si="65"/>
        <v>0.27182805953881262</v>
      </c>
      <c r="K82" s="373">
        <f t="shared" si="65"/>
        <v>0.28543976750344602</v>
      </c>
      <c r="L82" s="373">
        <f t="shared" si="65"/>
        <v>0.29278406765789117</v>
      </c>
      <c r="M82" s="373">
        <f t="shared" si="65"/>
        <v>0.28647701012032833</v>
      </c>
      <c r="N82" s="373">
        <f t="shared" si="65"/>
        <v>0.27942758984847571</v>
      </c>
      <c r="O82" s="373">
        <f t="shared" si="65"/>
        <v>0.26791866944574416</v>
      </c>
      <c r="P82" s="373">
        <f t="shared" si="65"/>
        <v>0.25151016334343834</v>
      </c>
      <c r="Q82" s="373">
        <f t="shared" si="65"/>
        <v>0.23275925789045754</v>
      </c>
      <c r="R82" s="373">
        <f t="shared" si="65"/>
        <v>0.23338314484539274</v>
      </c>
      <c r="S82" s="373">
        <f t="shared" ref="S82" si="76">+S22/S$27</f>
        <v>0.22036948760105457</v>
      </c>
      <c r="T82" s="374">
        <f t="shared" ref="T82" si="77">+T22/T$27</f>
        <v>0.2160248168329966</v>
      </c>
      <c r="U82" s="284"/>
      <c r="V82" s="284"/>
      <c r="W82" s="284"/>
    </row>
    <row r="83" spans="1:23" x14ac:dyDescent="0.2">
      <c r="A83" s="368" t="s">
        <v>78</v>
      </c>
      <c r="B83" s="373">
        <f t="shared" si="65"/>
        <v>9.376037329640835E-2</v>
      </c>
      <c r="C83" s="373">
        <f t="shared" si="65"/>
        <v>0.11508914335410929</v>
      </c>
      <c r="D83" s="373">
        <f t="shared" si="65"/>
        <v>9.5151637415103227E-2</v>
      </c>
      <c r="E83" s="373">
        <f t="shared" si="65"/>
        <v>9.0907413387461361E-2</v>
      </c>
      <c r="F83" s="373">
        <f t="shared" si="65"/>
        <v>9.418791637950838E-2</v>
      </c>
      <c r="G83" s="373">
        <f t="shared" si="65"/>
        <v>0.10630744167460732</v>
      </c>
      <c r="H83" s="373">
        <f t="shared" si="65"/>
        <v>0.10186657422967077</v>
      </c>
      <c r="I83" s="373">
        <f t="shared" si="65"/>
        <v>8.8882923537904571E-2</v>
      </c>
      <c r="J83" s="373">
        <f t="shared" si="65"/>
        <v>8.9212847849041182E-2</v>
      </c>
      <c r="K83" s="373">
        <f t="shared" si="65"/>
        <v>8.3859008222935946E-2</v>
      </c>
      <c r="L83" s="373">
        <f t="shared" si="65"/>
        <v>8.2553539762651756E-2</v>
      </c>
      <c r="M83" s="373">
        <f t="shared" si="65"/>
        <v>7.487980449969453E-2</v>
      </c>
      <c r="N83" s="373">
        <f t="shared" si="65"/>
        <v>7.1618108052107776E-2</v>
      </c>
      <c r="O83" s="373">
        <f t="shared" si="65"/>
        <v>6.5528095622952906E-2</v>
      </c>
      <c r="P83" s="373">
        <f t="shared" si="65"/>
        <v>6.6588706734099529E-2</v>
      </c>
      <c r="Q83" s="373">
        <f t="shared" si="65"/>
        <v>6.8683732886556451E-2</v>
      </c>
      <c r="R83" s="373">
        <f t="shared" si="65"/>
        <v>7.4098308471788707E-2</v>
      </c>
      <c r="S83" s="373">
        <f t="shared" ref="S83" si="78">+S23/S$27</f>
        <v>7.5989143018357644E-2</v>
      </c>
      <c r="T83" s="374">
        <f t="shared" ref="T83" si="79">+T23/T$27</f>
        <v>7.1368803444968265E-2</v>
      </c>
      <c r="U83" s="284"/>
      <c r="V83" s="284"/>
      <c r="W83" s="284"/>
    </row>
    <row r="84" spans="1:23" x14ac:dyDescent="0.2">
      <c r="A84" s="368" t="s">
        <v>79</v>
      </c>
      <c r="B84" s="373">
        <f t="shared" si="65"/>
        <v>0.28737943265774524</v>
      </c>
      <c r="C84" s="373">
        <f t="shared" si="65"/>
        <v>0.28517176402377153</v>
      </c>
      <c r="D84" s="373">
        <f t="shared" si="65"/>
        <v>0.25346551773826337</v>
      </c>
      <c r="E84" s="373">
        <f t="shared" si="65"/>
        <v>0.25061586012824655</v>
      </c>
      <c r="F84" s="373">
        <f t="shared" si="65"/>
        <v>0.23346181007563963</v>
      </c>
      <c r="G84" s="373">
        <f t="shared" si="65"/>
        <v>0.25009989856453446</v>
      </c>
      <c r="H84" s="373">
        <f t="shared" si="65"/>
        <v>0.23016811978628968</v>
      </c>
      <c r="I84" s="373">
        <f t="shared" si="65"/>
        <v>0.2186268890614004</v>
      </c>
      <c r="J84" s="373">
        <f t="shared" si="65"/>
        <v>0.22938110971082121</v>
      </c>
      <c r="K84" s="373">
        <f t="shared" si="65"/>
        <v>0.19984925749129157</v>
      </c>
      <c r="L84" s="373">
        <f t="shared" si="65"/>
        <v>0.19903151002591735</v>
      </c>
      <c r="M84" s="373">
        <f t="shared" si="65"/>
        <v>0.20822376284962946</v>
      </c>
      <c r="N84" s="373">
        <f t="shared" si="65"/>
        <v>0.22660463997112551</v>
      </c>
      <c r="O84" s="373">
        <f t="shared" si="65"/>
        <v>0.21913593375586654</v>
      </c>
      <c r="P84" s="373">
        <f t="shared" si="65"/>
        <v>0.21017153667965172</v>
      </c>
      <c r="Q84" s="373">
        <f t="shared" si="65"/>
        <v>0.21883854436149505</v>
      </c>
      <c r="R84" s="373">
        <f t="shared" si="65"/>
        <v>0.2002157516380324</v>
      </c>
      <c r="S84" s="373">
        <f t="shared" ref="S84" si="80">+S24/S$27</f>
        <v>0.19407341109630222</v>
      </c>
      <c r="T84" s="374">
        <f t="shared" ref="T84" si="81">+T24/T$27</f>
        <v>0.1927896487683422</v>
      </c>
      <c r="U84" s="284"/>
      <c r="V84" s="284"/>
      <c r="W84" s="284"/>
    </row>
    <row r="85" spans="1:23" x14ac:dyDescent="0.2">
      <c r="A85" s="368" t="s">
        <v>80</v>
      </c>
      <c r="B85" s="373">
        <f t="shared" si="65"/>
        <v>6.2377298722484091E-2</v>
      </c>
      <c r="C85" s="373">
        <f t="shared" si="65"/>
        <v>5.6645890708798378E-2</v>
      </c>
      <c r="D85" s="373">
        <f t="shared" si="65"/>
        <v>5.1951545193425361E-2</v>
      </c>
      <c r="E85" s="373">
        <f t="shared" si="65"/>
        <v>4.5891959219449184E-2</v>
      </c>
      <c r="F85" s="373">
        <f t="shared" si="65"/>
        <v>4.7502361079204636E-2</v>
      </c>
      <c r="G85" s="373">
        <f t="shared" si="65"/>
        <v>4.6606522607813602E-2</v>
      </c>
      <c r="H85" s="373">
        <f t="shared" si="65"/>
        <v>4.6690730428098834E-2</v>
      </c>
      <c r="I85" s="373">
        <f t="shared" si="65"/>
        <v>4.6962628688340238E-2</v>
      </c>
      <c r="J85" s="373">
        <f t="shared" si="65"/>
        <v>4.6207295888824551E-2</v>
      </c>
      <c r="K85" s="373">
        <f t="shared" si="65"/>
        <v>4.5385717486810029E-2</v>
      </c>
      <c r="L85" s="373">
        <f t="shared" si="65"/>
        <v>4.7749283863047332E-2</v>
      </c>
      <c r="M85" s="373">
        <f t="shared" si="65"/>
        <v>4.7181714346428663E-2</v>
      </c>
      <c r="N85" s="373">
        <f t="shared" si="65"/>
        <v>4.6760642457540455E-2</v>
      </c>
      <c r="O85" s="373">
        <f t="shared" si="65"/>
        <v>4.682603825485275E-2</v>
      </c>
      <c r="P85" s="373">
        <f t="shared" si="65"/>
        <v>4.4556335982481363E-2</v>
      </c>
      <c r="Q85" s="373">
        <f t="shared" si="65"/>
        <v>4.6492719343632201E-2</v>
      </c>
      <c r="R85" s="373">
        <f t="shared" si="65"/>
        <v>4.8438011194326794E-2</v>
      </c>
      <c r="S85" s="373">
        <f t="shared" ref="S85" si="82">+S25/S$27</f>
        <v>4.8438092829138739E-2</v>
      </c>
      <c r="T85" s="374">
        <f t="shared" ref="T85" si="83">+T25/T$27</f>
        <v>5.2184738464050286E-2</v>
      </c>
      <c r="U85" s="284"/>
      <c r="V85" s="284"/>
      <c r="W85" s="284"/>
    </row>
    <row r="86" spans="1:23" x14ac:dyDescent="0.2">
      <c r="A86" s="306" t="s">
        <v>81</v>
      </c>
      <c r="B86" s="375" t="s">
        <v>67</v>
      </c>
      <c r="C86" s="375" t="s">
        <v>67</v>
      </c>
      <c r="D86" s="375" t="s">
        <v>69</v>
      </c>
      <c r="E86" s="375" t="s">
        <v>69</v>
      </c>
      <c r="F86" s="376" t="s">
        <v>67</v>
      </c>
      <c r="G86" s="376" t="s">
        <v>67</v>
      </c>
      <c r="H86" s="386" t="s">
        <v>69</v>
      </c>
      <c r="I86" s="386" t="s">
        <v>69</v>
      </c>
      <c r="J86" s="387" t="s">
        <v>69</v>
      </c>
      <c r="K86" s="378" t="s">
        <v>69</v>
      </c>
      <c r="L86" s="379" t="s">
        <v>69</v>
      </c>
      <c r="M86" s="379" t="s">
        <v>69</v>
      </c>
      <c r="N86" s="379" t="s">
        <v>69</v>
      </c>
      <c r="O86" s="379" t="s">
        <v>69</v>
      </c>
      <c r="P86" s="379" t="s">
        <v>69</v>
      </c>
      <c r="Q86" s="379" t="s">
        <v>69</v>
      </c>
      <c r="R86" s="379" t="s">
        <v>69</v>
      </c>
      <c r="S86" s="379" t="s">
        <v>69</v>
      </c>
      <c r="T86" s="380" t="s">
        <v>69</v>
      </c>
      <c r="U86" s="284"/>
      <c r="V86" s="284"/>
      <c r="W86" s="284"/>
    </row>
    <row r="87" spans="1:23" ht="13.5" thickBot="1" x14ac:dyDescent="0.25">
      <c r="A87" s="312" t="s">
        <v>48</v>
      </c>
      <c r="B87" s="384">
        <f t="shared" ref="B87:R87" si="84">+B27/B$27</f>
        <v>1</v>
      </c>
      <c r="C87" s="384">
        <f t="shared" si="84"/>
        <v>1</v>
      </c>
      <c r="D87" s="384">
        <f t="shared" si="84"/>
        <v>1</v>
      </c>
      <c r="E87" s="384">
        <f t="shared" si="84"/>
        <v>1</v>
      </c>
      <c r="F87" s="384">
        <f t="shared" si="84"/>
        <v>1</v>
      </c>
      <c r="G87" s="384">
        <f t="shared" si="84"/>
        <v>1</v>
      </c>
      <c r="H87" s="384">
        <f t="shared" si="84"/>
        <v>1</v>
      </c>
      <c r="I87" s="384">
        <f t="shared" si="84"/>
        <v>1</v>
      </c>
      <c r="J87" s="384">
        <f t="shared" si="84"/>
        <v>1</v>
      </c>
      <c r="K87" s="384">
        <f t="shared" si="84"/>
        <v>1</v>
      </c>
      <c r="L87" s="384">
        <f t="shared" si="84"/>
        <v>1</v>
      </c>
      <c r="M87" s="384">
        <f t="shared" si="84"/>
        <v>1</v>
      </c>
      <c r="N87" s="384">
        <f t="shared" si="84"/>
        <v>1</v>
      </c>
      <c r="O87" s="384">
        <f t="shared" si="84"/>
        <v>1</v>
      </c>
      <c r="P87" s="384">
        <f t="shared" si="84"/>
        <v>1</v>
      </c>
      <c r="Q87" s="384">
        <f t="shared" si="84"/>
        <v>1</v>
      </c>
      <c r="R87" s="384">
        <f t="shared" si="84"/>
        <v>1</v>
      </c>
      <c r="S87" s="384">
        <f t="shared" ref="S87" si="85">+S27/S$27</f>
        <v>1</v>
      </c>
      <c r="T87" s="385">
        <f t="shared" ref="T87" si="86">+T27/T$27</f>
        <v>1</v>
      </c>
      <c r="U87" s="284"/>
      <c r="V87" s="284"/>
      <c r="W87" s="284"/>
    </row>
    <row r="88" spans="1:23" ht="13.5" thickBot="1" x14ac:dyDescent="0.25">
      <c r="A88" s="319" t="s">
        <v>87</v>
      </c>
      <c r="B88" s="320"/>
      <c r="C88" s="320"/>
      <c r="D88" s="320"/>
      <c r="E88" s="320"/>
      <c r="F88" s="320"/>
      <c r="G88" s="320"/>
      <c r="H88" s="388"/>
      <c r="I88" s="388"/>
      <c r="J88" s="389"/>
      <c r="K88" s="388"/>
      <c r="L88" s="388"/>
      <c r="M88" s="388"/>
      <c r="N88" s="388"/>
      <c r="O88" s="388"/>
      <c r="P88" s="388"/>
      <c r="Q88" s="388"/>
      <c r="R88" s="388"/>
      <c r="S88" s="388"/>
      <c r="T88" s="326"/>
      <c r="U88" s="284"/>
      <c r="V88" s="284"/>
      <c r="W88" s="284"/>
    </row>
    <row r="89" spans="1:23" x14ac:dyDescent="0.2">
      <c r="A89" s="361" t="s">
        <v>71</v>
      </c>
      <c r="B89" s="366">
        <f t="shared" ref="B89:R97" si="87">B53/B$63</f>
        <v>9.3260204619765849E-2</v>
      </c>
      <c r="C89" s="366">
        <f t="shared" si="87"/>
        <v>0.10310965630114566</v>
      </c>
      <c r="D89" s="366">
        <f t="shared" si="87"/>
        <v>0.11500770755340234</v>
      </c>
      <c r="E89" s="366">
        <f t="shared" si="87"/>
        <v>0.11273777675655271</v>
      </c>
      <c r="F89" s="366">
        <f t="shared" si="87"/>
        <v>0.1131999540071289</v>
      </c>
      <c r="G89" s="366">
        <f t="shared" si="87"/>
        <v>0.10770350761085373</v>
      </c>
      <c r="H89" s="366">
        <f t="shared" si="87"/>
        <v>0.10833384738757634</v>
      </c>
      <c r="I89" s="366">
        <f t="shared" si="87"/>
        <v>0.10316141635045019</v>
      </c>
      <c r="J89" s="366">
        <f t="shared" si="87"/>
        <v>0.10559134031650649</v>
      </c>
      <c r="K89" s="366">
        <f t="shared" si="87"/>
        <v>0.10946904867214093</v>
      </c>
      <c r="L89" s="366">
        <f t="shared" si="87"/>
        <v>0.10862090196932812</v>
      </c>
      <c r="M89" s="366">
        <f t="shared" si="87"/>
        <v>0.11730883057583359</v>
      </c>
      <c r="N89" s="366">
        <f t="shared" si="87"/>
        <v>0.10799818814390763</v>
      </c>
      <c r="O89" s="366">
        <f t="shared" si="87"/>
        <v>0.11159055983554005</v>
      </c>
      <c r="P89" s="366">
        <f t="shared" si="87"/>
        <v>0.11177625541541285</v>
      </c>
      <c r="Q89" s="366">
        <f t="shared" si="87"/>
        <v>0.11926053513283941</v>
      </c>
      <c r="R89" s="366">
        <f t="shared" si="87"/>
        <v>0.11852755846678788</v>
      </c>
      <c r="S89" s="366">
        <f t="shared" ref="S89" si="88">S53/S$63</f>
        <v>0.11442213810905881</v>
      </c>
      <c r="T89" s="367">
        <f t="shared" ref="T89" si="89">T53/T$63</f>
        <v>0.11468314058668239</v>
      </c>
      <c r="U89" s="284"/>
      <c r="V89" s="284"/>
      <c r="W89" s="284"/>
    </row>
    <row r="90" spans="1:23" x14ac:dyDescent="0.2">
      <c r="A90" s="368" t="s">
        <v>73</v>
      </c>
      <c r="B90" s="373">
        <f t="shared" si="87"/>
        <v>0.39390359666701824</v>
      </c>
      <c r="C90" s="373">
        <f t="shared" si="87"/>
        <v>0.34150926704118195</v>
      </c>
      <c r="D90" s="373">
        <f t="shared" si="87"/>
        <v>0.37478895984731703</v>
      </c>
      <c r="E90" s="373">
        <f t="shared" si="87"/>
        <v>0.35086740304288599</v>
      </c>
      <c r="F90" s="373">
        <f t="shared" si="87"/>
        <v>0.35732149016902381</v>
      </c>
      <c r="G90" s="373">
        <f t="shared" si="87"/>
        <v>0.34338848444738584</v>
      </c>
      <c r="H90" s="373">
        <f t="shared" si="87"/>
        <v>0.31998026031706867</v>
      </c>
      <c r="I90" s="373">
        <f t="shared" si="87"/>
        <v>0.30979859442710556</v>
      </c>
      <c r="J90" s="373">
        <f t="shared" si="87"/>
        <v>0.28999032782499534</v>
      </c>
      <c r="K90" s="373">
        <f t="shared" si="87"/>
        <v>0.28194650102882635</v>
      </c>
      <c r="L90" s="373">
        <f t="shared" si="87"/>
        <v>0.2744460968655571</v>
      </c>
      <c r="M90" s="373">
        <f t="shared" si="87"/>
        <v>0.27949867057508199</v>
      </c>
      <c r="N90" s="373">
        <f t="shared" si="87"/>
        <v>0.28153159664999372</v>
      </c>
      <c r="O90" s="373">
        <f t="shared" si="87"/>
        <v>0.28595271776187908</v>
      </c>
      <c r="P90" s="373">
        <f t="shared" si="87"/>
        <v>0.29266705081417932</v>
      </c>
      <c r="Q90" s="373">
        <f t="shared" si="87"/>
        <v>0.28816478693785097</v>
      </c>
      <c r="R90" s="373">
        <f t="shared" si="87"/>
        <v>0.27133819830141215</v>
      </c>
      <c r="S90" s="373">
        <f t="shared" ref="S90" si="90">S54/S$63</f>
        <v>0.26847405941123759</v>
      </c>
      <c r="T90" s="374">
        <f t="shared" ref="T90" si="91">T54/T$63</f>
        <v>0.26186296450156116</v>
      </c>
      <c r="U90" s="284"/>
      <c r="V90" s="284"/>
      <c r="W90" s="284"/>
    </row>
    <row r="91" spans="1:23" x14ac:dyDescent="0.2">
      <c r="A91" s="368" t="s">
        <v>74</v>
      </c>
      <c r="B91" s="373">
        <f t="shared" si="87"/>
        <v>4.577576205041662E-2</v>
      </c>
      <c r="C91" s="373">
        <f t="shared" si="87"/>
        <v>5.0272039633741758E-2</v>
      </c>
      <c r="D91" s="373">
        <f t="shared" si="87"/>
        <v>4.7786831094472584E-2</v>
      </c>
      <c r="E91" s="373">
        <f t="shared" si="87"/>
        <v>5.3636199510906139E-2</v>
      </c>
      <c r="F91" s="373">
        <f t="shared" si="87"/>
        <v>5.1497642865355867E-2</v>
      </c>
      <c r="G91" s="373">
        <f t="shared" si="87"/>
        <v>5.2667107875579086E-2</v>
      </c>
      <c r="H91" s="373">
        <f t="shared" si="87"/>
        <v>5.0817346246375919E-2</v>
      </c>
      <c r="I91" s="373">
        <f t="shared" si="87"/>
        <v>5.3360127534409593E-2</v>
      </c>
      <c r="J91" s="373">
        <f t="shared" si="87"/>
        <v>4.8535797337065006E-2</v>
      </c>
      <c r="K91" s="373">
        <f t="shared" si="87"/>
        <v>5.1345166439106943E-2</v>
      </c>
      <c r="L91" s="373">
        <f t="shared" si="87"/>
        <v>5.2932205476986613E-2</v>
      </c>
      <c r="M91" s="373">
        <f t="shared" si="87"/>
        <v>5.1448274566175296E-2</v>
      </c>
      <c r="N91" s="373">
        <f t="shared" si="87"/>
        <v>5.2447451354555183E-2</v>
      </c>
      <c r="O91" s="373">
        <f t="shared" si="87"/>
        <v>6.2690182269669548E-2</v>
      </c>
      <c r="P91" s="373">
        <f t="shared" si="87"/>
        <v>5.9201400004268302E-2</v>
      </c>
      <c r="Q91" s="373">
        <f t="shared" si="87"/>
        <v>6.0497380963616627E-2</v>
      </c>
      <c r="R91" s="373">
        <f t="shared" si="87"/>
        <v>6.114418071779034E-2</v>
      </c>
      <c r="S91" s="373">
        <f t="shared" ref="S91" si="92">S55/S$63</f>
        <v>6.6098679898885876E-2</v>
      </c>
      <c r="T91" s="374">
        <f t="shared" ref="T91" si="93">T55/T$63</f>
        <v>7.0152633906436349E-2</v>
      </c>
      <c r="U91" s="284"/>
      <c r="V91" s="284"/>
      <c r="W91" s="284"/>
    </row>
    <row r="92" spans="1:23" x14ac:dyDescent="0.2">
      <c r="A92" s="368" t="s">
        <v>75</v>
      </c>
      <c r="B92" s="373">
        <f t="shared" si="87"/>
        <v>5.3369897690117074E-2</v>
      </c>
      <c r="C92" s="373">
        <f t="shared" si="87"/>
        <v>5.7327376476312648E-2</v>
      </c>
      <c r="D92" s="373">
        <f t="shared" si="87"/>
        <v>5.3347280334728034E-2</v>
      </c>
      <c r="E92" s="373">
        <f t="shared" si="87"/>
        <v>5.4899965533653922E-2</v>
      </c>
      <c r="F92" s="373">
        <f t="shared" si="87"/>
        <v>5.6240657698056799E-2</v>
      </c>
      <c r="G92" s="373">
        <f t="shared" si="87"/>
        <v>5.696889477167439E-2</v>
      </c>
      <c r="H92" s="373">
        <f t="shared" si="87"/>
        <v>5.7491826537536241E-2</v>
      </c>
      <c r="I92" s="373">
        <f t="shared" si="87"/>
        <v>5.8311067202550686E-2</v>
      </c>
      <c r="J92" s="373">
        <f t="shared" si="87"/>
        <v>5.186961084929928E-2</v>
      </c>
      <c r="K92" s="373">
        <f t="shared" si="87"/>
        <v>5.0816330455183557E-2</v>
      </c>
      <c r="L92" s="373">
        <f t="shared" si="87"/>
        <v>5.5773948791785467E-2</v>
      </c>
      <c r="M92" s="373">
        <f t="shared" si="87"/>
        <v>5.9189943346768512E-2</v>
      </c>
      <c r="N92" s="373">
        <f t="shared" si="87"/>
        <v>6.3492063492063489E-2</v>
      </c>
      <c r="O92" s="373">
        <f t="shared" si="87"/>
        <v>6.4318498692258377E-2</v>
      </c>
      <c r="P92" s="373">
        <f t="shared" si="87"/>
        <v>6.9146552276074011E-2</v>
      </c>
      <c r="Q92" s="373">
        <f t="shared" si="87"/>
        <v>7.228304468878298E-2</v>
      </c>
      <c r="R92" s="373">
        <f t="shared" si="87"/>
        <v>7.8341759856541557E-2</v>
      </c>
      <c r="S92" s="373">
        <f t="shared" ref="S92" si="94">S56/S$63</f>
        <v>8.4810143512512204E-2</v>
      </c>
      <c r="T92" s="374">
        <f t="shared" ref="T92" si="95">T56/T$63</f>
        <v>8.6983905766318689E-2</v>
      </c>
      <c r="U92" s="284"/>
      <c r="V92" s="284"/>
      <c r="W92" s="284"/>
    </row>
    <row r="93" spans="1:23" x14ac:dyDescent="0.2">
      <c r="A93" s="368" t="s">
        <v>76</v>
      </c>
      <c r="B93" s="373">
        <f t="shared" si="87"/>
        <v>0.11209787997046725</v>
      </c>
      <c r="C93" s="373">
        <f t="shared" si="87"/>
        <v>0.12535940195514664</v>
      </c>
      <c r="D93" s="373">
        <f t="shared" si="87"/>
        <v>0.12741319826763561</v>
      </c>
      <c r="E93" s="373">
        <f t="shared" si="87"/>
        <v>0.13807874739450837</v>
      </c>
      <c r="F93" s="373">
        <f t="shared" si="87"/>
        <v>0.15051167069104288</v>
      </c>
      <c r="G93" s="373">
        <f t="shared" si="87"/>
        <v>0.16350761085373924</v>
      </c>
      <c r="H93" s="373">
        <f t="shared" si="87"/>
        <v>0.17126642403306397</v>
      </c>
      <c r="I93" s="373">
        <f t="shared" si="87"/>
        <v>0.1770213530323102</v>
      </c>
      <c r="J93" s="373">
        <f t="shared" si="87"/>
        <v>0.18319511040684872</v>
      </c>
      <c r="K93" s="373">
        <f t="shared" si="87"/>
        <v>0.19590007884463762</v>
      </c>
      <c r="L93" s="373">
        <f t="shared" si="87"/>
        <v>0.19190292604836648</v>
      </c>
      <c r="M93" s="373">
        <f t="shared" si="87"/>
        <v>0.18393979537191013</v>
      </c>
      <c r="N93" s="373">
        <f t="shared" si="87"/>
        <v>0.17711857056119351</v>
      </c>
      <c r="O93" s="373">
        <f t="shared" si="87"/>
        <v>0.17719135771058711</v>
      </c>
      <c r="P93" s="373">
        <f t="shared" si="87"/>
        <v>0.17200204878673411</v>
      </c>
      <c r="Q93" s="373">
        <f t="shared" si="87"/>
        <v>0.1701665801519513</v>
      </c>
      <c r="R93" s="373">
        <f t="shared" si="87"/>
        <v>0.1769196284027795</v>
      </c>
      <c r="S93" s="373">
        <f t="shared" ref="S93" si="96">S57/S$63</f>
        <v>0.18272767397381198</v>
      </c>
      <c r="T93" s="374">
        <f t="shared" ref="T93" si="97">T57/T$63</f>
        <v>0.17552229205472844</v>
      </c>
      <c r="U93" s="284"/>
      <c r="V93" s="284"/>
      <c r="W93" s="284"/>
    </row>
    <row r="94" spans="1:23" x14ac:dyDescent="0.2">
      <c r="A94" s="368" t="s">
        <v>77</v>
      </c>
      <c r="B94" s="373">
        <f t="shared" si="87"/>
        <v>0.17896846324227403</v>
      </c>
      <c r="C94" s="373">
        <f t="shared" si="87"/>
        <v>0.21727783429911091</v>
      </c>
      <c r="D94" s="373">
        <f t="shared" si="87"/>
        <v>0.21414152536152095</v>
      </c>
      <c r="E94" s="373">
        <f t="shared" si="87"/>
        <v>0.2121649789098787</v>
      </c>
      <c r="F94" s="373">
        <f t="shared" si="87"/>
        <v>0.20596182591698287</v>
      </c>
      <c r="G94" s="373">
        <f t="shared" si="87"/>
        <v>0.20964923891462608</v>
      </c>
      <c r="H94" s="373">
        <f t="shared" si="87"/>
        <v>0.22118314724569738</v>
      </c>
      <c r="I94" s="373">
        <f t="shared" si="87"/>
        <v>0.24375238565686957</v>
      </c>
      <c r="J94" s="373">
        <f t="shared" si="87"/>
        <v>0.25822649352787441</v>
      </c>
      <c r="K94" s="373">
        <f t="shared" si="87"/>
        <v>0.26492759754620104</v>
      </c>
      <c r="L94" s="373">
        <f t="shared" si="87"/>
        <v>0.27200219761483013</v>
      </c>
      <c r="M94" s="373">
        <f t="shared" si="87"/>
        <v>0.25815271005383467</v>
      </c>
      <c r="N94" s="373">
        <f t="shared" si="87"/>
        <v>0.25795819238442191</v>
      </c>
      <c r="O94" s="373">
        <f t="shared" si="87"/>
        <v>0.24639480567061195</v>
      </c>
      <c r="P94" s="373">
        <f t="shared" si="87"/>
        <v>0.23970804789038991</v>
      </c>
      <c r="Q94" s="373">
        <f t="shared" si="87"/>
        <v>0.2257562172620452</v>
      </c>
      <c r="R94" s="373">
        <f t="shared" si="87"/>
        <v>0.23231052775771463</v>
      </c>
      <c r="S94" s="373">
        <f t="shared" ref="S94" si="98">S58/S$63</f>
        <v>0.21865261412120321</v>
      </c>
      <c r="T94" s="374">
        <f t="shared" ref="T94" si="99">T58/T$63</f>
        <v>0.21886013695509426</v>
      </c>
      <c r="U94" s="284"/>
      <c r="V94" s="284"/>
      <c r="W94" s="284"/>
    </row>
    <row r="95" spans="1:23" x14ac:dyDescent="0.2">
      <c r="A95" s="368" t="s">
        <v>78</v>
      </c>
      <c r="B95" s="373">
        <f t="shared" si="87"/>
        <v>3.8266005695601728E-2</v>
      </c>
      <c r="C95" s="373">
        <f t="shared" si="87"/>
        <v>4.1580041580041582E-2</v>
      </c>
      <c r="D95" s="373">
        <f t="shared" si="87"/>
        <v>3.7950524847684061E-2</v>
      </c>
      <c r="E95" s="373">
        <f t="shared" si="87"/>
        <v>3.9587060348930725E-2</v>
      </c>
      <c r="F95" s="373">
        <f t="shared" si="87"/>
        <v>3.9338277566977116E-2</v>
      </c>
      <c r="G95" s="373">
        <f t="shared" si="87"/>
        <v>3.4546657842488421E-2</v>
      </c>
      <c r="H95" s="373">
        <f t="shared" si="87"/>
        <v>4.0441675405588795E-2</v>
      </c>
      <c r="I95" s="373">
        <f t="shared" si="87"/>
        <v>3.469025753867571E-2</v>
      </c>
      <c r="J95" s="373">
        <f t="shared" si="87"/>
        <v>3.862696273125759E-2</v>
      </c>
      <c r="K95" s="373">
        <f t="shared" si="87"/>
        <v>3.8056960443068402E-2</v>
      </c>
      <c r="L95" s="373">
        <f t="shared" si="87"/>
        <v>3.7795186086824729E-2</v>
      </c>
      <c r="M95" s="373">
        <f t="shared" si="87"/>
        <v>3.5044204552928025E-2</v>
      </c>
      <c r="N95" s="373">
        <f t="shared" si="87"/>
        <v>3.1958057458968209E-2</v>
      </c>
      <c r="O95" s="373">
        <f t="shared" si="87"/>
        <v>3.1294206246628875E-2</v>
      </c>
      <c r="P95" s="373">
        <f t="shared" si="87"/>
        <v>3.5437608041487934E-2</v>
      </c>
      <c r="Q95" s="373">
        <f t="shared" si="87"/>
        <v>4.0205747723089991E-2</v>
      </c>
      <c r="R95" s="373">
        <f t="shared" si="87"/>
        <v>4.7719857537794827E-2</v>
      </c>
      <c r="S95" s="373">
        <f t="shared" ref="S95" si="100">S59/S$63</f>
        <v>4.9781320636109516E-2</v>
      </c>
      <c r="T95" s="374">
        <f t="shared" ref="T95" si="101">T59/T$63</f>
        <v>4.9676373236133629E-2</v>
      </c>
      <c r="U95" s="284"/>
      <c r="V95" s="284"/>
      <c r="W95" s="284"/>
    </row>
    <row r="96" spans="1:23" x14ac:dyDescent="0.2">
      <c r="A96" s="368" t="s">
        <v>79</v>
      </c>
      <c r="B96" s="373">
        <f t="shared" si="87"/>
        <v>0.18822908975846431</v>
      </c>
      <c r="C96" s="373">
        <f t="shared" si="87"/>
        <v>0.17720175166983679</v>
      </c>
      <c r="D96" s="373">
        <f t="shared" si="87"/>
        <v>0.16303310577699479</v>
      </c>
      <c r="E96" s="373">
        <f t="shared" si="87"/>
        <v>0.17290616947594742</v>
      </c>
      <c r="F96" s="373">
        <f t="shared" si="87"/>
        <v>0.16363401172818212</v>
      </c>
      <c r="G96" s="373">
        <f t="shared" si="87"/>
        <v>0.1701389808074123</v>
      </c>
      <c r="H96" s="373">
        <f t="shared" si="87"/>
        <v>0.16689901918450434</v>
      </c>
      <c r="I96" s="373">
        <f t="shared" si="87"/>
        <v>0.15108785953252352</v>
      </c>
      <c r="J96" s="373">
        <f t="shared" si="87"/>
        <v>0.15421974358446691</v>
      </c>
      <c r="K96" s="373">
        <f t="shared" si="87"/>
        <v>0.13764158381569586</v>
      </c>
      <c r="L96" s="373">
        <f t="shared" si="87"/>
        <v>0.13579744053652112</v>
      </c>
      <c r="M96" s="373">
        <f t="shared" si="87"/>
        <v>0.14077811287428244</v>
      </c>
      <c r="N96" s="373">
        <f t="shared" si="87"/>
        <v>0.13615905783483198</v>
      </c>
      <c r="O96" s="373">
        <f t="shared" si="87"/>
        <v>0.13047903033757036</v>
      </c>
      <c r="P96" s="373">
        <f t="shared" si="87"/>
        <v>0.12646989777407858</v>
      </c>
      <c r="Q96" s="373">
        <f t="shared" si="87"/>
        <v>0.12976027558869332</v>
      </c>
      <c r="R96" s="373">
        <f t="shared" si="87"/>
        <v>0.11849019949689921</v>
      </c>
      <c r="S96" s="373">
        <f t="shared" ref="S96" si="102">S60/S$63</f>
        <v>0.12179169954659141</v>
      </c>
      <c r="T96" s="374">
        <f t="shared" ref="T96" si="103">T60/T$63</f>
        <v>0.12934349999329967</v>
      </c>
      <c r="U96" s="284"/>
      <c r="V96" s="284"/>
      <c r="W96" s="284"/>
    </row>
    <row r="97" spans="1:23" x14ac:dyDescent="0.2">
      <c r="A97" s="368" t="s">
        <v>80</v>
      </c>
      <c r="B97" s="373">
        <f t="shared" si="87"/>
        <v>3.9827022465984602E-2</v>
      </c>
      <c r="C97" s="373">
        <f t="shared" si="87"/>
        <v>2.1873755916309107E-2</v>
      </c>
      <c r="D97" s="373">
        <f t="shared" si="87"/>
        <v>1.8920208470968217E-2</v>
      </c>
      <c r="E97" s="373">
        <f t="shared" si="87"/>
        <v>1.6609496298970933E-2</v>
      </c>
      <c r="F97" s="373">
        <f t="shared" si="87"/>
        <v>1.8972059330803724E-2</v>
      </c>
      <c r="G97" s="373">
        <f t="shared" si="87"/>
        <v>2.2210456651224356E-2</v>
      </c>
      <c r="H97" s="373">
        <f t="shared" si="87"/>
        <v>2.3564246499290606E-2</v>
      </c>
      <c r="I97" s="373">
        <f t="shared" si="87"/>
        <v>2.445157958551317E-2</v>
      </c>
      <c r="J97" s="373">
        <f t="shared" si="87"/>
        <v>2.4910995410861645E-2</v>
      </c>
      <c r="K97" s="373">
        <f t="shared" si="87"/>
        <v>2.3913001673044748E-2</v>
      </c>
      <c r="L97" s="373">
        <f t="shared" si="87"/>
        <v>2.495050630393392E-2</v>
      </c>
      <c r="M97" s="373">
        <f t="shared" si="87"/>
        <v>2.4408805208715016E-2</v>
      </c>
      <c r="N97" s="373">
        <f t="shared" si="87"/>
        <v>2.4855196075596803E-2</v>
      </c>
      <c r="O97" s="373">
        <f t="shared" si="87"/>
        <v>2.505571895258546E-2</v>
      </c>
      <c r="P97" s="373">
        <f t="shared" si="87"/>
        <v>2.3945194954862668E-2</v>
      </c>
      <c r="Q97" s="373">
        <f t="shared" si="87"/>
        <v>2.6390920673870982E-2</v>
      </c>
      <c r="R97" s="373">
        <f t="shared" si="87"/>
        <v>2.6587133570770343E-2</v>
      </c>
      <c r="S97" s="373">
        <f t="shared" ref="S97" si="104">S61/S$63</f>
        <v>2.6736394398598311E-2</v>
      </c>
      <c r="T97" s="374">
        <f t="shared" ref="T97" si="105">T61/T$63</f>
        <v>2.9856746579472817E-2</v>
      </c>
      <c r="U97" s="284"/>
      <c r="V97" s="284"/>
      <c r="W97" s="284"/>
    </row>
    <row r="98" spans="1:23" x14ac:dyDescent="0.2">
      <c r="A98" s="306" t="s">
        <v>81</v>
      </c>
      <c r="B98" s="375" t="s">
        <v>67</v>
      </c>
      <c r="C98" s="375" t="s">
        <v>67</v>
      </c>
      <c r="D98" s="375" t="s">
        <v>69</v>
      </c>
      <c r="E98" s="375" t="s">
        <v>69</v>
      </c>
      <c r="F98" s="376" t="s">
        <v>67</v>
      </c>
      <c r="G98" s="376" t="s">
        <v>67</v>
      </c>
      <c r="H98" s="386" t="s">
        <v>69</v>
      </c>
      <c r="I98" s="386" t="s">
        <v>69</v>
      </c>
      <c r="J98" s="387" t="s">
        <v>69</v>
      </c>
      <c r="K98" s="378" t="s">
        <v>69</v>
      </c>
      <c r="L98" s="379" t="s">
        <v>69</v>
      </c>
      <c r="M98" s="379" t="s">
        <v>69</v>
      </c>
      <c r="N98" s="379" t="s">
        <v>69</v>
      </c>
      <c r="O98" s="379" t="s">
        <v>69</v>
      </c>
      <c r="P98" s="379" t="s">
        <v>69</v>
      </c>
      <c r="Q98" s="379" t="s">
        <v>69</v>
      </c>
      <c r="R98" s="379" t="s">
        <v>69</v>
      </c>
      <c r="S98" s="379" t="s">
        <v>69</v>
      </c>
      <c r="T98" s="380" t="s">
        <v>69</v>
      </c>
      <c r="U98" s="284"/>
      <c r="V98" s="284"/>
      <c r="W98" s="284"/>
    </row>
    <row r="99" spans="1:23" ht="13.5" thickBot="1" x14ac:dyDescent="0.25">
      <c r="A99" s="390" t="s">
        <v>48</v>
      </c>
      <c r="B99" s="391">
        <f t="shared" ref="B99:R99" si="106">B63/B$63</f>
        <v>1</v>
      </c>
      <c r="C99" s="391">
        <f t="shared" si="106"/>
        <v>1</v>
      </c>
      <c r="D99" s="391">
        <f t="shared" si="106"/>
        <v>1</v>
      </c>
      <c r="E99" s="391">
        <f t="shared" si="106"/>
        <v>1</v>
      </c>
      <c r="F99" s="391">
        <f t="shared" si="106"/>
        <v>1</v>
      </c>
      <c r="G99" s="391">
        <f t="shared" si="106"/>
        <v>1</v>
      </c>
      <c r="H99" s="391">
        <f t="shared" si="106"/>
        <v>1</v>
      </c>
      <c r="I99" s="391">
        <f t="shared" si="106"/>
        <v>1</v>
      </c>
      <c r="J99" s="391">
        <f t="shared" si="106"/>
        <v>1</v>
      </c>
      <c r="K99" s="391">
        <f t="shared" si="106"/>
        <v>1</v>
      </c>
      <c r="L99" s="391">
        <f t="shared" si="106"/>
        <v>1</v>
      </c>
      <c r="M99" s="391">
        <f t="shared" si="106"/>
        <v>1</v>
      </c>
      <c r="N99" s="391">
        <f t="shared" si="106"/>
        <v>1</v>
      </c>
      <c r="O99" s="391">
        <f t="shared" si="106"/>
        <v>1</v>
      </c>
      <c r="P99" s="391">
        <f t="shared" si="106"/>
        <v>1</v>
      </c>
      <c r="Q99" s="391">
        <f t="shared" si="106"/>
        <v>1</v>
      </c>
      <c r="R99" s="391">
        <f t="shared" si="106"/>
        <v>1</v>
      </c>
      <c r="S99" s="391">
        <f t="shared" ref="S99" si="107">S63/S$63</f>
        <v>1</v>
      </c>
      <c r="T99" s="392">
        <f t="shared" ref="T99" si="108">T63/T$63</f>
        <v>1</v>
      </c>
      <c r="U99" s="284"/>
      <c r="V99" s="284"/>
      <c r="W99" s="284"/>
    </row>
    <row r="100" spans="1:23" ht="5.0999999999999996" customHeight="1" thickTop="1" x14ac:dyDescent="0.2">
      <c r="A100" s="84"/>
      <c r="B100" s="393"/>
      <c r="C100" s="394"/>
      <c r="D100" s="394"/>
      <c r="E100" s="394"/>
      <c r="F100" s="394"/>
      <c r="G100" s="394"/>
      <c r="H100" s="394"/>
      <c r="I100" s="394"/>
      <c r="J100" s="394"/>
      <c r="K100" s="394"/>
      <c r="L100" s="394"/>
      <c r="M100" s="394"/>
      <c r="N100" s="394"/>
      <c r="O100" s="394"/>
      <c r="P100" s="394"/>
      <c r="Q100" s="394"/>
      <c r="R100" s="394"/>
      <c r="S100" s="394"/>
      <c r="U100" s="284"/>
      <c r="V100" s="284"/>
      <c r="W100" s="284"/>
    </row>
    <row r="101" spans="1:23" x14ac:dyDescent="0.2">
      <c r="A101" s="395" t="s">
        <v>88</v>
      </c>
      <c r="B101" s="393"/>
      <c r="C101" s="394"/>
      <c r="D101" s="394"/>
      <c r="E101" s="394"/>
      <c r="F101" s="394"/>
      <c r="G101" s="394"/>
      <c r="H101" s="394"/>
      <c r="I101" s="394"/>
      <c r="J101" s="394"/>
      <c r="K101" s="394"/>
      <c r="L101" s="394"/>
      <c r="M101" s="394"/>
      <c r="N101" s="394"/>
      <c r="O101" s="394"/>
      <c r="P101" s="394"/>
      <c r="Q101" s="394"/>
      <c r="R101" s="394"/>
      <c r="S101" s="394"/>
      <c r="U101" s="284"/>
      <c r="V101" s="284"/>
      <c r="W101" s="284"/>
    </row>
    <row r="102" spans="1:23" x14ac:dyDescent="0.2">
      <c r="U102" s="284"/>
      <c r="V102" s="284"/>
      <c r="W102" s="284"/>
    </row>
    <row r="103" spans="1:23" x14ac:dyDescent="0.2">
      <c r="U103" s="284"/>
      <c r="V103" s="284"/>
      <c r="W103" s="284"/>
    </row>
    <row r="104" spans="1:23" x14ac:dyDescent="0.2">
      <c r="U104" s="284"/>
      <c r="V104" s="284"/>
      <c r="W104" s="284"/>
    </row>
    <row r="105" spans="1:23" ht="5.0999999999999996" customHeight="1" x14ac:dyDescent="0.2">
      <c r="U105" s="284"/>
      <c r="V105" s="284"/>
      <c r="W105" s="284"/>
    </row>
    <row r="106" spans="1:23" x14ac:dyDescent="0.2">
      <c r="U106" s="284"/>
      <c r="V106" s="284"/>
      <c r="W106" s="284"/>
    </row>
    <row r="107" spans="1:23" x14ac:dyDescent="0.2">
      <c r="U107" s="284"/>
      <c r="V107" s="284"/>
      <c r="W107" s="284"/>
    </row>
    <row r="108" spans="1:23" x14ac:dyDescent="0.2">
      <c r="U108" s="284"/>
      <c r="V108" s="284"/>
      <c r="W108" s="284"/>
    </row>
    <row r="109" spans="1:23" x14ac:dyDescent="0.2">
      <c r="U109" s="284"/>
      <c r="V109" s="284"/>
      <c r="W109" s="284"/>
    </row>
    <row r="110" spans="1:23" x14ac:dyDescent="0.2">
      <c r="U110" s="284"/>
      <c r="V110" s="284"/>
      <c r="W110" s="284"/>
    </row>
    <row r="111" spans="1:23" x14ac:dyDescent="0.2">
      <c r="U111" s="284"/>
      <c r="V111" s="284"/>
      <c r="W111" s="284"/>
    </row>
    <row r="112" spans="1:23" x14ac:dyDescent="0.2">
      <c r="U112" s="284"/>
      <c r="V112" s="284"/>
      <c r="W112" s="284"/>
    </row>
    <row r="113" spans="21:23" x14ac:dyDescent="0.2">
      <c r="U113" s="284"/>
      <c r="V113" s="284"/>
      <c r="W113" s="284"/>
    </row>
    <row r="114" spans="21:23" x14ac:dyDescent="0.2">
      <c r="U114" s="284"/>
      <c r="V114" s="284"/>
      <c r="W114" s="284"/>
    </row>
    <row r="115" spans="21:23" x14ac:dyDescent="0.2">
      <c r="U115" s="284"/>
      <c r="V115" s="284"/>
      <c r="W115" s="284"/>
    </row>
    <row r="116" spans="21:23" x14ac:dyDescent="0.2">
      <c r="U116" s="284"/>
      <c r="V116" s="284"/>
      <c r="W116" s="284"/>
    </row>
    <row r="117" spans="21:23" x14ac:dyDescent="0.2">
      <c r="U117" s="284"/>
      <c r="V117" s="284"/>
      <c r="W117" s="284"/>
    </row>
    <row r="118" spans="21:23" x14ac:dyDescent="0.2">
      <c r="U118" s="284"/>
      <c r="V118" s="284"/>
      <c r="W118" s="284"/>
    </row>
    <row r="119" spans="21:23" x14ac:dyDescent="0.2">
      <c r="U119" s="284"/>
      <c r="V119" s="284"/>
      <c r="W119" s="284"/>
    </row>
    <row r="120" spans="21:23" x14ac:dyDescent="0.2">
      <c r="U120" s="284"/>
      <c r="V120" s="284"/>
      <c r="W120" s="284"/>
    </row>
    <row r="121" spans="21:23" x14ac:dyDescent="0.2">
      <c r="U121" s="284"/>
      <c r="V121" s="284"/>
      <c r="W121" s="284"/>
    </row>
    <row r="122" spans="21:23" x14ac:dyDescent="0.2">
      <c r="U122" s="284"/>
      <c r="V122" s="284"/>
      <c r="W122" s="284"/>
    </row>
    <row r="123" spans="21:23" x14ac:dyDescent="0.2">
      <c r="U123" s="284"/>
      <c r="V123" s="284"/>
      <c r="W123" s="284"/>
    </row>
    <row r="124" spans="21:23" x14ac:dyDescent="0.2">
      <c r="U124" s="284"/>
      <c r="V124" s="284"/>
      <c r="W124" s="284"/>
    </row>
    <row r="125" spans="21:23" x14ac:dyDescent="0.2">
      <c r="U125" s="284"/>
      <c r="V125" s="284"/>
      <c r="W125" s="284"/>
    </row>
    <row r="126" spans="21:23" x14ac:dyDescent="0.2">
      <c r="U126" s="284"/>
      <c r="V126" s="284"/>
      <c r="W126" s="284"/>
    </row>
    <row r="127" spans="21:23" x14ac:dyDescent="0.2">
      <c r="U127" s="284"/>
      <c r="V127" s="284"/>
      <c r="W127" s="284"/>
    </row>
    <row r="128" spans="21:23" x14ac:dyDescent="0.2">
      <c r="U128" s="284"/>
      <c r="V128" s="284"/>
      <c r="W128" s="284"/>
    </row>
    <row r="129" spans="21:23" x14ac:dyDescent="0.2">
      <c r="U129" s="284"/>
      <c r="V129" s="284"/>
      <c r="W129" s="284"/>
    </row>
    <row r="130" spans="21:23" x14ac:dyDescent="0.2">
      <c r="U130" s="284"/>
      <c r="V130" s="284"/>
      <c r="W130" s="284"/>
    </row>
    <row r="131" spans="21:23" x14ac:dyDescent="0.2">
      <c r="U131" s="284"/>
      <c r="V131" s="284"/>
      <c r="W131" s="284"/>
    </row>
    <row r="132" spans="21:23" x14ac:dyDescent="0.2">
      <c r="U132" s="284"/>
      <c r="V132" s="284"/>
      <c r="W132" s="284"/>
    </row>
    <row r="133" spans="21:23" x14ac:dyDescent="0.2">
      <c r="U133" s="284"/>
      <c r="V133" s="284"/>
      <c r="W133" s="284"/>
    </row>
    <row r="134" spans="21:23" x14ac:dyDescent="0.2">
      <c r="U134" s="284"/>
      <c r="V134" s="284"/>
      <c r="W134" s="284"/>
    </row>
    <row r="135" spans="21:23" x14ac:dyDescent="0.2">
      <c r="U135" s="284"/>
      <c r="V135" s="284"/>
      <c r="W135" s="284"/>
    </row>
    <row r="136" spans="21:23" x14ac:dyDescent="0.2">
      <c r="U136" s="284"/>
      <c r="V136" s="284"/>
      <c r="W136" s="284"/>
    </row>
    <row r="137" spans="21:23" x14ac:dyDescent="0.2">
      <c r="U137" s="284"/>
      <c r="V137" s="284"/>
      <c r="W137" s="284"/>
    </row>
    <row r="138" spans="21:23" x14ac:dyDescent="0.2">
      <c r="U138" s="284"/>
      <c r="V138" s="284"/>
      <c r="W138" s="284"/>
    </row>
    <row r="139" spans="21:23" x14ac:dyDescent="0.2">
      <c r="U139" s="284"/>
      <c r="V139" s="284"/>
      <c r="W139" s="284"/>
    </row>
    <row r="140" spans="21:23" x14ac:dyDescent="0.2">
      <c r="U140" s="284"/>
      <c r="V140" s="284"/>
      <c r="W140" s="284"/>
    </row>
    <row r="141" spans="21:23" x14ac:dyDescent="0.2">
      <c r="U141" s="284"/>
      <c r="V141" s="284"/>
      <c r="W141" s="284"/>
    </row>
    <row r="142" spans="21:23" x14ac:dyDescent="0.2">
      <c r="U142" s="284"/>
      <c r="V142" s="284"/>
      <c r="W142" s="284"/>
    </row>
    <row r="143" spans="21:23" x14ac:dyDescent="0.2">
      <c r="U143" s="284"/>
      <c r="V143" s="284"/>
      <c r="W143" s="284"/>
    </row>
    <row r="144" spans="21:23" x14ac:dyDescent="0.2">
      <c r="U144" s="284"/>
      <c r="V144" s="284"/>
      <c r="W144" s="284"/>
    </row>
    <row r="145" spans="21:23" x14ac:dyDescent="0.2">
      <c r="U145" s="284"/>
      <c r="V145" s="284"/>
      <c r="W145" s="284"/>
    </row>
    <row r="146" spans="21:23" x14ac:dyDescent="0.2">
      <c r="U146" s="284"/>
      <c r="V146" s="284"/>
      <c r="W146" s="284"/>
    </row>
    <row r="147" spans="21:23" x14ac:dyDescent="0.2">
      <c r="U147" s="284"/>
      <c r="V147" s="284"/>
      <c r="W147" s="284"/>
    </row>
    <row r="148" spans="21:23" x14ac:dyDescent="0.2">
      <c r="U148" s="284"/>
      <c r="V148" s="284"/>
      <c r="W148" s="284"/>
    </row>
    <row r="149" spans="21:23" x14ac:dyDescent="0.2">
      <c r="U149" s="284"/>
      <c r="V149" s="284"/>
      <c r="W149" s="284"/>
    </row>
    <row r="150" spans="21:23" x14ac:dyDescent="0.2">
      <c r="U150" s="284"/>
      <c r="V150" s="284"/>
      <c r="W150" s="284"/>
    </row>
    <row r="151" spans="21:23" x14ac:dyDescent="0.2">
      <c r="U151" s="284"/>
      <c r="V151" s="284"/>
      <c r="W151" s="284"/>
    </row>
    <row r="152" spans="21:23" x14ac:dyDescent="0.2">
      <c r="U152" s="284"/>
      <c r="V152" s="284"/>
      <c r="W152" s="284"/>
    </row>
    <row r="153" spans="21:23" x14ac:dyDescent="0.2">
      <c r="U153" s="284"/>
      <c r="V153" s="284"/>
      <c r="W153" s="284"/>
    </row>
    <row r="154" spans="21:23" x14ac:dyDescent="0.2">
      <c r="U154" s="284"/>
      <c r="V154" s="284"/>
      <c r="W154" s="284"/>
    </row>
    <row r="155" spans="21:23" x14ac:dyDescent="0.2">
      <c r="U155" s="284"/>
      <c r="V155" s="284"/>
      <c r="W155" s="284"/>
    </row>
    <row r="156" spans="21:23" x14ac:dyDescent="0.2">
      <c r="U156" s="284"/>
      <c r="V156" s="284"/>
      <c r="W156" s="284"/>
    </row>
    <row r="157" spans="21:23" x14ac:dyDescent="0.2">
      <c r="U157" s="284"/>
      <c r="V157" s="284"/>
      <c r="W157" s="284"/>
    </row>
    <row r="158" spans="21:23" x14ac:dyDescent="0.2">
      <c r="U158" s="284"/>
      <c r="V158" s="284"/>
      <c r="W158" s="284"/>
    </row>
    <row r="159" spans="21:23" x14ac:dyDescent="0.2">
      <c r="U159" s="284"/>
      <c r="V159" s="284"/>
      <c r="W159" s="284"/>
    </row>
    <row r="160" spans="21:23" x14ac:dyDescent="0.2">
      <c r="U160" s="284"/>
      <c r="V160" s="284"/>
      <c r="W160" s="284"/>
    </row>
    <row r="161" spans="21:23" x14ac:dyDescent="0.2">
      <c r="U161" s="284"/>
      <c r="V161" s="284"/>
      <c r="W161" s="284"/>
    </row>
    <row r="162" spans="21:23" x14ac:dyDescent="0.2">
      <c r="U162" s="284"/>
      <c r="V162" s="284"/>
      <c r="W162" s="284"/>
    </row>
    <row r="163" spans="21:23" x14ac:dyDescent="0.2">
      <c r="U163" s="284"/>
      <c r="V163" s="284"/>
      <c r="W163" s="284"/>
    </row>
    <row r="164" spans="21:23" x14ac:dyDescent="0.2">
      <c r="U164" s="284"/>
      <c r="V164" s="284"/>
      <c r="W164" s="284"/>
    </row>
    <row r="165" spans="21:23" x14ac:dyDescent="0.2">
      <c r="U165" s="284"/>
      <c r="V165" s="284"/>
      <c r="W165" s="284"/>
    </row>
    <row r="166" spans="21:23" x14ac:dyDescent="0.2">
      <c r="U166" s="284"/>
      <c r="V166" s="284"/>
      <c r="W166" s="284"/>
    </row>
    <row r="167" spans="21:23" x14ac:dyDescent="0.2">
      <c r="U167" s="284"/>
      <c r="V167" s="284"/>
      <c r="W167" s="284"/>
    </row>
    <row r="168" spans="21:23" x14ac:dyDescent="0.2">
      <c r="U168" s="284"/>
      <c r="V168" s="284"/>
      <c r="W168" s="284"/>
    </row>
    <row r="169" spans="21:23" x14ac:dyDescent="0.2">
      <c r="U169" s="284"/>
      <c r="V169" s="284"/>
      <c r="W169" s="284"/>
    </row>
    <row r="170" spans="21:23" x14ac:dyDescent="0.2">
      <c r="U170" s="284"/>
      <c r="V170" s="284"/>
      <c r="W170" s="284"/>
    </row>
    <row r="171" spans="21:23" x14ac:dyDescent="0.2">
      <c r="U171" s="284"/>
      <c r="V171" s="284"/>
      <c r="W171" s="284"/>
    </row>
    <row r="172" spans="21:23" x14ac:dyDescent="0.2">
      <c r="U172" s="284"/>
      <c r="V172" s="284"/>
      <c r="W172" s="284"/>
    </row>
    <row r="173" spans="21:23" x14ac:dyDescent="0.2">
      <c r="U173" s="284"/>
      <c r="V173" s="284"/>
      <c r="W173" s="284"/>
    </row>
    <row r="174" spans="21:23" x14ac:dyDescent="0.2">
      <c r="U174" s="284"/>
      <c r="V174" s="284"/>
      <c r="W174" s="284"/>
    </row>
    <row r="175" spans="21:23" x14ac:dyDescent="0.2">
      <c r="U175" s="284"/>
      <c r="V175" s="284"/>
      <c r="W175" s="284"/>
    </row>
    <row r="176" spans="21:23" x14ac:dyDescent="0.2">
      <c r="U176" s="284"/>
      <c r="V176" s="284"/>
      <c r="W176" s="284"/>
    </row>
    <row r="177" spans="21:23" x14ac:dyDescent="0.2">
      <c r="U177" s="284"/>
      <c r="V177" s="284"/>
      <c r="W177" s="284"/>
    </row>
    <row r="178" spans="21:23" x14ac:dyDescent="0.2">
      <c r="U178" s="284"/>
      <c r="V178" s="284"/>
      <c r="W178" s="284"/>
    </row>
    <row r="179" spans="21:23" x14ac:dyDescent="0.2">
      <c r="U179" s="284"/>
      <c r="V179" s="284"/>
      <c r="W179" s="284"/>
    </row>
    <row r="180" spans="21:23" x14ac:dyDescent="0.2">
      <c r="U180" s="284"/>
      <c r="V180" s="284"/>
      <c r="W180" s="284"/>
    </row>
    <row r="181" spans="21:23" x14ac:dyDescent="0.2">
      <c r="U181" s="284"/>
      <c r="V181" s="284"/>
      <c r="W181" s="284"/>
    </row>
    <row r="182" spans="21:23" x14ac:dyDescent="0.2">
      <c r="U182" s="284"/>
      <c r="V182" s="284"/>
      <c r="W182" s="284"/>
    </row>
    <row r="183" spans="21:23" x14ac:dyDescent="0.2">
      <c r="U183" s="284"/>
      <c r="V183" s="284"/>
      <c r="W183" s="284"/>
    </row>
    <row r="184" spans="21:23" x14ac:dyDescent="0.2">
      <c r="U184" s="284"/>
      <c r="V184" s="284"/>
      <c r="W184" s="284"/>
    </row>
    <row r="185" spans="21:23" x14ac:dyDescent="0.2">
      <c r="U185" s="284"/>
      <c r="V185" s="284"/>
      <c r="W185" s="284"/>
    </row>
    <row r="186" spans="21:23" x14ac:dyDescent="0.2">
      <c r="U186" s="284"/>
      <c r="V186" s="284"/>
      <c r="W186" s="284"/>
    </row>
    <row r="187" spans="21:23" x14ac:dyDescent="0.2">
      <c r="U187" s="284"/>
      <c r="V187" s="284"/>
      <c r="W187" s="284"/>
    </row>
    <row r="188" spans="21:23" x14ac:dyDescent="0.2">
      <c r="U188" s="284"/>
      <c r="V188" s="284"/>
      <c r="W188" s="284"/>
    </row>
    <row r="189" spans="21:23" x14ac:dyDescent="0.2">
      <c r="U189" s="284"/>
      <c r="V189" s="284"/>
      <c r="W189" s="284"/>
    </row>
    <row r="190" spans="21:23" x14ac:dyDescent="0.2">
      <c r="U190" s="284"/>
      <c r="V190" s="284"/>
      <c r="W190" s="284"/>
    </row>
    <row r="191" spans="21:23" x14ac:dyDescent="0.2">
      <c r="U191" s="284"/>
      <c r="V191" s="284"/>
      <c r="W191" s="284"/>
    </row>
    <row r="192" spans="21:23" x14ac:dyDescent="0.2">
      <c r="U192" s="284"/>
      <c r="V192" s="284"/>
      <c r="W192" s="284"/>
    </row>
    <row r="193" spans="21:23" x14ac:dyDescent="0.2">
      <c r="U193" s="284"/>
      <c r="V193" s="284"/>
      <c r="W193" s="284"/>
    </row>
    <row r="194" spans="21:23" x14ac:dyDescent="0.2">
      <c r="U194" s="284"/>
      <c r="V194" s="284"/>
      <c r="W194" s="284"/>
    </row>
    <row r="195" spans="21:23" x14ac:dyDescent="0.2">
      <c r="U195" s="284"/>
      <c r="V195" s="284"/>
      <c r="W195" s="284"/>
    </row>
    <row r="196" spans="21:23" x14ac:dyDescent="0.2">
      <c r="U196" s="284"/>
      <c r="V196" s="284"/>
      <c r="W196" s="284"/>
    </row>
    <row r="197" spans="21:23" x14ac:dyDescent="0.2">
      <c r="U197" s="284"/>
      <c r="V197" s="284"/>
      <c r="W197" s="284"/>
    </row>
    <row r="198" spans="21:23" x14ac:dyDescent="0.2">
      <c r="U198" s="284"/>
      <c r="V198" s="284"/>
      <c r="W198" s="284"/>
    </row>
    <row r="199" spans="21:23" x14ac:dyDescent="0.2">
      <c r="U199" s="284"/>
      <c r="V199" s="284"/>
      <c r="W199" s="284"/>
    </row>
    <row r="200" spans="21:23" x14ac:dyDescent="0.2">
      <c r="U200" s="284"/>
      <c r="V200" s="284"/>
      <c r="W200" s="284"/>
    </row>
    <row r="201" spans="21:23" x14ac:dyDescent="0.2">
      <c r="U201" s="284"/>
      <c r="V201" s="284"/>
      <c r="W201" s="284"/>
    </row>
    <row r="202" spans="21:23" x14ac:dyDescent="0.2">
      <c r="U202" s="284"/>
      <c r="V202" s="284"/>
      <c r="W202" s="284"/>
    </row>
    <row r="203" spans="21:23" x14ac:dyDescent="0.2">
      <c r="U203" s="284"/>
      <c r="V203" s="284"/>
      <c r="W203" s="284"/>
    </row>
    <row r="204" spans="21:23" x14ac:dyDescent="0.2">
      <c r="U204" s="284"/>
      <c r="V204" s="284"/>
      <c r="W204" s="284"/>
    </row>
    <row r="205" spans="21:23" x14ac:dyDescent="0.2">
      <c r="U205" s="284"/>
      <c r="V205" s="284"/>
      <c r="W205" s="284"/>
    </row>
    <row r="206" spans="21:23" x14ac:dyDescent="0.2">
      <c r="U206" s="284"/>
      <c r="V206" s="284"/>
      <c r="W206" s="284"/>
    </row>
    <row r="207" spans="21:23" x14ac:dyDescent="0.2">
      <c r="U207" s="284"/>
      <c r="V207" s="284"/>
      <c r="W207" s="284"/>
    </row>
    <row r="208" spans="21:23" x14ac:dyDescent="0.2">
      <c r="U208" s="284"/>
      <c r="V208" s="284"/>
      <c r="W208" s="284"/>
    </row>
    <row r="209" spans="21:23" x14ac:dyDescent="0.2">
      <c r="U209" s="284"/>
      <c r="V209" s="284"/>
      <c r="W209" s="284"/>
    </row>
    <row r="210" spans="21:23" x14ac:dyDescent="0.2">
      <c r="U210" s="284"/>
      <c r="V210" s="284"/>
      <c r="W210" s="284"/>
    </row>
    <row r="211" spans="21:23" x14ac:dyDescent="0.2">
      <c r="U211" s="284"/>
      <c r="V211" s="284"/>
      <c r="W211" s="284"/>
    </row>
    <row r="212" spans="21:23" x14ac:dyDescent="0.2">
      <c r="U212" s="284"/>
      <c r="V212" s="284"/>
      <c r="W212" s="284"/>
    </row>
    <row r="213" spans="21:23" x14ac:dyDescent="0.2">
      <c r="U213" s="284"/>
      <c r="V213" s="284"/>
      <c r="W213" s="284"/>
    </row>
    <row r="214" spans="21:23" x14ac:dyDescent="0.2">
      <c r="U214" s="284"/>
      <c r="V214" s="284"/>
      <c r="W214" s="284"/>
    </row>
    <row r="215" spans="21:23" x14ac:dyDescent="0.2">
      <c r="U215" s="284"/>
      <c r="V215" s="284"/>
      <c r="W215" s="284"/>
    </row>
    <row r="216" spans="21:23" x14ac:dyDescent="0.2">
      <c r="U216" s="284"/>
      <c r="V216" s="284"/>
      <c r="W216" s="284"/>
    </row>
    <row r="217" spans="21:23" x14ac:dyDescent="0.2">
      <c r="U217" s="284"/>
      <c r="V217" s="284"/>
      <c r="W217" s="284"/>
    </row>
    <row r="218" spans="21:23" x14ac:dyDescent="0.2">
      <c r="U218" s="284"/>
      <c r="V218" s="284"/>
      <c r="W218" s="284"/>
    </row>
    <row r="219" spans="21:23" x14ac:dyDescent="0.2">
      <c r="U219" s="284"/>
      <c r="V219" s="284"/>
      <c r="W219" s="284"/>
    </row>
    <row r="220" spans="21:23" x14ac:dyDescent="0.2">
      <c r="U220" s="284"/>
      <c r="V220" s="284"/>
      <c r="W220" s="284"/>
    </row>
    <row r="221" spans="21:23" x14ac:dyDescent="0.2">
      <c r="U221" s="284"/>
      <c r="V221" s="284"/>
      <c r="W221" s="284"/>
    </row>
    <row r="222" spans="21:23" x14ac:dyDescent="0.2">
      <c r="U222" s="284"/>
      <c r="V222" s="284"/>
      <c r="W222" s="284"/>
    </row>
    <row r="223" spans="21:23" x14ac:dyDescent="0.2">
      <c r="U223" s="284"/>
      <c r="V223" s="284"/>
      <c r="W223" s="284"/>
    </row>
    <row r="224" spans="21:23" x14ac:dyDescent="0.2">
      <c r="U224" s="284"/>
      <c r="V224" s="284"/>
      <c r="W224" s="284"/>
    </row>
    <row r="225" spans="21:23" x14ac:dyDescent="0.2">
      <c r="U225" s="284"/>
      <c r="V225" s="284"/>
      <c r="W225" s="284"/>
    </row>
    <row r="226" spans="21:23" x14ac:dyDescent="0.2">
      <c r="U226" s="284"/>
      <c r="V226" s="284"/>
      <c r="W226" s="284"/>
    </row>
    <row r="227" spans="21:23" x14ac:dyDescent="0.2">
      <c r="U227" s="284"/>
      <c r="V227" s="284"/>
      <c r="W227" s="284"/>
    </row>
    <row r="228" spans="21:23" x14ac:dyDescent="0.2">
      <c r="U228" s="284"/>
      <c r="V228" s="284"/>
      <c r="W228" s="284"/>
    </row>
    <row r="229" spans="21:23" x14ac:dyDescent="0.2">
      <c r="U229" s="284"/>
      <c r="V229" s="284"/>
      <c r="W229" s="284"/>
    </row>
    <row r="230" spans="21:23" x14ac:dyDescent="0.2">
      <c r="U230" s="284"/>
      <c r="V230" s="284"/>
      <c r="W230" s="284"/>
    </row>
    <row r="231" spans="21:23" x14ac:dyDescent="0.2">
      <c r="U231" s="284"/>
      <c r="V231" s="284"/>
      <c r="W231" s="284"/>
    </row>
    <row r="232" spans="21:23" x14ac:dyDescent="0.2">
      <c r="U232" s="284"/>
      <c r="V232" s="284"/>
      <c r="W232" s="284"/>
    </row>
    <row r="233" spans="21:23" x14ac:dyDescent="0.2">
      <c r="U233" s="284"/>
      <c r="V233" s="284"/>
      <c r="W233" s="284"/>
    </row>
    <row r="234" spans="21:23" x14ac:dyDescent="0.2">
      <c r="U234" s="284"/>
      <c r="V234" s="284"/>
      <c r="W234" s="284"/>
    </row>
    <row r="235" spans="21:23" x14ac:dyDescent="0.2">
      <c r="U235" s="284"/>
      <c r="V235" s="284"/>
      <c r="W235" s="284"/>
    </row>
    <row r="236" spans="21:23" x14ac:dyDescent="0.2">
      <c r="U236" s="284"/>
      <c r="V236" s="284"/>
      <c r="W236" s="284"/>
    </row>
    <row r="237" spans="21:23" x14ac:dyDescent="0.2">
      <c r="U237" s="284"/>
      <c r="V237" s="284"/>
      <c r="W237" s="284"/>
    </row>
    <row r="238" spans="21:23" x14ac:dyDescent="0.2">
      <c r="U238" s="284"/>
      <c r="V238" s="284"/>
      <c r="W238" s="284"/>
    </row>
    <row r="239" spans="21:23" x14ac:dyDescent="0.2">
      <c r="U239" s="284"/>
      <c r="V239" s="284"/>
      <c r="W239" s="284"/>
    </row>
    <row r="240" spans="21:23" x14ac:dyDescent="0.2">
      <c r="U240" s="284"/>
      <c r="V240" s="284"/>
      <c r="W240" s="284"/>
    </row>
    <row r="241" spans="21:23" x14ac:dyDescent="0.2">
      <c r="U241" s="284"/>
      <c r="V241" s="284"/>
      <c r="W241" s="284"/>
    </row>
    <row r="242" spans="21:23" x14ac:dyDescent="0.2">
      <c r="U242" s="284"/>
      <c r="V242" s="284"/>
      <c r="W242" s="284"/>
    </row>
    <row r="243" spans="21:23" x14ac:dyDescent="0.2">
      <c r="U243" s="284"/>
      <c r="V243" s="284"/>
      <c r="W243" s="284"/>
    </row>
    <row r="244" spans="21:23" x14ac:dyDescent="0.2">
      <c r="U244" s="284"/>
      <c r="V244" s="284"/>
      <c r="W244" s="284"/>
    </row>
    <row r="245" spans="21:23" x14ac:dyDescent="0.2">
      <c r="U245" s="284"/>
      <c r="V245" s="284"/>
      <c r="W245" s="284"/>
    </row>
    <row r="246" spans="21:23" x14ac:dyDescent="0.2">
      <c r="U246" s="284"/>
      <c r="V246" s="284"/>
      <c r="W246" s="284"/>
    </row>
    <row r="247" spans="21:23" x14ac:dyDescent="0.2">
      <c r="U247" s="284"/>
      <c r="V247" s="284"/>
      <c r="W247" s="284"/>
    </row>
    <row r="248" spans="21:23" x14ac:dyDescent="0.2">
      <c r="U248" s="284"/>
      <c r="V248" s="284"/>
      <c r="W248" s="284"/>
    </row>
    <row r="249" spans="21:23" x14ac:dyDescent="0.2">
      <c r="U249" s="284"/>
      <c r="V249" s="284"/>
      <c r="W249" s="284"/>
    </row>
    <row r="250" spans="21:23" x14ac:dyDescent="0.2">
      <c r="U250" s="284"/>
      <c r="V250" s="284"/>
      <c r="W250" s="284"/>
    </row>
    <row r="251" spans="21:23" x14ac:dyDescent="0.2">
      <c r="U251" s="284"/>
      <c r="V251" s="284"/>
      <c r="W251" s="284"/>
    </row>
    <row r="252" spans="21:23" x14ac:dyDescent="0.2">
      <c r="U252" s="284"/>
      <c r="V252" s="284"/>
      <c r="W252" s="284"/>
    </row>
    <row r="253" spans="21:23" x14ac:dyDescent="0.2">
      <c r="U253" s="284"/>
      <c r="V253" s="284"/>
      <c r="W253" s="284"/>
    </row>
    <row r="254" spans="21:23" x14ac:dyDescent="0.2">
      <c r="U254" s="284"/>
      <c r="V254" s="284"/>
      <c r="W254" s="284"/>
    </row>
    <row r="255" spans="21:23" x14ac:dyDescent="0.2">
      <c r="U255" s="284"/>
      <c r="V255" s="284"/>
      <c r="W255" s="284"/>
    </row>
    <row r="256" spans="21:23" x14ac:dyDescent="0.2">
      <c r="U256" s="284"/>
      <c r="V256" s="284"/>
      <c r="W256" s="284"/>
    </row>
    <row r="257" spans="21:23" x14ac:dyDescent="0.2">
      <c r="U257" s="284"/>
      <c r="V257" s="284"/>
      <c r="W257" s="284"/>
    </row>
    <row r="258" spans="21:23" x14ac:dyDescent="0.2">
      <c r="U258" s="284"/>
      <c r="V258" s="284"/>
      <c r="W258" s="284"/>
    </row>
    <row r="259" spans="21:23" x14ac:dyDescent="0.2">
      <c r="U259" s="284"/>
      <c r="V259" s="284"/>
      <c r="W259" s="284"/>
    </row>
    <row r="260" spans="21:23" x14ac:dyDescent="0.2">
      <c r="U260" s="284"/>
      <c r="V260" s="284"/>
      <c r="W260" s="284"/>
    </row>
    <row r="261" spans="21:23" x14ac:dyDescent="0.2">
      <c r="U261" s="284"/>
      <c r="V261" s="284"/>
      <c r="W261" s="284"/>
    </row>
    <row r="262" spans="21:23" x14ac:dyDescent="0.2">
      <c r="U262" s="284"/>
      <c r="V262" s="284"/>
      <c r="W262" s="284"/>
    </row>
    <row r="263" spans="21:23" x14ac:dyDescent="0.2">
      <c r="U263" s="284"/>
      <c r="V263" s="284"/>
      <c r="W263" s="284"/>
    </row>
    <row r="264" spans="21:23" x14ac:dyDescent="0.2">
      <c r="U264" s="284"/>
      <c r="V264" s="284"/>
      <c r="W264" s="284"/>
    </row>
    <row r="265" spans="21:23" x14ac:dyDescent="0.2">
      <c r="U265" s="284"/>
      <c r="V265" s="284"/>
      <c r="W265" s="284"/>
    </row>
    <row r="266" spans="21:23" x14ac:dyDescent="0.2">
      <c r="U266" s="284"/>
      <c r="V266" s="284"/>
      <c r="W266" s="284"/>
    </row>
    <row r="267" spans="21:23" x14ac:dyDescent="0.2">
      <c r="U267" s="284"/>
      <c r="V267" s="284"/>
      <c r="W267" s="284"/>
    </row>
    <row r="268" spans="21:23" x14ac:dyDescent="0.2">
      <c r="U268" s="284"/>
      <c r="V268" s="284"/>
      <c r="W268" s="284"/>
    </row>
    <row r="269" spans="21:23" x14ac:dyDescent="0.2">
      <c r="U269" s="284"/>
      <c r="V269" s="284"/>
      <c r="W269" s="284"/>
    </row>
    <row r="270" spans="21:23" x14ac:dyDescent="0.2">
      <c r="U270" s="284"/>
      <c r="V270" s="284"/>
      <c r="W270" s="284"/>
    </row>
    <row r="271" spans="21:23" x14ac:dyDescent="0.2">
      <c r="U271" s="284"/>
      <c r="V271" s="284"/>
      <c r="W271" s="284"/>
    </row>
    <row r="272" spans="21:23" x14ac:dyDescent="0.2">
      <c r="U272" s="284"/>
      <c r="V272" s="284"/>
      <c r="W272" s="284"/>
    </row>
    <row r="273" spans="21:23" x14ac:dyDescent="0.2">
      <c r="U273" s="284"/>
      <c r="V273" s="284"/>
      <c r="W273" s="284"/>
    </row>
    <row r="274" spans="21:23" x14ac:dyDescent="0.2">
      <c r="U274" s="284"/>
      <c r="V274" s="284"/>
      <c r="W274" s="284"/>
    </row>
    <row r="275" spans="21:23" x14ac:dyDescent="0.2">
      <c r="U275" s="284"/>
      <c r="V275" s="284"/>
      <c r="W275" s="284"/>
    </row>
    <row r="276" spans="21:23" x14ac:dyDescent="0.2">
      <c r="U276" s="284"/>
      <c r="V276" s="284"/>
      <c r="W276" s="284"/>
    </row>
    <row r="277" spans="21:23" x14ac:dyDescent="0.2">
      <c r="U277" s="284"/>
      <c r="V277" s="284"/>
      <c r="W277" s="284"/>
    </row>
    <row r="278" spans="21:23" x14ac:dyDescent="0.2">
      <c r="U278" s="284"/>
      <c r="V278" s="284"/>
      <c r="W278" s="284"/>
    </row>
    <row r="279" spans="21:23" x14ac:dyDescent="0.2">
      <c r="U279" s="284"/>
      <c r="V279" s="284"/>
      <c r="W279" s="284"/>
    </row>
    <row r="280" spans="21:23" x14ac:dyDescent="0.2">
      <c r="U280" s="284"/>
      <c r="V280" s="284"/>
      <c r="W280" s="284"/>
    </row>
    <row r="281" spans="21:23" x14ac:dyDescent="0.2">
      <c r="U281" s="284"/>
      <c r="V281" s="284"/>
      <c r="W281" s="284"/>
    </row>
    <row r="282" spans="21:23" x14ac:dyDescent="0.2">
      <c r="U282" s="284"/>
      <c r="V282" s="284"/>
      <c r="W282" s="284"/>
    </row>
    <row r="283" spans="21:23" x14ac:dyDescent="0.2">
      <c r="U283" s="284"/>
      <c r="V283" s="284"/>
      <c r="W283" s="284"/>
    </row>
    <row r="284" spans="21:23" x14ac:dyDescent="0.2">
      <c r="U284" s="284"/>
      <c r="V284" s="284"/>
      <c r="W284" s="284"/>
    </row>
    <row r="285" spans="21:23" x14ac:dyDescent="0.2">
      <c r="U285" s="284"/>
      <c r="V285" s="284"/>
      <c r="W285" s="284"/>
    </row>
    <row r="286" spans="21:23" x14ac:dyDescent="0.2">
      <c r="U286" s="284"/>
      <c r="V286" s="284"/>
      <c r="W286" s="284"/>
    </row>
    <row r="287" spans="21:23" x14ac:dyDescent="0.2">
      <c r="U287" s="284"/>
      <c r="V287" s="284"/>
      <c r="W287" s="284"/>
    </row>
    <row r="288" spans="21:23" x14ac:dyDescent="0.2">
      <c r="U288" s="284"/>
      <c r="V288" s="284"/>
      <c r="W288" s="284"/>
    </row>
    <row r="289" spans="21:23" x14ac:dyDescent="0.2">
      <c r="U289" s="284"/>
      <c r="V289" s="284"/>
      <c r="W289" s="284"/>
    </row>
    <row r="290" spans="21:23" x14ac:dyDescent="0.2">
      <c r="U290" s="284"/>
      <c r="V290" s="284"/>
      <c r="W290" s="284"/>
    </row>
    <row r="291" spans="21:23" x14ac:dyDescent="0.2">
      <c r="U291" s="284"/>
      <c r="V291" s="284"/>
      <c r="W291" s="284"/>
    </row>
    <row r="292" spans="21:23" x14ac:dyDescent="0.2">
      <c r="U292" s="284"/>
      <c r="V292" s="284"/>
      <c r="W292" s="284"/>
    </row>
    <row r="293" spans="21:23" x14ac:dyDescent="0.2">
      <c r="U293" s="284"/>
      <c r="V293" s="284"/>
      <c r="W293" s="284"/>
    </row>
    <row r="294" spans="21:23" x14ac:dyDescent="0.2">
      <c r="U294" s="284"/>
      <c r="V294" s="284"/>
      <c r="W294" s="284"/>
    </row>
    <row r="295" spans="21:23" x14ac:dyDescent="0.2">
      <c r="U295" s="284"/>
      <c r="V295" s="284"/>
      <c r="W295" s="284"/>
    </row>
    <row r="296" spans="21:23" x14ac:dyDescent="0.2">
      <c r="U296" s="284"/>
      <c r="V296" s="284"/>
      <c r="W296" s="284"/>
    </row>
    <row r="297" spans="21:23" x14ac:dyDescent="0.2">
      <c r="U297" s="284"/>
      <c r="V297" s="284"/>
      <c r="W297" s="284"/>
    </row>
    <row r="298" spans="21:23" x14ac:dyDescent="0.2">
      <c r="U298" s="284"/>
      <c r="V298" s="284"/>
      <c r="W298" s="284"/>
    </row>
    <row r="299" spans="21:23" x14ac:dyDescent="0.2">
      <c r="U299" s="284"/>
      <c r="V299" s="284"/>
      <c r="W299" s="284"/>
    </row>
    <row r="300" spans="21:23" x14ac:dyDescent="0.2">
      <c r="U300" s="284"/>
      <c r="V300" s="284"/>
      <c r="W300" s="284"/>
    </row>
    <row r="301" spans="21:23" x14ac:dyDescent="0.2">
      <c r="U301" s="284"/>
      <c r="V301" s="284"/>
      <c r="W301" s="284"/>
    </row>
    <row r="302" spans="21:23" x14ac:dyDescent="0.2">
      <c r="U302" s="284"/>
      <c r="V302" s="284"/>
      <c r="W302" s="284"/>
    </row>
    <row r="303" spans="21:23" x14ac:dyDescent="0.2">
      <c r="U303" s="284"/>
      <c r="V303" s="284"/>
      <c r="W303" s="284"/>
    </row>
    <row r="304" spans="21:23" x14ac:dyDescent="0.2">
      <c r="U304" s="284"/>
      <c r="V304" s="284"/>
      <c r="W304" s="284"/>
    </row>
    <row r="305" spans="21:23" x14ac:dyDescent="0.2">
      <c r="U305" s="284"/>
      <c r="V305" s="284"/>
      <c r="W305" s="284"/>
    </row>
    <row r="306" spans="21:23" x14ac:dyDescent="0.2">
      <c r="U306" s="284"/>
      <c r="V306" s="284"/>
      <c r="W306" s="284"/>
    </row>
    <row r="307" spans="21:23" x14ac:dyDescent="0.2">
      <c r="U307" s="284"/>
      <c r="V307" s="284"/>
      <c r="W307" s="284"/>
    </row>
    <row r="308" spans="21:23" x14ac:dyDescent="0.2">
      <c r="U308" s="284"/>
      <c r="V308" s="284"/>
      <c r="W308" s="284"/>
    </row>
    <row r="309" spans="21:23" x14ac:dyDescent="0.2">
      <c r="U309" s="284"/>
      <c r="V309" s="284"/>
      <c r="W309" s="284"/>
    </row>
    <row r="310" spans="21:23" x14ac:dyDescent="0.2">
      <c r="U310" s="284"/>
      <c r="V310" s="284"/>
      <c r="W310" s="284"/>
    </row>
    <row r="311" spans="21:23" x14ac:dyDescent="0.2">
      <c r="U311" s="284"/>
      <c r="V311" s="284"/>
      <c r="W311" s="284"/>
    </row>
    <row r="312" spans="21:23" x14ac:dyDescent="0.2">
      <c r="U312" s="284"/>
      <c r="V312" s="284"/>
      <c r="W312" s="284"/>
    </row>
    <row r="313" spans="21:23" x14ac:dyDescent="0.2">
      <c r="U313" s="284"/>
      <c r="V313" s="284"/>
      <c r="W313" s="284"/>
    </row>
    <row r="314" spans="21:23" x14ac:dyDescent="0.2">
      <c r="U314" s="284"/>
      <c r="V314" s="284"/>
      <c r="W314" s="284"/>
    </row>
    <row r="315" spans="21:23" x14ac:dyDescent="0.2">
      <c r="U315" s="284"/>
      <c r="V315" s="284"/>
      <c r="W315" s="284"/>
    </row>
    <row r="316" spans="21:23" x14ac:dyDescent="0.2">
      <c r="U316" s="284"/>
      <c r="V316" s="284"/>
      <c r="W316" s="284"/>
    </row>
    <row r="317" spans="21:23" x14ac:dyDescent="0.2">
      <c r="U317" s="284"/>
      <c r="V317" s="284"/>
      <c r="W317" s="284"/>
    </row>
    <row r="318" spans="21:23" x14ac:dyDescent="0.2">
      <c r="U318" s="284"/>
      <c r="V318" s="284"/>
      <c r="W318" s="284"/>
    </row>
    <row r="319" spans="21:23" x14ac:dyDescent="0.2">
      <c r="U319" s="284"/>
      <c r="V319" s="284"/>
      <c r="W319" s="284"/>
    </row>
    <row r="320" spans="21:23" x14ac:dyDescent="0.2">
      <c r="U320" s="284"/>
      <c r="V320" s="284"/>
      <c r="W320" s="284"/>
    </row>
    <row r="321" spans="21:23" x14ac:dyDescent="0.2">
      <c r="U321" s="284"/>
      <c r="V321" s="284"/>
      <c r="W321" s="284"/>
    </row>
    <row r="322" spans="21:23" x14ac:dyDescent="0.2">
      <c r="U322" s="284"/>
      <c r="V322" s="284"/>
      <c r="W322" s="284"/>
    </row>
    <row r="323" spans="21:23" x14ac:dyDescent="0.2">
      <c r="U323" s="284"/>
      <c r="V323" s="284"/>
      <c r="W323" s="284"/>
    </row>
    <row r="324" spans="21:23" x14ac:dyDescent="0.2">
      <c r="U324" s="284"/>
      <c r="V324" s="284"/>
      <c r="W324" s="284"/>
    </row>
    <row r="325" spans="21:23" x14ac:dyDescent="0.2">
      <c r="U325" s="284"/>
      <c r="V325" s="284"/>
      <c r="W325" s="284"/>
    </row>
    <row r="326" spans="21:23" x14ac:dyDescent="0.2">
      <c r="U326" s="284"/>
      <c r="V326" s="284"/>
      <c r="W326" s="284"/>
    </row>
    <row r="327" spans="21:23" x14ac:dyDescent="0.2">
      <c r="U327" s="284"/>
      <c r="V327" s="284"/>
      <c r="W327" s="284"/>
    </row>
    <row r="328" spans="21:23" x14ac:dyDescent="0.2">
      <c r="U328" s="284"/>
      <c r="V328" s="284"/>
      <c r="W328" s="284"/>
    </row>
    <row r="329" spans="21:23" x14ac:dyDescent="0.2">
      <c r="U329" s="284"/>
      <c r="V329" s="284"/>
      <c r="W329" s="284"/>
    </row>
    <row r="330" spans="21:23" x14ac:dyDescent="0.2">
      <c r="U330" s="284"/>
      <c r="V330" s="284"/>
      <c r="W330" s="284"/>
    </row>
    <row r="331" spans="21:23" x14ac:dyDescent="0.2">
      <c r="U331" s="284"/>
      <c r="V331" s="284"/>
      <c r="W331" s="284"/>
    </row>
    <row r="332" spans="21:23" x14ac:dyDescent="0.2">
      <c r="U332" s="284"/>
      <c r="V332" s="284"/>
      <c r="W332" s="284"/>
    </row>
    <row r="333" spans="21:23" x14ac:dyDescent="0.2">
      <c r="U333" s="284"/>
      <c r="V333" s="284"/>
      <c r="W333" s="284"/>
    </row>
    <row r="334" spans="21:23" x14ac:dyDescent="0.2">
      <c r="U334" s="284"/>
      <c r="V334" s="284"/>
      <c r="W334" s="284"/>
    </row>
    <row r="335" spans="21:23" x14ac:dyDescent="0.2">
      <c r="U335" s="284"/>
      <c r="V335" s="284"/>
      <c r="W335" s="284"/>
    </row>
    <row r="336" spans="21:23" x14ac:dyDescent="0.2">
      <c r="U336" s="284"/>
      <c r="V336" s="284"/>
      <c r="W336" s="284"/>
    </row>
    <row r="337" spans="21:23" x14ac:dyDescent="0.2">
      <c r="U337" s="284"/>
      <c r="V337" s="284"/>
      <c r="W337" s="284"/>
    </row>
    <row r="338" spans="21:23" x14ac:dyDescent="0.2">
      <c r="U338" s="284"/>
      <c r="V338" s="284"/>
      <c r="W338" s="284"/>
    </row>
    <row r="339" spans="21:23" x14ac:dyDescent="0.2">
      <c r="U339" s="284"/>
      <c r="V339" s="284"/>
      <c r="W339" s="284"/>
    </row>
    <row r="340" spans="21:23" x14ac:dyDescent="0.2">
      <c r="U340" s="284"/>
      <c r="V340" s="284"/>
      <c r="W340" s="284"/>
    </row>
    <row r="341" spans="21:23" x14ac:dyDescent="0.2">
      <c r="U341" s="284"/>
      <c r="V341" s="284"/>
      <c r="W341" s="284"/>
    </row>
    <row r="342" spans="21:23" x14ac:dyDescent="0.2">
      <c r="U342" s="284"/>
      <c r="V342" s="284"/>
      <c r="W342" s="284"/>
    </row>
    <row r="343" spans="21:23" x14ac:dyDescent="0.2">
      <c r="U343" s="284"/>
      <c r="V343" s="284"/>
      <c r="W343" s="284"/>
    </row>
    <row r="344" spans="21:23" x14ac:dyDescent="0.2">
      <c r="U344" s="284"/>
      <c r="V344" s="284"/>
      <c r="W344" s="284"/>
    </row>
    <row r="345" spans="21:23" x14ac:dyDescent="0.2">
      <c r="U345" s="284"/>
      <c r="V345" s="284"/>
      <c r="W345" s="284"/>
    </row>
    <row r="346" spans="21:23" x14ac:dyDescent="0.2">
      <c r="U346" s="284"/>
      <c r="V346" s="284"/>
      <c r="W346" s="284"/>
    </row>
    <row r="347" spans="21:23" x14ac:dyDescent="0.2">
      <c r="U347" s="284"/>
      <c r="V347" s="284"/>
      <c r="W347" s="284"/>
    </row>
    <row r="348" spans="21:23" x14ac:dyDescent="0.2">
      <c r="U348" s="284"/>
      <c r="V348" s="284"/>
      <c r="W348" s="284"/>
    </row>
    <row r="349" spans="21:23" x14ac:dyDescent="0.2">
      <c r="U349" s="284"/>
      <c r="V349" s="284"/>
      <c r="W349" s="284"/>
    </row>
    <row r="350" spans="21:23" x14ac:dyDescent="0.2">
      <c r="U350" s="284"/>
      <c r="V350" s="284"/>
      <c r="W350" s="284"/>
    </row>
    <row r="351" spans="21:23" x14ac:dyDescent="0.2">
      <c r="U351" s="284"/>
      <c r="V351" s="284"/>
      <c r="W351" s="284"/>
    </row>
    <row r="352" spans="21:23" x14ac:dyDescent="0.2">
      <c r="U352" s="284"/>
      <c r="V352" s="284"/>
      <c r="W352" s="284"/>
    </row>
    <row r="353" spans="21:23" x14ac:dyDescent="0.2">
      <c r="U353" s="284"/>
      <c r="V353" s="284"/>
      <c r="W353" s="284"/>
    </row>
    <row r="354" spans="21:23" x14ac:dyDescent="0.2">
      <c r="U354" s="284"/>
      <c r="V354" s="284"/>
      <c r="W354" s="284"/>
    </row>
    <row r="355" spans="21:23" x14ac:dyDescent="0.2">
      <c r="U355" s="284"/>
      <c r="V355" s="284"/>
      <c r="W355" s="284"/>
    </row>
    <row r="356" spans="21:23" x14ac:dyDescent="0.2">
      <c r="U356" s="284"/>
      <c r="V356" s="284"/>
      <c r="W356" s="284"/>
    </row>
    <row r="357" spans="21:23" x14ac:dyDescent="0.2">
      <c r="U357" s="284"/>
      <c r="V357" s="284"/>
      <c r="W357" s="284"/>
    </row>
    <row r="358" spans="21:23" x14ac:dyDescent="0.2">
      <c r="U358" s="284"/>
      <c r="V358" s="284"/>
      <c r="W358" s="284"/>
    </row>
    <row r="359" spans="21:23" x14ac:dyDescent="0.2">
      <c r="U359" s="284"/>
      <c r="V359" s="284"/>
      <c r="W359" s="284"/>
    </row>
    <row r="360" spans="21:23" x14ac:dyDescent="0.2">
      <c r="U360" s="284"/>
      <c r="V360" s="284"/>
      <c r="W360" s="284"/>
    </row>
    <row r="361" spans="21:23" x14ac:dyDescent="0.2">
      <c r="U361" s="284"/>
      <c r="V361" s="284"/>
      <c r="W361" s="284"/>
    </row>
    <row r="362" spans="21:23" x14ac:dyDescent="0.2">
      <c r="U362" s="284"/>
      <c r="V362" s="284"/>
      <c r="W362" s="284"/>
    </row>
    <row r="363" spans="21:23" x14ac:dyDescent="0.2">
      <c r="U363" s="284"/>
      <c r="V363" s="284"/>
      <c r="W363" s="284"/>
    </row>
    <row r="364" spans="21:23" x14ac:dyDescent="0.2">
      <c r="U364" s="284"/>
      <c r="V364" s="284"/>
      <c r="W364" s="284"/>
    </row>
    <row r="365" spans="21:23" x14ac:dyDescent="0.2">
      <c r="U365" s="284"/>
      <c r="V365" s="284"/>
      <c r="W365" s="284"/>
    </row>
    <row r="366" spans="21:23" x14ac:dyDescent="0.2">
      <c r="U366" s="284"/>
      <c r="V366" s="284"/>
      <c r="W366" s="284"/>
    </row>
    <row r="367" spans="21:23" x14ac:dyDescent="0.2">
      <c r="U367" s="284"/>
      <c r="V367" s="284"/>
      <c r="W367" s="284"/>
    </row>
    <row r="368" spans="21:23" x14ac:dyDescent="0.2">
      <c r="U368" s="284"/>
      <c r="V368" s="284"/>
      <c r="W368" s="284"/>
    </row>
    <row r="369" spans="21:23" x14ac:dyDescent="0.2">
      <c r="U369" s="284"/>
      <c r="V369" s="284"/>
      <c r="W369" s="284"/>
    </row>
    <row r="370" spans="21:23" x14ac:dyDescent="0.2">
      <c r="U370" s="284"/>
      <c r="V370" s="284"/>
      <c r="W370" s="284"/>
    </row>
    <row r="371" spans="21:23" x14ac:dyDescent="0.2">
      <c r="U371" s="284"/>
      <c r="V371" s="284"/>
      <c r="W371" s="284"/>
    </row>
    <row r="372" spans="21:23" x14ac:dyDescent="0.2">
      <c r="U372" s="284"/>
      <c r="V372" s="284"/>
      <c r="W372" s="284"/>
    </row>
    <row r="373" spans="21:23" x14ac:dyDescent="0.2">
      <c r="U373" s="284"/>
      <c r="V373" s="284"/>
      <c r="W373" s="284"/>
    </row>
    <row r="374" spans="21:23" x14ac:dyDescent="0.2">
      <c r="U374" s="284"/>
      <c r="V374" s="284"/>
      <c r="W374" s="284"/>
    </row>
    <row r="375" spans="21:23" x14ac:dyDescent="0.2">
      <c r="U375" s="284"/>
      <c r="V375" s="284"/>
      <c r="W375" s="284"/>
    </row>
    <row r="376" spans="21:23" x14ac:dyDescent="0.2">
      <c r="U376" s="284"/>
      <c r="V376" s="284"/>
      <c r="W376" s="284"/>
    </row>
    <row r="377" spans="21:23" x14ac:dyDescent="0.2">
      <c r="U377" s="284"/>
      <c r="V377" s="284"/>
      <c r="W377" s="284"/>
    </row>
    <row r="378" spans="21:23" x14ac:dyDescent="0.2">
      <c r="U378" s="284"/>
      <c r="V378" s="284"/>
      <c r="W378" s="284"/>
    </row>
    <row r="379" spans="21:23" x14ac:dyDescent="0.2">
      <c r="U379" s="284"/>
      <c r="V379" s="284"/>
      <c r="W379" s="284"/>
    </row>
    <row r="380" spans="21:23" x14ac:dyDescent="0.2">
      <c r="U380" s="284"/>
      <c r="V380" s="284"/>
      <c r="W380" s="284"/>
    </row>
    <row r="381" spans="21:23" x14ac:dyDescent="0.2">
      <c r="U381" s="284"/>
      <c r="V381" s="284"/>
      <c r="W381" s="284"/>
    </row>
    <row r="382" spans="21:23" x14ac:dyDescent="0.2">
      <c r="U382" s="284"/>
      <c r="V382" s="284"/>
      <c r="W382" s="284"/>
    </row>
    <row r="383" spans="21:23" x14ac:dyDescent="0.2">
      <c r="U383" s="284"/>
      <c r="V383" s="284"/>
      <c r="W383" s="284"/>
    </row>
    <row r="384" spans="21:23" x14ac:dyDescent="0.2">
      <c r="U384" s="284"/>
      <c r="V384" s="284"/>
      <c r="W384" s="284"/>
    </row>
    <row r="385" spans="21:23" x14ac:dyDescent="0.2">
      <c r="U385" s="284"/>
      <c r="V385" s="284"/>
      <c r="W385" s="284"/>
    </row>
    <row r="386" spans="21:23" x14ac:dyDescent="0.2">
      <c r="U386" s="284"/>
      <c r="V386" s="284"/>
      <c r="W386" s="284"/>
    </row>
    <row r="387" spans="21:23" x14ac:dyDescent="0.2">
      <c r="U387" s="284"/>
      <c r="V387" s="284"/>
      <c r="W387" s="284"/>
    </row>
    <row r="388" spans="21:23" x14ac:dyDescent="0.2">
      <c r="U388" s="284"/>
      <c r="V388" s="284"/>
      <c r="W388" s="284"/>
    </row>
    <row r="389" spans="21:23" x14ac:dyDescent="0.2">
      <c r="U389" s="284"/>
      <c r="V389" s="284"/>
      <c r="W389" s="284"/>
    </row>
    <row r="390" spans="21:23" x14ac:dyDescent="0.2">
      <c r="U390" s="284"/>
      <c r="V390" s="284"/>
      <c r="W390" s="284"/>
    </row>
    <row r="391" spans="21:23" x14ac:dyDescent="0.2">
      <c r="U391" s="284"/>
      <c r="V391" s="284"/>
      <c r="W391" s="284"/>
    </row>
    <row r="392" spans="21:23" x14ac:dyDescent="0.2">
      <c r="U392" s="284"/>
      <c r="V392" s="284"/>
      <c r="W392" s="284"/>
    </row>
    <row r="393" spans="21:23" x14ac:dyDescent="0.2">
      <c r="U393" s="284"/>
      <c r="V393" s="284"/>
      <c r="W393" s="284"/>
    </row>
    <row r="394" spans="21:23" x14ac:dyDescent="0.2">
      <c r="U394" s="284"/>
      <c r="V394" s="284"/>
      <c r="W394" s="284"/>
    </row>
    <row r="395" spans="21:23" x14ac:dyDescent="0.2">
      <c r="U395" s="284"/>
      <c r="V395" s="284"/>
      <c r="W395" s="284"/>
    </row>
    <row r="396" spans="21:23" x14ac:dyDescent="0.2">
      <c r="U396" s="284"/>
      <c r="V396" s="284"/>
      <c r="W396" s="284"/>
    </row>
    <row r="397" spans="21:23" x14ac:dyDescent="0.2">
      <c r="U397" s="284"/>
      <c r="V397" s="284"/>
      <c r="W397" s="284"/>
    </row>
    <row r="398" spans="21:23" x14ac:dyDescent="0.2">
      <c r="U398" s="284"/>
      <c r="V398" s="284"/>
      <c r="W398" s="284"/>
    </row>
    <row r="399" spans="21:23" x14ac:dyDescent="0.2">
      <c r="U399" s="284"/>
      <c r="V399" s="284"/>
      <c r="W399" s="284"/>
    </row>
    <row r="400" spans="21:23" x14ac:dyDescent="0.2">
      <c r="U400" s="284"/>
      <c r="V400" s="284"/>
      <c r="W400" s="284"/>
    </row>
    <row r="401" spans="21:23" x14ac:dyDescent="0.2">
      <c r="U401" s="284"/>
      <c r="V401" s="284"/>
      <c r="W401" s="284"/>
    </row>
    <row r="402" spans="21:23" x14ac:dyDescent="0.2">
      <c r="U402" s="284"/>
      <c r="V402" s="284"/>
      <c r="W402" s="284"/>
    </row>
    <row r="403" spans="21:23" x14ac:dyDescent="0.2">
      <c r="U403" s="284"/>
      <c r="V403" s="284"/>
      <c r="W403" s="284"/>
    </row>
    <row r="404" spans="21:23" x14ac:dyDescent="0.2">
      <c r="U404" s="284"/>
      <c r="V404" s="284"/>
      <c r="W404" s="284"/>
    </row>
    <row r="405" spans="21:23" x14ac:dyDescent="0.2">
      <c r="U405" s="284"/>
      <c r="V405" s="284"/>
      <c r="W405" s="284"/>
    </row>
    <row r="406" spans="21:23" x14ac:dyDescent="0.2">
      <c r="U406" s="284"/>
      <c r="V406" s="284"/>
      <c r="W406" s="284"/>
    </row>
    <row r="407" spans="21:23" x14ac:dyDescent="0.2">
      <c r="U407" s="284"/>
      <c r="V407" s="284"/>
      <c r="W407" s="284"/>
    </row>
    <row r="408" spans="21:23" x14ac:dyDescent="0.2">
      <c r="U408" s="284"/>
      <c r="V408" s="284"/>
      <c r="W408" s="284"/>
    </row>
    <row r="409" spans="21:23" x14ac:dyDescent="0.2">
      <c r="U409" s="284"/>
      <c r="V409" s="284"/>
      <c r="W409" s="284"/>
    </row>
    <row r="410" spans="21:23" x14ac:dyDescent="0.2">
      <c r="U410" s="284"/>
      <c r="V410" s="284"/>
      <c r="W410" s="284"/>
    </row>
    <row r="411" spans="21:23" x14ac:dyDescent="0.2">
      <c r="U411" s="284"/>
      <c r="V411" s="284"/>
      <c r="W411" s="284"/>
    </row>
    <row r="412" spans="21:23" x14ac:dyDescent="0.2">
      <c r="U412" s="284"/>
      <c r="V412" s="284"/>
      <c r="W412" s="284"/>
    </row>
    <row r="413" spans="21:23" x14ac:dyDescent="0.2">
      <c r="U413" s="284"/>
      <c r="V413" s="284"/>
      <c r="W413" s="284"/>
    </row>
    <row r="414" spans="21:23" x14ac:dyDescent="0.2">
      <c r="U414" s="284"/>
      <c r="V414" s="284"/>
      <c r="W414" s="284"/>
    </row>
    <row r="415" spans="21:23" x14ac:dyDescent="0.2">
      <c r="U415" s="284"/>
      <c r="V415" s="284"/>
      <c r="W415" s="284"/>
    </row>
    <row r="416" spans="21:23" x14ac:dyDescent="0.2">
      <c r="U416" s="284"/>
      <c r="V416" s="284"/>
      <c r="W416" s="284"/>
    </row>
    <row r="417" spans="21:23" x14ac:dyDescent="0.2">
      <c r="U417" s="284"/>
      <c r="V417" s="284"/>
      <c r="W417" s="284"/>
    </row>
    <row r="418" spans="21:23" x14ac:dyDescent="0.2">
      <c r="U418" s="284"/>
      <c r="V418" s="284"/>
      <c r="W418" s="284"/>
    </row>
    <row r="419" spans="21:23" x14ac:dyDescent="0.2">
      <c r="U419" s="284"/>
      <c r="V419" s="284"/>
      <c r="W419" s="284"/>
    </row>
    <row r="420" spans="21:23" x14ac:dyDescent="0.2">
      <c r="U420" s="284"/>
      <c r="V420" s="284"/>
      <c r="W420" s="284"/>
    </row>
    <row r="421" spans="21:23" x14ac:dyDescent="0.2">
      <c r="U421" s="284"/>
      <c r="V421" s="284"/>
      <c r="W421" s="284"/>
    </row>
    <row r="422" spans="21:23" x14ac:dyDescent="0.2">
      <c r="U422" s="284"/>
      <c r="V422" s="284"/>
      <c r="W422" s="284"/>
    </row>
    <row r="423" spans="21:23" x14ac:dyDescent="0.2">
      <c r="U423" s="284"/>
      <c r="V423" s="284"/>
      <c r="W423" s="284"/>
    </row>
    <row r="424" spans="21:23" x14ac:dyDescent="0.2">
      <c r="U424" s="284"/>
      <c r="V424" s="284"/>
      <c r="W424" s="284"/>
    </row>
    <row r="425" spans="21:23" x14ac:dyDescent="0.2">
      <c r="U425" s="284"/>
      <c r="V425" s="284"/>
      <c r="W425" s="284"/>
    </row>
    <row r="426" spans="21:23" x14ac:dyDescent="0.2">
      <c r="U426" s="284"/>
      <c r="V426" s="284"/>
      <c r="W426" s="284"/>
    </row>
    <row r="427" spans="21:23" x14ac:dyDescent="0.2">
      <c r="U427" s="284"/>
      <c r="V427" s="284"/>
      <c r="W427" s="284"/>
    </row>
    <row r="428" spans="21:23" x14ac:dyDescent="0.2">
      <c r="U428" s="284"/>
      <c r="V428" s="284"/>
      <c r="W428" s="284"/>
    </row>
    <row r="429" spans="21:23" x14ac:dyDescent="0.2">
      <c r="U429" s="284"/>
      <c r="V429" s="284"/>
      <c r="W429" s="284"/>
    </row>
    <row r="430" spans="21:23" x14ac:dyDescent="0.2">
      <c r="U430" s="284"/>
      <c r="V430" s="284"/>
      <c r="W430" s="284"/>
    </row>
    <row r="431" spans="21:23" x14ac:dyDescent="0.2">
      <c r="U431" s="284"/>
      <c r="V431" s="284"/>
      <c r="W431" s="284"/>
    </row>
    <row r="432" spans="21:23" x14ac:dyDescent="0.2">
      <c r="U432" s="284"/>
      <c r="V432" s="284"/>
      <c r="W432" s="284"/>
    </row>
    <row r="433" spans="21:23" x14ac:dyDescent="0.2">
      <c r="U433" s="284"/>
      <c r="V433" s="284"/>
      <c r="W433" s="284"/>
    </row>
    <row r="434" spans="21:23" x14ac:dyDescent="0.2">
      <c r="U434" s="284"/>
      <c r="V434" s="284"/>
      <c r="W434" s="284"/>
    </row>
    <row r="435" spans="21:23" x14ac:dyDescent="0.2">
      <c r="U435" s="284"/>
      <c r="V435" s="284"/>
      <c r="W435" s="284"/>
    </row>
    <row r="436" spans="21:23" x14ac:dyDescent="0.2">
      <c r="U436" s="284"/>
      <c r="V436" s="284"/>
      <c r="W436" s="284"/>
    </row>
    <row r="437" spans="21:23" x14ac:dyDescent="0.2">
      <c r="U437" s="284"/>
      <c r="V437" s="284"/>
      <c r="W437" s="284"/>
    </row>
    <row r="438" spans="21:23" x14ac:dyDescent="0.2">
      <c r="U438" s="284"/>
      <c r="V438" s="284"/>
      <c r="W438" s="284"/>
    </row>
    <row r="439" spans="21:23" x14ac:dyDescent="0.2">
      <c r="U439" s="284"/>
      <c r="V439" s="284"/>
      <c r="W439" s="284"/>
    </row>
    <row r="440" spans="21:23" x14ac:dyDescent="0.2">
      <c r="U440" s="284"/>
      <c r="V440" s="284"/>
      <c r="W440" s="284"/>
    </row>
    <row r="441" spans="21:23" x14ac:dyDescent="0.2">
      <c r="U441" s="284"/>
      <c r="V441" s="284"/>
      <c r="W441" s="284"/>
    </row>
    <row r="442" spans="21:23" x14ac:dyDescent="0.2">
      <c r="U442" s="284"/>
      <c r="V442" s="284"/>
      <c r="W442" s="284"/>
    </row>
    <row r="443" spans="21:23" x14ac:dyDescent="0.2">
      <c r="U443" s="284"/>
      <c r="V443" s="284"/>
      <c r="W443" s="284"/>
    </row>
    <row r="444" spans="21:23" x14ac:dyDescent="0.2">
      <c r="U444" s="284"/>
      <c r="V444" s="284"/>
      <c r="W444" s="284"/>
    </row>
    <row r="445" spans="21:23" x14ac:dyDescent="0.2">
      <c r="U445" s="284"/>
      <c r="V445" s="284"/>
      <c r="W445" s="284"/>
    </row>
    <row r="446" spans="21:23" x14ac:dyDescent="0.2">
      <c r="U446" s="284"/>
      <c r="V446" s="284"/>
      <c r="W446" s="284"/>
    </row>
    <row r="447" spans="21:23" x14ac:dyDescent="0.2">
      <c r="U447" s="284"/>
      <c r="V447" s="284"/>
      <c r="W447" s="284"/>
    </row>
    <row r="448" spans="21:23" x14ac:dyDescent="0.2">
      <c r="U448" s="284"/>
      <c r="V448" s="284"/>
      <c r="W448" s="284"/>
    </row>
    <row r="449" spans="21:23" x14ac:dyDescent="0.2">
      <c r="U449" s="284"/>
      <c r="V449" s="284"/>
      <c r="W449" s="284"/>
    </row>
    <row r="450" spans="21:23" x14ac:dyDescent="0.2">
      <c r="U450" s="284"/>
      <c r="V450" s="284"/>
      <c r="W450" s="284"/>
    </row>
    <row r="451" spans="21:23" x14ac:dyDescent="0.2">
      <c r="U451" s="284"/>
      <c r="V451" s="284"/>
      <c r="W451" s="284"/>
    </row>
    <row r="452" spans="21:23" x14ac:dyDescent="0.2">
      <c r="U452" s="284"/>
      <c r="V452" s="284"/>
      <c r="W452" s="284"/>
    </row>
    <row r="453" spans="21:23" x14ac:dyDescent="0.2">
      <c r="U453" s="284"/>
      <c r="V453" s="284"/>
      <c r="W453" s="284"/>
    </row>
    <row r="454" spans="21:23" x14ac:dyDescent="0.2">
      <c r="U454" s="284"/>
      <c r="V454" s="284"/>
      <c r="W454" s="284"/>
    </row>
    <row r="455" spans="21:23" x14ac:dyDescent="0.2">
      <c r="U455" s="284"/>
      <c r="V455" s="284"/>
      <c r="W455" s="284"/>
    </row>
    <row r="456" spans="21:23" x14ac:dyDescent="0.2">
      <c r="U456" s="284"/>
      <c r="V456" s="284"/>
      <c r="W456" s="284"/>
    </row>
    <row r="457" spans="21:23" x14ac:dyDescent="0.2">
      <c r="U457" s="284"/>
      <c r="V457" s="284"/>
      <c r="W457" s="284"/>
    </row>
    <row r="458" spans="21:23" x14ac:dyDescent="0.2">
      <c r="U458" s="284"/>
      <c r="V458" s="284"/>
      <c r="W458" s="284"/>
    </row>
    <row r="459" spans="21:23" x14ac:dyDescent="0.2">
      <c r="U459" s="284"/>
      <c r="V459" s="284"/>
      <c r="W459" s="284"/>
    </row>
    <row r="460" spans="21:23" x14ac:dyDescent="0.2">
      <c r="U460" s="284"/>
      <c r="V460" s="284"/>
      <c r="W460" s="284"/>
    </row>
    <row r="461" spans="21:23" x14ac:dyDescent="0.2">
      <c r="U461" s="284"/>
      <c r="V461" s="284"/>
      <c r="W461" s="284"/>
    </row>
    <row r="462" spans="21:23" x14ac:dyDescent="0.2">
      <c r="U462" s="284"/>
      <c r="V462" s="284"/>
      <c r="W462" s="284"/>
    </row>
    <row r="463" spans="21:23" x14ac:dyDescent="0.2">
      <c r="U463" s="284"/>
      <c r="V463" s="284"/>
      <c r="W463" s="284"/>
    </row>
    <row r="464" spans="21:23" x14ac:dyDescent="0.2">
      <c r="U464" s="284"/>
      <c r="V464" s="284"/>
      <c r="W464" s="284"/>
    </row>
    <row r="465" spans="21:23" x14ac:dyDescent="0.2">
      <c r="U465" s="284"/>
      <c r="V465" s="284"/>
      <c r="W465" s="284"/>
    </row>
    <row r="466" spans="21:23" x14ac:dyDescent="0.2">
      <c r="U466" s="284"/>
      <c r="V466" s="284"/>
      <c r="W466" s="284"/>
    </row>
    <row r="467" spans="21:23" x14ac:dyDescent="0.2">
      <c r="U467" s="284"/>
      <c r="V467" s="284"/>
      <c r="W467" s="284"/>
    </row>
    <row r="468" spans="21:23" x14ac:dyDescent="0.2">
      <c r="U468" s="284"/>
      <c r="V468" s="284"/>
      <c r="W468" s="284"/>
    </row>
    <row r="469" spans="21:23" x14ac:dyDescent="0.2">
      <c r="U469" s="284"/>
      <c r="V469" s="284"/>
      <c r="W469" s="284"/>
    </row>
    <row r="470" spans="21:23" x14ac:dyDescent="0.2">
      <c r="U470" s="284"/>
      <c r="V470" s="284"/>
      <c r="W470" s="284"/>
    </row>
    <row r="471" spans="21:23" x14ac:dyDescent="0.2">
      <c r="U471" s="284"/>
      <c r="V471" s="284"/>
      <c r="W471" s="284"/>
    </row>
    <row r="472" spans="21:23" x14ac:dyDescent="0.2">
      <c r="U472" s="284"/>
      <c r="V472" s="284"/>
      <c r="W472" s="284"/>
    </row>
    <row r="473" spans="21:23" x14ac:dyDescent="0.2">
      <c r="U473" s="284"/>
      <c r="V473" s="284"/>
      <c r="W473" s="284"/>
    </row>
    <row r="474" spans="21:23" x14ac:dyDescent="0.2">
      <c r="U474" s="284"/>
      <c r="V474" s="284"/>
      <c r="W474" s="284"/>
    </row>
    <row r="475" spans="21:23" x14ac:dyDescent="0.2">
      <c r="U475" s="284"/>
      <c r="V475" s="284"/>
      <c r="W475" s="284"/>
    </row>
    <row r="476" spans="21:23" x14ac:dyDescent="0.2">
      <c r="U476" s="284"/>
      <c r="V476" s="284"/>
      <c r="W476" s="284"/>
    </row>
    <row r="477" spans="21:23" x14ac:dyDescent="0.2">
      <c r="U477" s="284"/>
      <c r="V477" s="284"/>
      <c r="W477" s="284"/>
    </row>
    <row r="478" spans="21:23" x14ac:dyDescent="0.2">
      <c r="U478" s="284"/>
      <c r="V478" s="284"/>
      <c r="W478" s="284"/>
    </row>
    <row r="479" spans="21:23" x14ac:dyDescent="0.2">
      <c r="U479" s="284"/>
      <c r="V479" s="284"/>
      <c r="W479" s="284"/>
    </row>
    <row r="480" spans="21:23" x14ac:dyDescent="0.2">
      <c r="U480" s="284"/>
      <c r="V480" s="284"/>
      <c r="W480" s="284"/>
    </row>
    <row r="481" spans="21:21" x14ac:dyDescent="0.2">
      <c r="U481" s="284"/>
    </row>
    <row r="482" spans="21:21" x14ac:dyDescent="0.2">
      <c r="U482" s="284"/>
    </row>
    <row r="483" spans="21:21" x14ac:dyDescent="0.2">
      <c r="U483" s="284"/>
    </row>
    <row r="484" spans="21:21" x14ac:dyDescent="0.2">
      <c r="U484" s="284"/>
    </row>
    <row r="485" spans="21:21" x14ac:dyDescent="0.2">
      <c r="U485" s="284"/>
    </row>
    <row r="486" spans="21:21" x14ac:dyDescent="0.2">
      <c r="U486" s="284"/>
    </row>
    <row r="487" spans="21:21" x14ac:dyDescent="0.2">
      <c r="U487" s="284"/>
    </row>
    <row r="488" spans="21:21" x14ac:dyDescent="0.2">
      <c r="U488" s="284"/>
    </row>
    <row r="489" spans="21:21" x14ac:dyDescent="0.2">
      <c r="U489" s="284"/>
    </row>
    <row r="490" spans="21:21" x14ac:dyDescent="0.2">
      <c r="U490" s="284"/>
    </row>
    <row r="491" spans="21:21" x14ac:dyDescent="0.2">
      <c r="U491" s="284"/>
    </row>
    <row r="492" spans="21:21" x14ac:dyDescent="0.2">
      <c r="U492" s="284"/>
    </row>
    <row r="493" spans="21:21" x14ac:dyDescent="0.2">
      <c r="U493" s="284"/>
    </row>
    <row r="494" spans="21:21" x14ac:dyDescent="0.2">
      <c r="U494" s="284"/>
    </row>
    <row r="495" spans="21:21" x14ac:dyDescent="0.2">
      <c r="U495" s="284"/>
    </row>
    <row r="496" spans="21:21" x14ac:dyDescent="0.2">
      <c r="U496" s="284"/>
    </row>
    <row r="497" spans="21:21" x14ac:dyDescent="0.2">
      <c r="U497" s="284"/>
    </row>
    <row r="498" spans="21:21" x14ac:dyDescent="0.2">
      <c r="U498" s="284"/>
    </row>
    <row r="499" spans="21:21" x14ac:dyDescent="0.2">
      <c r="U499" s="284"/>
    </row>
    <row r="500" spans="21:21" x14ac:dyDescent="0.2">
      <c r="U500" s="284"/>
    </row>
    <row r="501" spans="21:21" x14ac:dyDescent="0.2">
      <c r="U501" s="284"/>
    </row>
    <row r="502" spans="21:21" x14ac:dyDescent="0.2">
      <c r="U502" s="284"/>
    </row>
    <row r="503" spans="21:21" x14ac:dyDescent="0.2">
      <c r="U503" s="284"/>
    </row>
    <row r="504" spans="21:21" x14ac:dyDescent="0.2">
      <c r="U504" s="284"/>
    </row>
    <row r="505" spans="21:21" x14ac:dyDescent="0.2">
      <c r="U505" s="284"/>
    </row>
    <row r="506" spans="21:21" x14ac:dyDescent="0.2">
      <c r="U506" s="284"/>
    </row>
    <row r="507" spans="21:21" x14ac:dyDescent="0.2">
      <c r="U507" s="284"/>
    </row>
    <row r="508" spans="21:21" x14ac:dyDescent="0.2">
      <c r="U508" s="284"/>
    </row>
    <row r="509" spans="21:21" x14ac:dyDescent="0.2">
      <c r="U509" s="284"/>
    </row>
    <row r="510" spans="21:21" x14ac:dyDescent="0.2">
      <c r="U510" s="284"/>
    </row>
    <row r="511" spans="21:21" x14ac:dyDescent="0.2">
      <c r="U511" s="284"/>
    </row>
    <row r="512" spans="21:21" x14ac:dyDescent="0.2">
      <c r="U512" s="284"/>
    </row>
    <row r="513" spans="21:21" x14ac:dyDescent="0.2">
      <c r="U513" s="284"/>
    </row>
    <row r="514" spans="21:21" x14ac:dyDescent="0.2">
      <c r="U514" s="284"/>
    </row>
    <row r="515" spans="21:21" x14ac:dyDescent="0.2">
      <c r="U515" s="284"/>
    </row>
    <row r="516" spans="21:21" x14ac:dyDescent="0.2">
      <c r="U516" s="284"/>
    </row>
    <row r="517" spans="21:21" x14ac:dyDescent="0.2">
      <c r="U517" s="284"/>
    </row>
    <row r="518" spans="21:21" x14ac:dyDescent="0.2">
      <c r="U518" s="284"/>
    </row>
    <row r="519" spans="21:21" x14ac:dyDescent="0.2">
      <c r="U519" s="284"/>
    </row>
    <row r="520" spans="21:21" x14ac:dyDescent="0.2">
      <c r="U520" s="284"/>
    </row>
    <row r="521" spans="21:21" x14ac:dyDescent="0.2">
      <c r="U521" s="284"/>
    </row>
    <row r="522" spans="21:21" x14ac:dyDescent="0.2">
      <c r="U522" s="284"/>
    </row>
    <row r="523" spans="21:21" x14ac:dyDescent="0.2">
      <c r="U523" s="284"/>
    </row>
    <row r="524" spans="21:21" x14ac:dyDescent="0.2">
      <c r="U524" s="284"/>
    </row>
    <row r="525" spans="21:21" x14ac:dyDescent="0.2">
      <c r="U525" s="284"/>
    </row>
    <row r="526" spans="21:21" x14ac:dyDescent="0.2">
      <c r="U526" s="284"/>
    </row>
    <row r="527" spans="21:21" x14ac:dyDescent="0.2">
      <c r="U527" s="284"/>
    </row>
    <row r="528" spans="21:21" x14ac:dyDescent="0.2">
      <c r="U528" s="284"/>
    </row>
    <row r="529" spans="21:21" x14ac:dyDescent="0.2">
      <c r="U529" s="284"/>
    </row>
    <row r="530" spans="21:21" x14ac:dyDescent="0.2">
      <c r="U530" s="284"/>
    </row>
    <row r="531" spans="21:21" x14ac:dyDescent="0.2">
      <c r="U531" s="284"/>
    </row>
    <row r="532" spans="21:21" x14ac:dyDescent="0.2">
      <c r="U532" s="284"/>
    </row>
    <row r="533" spans="21:21" x14ac:dyDescent="0.2">
      <c r="U533" s="284"/>
    </row>
    <row r="534" spans="21:21" x14ac:dyDescent="0.2">
      <c r="U534" s="284"/>
    </row>
    <row r="535" spans="21:21" x14ac:dyDescent="0.2">
      <c r="U535" s="284"/>
    </row>
    <row r="536" spans="21:21" x14ac:dyDescent="0.2">
      <c r="U536" s="284"/>
    </row>
    <row r="537" spans="21:21" x14ac:dyDescent="0.2">
      <c r="U537" s="284"/>
    </row>
    <row r="538" spans="21:21" x14ac:dyDescent="0.2">
      <c r="U538" s="284"/>
    </row>
    <row r="539" spans="21:21" x14ac:dyDescent="0.2">
      <c r="U539" s="284"/>
    </row>
    <row r="540" spans="21:21" x14ac:dyDescent="0.2">
      <c r="U540" s="284"/>
    </row>
    <row r="541" spans="21:21" x14ac:dyDescent="0.2">
      <c r="U541" s="284"/>
    </row>
    <row r="542" spans="21:21" x14ac:dyDescent="0.2">
      <c r="U542" s="284"/>
    </row>
    <row r="543" spans="21:21" x14ac:dyDescent="0.2">
      <c r="U543" s="284"/>
    </row>
    <row r="544" spans="21:21" x14ac:dyDescent="0.2">
      <c r="U544" s="284"/>
    </row>
    <row r="545" spans="21:21" x14ac:dyDescent="0.2">
      <c r="U545" s="284"/>
    </row>
    <row r="546" spans="21:21" x14ac:dyDescent="0.2">
      <c r="U546" s="284"/>
    </row>
    <row r="547" spans="21:21" x14ac:dyDescent="0.2">
      <c r="U547" s="284"/>
    </row>
    <row r="548" spans="21:21" x14ac:dyDescent="0.2">
      <c r="U548" s="284"/>
    </row>
    <row r="549" spans="21:21" x14ac:dyDescent="0.2">
      <c r="U549" s="284"/>
    </row>
    <row r="550" spans="21:21" x14ac:dyDescent="0.2">
      <c r="U550" s="284"/>
    </row>
    <row r="551" spans="21:21" x14ac:dyDescent="0.2">
      <c r="U551" s="284"/>
    </row>
    <row r="552" spans="21:21" x14ac:dyDescent="0.2">
      <c r="U552" s="284"/>
    </row>
    <row r="553" spans="21:21" x14ac:dyDescent="0.2">
      <c r="U553" s="284"/>
    </row>
    <row r="554" spans="21:21" x14ac:dyDescent="0.2">
      <c r="U554" s="284"/>
    </row>
    <row r="555" spans="21:21" x14ac:dyDescent="0.2">
      <c r="U555" s="284"/>
    </row>
    <row r="556" spans="21:21" x14ac:dyDescent="0.2">
      <c r="U556" s="284"/>
    </row>
    <row r="557" spans="21:21" x14ac:dyDescent="0.2">
      <c r="U557" s="284"/>
    </row>
    <row r="558" spans="21:21" x14ac:dyDescent="0.2">
      <c r="U558" s="284"/>
    </row>
    <row r="559" spans="21:21" x14ac:dyDescent="0.2">
      <c r="U559" s="284"/>
    </row>
    <row r="560" spans="21:21" x14ac:dyDescent="0.2">
      <c r="U560" s="284"/>
    </row>
    <row r="561" spans="21:21" x14ac:dyDescent="0.2">
      <c r="U561" s="284"/>
    </row>
    <row r="562" spans="21:21" x14ac:dyDescent="0.2">
      <c r="U562" s="284"/>
    </row>
    <row r="563" spans="21:21" x14ac:dyDescent="0.2">
      <c r="U563" s="284"/>
    </row>
    <row r="564" spans="21:21" x14ac:dyDescent="0.2">
      <c r="U564" s="284"/>
    </row>
    <row r="565" spans="21:21" x14ac:dyDescent="0.2">
      <c r="U565" s="284"/>
    </row>
    <row r="566" spans="21:21" x14ac:dyDescent="0.2">
      <c r="U566" s="284"/>
    </row>
    <row r="567" spans="21:21" x14ac:dyDescent="0.2">
      <c r="U567" s="284"/>
    </row>
    <row r="568" spans="21:21" x14ac:dyDescent="0.2">
      <c r="U568" s="284"/>
    </row>
    <row r="569" spans="21:21" x14ac:dyDescent="0.2">
      <c r="U569" s="284"/>
    </row>
    <row r="570" spans="21:21" x14ac:dyDescent="0.2">
      <c r="U570" s="284"/>
    </row>
    <row r="571" spans="21:21" x14ac:dyDescent="0.2">
      <c r="U571" s="284"/>
    </row>
    <row r="572" spans="21:21" x14ac:dyDescent="0.2">
      <c r="U572" s="284"/>
    </row>
    <row r="573" spans="21:21" x14ac:dyDescent="0.2">
      <c r="U573" s="284"/>
    </row>
    <row r="574" spans="21:21" x14ac:dyDescent="0.2">
      <c r="U574" s="284"/>
    </row>
    <row r="575" spans="21:21" x14ac:dyDescent="0.2">
      <c r="U575" s="284"/>
    </row>
    <row r="576" spans="21:21" x14ac:dyDescent="0.2">
      <c r="U576" s="284"/>
    </row>
    <row r="577" spans="21:21" x14ac:dyDescent="0.2">
      <c r="U577" s="284"/>
    </row>
    <row r="578" spans="21:21" x14ac:dyDescent="0.2">
      <c r="U578" s="284"/>
    </row>
    <row r="579" spans="21:21" x14ac:dyDescent="0.2">
      <c r="U579" s="284"/>
    </row>
    <row r="580" spans="21:21" x14ac:dyDescent="0.2">
      <c r="U580" s="284"/>
    </row>
    <row r="581" spans="21:21" x14ac:dyDescent="0.2">
      <c r="U581" s="284"/>
    </row>
    <row r="582" spans="21:21" x14ac:dyDescent="0.2">
      <c r="U582" s="284"/>
    </row>
    <row r="583" spans="21:21" x14ac:dyDescent="0.2">
      <c r="U583" s="284"/>
    </row>
    <row r="584" spans="21:21" x14ac:dyDescent="0.2">
      <c r="U584" s="284"/>
    </row>
    <row r="585" spans="21:21" x14ac:dyDescent="0.2">
      <c r="U585" s="284"/>
    </row>
    <row r="586" spans="21:21" x14ac:dyDescent="0.2">
      <c r="U586" s="284"/>
    </row>
    <row r="587" spans="21:21" x14ac:dyDescent="0.2">
      <c r="U587" s="284"/>
    </row>
    <row r="588" spans="21:21" x14ac:dyDescent="0.2">
      <c r="U588" s="284"/>
    </row>
    <row r="589" spans="21:21" x14ac:dyDescent="0.2">
      <c r="U589" s="284"/>
    </row>
    <row r="590" spans="21:21" x14ac:dyDescent="0.2">
      <c r="U590" s="284"/>
    </row>
    <row r="591" spans="21:21" x14ac:dyDescent="0.2">
      <c r="U591" s="284"/>
    </row>
    <row r="592" spans="21:21" x14ac:dyDescent="0.2">
      <c r="U592" s="284"/>
    </row>
    <row r="593" spans="21:21" x14ac:dyDescent="0.2">
      <c r="U593" s="284"/>
    </row>
    <row r="594" spans="21:21" x14ac:dyDescent="0.2">
      <c r="U594" s="284"/>
    </row>
    <row r="595" spans="21:21" x14ac:dyDescent="0.2">
      <c r="U595" s="284"/>
    </row>
    <row r="596" spans="21:21" x14ac:dyDescent="0.2">
      <c r="U596" s="284"/>
    </row>
    <row r="597" spans="21:21" x14ac:dyDescent="0.2">
      <c r="U597" s="284"/>
    </row>
    <row r="598" spans="21:21" x14ac:dyDescent="0.2">
      <c r="U598" s="284"/>
    </row>
    <row r="599" spans="21:21" x14ac:dyDescent="0.2">
      <c r="U599" s="284"/>
    </row>
    <row r="600" spans="21:21" x14ac:dyDescent="0.2">
      <c r="U600" s="284"/>
    </row>
    <row r="601" spans="21:21" x14ac:dyDescent="0.2">
      <c r="U601" s="284"/>
    </row>
    <row r="602" spans="21:21" x14ac:dyDescent="0.2">
      <c r="U602" s="284"/>
    </row>
    <row r="603" spans="21:21" x14ac:dyDescent="0.2">
      <c r="U603" s="284"/>
    </row>
    <row r="604" spans="21:21" x14ac:dyDescent="0.2">
      <c r="U604" s="284"/>
    </row>
    <row r="605" spans="21:21" x14ac:dyDescent="0.2">
      <c r="U605" s="284"/>
    </row>
    <row r="606" spans="21:21" x14ac:dyDescent="0.2">
      <c r="U606" s="284"/>
    </row>
    <row r="607" spans="21:21" x14ac:dyDescent="0.2">
      <c r="U607" s="284"/>
    </row>
    <row r="608" spans="21:21" x14ac:dyDescent="0.2">
      <c r="U608" s="284"/>
    </row>
    <row r="609" spans="21:21" x14ac:dyDescent="0.2">
      <c r="U609" s="284"/>
    </row>
    <row r="610" spans="21:21" x14ac:dyDescent="0.2">
      <c r="U610" s="284"/>
    </row>
    <row r="611" spans="21:21" x14ac:dyDescent="0.2">
      <c r="U611" s="284"/>
    </row>
    <row r="612" spans="21:21" x14ac:dyDescent="0.2">
      <c r="U612" s="284"/>
    </row>
    <row r="613" spans="21:21" x14ac:dyDescent="0.2">
      <c r="U613" s="284"/>
    </row>
    <row r="614" spans="21:21" x14ac:dyDescent="0.2">
      <c r="U614" s="284"/>
    </row>
    <row r="615" spans="21:21" x14ac:dyDescent="0.2">
      <c r="U615" s="284"/>
    </row>
    <row r="616" spans="21:21" x14ac:dyDescent="0.2">
      <c r="U616" s="284"/>
    </row>
    <row r="617" spans="21:21" x14ac:dyDescent="0.2">
      <c r="U617" s="284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3277"/>
  <sheetViews>
    <sheetView topLeftCell="A181" workbookViewId="0">
      <selection activeCell="B204" sqref="B204"/>
    </sheetView>
  </sheetViews>
  <sheetFormatPr defaultRowHeight="12.75" x14ac:dyDescent="0.2"/>
  <cols>
    <col min="1" max="1" width="12.85546875" style="15" customWidth="1"/>
    <col min="2" max="2" width="10.7109375" style="15" customWidth="1"/>
    <col min="3" max="3" width="8.28515625" style="15" customWidth="1"/>
    <col min="4" max="4" width="8.7109375" style="15" customWidth="1"/>
    <col min="5" max="5" width="10.7109375" style="15" customWidth="1"/>
    <col min="6" max="6" width="8.28515625" style="15" customWidth="1"/>
    <col min="7" max="7" width="8.7109375" style="15" customWidth="1"/>
    <col min="8" max="8" width="4.140625" style="15" customWidth="1"/>
    <col min="9" max="9" width="12.85546875" style="15" customWidth="1"/>
    <col min="10" max="10" width="10.7109375" style="15" customWidth="1"/>
    <col min="11" max="11" width="8.28515625" style="15" customWidth="1"/>
    <col min="12" max="12" width="8.7109375" style="15" customWidth="1"/>
    <col min="13" max="13" width="10.7109375" style="15" customWidth="1"/>
    <col min="14" max="14" width="8.28515625" style="15" customWidth="1"/>
    <col min="15" max="15" width="8.7109375" style="15" customWidth="1"/>
    <col min="16" max="16" width="9.140625" style="15"/>
    <col min="17" max="17" width="9.28515625" style="396" hidden="1" customWidth="1"/>
    <col min="18" max="18" width="11.85546875" style="396" hidden="1" customWidth="1"/>
    <col min="19" max="19" width="17.5703125" style="437" hidden="1" customWidth="1"/>
    <col min="20" max="21" width="14.5703125" style="437" hidden="1" customWidth="1"/>
    <col min="22" max="22" width="13.42578125" style="437" hidden="1" customWidth="1"/>
    <col min="23" max="23" width="11.7109375" style="437" hidden="1" customWidth="1"/>
    <col min="24" max="24" width="13.42578125" style="437" hidden="1" customWidth="1"/>
    <col min="25" max="32" width="0" style="437" hidden="1" customWidth="1"/>
    <col min="33" max="33" width="11.5703125" style="130" bestFit="1" customWidth="1"/>
    <col min="34" max="34" width="14.42578125" style="437" bestFit="1" customWidth="1"/>
    <col min="35" max="37" width="9.140625" style="396"/>
    <col min="38" max="47" width="9.140625" style="130"/>
    <col min="48" max="53" width="9.140625" style="396"/>
    <col min="54" max="256" width="9.140625" style="15"/>
    <col min="257" max="257" width="12.85546875" style="15" customWidth="1"/>
    <col min="258" max="258" width="10.7109375" style="15" customWidth="1"/>
    <col min="259" max="259" width="8.28515625" style="15" customWidth="1"/>
    <col min="260" max="260" width="8.7109375" style="15" customWidth="1"/>
    <col min="261" max="261" width="10.7109375" style="15" customWidth="1"/>
    <col min="262" max="262" width="8.28515625" style="15" customWidth="1"/>
    <col min="263" max="263" width="8.7109375" style="15" customWidth="1"/>
    <col min="264" max="264" width="4.140625" style="15" customWidth="1"/>
    <col min="265" max="265" width="12.85546875" style="15" customWidth="1"/>
    <col min="266" max="266" width="10.7109375" style="15" customWidth="1"/>
    <col min="267" max="267" width="8.28515625" style="15" customWidth="1"/>
    <col min="268" max="268" width="8.7109375" style="15" customWidth="1"/>
    <col min="269" max="269" width="10.7109375" style="15" customWidth="1"/>
    <col min="270" max="270" width="8.28515625" style="15" customWidth="1"/>
    <col min="271" max="271" width="8.7109375" style="15" customWidth="1"/>
    <col min="272" max="272" width="9.140625" style="15"/>
    <col min="273" max="273" width="9.28515625" style="15" bestFit="1" customWidth="1"/>
    <col min="274" max="274" width="11.85546875" style="15" bestFit="1" customWidth="1"/>
    <col min="275" max="275" width="17.5703125" style="15" bestFit="1" customWidth="1"/>
    <col min="276" max="277" width="14.5703125" style="15" bestFit="1" customWidth="1"/>
    <col min="278" max="278" width="13.42578125" style="15" bestFit="1" customWidth="1"/>
    <col min="279" max="279" width="11.7109375" style="15" bestFit="1" customWidth="1"/>
    <col min="280" max="280" width="13.42578125" style="15" bestFit="1" customWidth="1"/>
    <col min="281" max="512" width="9.140625" style="15"/>
    <col min="513" max="513" width="12.85546875" style="15" customWidth="1"/>
    <col min="514" max="514" width="10.7109375" style="15" customWidth="1"/>
    <col min="515" max="515" width="8.28515625" style="15" customWidth="1"/>
    <col min="516" max="516" width="8.7109375" style="15" customWidth="1"/>
    <col min="517" max="517" width="10.7109375" style="15" customWidth="1"/>
    <col min="518" max="518" width="8.28515625" style="15" customWidth="1"/>
    <col min="519" max="519" width="8.7109375" style="15" customWidth="1"/>
    <col min="520" max="520" width="4.140625" style="15" customWidth="1"/>
    <col min="521" max="521" width="12.85546875" style="15" customWidth="1"/>
    <col min="522" max="522" width="10.7109375" style="15" customWidth="1"/>
    <col min="523" max="523" width="8.28515625" style="15" customWidth="1"/>
    <col min="524" max="524" width="8.7109375" style="15" customWidth="1"/>
    <col min="525" max="525" width="10.7109375" style="15" customWidth="1"/>
    <col min="526" max="526" width="8.28515625" style="15" customWidth="1"/>
    <col min="527" max="527" width="8.7109375" style="15" customWidth="1"/>
    <col min="528" max="528" width="9.140625" style="15"/>
    <col min="529" max="529" width="9.28515625" style="15" bestFit="1" customWidth="1"/>
    <col min="530" max="530" width="11.85546875" style="15" bestFit="1" customWidth="1"/>
    <col min="531" max="531" width="17.5703125" style="15" bestFit="1" customWidth="1"/>
    <col min="532" max="533" width="14.5703125" style="15" bestFit="1" customWidth="1"/>
    <col min="534" max="534" width="13.42578125" style="15" bestFit="1" customWidth="1"/>
    <col min="535" max="535" width="11.7109375" style="15" bestFit="1" customWidth="1"/>
    <col min="536" max="536" width="13.42578125" style="15" bestFit="1" customWidth="1"/>
    <col min="537" max="768" width="9.140625" style="15"/>
    <col min="769" max="769" width="12.85546875" style="15" customWidth="1"/>
    <col min="770" max="770" width="10.7109375" style="15" customWidth="1"/>
    <col min="771" max="771" width="8.28515625" style="15" customWidth="1"/>
    <col min="772" max="772" width="8.7109375" style="15" customWidth="1"/>
    <col min="773" max="773" width="10.7109375" style="15" customWidth="1"/>
    <col min="774" max="774" width="8.28515625" style="15" customWidth="1"/>
    <col min="775" max="775" width="8.7109375" style="15" customWidth="1"/>
    <col min="776" max="776" width="4.140625" style="15" customWidth="1"/>
    <col min="777" max="777" width="12.85546875" style="15" customWidth="1"/>
    <col min="778" max="778" width="10.7109375" style="15" customWidth="1"/>
    <col min="779" max="779" width="8.28515625" style="15" customWidth="1"/>
    <col min="780" max="780" width="8.7109375" style="15" customWidth="1"/>
    <col min="781" max="781" width="10.7109375" style="15" customWidth="1"/>
    <col min="782" max="782" width="8.28515625" style="15" customWidth="1"/>
    <col min="783" max="783" width="8.7109375" style="15" customWidth="1"/>
    <col min="784" max="784" width="9.140625" style="15"/>
    <col min="785" max="785" width="9.28515625" style="15" bestFit="1" customWidth="1"/>
    <col min="786" max="786" width="11.85546875" style="15" bestFit="1" customWidth="1"/>
    <col min="787" max="787" width="17.5703125" style="15" bestFit="1" customWidth="1"/>
    <col min="788" max="789" width="14.5703125" style="15" bestFit="1" customWidth="1"/>
    <col min="790" max="790" width="13.42578125" style="15" bestFit="1" customWidth="1"/>
    <col min="791" max="791" width="11.7109375" style="15" bestFit="1" customWidth="1"/>
    <col min="792" max="792" width="13.42578125" style="15" bestFit="1" customWidth="1"/>
    <col min="793" max="1024" width="9.140625" style="15"/>
    <col min="1025" max="1025" width="12.85546875" style="15" customWidth="1"/>
    <col min="1026" max="1026" width="10.7109375" style="15" customWidth="1"/>
    <col min="1027" max="1027" width="8.28515625" style="15" customWidth="1"/>
    <col min="1028" max="1028" width="8.7109375" style="15" customWidth="1"/>
    <col min="1029" max="1029" width="10.7109375" style="15" customWidth="1"/>
    <col min="1030" max="1030" width="8.28515625" style="15" customWidth="1"/>
    <col min="1031" max="1031" width="8.7109375" style="15" customWidth="1"/>
    <col min="1032" max="1032" width="4.140625" style="15" customWidth="1"/>
    <col min="1033" max="1033" width="12.85546875" style="15" customWidth="1"/>
    <col min="1034" max="1034" width="10.7109375" style="15" customWidth="1"/>
    <col min="1035" max="1035" width="8.28515625" style="15" customWidth="1"/>
    <col min="1036" max="1036" width="8.7109375" style="15" customWidth="1"/>
    <col min="1037" max="1037" width="10.7109375" style="15" customWidth="1"/>
    <col min="1038" max="1038" width="8.28515625" style="15" customWidth="1"/>
    <col min="1039" max="1039" width="8.7109375" style="15" customWidth="1"/>
    <col min="1040" max="1040" width="9.140625" style="15"/>
    <col min="1041" max="1041" width="9.28515625" style="15" bestFit="1" customWidth="1"/>
    <col min="1042" max="1042" width="11.85546875" style="15" bestFit="1" customWidth="1"/>
    <col min="1043" max="1043" width="17.5703125" style="15" bestFit="1" customWidth="1"/>
    <col min="1044" max="1045" width="14.5703125" style="15" bestFit="1" customWidth="1"/>
    <col min="1046" max="1046" width="13.42578125" style="15" bestFit="1" customWidth="1"/>
    <col min="1047" max="1047" width="11.7109375" style="15" bestFit="1" customWidth="1"/>
    <col min="1048" max="1048" width="13.42578125" style="15" bestFit="1" customWidth="1"/>
    <col min="1049" max="1280" width="9.140625" style="15"/>
    <col min="1281" max="1281" width="12.85546875" style="15" customWidth="1"/>
    <col min="1282" max="1282" width="10.7109375" style="15" customWidth="1"/>
    <col min="1283" max="1283" width="8.28515625" style="15" customWidth="1"/>
    <col min="1284" max="1284" width="8.7109375" style="15" customWidth="1"/>
    <col min="1285" max="1285" width="10.7109375" style="15" customWidth="1"/>
    <col min="1286" max="1286" width="8.28515625" style="15" customWidth="1"/>
    <col min="1287" max="1287" width="8.7109375" style="15" customWidth="1"/>
    <col min="1288" max="1288" width="4.140625" style="15" customWidth="1"/>
    <col min="1289" max="1289" width="12.85546875" style="15" customWidth="1"/>
    <col min="1290" max="1290" width="10.7109375" style="15" customWidth="1"/>
    <col min="1291" max="1291" width="8.28515625" style="15" customWidth="1"/>
    <col min="1292" max="1292" width="8.7109375" style="15" customWidth="1"/>
    <col min="1293" max="1293" width="10.7109375" style="15" customWidth="1"/>
    <col min="1294" max="1294" width="8.28515625" style="15" customWidth="1"/>
    <col min="1295" max="1295" width="8.7109375" style="15" customWidth="1"/>
    <col min="1296" max="1296" width="9.140625" style="15"/>
    <col min="1297" max="1297" width="9.28515625" style="15" bestFit="1" customWidth="1"/>
    <col min="1298" max="1298" width="11.85546875" style="15" bestFit="1" customWidth="1"/>
    <col min="1299" max="1299" width="17.5703125" style="15" bestFit="1" customWidth="1"/>
    <col min="1300" max="1301" width="14.5703125" style="15" bestFit="1" customWidth="1"/>
    <col min="1302" max="1302" width="13.42578125" style="15" bestFit="1" customWidth="1"/>
    <col min="1303" max="1303" width="11.7109375" style="15" bestFit="1" customWidth="1"/>
    <col min="1304" max="1304" width="13.42578125" style="15" bestFit="1" customWidth="1"/>
    <col min="1305" max="1536" width="9.140625" style="15"/>
    <col min="1537" max="1537" width="12.85546875" style="15" customWidth="1"/>
    <col min="1538" max="1538" width="10.7109375" style="15" customWidth="1"/>
    <col min="1539" max="1539" width="8.28515625" style="15" customWidth="1"/>
    <col min="1540" max="1540" width="8.7109375" style="15" customWidth="1"/>
    <col min="1541" max="1541" width="10.7109375" style="15" customWidth="1"/>
    <col min="1542" max="1542" width="8.28515625" style="15" customWidth="1"/>
    <col min="1543" max="1543" width="8.7109375" style="15" customWidth="1"/>
    <col min="1544" max="1544" width="4.140625" style="15" customWidth="1"/>
    <col min="1545" max="1545" width="12.85546875" style="15" customWidth="1"/>
    <col min="1546" max="1546" width="10.7109375" style="15" customWidth="1"/>
    <col min="1547" max="1547" width="8.28515625" style="15" customWidth="1"/>
    <col min="1548" max="1548" width="8.7109375" style="15" customWidth="1"/>
    <col min="1549" max="1549" width="10.7109375" style="15" customWidth="1"/>
    <col min="1550" max="1550" width="8.28515625" style="15" customWidth="1"/>
    <col min="1551" max="1551" width="8.7109375" style="15" customWidth="1"/>
    <col min="1552" max="1552" width="9.140625" style="15"/>
    <col min="1553" max="1553" width="9.28515625" style="15" bestFit="1" customWidth="1"/>
    <col min="1554" max="1554" width="11.85546875" style="15" bestFit="1" customWidth="1"/>
    <col min="1555" max="1555" width="17.5703125" style="15" bestFit="1" customWidth="1"/>
    <col min="1556" max="1557" width="14.5703125" style="15" bestFit="1" customWidth="1"/>
    <col min="1558" max="1558" width="13.42578125" style="15" bestFit="1" customWidth="1"/>
    <col min="1559" max="1559" width="11.7109375" style="15" bestFit="1" customWidth="1"/>
    <col min="1560" max="1560" width="13.42578125" style="15" bestFit="1" customWidth="1"/>
    <col min="1561" max="1792" width="9.140625" style="15"/>
    <col min="1793" max="1793" width="12.85546875" style="15" customWidth="1"/>
    <col min="1794" max="1794" width="10.7109375" style="15" customWidth="1"/>
    <col min="1795" max="1795" width="8.28515625" style="15" customWidth="1"/>
    <col min="1796" max="1796" width="8.7109375" style="15" customWidth="1"/>
    <col min="1797" max="1797" width="10.7109375" style="15" customWidth="1"/>
    <col min="1798" max="1798" width="8.28515625" style="15" customWidth="1"/>
    <col min="1799" max="1799" width="8.7109375" style="15" customWidth="1"/>
    <col min="1800" max="1800" width="4.140625" style="15" customWidth="1"/>
    <col min="1801" max="1801" width="12.85546875" style="15" customWidth="1"/>
    <col min="1802" max="1802" width="10.7109375" style="15" customWidth="1"/>
    <col min="1803" max="1803" width="8.28515625" style="15" customWidth="1"/>
    <col min="1804" max="1804" width="8.7109375" style="15" customWidth="1"/>
    <col min="1805" max="1805" width="10.7109375" style="15" customWidth="1"/>
    <col min="1806" max="1806" width="8.28515625" style="15" customWidth="1"/>
    <col min="1807" max="1807" width="8.7109375" style="15" customWidth="1"/>
    <col min="1808" max="1808" width="9.140625" style="15"/>
    <col min="1809" max="1809" width="9.28515625" style="15" bestFit="1" customWidth="1"/>
    <col min="1810" max="1810" width="11.85546875" style="15" bestFit="1" customWidth="1"/>
    <col min="1811" max="1811" width="17.5703125" style="15" bestFit="1" customWidth="1"/>
    <col min="1812" max="1813" width="14.5703125" style="15" bestFit="1" customWidth="1"/>
    <col min="1814" max="1814" width="13.42578125" style="15" bestFit="1" customWidth="1"/>
    <col min="1815" max="1815" width="11.7109375" style="15" bestFit="1" customWidth="1"/>
    <col min="1816" max="1816" width="13.42578125" style="15" bestFit="1" customWidth="1"/>
    <col min="1817" max="2048" width="9.140625" style="15"/>
    <col min="2049" max="2049" width="12.85546875" style="15" customWidth="1"/>
    <col min="2050" max="2050" width="10.7109375" style="15" customWidth="1"/>
    <col min="2051" max="2051" width="8.28515625" style="15" customWidth="1"/>
    <col min="2052" max="2052" width="8.7109375" style="15" customWidth="1"/>
    <col min="2053" max="2053" width="10.7109375" style="15" customWidth="1"/>
    <col min="2054" max="2054" width="8.28515625" style="15" customWidth="1"/>
    <col min="2055" max="2055" width="8.7109375" style="15" customWidth="1"/>
    <col min="2056" max="2056" width="4.140625" style="15" customWidth="1"/>
    <col min="2057" max="2057" width="12.85546875" style="15" customWidth="1"/>
    <col min="2058" max="2058" width="10.7109375" style="15" customWidth="1"/>
    <col min="2059" max="2059" width="8.28515625" style="15" customWidth="1"/>
    <col min="2060" max="2060" width="8.7109375" style="15" customWidth="1"/>
    <col min="2061" max="2061" width="10.7109375" style="15" customWidth="1"/>
    <col min="2062" max="2062" width="8.28515625" style="15" customWidth="1"/>
    <col min="2063" max="2063" width="8.7109375" style="15" customWidth="1"/>
    <col min="2064" max="2064" width="9.140625" style="15"/>
    <col min="2065" max="2065" width="9.28515625" style="15" bestFit="1" customWidth="1"/>
    <col min="2066" max="2066" width="11.85546875" style="15" bestFit="1" customWidth="1"/>
    <col min="2067" max="2067" width="17.5703125" style="15" bestFit="1" customWidth="1"/>
    <col min="2068" max="2069" width="14.5703125" style="15" bestFit="1" customWidth="1"/>
    <col min="2070" max="2070" width="13.42578125" style="15" bestFit="1" customWidth="1"/>
    <col min="2071" max="2071" width="11.7109375" style="15" bestFit="1" customWidth="1"/>
    <col min="2072" max="2072" width="13.42578125" style="15" bestFit="1" customWidth="1"/>
    <col min="2073" max="2304" width="9.140625" style="15"/>
    <col min="2305" max="2305" width="12.85546875" style="15" customWidth="1"/>
    <col min="2306" max="2306" width="10.7109375" style="15" customWidth="1"/>
    <col min="2307" max="2307" width="8.28515625" style="15" customWidth="1"/>
    <col min="2308" max="2308" width="8.7109375" style="15" customWidth="1"/>
    <col min="2309" max="2309" width="10.7109375" style="15" customWidth="1"/>
    <col min="2310" max="2310" width="8.28515625" style="15" customWidth="1"/>
    <col min="2311" max="2311" width="8.7109375" style="15" customWidth="1"/>
    <col min="2312" max="2312" width="4.140625" style="15" customWidth="1"/>
    <col min="2313" max="2313" width="12.85546875" style="15" customWidth="1"/>
    <col min="2314" max="2314" width="10.7109375" style="15" customWidth="1"/>
    <col min="2315" max="2315" width="8.28515625" style="15" customWidth="1"/>
    <col min="2316" max="2316" width="8.7109375" style="15" customWidth="1"/>
    <col min="2317" max="2317" width="10.7109375" style="15" customWidth="1"/>
    <col min="2318" max="2318" width="8.28515625" style="15" customWidth="1"/>
    <col min="2319" max="2319" width="8.7109375" style="15" customWidth="1"/>
    <col min="2320" max="2320" width="9.140625" style="15"/>
    <col min="2321" max="2321" width="9.28515625" style="15" bestFit="1" customWidth="1"/>
    <col min="2322" max="2322" width="11.85546875" style="15" bestFit="1" customWidth="1"/>
    <col min="2323" max="2323" width="17.5703125" style="15" bestFit="1" customWidth="1"/>
    <col min="2324" max="2325" width="14.5703125" style="15" bestFit="1" customWidth="1"/>
    <col min="2326" max="2326" width="13.42578125" style="15" bestFit="1" customWidth="1"/>
    <col min="2327" max="2327" width="11.7109375" style="15" bestFit="1" customWidth="1"/>
    <col min="2328" max="2328" width="13.42578125" style="15" bestFit="1" customWidth="1"/>
    <col min="2329" max="2560" width="9.140625" style="15"/>
    <col min="2561" max="2561" width="12.85546875" style="15" customWidth="1"/>
    <col min="2562" max="2562" width="10.7109375" style="15" customWidth="1"/>
    <col min="2563" max="2563" width="8.28515625" style="15" customWidth="1"/>
    <col min="2564" max="2564" width="8.7109375" style="15" customWidth="1"/>
    <col min="2565" max="2565" width="10.7109375" style="15" customWidth="1"/>
    <col min="2566" max="2566" width="8.28515625" style="15" customWidth="1"/>
    <col min="2567" max="2567" width="8.7109375" style="15" customWidth="1"/>
    <col min="2568" max="2568" width="4.140625" style="15" customWidth="1"/>
    <col min="2569" max="2569" width="12.85546875" style="15" customWidth="1"/>
    <col min="2570" max="2570" width="10.7109375" style="15" customWidth="1"/>
    <col min="2571" max="2571" width="8.28515625" style="15" customWidth="1"/>
    <col min="2572" max="2572" width="8.7109375" style="15" customWidth="1"/>
    <col min="2573" max="2573" width="10.7109375" style="15" customWidth="1"/>
    <col min="2574" max="2574" width="8.28515625" style="15" customWidth="1"/>
    <col min="2575" max="2575" width="8.7109375" style="15" customWidth="1"/>
    <col min="2576" max="2576" width="9.140625" style="15"/>
    <col min="2577" max="2577" width="9.28515625" style="15" bestFit="1" customWidth="1"/>
    <col min="2578" max="2578" width="11.85546875" style="15" bestFit="1" customWidth="1"/>
    <col min="2579" max="2579" width="17.5703125" style="15" bestFit="1" customWidth="1"/>
    <col min="2580" max="2581" width="14.5703125" style="15" bestFit="1" customWidth="1"/>
    <col min="2582" max="2582" width="13.42578125" style="15" bestFit="1" customWidth="1"/>
    <col min="2583" max="2583" width="11.7109375" style="15" bestFit="1" customWidth="1"/>
    <col min="2584" max="2584" width="13.42578125" style="15" bestFit="1" customWidth="1"/>
    <col min="2585" max="2816" width="9.140625" style="15"/>
    <col min="2817" max="2817" width="12.85546875" style="15" customWidth="1"/>
    <col min="2818" max="2818" width="10.7109375" style="15" customWidth="1"/>
    <col min="2819" max="2819" width="8.28515625" style="15" customWidth="1"/>
    <col min="2820" max="2820" width="8.7109375" style="15" customWidth="1"/>
    <col min="2821" max="2821" width="10.7109375" style="15" customWidth="1"/>
    <col min="2822" max="2822" width="8.28515625" style="15" customWidth="1"/>
    <col min="2823" max="2823" width="8.7109375" style="15" customWidth="1"/>
    <col min="2824" max="2824" width="4.140625" style="15" customWidth="1"/>
    <col min="2825" max="2825" width="12.85546875" style="15" customWidth="1"/>
    <col min="2826" max="2826" width="10.7109375" style="15" customWidth="1"/>
    <col min="2827" max="2827" width="8.28515625" style="15" customWidth="1"/>
    <col min="2828" max="2828" width="8.7109375" style="15" customWidth="1"/>
    <col min="2829" max="2829" width="10.7109375" style="15" customWidth="1"/>
    <col min="2830" max="2830" width="8.28515625" style="15" customWidth="1"/>
    <col min="2831" max="2831" width="8.7109375" style="15" customWidth="1"/>
    <col min="2832" max="2832" width="9.140625" style="15"/>
    <col min="2833" max="2833" width="9.28515625" style="15" bestFit="1" customWidth="1"/>
    <col min="2834" max="2834" width="11.85546875" style="15" bestFit="1" customWidth="1"/>
    <col min="2835" max="2835" width="17.5703125" style="15" bestFit="1" customWidth="1"/>
    <col min="2836" max="2837" width="14.5703125" style="15" bestFit="1" customWidth="1"/>
    <col min="2838" max="2838" width="13.42578125" style="15" bestFit="1" customWidth="1"/>
    <col min="2839" max="2839" width="11.7109375" style="15" bestFit="1" customWidth="1"/>
    <col min="2840" max="2840" width="13.42578125" style="15" bestFit="1" customWidth="1"/>
    <col min="2841" max="3072" width="9.140625" style="15"/>
    <col min="3073" max="3073" width="12.85546875" style="15" customWidth="1"/>
    <col min="3074" max="3074" width="10.7109375" style="15" customWidth="1"/>
    <col min="3075" max="3075" width="8.28515625" style="15" customWidth="1"/>
    <col min="3076" max="3076" width="8.7109375" style="15" customWidth="1"/>
    <col min="3077" max="3077" width="10.7109375" style="15" customWidth="1"/>
    <col min="3078" max="3078" width="8.28515625" style="15" customWidth="1"/>
    <col min="3079" max="3079" width="8.7109375" style="15" customWidth="1"/>
    <col min="3080" max="3080" width="4.140625" style="15" customWidth="1"/>
    <col min="3081" max="3081" width="12.85546875" style="15" customWidth="1"/>
    <col min="3082" max="3082" width="10.7109375" style="15" customWidth="1"/>
    <col min="3083" max="3083" width="8.28515625" style="15" customWidth="1"/>
    <col min="3084" max="3084" width="8.7109375" style="15" customWidth="1"/>
    <col min="3085" max="3085" width="10.7109375" style="15" customWidth="1"/>
    <col min="3086" max="3086" width="8.28515625" style="15" customWidth="1"/>
    <col min="3087" max="3087" width="8.7109375" style="15" customWidth="1"/>
    <col min="3088" max="3088" width="9.140625" style="15"/>
    <col min="3089" max="3089" width="9.28515625" style="15" bestFit="1" customWidth="1"/>
    <col min="3090" max="3090" width="11.85546875" style="15" bestFit="1" customWidth="1"/>
    <col min="3091" max="3091" width="17.5703125" style="15" bestFit="1" customWidth="1"/>
    <col min="3092" max="3093" width="14.5703125" style="15" bestFit="1" customWidth="1"/>
    <col min="3094" max="3094" width="13.42578125" style="15" bestFit="1" customWidth="1"/>
    <col min="3095" max="3095" width="11.7109375" style="15" bestFit="1" customWidth="1"/>
    <col min="3096" max="3096" width="13.42578125" style="15" bestFit="1" customWidth="1"/>
    <col min="3097" max="3328" width="9.140625" style="15"/>
    <col min="3329" max="3329" width="12.85546875" style="15" customWidth="1"/>
    <col min="3330" max="3330" width="10.7109375" style="15" customWidth="1"/>
    <col min="3331" max="3331" width="8.28515625" style="15" customWidth="1"/>
    <col min="3332" max="3332" width="8.7109375" style="15" customWidth="1"/>
    <col min="3333" max="3333" width="10.7109375" style="15" customWidth="1"/>
    <col min="3334" max="3334" width="8.28515625" style="15" customWidth="1"/>
    <col min="3335" max="3335" width="8.7109375" style="15" customWidth="1"/>
    <col min="3336" max="3336" width="4.140625" style="15" customWidth="1"/>
    <col min="3337" max="3337" width="12.85546875" style="15" customWidth="1"/>
    <col min="3338" max="3338" width="10.7109375" style="15" customWidth="1"/>
    <col min="3339" max="3339" width="8.28515625" style="15" customWidth="1"/>
    <col min="3340" max="3340" width="8.7109375" style="15" customWidth="1"/>
    <col min="3341" max="3341" width="10.7109375" style="15" customWidth="1"/>
    <col min="3342" max="3342" width="8.28515625" style="15" customWidth="1"/>
    <col min="3343" max="3343" width="8.7109375" style="15" customWidth="1"/>
    <col min="3344" max="3344" width="9.140625" style="15"/>
    <col min="3345" max="3345" width="9.28515625" style="15" bestFit="1" customWidth="1"/>
    <col min="3346" max="3346" width="11.85546875" style="15" bestFit="1" customWidth="1"/>
    <col min="3347" max="3347" width="17.5703125" style="15" bestFit="1" customWidth="1"/>
    <col min="3348" max="3349" width="14.5703125" style="15" bestFit="1" customWidth="1"/>
    <col min="3350" max="3350" width="13.42578125" style="15" bestFit="1" customWidth="1"/>
    <col min="3351" max="3351" width="11.7109375" style="15" bestFit="1" customWidth="1"/>
    <col min="3352" max="3352" width="13.42578125" style="15" bestFit="1" customWidth="1"/>
    <col min="3353" max="3584" width="9.140625" style="15"/>
    <col min="3585" max="3585" width="12.85546875" style="15" customWidth="1"/>
    <col min="3586" max="3586" width="10.7109375" style="15" customWidth="1"/>
    <col min="3587" max="3587" width="8.28515625" style="15" customWidth="1"/>
    <col min="3588" max="3588" width="8.7109375" style="15" customWidth="1"/>
    <col min="3589" max="3589" width="10.7109375" style="15" customWidth="1"/>
    <col min="3590" max="3590" width="8.28515625" style="15" customWidth="1"/>
    <col min="3591" max="3591" width="8.7109375" style="15" customWidth="1"/>
    <col min="3592" max="3592" width="4.140625" style="15" customWidth="1"/>
    <col min="3593" max="3593" width="12.85546875" style="15" customWidth="1"/>
    <col min="3594" max="3594" width="10.7109375" style="15" customWidth="1"/>
    <col min="3595" max="3595" width="8.28515625" style="15" customWidth="1"/>
    <col min="3596" max="3596" width="8.7109375" style="15" customWidth="1"/>
    <col min="3597" max="3597" width="10.7109375" style="15" customWidth="1"/>
    <col min="3598" max="3598" width="8.28515625" style="15" customWidth="1"/>
    <col min="3599" max="3599" width="8.7109375" style="15" customWidth="1"/>
    <col min="3600" max="3600" width="9.140625" style="15"/>
    <col min="3601" max="3601" width="9.28515625" style="15" bestFit="1" customWidth="1"/>
    <col min="3602" max="3602" width="11.85546875" style="15" bestFit="1" customWidth="1"/>
    <col min="3603" max="3603" width="17.5703125" style="15" bestFit="1" customWidth="1"/>
    <col min="3604" max="3605" width="14.5703125" style="15" bestFit="1" customWidth="1"/>
    <col min="3606" max="3606" width="13.42578125" style="15" bestFit="1" customWidth="1"/>
    <col min="3607" max="3607" width="11.7109375" style="15" bestFit="1" customWidth="1"/>
    <col min="3608" max="3608" width="13.42578125" style="15" bestFit="1" customWidth="1"/>
    <col min="3609" max="3840" width="9.140625" style="15"/>
    <col min="3841" max="3841" width="12.85546875" style="15" customWidth="1"/>
    <col min="3842" max="3842" width="10.7109375" style="15" customWidth="1"/>
    <col min="3843" max="3843" width="8.28515625" style="15" customWidth="1"/>
    <col min="3844" max="3844" width="8.7109375" style="15" customWidth="1"/>
    <col min="3845" max="3845" width="10.7109375" style="15" customWidth="1"/>
    <col min="3846" max="3846" width="8.28515625" style="15" customWidth="1"/>
    <col min="3847" max="3847" width="8.7109375" style="15" customWidth="1"/>
    <col min="3848" max="3848" width="4.140625" style="15" customWidth="1"/>
    <col min="3849" max="3849" width="12.85546875" style="15" customWidth="1"/>
    <col min="3850" max="3850" width="10.7109375" style="15" customWidth="1"/>
    <col min="3851" max="3851" width="8.28515625" style="15" customWidth="1"/>
    <col min="3852" max="3852" width="8.7109375" style="15" customWidth="1"/>
    <col min="3853" max="3853" width="10.7109375" style="15" customWidth="1"/>
    <col min="3854" max="3854" width="8.28515625" style="15" customWidth="1"/>
    <col min="3855" max="3855" width="8.7109375" style="15" customWidth="1"/>
    <col min="3856" max="3856" width="9.140625" style="15"/>
    <col min="3857" max="3857" width="9.28515625" style="15" bestFit="1" customWidth="1"/>
    <col min="3858" max="3858" width="11.85546875" style="15" bestFit="1" customWidth="1"/>
    <col min="3859" max="3859" width="17.5703125" style="15" bestFit="1" customWidth="1"/>
    <col min="3860" max="3861" width="14.5703125" style="15" bestFit="1" customWidth="1"/>
    <col min="3862" max="3862" width="13.42578125" style="15" bestFit="1" customWidth="1"/>
    <col min="3863" max="3863" width="11.7109375" style="15" bestFit="1" customWidth="1"/>
    <col min="3864" max="3864" width="13.42578125" style="15" bestFit="1" customWidth="1"/>
    <col min="3865" max="4096" width="9.140625" style="15"/>
    <col min="4097" max="4097" width="12.85546875" style="15" customWidth="1"/>
    <col min="4098" max="4098" width="10.7109375" style="15" customWidth="1"/>
    <col min="4099" max="4099" width="8.28515625" style="15" customWidth="1"/>
    <col min="4100" max="4100" width="8.7109375" style="15" customWidth="1"/>
    <col min="4101" max="4101" width="10.7109375" style="15" customWidth="1"/>
    <col min="4102" max="4102" width="8.28515625" style="15" customWidth="1"/>
    <col min="4103" max="4103" width="8.7109375" style="15" customWidth="1"/>
    <col min="4104" max="4104" width="4.140625" style="15" customWidth="1"/>
    <col min="4105" max="4105" width="12.85546875" style="15" customWidth="1"/>
    <col min="4106" max="4106" width="10.7109375" style="15" customWidth="1"/>
    <col min="4107" max="4107" width="8.28515625" style="15" customWidth="1"/>
    <col min="4108" max="4108" width="8.7109375" style="15" customWidth="1"/>
    <col min="4109" max="4109" width="10.7109375" style="15" customWidth="1"/>
    <col min="4110" max="4110" width="8.28515625" style="15" customWidth="1"/>
    <col min="4111" max="4111" width="8.7109375" style="15" customWidth="1"/>
    <col min="4112" max="4112" width="9.140625" style="15"/>
    <col min="4113" max="4113" width="9.28515625" style="15" bestFit="1" customWidth="1"/>
    <col min="4114" max="4114" width="11.85546875" style="15" bestFit="1" customWidth="1"/>
    <col min="4115" max="4115" width="17.5703125" style="15" bestFit="1" customWidth="1"/>
    <col min="4116" max="4117" width="14.5703125" style="15" bestFit="1" customWidth="1"/>
    <col min="4118" max="4118" width="13.42578125" style="15" bestFit="1" customWidth="1"/>
    <col min="4119" max="4119" width="11.7109375" style="15" bestFit="1" customWidth="1"/>
    <col min="4120" max="4120" width="13.42578125" style="15" bestFit="1" customWidth="1"/>
    <col min="4121" max="4352" width="9.140625" style="15"/>
    <col min="4353" max="4353" width="12.85546875" style="15" customWidth="1"/>
    <col min="4354" max="4354" width="10.7109375" style="15" customWidth="1"/>
    <col min="4355" max="4355" width="8.28515625" style="15" customWidth="1"/>
    <col min="4356" max="4356" width="8.7109375" style="15" customWidth="1"/>
    <col min="4357" max="4357" width="10.7109375" style="15" customWidth="1"/>
    <col min="4358" max="4358" width="8.28515625" style="15" customWidth="1"/>
    <col min="4359" max="4359" width="8.7109375" style="15" customWidth="1"/>
    <col min="4360" max="4360" width="4.140625" style="15" customWidth="1"/>
    <col min="4361" max="4361" width="12.85546875" style="15" customWidth="1"/>
    <col min="4362" max="4362" width="10.7109375" style="15" customWidth="1"/>
    <col min="4363" max="4363" width="8.28515625" style="15" customWidth="1"/>
    <col min="4364" max="4364" width="8.7109375" style="15" customWidth="1"/>
    <col min="4365" max="4365" width="10.7109375" style="15" customWidth="1"/>
    <col min="4366" max="4366" width="8.28515625" style="15" customWidth="1"/>
    <col min="4367" max="4367" width="8.7109375" style="15" customWidth="1"/>
    <col min="4368" max="4368" width="9.140625" style="15"/>
    <col min="4369" max="4369" width="9.28515625" style="15" bestFit="1" customWidth="1"/>
    <col min="4370" max="4370" width="11.85546875" style="15" bestFit="1" customWidth="1"/>
    <col min="4371" max="4371" width="17.5703125" style="15" bestFit="1" customWidth="1"/>
    <col min="4372" max="4373" width="14.5703125" style="15" bestFit="1" customWidth="1"/>
    <col min="4374" max="4374" width="13.42578125" style="15" bestFit="1" customWidth="1"/>
    <col min="4375" max="4375" width="11.7109375" style="15" bestFit="1" customWidth="1"/>
    <col min="4376" max="4376" width="13.42578125" style="15" bestFit="1" customWidth="1"/>
    <col min="4377" max="4608" width="9.140625" style="15"/>
    <col min="4609" max="4609" width="12.85546875" style="15" customWidth="1"/>
    <col min="4610" max="4610" width="10.7109375" style="15" customWidth="1"/>
    <col min="4611" max="4611" width="8.28515625" style="15" customWidth="1"/>
    <col min="4612" max="4612" width="8.7109375" style="15" customWidth="1"/>
    <col min="4613" max="4613" width="10.7109375" style="15" customWidth="1"/>
    <col min="4614" max="4614" width="8.28515625" style="15" customWidth="1"/>
    <col min="4615" max="4615" width="8.7109375" style="15" customWidth="1"/>
    <col min="4616" max="4616" width="4.140625" style="15" customWidth="1"/>
    <col min="4617" max="4617" width="12.85546875" style="15" customWidth="1"/>
    <col min="4618" max="4618" width="10.7109375" style="15" customWidth="1"/>
    <col min="4619" max="4619" width="8.28515625" style="15" customWidth="1"/>
    <col min="4620" max="4620" width="8.7109375" style="15" customWidth="1"/>
    <col min="4621" max="4621" width="10.7109375" style="15" customWidth="1"/>
    <col min="4622" max="4622" width="8.28515625" style="15" customWidth="1"/>
    <col min="4623" max="4623" width="8.7109375" style="15" customWidth="1"/>
    <col min="4624" max="4624" width="9.140625" style="15"/>
    <col min="4625" max="4625" width="9.28515625" style="15" bestFit="1" customWidth="1"/>
    <col min="4626" max="4626" width="11.85546875" style="15" bestFit="1" customWidth="1"/>
    <col min="4627" max="4627" width="17.5703125" style="15" bestFit="1" customWidth="1"/>
    <col min="4628" max="4629" width="14.5703125" style="15" bestFit="1" customWidth="1"/>
    <col min="4630" max="4630" width="13.42578125" style="15" bestFit="1" customWidth="1"/>
    <col min="4631" max="4631" width="11.7109375" style="15" bestFit="1" customWidth="1"/>
    <col min="4632" max="4632" width="13.42578125" style="15" bestFit="1" customWidth="1"/>
    <col min="4633" max="4864" width="9.140625" style="15"/>
    <col min="4865" max="4865" width="12.85546875" style="15" customWidth="1"/>
    <col min="4866" max="4866" width="10.7109375" style="15" customWidth="1"/>
    <col min="4867" max="4867" width="8.28515625" style="15" customWidth="1"/>
    <col min="4868" max="4868" width="8.7109375" style="15" customWidth="1"/>
    <col min="4869" max="4869" width="10.7109375" style="15" customWidth="1"/>
    <col min="4870" max="4870" width="8.28515625" style="15" customWidth="1"/>
    <col min="4871" max="4871" width="8.7109375" style="15" customWidth="1"/>
    <col min="4872" max="4872" width="4.140625" style="15" customWidth="1"/>
    <col min="4873" max="4873" width="12.85546875" style="15" customWidth="1"/>
    <col min="4874" max="4874" width="10.7109375" style="15" customWidth="1"/>
    <col min="4875" max="4875" width="8.28515625" style="15" customWidth="1"/>
    <col min="4876" max="4876" width="8.7109375" style="15" customWidth="1"/>
    <col min="4877" max="4877" width="10.7109375" style="15" customWidth="1"/>
    <col min="4878" max="4878" width="8.28515625" style="15" customWidth="1"/>
    <col min="4879" max="4879" width="8.7109375" style="15" customWidth="1"/>
    <col min="4880" max="4880" width="9.140625" style="15"/>
    <col min="4881" max="4881" width="9.28515625" style="15" bestFit="1" customWidth="1"/>
    <col min="4882" max="4882" width="11.85546875" style="15" bestFit="1" customWidth="1"/>
    <col min="4883" max="4883" width="17.5703125" style="15" bestFit="1" customWidth="1"/>
    <col min="4884" max="4885" width="14.5703125" style="15" bestFit="1" customWidth="1"/>
    <col min="4886" max="4886" width="13.42578125" style="15" bestFit="1" customWidth="1"/>
    <col min="4887" max="4887" width="11.7109375" style="15" bestFit="1" customWidth="1"/>
    <col min="4888" max="4888" width="13.42578125" style="15" bestFit="1" customWidth="1"/>
    <col min="4889" max="5120" width="9.140625" style="15"/>
    <col min="5121" max="5121" width="12.85546875" style="15" customWidth="1"/>
    <col min="5122" max="5122" width="10.7109375" style="15" customWidth="1"/>
    <col min="5123" max="5123" width="8.28515625" style="15" customWidth="1"/>
    <col min="5124" max="5124" width="8.7109375" style="15" customWidth="1"/>
    <col min="5125" max="5125" width="10.7109375" style="15" customWidth="1"/>
    <col min="5126" max="5126" width="8.28515625" style="15" customWidth="1"/>
    <col min="5127" max="5127" width="8.7109375" style="15" customWidth="1"/>
    <col min="5128" max="5128" width="4.140625" style="15" customWidth="1"/>
    <col min="5129" max="5129" width="12.85546875" style="15" customWidth="1"/>
    <col min="5130" max="5130" width="10.7109375" style="15" customWidth="1"/>
    <col min="5131" max="5131" width="8.28515625" style="15" customWidth="1"/>
    <col min="5132" max="5132" width="8.7109375" style="15" customWidth="1"/>
    <col min="5133" max="5133" width="10.7109375" style="15" customWidth="1"/>
    <col min="5134" max="5134" width="8.28515625" style="15" customWidth="1"/>
    <col min="5135" max="5135" width="8.7109375" style="15" customWidth="1"/>
    <col min="5136" max="5136" width="9.140625" style="15"/>
    <col min="5137" max="5137" width="9.28515625" style="15" bestFit="1" customWidth="1"/>
    <col min="5138" max="5138" width="11.85546875" style="15" bestFit="1" customWidth="1"/>
    <col min="5139" max="5139" width="17.5703125" style="15" bestFit="1" customWidth="1"/>
    <col min="5140" max="5141" width="14.5703125" style="15" bestFit="1" customWidth="1"/>
    <col min="5142" max="5142" width="13.42578125" style="15" bestFit="1" customWidth="1"/>
    <col min="5143" max="5143" width="11.7109375" style="15" bestFit="1" customWidth="1"/>
    <col min="5144" max="5144" width="13.42578125" style="15" bestFit="1" customWidth="1"/>
    <col min="5145" max="5376" width="9.140625" style="15"/>
    <col min="5377" max="5377" width="12.85546875" style="15" customWidth="1"/>
    <col min="5378" max="5378" width="10.7109375" style="15" customWidth="1"/>
    <col min="5379" max="5379" width="8.28515625" style="15" customWidth="1"/>
    <col min="5380" max="5380" width="8.7109375" style="15" customWidth="1"/>
    <col min="5381" max="5381" width="10.7109375" style="15" customWidth="1"/>
    <col min="5382" max="5382" width="8.28515625" style="15" customWidth="1"/>
    <col min="5383" max="5383" width="8.7109375" style="15" customWidth="1"/>
    <col min="5384" max="5384" width="4.140625" style="15" customWidth="1"/>
    <col min="5385" max="5385" width="12.85546875" style="15" customWidth="1"/>
    <col min="5386" max="5386" width="10.7109375" style="15" customWidth="1"/>
    <col min="5387" max="5387" width="8.28515625" style="15" customWidth="1"/>
    <col min="5388" max="5388" width="8.7109375" style="15" customWidth="1"/>
    <col min="5389" max="5389" width="10.7109375" style="15" customWidth="1"/>
    <col min="5390" max="5390" width="8.28515625" style="15" customWidth="1"/>
    <col min="5391" max="5391" width="8.7109375" style="15" customWidth="1"/>
    <col min="5392" max="5392" width="9.140625" style="15"/>
    <col min="5393" max="5393" width="9.28515625" style="15" bestFit="1" customWidth="1"/>
    <col min="5394" max="5394" width="11.85546875" style="15" bestFit="1" customWidth="1"/>
    <col min="5395" max="5395" width="17.5703125" style="15" bestFit="1" customWidth="1"/>
    <col min="5396" max="5397" width="14.5703125" style="15" bestFit="1" customWidth="1"/>
    <col min="5398" max="5398" width="13.42578125" style="15" bestFit="1" customWidth="1"/>
    <col min="5399" max="5399" width="11.7109375" style="15" bestFit="1" customWidth="1"/>
    <col min="5400" max="5400" width="13.42578125" style="15" bestFit="1" customWidth="1"/>
    <col min="5401" max="5632" width="9.140625" style="15"/>
    <col min="5633" max="5633" width="12.85546875" style="15" customWidth="1"/>
    <col min="5634" max="5634" width="10.7109375" style="15" customWidth="1"/>
    <col min="5635" max="5635" width="8.28515625" style="15" customWidth="1"/>
    <col min="5636" max="5636" width="8.7109375" style="15" customWidth="1"/>
    <col min="5637" max="5637" width="10.7109375" style="15" customWidth="1"/>
    <col min="5638" max="5638" width="8.28515625" style="15" customWidth="1"/>
    <col min="5639" max="5639" width="8.7109375" style="15" customWidth="1"/>
    <col min="5640" max="5640" width="4.140625" style="15" customWidth="1"/>
    <col min="5641" max="5641" width="12.85546875" style="15" customWidth="1"/>
    <col min="5642" max="5642" width="10.7109375" style="15" customWidth="1"/>
    <col min="5643" max="5643" width="8.28515625" style="15" customWidth="1"/>
    <col min="5644" max="5644" width="8.7109375" style="15" customWidth="1"/>
    <col min="5645" max="5645" width="10.7109375" style="15" customWidth="1"/>
    <col min="5646" max="5646" width="8.28515625" style="15" customWidth="1"/>
    <col min="5647" max="5647" width="8.7109375" style="15" customWidth="1"/>
    <col min="5648" max="5648" width="9.140625" style="15"/>
    <col min="5649" max="5649" width="9.28515625" style="15" bestFit="1" customWidth="1"/>
    <col min="5650" max="5650" width="11.85546875" style="15" bestFit="1" customWidth="1"/>
    <col min="5651" max="5651" width="17.5703125" style="15" bestFit="1" customWidth="1"/>
    <col min="5652" max="5653" width="14.5703125" style="15" bestFit="1" customWidth="1"/>
    <col min="5654" max="5654" width="13.42578125" style="15" bestFit="1" customWidth="1"/>
    <col min="5655" max="5655" width="11.7109375" style="15" bestFit="1" customWidth="1"/>
    <col min="5656" max="5656" width="13.42578125" style="15" bestFit="1" customWidth="1"/>
    <col min="5657" max="5888" width="9.140625" style="15"/>
    <col min="5889" max="5889" width="12.85546875" style="15" customWidth="1"/>
    <col min="5890" max="5890" width="10.7109375" style="15" customWidth="1"/>
    <col min="5891" max="5891" width="8.28515625" style="15" customWidth="1"/>
    <col min="5892" max="5892" width="8.7109375" style="15" customWidth="1"/>
    <col min="5893" max="5893" width="10.7109375" style="15" customWidth="1"/>
    <col min="5894" max="5894" width="8.28515625" style="15" customWidth="1"/>
    <col min="5895" max="5895" width="8.7109375" style="15" customWidth="1"/>
    <col min="5896" max="5896" width="4.140625" style="15" customWidth="1"/>
    <col min="5897" max="5897" width="12.85546875" style="15" customWidth="1"/>
    <col min="5898" max="5898" width="10.7109375" style="15" customWidth="1"/>
    <col min="5899" max="5899" width="8.28515625" style="15" customWidth="1"/>
    <col min="5900" max="5900" width="8.7109375" style="15" customWidth="1"/>
    <col min="5901" max="5901" width="10.7109375" style="15" customWidth="1"/>
    <col min="5902" max="5902" width="8.28515625" style="15" customWidth="1"/>
    <col min="5903" max="5903" width="8.7109375" style="15" customWidth="1"/>
    <col min="5904" max="5904" width="9.140625" style="15"/>
    <col min="5905" max="5905" width="9.28515625" style="15" bestFit="1" customWidth="1"/>
    <col min="5906" max="5906" width="11.85546875" style="15" bestFit="1" customWidth="1"/>
    <col min="5907" max="5907" width="17.5703125" style="15" bestFit="1" customWidth="1"/>
    <col min="5908" max="5909" width="14.5703125" style="15" bestFit="1" customWidth="1"/>
    <col min="5910" max="5910" width="13.42578125" style="15" bestFit="1" customWidth="1"/>
    <col min="5911" max="5911" width="11.7109375" style="15" bestFit="1" customWidth="1"/>
    <col min="5912" max="5912" width="13.42578125" style="15" bestFit="1" customWidth="1"/>
    <col min="5913" max="6144" width="9.140625" style="15"/>
    <col min="6145" max="6145" width="12.85546875" style="15" customWidth="1"/>
    <col min="6146" max="6146" width="10.7109375" style="15" customWidth="1"/>
    <col min="6147" max="6147" width="8.28515625" style="15" customWidth="1"/>
    <col min="6148" max="6148" width="8.7109375" style="15" customWidth="1"/>
    <col min="6149" max="6149" width="10.7109375" style="15" customWidth="1"/>
    <col min="6150" max="6150" width="8.28515625" style="15" customWidth="1"/>
    <col min="6151" max="6151" width="8.7109375" style="15" customWidth="1"/>
    <col min="6152" max="6152" width="4.140625" style="15" customWidth="1"/>
    <col min="6153" max="6153" width="12.85546875" style="15" customWidth="1"/>
    <col min="6154" max="6154" width="10.7109375" style="15" customWidth="1"/>
    <col min="6155" max="6155" width="8.28515625" style="15" customWidth="1"/>
    <col min="6156" max="6156" width="8.7109375" style="15" customWidth="1"/>
    <col min="6157" max="6157" width="10.7109375" style="15" customWidth="1"/>
    <col min="6158" max="6158" width="8.28515625" style="15" customWidth="1"/>
    <col min="6159" max="6159" width="8.7109375" style="15" customWidth="1"/>
    <col min="6160" max="6160" width="9.140625" style="15"/>
    <col min="6161" max="6161" width="9.28515625" style="15" bestFit="1" customWidth="1"/>
    <col min="6162" max="6162" width="11.85546875" style="15" bestFit="1" customWidth="1"/>
    <col min="6163" max="6163" width="17.5703125" style="15" bestFit="1" customWidth="1"/>
    <col min="6164" max="6165" width="14.5703125" style="15" bestFit="1" customWidth="1"/>
    <col min="6166" max="6166" width="13.42578125" style="15" bestFit="1" customWidth="1"/>
    <col min="6167" max="6167" width="11.7109375" style="15" bestFit="1" customWidth="1"/>
    <col min="6168" max="6168" width="13.42578125" style="15" bestFit="1" customWidth="1"/>
    <col min="6169" max="6400" width="9.140625" style="15"/>
    <col min="6401" max="6401" width="12.85546875" style="15" customWidth="1"/>
    <col min="6402" max="6402" width="10.7109375" style="15" customWidth="1"/>
    <col min="6403" max="6403" width="8.28515625" style="15" customWidth="1"/>
    <col min="6404" max="6404" width="8.7109375" style="15" customWidth="1"/>
    <col min="6405" max="6405" width="10.7109375" style="15" customWidth="1"/>
    <col min="6406" max="6406" width="8.28515625" style="15" customWidth="1"/>
    <col min="6407" max="6407" width="8.7109375" style="15" customWidth="1"/>
    <col min="6408" max="6408" width="4.140625" style="15" customWidth="1"/>
    <col min="6409" max="6409" width="12.85546875" style="15" customWidth="1"/>
    <col min="6410" max="6410" width="10.7109375" style="15" customWidth="1"/>
    <col min="6411" max="6411" width="8.28515625" style="15" customWidth="1"/>
    <col min="6412" max="6412" width="8.7109375" style="15" customWidth="1"/>
    <col min="6413" max="6413" width="10.7109375" style="15" customWidth="1"/>
    <col min="6414" max="6414" width="8.28515625" style="15" customWidth="1"/>
    <col min="6415" max="6415" width="8.7109375" style="15" customWidth="1"/>
    <col min="6416" max="6416" width="9.140625" style="15"/>
    <col min="6417" max="6417" width="9.28515625" style="15" bestFit="1" customWidth="1"/>
    <col min="6418" max="6418" width="11.85546875" style="15" bestFit="1" customWidth="1"/>
    <col min="6419" max="6419" width="17.5703125" style="15" bestFit="1" customWidth="1"/>
    <col min="6420" max="6421" width="14.5703125" style="15" bestFit="1" customWidth="1"/>
    <col min="6422" max="6422" width="13.42578125" style="15" bestFit="1" customWidth="1"/>
    <col min="6423" max="6423" width="11.7109375" style="15" bestFit="1" customWidth="1"/>
    <col min="6424" max="6424" width="13.42578125" style="15" bestFit="1" customWidth="1"/>
    <col min="6425" max="6656" width="9.140625" style="15"/>
    <col min="6657" max="6657" width="12.85546875" style="15" customWidth="1"/>
    <col min="6658" max="6658" width="10.7109375" style="15" customWidth="1"/>
    <col min="6659" max="6659" width="8.28515625" style="15" customWidth="1"/>
    <col min="6660" max="6660" width="8.7109375" style="15" customWidth="1"/>
    <col min="6661" max="6661" width="10.7109375" style="15" customWidth="1"/>
    <col min="6662" max="6662" width="8.28515625" style="15" customWidth="1"/>
    <col min="6663" max="6663" width="8.7109375" style="15" customWidth="1"/>
    <col min="6664" max="6664" width="4.140625" style="15" customWidth="1"/>
    <col min="6665" max="6665" width="12.85546875" style="15" customWidth="1"/>
    <col min="6666" max="6666" width="10.7109375" style="15" customWidth="1"/>
    <col min="6667" max="6667" width="8.28515625" style="15" customWidth="1"/>
    <col min="6668" max="6668" width="8.7109375" style="15" customWidth="1"/>
    <col min="6669" max="6669" width="10.7109375" style="15" customWidth="1"/>
    <col min="6670" max="6670" width="8.28515625" style="15" customWidth="1"/>
    <col min="6671" max="6671" width="8.7109375" style="15" customWidth="1"/>
    <col min="6672" max="6672" width="9.140625" style="15"/>
    <col min="6673" max="6673" width="9.28515625" style="15" bestFit="1" customWidth="1"/>
    <col min="6674" max="6674" width="11.85546875" style="15" bestFit="1" customWidth="1"/>
    <col min="6675" max="6675" width="17.5703125" style="15" bestFit="1" customWidth="1"/>
    <col min="6676" max="6677" width="14.5703125" style="15" bestFit="1" customWidth="1"/>
    <col min="6678" max="6678" width="13.42578125" style="15" bestFit="1" customWidth="1"/>
    <col min="6679" max="6679" width="11.7109375" style="15" bestFit="1" customWidth="1"/>
    <col min="6680" max="6680" width="13.42578125" style="15" bestFit="1" customWidth="1"/>
    <col min="6681" max="6912" width="9.140625" style="15"/>
    <col min="6913" max="6913" width="12.85546875" style="15" customWidth="1"/>
    <col min="6914" max="6914" width="10.7109375" style="15" customWidth="1"/>
    <col min="6915" max="6915" width="8.28515625" style="15" customWidth="1"/>
    <col min="6916" max="6916" width="8.7109375" style="15" customWidth="1"/>
    <col min="6917" max="6917" width="10.7109375" style="15" customWidth="1"/>
    <col min="6918" max="6918" width="8.28515625" style="15" customWidth="1"/>
    <col min="6919" max="6919" width="8.7109375" style="15" customWidth="1"/>
    <col min="6920" max="6920" width="4.140625" style="15" customWidth="1"/>
    <col min="6921" max="6921" width="12.85546875" style="15" customWidth="1"/>
    <col min="6922" max="6922" width="10.7109375" style="15" customWidth="1"/>
    <col min="6923" max="6923" width="8.28515625" style="15" customWidth="1"/>
    <col min="6924" max="6924" width="8.7109375" style="15" customWidth="1"/>
    <col min="6925" max="6925" width="10.7109375" style="15" customWidth="1"/>
    <col min="6926" max="6926" width="8.28515625" style="15" customWidth="1"/>
    <col min="6927" max="6927" width="8.7109375" style="15" customWidth="1"/>
    <col min="6928" max="6928" width="9.140625" style="15"/>
    <col min="6929" max="6929" width="9.28515625" style="15" bestFit="1" customWidth="1"/>
    <col min="6930" max="6930" width="11.85546875" style="15" bestFit="1" customWidth="1"/>
    <col min="6931" max="6931" width="17.5703125" style="15" bestFit="1" customWidth="1"/>
    <col min="6932" max="6933" width="14.5703125" style="15" bestFit="1" customWidth="1"/>
    <col min="6934" max="6934" width="13.42578125" style="15" bestFit="1" customWidth="1"/>
    <col min="6935" max="6935" width="11.7109375" style="15" bestFit="1" customWidth="1"/>
    <col min="6936" max="6936" width="13.42578125" style="15" bestFit="1" customWidth="1"/>
    <col min="6937" max="7168" width="9.140625" style="15"/>
    <col min="7169" max="7169" width="12.85546875" style="15" customWidth="1"/>
    <col min="7170" max="7170" width="10.7109375" style="15" customWidth="1"/>
    <col min="7171" max="7171" width="8.28515625" style="15" customWidth="1"/>
    <col min="7172" max="7172" width="8.7109375" style="15" customWidth="1"/>
    <col min="7173" max="7173" width="10.7109375" style="15" customWidth="1"/>
    <col min="7174" max="7174" width="8.28515625" style="15" customWidth="1"/>
    <col min="7175" max="7175" width="8.7109375" style="15" customWidth="1"/>
    <col min="7176" max="7176" width="4.140625" style="15" customWidth="1"/>
    <col min="7177" max="7177" width="12.85546875" style="15" customWidth="1"/>
    <col min="7178" max="7178" width="10.7109375" style="15" customWidth="1"/>
    <col min="7179" max="7179" width="8.28515625" style="15" customWidth="1"/>
    <col min="7180" max="7180" width="8.7109375" style="15" customWidth="1"/>
    <col min="7181" max="7181" width="10.7109375" style="15" customWidth="1"/>
    <col min="7182" max="7182" width="8.28515625" style="15" customWidth="1"/>
    <col min="7183" max="7183" width="8.7109375" style="15" customWidth="1"/>
    <col min="7184" max="7184" width="9.140625" style="15"/>
    <col min="7185" max="7185" width="9.28515625" style="15" bestFit="1" customWidth="1"/>
    <col min="7186" max="7186" width="11.85546875" style="15" bestFit="1" customWidth="1"/>
    <col min="7187" max="7187" width="17.5703125" style="15" bestFit="1" customWidth="1"/>
    <col min="7188" max="7189" width="14.5703125" style="15" bestFit="1" customWidth="1"/>
    <col min="7190" max="7190" width="13.42578125" style="15" bestFit="1" customWidth="1"/>
    <col min="7191" max="7191" width="11.7109375" style="15" bestFit="1" customWidth="1"/>
    <col min="7192" max="7192" width="13.42578125" style="15" bestFit="1" customWidth="1"/>
    <col min="7193" max="7424" width="9.140625" style="15"/>
    <col min="7425" max="7425" width="12.85546875" style="15" customWidth="1"/>
    <col min="7426" max="7426" width="10.7109375" style="15" customWidth="1"/>
    <col min="7427" max="7427" width="8.28515625" style="15" customWidth="1"/>
    <col min="7428" max="7428" width="8.7109375" style="15" customWidth="1"/>
    <col min="7429" max="7429" width="10.7109375" style="15" customWidth="1"/>
    <col min="7430" max="7430" width="8.28515625" style="15" customWidth="1"/>
    <col min="7431" max="7431" width="8.7109375" style="15" customWidth="1"/>
    <col min="7432" max="7432" width="4.140625" style="15" customWidth="1"/>
    <col min="7433" max="7433" width="12.85546875" style="15" customWidth="1"/>
    <col min="7434" max="7434" width="10.7109375" style="15" customWidth="1"/>
    <col min="7435" max="7435" width="8.28515625" style="15" customWidth="1"/>
    <col min="7436" max="7436" width="8.7109375" style="15" customWidth="1"/>
    <col min="7437" max="7437" width="10.7109375" style="15" customWidth="1"/>
    <col min="7438" max="7438" width="8.28515625" style="15" customWidth="1"/>
    <col min="7439" max="7439" width="8.7109375" style="15" customWidth="1"/>
    <col min="7440" max="7440" width="9.140625" style="15"/>
    <col min="7441" max="7441" width="9.28515625" style="15" bestFit="1" customWidth="1"/>
    <col min="7442" max="7442" width="11.85546875" style="15" bestFit="1" customWidth="1"/>
    <col min="7443" max="7443" width="17.5703125" style="15" bestFit="1" customWidth="1"/>
    <col min="7444" max="7445" width="14.5703125" style="15" bestFit="1" customWidth="1"/>
    <col min="7446" max="7446" width="13.42578125" style="15" bestFit="1" customWidth="1"/>
    <col min="7447" max="7447" width="11.7109375" style="15" bestFit="1" customWidth="1"/>
    <col min="7448" max="7448" width="13.42578125" style="15" bestFit="1" customWidth="1"/>
    <col min="7449" max="7680" width="9.140625" style="15"/>
    <col min="7681" max="7681" width="12.85546875" style="15" customWidth="1"/>
    <col min="7682" max="7682" width="10.7109375" style="15" customWidth="1"/>
    <col min="7683" max="7683" width="8.28515625" style="15" customWidth="1"/>
    <col min="7684" max="7684" width="8.7109375" style="15" customWidth="1"/>
    <col min="7685" max="7685" width="10.7109375" style="15" customWidth="1"/>
    <col min="7686" max="7686" width="8.28515625" style="15" customWidth="1"/>
    <col min="7687" max="7687" width="8.7109375" style="15" customWidth="1"/>
    <col min="7688" max="7688" width="4.140625" style="15" customWidth="1"/>
    <col min="7689" max="7689" width="12.85546875" style="15" customWidth="1"/>
    <col min="7690" max="7690" width="10.7109375" style="15" customWidth="1"/>
    <col min="7691" max="7691" width="8.28515625" style="15" customWidth="1"/>
    <col min="7692" max="7692" width="8.7109375" style="15" customWidth="1"/>
    <col min="7693" max="7693" width="10.7109375" style="15" customWidth="1"/>
    <col min="7694" max="7694" width="8.28515625" style="15" customWidth="1"/>
    <col min="7695" max="7695" width="8.7109375" style="15" customWidth="1"/>
    <col min="7696" max="7696" width="9.140625" style="15"/>
    <col min="7697" max="7697" width="9.28515625" style="15" bestFit="1" customWidth="1"/>
    <col min="7698" max="7698" width="11.85546875" style="15" bestFit="1" customWidth="1"/>
    <col min="7699" max="7699" width="17.5703125" style="15" bestFit="1" customWidth="1"/>
    <col min="7700" max="7701" width="14.5703125" style="15" bestFit="1" customWidth="1"/>
    <col min="7702" max="7702" width="13.42578125" style="15" bestFit="1" customWidth="1"/>
    <col min="7703" max="7703" width="11.7109375" style="15" bestFit="1" customWidth="1"/>
    <col min="7704" max="7704" width="13.42578125" style="15" bestFit="1" customWidth="1"/>
    <col min="7705" max="7936" width="9.140625" style="15"/>
    <col min="7937" max="7937" width="12.85546875" style="15" customWidth="1"/>
    <col min="7938" max="7938" width="10.7109375" style="15" customWidth="1"/>
    <col min="7939" max="7939" width="8.28515625" style="15" customWidth="1"/>
    <col min="7940" max="7940" width="8.7109375" style="15" customWidth="1"/>
    <col min="7941" max="7941" width="10.7109375" style="15" customWidth="1"/>
    <col min="7942" max="7942" width="8.28515625" style="15" customWidth="1"/>
    <col min="7943" max="7943" width="8.7109375" style="15" customWidth="1"/>
    <col min="7944" max="7944" width="4.140625" style="15" customWidth="1"/>
    <col min="7945" max="7945" width="12.85546875" style="15" customWidth="1"/>
    <col min="7946" max="7946" width="10.7109375" style="15" customWidth="1"/>
    <col min="7947" max="7947" width="8.28515625" style="15" customWidth="1"/>
    <col min="7948" max="7948" width="8.7109375" style="15" customWidth="1"/>
    <col min="7949" max="7949" width="10.7109375" style="15" customWidth="1"/>
    <col min="7950" max="7950" width="8.28515625" style="15" customWidth="1"/>
    <col min="7951" max="7951" width="8.7109375" style="15" customWidth="1"/>
    <col min="7952" max="7952" width="9.140625" style="15"/>
    <col min="7953" max="7953" width="9.28515625" style="15" bestFit="1" customWidth="1"/>
    <col min="7954" max="7954" width="11.85546875" style="15" bestFit="1" customWidth="1"/>
    <col min="7955" max="7955" width="17.5703125" style="15" bestFit="1" customWidth="1"/>
    <col min="7956" max="7957" width="14.5703125" style="15" bestFit="1" customWidth="1"/>
    <col min="7958" max="7958" width="13.42578125" style="15" bestFit="1" customWidth="1"/>
    <col min="7959" max="7959" width="11.7109375" style="15" bestFit="1" customWidth="1"/>
    <col min="7960" max="7960" width="13.42578125" style="15" bestFit="1" customWidth="1"/>
    <col min="7961" max="8192" width="9.140625" style="15"/>
    <col min="8193" max="8193" width="12.85546875" style="15" customWidth="1"/>
    <col min="8194" max="8194" width="10.7109375" style="15" customWidth="1"/>
    <col min="8195" max="8195" width="8.28515625" style="15" customWidth="1"/>
    <col min="8196" max="8196" width="8.7109375" style="15" customWidth="1"/>
    <col min="8197" max="8197" width="10.7109375" style="15" customWidth="1"/>
    <col min="8198" max="8198" width="8.28515625" style="15" customWidth="1"/>
    <col min="8199" max="8199" width="8.7109375" style="15" customWidth="1"/>
    <col min="8200" max="8200" width="4.140625" style="15" customWidth="1"/>
    <col min="8201" max="8201" width="12.85546875" style="15" customWidth="1"/>
    <col min="8202" max="8202" width="10.7109375" style="15" customWidth="1"/>
    <col min="8203" max="8203" width="8.28515625" style="15" customWidth="1"/>
    <col min="8204" max="8204" width="8.7109375" style="15" customWidth="1"/>
    <col min="8205" max="8205" width="10.7109375" style="15" customWidth="1"/>
    <col min="8206" max="8206" width="8.28515625" style="15" customWidth="1"/>
    <col min="8207" max="8207" width="8.7109375" style="15" customWidth="1"/>
    <col min="8208" max="8208" width="9.140625" style="15"/>
    <col min="8209" max="8209" width="9.28515625" style="15" bestFit="1" customWidth="1"/>
    <col min="8210" max="8210" width="11.85546875" style="15" bestFit="1" customWidth="1"/>
    <col min="8211" max="8211" width="17.5703125" style="15" bestFit="1" customWidth="1"/>
    <col min="8212" max="8213" width="14.5703125" style="15" bestFit="1" customWidth="1"/>
    <col min="8214" max="8214" width="13.42578125" style="15" bestFit="1" customWidth="1"/>
    <col min="8215" max="8215" width="11.7109375" style="15" bestFit="1" customWidth="1"/>
    <col min="8216" max="8216" width="13.42578125" style="15" bestFit="1" customWidth="1"/>
    <col min="8217" max="8448" width="9.140625" style="15"/>
    <col min="8449" max="8449" width="12.85546875" style="15" customWidth="1"/>
    <col min="8450" max="8450" width="10.7109375" style="15" customWidth="1"/>
    <col min="8451" max="8451" width="8.28515625" style="15" customWidth="1"/>
    <col min="8452" max="8452" width="8.7109375" style="15" customWidth="1"/>
    <col min="8453" max="8453" width="10.7109375" style="15" customWidth="1"/>
    <col min="8454" max="8454" width="8.28515625" style="15" customWidth="1"/>
    <col min="8455" max="8455" width="8.7109375" style="15" customWidth="1"/>
    <col min="8456" max="8456" width="4.140625" style="15" customWidth="1"/>
    <col min="8457" max="8457" width="12.85546875" style="15" customWidth="1"/>
    <col min="8458" max="8458" width="10.7109375" style="15" customWidth="1"/>
    <col min="8459" max="8459" width="8.28515625" style="15" customWidth="1"/>
    <col min="8460" max="8460" width="8.7109375" style="15" customWidth="1"/>
    <col min="8461" max="8461" width="10.7109375" style="15" customWidth="1"/>
    <col min="8462" max="8462" width="8.28515625" style="15" customWidth="1"/>
    <col min="8463" max="8463" width="8.7109375" style="15" customWidth="1"/>
    <col min="8464" max="8464" width="9.140625" style="15"/>
    <col min="8465" max="8465" width="9.28515625" style="15" bestFit="1" customWidth="1"/>
    <col min="8466" max="8466" width="11.85546875" style="15" bestFit="1" customWidth="1"/>
    <col min="8467" max="8467" width="17.5703125" style="15" bestFit="1" customWidth="1"/>
    <col min="8468" max="8469" width="14.5703125" style="15" bestFit="1" customWidth="1"/>
    <col min="8470" max="8470" width="13.42578125" style="15" bestFit="1" customWidth="1"/>
    <col min="8471" max="8471" width="11.7109375" style="15" bestFit="1" customWidth="1"/>
    <col min="8472" max="8472" width="13.42578125" style="15" bestFit="1" customWidth="1"/>
    <col min="8473" max="8704" width="9.140625" style="15"/>
    <col min="8705" max="8705" width="12.85546875" style="15" customWidth="1"/>
    <col min="8706" max="8706" width="10.7109375" style="15" customWidth="1"/>
    <col min="8707" max="8707" width="8.28515625" style="15" customWidth="1"/>
    <col min="8708" max="8708" width="8.7109375" style="15" customWidth="1"/>
    <col min="8709" max="8709" width="10.7109375" style="15" customWidth="1"/>
    <col min="8710" max="8710" width="8.28515625" style="15" customWidth="1"/>
    <col min="8711" max="8711" width="8.7109375" style="15" customWidth="1"/>
    <col min="8712" max="8712" width="4.140625" style="15" customWidth="1"/>
    <col min="8713" max="8713" width="12.85546875" style="15" customWidth="1"/>
    <col min="8714" max="8714" width="10.7109375" style="15" customWidth="1"/>
    <col min="8715" max="8715" width="8.28515625" style="15" customWidth="1"/>
    <col min="8716" max="8716" width="8.7109375" style="15" customWidth="1"/>
    <col min="8717" max="8717" width="10.7109375" style="15" customWidth="1"/>
    <col min="8718" max="8718" width="8.28515625" style="15" customWidth="1"/>
    <col min="8719" max="8719" width="8.7109375" style="15" customWidth="1"/>
    <col min="8720" max="8720" width="9.140625" style="15"/>
    <col min="8721" max="8721" width="9.28515625" style="15" bestFit="1" customWidth="1"/>
    <col min="8722" max="8722" width="11.85546875" style="15" bestFit="1" customWidth="1"/>
    <col min="8723" max="8723" width="17.5703125" style="15" bestFit="1" customWidth="1"/>
    <col min="8724" max="8725" width="14.5703125" style="15" bestFit="1" customWidth="1"/>
    <col min="8726" max="8726" width="13.42578125" style="15" bestFit="1" customWidth="1"/>
    <col min="8727" max="8727" width="11.7109375" style="15" bestFit="1" customWidth="1"/>
    <col min="8728" max="8728" width="13.42578125" style="15" bestFit="1" customWidth="1"/>
    <col min="8729" max="8960" width="9.140625" style="15"/>
    <col min="8961" max="8961" width="12.85546875" style="15" customWidth="1"/>
    <col min="8962" max="8962" width="10.7109375" style="15" customWidth="1"/>
    <col min="8963" max="8963" width="8.28515625" style="15" customWidth="1"/>
    <col min="8964" max="8964" width="8.7109375" style="15" customWidth="1"/>
    <col min="8965" max="8965" width="10.7109375" style="15" customWidth="1"/>
    <col min="8966" max="8966" width="8.28515625" style="15" customWidth="1"/>
    <col min="8967" max="8967" width="8.7109375" style="15" customWidth="1"/>
    <col min="8968" max="8968" width="4.140625" style="15" customWidth="1"/>
    <col min="8969" max="8969" width="12.85546875" style="15" customWidth="1"/>
    <col min="8970" max="8970" width="10.7109375" style="15" customWidth="1"/>
    <col min="8971" max="8971" width="8.28515625" style="15" customWidth="1"/>
    <col min="8972" max="8972" width="8.7109375" style="15" customWidth="1"/>
    <col min="8973" max="8973" width="10.7109375" style="15" customWidth="1"/>
    <col min="8974" max="8974" width="8.28515625" style="15" customWidth="1"/>
    <col min="8975" max="8975" width="8.7109375" style="15" customWidth="1"/>
    <col min="8976" max="8976" width="9.140625" style="15"/>
    <col min="8977" max="8977" width="9.28515625" style="15" bestFit="1" customWidth="1"/>
    <col min="8978" max="8978" width="11.85546875" style="15" bestFit="1" customWidth="1"/>
    <col min="8979" max="8979" width="17.5703125" style="15" bestFit="1" customWidth="1"/>
    <col min="8980" max="8981" width="14.5703125" style="15" bestFit="1" customWidth="1"/>
    <col min="8982" max="8982" width="13.42578125" style="15" bestFit="1" customWidth="1"/>
    <col min="8983" max="8983" width="11.7109375" style="15" bestFit="1" customWidth="1"/>
    <col min="8984" max="8984" width="13.42578125" style="15" bestFit="1" customWidth="1"/>
    <col min="8985" max="9216" width="9.140625" style="15"/>
    <col min="9217" max="9217" width="12.85546875" style="15" customWidth="1"/>
    <col min="9218" max="9218" width="10.7109375" style="15" customWidth="1"/>
    <col min="9219" max="9219" width="8.28515625" style="15" customWidth="1"/>
    <col min="9220" max="9220" width="8.7109375" style="15" customWidth="1"/>
    <col min="9221" max="9221" width="10.7109375" style="15" customWidth="1"/>
    <col min="9222" max="9222" width="8.28515625" style="15" customWidth="1"/>
    <col min="9223" max="9223" width="8.7109375" style="15" customWidth="1"/>
    <col min="9224" max="9224" width="4.140625" style="15" customWidth="1"/>
    <col min="9225" max="9225" width="12.85546875" style="15" customWidth="1"/>
    <col min="9226" max="9226" width="10.7109375" style="15" customWidth="1"/>
    <col min="9227" max="9227" width="8.28515625" style="15" customWidth="1"/>
    <col min="9228" max="9228" width="8.7109375" style="15" customWidth="1"/>
    <col min="9229" max="9229" width="10.7109375" style="15" customWidth="1"/>
    <col min="9230" max="9230" width="8.28515625" style="15" customWidth="1"/>
    <col min="9231" max="9231" width="8.7109375" style="15" customWidth="1"/>
    <col min="9232" max="9232" width="9.140625" style="15"/>
    <col min="9233" max="9233" width="9.28515625" style="15" bestFit="1" customWidth="1"/>
    <col min="9234" max="9234" width="11.85546875" style="15" bestFit="1" customWidth="1"/>
    <col min="9235" max="9235" width="17.5703125" style="15" bestFit="1" customWidth="1"/>
    <col min="9236" max="9237" width="14.5703125" style="15" bestFit="1" customWidth="1"/>
    <col min="9238" max="9238" width="13.42578125" style="15" bestFit="1" customWidth="1"/>
    <col min="9239" max="9239" width="11.7109375" style="15" bestFit="1" customWidth="1"/>
    <col min="9240" max="9240" width="13.42578125" style="15" bestFit="1" customWidth="1"/>
    <col min="9241" max="9472" width="9.140625" style="15"/>
    <col min="9473" max="9473" width="12.85546875" style="15" customWidth="1"/>
    <col min="9474" max="9474" width="10.7109375" style="15" customWidth="1"/>
    <col min="9475" max="9475" width="8.28515625" style="15" customWidth="1"/>
    <col min="9476" max="9476" width="8.7109375" style="15" customWidth="1"/>
    <col min="9477" max="9477" width="10.7109375" style="15" customWidth="1"/>
    <col min="9478" max="9478" width="8.28515625" style="15" customWidth="1"/>
    <col min="9479" max="9479" width="8.7109375" style="15" customWidth="1"/>
    <col min="9480" max="9480" width="4.140625" style="15" customWidth="1"/>
    <col min="9481" max="9481" width="12.85546875" style="15" customWidth="1"/>
    <col min="9482" max="9482" width="10.7109375" style="15" customWidth="1"/>
    <col min="9483" max="9483" width="8.28515625" style="15" customWidth="1"/>
    <col min="9484" max="9484" width="8.7109375" style="15" customWidth="1"/>
    <col min="9485" max="9485" width="10.7109375" style="15" customWidth="1"/>
    <col min="9486" max="9486" width="8.28515625" style="15" customWidth="1"/>
    <col min="9487" max="9487" width="8.7109375" style="15" customWidth="1"/>
    <col min="9488" max="9488" width="9.140625" style="15"/>
    <col min="9489" max="9489" width="9.28515625" style="15" bestFit="1" customWidth="1"/>
    <col min="9490" max="9490" width="11.85546875" style="15" bestFit="1" customWidth="1"/>
    <col min="9491" max="9491" width="17.5703125" style="15" bestFit="1" customWidth="1"/>
    <col min="9492" max="9493" width="14.5703125" style="15" bestFit="1" customWidth="1"/>
    <col min="9494" max="9494" width="13.42578125" style="15" bestFit="1" customWidth="1"/>
    <col min="9495" max="9495" width="11.7109375" style="15" bestFit="1" customWidth="1"/>
    <col min="9496" max="9496" width="13.42578125" style="15" bestFit="1" customWidth="1"/>
    <col min="9497" max="9728" width="9.140625" style="15"/>
    <col min="9729" max="9729" width="12.85546875" style="15" customWidth="1"/>
    <col min="9730" max="9730" width="10.7109375" style="15" customWidth="1"/>
    <col min="9731" max="9731" width="8.28515625" style="15" customWidth="1"/>
    <col min="9732" max="9732" width="8.7109375" style="15" customWidth="1"/>
    <col min="9733" max="9733" width="10.7109375" style="15" customWidth="1"/>
    <col min="9734" max="9734" width="8.28515625" style="15" customWidth="1"/>
    <col min="9735" max="9735" width="8.7109375" style="15" customWidth="1"/>
    <col min="9736" max="9736" width="4.140625" style="15" customWidth="1"/>
    <col min="9737" max="9737" width="12.85546875" style="15" customWidth="1"/>
    <col min="9738" max="9738" width="10.7109375" style="15" customWidth="1"/>
    <col min="9739" max="9739" width="8.28515625" style="15" customWidth="1"/>
    <col min="9740" max="9740" width="8.7109375" style="15" customWidth="1"/>
    <col min="9741" max="9741" width="10.7109375" style="15" customWidth="1"/>
    <col min="9742" max="9742" width="8.28515625" style="15" customWidth="1"/>
    <col min="9743" max="9743" width="8.7109375" style="15" customWidth="1"/>
    <col min="9744" max="9744" width="9.140625" style="15"/>
    <col min="9745" max="9745" width="9.28515625" style="15" bestFit="1" customWidth="1"/>
    <col min="9746" max="9746" width="11.85546875" style="15" bestFit="1" customWidth="1"/>
    <col min="9747" max="9747" width="17.5703125" style="15" bestFit="1" customWidth="1"/>
    <col min="9748" max="9749" width="14.5703125" style="15" bestFit="1" customWidth="1"/>
    <col min="9750" max="9750" width="13.42578125" style="15" bestFit="1" customWidth="1"/>
    <col min="9751" max="9751" width="11.7109375" style="15" bestFit="1" customWidth="1"/>
    <col min="9752" max="9752" width="13.42578125" style="15" bestFit="1" customWidth="1"/>
    <col min="9753" max="9984" width="9.140625" style="15"/>
    <col min="9985" max="9985" width="12.85546875" style="15" customWidth="1"/>
    <col min="9986" max="9986" width="10.7109375" style="15" customWidth="1"/>
    <col min="9987" max="9987" width="8.28515625" style="15" customWidth="1"/>
    <col min="9988" max="9988" width="8.7109375" style="15" customWidth="1"/>
    <col min="9989" max="9989" width="10.7109375" style="15" customWidth="1"/>
    <col min="9990" max="9990" width="8.28515625" style="15" customWidth="1"/>
    <col min="9991" max="9991" width="8.7109375" style="15" customWidth="1"/>
    <col min="9992" max="9992" width="4.140625" style="15" customWidth="1"/>
    <col min="9993" max="9993" width="12.85546875" style="15" customWidth="1"/>
    <col min="9994" max="9994" width="10.7109375" style="15" customWidth="1"/>
    <col min="9995" max="9995" width="8.28515625" style="15" customWidth="1"/>
    <col min="9996" max="9996" width="8.7109375" style="15" customWidth="1"/>
    <col min="9997" max="9997" width="10.7109375" style="15" customWidth="1"/>
    <col min="9998" max="9998" width="8.28515625" style="15" customWidth="1"/>
    <col min="9999" max="9999" width="8.7109375" style="15" customWidth="1"/>
    <col min="10000" max="10000" width="9.140625" style="15"/>
    <col min="10001" max="10001" width="9.28515625" style="15" bestFit="1" customWidth="1"/>
    <col min="10002" max="10002" width="11.85546875" style="15" bestFit="1" customWidth="1"/>
    <col min="10003" max="10003" width="17.5703125" style="15" bestFit="1" customWidth="1"/>
    <col min="10004" max="10005" width="14.5703125" style="15" bestFit="1" customWidth="1"/>
    <col min="10006" max="10006" width="13.42578125" style="15" bestFit="1" customWidth="1"/>
    <col min="10007" max="10007" width="11.7109375" style="15" bestFit="1" customWidth="1"/>
    <col min="10008" max="10008" width="13.42578125" style="15" bestFit="1" customWidth="1"/>
    <col min="10009" max="10240" width="9.140625" style="15"/>
    <col min="10241" max="10241" width="12.85546875" style="15" customWidth="1"/>
    <col min="10242" max="10242" width="10.7109375" style="15" customWidth="1"/>
    <col min="10243" max="10243" width="8.28515625" style="15" customWidth="1"/>
    <col min="10244" max="10244" width="8.7109375" style="15" customWidth="1"/>
    <col min="10245" max="10245" width="10.7109375" style="15" customWidth="1"/>
    <col min="10246" max="10246" width="8.28515625" style="15" customWidth="1"/>
    <col min="10247" max="10247" width="8.7109375" style="15" customWidth="1"/>
    <col min="10248" max="10248" width="4.140625" style="15" customWidth="1"/>
    <col min="10249" max="10249" width="12.85546875" style="15" customWidth="1"/>
    <col min="10250" max="10250" width="10.7109375" style="15" customWidth="1"/>
    <col min="10251" max="10251" width="8.28515625" style="15" customWidth="1"/>
    <col min="10252" max="10252" width="8.7109375" style="15" customWidth="1"/>
    <col min="10253" max="10253" width="10.7109375" style="15" customWidth="1"/>
    <col min="10254" max="10254" width="8.28515625" style="15" customWidth="1"/>
    <col min="10255" max="10255" width="8.7109375" style="15" customWidth="1"/>
    <col min="10256" max="10256" width="9.140625" style="15"/>
    <col min="10257" max="10257" width="9.28515625" style="15" bestFit="1" customWidth="1"/>
    <col min="10258" max="10258" width="11.85546875" style="15" bestFit="1" customWidth="1"/>
    <col min="10259" max="10259" width="17.5703125" style="15" bestFit="1" customWidth="1"/>
    <col min="10260" max="10261" width="14.5703125" style="15" bestFit="1" customWidth="1"/>
    <col min="10262" max="10262" width="13.42578125" style="15" bestFit="1" customWidth="1"/>
    <col min="10263" max="10263" width="11.7109375" style="15" bestFit="1" customWidth="1"/>
    <col min="10264" max="10264" width="13.42578125" style="15" bestFit="1" customWidth="1"/>
    <col min="10265" max="10496" width="9.140625" style="15"/>
    <col min="10497" max="10497" width="12.85546875" style="15" customWidth="1"/>
    <col min="10498" max="10498" width="10.7109375" style="15" customWidth="1"/>
    <col min="10499" max="10499" width="8.28515625" style="15" customWidth="1"/>
    <col min="10500" max="10500" width="8.7109375" style="15" customWidth="1"/>
    <col min="10501" max="10501" width="10.7109375" style="15" customWidth="1"/>
    <col min="10502" max="10502" width="8.28515625" style="15" customWidth="1"/>
    <col min="10503" max="10503" width="8.7109375" style="15" customWidth="1"/>
    <col min="10504" max="10504" width="4.140625" style="15" customWidth="1"/>
    <col min="10505" max="10505" width="12.85546875" style="15" customWidth="1"/>
    <col min="10506" max="10506" width="10.7109375" style="15" customWidth="1"/>
    <col min="10507" max="10507" width="8.28515625" style="15" customWidth="1"/>
    <col min="10508" max="10508" width="8.7109375" style="15" customWidth="1"/>
    <col min="10509" max="10509" width="10.7109375" style="15" customWidth="1"/>
    <col min="10510" max="10510" width="8.28515625" style="15" customWidth="1"/>
    <col min="10511" max="10511" width="8.7109375" style="15" customWidth="1"/>
    <col min="10512" max="10512" width="9.140625" style="15"/>
    <col min="10513" max="10513" width="9.28515625" style="15" bestFit="1" customWidth="1"/>
    <col min="10514" max="10514" width="11.85546875" style="15" bestFit="1" customWidth="1"/>
    <col min="10515" max="10515" width="17.5703125" style="15" bestFit="1" customWidth="1"/>
    <col min="10516" max="10517" width="14.5703125" style="15" bestFit="1" customWidth="1"/>
    <col min="10518" max="10518" width="13.42578125" style="15" bestFit="1" customWidth="1"/>
    <col min="10519" max="10519" width="11.7109375" style="15" bestFit="1" customWidth="1"/>
    <col min="10520" max="10520" width="13.42578125" style="15" bestFit="1" customWidth="1"/>
    <col min="10521" max="10752" width="9.140625" style="15"/>
    <col min="10753" max="10753" width="12.85546875" style="15" customWidth="1"/>
    <col min="10754" max="10754" width="10.7109375" style="15" customWidth="1"/>
    <col min="10755" max="10755" width="8.28515625" style="15" customWidth="1"/>
    <col min="10756" max="10756" width="8.7109375" style="15" customWidth="1"/>
    <col min="10757" max="10757" width="10.7109375" style="15" customWidth="1"/>
    <col min="10758" max="10758" width="8.28515625" style="15" customWidth="1"/>
    <col min="10759" max="10759" width="8.7109375" style="15" customWidth="1"/>
    <col min="10760" max="10760" width="4.140625" style="15" customWidth="1"/>
    <col min="10761" max="10761" width="12.85546875" style="15" customWidth="1"/>
    <col min="10762" max="10762" width="10.7109375" style="15" customWidth="1"/>
    <col min="10763" max="10763" width="8.28515625" style="15" customWidth="1"/>
    <col min="10764" max="10764" width="8.7109375" style="15" customWidth="1"/>
    <col min="10765" max="10765" width="10.7109375" style="15" customWidth="1"/>
    <col min="10766" max="10766" width="8.28515625" style="15" customWidth="1"/>
    <col min="10767" max="10767" width="8.7109375" style="15" customWidth="1"/>
    <col min="10768" max="10768" width="9.140625" style="15"/>
    <col min="10769" max="10769" width="9.28515625" style="15" bestFit="1" customWidth="1"/>
    <col min="10770" max="10770" width="11.85546875" style="15" bestFit="1" customWidth="1"/>
    <col min="10771" max="10771" width="17.5703125" style="15" bestFit="1" customWidth="1"/>
    <col min="10772" max="10773" width="14.5703125" style="15" bestFit="1" customWidth="1"/>
    <col min="10774" max="10774" width="13.42578125" style="15" bestFit="1" customWidth="1"/>
    <col min="10775" max="10775" width="11.7109375" style="15" bestFit="1" customWidth="1"/>
    <col min="10776" max="10776" width="13.42578125" style="15" bestFit="1" customWidth="1"/>
    <col min="10777" max="11008" width="9.140625" style="15"/>
    <col min="11009" max="11009" width="12.85546875" style="15" customWidth="1"/>
    <col min="11010" max="11010" width="10.7109375" style="15" customWidth="1"/>
    <col min="11011" max="11011" width="8.28515625" style="15" customWidth="1"/>
    <col min="11012" max="11012" width="8.7109375" style="15" customWidth="1"/>
    <col min="11013" max="11013" width="10.7109375" style="15" customWidth="1"/>
    <col min="11014" max="11014" width="8.28515625" style="15" customWidth="1"/>
    <col min="11015" max="11015" width="8.7109375" style="15" customWidth="1"/>
    <col min="11016" max="11016" width="4.140625" style="15" customWidth="1"/>
    <col min="11017" max="11017" width="12.85546875" style="15" customWidth="1"/>
    <col min="11018" max="11018" width="10.7109375" style="15" customWidth="1"/>
    <col min="11019" max="11019" width="8.28515625" style="15" customWidth="1"/>
    <col min="11020" max="11020" width="8.7109375" style="15" customWidth="1"/>
    <col min="11021" max="11021" width="10.7109375" style="15" customWidth="1"/>
    <col min="11022" max="11022" width="8.28515625" style="15" customWidth="1"/>
    <col min="11023" max="11023" width="8.7109375" style="15" customWidth="1"/>
    <col min="11024" max="11024" width="9.140625" style="15"/>
    <col min="11025" max="11025" width="9.28515625" style="15" bestFit="1" customWidth="1"/>
    <col min="11026" max="11026" width="11.85546875" style="15" bestFit="1" customWidth="1"/>
    <col min="11027" max="11027" width="17.5703125" style="15" bestFit="1" customWidth="1"/>
    <col min="11028" max="11029" width="14.5703125" style="15" bestFit="1" customWidth="1"/>
    <col min="11030" max="11030" width="13.42578125" style="15" bestFit="1" customWidth="1"/>
    <col min="11031" max="11031" width="11.7109375" style="15" bestFit="1" customWidth="1"/>
    <col min="11032" max="11032" width="13.42578125" style="15" bestFit="1" customWidth="1"/>
    <col min="11033" max="11264" width="9.140625" style="15"/>
    <col min="11265" max="11265" width="12.85546875" style="15" customWidth="1"/>
    <col min="11266" max="11266" width="10.7109375" style="15" customWidth="1"/>
    <col min="11267" max="11267" width="8.28515625" style="15" customWidth="1"/>
    <col min="11268" max="11268" width="8.7109375" style="15" customWidth="1"/>
    <col min="11269" max="11269" width="10.7109375" style="15" customWidth="1"/>
    <col min="11270" max="11270" width="8.28515625" style="15" customWidth="1"/>
    <col min="11271" max="11271" width="8.7109375" style="15" customWidth="1"/>
    <col min="11272" max="11272" width="4.140625" style="15" customWidth="1"/>
    <col min="11273" max="11273" width="12.85546875" style="15" customWidth="1"/>
    <col min="11274" max="11274" width="10.7109375" style="15" customWidth="1"/>
    <col min="11275" max="11275" width="8.28515625" style="15" customWidth="1"/>
    <col min="11276" max="11276" width="8.7109375" style="15" customWidth="1"/>
    <col min="11277" max="11277" width="10.7109375" style="15" customWidth="1"/>
    <col min="11278" max="11278" width="8.28515625" style="15" customWidth="1"/>
    <col min="11279" max="11279" width="8.7109375" style="15" customWidth="1"/>
    <col min="11280" max="11280" width="9.140625" style="15"/>
    <col min="11281" max="11281" width="9.28515625" style="15" bestFit="1" customWidth="1"/>
    <col min="11282" max="11282" width="11.85546875" style="15" bestFit="1" customWidth="1"/>
    <col min="11283" max="11283" width="17.5703125" style="15" bestFit="1" customWidth="1"/>
    <col min="11284" max="11285" width="14.5703125" style="15" bestFit="1" customWidth="1"/>
    <col min="11286" max="11286" width="13.42578125" style="15" bestFit="1" customWidth="1"/>
    <col min="11287" max="11287" width="11.7109375" style="15" bestFit="1" customWidth="1"/>
    <col min="11288" max="11288" width="13.42578125" style="15" bestFit="1" customWidth="1"/>
    <col min="11289" max="11520" width="9.140625" style="15"/>
    <col min="11521" max="11521" width="12.85546875" style="15" customWidth="1"/>
    <col min="11522" max="11522" width="10.7109375" style="15" customWidth="1"/>
    <col min="11523" max="11523" width="8.28515625" style="15" customWidth="1"/>
    <col min="11524" max="11524" width="8.7109375" style="15" customWidth="1"/>
    <col min="11525" max="11525" width="10.7109375" style="15" customWidth="1"/>
    <col min="11526" max="11526" width="8.28515625" style="15" customWidth="1"/>
    <col min="11527" max="11527" width="8.7109375" style="15" customWidth="1"/>
    <col min="11528" max="11528" width="4.140625" style="15" customWidth="1"/>
    <col min="11529" max="11529" width="12.85546875" style="15" customWidth="1"/>
    <col min="11530" max="11530" width="10.7109375" style="15" customWidth="1"/>
    <col min="11531" max="11531" width="8.28515625" style="15" customWidth="1"/>
    <col min="11532" max="11532" width="8.7109375" style="15" customWidth="1"/>
    <col min="11533" max="11533" width="10.7109375" style="15" customWidth="1"/>
    <col min="11534" max="11534" width="8.28515625" style="15" customWidth="1"/>
    <col min="11535" max="11535" width="8.7109375" style="15" customWidth="1"/>
    <col min="11536" max="11536" width="9.140625" style="15"/>
    <col min="11537" max="11537" width="9.28515625" style="15" bestFit="1" customWidth="1"/>
    <col min="11538" max="11538" width="11.85546875" style="15" bestFit="1" customWidth="1"/>
    <col min="11539" max="11539" width="17.5703125" style="15" bestFit="1" customWidth="1"/>
    <col min="11540" max="11541" width="14.5703125" style="15" bestFit="1" customWidth="1"/>
    <col min="11542" max="11542" width="13.42578125" style="15" bestFit="1" customWidth="1"/>
    <col min="11543" max="11543" width="11.7109375" style="15" bestFit="1" customWidth="1"/>
    <col min="11544" max="11544" width="13.42578125" style="15" bestFit="1" customWidth="1"/>
    <col min="11545" max="11776" width="9.140625" style="15"/>
    <col min="11777" max="11777" width="12.85546875" style="15" customWidth="1"/>
    <col min="11778" max="11778" width="10.7109375" style="15" customWidth="1"/>
    <col min="11779" max="11779" width="8.28515625" style="15" customWidth="1"/>
    <col min="11780" max="11780" width="8.7109375" style="15" customWidth="1"/>
    <col min="11781" max="11781" width="10.7109375" style="15" customWidth="1"/>
    <col min="11782" max="11782" width="8.28515625" style="15" customWidth="1"/>
    <col min="11783" max="11783" width="8.7109375" style="15" customWidth="1"/>
    <col min="11784" max="11784" width="4.140625" style="15" customWidth="1"/>
    <col min="11785" max="11785" width="12.85546875" style="15" customWidth="1"/>
    <col min="11786" max="11786" width="10.7109375" style="15" customWidth="1"/>
    <col min="11787" max="11787" width="8.28515625" style="15" customWidth="1"/>
    <col min="11788" max="11788" width="8.7109375" style="15" customWidth="1"/>
    <col min="11789" max="11789" width="10.7109375" style="15" customWidth="1"/>
    <col min="11790" max="11790" width="8.28515625" style="15" customWidth="1"/>
    <col min="11791" max="11791" width="8.7109375" style="15" customWidth="1"/>
    <col min="11792" max="11792" width="9.140625" style="15"/>
    <col min="11793" max="11793" width="9.28515625" style="15" bestFit="1" customWidth="1"/>
    <col min="11794" max="11794" width="11.85546875" style="15" bestFit="1" customWidth="1"/>
    <col min="11795" max="11795" width="17.5703125" style="15" bestFit="1" customWidth="1"/>
    <col min="11796" max="11797" width="14.5703125" style="15" bestFit="1" customWidth="1"/>
    <col min="11798" max="11798" width="13.42578125" style="15" bestFit="1" customWidth="1"/>
    <col min="11799" max="11799" width="11.7109375" style="15" bestFit="1" customWidth="1"/>
    <col min="11800" max="11800" width="13.42578125" style="15" bestFit="1" customWidth="1"/>
    <col min="11801" max="12032" width="9.140625" style="15"/>
    <col min="12033" max="12033" width="12.85546875" style="15" customWidth="1"/>
    <col min="12034" max="12034" width="10.7109375" style="15" customWidth="1"/>
    <col min="12035" max="12035" width="8.28515625" style="15" customWidth="1"/>
    <col min="12036" max="12036" width="8.7109375" style="15" customWidth="1"/>
    <col min="12037" max="12037" width="10.7109375" style="15" customWidth="1"/>
    <col min="12038" max="12038" width="8.28515625" style="15" customWidth="1"/>
    <col min="12039" max="12039" width="8.7109375" style="15" customWidth="1"/>
    <col min="12040" max="12040" width="4.140625" style="15" customWidth="1"/>
    <col min="12041" max="12041" width="12.85546875" style="15" customWidth="1"/>
    <col min="12042" max="12042" width="10.7109375" style="15" customWidth="1"/>
    <col min="12043" max="12043" width="8.28515625" style="15" customWidth="1"/>
    <col min="12044" max="12044" width="8.7109375" style="15" customWidth="1"/>
    <col min="12045" max="12045" width="10.7109375" style="15" customWidth="1"/>
    <col min="12046" max="12046" width="8.28515625" style="15" customWidth="1"/>
    <col min="12047" max="12047" width="8.7109375" style="15" customWidth="1"/>
    <col min="12048" max="12048" width="9.140625" style="15"/>
    <col min="12049" max="12049" width="9.28515625" style="15" bestFit="1" customWidth="1"/>
    <col min="12050" max="12050" width="11.85546875" style="15" bestFit="1" customWidth="1"/>
    <col min="12051" max="12051" width="17.5703125" style="15" bestFit="1" customWidth="1"/>
    <col min="12052" max="12053" width="14.5703125" style="15" bestFit="1" customWidth="1"/>
    <col min="12054" max="12054" width="13.42578125" style="15" bestFit="1" customWidth="1"/>
    <col min="12055" max="12055" width="11.7109375" style="15" bestFit="1" customWidth="1"/>
    <col min="12056" max="12056" width="13.42578125" style="15" bestFit="1" customWidth="1"/>
    <col min="12057" max="12288" width="9.140625" style="15"/>
    <col min="12289" max="12289" width="12.85546875" style="15" customWidth="1"/>
    <col min="12290" max="12290" width="10.7109375" style="15" customWidth="1"/>
    <col min="12291" max="12291" width="8.28515625" style="15" customWidth="1"/>
    <col min="12292" max="12292" width="8.7109375" style="15" customWidth="1"/>
    <col min="12293" max="12293" width="10.7109375" style="15" customWidth="1"/>
    <col min="12294" max="12294" width="8.28515625" style="15" customWidth="1"/>
    <col min="12295" max="12295" width="8.7109375" style="15" customWidth="1"/>
    <col min="12296" max="12296" width="4.140625" style="15" customWidth="1"/>
    <col min="12297" max="12297" width="12.85546875" style="15" customWidth="1"/>
    <col min="12298" max="12298" width="10.7109375" style="15" customWidth="1"/>
    <col min="12299" max="12299" width="8.28515625" style="15" customWidth="1"/>
    <col min="12300" max="12300" width="8.7109375" style="15" customWidth="1"/>
    <col min="12301" max="12301" width="10.7109375" style="15" customWidth="1"/>
    <col min="12302" max="12302" width="8.28515625" style="15" customWidth="1"/>
    <col min="12303" max="12303" width="8.7109375" style="15" customWidth="1"/>
    <col min="12304" max="12304" width="9.140625" style="15"/>
    <col min="12305" max="12305" width="9.28515625" style="15" bestFit="1" customWidth="1"/>
    <col min="12306" max="12306" width="11.85546875" style="15" bestFit="1" customWidth="1"/>
    <col min="12307" max="12307" width="17.5703125" style="15" bestFit="1" customWidth="1"/>
    <col min="12308" max="12309" width="14.5703125" style="15" bestFit="1" customWidth="1"/>
    <col min="12310" max="12310" width="13.42578125" style="15" bestFit="1" customWidth="1"/>
    <col min="12311" max="12311" width="11.7109375" style="15" bestFit="1" customWidth="1"/>
    <col min="12312" max="12312" width="13.42578125" style="15" bestFit="1" customWidth="1"/>
    <col min="12313" max="12544" width="9.140625" style="15"/>
    <col min="12545" max="12545" width="12.85546875" style="15" customWidth="1"/>
    <col min="12546" max="12546" width="10.7109375" style="15" customWidth="1"/>
    <col min="12547" max="12547" width="8.28515625" style="15" customWidth="1"/>
    <col min="12548" max="12548" width="8.7109375" style="15" customWidth="1"/>
    <col min="12549" max="12549" width="10.7109375" style="15" customWidth="1"/>
    <col min="12550" max="12550" width="8.28515625" style="15" customWidth="1"/>
    <col min="12551" max="12551" width="8.7109375" style="15" customWidth="1"/>
    <col min="12552" max="12552" width="4.140625" style="15" customWidth="1"/>
    <col min="12553" max="12553" width="12.85546875" style="15" customWidth="1"/>
    <col min="12554" max="12554" width="10.7109375" style="15" customWidth="1"/>
    <col min="12555" max="12555" width="8.28515625" style="15" customWidth="1"/>
    <col min="12556" max="12556" width="8.7109375" style="15" customWidth="1"/>
    <col min="12557" max="12557" width="10.7109375" style="15" customWidth="1"/>
    <col min="12558" max="12558" width="8.28515625" style="15" customWidth="1"/>
    <col min="12559" max="12559" width="8.7109375" style="15" customWidth="1"/>
    <col min="12560" max="12560" width="9.140625" style="15"/>
    <col min="12561" max="12561" width="9.28515625" style="15" bestFit="1" customWidth="1"/>
    <col min="12562" max="12562" width="11.85546875" style="15" bestFit="1" customWidth="1"/>
    <col min="12563" max="12563" width="17.5703125" style="15" bestFit="1" customWidth="1"/>
    <col min="12564" max="12565" width="14.5703125" style="15" bestFit="1" customWidth="1"/>
    <col min="12566" max="12566" width="13.42578125" style="15" bestFit="1" customWidth="1"/>
    <col min="12567" max="12567" width="11.7109375" style="15" bestFit="1" customWidth="1"/>
    <col min="12568" max="12568" width="13.42578125" style="15" bestFit="1" customWidth="1"/>
    <col min="12569" max="12800" width="9.140625" style="15"/>
    <col min="12801" max="12801" width="12.85546875" style="15" customWidth="1"/>
    <col min="12802" max="12802" width="10.7109375" style="15" customWidth="1"/>
    <col min="12803" max="12803" width="8.28515625" style="15" customWidth="1"/>
    <col min="12804" max="12804" width="8.7109375" style="15" customWidth="1"/>
    <col min="12805" max="12805" width="10.7109375" style="15" customWidth="1"/>
    <col min="12806" max="12806" width="8.28515625" style="15" customWidth="1"/>
    <col min="12807" max="12807" width="8.7109375" style="15" customWidth="1"/>
    <col min="12808" max="12808" width="4.140625" style="15" customWidth="1"/>
    <col min="12809" max="12809" width="12.85546875" style="15" customWidth="1"/>
    <col min="12810" max="12810" width="10.7109375" style="15" customWidth="1"/>
    <col min="12811" max="12811" width="8.28515625" style="15" customWidth="1"/>
    <col min="12812" max="12812" width="8.7109375" style="15" customWidth="1"/>
    <col min="12813" max="12813" width="10.7109375" style="15" customWidth="1"/>
    <col min="12814" max="12814" width="8.28515625" style="15" customWidth="1"/>
    <col min="12815" max="12815" width="8.7109375" style="15" customWidth="1"/>
    <col min="12816" max="12816" width="9.140625" style="15"/>
    <col min="12817" max="12817" width="9.28515625" style="15" bestFit="1" customWidth="1"/>
    <col min="12818" max="12818" width="11.85546875" style="15" bestFit="1" customWidth="1"/>
    <col min="12819" max="12819" width="17.5703125" style="15" bestFit="1" customWidth="1"/>
    <col min="12820" max="12821" width="14.5703125" style="15" bestFit="1" customWidth="1"/>
    <col min="12822" max="12822" width="13.42578125" style="15" bestFit="1" customWidth="1"/>
    <col min="12823" max="12823" width="11.7109375" style="15" bestFit="1" customWidth="1"/>
    <col min="12824" max="12824" width="13.42578125" style="15" bestFit="1" customWidth="1"/>
    <col min="12825" max="13056" width="9.140625" style="15"/>
    <col min="13057" max="13057" width="12.85546875" style="15" customWidth="1"/>
    <col min="13058" max="13058" width="10.7109375" style="15" customWidth="1"/>
    <col min="13059" max="13059" width="8.28515625" style="15" customWidth="1"/>
    <col min="13060" max="13060" width="8.7109375" style="15" customWidth="1"/>
    <col min="13061" max="13061" width="10.7109375" style="15" customWidth="1"/>
    <col min="13062" max="13062" width="8.28515625" style="15" customWidth="1"/>
    <col min="13063" max="13063" width="8.7109375" style="15" customWidth="1"/>
    <col min="13064" max="13064" width="4.140625" style="15" customWidth="1"/>
    <col min="13065" max="13065" width="12.85546875" style="15" customWidth="1"/>
    <col min="13066" max="13066" width="10.7109375" style="15" customWidth="1"/>
    <col min="13067" max="13067" width="8.28515625" style="15" customWidth="1"/>
    <col min="13068" max="13068" width="8.7109375" style="15" customWidth="1"/>
    <col min="13069" max="13069" width="10.7109375" style="15" customWidth="1"/>
    <col min="13070" max="13070" width="8.28515625" style="15" customWidth="1"/>
    <col min="13071" max="13071" width="8.7109375" style="15" customWidth="1"/>
    <col min="13072" max="13072" width="9.140625" style="15"/>
    <col min="13073" max="13073" width="9.28515625" style="15" bestFit="1" customWidth="1"/>
    <col min="13074" max="13074" width="11.85546875" style="15" bestFit="1" customWidth="1"/>
    <col min="13075" max="13075" width="17.5703125" style="15" bestFit="1" customWidth="1"/>
    <col min="13076" max="13077" width="14.5703125" style="15" bestFit="1" customWidth="1"/>
    <col min="13078" max="13078" width="13.42578125" style="15" bestFit="1" customWidth="1"/>
    <col min="13079" max="13079" width="11.7109375" style="15" bestFit="1" customWidth="1"/>
    <col min="13080" max="13080" width="13.42578125" style="15" bestFit="1" customWidth="1"/>
    <col min="13081" max="13312" width="9.140625" style="15"/>
    <col min="13313" max="13313" width="12.85546875" style="15" customWidth="1"/>
    <col min="13314" max="13314" width="10.7109375" style="15" customWidth="1"/>
    <col min="13315" max="13315" width="8.28515625" style="15" customWidth="1"/>
    <col min="13316" max="13316" width="8.7109375" style="15" customWidth="1"/>
    <col min="13317" max="13317" width="10.7109375" style="15" customWidth="1"/>
    <col min="13318" max="13318" width="8.28515625" style="15" customWidth="1"/>
    <col min="13319" max="13319" width="8.7109375" style="15" customWidth="1"/>
    <col min="13320" max="13320" width="4.140625" style="15" customWidth="1"/>
    <col min="13321" max="13321" width="12.85546875" style="15" customWidth="1"/>
    <col min="13322" max="13322" width="10.7109375" style="15" customWidth="1"/>
    <col min="13323" max="13323" width="8.28515625" style="15" customWidth="1"/>
    <col min="13324" max="13324" width="8.7109375" style="15" customWidth="1"/>
    <col min="13325" max="13325" width="10.7109375" style="15" customWidth="1"/>
    <col min="13326" max="13326" width="8.28515625" style="15" customWidth="1"/>
    <col min="13327" max="13327" width="8.7109375" style="15" customWidth="1"/>
    <col min="13328" max="13328" width="9.140625" style="15"/>
    <col min="13329" max="13329" width="9.28515625" style="15" bestFit="1" customWidth="1"/>
    <col min="13330" max="13330" width="11.85546875" style="15" bestFit="1" customWidth="1"/>
    <col min="13331" max="13331" width="17.5703125" style="15" bestFit="1" customWidth="1"/>
    <col min="13332" max="13333" width="14.5703125" style="15" bestFit="1" customWidth="1"/>
    <col min="13334" max="13334" width="13.42578125" style="15" bestFit="1" customWidth="1"/>
    <col min="13335" max="13335" width="11.7109375" style="15" bestFit="1" customWidth="1"/>
    <col min="13336" max="13336" width="13.42578125" style="15" bestFit="1" customWidth="1"/>
    <col min="13337" max="13568" width="9.140625" style="15"/>
    <col min="13569" max="13569" width="12.85546875" style="15" customWidth="1"/>
    <col min="13570" max="13570" width="10.7109375" style="15" customWidth="1"/>
    <col min="13571" max="13571" width="8.28515625" style="15" customWidth="1"/>
    <col min="13572" max="13572" width="8.7109375" style="15" customWidth="1"/>
    <col min="13573" max="13573" width="10.7109375" style="15" customWidth="1"/>
    <col min="13574" max="13574" width="8.28515625" style="15" customWidth="1"/>
    <col min="13575" max="13575" width="8.7109375" style="15" customWidth="1"/>
    <col min="13576" max="13576" width="4.140625" style="15" customWidth="1"/>
    <col min="13577" max="13577" width="12.85546875" style="15" customWidth="1"/>
    <col min="13578" max="13578" width="10.7109375" style="15" customWidth="1"/>
    <col min="13579" max="13579" width="8.28515625" style="15" customWidth="1"/>
    <col min="13580" max="13580" width="8.7109375" style="15" customWidth="1"/>
    <col min="13581" max="13581" width="10.7109375" style="15" customWidth="1"/>
    <col min="13582" max="13582" width="8.28515625" style="15" customWidth="1"/>
    <col min="13583" max="13583" width="8.7109375" style="15" customWidth="1"/>
    <col min="13584" max="13584" width="9.140625" style="15"/>
    <col min="13585" max="13585" width="9.28515625" style="15" bestFit="1" customWidth="1"/>
    <col min="13586" max="13586" width="11.85546875" style="15" bestFit="1" customWidth="1"/>
    <col min="13587" max="13587" width="17.5703125" style="15" bestFit="1" customWidth="1"/>
    <col min="13588" max="13589" width="14.5703125" style="15" bestFit="1" customWidth="1"/>
    <col min="13590" max="13590" width="13.42578125" style="15" bestFit="1" customWidth="1"/>
    <col min="13591" max="13591" width="11.7109375" style="15" bestFit="1" customWidth="1"/>
    <col min="13592" max="13592" width="13.42578125" style="15" bestFit="1" customWidth="1"/>
    <col min="13593" max="13824" width="9.140625" style="15"/>
    <col min="13825" max="13825" width="12.85546875" style="15" customWidth="1"/>
    <col min="13826" max="13826" width="10.7109375" style="15" customWidth="1"/>
    <col min="13827" max="13827" width="8.28515625" style="15" customWidth="1"/>
    <col min="13828" max="13828" width="8.7109375" style="15" customWidth="1"/>
    <col min="13829" max="13829" width="10.7109375" style="15" customWidth="1"/>
    <col min="13830" max="13830" width="8.28515625" style="15" customWidth="1"/>
    <col min="13831" max="13831" width="8.7109375" style="15" customWidth="1"/>
    <col min="13832" max="13832" width="4.140625" style="15" customWidth="1"/>
    <col min="13833" max="13833" width="12.85546875" style="15" customWidth="1"/>
    <col min="13834" max="13834" width="10.7109375" style="15" customWidth="1"/>
    <col min="13835" max="13835" width="8.28515625" style="15" customWidth="1"/>
    <col min="13836" max="13836" width="8.7109375" style="15" customWidth="1"/>
    <col min="13837" max="13837" width="10.7109375" style="15" customWidth="1"/>
    <col min="13838" max="13838" width="8.28515625" style="15" customWidth="1"/>
    <col min="13839" max="13839" width="8.7109375" style="15" customWidth="1"/>
    <col min="13840" max="13840" width="9.140625" style="15"/>
    <col min="13841" max="13841" width="9.28515625" style="15" bestFit="1" customWidth="1"/>
    <col min="13842" max="13842" width="11.85546875" style="15" bestFit="1" customWidth="1"/>
    <col min="13843" max="13843" width="17.5703125" style="15" bestFit="1" customWidth="1"/>
    <col min="13844" max="13845" width="14.5703125" style="15" bestFit="1" customWidth="1"/>
    <col min="13846" max="13846" width="13.42578125" style="15" bestFit="1" customWidth="1"/>
    <col min="13847" max="13847" width="11.7109375" style="15" bestFit="1" customWidth="1"/>
    <col min="13848" max="13848" width="13.42578125" style="15" bestFit="1" customWidth="1"/>
    <col min="13849" max="14080" width="9.140625" style="15"/>
    <col min="14081" max="14081" width="12.85546875" style="15" customWidth="1"/>
    <col min="14082" max="14082" width="10.7109375" style="15" customWidth="1"/>
    <col min="14083" max="14083" width="8.28515625" style="15" customWidth="1"/>
    <col min="14084" max="14084" width="8.7109375" style="15" customWidth="1"/>
    <col min="14085" max="14085" width="10.7109375" style="15" customWidth="1"/>
    <col min="14086" max="14086" width="8.28515625" style="15" customWidth="1"/>
    <col min="14087" max="14087" width="8.7109375" style="15" customWidth="1"/>
    <col min="14088" max="14088" width="4.140625" style="15" customWidth="1"/>
    <col min="14089" max="14089" width="12.85546875" style="15" customWidth="1"/>
    <col min="14090" max="14090" width="10.7109375" style="15" customWidth="1"/>
    <col min="14091" max="14091" width="8.28515625" style="15" customWidth="1"/>
    <col min="14092" max="14092" width="8.7109375" style="15" customWidth="1"/>
    <col min="14093" max="14093" width="10.7109375" style="15" customWidth="1"/>
    <col min="14094" max="14094" width="8.28515625" style="15" customWidth="1"/>
    <col min="14095" max="14095" width="8.7109375" style="15" customWidth="1"/>
    <col min="14096" max="14096" width="9.140625" style="15"/>
    <col min="14097" max="14097" width="9.28515625" style="15" bestFit="1" customWidth="1"/>
    <col min="14098" max="14098" width="11.85546875" style="15" bestFit="1" customWidth="1"/>
    <col min="14099" max="14099" width="17.5703125" style="15" bestFit="1" customWidth="1"/>
    <col min="14100" max="14101" width="14.5703125" style="15" bestFit="1" customWidth="1"/>
    <col min="14102" max="14102" width="13.42578125" style="15" bestFit="1" customWidth="1"/>
    <col min="14103" max="14103" width="11.7109375" style="15" bestFit="1" customWidth="1"/>
    <col min="14104" max="14104" width="13.42578125" style="15" bestFit="1" customWidth="1"/>
    <col min="14105" max="14336" width="9.140625" style="15"/>
    <col min="14337" max="14337" width="12.85546875" style="15" customWidth="1"/>
    <col min="14338" max="14338" width="10.7109375" style="15" customWidth="1"/>
    <col min="14339" max="14339" width="8.28515625" style="15" customWidth="1"/>
    <col min="14340" max="14340" width="8.7109375" style="15" customWidth="1"/>
    <col min="14341" max="14341" width="10.7109375" style="15" customWidth="1"/>
    <col min="14342" max="14342" width="8.28515625" style="15" customWidth="1"/>
    <col min="14343" max="14343" width="8.7109375" style="15" customWidth="1"/>
    <col min="14344" max="14344" width="4.140625" style="15" customWidth="1"/>
    <col min="14345" max="14345" width="12.85546875" style="15" customWidth="1"/>
    <col min="14346" max="14346" width="10.7109375" style="15" customWidth="1"/>
    <col min="14347" max="14347" width="8.28515625" style="15" customWidth="1"/>
    <col min="14348" max="14348" width="8.7109375" style="15" customWidth="1"/>
    <col min="14349" max="14349" width="10.7109375" style="15" customWidth="1"/>
    <col min="14350" max="14350" width="8.28515625" style="15" customWidth="1"/>
    <col min="14351" max="14351" width="8.7109375" style="15" customWidth="1"/>
    <col min="14352" max="14352" width="9.140625" style="15"/>
    <col min="14353" max="14353" width="9.28515625" style="15" bestFit="1" customWidth="1"/>
    <col min="14354" max="14354" width="11.85546875" style="15" bestFit="1" customWidth="1"/>
    <col min="14355" max="14355" width="17.5703125" style="15" bestFit="1" customWidth="1"/>
    <col min="14356" max="14357" width="14.5703125" style="15" bestFit="1" customWidth="1"/>
    <col min="14358" max="14358" width="13.42578125" style="15" bestFit="1" customWidth="1"/>
    <col min="14359" max="14359" width="11.7109375" style="15" bestFit="1" customWidth="1"/>
    <col min="14360" max="14360" width="13.42578125" style="15" bestFit="1" customWidth="1"/>
    <col min="14361" max="14592" width="9.140625" style="15"/>
    <col min="14593" max="14593" width="12.85546875" style="15" customWidth="1"/>
    <col min="14594" max="14594" width="10.7109375" style="15" customWidth="1"/>
    <col min="14595" max="14595" width="8.28515625" style="15" customWidth="1"/>
    <col min="14596" max="14596" width="8.7109375" style="15" customWidth="1"/>
    <col min="14597" max="14597" width="10.7109375" style="15" customWidth="1"/>
    <col min="14598" max="14598" width="8.28515625" style="15" customWidth="1"/>
    <col min="14599" max="14599" width="8.7109375" style="15" customWidth="1"/>
    <col min="14600" max="14600" width="4.140625" style="15" customWidth="1"/>
    <col min="14601" max="14601" width="12.85546875" style="15" customWidth="1"/>
    <col min="14602" max="14602" width="10.7109375" style="15" customWidth="1"/>
    <col min="14603" max="14603" width="8.28515625" style="15" customWidth="1"/>
    <col min="14604" max="14604" width="8.7109375" style="15" customWidth="1"/>
    <col min="14605" max="14605" width="10.7109375" style="15" customWidth="1"/>
    <col min="14606" max="14606" width="8.28515625" style="15" customWidth="1"/>
    <col min="14607" max="14607" width="8.7109375" style="15" customWidth="1"/>
    <col min="14608" max="14608" width="9.140625" style="15"/>
    <col min="14609" max="14609" width="9.28515625" style="15" bestFit="1" customWidth="1"/>
    <col min="14610" max="14610" width="11.85546875" style="15" bestFit="1" customWidth="1"/>
    <col min="14611" max="14611" width="17.5703125" style="15" bestFit="1" customWidth="1"/>
    <col min="14612" max="14613" width="14.5703125" style="15" bestFit="1" customWidth="1"/>
    <col min="14614" max="14614" width="13.42578125" style="15" bestFit="1" customWidth="1"/>
    <col min="14615" max="14615" width="11.7109375" style="15" bestFit="1" customWidth="1"/>
    <col min="14616" max="14616" width="13.42578125" style="15" bestFit="1" customWidth="1"/>
    <col min="14617" max="14848" width="9.140625" style="15"/>
    <col min="14849" max="14849" width="12.85546875" style="15" customWidth="1"/>
    <col min="14850" max="14850" width="10.7109375" style="15" customWidth="1"/>
    <col min="14851" max="14851" width="8.28515625" style="15" customWidth="1"/>
    <col min="14852" max="14852" width="8.7109375" style="15" customWidth="1"/>
    <col min="14853" max="14853" width="10.7109375" style="15" customWidth="1"/>
    <col min="14854" max="14854" width="8.28515625" style="15" customWidth="1"/>
    <col min="14855" max="14855" width="8.7109375" style="15" customWidth="1"/>
    <col min="14856" max="14856" width="4.140625" style="15" customWidth="1"/>
    <col min="14857" max="14857" width="12.85546875" style="15" customWidth="1"/>
    <col min="14858" max="14858" width="10.7109375" style="15" customWidth="1"/>
    <col min="14859" max="14859" width="8.28515625" style="15" customWidth="1"/>
    <col min="14860" max="14860" width="8.7109375" style="15" customWidth="1"/>
    <col min="14861" max="14861" width="10.7109375" style="15" customWidth="1"/>
    <col min="14862" max="14862" width="8.28515625" style="15" customWidth="1"/>
    <col min="14863" max="14863" width="8.7109375" style="15" customWidth="1"/>
    <col min="14864" max="14864" width="9.140625" style="15"/>
    <col min="14865" max="14865" width="9.28515625" style="15" bestFit="1" customWidth="1"/>
    <col min="14866" max="14866" width="11.85546875" style="15" bestFit="1" customWidth="1"/>
    <col min="14867" max="14867" width="17.5703125" style="15" bestFit="1" customWidth="1"/>
    <col min="14868" max="14869" width="14.5703125" style="15" bestFit="1" customWidth="1"/>
    <col min="14870" max="14870" width="13.42578125" style="15" bestFit="1" customWidth="1"/>
    <col min="14871" max="14871" width="11.7109375" style="15" bestFit="1" customWidth="1"/>
    <col min="14872" max="14872" width="13.42578125" style="15" bestFit="1" customWidth="1"/>
    <col min="14873" max="15104" width="9.140625" style="15"/>
    <col min="15105" max="15105" width="12.85546875" style="15" customWidth="1"/>
    <col min="15106" max="15106" width="10.7109375" style="15" customWidth="1"/>
    <col min="15107" max="15107" width="8.28515625" style="15" customWidth="1"/>
    <col min="15108" max="15108" width="8.7109375" style="15" customWidth="1"/>
    <col min="15109" max="15109" width="10.7109375" style="15" customWidth="1"/>
    <col min="15110" max="15110" width="8.28515625" style="15" customWidth="1"/>
    <col min="15111" max="15111" width="8.7109375" style="15" customWidth="1"/>
    <col min="15112" max="15112" width="4.140625" style="15" customWidth="1"/>
    <col min="15113" max="15113" width="12.85546875" style="15" customWidth="1"/>
    <col min="15114" max="15114" width="10.7109375" style="15" customWidth="1"/>
    <col min="15115" max="15115" width="8.28515625" style="15" customWidth="1"/>
    <col min="15116" max="15116" width="8.7109375" style="15" customWidth="1"/>
    <col min="15117" max="15117" width="10.7109375" style="15" customWidth="1"/>
    <col min="15118" max="15118" width="8.28515625" style="15" customWidth="1"/>
    <col min="15119" max="15119" width="8.7109375" style="15" customWidth="1"/>
    <col min="15120" max="15120" width="9.140625" style="15"/>
    <col min="15121" max="15121" width="9.28515625" style="15" bestFit="1" customWidth="1"/>
    <col min="15122" max="15122" width="11.85546875" style="15" bestFit="1" customWidth="1"/>
    <col min="15123" max="15123" width="17.5703125" style="15" bestFit="1" customWidth="1"/>
    <col min="15124" max="15125" width="14.5703125" style="15" bestFit="1" customWidth="1"/>
    <col min="15126" max="15126" width="13.42578125" style="15" bestFit="1" customWidth="1"/>
    <col min="15127" max="15127" width="11.7109375" style="15" bestFit="1" customWidth="1"/>
    <col min="15128" max="15128" width="13.42578125" style="15" bestFit="1" customWidth="1"/>
    <col min="15129" max="15360" width="9.140625" style="15"/>
    <col min="15361" max="15361" width="12.85546875" style="15" customWidth="1"/>
    <col min="15362" max="15362" width="10.7109375" style="15" customWidth="1"/>
    <col min="15363" max="15363" width="8.28515625" style="15" customWidth="1"/>
    <col min="15364" max="15364" width="8.7109375" style="15" customWidth="1"/>
    <col min="15365" max="15365" width="10.7109375" style="15" customWidth="1"/>
    <col min="15366" max="15366" width="8.28515625" style="15" customWidth="1"/>
    <col min="15367" max="15367" width="8.7109375" style="15" customWidth="1"/>
    <col min="15368" max="15368" width="4.140625" style="15" customWidth="1"/>
    <col min="15369" max="15369" width="12.85546875" style="15" customWidth="1"/>
    <col min="15370" max="15370" width="10.7109375" style="15" customWidth="1"/>
    <col min="15371" max="15371" width="8.28515625" style="15" customWidth="1"/>
    <col min="15372" max="15372" width="8.7109375" style="15" customWidth="1"/>
    <col min="15373" max="15373" width="10.7109375" style="15" customWidth="1"/>
    <col min="15374" max="15374" width="8.28515625" style="15" customWidth="1"/>
    <col min="15375" max="15375" width="8.7109375" style="15" customWidth="1"/>
    <col min="15376" max="15376" width="9.140625" style="15"/>
    <col min="15377" max="15377" width="9.28515625" style="15" bestFit="1" customWidth="1"/>
    <col min="15378" max="15378" width="11.85546875" style="15" bestFit="1" customWidth="1"/>
    <col min="15379" max="15379" width="17.5703125" style="15" bestFit="1" customWidth="1"/>
    <col min="15380" max="15381" width="14.5703125" style="15" bestFit="1" customWidth="1"/>
    <col min="15382" max="15382" width="13.42578125" style="15" bestFit="1" customWidth="1"/>
    <col min="15383" max="15383" width="11.7109375" style="15" bestFit="1" customWidth="1"/>
    <col min="15384" max="15384" width="13.42578125" style="15" bestFit="1" customWidth="1"/>
    <col min="15385" max="15616" width="9.140625" style="15"/>
    <col min="15617" max="15617" width="12.85546875" style="15" customWidth="1"/>
    <col min="15618" max="15618" width="10.7109375" style="15" customWidth="1"/>
    <col min="15619" max="15619" width="8.28515625" style="15" customWidth="1"/>
    <col min="15620" max="15620" width="8.7109375" style="15" customWidth="1"/>
    <col min="15621" max="15621" width="10.7109375" style="15" customWidth="1"/>
    <col min="15622" max="15622" width="8.28515625" style="15" customWidth="1"/>
    <col min="15623" max="15623" width="8.7109375" style="15" customWidth="1"/>
    <col min="15624" max="15624" width="4.140625" style="15" customWidth="1"/>
    <col min="15625" max="15625" width="12.85546875" style="15" customWidth="1"/>
    <col min="15626" max="15626" width="10.7109375" style="15" customWidth="1"/>
    <col min="15627" max="15627" width="8.28515625" style="15" customWidth="1"/>
    <col min="15628" max="15628" width="8.7109375" style="15" customWidth="1"/>
    <col min="15629" max="15629" width="10.7109375" style="15" customWidth="1"/>
    <col min="15630" max="15630" width="8.28515625" style="15" customWidth="1"/>
    <col min="15631" max="15631" width="8.7109375" style="15" customWidth="1"/>
    <col min="15632" max="15632" width="9.140625" style="15"/>
    <col min="15633" max="15633" width="9.28515625" style="15" bestFit="1" customWidth="1"/>
    <col min="15634" max="15634" width="11.85546875" style="15" bestFit="1" customWidth="1"/>
    <col min="15635" max="15635" width="17.5703125" style="15" bestFit="1" customWidth="1"/>
    <col min="15636" max="15637" width="14.5703125" style="15" bestFit="1" customWidth="1"/>
    <col min="15638" max="15638" width="13.42578125" style="15" bestFit="1" customWidth="1"/>
    <col min="15639" max="15639" width="11.7109375" style="15" bestFit="1" customWidth="1"/>
    <col min="15640" max="15640" width="13.42578125" style="15" bestFit="1" customWidth="1"/>
    <col min="15641" max="15872" width="9.140625" style="15"/>
    <col min="15873" max="15873" width="12.85546875" style="15" customWidth="1"/>
    <col min="15874" max="15874" width="10.7109375" style="15" customWidth="1"/>
    <col min="15875" max="15875" width="8.28515625" style="15" customWidth="1"/>
    <col min="15876" max="15876" width="8.7109375" style="15" customWidth="1"/>
    <col min="15877" max="15877" width="10.7109375" style="15" customWidth="1"/>
    <col min="15878" max="15878" width="8.28515625" style="15" customWidth="1"/>
    <col min="15879" max="15879" width="8.7109375" style="15" customWidth="1"/>
    <col min="15880" max="15880" width="4.140625" style="15" customWidth="1"/>
    <col min="15881" max="15881" width="12.85546875" style="15" customWidth="1"/>
    <col min="15882" max="15882" width="10.7109375" style="15" customWidth="1"/>
    <col min="15883" max="15883" width="8.28515625" style="15" customWidth="1"/>
    <col min="15884" max="15884" width="8.7109375" style="15" customWidth="1"/>
    <col min="15885" max="15885" width="10.7109375" style="15" customWidth="1"/>
    <col min="15886" max="15886" width="8.28515625" style="15" customWidth="1"/>
    <col min="15887" max="15887" width="8.7109375" style="15" customWidth="1"/>
    <col min="15888" max="15888" width="9.140625" style="15"/>
    <col min="15889" max="15889" width="9.28515625" style="15" bestFit="1" customWidth="1"/>
    <col min="15890" max="15890" width="11.85546875" style="15" bestFit="1" customWidth="1"/>
    <col min="15891" max="15891" width="17.5703125" style="15" bestFit="1" customWidth="1"/>
    <col min="15892" max="15893" width="14.5703125" style="15" bestFit="1" customWidth="1"/>
    <col min="15894" max="15894" width="13.42578125" style="15" bestFit="1" customWidth="1"/>
    <col min="15895" max="15895" width="11.7109375" style="15" bestFit="1" customWidth="1"/>
    <col min="15896" max="15896" width="13.42578125" style="15" bestFit="1" customWidth="1"/>
    <col min="15897" max="16128" width="9.140625" style="15"/>
    <col min="16129" max="16129" width="12.85546875" style="15" customWidth="1"/>
    <col min="16130" max="16130" width="10.7109375" style="15" customWidth="1"/>
    <col min="16131" max="16131" width="8.28515625" style="15" customWidth="1"/>
    <col min="16132" max="16132" width="8.7109375" style="15" customWidth="1"/>
    <col min="16133" max="16133" width="10.7109375" style="15" customWidth="1"/>
    <col min="16134" max="16134" width="8.28515625" style="15" customWidth="1"/>
    <col min="16135" max="16135" width="8.7109375" style="15" customWidth="1"/>
    <col min="16136" max="16136" width="4.140625" style="15" customWidth="1"/>
    <col min="16137" max="16137" width="12.85546875" style="15" customWidth="1"/>
    <col min="16138" max="16138" width="10.7109375" style="15" customWidth="1"/>
    <col min="16139" max="16139" width="8.28515625" style="15" customWidth="1"/>
    <col min="16140" max="16140" width="8.7109375" style="15" customWidth="1"/>
    <col min="16141" max="16141" width="10.7109375" style="15" customWidth="1"/>
    <col min="16142" max="16142" width="8.28515625" style="15" customWidth="1"/>
    <col min="16143" max="16143" width="8.7109375" style="15" customWidth="1"/>
    <col min="16144" max="16144" width="9.140625" style="15"/>
    <col min="16145" max="16145" width="9.28515625" style="15" bestFit="1" customWidth="1"/>
    <col min="16146" max="16146" width="11.85546875" style="15" bestFit="1" customWidth="1"/>
    <col min="16147" max="16147" width="17.5703125" style="15" bestFit="1" customWidth="1"/>
    <col min="16148" max="16149" width="14.5703125" style="15" bestFit="1" customWidth="1"/>
    <col min="16150" max="16150" width="13.42578125" style="15" bestFit="1" customWidth="1"/>
    <col min="16151" max="16151" width="11.7109375" style="15" bestFit="1" customWidth="1"/>
    <col min="16152" max="16152" width="13.42578125" style="15" bestFit="1" customWidth="1"/>
    <col min="16153" max="16384" width="9.140625" style="15"/>
  </cols>
  <sheetData>
    <row r="1" spans="1:60" ht="18" customHeight="1" x14ac:dyDescent="0.2">
      <c r="A1" s="10" t="s">
        <v>614</v>
      </c>
      <c r="I1" s="43"/>
      <c r="J1" s="43"/>
      <c r="K1" s="43"/>
      <c r="L1" s="43"/>
      <c r="M1" s="43"/>
      <c r="N1" s="43"/>
      <c r="O1" s="43"/>
      <c r="P1" s="130"/>
      <c r="Q1" s="130"/>
      <c r="R1" s="130"/>
      <c r="W1" s="438"/>
      <c r="Y1" s="690" t="s">
        <v>89</v>
      </c>
      <c r="Z1" s="691" t="s">
        <v>90</v>
      </c>
      <c r="AA1" s="691" t="s">
        <v>91</v>
      </c>
      <c r="AB1" s="691" t="s">
        <v>92</v>
      </c>
      <c r="AC1" s="691" t="s">
        <v>90</v>
      </c>
      <c r="AD1" s="691" t="s">
        <v>91</v>
      </c>
      <c r="AE1" s="691" t="s">
        <v>92</v>
      </c>
      <c r="AL1" s="396"/>
      <c r="AM1" s="396"/>
      <c r="AN1" s="396"/>
      <c r="AO1" s="396"/>
      <c r="AP1" s="396"/>
      <c r="AQ1" s="396"/>
      <c r="AR1" s="396"/>
      <c r="AV1" s="130"/>
      <c r="AW1" s="130"/>
      <c r="AX1" s="130"/>
      <c r="AY1" s="130"/>
      <c r="AZ1" s="130"/>
      <c r="BA1" s="130"/>
      <c r="BB1" s="130"/>
      <c r="BC1" s="396"/>
      <c r="BD1" s="396"/>
      <c r="BE1" s="396"/>
      <c r="BF1" s="396"/>
      <c r="BG1" s="396"/>
      <c r="BH1" s="396"/>
    </row>
    <row r="2" spans="1:60" ht="5.0999999999999996" customHeight="1" x14ac:dyDescent="0.2">
      <c r="H2" s="93"/>
      <c r="I2" s="43"/>
      <c r="J2" s="43"/>
      <c r="K2" s="43"/>
      <c r="L2" s="43"/>
      <c r="M2" s="43"/>
      <c r="N2" s="43"/>
      <c r="O2" s="43"/>
      <c r="P2" s="130"/>
      <c r="Q2" s="130"/>
      <c r="R2" s="130"/>
      <c r="W2" s="438"/>
      <c r="Y2" s="690"/>
      <c r="Z2" s="691"/>
      <c r="AA2" s="691"/>
      <c r="AB2" s="691"/>
      <c r="AC2" s="691"/>
      <c r="AD2" s="691"/>
      <c r="AE2" s="691"/>
      <c r="AL2" s="396"/>
      <c r="AM2" s="396"/>
      <c r="AN2" s="396"/>
      <c r="AO2" s="396"/>
      <c r="AP2" s="396"/>
      <c r="AQ2" s="396"/>
      <c r="AR2" s="396"/>
      <c r="AV2" s="130"/>
      <c r="AW2" s="130"/>
      <c r="AX2" s="130"/>
      <c r="AY2" s="130"/>
      <c r="AZ2" s="130"/>
      <c r="BA2" s="130"/>
      <c r="BB2" s="130"/>
      <c r="BC2" s="396"/>
      <c r="BD2" s="396"/>
      <c r="BE2" s="396"/>
      <c r="BF2" s="396"/>
      <c r="BG2" s="396"/>
      <c r="BH2" s="396"/>
    </row>
    <row r="3" spans="1:60" ht="12.75" customHeight="1" thickBot="1" x14ac:dyDescent="0.25">
      <c r="A3" s="817" t="s">
        <v>4</v>
      </c>
      <c r="B3" s="817"/>
      <c r="C3" s="817"/>
      <c r="D3" s="817"/>
      <c r="E3" s="817"/>
      <c r="F3" s="817"/>
      <c r="G3" s="817"/>
      <c r="I3" s="815" t="s">
        <v>5</v>
      </c>
      <c r="J3" s="815"/>
      <c r="K3" s="815"/>
      <c r="L3" s="815"/>
      <c r="M3" s="815"/>
      <c r="N3" s="815"/>
      <c r="O3" s="815"/>
      <c r="P3" s="396"/>
      <c r="Q3" s="398">
        <v>18</v>
      </c>
      <c r="R3" s="399">
        <f>196+32254</f>
        <v>32450</v>
      </c>
      <c r="S3" s="692">
        <f>133+23429</f>
        <v>23562</v>
      </c>
      <c r="T3" s="692">
        <f>121+22237</f>
        <v>22358</v>
      </c>
      <c r="U3" s="693">
        <f>1+495</f>
        <v>496</v>
      </c>
      <c r="V3" s="693">
        <f>2+225</f>
        <v>227</v>
      </c>
      <c r="W3" s="693">
        <f>2+181</f>
        <v>183</v>
      </c>
      <c r="AK3" s="130"/>
      <c r="AU3" s="396"/>
      <c r="BA3" s="15"/>
    </row>
    <row r="4" spans="1:60" ht="39" thickTop="1" x14ac:dyDescent="0.2">
      <c r="A4" s="400" t="s">
        <v>93</v>
      </c>
      <c r="B4" s="401" t="s">
        <v>94</v>
      </c>
      <c r="C4" s="402" t="s">
        <v>95</v>
      </c>
      <c r="D4" s="403" t="s">
        <v>96</v>
      </c>
      <c r="E4" s="404" t="s">
        <v>94</v>
      </c>
      <c r="F4" s="402" t="s">
        <v>95</v>
      </c>
      <c r="G4" s="405" t="s">
        <v>96</v>
      </c>
      <c r="I4" s="400" t="s">
        <v>97</v>
      </c>
      <c r="J4" s="401" t="s">
        <v>94</v>
      </c>
      <c r="K4" s="402" t="s">
        <v>95</v>
      </c>
      <c r="L4" s="403" t="s">
        <v>96</v>
      </c>
      <c r="M4" s="404" t="s">
        <v>94</v>
      </c>
      <c r="N4" s="402" t="s">
        <v>95</v>
      </c>
      <c r="O4" s="405" t="s">
        <v>96</v>
      </c>
      <c r="P4" s="396"/>
      <c r="Q4" s="398">
        <v>19</v>
      </c>
      <c r="R4" s="399">
        <v>24051</v>
      </c>
      <c r="S4" s="692">
        <v>15139</v>
      </c>
      <c r="T4" s="692">
        <v>14234</v>
      </c>
      <c r="U4" s="693">
        <v>1003</v>
      </c>
      <c r="V4" s="693">
        <v>471</v>
      </c>
      <c r="W4" s="693">
        <v>404</v>
      </c>
      <c r="AK4" s="130"/>
      <c r="AU4" s="396"/>
      <c r="BA4" s="15"/>
    </row>
    <row r="5" spans="1:60" ht="13.5" thickBot="1" x14ac:dyDescent="0.25">
      <c r="A5" s="406"/>
      <c r="B5" s="407" t="s">
        <v>98</v>
      </c>
      <c r="C5" s="408"/>
      <c r="D5" s="409"/>
      <c r="E5" s="410" t="s">
        <v>99</v>
      </c>
      <c r="F5" s="408"/>
      <c r="G5" s="411"/>
      <c r="I5" s="406"/>
      <c r="J5" s="407" t="s">
        <v>98</v>
      </c>
      <c r="K5" s="408"/>
      <c r="L5" s="409"/>
      <c r="M5" s="410" t="s">
        <v>99</v>
      </c>
      <c r="N5" s="408"/>
      <c r="O5" s="411"/>
      <c r="P5" s="396"/>
      <c r="Q5" s="398">
        <v>20</v>
      </c>
      <c r="R5" s="399">
        <v>12424</v>
      </c>
      <c r="S5" s="692">
        <v>6574</v>
      </c>
      <c r="T5" s="692">
        <v>6167</v>
      </c>
      <c r="U5" s="693">
        <v>1331</v>
      </c>
      <c r="V5" s="693">
        <v>571</v>
      </c>
      <c r="W5" s="693">
        <v>516</v>
      </c>
      <c r="AK5" s="130"/>
      <c r="AU5" s="396"/>
      <c r="BA5" s="15"/>
    </row>
    <row r="6" spans="1:60" ht="13.5" thickTop="1" x14ac:dyDescent="0.2">
      <c r="A6" s="412">
        <v>18</v>
      </c>
      <c r="B6" s="709">
        <v>0.35840116632243957</v>
      </c>
      <c r="C6" s="710">
        <v>0.43103322113273818</v>
      </c>
      <c r="D6" s="711">
        <v>0.43556525296604393</v>
      </c>
      <c r="E6" s="712">
        <v>2.7766892459273357E-2</v>
      </c>
      <c r="F6" s="710">
        <v>3.2746682054241201E-2</v>
      </c>
      <c r="G6" s="713">
        <v>2.8197226502311247E-2</v>
      </c>
      <c r="I6" s="412">
        <v>18</v>
      </c>
      <c r="J6" s="709">
        <v>0.21968901298767834</v>
      </c>
      <c r="K6" s="710">
        <v>0.27209226770630279</v>
      </c>
      <c r="L6" s="711">
        <v>0.27415458937198067</v>
      </c>
      <c r="M6" s="712">
        <v>2.8131008196444835E-2</v>
      </c>
      <c r="N6" s="710">
        <v>2.2219663826847803E-2</v>
      </c>
      <c r="O6" s="713">
        <v>1.8994950709305122E-2</v>
      </c>
      <c r="P6" s="396"/>
      <c r="Q6" s="398">
        <v>21</v>
      </c>
      <c r="R6" s="399">
        <v>7341</v>
      </c>
      <c r="S6" s="692">
        <v>3385</v>
      </c>
      <c r="T6" s="692">
        <v>3163</v>
      </c>
      <c r="U6" s="693">
        <v>1558</v>
      </c>
      <c r="V6" s="693">
        <v>643</v>
      </c>
      <c r="W6" s="693">
        <v>602</v>
      </c>
      <c r="AK6" s="130"/>
      <c r="AU6" s="396"/>
      <c r="BA6" s="15"/>
    </row>
    <row r="7" spans="1:60" x14ac:dyDescent="0.2">
      <c r="A7" s="414">
        <v>19</v>
      </c>
      <c r="B7" s="714">
        <v>0.26563656244132494</v>
      </c>
      <c r="C7" s="715">
        <v>0.27694643641153227</v>
      </c>
      <c r="D7" s="716">
        <v>0.27729831875474859</v>
      </c>
      <c r="E7" s="732">
        <v>5.6149582936796734E-2</v>
      </c>
      <c r="F7" s="715">
        <v>6.794575879976919E-2</v>
      </c>
      <c r="G7" s="718">
        <v>6.2249614791987672E-2</v>
      </c>
      <c r="I7" s="414">
        <v>19</v>
      </c>
      <c r="J7" s="714">
        <v>0.26075261930988547</v>
      </c>
      <c r="K7" s="715">
        <v>0.27718215291314707</v>
      </c>
      <c r="L7" s="716">
        <v>0.27828333895067969</v>
      </c>
      <c r="M7" s="732">
        <v>5.4508044658818769E-2</v>
      </c>
      <c r="N7" s="715">
        <v>4.9965461662445317E-2</v>
      </c>
      <c r="O7" s="718">
        <v>4.460206780476076E-2</v>
      </c>
      <c r="P7" s="396"/>
      <c r="Q7" s="398">
        <v>22</v>
      </c>
      <c r="R7" s="399">
        <v>4644</v>
      </c>
      <c r="S7" s="692">
        <v>2060</v>
      </c>
      <c r="T7" s="692">
        <v>1894</v>
      </c>
      <c r="U7" s="693">
        <v>1591</v>
      </c>
      <c r="V7" s="693">
        <v>622</v>
      </c>
      <c r="W7" s="693">
        <v>2581</v>
      </c>
      <c r="AK7" s="130"/>
      <c r="AU7" s="396"/>
      <c r="BA7" s="15"/>
    </row>
    <row r="8" spans="1:60" x14ac:dyDescent="0.2">
      <c r="A8" s="414">
        <v>20</v>
      </c>
      <c r="B8" s="714">
        <v>0.13721960216918302</v>
      </c>
      <c r="C8" s="715">
        <v>0.12026196399824382</v>
      </c>
      <c r="D8" s="716">
        <v>0.12014182462839219</v>
      </c>
      <c r="E8" s="732">
        <v>7.4511560208251698E-2</v>
      </c>
      <c r="F8" s="715">
        <v>8.2371609924985573E-2</v>
      </c>
      <c r="G8" s="718">
        <v>7.950693374422188E-2</v>
      </c>
      <c r="I8" s="414">
        <v>20</v>
      </c>
      <c r="J8" s="714">
        <v>0.17201629223557138</v>
      </c>
      <c r="K8" s="715">
        <v>0.16171215074723846</v>
      </c>
      <c r="L8" s="716">
        <v>0.16228513650151669</v>
      </c>
      <c r="M8" s="732">
        <v>7.7781900360913411E-2</v>
      </c>
      <c r="N8" s="715">
        <v>7.057333640340778E-2</v>
      </c>
      <c r="O8" s="718">
        <v>6.816542438086079E-2</v>
      </c>
      <c r="P8" s="396"/>
      <c r="Q8" s="398">
        <v>23</v>
      </c>
      <c r="R8" s="399">
        <v>3046</v>
      </c>
      <c r="S8" s="692">
        <v>1368</v>
      </c>
      <c r="T8" s="692">
        <v>1206</v>
      </c>
      <c r="U8" s="693">
        <v>1606</v>
      </c>
      <c r="V8" s="693">
        <v>607</v>
      </c>
      <c r="W8" s="693">
        <v>580</v>
      </c>
      <c r="AK8" s="130"/>
      <c r="AU8" s="396"/>
      <c r="BA8" s="15"/>
    </row>
    <row r="9" spans="1:60" x14ac:dyDescent="0.2">
      <c r="A9" s="414">
        <v>21</v>
      </c>
      <c r="B9" s="714">
        <v>8.1079290045393798E-2</v>
      </c>
      <c r="C9" s="715">
        <v>6.192375237816479E-2</v>
      </c>
      <c r="D9" s="716">
        <v>6.1619684011610915E-2</v>
      </c>
      <c r="E9" s="732">
        <v>8.7219392039411078E-2</v>
      </c>
      <c r="F9" s="715">
        <v>9.275822273514138E-2</v>
      </c>
      <c r="G9" s="718">
        <v>9.2758089368258856E-2</v>
      </c>
      <c r="I9" s="414">
        <v>21</v>
      </c>
      <c r="J9" s="714">
        <v>0.1189896764607936</v>
      </c>
      <c r="K9" s="715">
        <v>0.10921594108728612</v>
      </c>
      <c r="L9" s="716">
        <v>0.10897651949219189</v>
      </c>
      <c r="M9" s="732">
        <v>8.2639052855263601E-2</v>
      </c>
      <c r="N9" s="715">
        <v>7.9668431959475011E-2</v>
      </c>
      <c r="O9" s="718">
        <v>7.8624669391680696E-2</v>
      </c>
      <c r="P9" s="396"/>
      <c r="Q9" s="398">
        <v>24</v>
      </c>
      <c r="R9" s="399">
        <v>1877</v>
      </c>
      <c r="S9" s="692">
        <v>817</v>
      </c>
      <c r="T9" s="692">
        <v>711</v>
      </c>
      <c r="U9" s="693">
        <v>1444</v>
      </c>
      <c r="V9" s="693">
        <v>563</v>
      </c>
      <c r="W9" s="693">
        <v>526</v>
      </c>
      <c r="AK9" s="130"/>
      <c r="AU9" s="396"/>
      <c r="BA9" s="15"/>
    </row>
    <row r="10" spans="1:60" x14ac:dyDescent="0.2">
      <c r="A10" s="414">
        <v>22</v>
      </c>
      <c r="B10" s="714">
        <v>5.1291680012370083E-2</v>
      </c>
      <c r="C10" s="715">
        <v>3.7684765110493193E-2</v>
      </c>
      <c r="D10" s="716">
        <v>3.689778106797062E-2</v>
      </c>
      <c r="E10" s="732">
        <v>8.9066786094161118E-2</v>
      </c>
      <c r="F10" s="715">
        <v>8.9728793998845938E-2</v>
      </c>
      <c r="G10" s="718">
        <v>8.9522340000000006E-2</v>
      </c>
      <c r="I10" s="414">
        <v>22</v>
      </c>
      <c r="J10" s="714">
        <v>7.4275687168583654E-2</v>
      </c>
      <c r="K10" s="715">
        <v>6.4435780810049817E-2</v>
      </c>
      <c r="L10" s="716">
        <v>6.4093922031232445E-2</v>
      </c>
      <c r="M10" s="732">
        <v>8.9148986406719061E-2</v>
      </c>
      <c r="N10" s="715">
        <v>8.4273543633433104E-2</v>
      </c>
      <c r="O10" s="718">
        <v>8.4275066121663855E-2</v>
      </c>
      <c r="P10" s="396"/>
      <c r="Q10" s="398">
        <v>25</v>
      </c>
      <c r="R10" s="399">
        <v>1248</v>
      </c>
      <c r="S10" s="692">
        <v>510</v>
      </c>
      <c r="T10" s="692">
        <v>440</v>
      </c>
      <c r="U10" s="693">
        <v>1278</v>
      </c>
      <c r="V10" s="693">
        <v>524</v>
      </c>
      <c r="W10" s="693">
        <v>499</v>
      </c>
      <c r="AK10" s="130"/>
      <c r="AU10" s="396"/>
      <c r="BA10" s="15"/>
    </row>
    <row r="11" spans="1:60" x14ac:dyDescent="0.2">
      <c r="A11" s="414">
        <v>23</v>
      </c>
      <c r="B11" s="714">
        <v>3.3642217338001566E-2</v>
      </c>
      <c r="C11" s="715">
        <v>2.5025611005414897E-2</v>
      </c>
      <c r="D11" s="716">
        <v>2.3494574428707799E-2</v>
      </c>
      <c r="E11" s="732">
        <v>8.9906510664502046E-2</v>
      </c>
      <c r="F11" s="715">
        <v>8.7564916330063469E-2</v>
      </c>
      <c r="G11" s="718">
        <v>8.9368258859784278E-2</v>
      </c>
      <c r="I11" s="414">
        <v>23</v>
      </c>
      <c r="J11" s="714">
        <v>4.8838281630248226E-2</v>
      </c>
      <c r="K11" s="715">
        <v>4.2614251678579164E-2</v>
      </c>
      <c r="L11" s="716">
        <v>4.18773171553758E-2</v>
      </c>
      <c r="M11" s="732">
        <v>8.5708503389887683E-2</v>
      </c>
      <c r="N11" s="715">
        <v>8.8878655307391211E-2</v>
      </c>
      <c r="O11" s="718">
        <v>9.0286126472709782E-2</v>
      </c>
      <c r="P11" s="396"/>
      <c r="Q11" s="398">
        <v>26</v>
      </c>
      <c r="R11" s="399">
        <v>735</v>
      </c>
      <c r="S11" s="692">
        <v>275</v>
      </c>
      <c r="T11" s="692">
        <v>254</v>
      </c>
      <c r="U11" s="693">
        <v>1059</v>
      </c>
      <c r="V11" s="693">
        <v>383</v>
      </c>
      <c r="W11" s="693">
        <v>365</v>
      </c>
      <c r="AK11" s="130"/>
      <c r="AU11" s="396"/>
      <c r="BA11" s="15"/>
    </row>
    <row r="12" spans="1:60" x14ac:dyDescent="0.2">
      <c r="A12" s="414">
        <v>24</v>
      </c>
      <c r="B12" s="714">
        <v>2.0730939574336488E-2</v>
      </c>
      <c r="C12" s="715">
        <v>1.4945851017122787E-2</v>
      </c>
      <c r="D12" s="716">
        <v>1.385127895423818E-2</v>
      </c>
      <c r="E12" s="732">
        <v>8.0837485304820017E-2</v>
      </c>
      <c r="F12" s="715">
        <v>8.1217541834968265E-2</v>
      </c>
      <c r="G12" s="718">
        <v>8.1047765793528501E-2</v>
      </c>
      <c r="I12" s="414">
        <v>24</v>
      </c>
      <c r="J12" s="714">
        <v>3.1764736019673646E-2</v>
      </c>
      <c r="K12" s="715">
        <v>2.7696556205328134E-2</v>
      </c>
      <c r="L12" s="716">
        <v>2.6485788113695091E-2</v>
      </c>
      <c r="M12" s="732">
        <v>7.751205855567174E-2</v>
      </c>
      <c r="N12" s="715">
        <v>8.0359198710568736E-2</v>
      </c>
      <c r="O12" s="718">
        <v>8.1269535946140906E-2</v>
      </c>
      <c r="P12" s="396"/>
      <c r="Q12" s="398">
        <v>27</v>
      </c>
      <c r="R12" s="399">
        <v>534</v>
      </c>
      <c r="S12" s="692">
        <v>209</v>
      </c>
      <c r="T12" s="692">
        <v>192</v>
      </c>
      <c r="U12" s="693">
        <v>752</v>
      </c>
      <c r="V12" s="693">
        <v>274</v>
      </c>
      <c r="W12" s="693">
        <v>261</v>
      </c>
      <c r="AK12" s="130"/>
      <c r="AU12" s="396"/>
      <c r="BA12" s="15"/>
    </row>
    <row r="13" spans="1:60" x14ac:dyDescent="0.2">
      <c r="A13" s="414">
        <v>25</v>
      </c>
      <c r="B13" s="714">
        <v>1.3783810649319094E-2</v>
      </c>
      <c r="C13" s="715">
        <v>9.3297234011415191E-3</v>
      </c>
      <c r="D13" s="716">
        <v>8.5718181995285501E-3</v>
      </c>
      <c r="E13" s="732">
        <v>7.1544533393047074E-2</v>
      </c>
      <c r="F13" s="715">
        <v>7.5591459896133875E-2</v>
      </c>
      <c r="G13" s="718">
        <v>7.6887519260400619E-2</v>
      </c>
      <c r="I13" s="414">
        <v>25</v>
      </c>
      <c r="J13" s="714">
        <v>1.9648026231523938E-2</v>
      </c>
      <c r="K13" s="715">
        <v>1.5756985055230668E-2</v>
      </c>
      <c r="L13" s="716">
        <v>1.5363442309852825E-2</v>
      </c>
      <c r="M13" s="732">
        <v>6.9990218234559989E-2</v>
      </c>
      <c r="N13" s="715">
        <v>7.9323048583928163E-2</v>
      </c>
      <c r="O13" s="718">
        <v>8.0307766289973548E-2</v>
      </c>
      <c r="P13" s="396"/>
      <c r="Q13" s="398">
        <v>28</v>
      </c>
      <c r="R13" s="399">
        <v>374</v>
      </c>
      <c r="S13" s="692">
        <v>138</v>
      </c>
      <c r="T13" s="692">
        <v>119</v>
      </c>
      <c r="U13" s="693">
        <v>678</v>
      </c>
      <c r="V13" s="693">
        <v>241</v>
      </c>
      <c r="W13" s="693">
        <v>236</v>
      </c>
      <c r="AK13" s="130"/>
      <c r="AU13" s="396"/>
      <c r="BA13" s="15"/>
    </row>
    <row r="14" spans="1:60" x14ac:dyDescent="0.2">
      <c r="A14" s="414">
        <v>26</v>
      </c>
      <c r="B14" s="714">
        <v>8.1178692526037936E-3</v>
      </c>
      <c r="C14" s="715">
        <v>5.0307332064978777E-3</v>
      </c>
      <c r="D14" s="716">
        <v>4.948276869727845E-3</v>
      </c>
      <c r="E14" s="732">
        <v>5.9284554666069529E-2</v>
      </c>
      <c r="F14" s="715">
        <v>5.5251009809578762E-2</v>
      </c>
      <c r="G14" s="718">
        <v>5.6240369799691832E-2</v>
      </c>
      <c r="I14" s="414">
        <v>26</v>
      </c>
      <c r="J14" s="714">
        <v>1.2910828188641546E-2</v>
      </c>
      <c r="K14" s="715">
        <v>8.6094866796621178E-3</v>
      </c>
      <c r="L14" s="716">
        <v>8.3136726210538137E-3</v>
      </c>
      <c r="M14" s="732">
        <v>5.9365197153168951E-2</v>
      </c>
      <c r="N14" s="715">
        <v>6.5162330186507023E-2</v>
      </c>
      <c r="O14" s="718">
        <v>6.6602548689588842E-2</v>
      </c>
      <c r="P14" s="396"/>
      <c r="Q14" s="398">
        <v>29</v>
      </c>
      <c r="R14" s="399">
        <v>256</v>
      </c>
      <c r="S14" s="692">
        <v>85</v>
      </c>
      <c r="T14" s="692">
        <v>81</v>
      </c>
      <c r="U14" s="693">
        <v>555</v>
      </c>
      <c r="V14" s="693">
        <v>187</v>
      </c>
      <c r="W14" s="693">
        <v>179</v>
      </c>
      <c r="AK14" s="130"/>
      <c r="AU14" s="396"/>
      <c r="BA14" s="15"/>
    </row>
    <row r="15" spans="1:60" x14ac:dyDescent="0.2">
      <c r="A15" s="414">
        <v>27</v>
      </c>
      <c r="B15" s="714">
        <v>5.8978805182182655E-3</v>
      </c>
      <c r="C15" s="715">
        <v>3.8233572369383872E-3</v>
      </c>
      <c r="D15" s="716">
        <v>3.7404297597942765E-3</v>
      </c>
      <c r="E15" s="732">
        <v>4.2098191793091863E-2</v>
      </c>
      <c r="F15" s="715">
        <v>3.9526832083092905E-2</v>
      </c>
      <c r="G15" s="718">
        <v>4.0215716486902926E-2</v>
      </c>
      <c r="I15" s="414">
        <v>27</v>
      </c>
      <c r="J15" s="714">
        <v>8.9914696313753619E-3</v>
      </c>
      <c r="K15" s="715">
        <v>5.6584362139917698E-3</v>
      </c>
      <c r="L15" s="716">
        <v>5.561172901921132E-3</v>
      </c>
      <c r="M15" s="732">
        <v>5.1404863898539481E-2</v>
      </c>
      <c r="N15" s="715">
        <v>5.41100621690076E-2</v>
      </c>
      <c r="O15" s="718">
        <v>5.4460206780476077E-2</v>
      </c>
      <c r="P15" s="396"/>
      <c r="Q15" s="398" t="s">
        <v>100</v>
      </c>
      <c r="R15" s="416">
        <f>184+180+1197</f>
        <v>1561</v>
      </c>
      <c r="S15" s="694">
        <f>60+59+423</f>
        <v>542</v>
      </c>
      <c r="T15" s="694">
        <f>59+55+398</f>
        <v>512</v>
      </c>
      <c r="U15" s="694">
        <f>469+446+3597</f>
        <v>4512</v>
      </c>
      <c r="V15" s="694">
        <f>173+150+1296</f>
        <v>1619</v>
      </c>
      <c r="W15" s="694">
        <f>164+142+1252</f>
        <v>1558</v>
      </c>
      <c r="AK15" s="130"/>
      <c r="AU15" s="396"/>
      <c r="BA15" s="15"/>
    </row>
    <row r="16" spans="1:60" x14ac:dyDescent="0.2">
      <c r="A16" s="414">
        <v>28</v>
      </c>
      <c r="B16" s="714">
        <v>4.1307253067670996E-3</v>
      </c>
      <c r="C16" s="715">
        <v>2.5245133908971171E-3</v>
      </c>
      <c r="D16" s="716">
        <v>2.318287194872494E-3</v>
      </c>
      <c r="E16" s="732">
        <v>3.7955550579409955E-2</v>
      </c>
      <c r="F16" s="715">
        <v>3.4766301211771496E-2</v>
      </c>
      <c r="G16" s="718">
        <v>3.6363636363636362E-2</v>
      </c>
      <c r="I16" s="414">
        <v>28</v>
      </c>
      <c r="J16" s="714">
        <v>5.930271281092297E-3</v>
      </c>
      <c r="K16" s="715">
        <v>3.1676413255360622E-3</v>
      </c>
      <c r="L16" s="716">
        <v>3.0052803055836421E-3</v>
      </c>
      <c r="M16" s="732">
        <v>3.8553647923904609E-2</v>
      </c>
      <c r="N16" s="715">
        <v>4.0524982730831223E-2</v>
      </c>
      <c r="O16" s="718">
        <v>4.1476316422216879E-2</v>
      </c>
      <c r="P16" s="396"/>
      <c r="Q16" s="398" t="s">
        <v>34</v>
      </c>
      <c r="R16" s="416">
        <v>19.8</v>
      </c>
      <c r="S16" s="694">
        <v>19.38</v>
      </c>
      <c r="T16" s="694">
        <v>19.36</v>
      </c>
      <c r="U16" s="694">
        <v>25.29</v>
      </c>
      <c r="V16" s="694">
        <v>24.96</v>
      </c>
      <c r="W16" s="694">
        <v>25.1</v>
      </c>
      <c r="AK16" s="130"/>
      <c r="AU16" s="396"/>
      <c r="BA16" s="15"/>
    </row>
    <row r="17" spans="1:53" x14ac:dyDescent="0.2">
      <c r="A17" s="414">
        <v>29</v>
      </c>
      <c r="B17" s="714">
        <v>2.8274483383218651E-3</v>
      </c>
      <c r="C17" s="715">
        <v>1.5549539001902533E-3</v>
      </c>
      <c r="D17" s="716">
        <v>1.5779938049132103E-3</v>
      </c>
      <c r="E17" s="732">
        <v>3.1069809102614341E-2</v>
      </c>
      <c r="F17" s="715">
        <v>2.6976341604154644E-2</v>
      </c>
      <c r="G17" s="718">
        <v>2.7580893682588599E-2</v>
      </c>
      <c r="I17" s="414">
        <v>29</v>
      </c>
      <c r="J17" s="714">
        <v>4.3036093962138481E-3</v>
      </c>
      <c r="K17" s="715">
        <v>2.2742040285899934E-3</v>
      </c>
      <c r="L17" s="716">
        <v>2.3031120098865295E-3</v>
      </c>
      <c r="M17" s="732">
        <v>3.3291732721691905E-2</v>
      </c>
      <c r="N17" s="715">
        <v>3.3962698595440939E-2</v>
      </c>
      <c r="O17" s="718">
        <v>3.5104592450108198E-2</v>
      </c>
      <c r="P17" s="396"/>
      <c r="R17" s="396">
        <v>90541</v>
      </c>
      <c r="S17" s="437">
        <v>54664</v>
      </c>
      <c r="T17" s="437">
        <v>51331</v>
      </c>
      <c r="U17" s="437">
        <v>17863</v>
      </c>
      <c r="V17" s="437">
        <v>6932</v>
      </c>
      <c r="W17" s="437">
        <v>6490</v>
      </c>
      <c r="AK17" s="130"/>
      <c r="AU17" s="396"/>
      <c r="BA17" s="15"/>
    </row>
    <row r="18" spans="1:53" x14ac:dyDescent="0.2">
      <c r="A18" s="417" t="s">
        <v>100</v>
      </c>
      <c r="B18" s="719">
        <v>1.7240808031720435E-2</v>
      </c>
      <c r="C18" s="720">
        <v>9.9151178106249085E-3</v>
      </c>
      <c r="D18" s="721">
        <v>9.974479359451404E-3</v>
      </c>
      <c r="E18" s="733">
        <v>0.25258915075855121</v>
      </c>
      <c r="F18" s="720">
        <v>0.23355452971725332</v>
      </c>
      <c r="G18" s="723">
        <v>0.24006163328197228</v>
      </c>
      <c r="I18" s="417" t="s">
        <v>100</v>
      </c>
      <c r="J18" s="719">
        <v>2.1415580090683197E-2</v>
      </c>
      <c r="K18" s="720">
        <v>9.3675546891921167E-3</v>
      </c>
      <c r="L18" s="721">
        <v>9.1281878440624652E-3</v>
      </c>
      <c r="M18" s="733">
        <v>0.25189732519310554</v>
      </c>
      <c r="N18" s="720">
        <v>0.25086345843886715</v>
      </c>
      <c r="O18" s="723">
        <v>0.25571050733349365</v>
      </c>
      <c r="P18" s="396"/>
      <c r="AK18" s="130"/>
      <c r="AU18" s="396"/>
      <c r="BA18" s="15"/>
    </row>
    <row r="19" spans="1:53" ht="13.5" thickBot="1" x14ac:dyDescent="0.25">
      <c r="A19" s="418" t="s">
        <v>34</v>
      </c>
      <c r="B19" s="734">
        <f t="shared" ref="B19:G19" si="0">+R16</f>
        <v>19.8</v>
      </c>
      <c r="C19" s="725">
        <f t="shared" si="0"/>
        <v>19.38</v>
      </c>
      <c r="D19" s="726">
        <f t="shared" si="0"/>
        <v>19.36</v>
      </c>
      <c r="E19" s="727">
        <f t="shared" si="0"/>
        <v>25.29</v>
      </c>
      <c r="F19" s="725">
        <f t="shared" si="0"/>
        <v>24.96</v>
      </c>
      <c r="G19" s="728">
        <f t="shared" si="0"/>
        <v>25.1</v>
      </c>
      <c r="I19" s="418" t="s">
        <v>34</v>
      </c>
      <c r="J19" s="734">
        <v>20.47</v>
      </c>
      <c r="K19" s="725">
        <v>20</v>
      </c>
      <c r="L19" s="726">
        <v>19.986000000000001</v>
      </c>
      <c r="M19" s="727">
        <v>26.167999999999999</v>
      </c>
      <c r="N19" s="725">
        <v>26.297999999999998</v>
      </c>
      <c r="O19" s="728">
        <v>26.42</v>
      </c>
      <c r="P19" s="396"/>
      <c r="AK19" s="130"/>
      <c r="AU19" s="396"/>
      <c r="BA19" s="15"/>
    </row>
    <row r="20" spans="1:53" ht="16.5" customHeight="1" thickTop="1" x14ac:dyDescent="0.2">
      <c r="A20" s="421"/>
      <c r="B20" s="421"/>
      <c r="C20" s="421"/>
      <c r="D20" s="421"/>
      <c r="E20" s="421"/>
      <c r="F20" s="421"/>
      <c r="G20" s="698"/>
      <c r="I20" s="422"/>
      <c r="J20" s="422"/>
      <c r="K20" s="422"/>
      <c r="L20" s="422"/>
      <c r="M20" s="422"/>
      <c r="N20" s="422"/>
      <c r="O20" s="697"/>
      <c r="P20" s="423"/>
      <c r="AG20" s="700"/>
    </row>
    <row r="21" spans="1:53" ht="13.5" thickBot="1" x14ac:dyDescent="0.25">
      <c r="A21" s="815" t="s">
        <v>6</v>
      </c>
      <c r="B21" s="815"/>
      <c r="C21" s="815"/>
      <c r="D21" s="815"/>
      <c r="E21" s="815"/>
      <c r="F21" s="815"/>
      <c r="G21" s="815"/>
      <c r="I21" s="815" t="s">
        <v>7</v>
      </c>
      <c r="J21" s="815"/>
      <c r="K21" s="815"/>
      <c r="L21" s="815"/>
      <c r="M21" s="815"/>
      <c r="N21" s="815"/>
      <c r="O21" s="815"/>
    </row>
    <row r="22" spans="1:53" ht="39" thickTop="1" x14ac:dyDescent="0.2">
      <c r="A22" s="400" t="s">
        <v>101</v>
      </c>
      <c r="B22" s="401" t="s">
        <v>94</v>
      </c>
      <c r="C22" s="402" t="s">
        <v>95</v>
      </c>
      <c r="D22" s="403" t="s">
        <v>96</v>
      </c>
      <c r="E22" s="404" t="s">
        <v>94</v>
      </c>
      <c r="F22" s="402" t="s">
        <v>95</v>
      </c>
      <c r="G22" s="405" t="s">
        <v>96</v>
      </c>
      <c r="I22" s="400" t="s">
        <v>102</v>
      </c>
      <c r="J22" s="401" t="s">
        <v>94</v>
      </c>
      <c r="K22" s="402" t="s">
        <v>95</v>
      </c>
      <c r="L22" s="403" t="s">
        <v>96</v>
      </c>
      <c r="M22" s="404" t="s">
        <v>94</v>
      </c>
      <c r="N22" s="402" t="s">
        <v>95</v>
      </c>
      <c r="O22" s="405" t="s">
        <v>96</v>
      </c>
      <c r="R22" s="397" t="s">
        <v>89</v>
      </c>
      <c r="S22" s="691" t="s">
        <v>90</v>
      </c>
      <c r="T22" s="691" t="s">
        <v>91</v>
      </c>
      <c r="U22" s="691" t="s">
        <v>92</v>
      </c>
      <c r="V22" s="691" t="s">
        <v>90</v>
      </c>
      <c r="W22" s="691" t="s">
        <v>91</v>
      </c>
      <c r="X22" s="691" t="s">
        <v>92</v>
      </c>
      <c r="AV22" s="130"/>
      <c r="AW22" s="130"/>
      <c r="AX22" s="130"/>
      <c r="AY22" s="130"/>
      <c r="AZ22" s="130"/>
      <c r="BA22" s="130"/>
    </row>
    <row r="23" spans="1:53" ht="13.5" thickBot="1" x14ac:dyDescent="0.25">
      <c r="A23" s="406"/>
      <c r="B23" s="407" t="s">
        <v>98</v>
      </c>
      <c r="C23" s="408"/>
      <c r="D23" s="409"/>
      <c r="E23" s="410" t="s">
        <v>99</v>
      </c>
      <c r="F23" s="408"/>
      <c r="G23" s="411"/>
      <c r="I23" s="406"/>
      <c r="J23" s="407" t="s">
        <v>98</v>
      </c>
      <c r="K23" s="408"/>
      <c r="L23" s="409"/>
      <c r="M23" s="410" t="s">
        <v>99</v>
      </c>
      <c r="N23" s="408"/>
      <c r="O23" s="411"/>
      <c r="R23" s="424"/>
      <c r="S23" s="814" t="s">
        <v>98</v>
      </c>
      <c r="T23" s="814"/>
      <c r="U23" s="814"/>
      <c r="V23" s="814" t="s">
        <v>99</v>
      </c>
      <c r="W23" s="814"/>
      <c r="X23" s="814"/>
      <c r="AV23" s="130"/>
      <c r="AW23" s="130"/>
      <c r="AX23" s="130"/>
      <c r="AY23" s="130"/>
      <c r="AZ23" s="130"/>
      <c r="BA23" s="130"/>
    </row>
    <row r="24" spans="1:53" ht="13.5" thickTop="1" x14ac:dyDescent="0.2">
      <c r="A24" s="412">
        <v>18</v>
      </c>
      <c r="B24" s="709">
        <v>9.278977051730844E-2</v>
      </c>
      <c r="C24" s="710">
        <v>0.12471605319453941</v>
      </c>
      <c r="D24" s="711">
        <v>0.12705925602554971</v>
      </c>
      <c r="E24" s="712">
        <v>7.1707463583120593E-3</v>
      </c>
      <c r="F24" s="710">
        <v>7.4104151862755046E-3</v>
      </c>
      <c r="G24" s="713">
        <v>4.6718817905258584E-3</v>
      </c>
      <c r="I24" s="412">
        <v>18</v>
      </c>
      <c r="J24" s="709">
        <v>1.8518518518518519E-3</v>
      </c>
      <c r="K24" s="710">
        <v>2.318694474198223E-2</v>
      </c>
      <c r="L24" s="711">
        <v>2.3647981028917728E-2</v>
      </c>
      <c r="M24" s="712">
        <v>1.9059948933721725E-3</v>
      </c>
      <c r="N24" s="710">
        <v>1.8518518518518519E-3</v>
      </c>
      <c r="O24" s="713">
        <v>1.4805414551607445E-3</v>
      </c>
      <c r="R24" s="398">
        <v>18</v>
      </c>
      <c r="S24" s="695">
        <v>17152</v>
      </c>
      <c r="T24" s="692">
        <v>10050</v>
      </c>
      <c r="U24" s="692">
        <v>9761</v>
      </c>
      <c r="V24" s="693">
        <v>834</v>
      </c>
      <c r="W24" s="693">
        <v>193</v>
      </c>
      <c r="X24" s="693">
        <v>158</v>
      </c>
      <c r="AV24" s="130"/>
      <c r="AW24" s="130"/>
      <c r="AX24" s="130"/>
      <c r="AY24" s="130"/>
      <c r="AZ24" s="130"/>
      <c r="BA24" s="130"/>
    </row>
    <row r="25" spans="1:53" x14ac:dyDescent="0.2">
      <c r="A25" s="414">
        <v>19</v>
      </c>
      <c r="B25" s="714">
        <v>0.45367804356281605</v>
      </c>
      <c r="C25" s="715">
        <v>0.48752839468054604</v>
      </c>
      <c r="D25" s="716">
        <v>0.49389977712933392</v>
      </c>
      <c r="E25" s="732">
        <v>5.4212344195825199E-2</v>
      </c>
      <c r="F25" s="715">
        <v>5.014719317835753E-2</v>
      </c>
      <c r="G25" s="718">
        <v>3.9330725771403736E-2</v>
      </c>
      <c r="I25" s="414">
        <v>19</v>
      </c>
      <c r="J25" s="714">
        <v>0.44995863344364417</v>
      </c>
      <c r="K25" s="715">
        <v>0.50839056560183138</v>
      </c>
      <c r="L25" s="716">
        <v>0.51421733306984607</v>
      </c>
      <c r="M25" s="732">
        <v>5.3547667853418204E-2</v>
      </c>
      <c r="N25" s="715">
        <v>5.1267056530214426E-2</v>
      </c>
      <c r="O25" s="718">
        <v>4.1032148900169207E-2</v>
      </c>
      <c r="R25" s="398">
        <v>19</v>
      </c>
      <c r="S25" s="695">
        <v>20358</v>
      </c>
      <c r="T25" s="692">
        <v>10238</v>
      </c>
      <c r="U25" s="692">
        <v>9908</v>
      </c>
      <c r="V25" s="693">
        <v>1616</v>
      </c>
      <c r="W25" s="693">
        <v>434</v>
      </c>
      <c r="X25" s="693">
        <v>371</v>
      </c>
      <c r="AV25" s="130"/>
      <c r="AW25" s="130"/>
      <c r="AX25" s="130"/>
      <c r="AY25" s="130"/>
      <c r="AZ25" s="130"/>
      <c r="BA25" s="130"/>
    </row>
    <row r="26" spans="1:53" x14ac:dyDescent="0.2">
      <c r="A26" s="414">
        <v>20</v>
      </c>
      <c r="B26" s="714">
        <v>0.15871742512640996</v>
      </c>
      <c r="C26" s="715">
        <v>0.14332973116026729</v>
      </c>
      <c r="D26" s="716">
        <v>0.14266020265147164</v>
      </c>
      <c r="E26" s="732">
        <v>5.6990539119987985E-2</v>
      </c>
      <c r="F26" s="715">
        <v>5.1162318546340471E-2</v>
      </c>
      <c r="G26" s="718">
        <v>4.5415036940460667E-2</v>
      </c>
      <c r="I26" s="414">
        <v>20</v>
      </c>
      <c r="J26" s="714">
        <v>0.23582587113101031</v>
      </c>
      <c r="K26" s="715">
        <v>0.23604897822023396</v>
      </c>
      <c r="L26" s="716">
        <v>0.23549173308741189</v>
      </c>
      <c r="M26" s="732">
        <v>6.2574171971086417E-2</v>
      </c>
      <c r="N26" s="715">
        <v>6.6471734892787529E-2</v>
      </c>
      <c r="O26" s="718">
        <v>6.006768189509306E-2</v>
      </c>
      <c r="R26" s="398">
        <v>20</v>
      </c>
      <c r="S26" s="695">
        <v>13430</v>
      </c>
      <c r="T26" s="692">
        <v>5973</v>
      </c>
      <c r="U26" s="692">
        <v>5778</v>
      </c>
      <c r="V26" s="693">
        <v>2306</v>
      </c>
      <c r="W26" s="693">
        <v>613</v>
      </c>
      <c r="X26" s="693">
        <v>567</v>
      </c>
      <c r="AV26" s="130"/>
      <c r="AW26" s="130"/>
      <c r="AX26" s="130"/>
      <c r="AY26" s="130"/>
      <c r="AZ26" s="130"/>
      <c r="BA26" s="130"/>
    </row>
    <row r="27" spans="1:53" x14ac:dyDescent="0.2">
      <c r="A27" s="414">
        <v>21</v>
      </c>
      <c r="B27" s="714">
        <v>9.1258265266433297E-2</v>
      </c>
      <c r="C27" s="715">
        <v>7.8799373662968922E-2</v>
      </c>
      <c r="D27" s="716">
        <v>7.6970797049835712E-2</v>
      </c>
      <c r="E27" s="732">
        <v>7.2120438504279918E-2</v>
      </c>
      <c r="F27" s="715">
        <v>7.0246675464419858E-2</v>
      </c>
      <c r="G27" s="718">
        <v>6.8991742720556276E-2</v>
      </c>
      <c r="I27" s="414">
        <v>21</v>
      </c>
      <c r="J27" s="714">
        <v>9.8853903056258519E-2</v>
      </c>
      <c r="K27" s="715">
        <v>9.3314850986075226E-2</v>
      </c>
      <c r="L27" s="716">
        <v>9.2527940627538816E-2</v>
      </c>
      <c r="M27" s="732">
        <v>7.2283957276944658E-2</v>
      </c>
      <c r="N27" s="715">
        <v>7.9142300194931778E-2</v>
      </c>
      <c r="O27" s="718">
        <v>7.6565143824027071E-2</v>
      </c>
      <c r="R27" s="398">
        <v>21</v>
      </c>
      <c r="S27" s="695">
        <v>9290</v>
      </c>
      <c r="T27" s="692">
        <v>4034</v>
      </c>
      <c r="U27" s="692">
        <v>3880</v>
      </c>
      <c r="V27" s="693">
        <v>2450</v>
      </c>
      <c r="W27" s="693">
        <v>692</v>
      </c>
      <c r="X27" s="693">
        <v>654</v>
      </c>
      <c r="AV27" s="130"/>
      <c r="AW27" s="130"/>
      <c r="AX27" s="130"/>
      <c r="AY27" s="130"/>
      <c r="AZ27" s="130"/>
      <c r="BA27" s="130"/>
    </row>
    <row r="28" spans="1:53" x14ac:dyDescent="0.2">
      <c r="A28" s="414">
        <v>22</v>
      </c>
      <c r="B28" s="714">
        <v>6.545361726954492E-2</v>
      </c>
      <c r="C28" s="715">
        <v>5.7252497629182011E-2</v>
      </c>
      <c r="D28" s="716">
        <v>5.5625761091836499E-2</v>
      </c>
      <c r="E28" s="732">
        <v>8.597386995044301E-2</v>
      </c>
      <c r="F28" s="715">
        <v>8.537204344736575E-2</v>
      </c>
      <c r="G28" s="718">
        <v>8.6158192090395477E-2</v>
      </c>
      <c r="I28" s="414">
        <v>22</v>
      </c>
      <c r="J28" s="714">
        <v>6.481166050223866E-2</v>
      </c>
      <c r="K28" s="715">
        <v>5.8072375191649338E-2</v>
      </c>
      <c r="L28" s="716">
        <v>5.7176734075489101E-2</v>
      </c>
      <c r="M28" s="732">
        <v>8.134642356241234E-2</v>
      </c>
      <c r="N28" s="715">
        <v>9.269005847953217E-2</v>
      </c>
      <c r="O28" s="718">
        <v>9.1793570219966161E-2</v>
      </c>
      <c r="R28" s="398">
        <v>22</v>
      </c>
      <c r="S28" s="695">
        <v>5799</v>
      </c>
      <c r="T28" s="692">
        <v>2380</v>
      </c>
      <c r="U28" s="692">
        <v>2282</v>
      </c>
      <c r="V28" s="693">
        <v>2643</v>
      </c>
      <c r="W28" s="693">
        <v>732</v>
      </c>
      <c r="X28" s="693">
        <v>701</v>
      </c>
      <c r="AV28" s="130"/>
      <c r="AW28" s="130"/>
      <c r="AX28" s="130"/>
      <c r="AY28" s="130"/>
      <c r="AZ28" s="130"/>
      <c r="BA28" s="130"/>
    </row>
    <row r="29" spans="1:53" x14ac:dyDescent="0.2">
      <c r="A29" s="414">
        <v>23</v>
      </c>
      <c r="B29" s="714">
        <v>4.4134091793076625E-2</v>
      </c>
      <c r="C29" s="715">
        <v>3.881525262995391E-2</v>
      </c>
      <c r="D29" s="716">
        <v>3.7451462445143947E-2</v>
      </c>
      <c r="E29" s="732">
        <v>8.597386995044301E-2</v>
      </c>
      <c r="F29" s="715">
        <v>8.6996244036138468E-2</v>
      </c>
      <c r="G29" s="718">
        <v>8.8005215123859198E-2</v>
      </c>
      <c r="I29" s="414">
        <v>23</v>
      </c>
      <c r="J29" s="714">
        <v>4.8800369865680357E-2</v>
      </c>
      <c r="K29" s="715">
        <v>4.5575788125091887E-2</v>
      </c>
      <c r="L29" s="716">
        <v>4.4068243198735264E-2</v>
      </c>
      <c r="M29" s="732">
        <v>9.0229079008882662E-2</v>
      </c>
      <c r="N29" s="715">
        <v>0.10243664717348928</v>
      </c>
      <c r="O29" s="718">
        <v>0.10384940778341793</v>
      </c>
      <c r="R29" s="398">
        <v>23</v>
      </c>
      <c r="S29" s="695">
        <v>3813</v>
      </c>
      <c r="T29" s="692">
        <v>1574</v>
      </c>
      <c r="U29" s="692">
        <v>1491</v>
      </c>
      <c r="V29" s="693">
        <v>2541</v>
      </c>
      <c r="W29" s="693">
        <v>772</v>
      </c>
      <c r="X29" s="693">
        <v>751</v>
      </c>
      <c r="AV29" s="130"/>
      <c r="AW29" s="130"/>
      <c r="AX29" s="130"/>
      <c r="AY29" s="130"/>
      <c r="AZ29" s="130"/>
      <c r="BA29" s="130"/>
    </row>
    <row r="30" spans="1:53" x14ac:dyDescent="0.2">
      <c r="A30" s="414">
        <v>24</v>
      </c>
      <c r="B30" s="714">
        <v>2.8977051730844028E-2</v>
      </c>
      <c r="C30" s="715">
        <v>2.4810885914033038E-2</v>
      </c>
      <c r="D30" s="716">
        <v>2.3412908117547045E-2</v>
      </c>
      <c r="E30" s="732">
        <v>8.161886169094458E-2</v>
      </c>
      <c r="F30" s="715">
        <v>7.5626839914729474E-2</v>
      </c>
      <c r="G30" s="718">
        <v>9.1373315949587142E-2</v>
      </c>
      <c r="I30" s="414">
        <v>24</v>
      </c>
      <c r="J30" s="714">
        <v>3.2241580689118164E-2</v>
      </c>
      <c r="K30" s="715">
        <v>3.0243840967802912E-2</v>
      </c>
      <c r="L30" s="716">
        <v>2.8939683376150011E-2</v>
      </c>
      <c r="M30" s="732">
        <v>8.5374186355953535E-2</v>
      </c>
      <c r="N30" s="715">
        <v>9.2592592592592587E-2</v>
      </c>
      <c r="O30" s="718">
        <v>9.4120135363790186E-2</v>
      </c>
      <c r="R30" s="398">
        <v>24</v>
      </c>
      <c r="S30" s="695">
        <v>2480</v>
      </c>
      <c r="T30" s="692">
        <v>1023</v>
      </c>
      <c r="U30" s="692">
        <v>943</v>
      </c>
      <c r="V30" s="693">
        <v>2298</v>
      </c>
      <c r="W30" s="693">
        <v>698</v>
      </c>
      <c r="X30" s="693">
        <v>676</v>
      </c>
      <c r="AV30" s="130"/>
      <c r="AW30" s="130"/>
      <c r="AX30" s="130"/>
      <c r="AY30" s="130"/>
      <c r="AZ30" s="130"/>
      <c r="BA30" s="130"/>
    </row>
    <row r="31" spans="1:53" x14ac:dyDescent="0.2">
      <c r="A31" s="414">
        <v>25</v>
      </c>
      <c r="B31" s="714">
        <v>1.7138273045507586E-2</v>
      </c>
      <c r="C31" s="715">
        <v>1.4048474957545817E-2</v>
      </c>
      <c r="D31" s="716">
        <v>1.3349263607747628E-2</v>
      </c>
      <c r="E31" s="732">
        <v>7.2608499774740959E-2</v>
      </c>
      <c r="F31" s="715">
        <v>7.5626839914729474E-2</v>
      </c>
      <c r="G31" s="718">
        <v>7.5945241199478486E-2</v>
      </c>
      <c r="I31" s="414">
        <v>25</v>
      </c>
      <c r="J31" s="714">
        <v>1.9685614171695544E-2</v>
      </c>
      <c r="K31" s="715">
        <v>1.6697120534307858E-2</v>
      </c>
      <c r="L31" s="716">
        <v>1.6226423380102321E-2</v>
      </c>
      <c r="M31" s="732">
        <v>7.6167871399287948E-2</v>
      </c>
      <c r="N31" s="715">
        <v>8.3820662768031184E-2</v>
      </c>
      <c r="O31" s="718">
        <v>8.5765651438240276E-2</v>
      </c>
      <c r="R31" s="398">
        <v>25</v>
      </c>
      <c r="S31" s="695">
        <v>1534</v>
      </c>
      <c r="T31" s="692">
        <v>582</v>
      </c>
      <c r="U31" s="692">
        <v>547</v>
      </c>
      <c r="V31" s="693">
        <v>2075</v>
      </c>
      <c r="W31" s="693">
        <v>689</v>
      </c>
      <c r="X31" s="693">
        <v>668</v>
      </c>
      <c r="AV31" s="130"/>
      <c r="AW31" s="130"/>
      <c r="AX31" s="130"/>
      <c r="AY31" s="130"/>
      <c r="AZ31" s="130"/>
      <c r="BA31" s="130"/>
    </row>
    <row r="32" spans="1:53" x14ac:dyDescent="0.2">
      <c r="A32" s="414">
        <v>26</v>
      </c>
      <c r="B32" s="714">
        <v>1.1923862310385063E-2</v>
      </c>
      <c r="C32" s="715">
        <v>8.4026200295525214E-3</v>
      </c>
      <c r="D32" s="716">
        <v>7.9038669209383541E-3</v>
      </c>
      <c r="E32" s="732">
        <v>6.3297792461330535E-2</v>
      </c>
      <c r="F32" s="715">
        <v>6.3343822962135823E-2</v>
      </c>
      <c r="G32" s="718">
        <v>6.4211212516297259E-2</v>
      </c>
      <c r="I32" s="414">
        <v>26</v>
      </c>
      <c r="J32" s="714">
        <v>1.208146778275258E-2</v>
      </c>
      <c r="K32" s="715">
        <v>9.6402243084871778E-3</v>
      </c>
      <c r="L32" s="716">
        <v>8.9146520870386232E-3</v>
      </c>
      <c r="M32" s="732">
        <v>6.7932534973208183E-2</v>
      </c>
      <c r="N32" s="715">
        <v>7.3976608187134502E-2</v>
      </c>
      <c r="O32" s="718">
        <v>7.5296108291032143E-2</v>
      </c>
      <c r="R32" s="398">
        <v>26</v>
      </c>
      <c r="S32" s="695">
        <v>1008</v>
      </c>
      <c r="T32" s="692">
        <v>318</v>
      </c>
      <c r="U32" s="692">
        <v>296</v>
      </c>
      <c r="V32" s="693">
        <v>1760</v>
      </c>
      <c r="W32" s="693">
        <v>566</v>
      </c>
      <c r="X32" s="693">
        <v>554</v>
      </c>
      <c r="AV32" s="130"/>
      <c r="AW32" s="130"/>
      <c r="AX32" s="130"/>
      <c r="AY32" s="130"/>
      <c r="AZ32" s="130"/>
      <c r="BA32" s="130"/>
    </row>
    <row r="33" spans="1:53" x14ac:dyDescent="0.2">
      <c r="A33" s="414">
        <v>27</v>
      </c>
      <c r="B33" s="714">
        <v>7.6453714507973549E-3</v>
      </c>
      <c r="C33" s="715">
        <v>4.9621771828066074E-3</v>
      </c>
      <c r="D33" s="716">
        <v>4.6412241803184522E-3</v>
      </c>
      <c r="E33" s="732">
        <v>5.5563898483255741E-2</v>
      </c>
      <c r="F33" s="715">
        <v>5.9892396710993806E-2</v>
      </c>
      <c r="G33" s="718">
        <v>6.0843111690569315E-2</v>
      </c>
      <c r="I33" s="414">
        <v>27</v>
      </c>
      <c r="J33" s="714">
        <v>8.5409772240607352E-3</v>
      </c>
      <c r="K33" s="715">
        <v>6.531829542351879E-3</v>
      </c>
      <c r="L33" s="716">
        <v>6.2578222778473091E-3</v>
      </c>
      <c r="M33" s="732">
        <v>5.8654295680943644E-2</v>
      </c>
      <c r="N33" s="715">
        <v>6.5399610136452235E-2</v>
      </c>
      <c r="O33" s="718">
        <v>6.6730118443316416E-2</v>
      </c>
      <c r="R33" s="398">
        <v>27</v>
      </c>
      <c r="S33" s="695">
        <v>702</v>
      </c>
      <c r="T33" s="692">
        <v>209</v>
      </c>
      <c r="U33" s="692">
        <v>198</v>
      </c>
      <c r="V33" s="693">
        <v>1524</v>
      </c>
      <c r="W33" s="693">
        <v>470</v>
      </c>
      <c r="X33" s="693">
        <v>453</v>
      </c>
      <c r="AV33" s="130"/>
      <c r="AW33" s="130"/>
      <c r="AX33" s="130"/>
      <c r="AY33" s="130"/>
      <c r="AZ33" s="130"/>
      <c r="BA33" s="130"/>
    </row>
    <row r="34" spans="1:53" x14ac:dyDescent="0.2">
      <c r="A34" s="414">
        <v>28</v>
      </c>
      <c r="B34" s="714">
        <v>5.7492220925709839E-3</v>
      </c>
      <c r="C34" s="715">
        <v>3.99179586705776E-3</v>
      </c>
      <c r="D34" s="716">
        <v>3.8600280311559404E-3</v>
      </c>
      <c r="E34" s="732">
        <v>4.5952845772638536E-2</v>
      </c>
      <c r="F34" s="715">
        <v>4.994416810476094E-2</v>
      </c>
      <c r="G34" s="718">
        <v>5.171664493698392E-2</v>
      </c>
      <c r="I34" s="414">
        <v>28</v>
      </c>
      <c r="J34" s="714">
        <v>5.5358185711504772E-3</v>
      </c>
      <c r="K34" s="715">
        <v>3.5704534475878439E-3</v>
      </c>
      <c r="L34" s="716">
        <v>3.4472915706036055E-3</v>
      </c>
      <c r="M34" s="732">
        <v>5.3295932678821878E-2</v>
      </c>
      <c r="N34" s="715">
        <v>5.7407407407407407E-2</v>
      </c>
      <c r="O34" s="718">
        <v>5.8798646362098139E-2</v>
      </c>
      <c r="R34" s="398">
        <v>28</v>
      </c>
      <c r="S34" s="695">
        <v>463</v>
      </c>
      <c r="T34" s="692">
        <v>117</v>
      </c>
      <c r="U34" s="692">
        <v>107</v>
      </c>
      <c r="V34" s="693">
        <v>1143</v>
      </c>
      <c r="W34" s="693">
        <v>352</v>
      </c>
      <c r="X34" s="693">
        <v>345</v>
      </c>
      <c r="AV34" s="130"/>
      <c r="AW34" s="130"/>
      <c r="AX34" s="130"/>
      <c r="AY34" s="130"/>
      <c r="AZ34" s="130"/>
      <c r="BA34" s="130"/>
    </row>
    <row r="35" spans="1:53" x14ac:dyDescent="0.2">
      <c r="A35" s="414">
        <v>29</v>
      </c>
      <c r="B35" s="714">
        <v>3.9381563593932321E-3</v>
      </c>
      <c r="C35" s="715">
        <v>1.874600269060274E-3</v>
      </c>
      <c r="D35" s="716">
        <v>1.8151322289364244E-3</v>
      </c>
      <c r="E35" s="732">
        <v>3.791860639735696E-2</v>
      </c>
      <c r="F35" s="715">
        <v>3.7356613541772409E-2</v>
      </c>
      <c r="G35" s="718">
        <v>3.8787483702737942E-2</v>
      </c>
      <c r="I35" s="414">
        <v>29</v>
      </c>
      <c r="J35" s="714">
        <v>4.221822075141133E-3</v>
      </c>
      <c r="K35" s="715">
        <v>2.8563627580702748E-3</v>
      </c>
      <c r="L35" s="716">
        <v>2.722701622642338E-3</v>
      </c>
      <c r="M35" s="732">
        <v>4.4988671917143168E-2</v>
      </c>
      <c r="N35" s="715">
        <v>5.146198830409357E-2</v>
      </c>
      <c r="O35" s="718">
        <v>5.2453468697123522E-2</v>
      </c>
      <c r="R35" s="398">
        <v>29</v>
      </c>
      <c r="S35" s="695">
        <v>336</v>
      </c>
      <c r="T35" s="692">
        <v>84</v>
      </c>
      <c r="U35" s="692">
        <v>82</v>
      </c>
      <c r="V35" s="693">
        <v>987</v>
      </c>
      <c r="W35" s="693">
        <v>295</v>
      </c>
      <c r="X35" s="693">
        <v>292</v>
      </c>
      <c r="AV35" s="130"/>
      <c r="AW35" s="130"/>
      <c r="AX35" s="130"/>
      <c r="AY35" s="130"/>
      <c r="AZ35" s="130"/>
      <c r="BA35" s="130"/>
    </row>
    <row r="36" spans="1:53" x14ac:dyDescent="0.2">
      <c r="A36" s="417" t="s">
        <v>100</v>
      </c>
      <c r="B36" s="719">
        <v>1.7150427849085957E-2</v>
      </c>
      <c r="C36" s="720">
        <v>1.0299274419425269E-2</v>
      </c>
      <c r="D36" s="721">
        <v>1.0178526296440962E-2</v>
      </c>
      <c r="E36" s="733">
        <v>0.2811983781348551</v>
      </c>
      <c r="F36" s="720">
        <v>0.27215511115622781</v>
      </c>
      <c r="G36" s="723">
        <v>0.28455019556714473</v>
      </c>
      <c r="I36" s="417" t="s">
        <v>100</v>
      </c>
      <c r="J36" s="719">
        <v>1.891911621569009E-2</v>
      </c>
      <c r="K36" s="720">
        <v>1.2139541721798668E-2</v>
      </c>
      <c r="L36" s="721">
        <v>1.19227982346354E-2</v>
      </c>
      <c r="M36" s="733">
        <v>0.30632574531592766</v>
      </c>
      <c r="N36" s="720">
        <v>0.33859649122807017</v>
      </c>
      <c r="O36" s="723">
        <v>0.35035956006768187</v>
      </c>
      <c r="R36" s="398" t="s">
        <v>100</v>
      </c>
      <c r="S36" s="694">
        <v>1672</v>
      </c>
      <c r="T36" s="694">
        <v>346</v>
      </c>
      <c r="U36" s="694">
        <v>325</v>
      </c>
      <c r="V36" s="694">
        <v>7468</v>
      </c>
      <c r="W36" s="694">
        <v>2179</v>
      </c>
      <c r="X36" s="694">
        <v>2127</v>
      </c>
      <c r="AV36" s="130"/>
      <c r="AW36" s="130"/>
      <c r="AX36" s="130"/>
      <c r="AY36" s="130"/>
      <c r="AZ36" s="130"/>
      <c r="BA36" s="130"/>
    </row>
    <row r="37" spans="1:53" ht="13.5" thickBot="1" x14ac:dyDescent="0.25">
      <c r="A37" s="418" t="s">
        <v>34</v>
      </c>
      <c r="B37" s="734">
        <v>20.73</v>
      </c>
      <c r="C37" s="725">
        <v>20.010000000000002</v>
      </c>
      <c r="D37" s="726">
        <v>19.97</v>
      </c>
      <c r="E37" s="727">
        <v>26.82</v>
      </c>
      <c r="F37" s="725">
        <v>26.79</v>
      </c>
      <c r="G37" s="728">
        <v>27.04</v>
      </c>
      <c r="I37" s="418" t="s">
        <v>34</v>
      </c>
      <c r="J37" s="724">
        <v>20.87</v>
      </c>
      <c r="K37" s="735">
        <v>21.200491462415727</v>
      </c>
      <c r="L37" s="736">
        <v>21.485607008760951</v>
      </c>
      <c r="M37" s="737">
        <v>26.975869385406551</v>
      </c>
      <c r="N37" s="735">
        <v>29.568226120857698</v>
      </c>
      <c r="O37" s="738">
        <v>29.864213197969544</v>
      </c>
      <c r="R37" s="398" t="s">
        <v>34</v>
      </c>
      <c r="AV37" s="130"/>
      <c r="AW37" s="130"/>
      <c r="AX37" s="130"/>
      <c r="AY37" s="130"/>
      <c r="AZ37" s="130"/>
      <c r="BA37" s="130"/>
    </row>
    <row r="38" spans="1:53" ht="13.5" thickTop="1" x14ac:dyDescent="0.2">
      <c r="S38" s="694" t="e">
        <f>+'vš_druh studia '!#REF!</f>
        <v>#REF!</v>
      </c>
      <c r="T38" s="694" t="e">
        <f>+'vš_druh studia '!#REF!</f>
        <v>#REF!</v>
      </c>
      <c r="U38" s="694" t="e">
        <f>+'vš_druh studia '!#REF!</f>
        <v>#REF!</v>
      </c>
      <c r="V38" s="694" t="e">
        <f>+'vš_druh studia '!#REF!</f>
        <v>#REF!</v>
      </c>
      <c r="W38" s="694" t="e">
        <f>+'vš_druh studia '!#REF!</f>
        <v>#REF!</v>
      </c>
      <c r="X38" s="694" t="e">
        <f>+'vš_druh studia '!#REF!</f>
        <v>#REF!</v>
      </c>
      <c r="AV38" s="130"/>
      <c r="AW38" s="130"/>
      <c r="AX38" s="130"/>
      <c r="AY38" s="130"/>
      <c r="AZ38" s="130"/>
      <c r="BA38" s="130"/>
    </row>
    <row r="39" spans="1:53" ht="13.5" thickBot="1" x14ac:dyDescent="0.25">
      <c r="A39" s="815" t="s">
        <v>8</v>
      </c>
      <c r="B39" s="815"/>
      <c r="C39" s="815"/>
      <c r="D39" s="815"/>
      <c r="E39" s="815"/>
      <c r="F39" s="815"/>
      <c r="G39" s="815"/>
      <c r="I39" s="815" t="s">
        <v>9</v>
      </c>
      <c r="J39" s="815"/>
      <c r="K39" s="815"/>
      <c r="L39" s="815"/>
      <c r="M39" s="815"/>
      <c r="N39" s="815"/>
      <c r="O39" s="815"/>
      <c r="AV39" s="130"/>
      <c r="AW39" s="130"/>
      <c r="AX39" s="130"/>
      <c r="AY39" s="130"/>
      <c r="AZ39" s="130"/>
      <c r="BA39" s="130"/>
    </row>
    <row r="40" spans="1:53" ht="39" thickTop="1" x14ac:dyDescent="0.2">
      <c r="A40" s="400" t="s">
        <v>103</v>
      </c>
      <c r="B40" s="401" t="s">
        <v>94</v>
      </c>
      <c r="C40" s="402" t="s">
        <v>95</v>
      </c>
      <c r="D40" s="403" t="s">
        <v>96</v>
      </c>
      <c r="E40" s="404" t="s">
        <v>94</v>
      </c>
      <c r="F40" s="402" t="s">
        <v>95</v>
      </c>
      <c r="G40" s="405" t="s">
        <v>96</v>
      </c>
      <c r="I40" s="400" t="s">
        <v>104</v>
      </c>
      <c r="J40" s="401" t="s">
        <v>94</v>
      </c>
      <c r="K40" s="402" t="s">
        <v>95</v>
      </c>
      <c r="L40" s="403" t="s">
        <v>96</v>
      </c>
      <c r="M40" s="404" t="s">
        <v>94</v>
      </c>
      <c r="N40" s="402" t="s">
        <v>95</v>
      </c>
      <c r="O40" s="405" t="s">
        <v>96</v>
      </c>
      <c r="AV40" s="130"/>
      <c r="AW40" s="130"/>
      <c r="AX40" s="130"/>
      <c r="AY40" s="130"/>
      <c r="AZ40" s="130"/>
      <c r="BA40" s="130"/>
    </row>
    <row r="41" spans="1:53" ht="14.25" customHeight="1" thickBot="1" x14ac:dyDescent="0.25">
      <c r="A41" s="406"/>
      <c r="B41" s="407" t="s">
        <v>98</v>
      </c>
      <c r="C41" s="408"/>
      <c r="D41" s="409"/>
      <c r="E41" s="410" t="s">
        <v>99</v>
      </c>
      <c r="F41" s="408"/>
      <c r="G41" s="411"/>
      <c r="I41" s="406"/>
      <c r="J41" s="407" t="s">
        <v>98</v>
      </c>
      <c r="K41" s="408"/>
      <c r="L41" s="409"/>
      <c r="M41" s="410" t="s">
        <v>99</v>
      </c>
      <c r="N41" s="408"/>
      <c r="O41" s="411"/>
      <c r="AV41" s="130"/>
      <c r="AW41" s="130"/>
      <c r="AX41" s="130"/>
      <c r="AY41" s="130"/>
      <c r="AZ41" s="130"/>
      <c r="BA41" s="130"/>
    </row>
    <row r="42" spans="1:53" ht="13.5" thickTop="1" x14ac:dyDescent="0.2">
      <c r="A42" s="412">
        <v>18</v>
      </c>
      <c r="B42" s="709">
        <f>33.5651449005112%/100</f>
        <v>3.35651449005112E-3</v>
      </c>
      <c r="C42" s="710">
        <f>40%/100</f>
        <v>4.0000000000000001E-3</v>
      </c>
      <c r="D42" s="711">
        <v>4.0000000000000001E-3</v>
      </c>
      <c r="E42" s="712">
        <v>0</v>
      </c>
      <c r="F42" s="710">
        <f>0.0520639642989959/100</f>
        <v>5.2063964298995906E-4</v>
      </c>
      <c r="G42" s="713">
        <f>4.78850758180367%/100</f>
        <v>4.7885075818036702E-4</v>
      </c>
      <c r="I42" s="412">
        <v>18</v>
      </c>
      <c r="J42" s="709">
        <v>3.8465602874352745E-3</v>
      </c>
      <c r="K42" s="710">
        <v>4.20082661426926E-3</v>
      </c>
      <c r="L42" s="711">
        <v>4.1702309666381519E-3</v>
      </c>
      <c r="M42" s="712">
        <v>6.0986022003756742E-4</v>
      </c>
      <c r="N42" s="710">
        <v>9.1858996440463887E-4</v>
      </c>
      <c r="O42" s="713">
        <v>8.4879350066690922E-4</v>
      </c>
      <c r="AV42" s="130"/>
      <c r="AW42" s="130"/>
      <c r="AX42" s="130"/>
      <c r="AY42" s="130"/>
      <c r="AZ42" s="130"/>
      <c r="BA42" s="130"/>
    </row>
    <row r="43" spans="1:53" ht="12.75" customHeight="1" x14ac:dyDescent="0.2">
      <c r="A43" s="414">
        <v>19</v>
      </c>
      <c r="B43" s="714">
        <f>4565.07908650155%/100</f>
        <v>0.45650790865015495</v>
      </c>
      <c r="C43" s="715">
        <f>51.0873001932197/100</f>
        <v>0.51087300193219698</v>
      </c>
      <c r="D43" s="716">
        <v>0.52200000000000002</v>
      </c>
      <c r="E43" s="732">
        <v>5.2999999999999999E-2</v>
      </c>
      <c r="F43" s="715">
        <f>382.298252138341%/100</f>
        <v>3.8229825213834105E-2</v>
      </c>
      <c r="G43" s="718">
        <f>320.830007980846%/100</f>
        <v>3.2083000798084599E-2</v>
      </c>
      <c r="I43" s="414">
        <v>19</v>
      </c>
      <c r="J43" s="714">
        <v>0.46011835570115189</v>
      </c>
      <c r="K43" s="715">
        <v>0.52373128260722268</v>
      </c>
      <c r="L43" s="716">
        <v>0.53836968919304251</v>
      </c>
      <c r="M43" s="717">
        <v>4.9471861049447466E-2</v>
      </c>
      <c r="N43" s="715">
        <v>4.1279136525433462E-2</v>
      </c>
      <c r="O43" s="718">
        <v>3.6134351885534134E-2</v>
      </c>
      <c r="R43" s="397" t="s">
        <v>101</v>
      </c>
      <c r="S43" s="691" t="s">
        <v>105</v>
      </c>
      <c r="T43" s="691" t="s">
        <v>106</v>
      </c>
      <c r="U43" s="691" t="s">
        <v>107</v>
      </c>
      <c r="V43" s="691" t="s">
        <v>108</v>
      </c>
      <c r="W43" s="691" t="s">
        <v>106</v>
      </c>
      <c r="X43" s="691" t="s">
        <v>109</v>
      </c>
      <c r="AV43" s="130"/>
      <c r="AW43" s="130"/>
      <c r="AX43" s="130"/>
      <c r="AY43" s="130"/>
      <c r="AZ43" s="130"/>
      <c r="BA43" s="130"/>
    </row>
    <row r="44" spans="1:53" x14ac:dyDescent="0.2">
      <c r="A44" s="414">
        <v>20</v>
      </c>
      <c r="B44" s="714">
        <f>2131.49639119847%/100</f>
        <v>0.21314963911984702</v>
      </c>
      <c r="C44" s="715">
        <f>2040.40049183207%/100</f>
        <v>0.20404004918320698</v>
      </c>
      <c r="D44" s="716">
        <v>0.20399999999999999</v>
      </c>
      <c r="E44" s="732">
        <v>5.7000000000000002E-2</v>
      </c>
      <c r="F44" s="715">
        <f>481.219784306434%/100</f>
        <v>4.8121978430643406E-2</v>
      </c>
      <c r="G44" s="718">
        <f>453.312051077414%/100</f>
        <v>4.5331205107741405E-2</v>
      </c>
      <c r="I44" s="414">
        <v>20</v>
      </c>
      <c r="J44" s="714">
        <v>0.22379794991017646</v>
      </c>
      <c r="K44" s="715">
        <v>0.21402195270682295</v>
      </c>
      <c r="L44" s="716">
        <v>0.21328771029369833</v>
      </c>
      <c r="M44" s="717">
        <v>5.4472714853755516E-2</v>
      </c>
      <c r="N44" s="715">
        <v>4.5642438856355494E-2</v>
      </c>
      <c r="O44" s="718">
        <v>4.2985327998059902E-2</v>
      </c>
      <c r="R44" s="424"/>
      <c r="S44" s="814" t="s">
        <v>98</v>
      </c>
      <c r="T44" s="814"/>
      <c r="U44" s="814"/>
      <c r="V44" s="814" t="s">
        <v>99</v>
      </c>
      <c r="W44" s="814"/>
      <c r="X44" s="814"/>
      <c r="AV44" s="130"/>
      <c r="AW44" s="130"/>
      <c r="AX44" s="130"/>
      <c r="AY44" s="130"/>
      <c r="AZ44" s="130"/>
      <c r="BA44" s="130"/>
    </row>
    <row r="45" spans="1:53" x14ac:dyDescent="0.2">
      <c r="A45" s="414">
        <v>21</v>
      </c>
      <c r="B45" s="714">
        <f>1039.53228177171%/100</f>
        <v>0.10395322817717099</v>
      </c>
      <c r="C45" s="715">
        <f>930.08958369928%/100</f>
        <v>9.3008958369927994E-2</v>
      </c>
      <c r="D45" s="716">
        <v>9.0999999999999998E-2</v>
      </c>
      <c r="E45" s="732">
        <v>6.0999999999999999E-2</v>
      </c>
      <c r="F45" s="715">
        <f>592.785422089996%/100</f>
        <v>5.9278542208999606E-2</v>
      </c>
      <c r="G45" s="718">
        <f>587.390263367917%/100</f>
        <v>5.8739026336791698E-2</v>
      </c>
      <c r="I45" s="414">
        <v>21</v>
      </c>
      <c r="J45" s="714">
        <v>0.10075029060551621</v>
      </c>
      <c r="K45" s="715">
        <v>8.9640219527068229E-2</v>
      </c>
      <c r="L45" s="716">
        <v>8.7004562303963501E-2</v>
      </c>
      <c r="M45" s="717">
        <v>5.4155587539335984E-2</v>
      </c>
      <c r="N45" s="715">
        <v>5.080950740613159E-2</v>
      </c>
      <c r="O45" s="718">
        <v>5.0018188432157148E-2</v>
      </c>
      <c r="R45" s="398">
        <v>18</v>
      </c>
      <c r="S45" s="695">
        <v>7634</v>
      </c>
      <c r="T45" s="695">
        <v>5655</v>
      </c>
      <c r="U45" s="692">
        <v>5530</v>
      </c>
      <c r="V45" s="693">
        <v>191</v>
      </c>
      <c r="W45" s="693">
        <v>73</v>
      </c>
      <c r="X45" s="693">
        <v>43</v>
      </c>
      <c r="AV45" s="130"/>
      <c r="AW45" s="130"/>
      <c r="AX45" s="130"/>
      <c r="AY45" s="130"/>
      <c r="AZ45" s="130"/>
      <c r="BA45" s="130"/>
    </row>
    <row r="46" spans="1:53" x14ac:dyDescent="0.2">
      <c r="A46" s="414">
        <v>22</v>
      </c>
      <c r="B46" s="714">
        <f>607.572998705658%/100</f>
        <v>6.0757299870565801E-2</v>
      </c>
      <c r="C46" s="715">
        <f>509.221851396452%/100</f>
        <v>5.09221851396452E-2</v>
      </c>
      <c r="D46" s="716">
        <v>4.9000000000000002E-2</v>
      </c>
      <c r="E46" s="732">
        <v>7.2999999999999995E-2</v>
      </c>
      <c r="F46" s="715">
        <f>701.375976199331%/100</f>
        <v>7.0137597619933101E-2</v>
      </c>
      <c r="G46" s="718">
        <f>695.929768555467%/100</f>
        <v>6.9592976855546704E-2</v>
      </c>
      <c r="I46" s="414">
        <v>22</v>
      </c>
      <c r="J46" s="714">
        <v>6.8931628447638171E-2</v>
      </c>
      <c r="K46" s="715">
        <v>5.9336675926553291E-2</v>
      </c>
      <c r="L46" s="716">
        <v>5.6333761049329911E-2</v>
      </c>
      <c r="M46" s="717">
        <v>6.1571487814992804E-2</v>
      </c>
      <c r="N46" s="715">
        <v>5.8847169594672177E-2</v>
      </c>
      <c r="O46" s="718">
        <v>5.7839214259730813E-2</v>
      </c>
      <c r="R46" s="398">
        <v>19</v>
      </c>
      <c r="S46" s="695">
        <v>37325</v>
      </c>
      <c r="T46" s="695">
        <v>22106</v>
      </c>
      <c r="U46" s="692">
        <v>21496</v>
      </c>
      <c r="V46" s="693">
        <v>1444</v>
      </c>
      <c r="W46" s="693">
        <v>494</v>
      </c>
      <c r="X46" s="693">
        <v>362</v>
      </c>
      <c r="AV46" s="130"/>
      <c r="AW46" s="130"/>
      <c r="AX46" s="130"/>
      <c r="AY46" s="130"/>
      <c r="AZ46" s="130"/>
      <c r="BA46" s="130"/>
    </row>
    <row r="47" spans="1:53" x14ac:dyDescent="0.2">
      <c r="A47" s="414">
        <v>23</v>
      </c>
      <c r="B47" s="714">
        <f>477.151569664129%/100</f>
        <v>4.7715156966412903E-2</v>
      </c>
      <c r="C47" s="715">
        <f>439.311435095732%/100</f>
        <v>4.3931143509573195E-2</v>
      </c>
      <c r="D47" s="716">
        <v>4.2000000000000003E-2</v>
      </c>
      <c r="E47" s="732">
        <v>8.1000000000000003E-2</v>
      </c>
      <c r="F47" s="715">
        <f>804.016362960208%/100</f>
        <v>8.0401636296020804E-2</v>
      </c>
      <c r="G47" s="718">
        <f>803.67118914605%/100</f>
        <v>8.0367118914605004E-2</v>
      </c>
      <c r="I47" s="414">
        <v>23</v>
      </c>
      <c r="J47" s="714">
        <v>4.1530170136320405E-2</v>
      </c>
      <c r="K47" s="715">
        <v>3.5588454502337559E-2</v>
      </c>
      <c r="L47" s="716">
        <v>3.3272740233818078E-2</v>
      </c>
      <c r="M47" s="717">
        <v>6.566974849364525E-2</v>
      </c>
      <c r="N47" s="715">
        <v>6.4760592490527041E-2</v>
      </c>
      <c r="O47" s="718">
        <v>6.4811446586637567E-2</v>
      </c>
      <c r="R47" s="398">
        <v>20</v>
      </c>
      <c r="S47" s="695">
        <v>13058</v>
      </c>
      <c r="T47" s="695">
        <v>6499</v>
      </c>
      <c r="U47" s="692">
        <v>6209</v>
      </c>
      <c r="V47" s="693">
        <v>1518</v>
      </c>
      <c r="W47" s="693">
        <v>504</v>
      </c>
      <c r="X47" s="693">
        <v>418</v>
      </c>
      <c r="AV47" s="130"/>
      <c r="AW47" s="130"/>
      <c r="AX47" s="130"/>
      <c r="AY47" s="130"/>
      <c r="AZ47" s="130"/>
      <c r="BA47" s="130"/>
    </row>
    <row r="48" spans="1:53" x14ac:dyDescent="0.2">
      <c r="A48" s="414">
        <v>24</v>
      </c>
      <c r="B48" s="714">
        <f>374.70109470636%/100</f>
        <v>3.7470109470635997E-2</v>
      </c>
      <c r="C48" s="715">
        <f>353.240822062182%/100</f>
        <v>3.5324082206218202E-2</v>
      </c>
      <c r="D48" s="716">
        <v>3.3000000000000002E-2</v>
      </c>
      <c r="E48" s="732">
        <v>8.4000000000000005E-2</v>
      </c>
      <c r="F48" s="715">
        <f>876.162142060245%/100</f>
        <v>8.7616214206024487E-2</v>
      </c>
      <c r="G48" s="718">
        <f>883.479648842777%/100</f>
        <v>8.8347964884277708E-2</v>
      </c>
      <c r="I48" s="414">
        <v>24</v>
      </c>
      <c r="J48" s="714">
        <v>2.8976011835570116E-2</v>
      </c>
      <c r="K48" s="715">
        <v>2.5086387966664406E-2</v>
      </c>
      <c r="L48" s="716">
        <v>2.3257057313943542E-2</v>
      </c>
      <c r="M48" s="717">
        <v>7.1280462517990875E-2</v>
      </c>
      <c r="N48" s="715">
        <v>7.0846251004707775E-2</v>
      </c>
      <c r="O48" s="718">
        <v>7.0449860555353461E-2</v>
      </c>
      <c r="R48" s="398">
        <v>21</v>
      </c>
      <c r="S48" s="695">
        <v>7508</v>
      </c>
      <c r="T48" s="695">
        <v>3573</v>
      </c>
      <c r="U48" s="692">
        <v>3350</v>
      </c>
      <c r="V48" s="693">
        <v>1921</v>
      </c>
      <c r="W48" s="693">
        <v>692</v>
      </c>
      <c r="X48" s="693">
        <v>635</v>
      </c>
      <c r="AV48" s="130"/>
      <c r="AW48" s="130"/>
      <c r="AX48" s="130"/>
      <c r="AY48" s="130"/>
      <c r="AZ48" s="130"/>
      <c r="BA48" s="130"/>
    </row>
    <row r="49" spans="1:53" x14ac:dyDescent="0.2">
      <c r="A49" s="414">
        <v>25</v>
      </c>
      <c r="B49" s="714">
        <f>216.528091613101%/100</f>
        <v>2.1652809161310099E-2</v>
      </c>
      <c r="C49" s="715">
        <f>196.908484103285%/100</f>
        <v>1.9690848410328497E-2</v>
      </c>
      <c r="D49" s="716">
        <v>1.7999999999999999E-2</v>
      </c>
      <c r="E49" s="732">
        <v>7.4999999999999997E-2</v>
      </c>
      <c r="F49" s="715">
        <f>797.322424693195%/100</f>
        <v>7.9732242469319495E-2</v>
      </c>
      <c r="G49" s="718">
        <f>803.67118914605%/100</f>
        <v>8.0367118914605004E-2</v>
      </c>
      <c r="I49" s="414">
        <v>25</v>
      </c>
      <c r="J49" s="714">
        <v>1.84296734650745E-2</v>
      </c>
      <c r="K49" s="715">
        <v>1.4990853038823769E-2</v>
      </c>
      <c r="L49" s="716">
        <v>1.3722554890219561E-2</v>
      </c>
      <c r="M49" s="717">
        <v>6.7816456468177494E-2</v>
      </c>
      <c r="N49" s="715">
        <v>6.929613043977495E-2</v>
      </c>
      <c r="O49" s="718">
        <v>7.014672001940099E-2</v>
      </c>
      <c r="R49" s="398">
        <v>22</v>
      </c>
      <c r="S49" s="695">
        <v>5385</v>
      </c>
      <c r="T49" s="695">
        <v>2596</v>
      </c>
      <c r="U49" s="692">
        <v>2421</v>
      </c>
      <c r="V49" s="693">
        <v>2290</v>
      </c>
      <c r="W49" s="693">
        <v>841</v>
      </c>
      <c r="X49" s="693">
        <v>793</v>
      </c>
      <c r="AV49" s="130"/>
      <c r="AW49" s="130"/>
      <c r="AX49" s="130"/>
      <c r="AY49" s="130"/>
      <c r="AZ49" s="130"/>
      <c r="BA49" s="130"/>
    </row>
    <row r="50" spans="1:53" x14ac:dyDescent="0.2">
      <c r="A50" s="414">
        <v>26</v>
      </c>
      <c r="B50" s="714">
        <f>129.105148849352%/100</f>
        <v>1.2910514884935198E-2</v>
      </c>
      <c r="C50" s="715">
        <f>103.109081327947%/100</f>
        <v>1.0310908132794701E-2</v>
      </c>
      <c r="D50" s="716">
        <v>0.01</v>
      </c>
      <c r="E50" s="732">
        <v>6.8000000000000005E-2</v>
      </c>
      <c r="F50" s="715">
        <f>713.276310896244%/100</f>
        <v>7.1327631089624394E-2</v>
      </c>
      <c r="G50" s="718">
        <f>725.458898643256%/100</f>
        <v>7.2545889864325599E-2</v>
      </c>
      <c r="I50" s="414">
        <v>26</v>
      </c>
      <c r="J50" s="714">
        <v>1.0504068477227095E-2</v>
      </c>
      <c r="K50" s="715">
        <v>7.5547123788874578E-3</v>
      </c>
      <c r="L50" s="716">
        <v>6.665240946678073E-3</v>
      </c>
      <c r="M50" s="717">
        <v>6.4791549776791163E-2</v>
      </c>
      <c r="N50" s="715">
        <v>6.9812837294752558E-2</v>
      </c>
      <c r="O50" s="718">
        <v>7.0389232448162961E-2</v>
      </c>
      <c r="R50" s="398">
        <v>23</v>
      </c>
      <c r="S50" s="695">
        <v>3631</v>
      </c>
      <c r="T50" s="695">
        <v>1760</v>
      </c>
      <c r="U50" s="692">
        <v>1630</v>
      </c>
      <c r="V50" s="693">
        <v>2274</v>
      </c>
      <c r="W50" s="693">
        <v>857</v>
      </c>
      <c r="X50" s="693">
        <v>810</v>
      </c>
      <c r="AV50" s="130"/>
      <c r="AW50" s="130"/>
      <c r="AX50" s="130"/>
      <c r="AY50" s="130"/>
      <c r="AZ50" s="130"/>
      <c r="BA50" s="130"/>
    </row>
    <row r="51" spans="1:53" x14ac:dyDescent="0.2">
      <c r="A51" s="414">
        <v>27</v>
      </c>
      <c r="B51" s="714">
        <f>88.5198429238971%/100</f>
        <v>8.8519842923897099E-3</v>
      </c>
      <c r="C51" s="715">
        <f>65.3434041805726%/100</f>
        <v>6.5343404180572603E-3</v>
      </c>
      <c r="D51" s="716">
        <v>6.0000000000000001E-3</v>
      </c>
      <c r="E51" s="732">
        <v>5.8000000000000003E-2</v>
      </c>
      <c r="F51" s="715">
        <f>585.347712904425%/100</f>
        <v>5.8534771290442496E-2</v>
      </c>
      <c r="G51" s="718">
        <f>592.976855546688%/100</f>
        <v>5.92976855546688E-2</v>
      </c>
      <c r="I51" s="414">
        <v>27</v>
      </c>
      <c r="J51" s="714">
        <v>7.1119095424284047E-3</v>
      </c>
      <c r="K51" s="715">
        <v>4.6242970390947893E-3</v>
      </c>
      <c r="L51" s="716">
        <v>4.1880524664955803E-3</v>
      </c>
      <c r="M51" s="717">
        <v>5.7448832727538847E-2</v>
      </c>
      <c r="N51" s="715">
        <v>5.8330462739694576E-2</v>
      </c>
      <c r="O51" s="718">
        <v>5.9597429368255128E-2</v>
      </c>
      <c r="R51" s="398">
        <v>24</v>
      </c>
      <c r="S51" s="695">
        <v>2384</v>
      </c>
      <c r="T51" s="695">
        <v>1125</v>
      </c>
      <c r="U51" s="692">
        <v>1019</v>
      </c>
      <c r="V51" s="693">
        <v>2174</v>
      </c>
      <c r="W51" s="693">
        <v>890</v>
      </c>
      <c r="X51" s="693">
        <v>841</v>
      </c>
      <c r="AV51" s="130"/>
      <c r="AW51" s="130"/>
      <c r="AX51" s="130"/>
      <c r="AY51" s="130"/>
      <c r="AZ51" s="130"/>
      <c r="BA51" s="130"/>
    </row>
    <row r="52" spans="1:53" x14ac:dyDescent="0.2">
      <c r="A52" s="414">
        <v>28</v>
      </c>
      <c r="B52" s="714">
        <f>65.5946295768159%/100</f>
        <v>6.5594629576815897E-3</v>
      </c>
      <c r="C52" s="715">
        <f>42.5083435798349%/100</f>
        <v>4.2508343579834903E-3</v>
      </c>
      <c r="D52" s="716">
        <v>4.0000000000000001E-3</v>
      </c>
      <c r="E52" s="732">
        <v>5.0999999999999997E-2</v>
      </c>
      <c r="F52" s="715">
        <f>558.57195983637%/100</f>
        <v>5.585719598363699E-2</v>
      </c>
      <c r="G52" s="718">
        <f>569.832402234637%/100</f>
        <v>5.6983240223463703E-2</v>
      </c>
      <c r="I52" s="414">
        <v>28</v>
      </c>
      <c r="J52" s="714">
        <v>5.9917573708126379E-3</v>
      </c>
      <c r="K52" s="715">
        <v>3.9467443593739415E-3</v>
      </c>
      <c r="L52" s="716">
        <v>3.6534074707727402E-3</v>
      </c>
      <c r="M52" s="717">
        <v>5.1886907520796235E-2</v>
      </c>
      <c r="N52" s="715">
        <v>5.3507865426570218E-2</v>
      </c>
      <c r="O52" s="718">
        <v>5.4201527828301198E-2</v>
      </c>
      <c r="R52" s="398">
        <v>25</v>
      </c>
      <c r="S52" s="695">
        <v>1410</v>
      </c>
      <c r="T52" s="695">
        <v>637</v>
      </c>
      <c r="U52" s="692">
        <v>581</v>
      </c>
      <c r="V52" s="693">
        <v>1934</v>
      </c>
      <c r="W52" s="693">
        <v>745</v>
      </c>
      <c r="X52" s="693">
        <v>699</v>
      </c>
      <c r="AV52" s="130"/>
      <c r="AW52" s="130"/>
      <c r="AX52" s="130"/>
      <c r="AY52" s="130"/>
      <c r="AZ52" s="130"/>
      <c r="BA52" s="130"/>
    </row>
    <row r="53" spans="1:53" x14ac:dyDescent="0.2">
      <c r="A53" s="414">
        <v>29</v>
      </c>
      <c r="B53" s="714">
        <f>49.0314371585898%/100</f>
        <v>4.9031437158589802E-3</v>
      </c>
      <c r="C53" s="715">
        <f>30.2125417178992%/100</f>
        <v>3.0212541717899201E-3</v>
      </c>
      <c r="D53" s="716">
        <v>3.0000000000000001E-3</v>
      </c>
      <c r="E53" s="732">
        <v>4.5999999999999999E-2</v>
      </c>
      <c r="F53" s="715">
        <v>4.8000000000000001E-2</v>
      </c>
      <c r="G53" s="718">
        <f>486.83160415004%/100</f>
        <v>4.8683160415004E-2</v>
      </c>
      <c r="I53" s="414">
        <v>29</v>
      </c>
      <c r="J53" s="714">
        <v>5.3788439184191059E-3</v>
      </c>
      <c r="K53" s="715">
        <v>2.8287824378345418E-3</v>
      </c>
      <c r="L53" s="716">
        <v>2.6732249786142002E-3</v>
      </c>
      <c r="M53" s="717">
        <v>4.4836923377161948E-2</v>
      </c>
      <c r="N53" s="715">
        <v>4.7249971294063615E-2</v>
      </c>
      <c r="O53" s="718">
        <v>4.8017460894870856E-2</v>
      </c>
      <c r="R53" s="398">
        <v>26</v>
      </c>
      <c r="S53" s="695">
        <v>981</v>
      </c>
      <c r="T53" s="695">
        <v>381</v>
      </c>
      <c r="U53" s="692">
        <v>344</v>
      </c>
      <c r="V53" s="693">
        <v>1686</v>
      </c>
      <c r="W53" s="693">
        <v>624</v>
      </c>
      <c r="X53" s="693">
        <v>591</v>
      </c>
      <c r="AV53" s="130"/>
      <c r="AW53" s="130"/>
      <c r="AX53" s="130"/>
      <c r="AY53" s="130"/>
      <c r="AZ53" s="130"/>
      <c r="BA53" s="130"/>
    </row>
    <row r="54" spans="1:53" x14ac:dyDescent="0.2">
      <c r="A54" s="417" t="s">
        <v>100</v>
      </c>
      <c r="B54" s="719">
        <v>1.8679999999999999E-2</v>
      </c>
      <c r="C54" s="720">
        <v>1.4E-2</v>
      </c>
      <c r="D54" s="721">
        <v>1.4E-2</v>
      </c>
      <c r="E54" s="733">
        <v>0.29299999999999998</v>
      </c>
      <c r="F54" s="720">
        <f>30.2%</f>
        <v>0.30199999999999999</v>
      </c>
      <c r="G54" s="723">
        <v>0.307</v>
      </c>
      <c r="I54" s="417" t="s">
        <v>100</v>
      </c>
      <c r="J54" s="719">
        <v>2.4E-2</v>
      </c>
      <c r="K54" s="720">
        <v>1.4E-2</v>
      </c>
      <c r="L54" s="721">
        <v>1.2999999999999999E-2</v>
      </c>
      <c r="M54" s="722">
        <v>0.35599999999999998</v>
      </c>
      <c r="N54" s="720">
        <v>0.36899999999999999</v>
      </c>
      <c r="O54" s="723">
        <v>0.374</v>
      </c>
      <c r="R54" s="398">
        <v>27</v>
      </c>
      <c r="S54" s="695">
        <v>629</v>
      </c>
      <c r="T54" s="695">
        <v>225</v>
      </c>
      <c r="U54" s="692">
        <v>202</v>
      </c>
      <c r="V54" s="693">
        <v>1480</v>
      </c>
      <c r="W54" s="693">
        <v>590</v>
      </c>
      <c r="X54" s="693">
        <v>560</v>
      </c>
      <c r="AV54" s="130"/>
      <c r="AW54" s="130"/>
      <c r="AX54" s="130"/>
      <c r="AY54" s="130"/>
      <c r="AZ54" s="130"/>
      <c r="BA54" s="130"/>
    </row>
    <row r="55" spans="1:53" ht="13.5" thickBot="1" x14ac:dyDescent="0.25">
      <c r="A55" s="418" t="s">
        <v>34</v>
      </c>
      <c r="B55" s="734">
        <v>20.420000000000002</v>
      </c>
      <c r="C55" s="725">
        <v>20.5</v>
      </c>
      <c r="D55" s="726">
        <v>20.3</v>
      </c>
      <c r="E55" s="727">
        <v>25.9</v>
      </c>
      <c r="F55" s="725">
        <v>27.68</v>
      </c>
      <c r="G55" s="728">
        <v>27.81</v>
      </c>
      <c r="I55" s="418" t="s">
        <v>34</v>
      </c>
      <c r="J55" s="724">
        <v>20.69</v>
      </c>
      <c r="K55" s="725">
        <v>20.309999999999999</v>
      </c>
      <c r="L55" s="726">
        <v>20.239999999999998</v>
      </c>
      <c r="M55" s="727">
        <v>28.37</v>
      </c>
      <c r="N55" s="725">
        <v>28.64</v>
      </c>
      <c r="O55" s="728">
        <v>28.75</v>
      </c>
      <c r="R55" s="398">
        <v>28</v>
      </c>
      <c r="S55" s="695">
        <v>473</v>
      </c>
      <c r="T55" s="695">
        <v>181</v>
      </c>
      <c r="U55" s="692">
        <v>168</v>
      </c>
      <c r="V55" s="693">
        <v>1224</v>
      </c>
      <c r="W55" s="693">
        <v>492</v>
      </c>
      <c r="X55" s="693">
        <v>476</v>
      </c>
      <c r="AV55" s="130"/>
      <c r="AW55" s="130"/>
      <c r="AX55" s="130"/>
      <c r="AY55" s="130"/>
      <c r="AZ55" s="130"/>
      <c r="BA55" s="130"/>
    </row>
    <row r="56" spans="1:53" ht="13.5" thickTop="1" x14ac:dyDescent="0.2">
      <c r="R56" s="398">
        <v>29</v>
      </c>
      <c r="S56" s="695">
        <v>324</v>
      </c>
      <c r="T56" s="695">
        <v>85</v>
      </c>
      <c r="U56" s="692">
        <v>79</v>
      </c>
      <c r="V56" s="693">
        <v>1010</v>
      </c>
      <c r="W56" s="693">
        <v>368</v>
      </c>
      <c r="X56" s="693">
        <v>357</v>
      </c>
      <c r="AV56" s="130"/>
      <c r="AW56" s="130"/>
      <c r="AX56" s="130"/>
      <c r="AY56" s="130"/>
      <c r="AZ56" s="130"/>
      <c r="BA56" s="130"/>
    </row>
    <row r="57" spans="1:53" ht="13.5" thickBot="1" x14ac:dyDescent="0.25">
      <c r="A57" s="815" t="s">
        <v>10</v>
      </c>
      <c r="B57" s="815"/>
      <c r="C57" s="815"/>
      <c r="D57" s="815"/>
      <c r="E57" s="815"/>
      <c r="F57" s="815"/>
      <c r="G57" s="815"/>
      <c r="I57" s="815" t="s">
        <v>11</v>
      </c>
      <c r="J57" s="815"/>
      <c r="K57" s="815"/>
      <c r="L57" s="815"/>
      <c r="M57" s="815"/>
      <c r="N57" s="815"/>
      <c r="O57" s="815"/>
    </row>
    <row r="58" spans="1:53" ht="39" thickTop="1" x14ac:dyDescent="0.2">
      <c r="A58" s="400" t="s">
        <v>110</v>
      </c>
      <c r="B58" s="401" t="s">
        <v>94</v>
      </c>
      <c r="C58" s="402" t="s">
        <v>95</v>
      </c>
      <c r="D58" s="403" t="s">
        <v>96</v>
      </c>
      <c r="E58" s="404" t="s">
        <v>94</v>
      </c>
      <c r="F58" s="402" t="s">
        <v>95</v>
      </c>
      <c r="G58" s="405" t="s">
        <v>96</v>
      </c>
      <c r="I58" s="400" t="s">
        <v>111</v>
      </c>
      <c r="J58" s="401" t="s">
        <v>94</v>
      </c>
      <c r="K58" s="402" t="s">
        <v>95</v>
      </c>
      <c r="L58" s="403" t="s">
        <v>96</v>
      </c>
      <c r="M58" s="404" t="s">
        <v>94</v>
      </c>
      <c r="N58" s="402" t="s">
        <v>95</v>
      </c>
      <c r="O58" s="405" t="s">
        <v>96</v>
      </c>
    </row>
    <row r="59" spans="1:53" ht="13.5" thickBot="1" x14ac:dyDescent="0.25">
      <c r="A59" s="406"/>
      <c r="B59" s="407" t="s">
        <v>98</v>
      </c>
      <c r="C59" s="408"/>
      <c r="D59" s="409"/>
      <c r="E59" s="410" t="s">
        <v>99</v>
      </c>
      <c r="F59" s="408"/>
      <c r="G59" s="411"/>
      <c r="I59" s="406"/>
      <c r="J59" s="407" t="s">
        <v>98</v>
      </c>
      <c r="K59" s="408"/>
      <c r="L59" s="409"/>
      <c r="M59" s="410" t="s">
        <v>99</v>
      </c>
      <c r="N59" s="408"/>
      <c r="O59" s="411"/>
      <c r="P59" s="425"/>
    </row>
    <row r="60" spans="1:53" ht="13.5" thickTop="1" x14ac:dyDescent="0.2">
      <c r="A60" s="412">
        <v>18</v>
      </c>
      <c r="B60" s="709">
        <v>3.3312468835867133E-3</v>
      </c>
      <c r="C60" s="710">
        <v>4.0000000000000001E-3</v>
      </c>
      <c r="D60" s="729">
        <v>3.9402985074626865E-3</v>
      </c>
      <c r="E60" s="712">
        <v>3.0496387351036875E-4</v>
      </c>
      <c r="F60" s="710">
        <v>4.1681863179284114E-4</v>
      </c>
      <c r="G60" s="713">
        <v>3.8785460992907798E-4</v>
      </c>
      <c r="I60" s="412">
        <v>18</v>
      </c>
      <c r="J60" s="709">
        <v>5.0254893647822809E-3</v>
      </c>
      <c r="K60" s="710">
        <v>5.8701657458563542E-3</v>
      </c>
      <c r="L60" s="711">
        <v>6.0122757169991988E-3</v>
      </c>
      <c r="M60" s="712">
        <v>3.773268489015596E-4</v>
      </c>
      <c r="N60" s="710">
        <v>3.3658700774150119E-4</v>
      </c>
      <c r="O60" s="713">
        <v>3.1336735607485005E-4</v>
      </c>
      <c r="P60" s="425"/>
      <c r="T60" s="449"/>
      <c r="U60" s="449"/>
      <c r="X60" s="696"/>
    </row>
    <row r="61" spans="1:53" x14ac:dyDescent="0.2">
      <c r="A61" s="414">
        <v>19</v>
      </c>
      <c r="B61" s="714">
        <v>0.47048027244082796</v>
      </c>
      <c r="C61" s="715">
        <v>0.52900000000000003</v>
      </c>
      <c r="D61" s="730">
        <v>0.54200426439232408</v>
      </c>
      <c r="E61" s="717">
        <v>5.4565074598855207E-2</v>
      </c>
      <c r="F61" s="715">
        <v>3.5481686031365603E-2</v>
      </c>
      <c r="G61" s="718">
        <v>2.9753989361702128E-2</v>
      </c>
      <c r="I61" s="414">
        <v>19</v>
      </c>
      <c r="J61" s="714">
        <v>0.47274757773480724</v>
      </c>
      <c r="K61" s="715">
        <v>0.52667847705981263</v>
      </c>
      <c r="L61" s="716">
        <v>0.53736872674756286</v>
      </c>
      <c r="M61" s="717">
        <v>5.5949186651014587E-2</v>
      </c>
      <c r="N61" s="715">
        <v>3.9380679905755639E-2</v>
      </c>
      <c r="O61" s="718">
        <v>3.2993105918166357E-2</v>
      </c>
      <c r="P61" s="425"/>
      <c r="T61" s="449"/>
      <c r="U61" s="449"/>
      <c r="X61" s="696"/>
    </row>
    <row r="62" spans="1:53" x14ac:dyDescent="0.2">
      <c r="A62" s="414">
        <v>20</v>
      </c>
      <c r="B62" s="714">
        <v>0.22869964671808529</v>
      </c>
      <c r="C62" s="715">
        <v>0.221</v>
      </c>
      <c r="D62" s="730">
        <v>0.22021321961620469</v>
      </c>
      <c r="E62" s="717">
        <v>5.6441775358919026E-2</v>
      </c>
      <c r="F62" s="715">
        <v>4.9861928828218618E-2</v>
      </c>
      <c r="G62" s="718">
        <v>4.6376329787234043E-2</v>
      </c>
      <c r="I62" s="414">
        <v>20</v>
      </c>
      <c r="J62" s="714">
        <v>0.22362393621971521</v>
      </c>
      <c r="K62" s="715">
        <v>0.21602510208983905</v>
      </c>
      <c r="L62" s="716">
        <v>0.21534307646421677</v>
      </c>
      <c r="M62" s="717">
        <v>6.0665772262284083E-2</v>
      </c>
      <c r="N62" s="715">
        <v>5.2086839447997309E-2</v>
      </c>
      <c r="O62" s="718">
        <v>4.7676604888530753E-2</v>
      </c>
      <c r="P62" s="425"/>
      <c r="T62" s="449"/>
      <c r="U62" s="449"/>
      <c r="X62" s="696"/>
    </row>
    <row r="63" spans="1:53" x14ac:dyDescent="0.2">
      <c r="A63" s="414">
        <v>21</v>
      </c>
      <c r="B63" s="714">
        <v>9.8473355329464565E-2</v>
      </c>
      <c r="C63" s="715">
        <v>8.6999999999999994E-2</v>
      </c>
      <c r="D63" s="730">
        <v>8.4759061833688698E-2</v>
      </c>
      <c r="E63" s="717">
        <v>5.7825842169466082E-2</v>
      </c>
      <c r="F63" s="715">
        <v>5.26233522638462E-2</v>
      </c>
      <c r="G63" s="718">
        <v>5.0753546099290781E-2</v>
      </c>
      <c r="I63" s="414">
        <v>21</v>
      </c>
      <c r="J63" s="714">
        <v>9.623915538689029E-2</v>
      </c>
      <c r="K63" s="715">
        <v>8.5290055248618782E-2</v>
      </c>
      <c r="L63" s="716">
        <v>8.3434061190210823E-2</v>
      </c>
      <c r="M63" s="717">
        <v>5.7898708703672648E-2</v>
      </c>
      <c r="N63" s="715">
        <v>5.3559407606866373E-2</v>
      </c>
      <c r="O63" s="718">
        <v>5.2063747873578654E-2</v>
      </c>
      <c r="P63" s="425"/>
      <c r="Q63" s="396" t="s">
        <v>112</v>
      </c>
      <c r="T63" s="449"/>
      <c r="U63" s="449"/>
      <c r="X63" s="696"/>
    </row>
    <row r="64" spans="1:53" x14ac:dyDescent="0.2">
      <c r="A64" s="414">
        <v>22</v>
      </c>
      <c r="B64" s="714">
        <v>6.5829257683616416E-2</v>
      </c>
      <c r="C64" s="715">
        <v>5.7000000000000002E-2</v>
      </c>
      <c r="D64" s="730">
        <v>5.4788912579957355E-2</v>
      </c>
      <c r="E64" s="717">
        <v>6.5356103969222104E-2</v>
      </c>
      <c r="F64" s="715">
        <v>6.2887511071744909E-2</v>
      </c>
      <c r="G64" s="718">
        <v>6.2222960992907798E-2</v>
      </c>
      <c r="I64" s="414">
        <v>22</v>
      </c>
      <c r="J64" s="714">
        <v>6.7358102309036577E-2</v>
      </c>
      <c r="K64" s="715">
        <v>6.0323084314196487E-2</v>
      </c>
      <c r="L64" s="716">
        <v>5.7438425191906194E-2</v>
      </c>
      <c r="M64" s="717">
        <v>6.6095086365923192E-2</v>
      </c>
      <c r="N64" s="715">
        <v>6.3951531470885226E-2</v>
      </c>
      <c r="O64" s="718">
        <v>6.388217387411585E-2</v>
      </c>
      <c r="P64" s="425"/>
      <c r="S64" s="437" t="s">
        <v>59</v>
      </c>
      <c r="T64" s="449" t="s">
        <v>60</v>
      </c>
      <c r="U64" s="449" t="s">
        <v>61</v>
      </c>
      <c r="V64" s="437" t="s">
        <v>57</v>
      </c>
      <c r="X64" s="696"/>
    </row>
    <row r="65" spans="1:24" x14ac:dyDescent="0.2">
      <c r="A65" s="414">
        <v>23</v>
      </c>
      <c r="B65" s="714">
        <v>4.3391082018693169E-2</v>
      </c>
      <c r="C65" s="715">
        <v>3.7999999999999999E-2</v>
      </c>
      <c r="D65" s="730">
        <v>3.5837953091684437E-2</v>
      </c>
      <c r="E65" s="717">
        <v>6.7913108754809048E-2</v>
      </c>
      <c r="F65" s="715">
        <v>6.8722971916844677E-2</v>
      </c>
      <c r="G65" s="718">
        <v>6.8927304964538999E-2</v>
      </c>
      <c r="I65" s="414">
        <v>23</v>
      </c>
      <c r="J65" s="714">
        <v>4.2571892417301749E-2</v>
      </c>
      <c r="K65" s="715">
        <v>3.7307830891184245E-2</v>
      </c>
      <c r="L65" s="716">
        <v>3.5320157606392164E-2</v>
      </c>
      <c r="M65" s="717">
        <v>6.4690591983900717E-2</v>
      </c>
      <c r="N65" s="715">
        <v>6.2605183439919221E-2</v>
      </c>
      <c r="O65" s="718">
        <v>6.31211388665055E-2</v>
      </c>
      <c r="P65" s="425"/>
      <c r="Q65" s="396" t="s">
        <v>62</v>
      </c>
      <c r="R65" s="396">
        <v>18</v>
      </c>
      <c r="S65" s="437">
        <v>7</v>
      </c>
      <c r="T65" s="449">
        <v>3.8785460992907798E-2</v>
      </c>
      <c r="U65" s="449">
        <f t="shared" ref="U65:U75" si="1">T65/100</f>
        <v>3.8785460992907798E-4</v>
      </c>
      <c r="V65" s="437">
        <v>3.8798359383660351E-2</v>
      </c>
      <c r="X65" s="696"/>
    </row>
    <row r="66" spans="1:24" x14ac:dyDescent="0.2">
      <c r="A66" s="414">
        <v>24</v>
      </c>
      <c r="B66" s="714">
        <v>2.406136284068365E-2</v>
      </c>
      <c r="C66" s="715">
        <v>0.02</v>
      </c>
      <c r="D66" s="730">
        <v>1.8473347547974413E-2</v>
      </c>
      <c r="E66" s="717">
        <v>6.2705264145631989E-2</v>
      </c>
      <c r="F66" s="715">
        <v>6.4033762309175221E-2</v>
      </c>
      <c r="G66" s="718">
        <v>6.4494680851063829E-2</v>
      </c>
      <c r="I66" s="414">
        <v>24</v>
      </c>
      <c r="J66" s="714">
        <v>2.7567807914628727E-2</v>
      </c>
      <c r="K66" s="715">
        <v>2.3585755464809031E-2</v>
      </c>
      <c r="L66" s="716">
        <v>2.2055476194213774E-2</v>
      </c>
      <c r="M66" s="717">
        <v>6.3642461848063062E-2</v>
      </c>
      <c r="N66" s="715">
        <v>6.4792998990238979E-2</v>
      </c>
      <c r="O66" s="718">
        <v>6.6165278896946914E-2</v>
      </c>
      <c r="P66" s="425"/>
      <c r="R66" s="396">
        <v>19</v>
      </c>
      <c r="S66" s="437">
        <v>537</v>
      </c>
      <c r="T66" s="449">
        <v>2.9753989361702127</v>
      </c>
      <c r="U66" s="449">
        <f t="shared" si="1"/>
        <v>2.9753989361702128E-2</v>
      </c>
      <c r="V66" s="437">
        <v>3.0151867863873187</v>
      </c>
      <c r="X66" s="696"/>
    </row>
    <row r="67" spans="1:24" x14ac:dyDescent="0.2">
      <c r="A67" s="414">
        <v>25</v>
      </c>
      <c r="B67" s="714">
        <v>1.4757211512958975E-2</v>
      </c>
      <c r="C67" s="715">
        <v>1.1000000000000001E-2</v>
      </c>
      <c r="D67" s="730">
        <v>1.0524520255863539E-2</v>
      </c>
      <c r="E67" s="717">
        <v>6.3737449563667073E-2</v>
      </c>
      <c r="F67" s="715">
        <v>6.575313916532069E-2</v>
      </c>
      <c r="G67" s="718">
        <v>6.6544769503546097E-2</v>
      </c>
      <c r="I67" s="414">
        <v>25</v>
      </c>
      <c r="J67" s="714">
        <v>1.3535731643004124E-2</v>
      </c>
      <c r="K67" s="715">
        <v>1.0869565217391304E-2</v>
      </c>
      <c r="L67" s="716">
        <v>1.0329183868891575E-2</v>
      </c>
      <c r="M67" s="717">
        <v>5.649421432165018E-2</v>
      </c>
      <c r="N67" s="715">
        <v>5.9197239986536518E-2</v>
      </c>
      <c r="O67" s="718">
        <v>5.9495030889067956E-2</v>
      </c>
      <c r="P67" s="425"/>
      <c r="R67" s="396">
        <v>20</v>
      </c>
      <c r="S67" s="437">
        <v>837</v>
      </c>
      <c r="T67" s="449">
        <v>4.6376329787234045</v>
      </c>
      <c r="U67" s="449">
        <f t="shared" si="1"/>
        <v>4.6376329787234043E-2</v>
      </c>
      <c r="V67" s="437">
        <v>7.6543620441192779</v>
      </c>
      <c r="X67" s="696"/>
    </row>
    <row r="68" spans="1:24" x14ac:dyDescent="0.2">
      <c r="A68" s="414">
        <v>26</v>
      </c>
      <c r="B68" s="714">
        <v>9.1662334631175801E-3</v>
      </c>
      <c r="C68" s="715">
        <v>6.0000000000000001E-3</v>
      </c>
      <c r="D68" s="730">
        <v>5.6631130063965881E-3</v>
      </c>
      <c r="E68" s="717">
        <v>6.2869475462137558E-2</v>
      </c>
      <c r="F68" s="715">
        <v>6.4242171625071634E-2</v>
      </c>
      <c r="G68" s="718">
        <v>6.499335106382978E-2</v>
      </c>
      <c r="I68" s="414">
        <v>26</v>
      </c>
      <c r="J68" s="714">
        <v>7.9311735448312944E-3</v>
      </c>
      <c r="K68" s="715">
        <v>5.1345183761710303E-3</v>
      </c>
      <c r="L68" s="716">
        <v>4.9291242170698395E-3</v>
      </c>
      <c r="M68" s="717">
        <v>5.6703840348817709E-2</v>
      </c>
      <c r="N68" s="715">
        <v>5.8734432850891957E-2</v>
      </c>
      <c r="O68" s="718">
        <v>5.9495030889067956E-2</v>
      </c>
      <c r="P68" s="425"/>
      <c r="R68" s="396">
        <v>21</v>
      </c>
      <c r="S68" s="437">
        <v>916</v>
      </c>
      <c r="T68" s="449">
        <v>5.0753546099290778</v>
      </c>
      <c r="U68" s="449">
        <f t="shared" si="1"/>
        <v>5.0753546099290781E-2</v>
      </c>
      <c r="V68" s="437">
        <v>12.731404500609688</v>
      </c>
      <c r="X68" s="696"/>
    </row>
    <row r="69" spans="1:24" x14ac:dyDescent="0.2">
      <c r="A69" s="414">
        <v>27</v>
      </c>
      <c r="B69" s="714">
        <v>6.9595476294040896E-3</v>
      </c>
      <c r="C69" s="715">
        <v>5.0000000000000001E-3</v>
      </c>
      <c r="D69" s="730">
        <v>4.366737739872068E-3</v>
      </c>
      <c r="E69" s="717">
        <v>5.487003847236558E-2</v>
      </c>
      <c r="F69" s="715">
        <v>6.0021882978169128E-2</v>
      </c>
      <c r="G69" s="718">
        <v>6.0782358156028372E-2</v>
      </c>
      <c r="I69" s="414">
        <v>27</v>
      </c>
      <c r="J69" s="714">
        <v>6.9281437744940898E-3</v>
      </c>
      <c r="K69" s="715">
        <v>4.7591880855152539E-3</v>
      </c>
      <c r="L69" s="716">
        <v>4.4110952388427549E-3</v>
      </c>
      <c r="M69" s="717">
        <v>5.3727150763038738E-2</v>
      </c>
      <c r="N69" s="715">
        <v>5.7892965331538197E-2</v>
      </c>
      <c r="O69" s="718">
        <v>5.9002596472378911E-2</v>
      </c>
      <c r="P69" s="425"/>
      <c r="R69" s="396">
        <v>22</v>
      </c>
      <c r="S69" s="437">
        <v>1123</v>
      </c>
      <c r="T69" s="449">
        <v>6.2222960992907801</v>
      </c>
      <c r="U69" s="449">
        <f t="shared" si="1"/>
        <v>6.2222960992907798E-2</v>
      </c>
      <c r="V69" s="437">
        <v>18.955769870302628</v>
      </c>
      <c r="X69" s="696"/>
    </row>
    <row r="70" spans="1:24" x14ac:dyDescent="0.2">
      <c r="A70" s="414">
        <v>28</v>
      </c>
      <c r="B70" s="714">
        <v>5.4848873847590154E-3</v>
      </c>
      <c r="C70" s="715">
        <v>3.0000000000000001E-3</v>
      </c>
      <c r="D70" s="730">
        <v>3.0191897654584222E-3</v>
      </c>
      <c r="E70" s="717">
        <v>5.0624003002721213E-2</v>
      </c>
      <c r="F70" s="715">
        <v>5.304017089563904E-2</v>
      </c>
      <c r="G70" s="718">
        <v>5.4355053191489359E-2</v>
      </c>
      <c r="I70" s="414">
        <v>28</v>
      </c>
      <c r="J70" s="714">
        <v>5.2012780874186983E-3</v>
      </c>
      <c r="K70" s="715">
        <v>3.3779726159019934E-3</v>
      </c>
      <c r="L70" s="716">
        <v>3.2023609563128896E-3</v>
      </c>
      <c r="M70" s="717">
        <v>4.9765218849572364E-2</v>
      </c>
      <c r="N70" s="715">
        <v>5.1497812184449682E-2</v>
      </c>
      <c r="O70" s="718">
        <v>5.1839914047810902E-2</v>
      </c>
      <c r="P70" s="425"/>
      <c r="R70" s="396">
        <v>23</v>
      </c>
      <c r="S70" s="437">
        <v>1244</v>
      </c>
      <c r="T70" s="449">
        <v>6.8927304964539005</v>
      </c>
      <c r="U70" s="449">
        <f t="shared" si="1"/>
        <v>6.8927304964538999E-2</v>
      </c>
      <c r="V70" s="437">
        <v>25.850792595055982</v>
      </c>
      <c r="X70" s="696"/>
    </row>
    <row r="71" spans="1:24" x14ac:dyDescent="0.2">
      <c r="A71" s="414">
        <v>29</v>
      </c>
      <c r="B71" s="714">
        <v>4.3497172683775558E-3</v>
      </c>
      <c r="C71" s="715">
        <v>2E-3</v>
      </c>
      <c r="D71" s="730">
        <v>2.2174840085287849E-3</v>
      </c>
      <c r="E71" s="717">
        <v>4.555691095054893E-2</v>
      </c>
      <c r="F71" s="715">
        <v>4.8038347314124943E-2</v>
      </c>
      <c r="G71" s="718">
        <v>4.8758865248226951E-2</v>
      </c>
      <c r="I71" s="414">
        <v>29</v>
      </c>
      <c r="J71" s="714">
        <v>4.3430155004291317E-3</v>
      </c>
      <c r="K71" s="715">
        <v>2.717391304347826E-3</v>
      </c>
      <c r="L71" s="716">
        <v>2.6686341302607415E-3</v>
      </c>
      <c r="M71" s="717">
        <v>4.5425960087204426E-2</v>
      </c>
      <c r="N71" s="715">
        <v>4.6491080444294848E-2</v>
      </c>
      <c r="O71" s="718">
        <v>4.7318470767302355E-2</v>
      </c>
      <c r="P71" s="425"/>
      <c r="R71" s="396">
        <v>24</v>
      </c>
      <c r="S71" s="437">
        <v>1164</v>
      </c>
      <c r="T71" s="449">
        <v>6.4494680851063828</v>
      </c>
      <c r="U71" s="449">
        <f t="shared" si="1"/>
        <v>6.4494680851063829E-2</v>
      </c>
      <c r="V71" s="437">
        <v>32.302405498281786</v>
      </c>
      <c r="X71" s="696"/>
    </row>
    <row r="72" spans="1:24" x14ac:dyDescent="0.2">
      <c r="A72" s="417" t="s">
        <v>100</v>
      </c>
      <c r="B72" s="719">
        <v>2.5000000000000001E-2</v>
      </c>
      <c r="C72" s="720">
        <v>1.2E-2</v>
      </c>
      <c r="D72" s="731">
        <v>1.4E-2</v>
      </c>
      <c r="E72" s="722">
        <v>0.35699999999999998</v>
      </c>
      <c r="F72" s="720">
        <v>0.375</v>
      </c>
      <c r="G72" s="723">
        <v>0.38100000000000001</v>
      </c>
      <c r="I72" s="417" t="s">
        <v>100</v>
      </c>
      <c r="J72" s="719">
        <v>2.7E-2</v>
      </c>
      <c r="K72" s="720">
        <v>1.7999999999999999E-2</v>
      </c>
      <c r="L72" s="721">
        <v>1.7000000000000001E-2</v>
      </c>
      <c r="M72" s="722">
        <v>0.36899999999999999</v>
      </c>
      <c r="N72" s="720">
        <v>0.38900000000000001</v>
      </c>
      <c r="O72" s="723">
        <v>0.39700000000000002</v>
      </c>
      <c r="P72" s="425"/>
      <c r="R72" s="396">
        <v>25</v>
      </c>
      <c r="S72" s="437">
        <v>1201</v>
      </c>
      <c r="T72" s="449">
        <v>6.65447695035461</v>
      </c>
      <c r="U72" s="449">
        <f t="shared" si="1"/>
        <v>6.6544769503546097E-2</v>
      </c>
      <c r="V72" s="437">
        <v>38.959095443964081</v>
      </c>
      <c r="X72" s="696"/>
    </row>
    <row r="73" spans="1:24" ht="13.5" thickBot="1" x14ac:dyDescent="0.25">
      <c r="A73" s="418" t="s">
        <v>34</v>
      </c>
      <c r="B73" s="724">
        <v>20.62</v>
      </c>
      <c r="C73" s="725">
        <v>20.27</v>
      </c>
      <c r="D73" s="726">
        <v>20.21</v>
      </c>
      <c r="E73" s="727">
        <v>28.28</v>
      </c>
      <c r="F73" s="725">
        <v>28.68</v>
      </c>
      <c r="G73" s="728">
        <v>28.82</v>
      </c>
      <c r="I73" s="418" t="s">
        <v>34</v>
      </c>
      <c r="J73" s="724">
        <v>20.66</v>
      </c>
      <c r="K73" s="725">
        <v>20.329999999999998</v>
      </c>
      <c r="L73" s="726">
        <v>20.29</v>
      </c>
      <c r="M73" s="727">
        <v>28.44</v>
      </c>
      <c r="N73" s="725">
        <v>28.87</v>
      </c>
      <c r="O73" s="728">
        <v>29.1</v>
      </c>
      <c r="P73" s="425"/>
      <c r="R73" s="396">
        <v>26</v>
      </c>
      <c r="S73" s="437">
        <v>1173</v>
      </c>
      <c r="T73" s="449">
        <v>6.4993351063829783</v>
      </c>
      <c r="U73" s="449">
        <f t="shared" si="1"/>
        <v>6.499335106382978E-2</v>
      </c>
      <c r="V73" s="437">
        <v>45.460591952111734</v>
      </c>
      <c r="X73" s="696"/>
    </row>
    <row r="74" spans="1:24" ht="13.5" thickTop="1" x14ac:dyDescent="0.2">
      <c r="J74" s="425"/>
      <c r="K74" s="425"/>
      <c r="L74" s="425"/>
      <c r="M74" s="426"/>
      <c r="N74" s="426"/>
      <c r="O74" s="425"/>
      <c r="P74" s="425"/>
      <c r="R74" s="396">
        <v>27</v>
      </c>
      <c r="S74" s="437">
        <v>1097</v>
      </c>
      <c r="T74" s="449">
        <v>6.0782358156028371</v>
      </c>
      <c r="U74" s="449">
        <f t="shared" si="1"/>
        <v>6.0782358156028372E-2</v>
      </c>
      <c r="V74" s="437">
        <v>51.540849129808223</v>
      </c>
      <c r="X74" s="696"/>
    </row>
    <row r="75" spans="1:24" ht="13.5" thickBot="1" x14ac:dyDescent="0.25">
      <c r="A75" s="815" t="s">
        <v>12</v>
      </c>
      <c r="B75" s="815"/>
      <c r="C75" s="815"/>
      <c r="D75" s="815"/>
      <c r="E75" s="815"/>
      <c r="F75" s="815"/>
      <c r="G75" s="815"/>
      <c r="I75" s="815" t="s">
        <v>13</v>
      </c>
      <c r="J75" s="815"/>
      <c r="K75" s="815"/>
      <c r="L75" s="815"/>
      <c r="M75" s="815"/>
      <c r="N75" s="815"/>
      <c r="O75" s="815"/>
      <c r="P75" s="425"/>
      <c r="R75" s="396">
        <v>28</v>
      </c>
      <c r="S75" s="437">
        <v>981</v>
      </c>
      <c r="T75" s="449">
        <v>5.4355053191489358</v>
      </c>
      <c r="U75" s="449">
        <f t="shared" si="1"/>
        <v>5.4355053191489359E-2</v>
      </c>
      <c r="V75" s="437">
        <v>56.978162066289769</v>
      </c>
      <c r="X75" s="696"/>
    </row>
    <row r="76" spans="1:24" ht="39" thickTop="1" x14ac:dyDescent="0.2">
      <c r="A76" s="400" t="s">
        <v>113</v>
      </c>
      <c r="B76" s="401" t="s">
        <v>94</v>
      </c>
      <c r="C76" s="402" t="s">
        <v>95</v>
      </c>
      <c r="D76" s="403" t="s">
        <v>96</v>
      </c>
      <c r="E76" s="404" t="s">
        <v>94</v>
      </c>
      <c r="F76" s="402" t="s">
        <v>95</v>
      </c>
      <c r="G76" s="405" t="s">
        <v>96</v>
      </c>
      <c r="I76" s="400" t="s">
        <v>114</v>
      </c>
      <c r="J76" s="401" t="s">
        <v>94</v>
      </c>
      <c r="K76" s="402" t="s">
        <v>95</v>
      </c>
      <c r="L76" s="403" t="s">
        <v>96</v>
      </c>
      <c r="M76" s="404" t="s">
        <v>94</v>
      </c>
      <c r="N76" s="402" t="s">
        <v>95</v>
      </c>
      <c r="O76" s="405" t="s">
        <v>96</v>
      </c>
      <c r="P76" s="425"/>
      <c r="Q76" s="396" t="s">
        <v>115</v>
      </c>
      <c r="T76" s="449"/>
      <c r="U76" s="449"/>
      <c r="X76" s="696"/>
    </row>
    <row r="77" spans="1:24" ht="13.5" thickBot="1" x14ac:dyDescent="0.25">
      <c r="A77" s="406"/>
      <c r="B77" s="407" t="s">
        <v>98</v>
      </c>
      <c r="C77" s="408"/>
      <c r="D77" s="409"/>
      <c r="E77" s="410" t="s">
        <v>99</v>
      </c>
      <c r="F77" s="408"/>
      <c r="G77" s="411"/>
      <c r="I77" s="406"/>
      <c r="J77" s="407" t="s">
        <v>98</v>
      </c>
      <c r="K77" s="408"/>
      <c r="L77" s="409"/>
      <c r="M77" s="410" t="s">
        <v>99</v>
      </c>
      <c r="N77" s="408"/>
      <c r="O77" s="411"/>
      <c r="P77" s="425"/>
      <c r="Q77" s="396" t="s">
        <v>54</v>
      </c>
      <c r="R77" s="396" t="s">
        <v>54</v>
      </c>
      <c r="S77" s="437" t="s">
        <v>59</v>
      </c>
      <c r="T77" s="449" t="s">
        <v>60</v>
      </c>
      <c r="U77" s="449" t="s">
        <v>61</v>
      </c>
      <c r="V77" s="437" t="s">
        <v>57</v>
      </c>
      <c r="X77" s="696"/>
    </row>
    <row r="78" spans="1:24" ht="13.5" thickTop="1" x14ac:dyDescent="0.2">
      <c r="A78" s="412">
        <v>18</v>
      </c>
      <c r="B78" s="709">
        <v>5.5919861608400047E-3</v>
      </c>
      <c r="C78" s="710">
        <v>8.0000000000000002E-3</v>
      </c>
      <c r="D78" s="711">
        <v>6.5306355249461724E-3</v>
      </c>
      <c r="E78" s="712">
        <v>5.8972441171394052E-4</v>
      </c>
      <c r="F78" s="710">
        <v>4.1923312586668386E-4</v>
      </c>
      <c r="G78" s="713">
        <v>3.6043829296424453E-4</v>
      </c>
      <c r="I78" s="412">
        <v>18</v>
      </c>
      <c r="J78" s="709">
        <v>5.4916662444906023E-3</v>
      </c>
      <c r="K78" s="710">
        <v>6.081145715183733E-3</v>
      </c>
      <c r="L78" s="711">
        <v>6.1068922703779631E-3</v>
      </c>
      <c r="M78" s="712">
        <v>5.1619793520825917E-4</v>
      </c>
      <c r="N78" s="710">
        <v>5.2075356103538058E-4</v>
      </c>
      <c r="O78" s="713">
        <v>4.632387002845609E-4</v>
      </c>
      <c r="P78" s="425"/>
      <c r="Q78" s="396" t="s">
        <v>62</v>
      </c>
      <c r="R78" s="396">
        <v>18</v>
      </c>
      <c r="S78" s="437">
        <v>41</v>
      </c>
      <c r="T78" s="449">
        <v>5.8972441171394052E-2</v>
      </c>
      <c r="U78" s="449">
        <v>5.8972441171394052E-2</v>
      </c>
      <c r="V78" s="449">
        <f>T78/100</f>
        <v>5.8972441171394052E-4</v>
      </c>
      <c r="X78" s="696"/>
    </row>
    <row r="79" spans="1:24" x14ac:dyDescent="0.2">
      <c r="A79" s="414">
        <v>19</v>
      </c>
      <c r="B79" s="714">
        <v>0.47214064448646254</v>
      </c>
      <c r="C79" s="715">
        <v>0.59599999999999997</v>
      </c>
      <c r="D79" s="716">
        <v>0.54505140380145722</v>
      </c>
      <c r="E79" s="717">
        <v>5.3449168632414709E-2</v>
      </c>
      <c r="F79" s="715">
        <v>4.5406172401560835E-2</v>
      </c>
      <c r="G79" s="718">
        <v>3.7629757785467129E-2</v>
      </c>
      <c r="I79" s="414">
        <v>19</v>
      </c>
      <c r="J79" s="714">
        <v>0.47289123055879223</v>
      </c>
      <c r="K79" s="715">
        <v>0.52107902756330537</v>
      </c>
      <c r="L79" s="716">
        <v>0.53295989374296193</v>
      </c>
      <c r="M79" s="717">
        <v>6.2086151655393378E-2</v>
      </c>
      <c r="N79" s="715">
        <v>4.5581252871802723E-2</v>
      </c>
      <c r="O79" s="718">
        <v>3.6562768843888559E-2</v>
      </c>
      <c r="P79" s="425"/>
      <c r="R79" s="396">
        <v>19</v>
      </c>
      <c r="S79" s="437">
        <v>3716</v>
      </c>
      <c r="T79" s="449">
        <v>5.3449168632414708</v>
      </c>
      <c r="U79" s="449">
        <v>5.3449168632414708</v>
      </c>
      <c r="V79" s="449">
        <f t="shared" ref="V79:V124" si="2">T79/100</f>
        <v>5.3449168632414709E-2</v>
      </c>
    </row>
    <row r="80" spans="1:24" x14ac:dyDescent="0.2">
      <c r="A80" s="414">
        <v>20</v>
      </c>
      <c r="B80" s="714">
        <v>0.22283461399203441</v>
      </c>
      <c r="C80" s="715">
        <v>0.20499999999999999</v>
      </c>
      <c r="D80" s="716">
        <v>0.21379988877956965</v>
      </c>
      <c r="E80" s="717">
        <v>6.469708302169036E-2</v>
      </c>
      <c r="F80" s="715">
        <v>5.6467477184043345E-2</v>
      </c>
      <c r="G80" s="718">
        <v>5.1398500576701263E-2</v>
      </c>
      <c r="I80" s="414">
        <v>20</v>
      </c>
      <c r="J80" s="714">
        <v>0.22361821774152693</v>
      </c>
      <c r="K80" s="715">
        <v>0.21769135110758844</v>
      </c>
      <c r="L80" s="716">
        <v>0.21782692807437992</v>
      </c>
      <c r="M80" s="717">
        <v>6.7443930224279108E-2</v>
      </c>
      <c r="N80" s="715">
        <v>5.9733496706999539E-2</v>
      </c>
      <c r="O80" s="718">
        <v>5.5555555555555552E-2</v>
      </c>
      <c r="P80" s="425"/>
      <c r="R80" s="396">
        <v>20</v>
      </c>
      <c r="S80" s="437">
        <v>4498</v>
      </c>
      <c r="T80" s="449">
        <v>6.4697083021690354</v>
      </c>
      <c r="U80" s="449">
        <v>6.4697083021690354</v>
      </c>
      <c r="V80" s="449">
        <f t="shared" si="2"/>
        <v>6.469708302169036E-2</v>
      </c>
    </row>
    <row r="81" spans="1:22" x14ac:dyDescent="0.2">
      <c r="A81" s="414">
        <v>21</v>
      </c>
      <c r="B81" s="714">
        <v>9.7024982902200574E-2</v>
      </c>
      <c r="C81" s="715">
        <v>7.0000000000000007E-2</v>
      </c>
      <c r="D81" s="716">
        <v>8.0463703640330231E-2</v>
      </c>
      <c r="E81" s="717">
        <v>6.2108049019043786E-2</v>
      </c>
      <c r="F81" s="715">
        <v>5.7692927859653652E-2</v>
      </c>
      <c r="G81" s="718">
        <v>5.6408592848904267E-2</v>
      </c>
      <c r="I81" s="414">
        <v>21</v>
      </c>
      <c r="J81" s="714">
        <v>9.7613860884543296E-2</v>
      </c>
      <c r="K81" s="715">
        <v>8.6789565027262663E-2</v>
      </c>
      <c r="L81" s="716">
        <v>8.3879536857910081E-2</v>
      </c>
      <c r="M81" s="717">
        <v>6.2459950160199361E-2</v>
      </c>
      <c r="N81" s="715">
        <v>5.958033389493031E-2</v>
      </c>
      <c r="O81" s="718">
        <v>5.8599695585996953E-2</v>
      </c>
      <c r="P81" s="425"/>
      <c r="R81" s="396">
        <v>21</v>
      </c>
      <c r="S81" s="437">
        <v>4318</v>
      </c>
      <c r="T81" s="449">
        <v>6.2108049019043783</v>
      </c>
      <c r="U81" s="449">
        <v>6.2108049019043783</v>
      </c>
      <c r="V81" s="449">
        <f t="shared" si="2"/>
        <v>6.2108049019043786E-2</v>
      </c>
    </row>
    <row r="82" spans="1:22" x14ac:dyDescent="0.2">
      <c r="A82" s="414">
        <v>22</v>
      </c>
      <c r="B82" s="714">
        <v>6.7224524278875167E-2</v>
      </c>
      <c r="C82" s="715">
        <v>4.5999999999999999E-2</v>
      </c>
      <c r="D82" s="716">
        <v>5.6422979851991274E-2</v>
      </c>
      <c r="E82" s="717">
        <v>6.6739543179333755E-2</v>
      </c>
      <c r="F82" s="715">
        <v>6.6013092973007836E-2</v>
      </c>
      <c r="G82" s="718">
        <v>6.5131199538638981E-2</v>
      </c>
      <c r="I82" s="414">
        <v>22</v>
      </c>
      <c r="J82" s="714">
        <v>6.9294290490906324E-2</v>
      </c>
      <c r="K82" s="715">
        <v>6.3284911925878345E-2</v>
      </c>
      <c r="L82" s="716">
        <v>5.9986140386336734E-2</v>
      </c>
      <c r="M82" s="717">
        <v>6.7568529725881094E-2</v>
      </c>
      <c r="N82" s="715">
        <v>6.625823250114872E-2</v>
      </c>
      <c r="O82" s="718">
        <v>6.5482099133081867E-2</v>
      </c>
      <c r="P82" s="425"/>
      <c r="R82" s="396">
        <v>22</v>
      </c>
      <c r="S82" s="437">
        <v>4640</v>
      </c>
      <c r="T82" s="449">
        <v>6.6739543179333758</v>
      </c>
      <c r="U82" s="449">
        <v>6.6739543179333758</v>
      </c>
      <c r="V82" s="449">
        <f t="shared" si="2"/>
        <v>6.6739543179333755E-2</v>
      </c>
    </row>
    <row r="83" spans="1:22" x14ac:dyDescent="0.2">
      <c r="A83" s="414">
        <v>23</v>
      </c>
      <c r="B83" s="714">
        <v>4.2563463008408096E-2</v>
      </c>
      <c r="C83" s="715">
        <v>2.7999999999999997E-2</v>
      </c>
      <c r="D83" s="716">
        <v>3.4350002138854425E-2</v>
      </c>
      <c r="E83" s="717">
        <v>6.5027904033139641E-2</v>
      </c>
      <c r="F83" s="715">
        <v>6.3594440323776966E-2</v>
      </c>
      <c r="G83" s="718">
        <v>6.2680219146482127E-2</v>
      </c>
      <c r="I83" s="414">
        <v>23</v>
      </c>
      <c r="J83" s="714">
        <v>4.2879578499417398E-2</v>
      </c>
      <c r="K83" s="715">
        <v>3.8249723273706217E-2</v>
      </c>
      <c r="L83" s="716">
        <v>3.6150492305026996E-2</v>
      </c>
      <c r="M83" s="717">
        <v>6.4311142755428985E-2</v>
      </c>
      <c r="N83" s="715">
        <v>6.2643590136314903E-2</v>
      </c>
      <c r="O83" s="718">
        <v>6.204089735953941E-2</v>
      </c>
      <c r="P83" s="425"/>
      <c r="R83" s="396">
        <v>23</v>
      </c>
      <c r="S83" s="437">
        <v>4521</v>
      </c>
      <c r="T83" s="449">
        <v>6.5027904033139636</v>
      </c>
      <c r="U83" s="449">
        <v>6.5027904033139636</v>
      </c>
      <c r="V83" s="449">
        <f t="shared" si="2"/>
        <v>6.5027904033139641E-2</v>
      </c>
    </row>
    <row r="84" spans="1:22" x14ac:dyDescent="0.2">
      <c r="A84" s="414">
        <v>24</v>
      </c>
      <c r="B84" s="714">
        <v>2.5536066299231604E-2</v>
      </c>
      <c r="C84" s="715">
        <v>1.4999999999999999E-2</v>
      </c>
      <c r="D84" s="716">
        <v>1.9477834338594915E-2</v>
      </c>
      <c r="E84" s="717">
        <v>6.0382026350612739E-2</v>
      </c>
      <c r="F84" s="715">
        <v>6.0821051952658911E-2</v>
      </c>
      <c r="G84" s="718">
        <v>6.0697808535178775E-2</v>
      </c>
      <c r="I84" s="414">
        <v>24</v>
      </c>
      <c r="J84" s="714">
        <v>2.7397537869192967E-2</v>
      </c>
      <c r="K84" s="715">
        <v>2.4338248356724108E-2</v>
      </c>
      <c r="L84" s="716">
        <v>2.2825051251696361E-2</v>
      </c>
      <c r="M84" s="717">
        <v>6.0074759700961197E-2</v>
      </c>
      <c r="N84" s="715">
        <v>5.9365905958033392E-2</v>
      </c>
      <c r="O84" s="718">
        <v>5.9592349943749588E-2</v>
      </c>
      <c r="P84" s="425"/>
      <c r="R84" s="396">
        <v>24</v>
      </c>
      <c r="S84" s="437">
        <v>4198</v>
      </c>
      <c r="T84" s="449">
        <v>6.0382026350612739</v>
      </c>
      <c r="U84" s="449">
        <v>6.0382026350612739</v>
      </c>
      <c r="V84" s="449">
        <f t="shared" si="2"/>
        <v>6.0382026350612739E-2</v>
      </c>
    </row>
    <row r="85" spans="1:22" x14ac:dyDescent="0.2">
      <c r="A85" s="414">
        <v>25</v>
      </c>
      <c r="B85" s="714">
        <v>1.4915315605262098E-2</v>
      </c>
      <c r="C85" s="715">
        <v>9.0000000000000011E-3</v>
      </c>
      <c r="D85" s="716">
        <v>1.1692404214969129E-2</v>
      </c>
      <c r="E85" s="717">
        <v>5.8195730970600081E-2</v>
      </c>
      <c r="F85" s="715">
        <v>5.9563352575058855E-2</v>
      </c>
      <c r="G85" s="718">
        <v>5.9652537485582469E-2</v>
      </c>
      <c r="I85" s="414">
        <v>25</v>
      </c>
      <c r="J85" s="714">
        <v>1.380009119002989E-2</v>
      </c>
      <c r="K85" s="715">
        <v>1.1779657542670512E-2</v>
      </c>
      <c r="L85" s="716">
        <v>1.1073253833049404E-2</v>
      </c>
      <c r="M85" s="717">
        <v>5.6283374866500535E-2</v>
      </c>
      <c r="N85" s="715">
        <v>5.8538826772859549E-2</v>
      </c>
      <c r="O85" s="718">
        <v>5.8765137978955731E-2</v>
      </c>
      <c r="P85" s="425"/>
      <c r="R85" s="396">
        <v>25</v>
      </c>
      <c r="S85" s="437">
        <v>4046</v>
      </c>
      <c r="T85" s="449">
        <v>5.8195730970600081</v>
      </c>
      <c r="U85" s="449">
        <v>5.8195730970600081</v>
      </c>
      <c r="V85" s="449">
        <f t="shared" si="2"/>
        <v>5.8195730970600081E-2</v>
      </c>
    </row>
    <row r="86" spans="1:22" x14ac:dyDescent="0.2">
      <c r="A86" s="414">
        <v>26</v>
      </c>
      <c r="B86" s="714">
        <v>7.6437220903568413E-3</v>
      </c>
      <c r="C86" s="715">
        <v>4.0000000000000001E-3</v>
      </c>
      <c r="D86" s="716">
        <v>4.7482568336399021E-3</v>
      </c>
      <c r="E86" s="717">
        <v>5.0342327829238823E-2</v>
      </c>
      <c r="F86" s="715">
        <v>5.063046212389951E-2</v>
      </c>
      <c r="G86" s="718">
        <v>5.1506632064590538E-2</v>
      </c>
      <c r="I86" s="414">
        <v>26</v>
      </c>
      <c r="J86" s="714">
        <v>7.6194336085921273E-3</v>
      </c>
      <c r="K86" s="715">
        <v>5.2065539718764093E-3</v>
      </c>
      <c r="L86" s="716">
        <v>4.6487454162215227E-3</v>
      </c>
      <c r="M86" s="717">
        <v>4.818440726237095E-2</v>
      </c>
      <c r="N86" s="715">
        <v>4.8767039362842698E-2</v>
      </c>
      <c r="O86" s="718">
        <v>4.9765071801998545E-2</v>
      </c>
      <c r="P86" s="425"/>
      <c r="R86" s="396">
        <v>26</v>
      </c>
      <c r="S86" s="437">
        <v>3500</v>
      </c>
      <c r="T86" s="449">
        <v>5.0342327829238824</v>
      </c>
      <c r="U86" s="449">
        <v>5.0342327829238824</v>
      </c>
      <c r="V86" s="449">
        <f t="shared" si="2"/>
        <v>5.0342327829238823E-2</v>
      </c>
    </row>
    <row r="87" spans="1:22" x14ac:dyDescent="0.2">
      <c r="A87" s="414">
        <v>27</v>
      </c>
      <c r="B87" s="714">
        <v>6.2155529629480634E-3</v>
      </c>
      <c r="C87" s="715">
        <v>3.0000000000000001E-3</v>
      </c>
      <c r="D87" s="716">
        <v>3.6930886483865911E-3</v>
      </c>
      <c r="E87" s="717">
        <v>4.9723836373051035E-2</v>
      </c>
      <c r="F87" s="715">
        <v>5.1081943951755943E-2</v>
      </c>
      <c r="G87" s="718">
        <v>5.1362456747404847E-2</v>
      </c>
      <c r="I87" s="414">
        <v>27</v>
      </c>
      <c r="J87" s="714">
        <v>5.7449718830741171E-3</v>
      </c>
      <c r="K87" s="715">
        <v>4.2499692526340241E-3</v>
      </c>
      <c r="L87" s="716">
        <v>4.1145728062830251E-3</v>
      </c>
      <c r="M87" s="717">
        <v>4.4072623709505161E-2</v>
      </c>
      <c r="N87" s="715">
        <v>4.4264052688007351E-2</v>
      </c>
      <c r="O87" s="718">
        <v>4.5066507841969423E-2</v>
      </c>
      <c r="P87" s="425"/>
      <c r="R87" s="396">
        <v>27</v>
      </c>
      <c r="S87" s="437">
        <v>3457</v>
      </c>
      <c r="T87" s="449">
        <v>4.9723836373051036</v>
      </c>
      <c r="U87" s="449">
        <v>4.9723836373051036</v>
      </c>
      <c r="V87" s="449">
        <f t="shared" si="2"/>
        <v>4.9723836373051035E-2</v>
      </c>
    </row>
    <row r="88" spans="1:22" x14ac:dyDescent="0.2">
      <c r="A88" s="414">
        <v>28</v>
      </c>
      <c r="B88" s="714">
        <v>5.7428490968338894E-3</v>
      </c>
      <c r="C88" s="715">
        <v>2E-3</v>
      </c>
      <c r="D88" s="716">
        <v>3.1797635852903851E-3</v>
      </c>
      <c r="E88" s="717">
        <v>4.8227950060410786E-2</v>
      </c>
      <c r="F88" s="715">
        <v>4.9469508852268695E-2</v>
      </c>
      <c r="G88" s="718">
        <v>5.0317185697808534E-2</v>
      </c>
      <c r="I88" s="414">
        <v>28</v>
      </c>
      <c r="J88" s="714">
        <v>4.5088403667865647E-3</v>
      </c>
      <c r="K88" s="715">
        <v>2.80142667778127E-3</v>
      </c>
      <c r="L88" s="716">
        <v>2.5120549764675311E-3</v>
      </c>
      <c r="M88" s="717">
        <v>4.4019223923104304E-2</v>
      </c>
      <c r="N88" s="715">
        <v>4.5213662122836576E-2</v>
      </c>
      <c r="O88" s="718">
        <v>4.6092250678313809E-2</v>
      </c>
      <c r="P88" s="425"/>
      <c r="R88" s="396">
        <v>28</v>
      </c>
      <c r="S88" s="437">
        <v>3353</v>
      </c>
      <c r="T88" s="449">
        <v>4.8227950060410789</v>
      </c>
      <c r="U88" s="449">
        <v>4.8227950060410789</v>
      </c>
      <c r="V88" s="449">
        <f t="shared" si="2"/>
        <v>4.8227950060410786E-2</v>
      </c>
    </row>
    <row r="89" spans="1:22" x14ac:dyDescent="0.2">
      <c r="A89" s="414">
        <v>29</v>
      </c>
      <c r="B89" s="714">
        <v>4.2241622078287803E-3</v>
      </c>
      <c r="C89" s="715">
        <v>2E-3</v>
      </c>
      <c r="D89" s="716">
        <v>2.4240350201765268E-3</v>
      </c>
      <c r="E89" s="717">
        <v>4.3006731488406877E-2</v>
      </c>
      <c r="F89" s="715">
        <v>4.3310006772227412E-2</v>
      </c>
      <c r="G89" s="718">
        <v>4.4405997693194921E-2</v>
      </c>
      <c r="I89" s="414">
        <v>29</v>
      </c>
      <c r="J89" s="714">
        <v>4.0630224428795788E-3</v>
      </c>
      <c r="K89" s="715">
        <v>2.3914617981059621E-3</v>
      </c>
      <c r="L89" s="716">
        <v>2.3099356105448559E-3</v>
      </c>
      <c r="M89" s="717">
        <v>4.2897828408686368E-2</v>
      </c>
      <c r="N89" s="715">
        <v>4.4631643436973505E-2</v>
      </c>
      <c r="O89" s="718">
        <v>4.5992985242538545E-2</v>
      </c>
      <c r="P89" s="425"/>
      <c r="R89" s="396">
        <v>29</v>
      </c>
      <c r="S89" s="437">
        <v>2990</v>
      </c>
      <c r="T89" s="449">
        <v>4.300673148840688</v>
      </c>
      <c r="U89" s="449">
        <v>4.300673148840688</v>
      </c>
      <c r="V89" s="449">
        <f t="shared" si="2"/>
        <v>4.3006731488406877E-2</v>
      </c>
    </row>
    <row r="90" spans="1:22" x14ac:dyDescent="0.2">
      <c r="A90" s="417" t="s">
        <v>100</v>
      </c>
      <c r="B90" s="719">
        <v>2.8000000000000001E-2</v>
      </c>
      <c r="C90" s="720">
        <v>1.2E-2</v>
      </c>
      <c r="D90" s="721">
        <v>1.7999999999999999E-2</v>
      </c>
      <c r="E90" s="722">
        <v>0.378</v>
      </c>
      <c r="F90" s="720">
        <v>0.39600000000000002</v>
      </c>
      <c r="G90" s="723">
        <v>0.40799999999999997</v>
      </c>
      <c r="I90" s="417" t="s">
        <v>100</v>
      </c>
      <c r="J90" s="719">
        <v>2.4975935964334565E-2</v>
      </c>
      <c r="K90" s="720">
        <v>1.6002295803326183E-2</v>
      </c>
      <c r="L90" s="721">
        <v>1.5548754078480062E-2</v>
      </c>
      <c r="M90" s="722">
        <v>0.3800818796724813</v>
      </c>
      <c r="N90" s="720">
        <v>0.40490120998621537</v>
      </c>
      <c r="O90" s="723">
        <v>0.41602144133412744</v>
      </c>
      <c r="P90" s="425"/>
      <c r="R90" s="396">
        <v>30</v>
      </c>
      <c r="S90" s="437">
        <v>2677</v>
      </c>
      <c r="T90" s="449">
        <v>3.8504689028249239</v>
      </c>
      <c r="U90" s="449">
        <v>3.8504689028249239</v>
      </c>
      <c r="V90" s="449">
        <f t="shared" si="2"/>
        <v>3.8504689028249238E-2</v>
      </c>
    </row>
    <row r="91" spans="1:22" ht="13.5" thickBot="1" x14ac:dyDescent="0.25">
      <c r="A91" s="418" t="s">
        <v>34</v>
      </c>
      <c r="B91" s="724">
        <v>20.69</v>
      </c>
      <c r="C91" s="725">
        <v>20.04</v>
      </c>
      <c r="D91" s="726">
        <v>20.28</v>
      </c>
      <c r="E91" s="727">
        <v>28.54</v>
      </c>
      <c r="F91" s="725">
        <v>28.9</v>
      </c>
      <c r="G91" s="728">
        <v>29.16</v>
      </c>
      <c r="I91" s="418" t="s">
        <v>34</v>
      </c>
      <c r="J91" s="724">
        <v>20.616211560869345</v>
      </c>
      <c r="K91" s="725">
        <v>20.314005766839308</v>
      </c>
      <c r="L91" s="726">
        <v>20.262047757918747</v>
      </c>
      <c r="M91" s="727">
        <v>28.466518333926665</v>
      </c>
      <c r="N91" s="725">
        <v>28.905958033389492</v>
      </c>
      <c r="O91" s="728">
        <v>29.138045132684798</v>
      </c>
      <c r="P91" s="425"/>
      <c r="R91" s="396">
        <v>31</v>
      </c>
      <c r="S91" s="437">
        <v>2421</v>
      </c>
      <c r="T91" s="449">
        <v>3.482250733559634</v>
      </c>
      <c r="U91" s="449">
        <v>3.482250733559634</v>
      </c>
      <c r="V91" s="449">
        <f t="shared" si="2"/>
        <v>3.4822507335596338E-2</v>
      </c>
    </row>
    <row r="92" spans="1:22" ht="13.5" thickTop="1" x14ac:dyDescent="0.2">
      <c r="J92" s="425"/>
      <c r="K92" s="425"/>
      <c r="L92" s="425"/>
      <c r="M92" s="426"/>
      <c r="N92" s="426"/>
      <c r="O92" s="425"/>
      <c r="P92" s="425"/>
      <c r="R92" s="396">
        <v>32</v>
      </c>
      <c r="S92" s="437">
        <v>2530</v>
      </c>
      <c r="T92" s="449">
        <v>3.6390311259421209</v>
      </c>
      <c r="U92" s="449">
        <v>3.6390311259421209</v>
      </c>
      <c r="V92" s="449">
        <f t="shared" si="2"/>
        <v>3.6390311259421208E-2</v>
      </c>
    </row>
    <row r="93" spans="1:22" ht="13.5" thickBot="1" x14ac:dyDescent="0.25">
      <c r="A93" s="815" t="s">
        <v>14</v>
      </c>
      <c r="B93" s="815"/>
      <c r="C93" s="815"/>
      <c r="D93" s="815"/>
      <c r="E93" s="815"/>
      <c r="F93" s="815"/>
      <c r="G93" s="815"/>
      <c r="I93" s="816" t="s">
        <v>15</v>
      </c>
      <c r="J93" s="815"/>
      <c r="K93" s="815"/>
      <c r="L93" s="815"/>
      <c r="M93" s="815"/>
      <c r="N93" s="815"/>
      <c r="O93" s="815"/>
      <c r="P93" s="425"/>
      <c r="R93" s="396">
        <v>33</v>
      </c>
      <c r="S93" s="437">
        <v>2444</v>
      </c>
      <c r="T93" s="449">
        <v>3.5153328347045623</v>
      </c>
      <c r="U93" s="449">
        <v>3.5153328347045623</v>
      </c>
      <c r="V93" s="449">
        <f t="shared" si="2"/>
        <v>3.5153328347045626E-2</v>
      </c>
    </row>
    <row r="94" spans="1:22" ht="39" thickTop="1" x14ac:dyDescent="0.2">
      <c r="A94" s="400" t="s">
        <v>116</v>
      </c>
      <c r="B94" s="401" t="s">
        <v>94</v>
      </c>
      <c r="C94" s="402" t="s">
        <v>95</v>
      </c>
      <c r="D94" s="403" t="s">
        <v>96</v>
      </c>
      <c r="E94" s="404" t="s">
        <v>94</v>
      </c>
      <c r="F94" s="402" t="s">
        <v>95</v>
      </c>
      <c r="G94" s="405" t="s">
        <v>96</v>
      </c>
      <c r="I94" s="400" t="s">
        <v>117</v>
      </c>
      <c r="J94" s="401" t="s">
        <v>94</v>
      </c>
      <c r="K94" s="402" t="s">
        <v>95</v>
      </c>
      <c r="L94" s="403" t="s">
        <v>96</v>
      </c>
      <c r="M94" s="404" t="s">
        <v>94</v>
      </c>
      <c r="N94" s="402" t="s">
        <v>95</v>
      </c>
      <c r="O94" s="405" t="s">
        <v>96</v>
      </c>
      <c r="P94" s="425"/>
      <c r="R94" s="396">
        <v>34</v>
      </c>
      <c r="S94" s="437">
        <v>2045</v>
      </c>
      <c r="T94" s="449">
        <v>2.9414302974512401</v>
      </c>
      <c r="U94" s="449">
        <v>2.9414302974512401</v>
      </c>
      <c r="V94" s="449">
        <f t="shared" si="2"/>
        <v>2.9414302974512401E-2</v>
      </c>
    </row>
    <row r="95" spans="1:22" ht="13.5" thickBot="1" x14ac:dyDescent="0.25">
      <c r="A95" s="406"/>
      <c r="B95" s="407" t="s">
        <v>98</v>
      </c>
      <c r="C95" s="408"/>
      <c r="D95" s="409"/>
      <c r="E95" s="410" t="s">
        <v>99</v>
      </c>
      <c r="F95" s="408"/>
      <c r="G95" s="411"/>
      <c r="I95" s="406"/>
      <c r="J95" s="407" t="s">
        <v>98</v>
      </c>
      <c r="K95" s="408"/>
      <c r="L95" s="409"/>
      <c r="M95" s="410" t="s">
        <v>99</v>
      </c>
      <c r="N95" s="408"/>
      <c r="O95" s="411"/>
      <c r="P95" s="425" t="s">
        <v>118</v>
      </c>
      <c r="R95" s="396">
        <v>35</v>
      </c>
      <c r="S95" s="437">
        <v>1758</v>
      </c>
      <c r="T95" s="449">
        <v>2.5286232092514815</v>
      </c>
      <c r="U95" s="449">
        <v>2.5286232092514815</v>
      </c>
      <c r="V95" s="449">
        <f t="shared" si="2"/>
        <v>2.5286232092514814E-2</v>
      </c>
    </row>
    <row r="96" spans="1:22" ht="13.5" thickTop="1" x14ac:dyDescent="0.2">
      <c r="A96" s="412">
        <v>18</v>
      </c>
      <c r="B96" s="709">
        <v>5.6390416612795754E-3</v>
      </c>
      <c r="C96" s="710">
        <v>6.2918126791971967E-3</v>
      </c>
      <c r="D96" s="711">
        <v>6.3229365584553361E-3</v>
      </c>
      <c r="E96" s="712">
        <v>7.1024054725903226E-4</v>
      </c>
      <c r="F96" s="710">
        <v>4.0251416540235937E-4</v>
      </c>
      <c r="G96" s="713">
        <v>2.6699596168607947E-4</v>
      </c>
      <c r="I96" s="412">
        <v>18</v>
      </c>
      <c r="J96" s="709">
        <v>5.137099908062972E-3</v>
      </c>
      <c r="K96" s="710">
        <v>5.5628864912416883E-3</v>
      </c>
      <c r="L96" s="711">
        <v>5.6734867276041169E-3</v>
      </c>
      <c r="M96" s="712">
        <v>9.2790728501903155E-4</v>
      </c>
      <c r="N96" s="710">
        <v>9.2898100394016086E-4</v>
      </c>
      <c r="O96" s="713">
        <v>7.0224719101123594E-4</v>
      </c>
      <c r="P96" s="425"/>
      <c r="R96" s="396">
        <v>36</v>
      </c>
      <c r="S96" s="437">
        <v>1595</v>
      </c>
      <c r="T96" s="449">
        <v>2.2941717967895978</v>
      </c>
      <c r="U96" s="449">
        <v>2.2941717967895978</v>
      </c>
      <c r="V96" s="449">
        <f t="shared" si="2"/>
        <v>2.2941717967895979E-2</v>
      </c>
    </row>
    <row r="97" spans="1:22" x14ac:dyDescent="0.2">
      <c r="A97" s="414">
        <v>19</v>
      </c>
      <c r="B97" s="714">
        <v>0.46197376403544538</v>
      </c>
      <c r="C97" s="715">
        <v>0.50801741531273226</v>
      </c>
      <c r="D97" s="716">
        <v>0.52007921352288</v>
      </c>
      <c r="E97" s="717">
        <v>6.3454385735379329E-2</v>
      </c>
      <c r="F97" s="715">
        <v>4.8889989782332721E-2</v>
      </c>
      <c r="G97" s="718">
        <v>3.9515402329539769E-2</v>
      </c>
      <c r="I97" s="414">
        <v>19</v>
      </c>
      <c r="J97" s="714">
        <v>0.46549518041456966</v>
      </c>
      <c r="K97" s="715">
        <v>0.5092887267458408</v>
      </c>
      <c r="L97" s="716">
        <v>0.5216729933809322</v>
      </c>
      <c r="M97" s="717">
        <v>6.8494707141098718E-2</v>
      </c>
      <c r="N97" s="715">
        <v>5.3688695262196877E-2</v>
      </c>
      <c r="O97" s="718">
        <v>4.3188202247191013E-2</v>
      </c>
      <c r="P97" s="427"/>
      <c r="R97" s="396">
        <v>37</v>
      </c>
      <c r="S97" s="437">
        <v>1336</v>
      </c>
      <c r="T97" s="449">
        <v>1.9216385708532306</v>
      </c>
      <c r="U97" s="449">
        <v>1.9216385708532306</v>
      </c>
      <c r="V97" s="449">
        <f t="shared" si="2"/>
        <v>1.9216385708532305E-2</v>
      </c>
    </row>
    <row r="98" spans="1:22" x14ac:dyDescent="0.2">
      <c r="A98" s="414">
        <v>20</v>
      </c>
      <c r="B98" s="714">
        <v>0.23297098926891366</v>
      </c>
      <c r="C98" s="715">
        <v>0.22739460550069024</v>
      </c>
      <c r="D98" s="716">
        <v>0.22662140179644955</v>
      </c>
      <c r="E98" s="717">
        <v>7.1379174999532738E-2</v>
      </c>
      <c r="F98" s="715">
        <v>6.2389695637365697E-2</v>
      </c>
      <c r="G98" s="718">
        <v>5.7404131762507089E-2</v>
      </c>
      <c r="I98" s="414">
        <v>20</v>
      </c>
      <c r="J98" s="714">
        <v>0.22762470736538809</v>
      </c>
      <c r="K98" s="715">
        <v>0.22220497296178426</v>
      </c>
      <c r="L98" s="716">
        <v>0.2224171246111469</v>
      </c>
      <c r="M98" s="717">
        <v>6.8892381691821158E-2</v>
      </c>
      <c r="N98" s="715">
        <v>6.0031393151167636E-2</v>
      </c>
      <c r="O98" s="718">
        <v>5.5547752808988764E-2</v>
      </c>
      <c r="P98" s="427"/>
      <c r="R98" s="396">
        <v>38</v>
      </c>
      <c r="S98" s="437">
        <v>1237</v>
      </c>
      <c r="T98" s="449">
        <v>1.7792417007076693</v>
      </c>
      <c r="U98" s="449">
        <v>1.7792417007076693</v>
      </c>
      <c r="V98" s="449">
        <f t="shared" si="2"/>
        <v>1.7792417007076691E-2</v>
      </c>
    </row>
    <row r="99" spans="1:22" x14ac:dyDescent="0.2">
      <c r="A99" s="414">
        <v>21</v>
      </c>
      <c r="B99" s="714">
        <v>9.7226228008234786E-2</v>
      </c>
      <c r="C99" s="715">
        <v>8.7899543378995429E-2</v>
      </c>
      <c r="D99" s="716">
        <v>8.5083810736261409E-2</v>
      </c>
      <c r="E99" s="717">
        <v>6.4276769526942418E-2</v>
      </c>
      <c r="F99" s="715">
        <v>6.099637737251138E-2</v>
      </c>
      <c r="G99" s="718">
        <v>5.9907218903314088E-2</v>
      </c>
      <c r="I99" s="414">
        <v>21</v>
      </c>
      <c r="J99" s="714">
        <v>0.10252400314671065</v>
      </c>
      <c r="K99" s="715">
        <v>9.2240420191984265E-2</v>
      </c>
      <c r="L99" s="716">
        <v>8.9227227254662811E-2</v>
      </c>
      <c r="M99" s="717">
        <v>6.4972446834699951E-2</v>
      </c>
      <c r="N99" s="715">
        <v>6.0223596117500083E-2</v>
      </c>
      <c r="O99" s="718">
        <v>5.8707865168539326E-2</v>
      </c>
      <c r="P99" s="427"/>
      <c r="R99" s="396">
        <v>39</v>
      </c>
      <c r="S99" s="437">
        <v>1060</v>
      </c>
      <c r="T99" s="449">
        <v>1.5246533571140901</v>
      </c>
      <c r="U99" s="449">
        <v>1.5246533571140901</v>
      </c>
      <c r="V99" s="449">
        <f t="shared" si="2"/>
        <v>1.5246533571140902E-2</v>
      </c>
    </row>
    <row r="100" spans="1:22" x14ac:dyDescent="0.2">
      <c r="A100" s="414">
        <v>22</v>
      </c>
      <c r="B100" s="714">
        <v>6.9548180489114764E-2</v>
      </c>
      <c r="C100" s="715">
        <v>6.2825209727089312E-2</v>
      </c>
      <c r="D100" s="716">
        <v>5.9608175967182972E-2</v>
      </c>
      <c r="E100" s="717">
        <v>6.9042857409864863E-2</v>
      </c>
      <c r="F100" s="715">
        <v>6.7808155556243616E-2</v>
      </c>
      <c r="G100" s="718">
        <v>6.7483229316156593E-2</v>
      </c>
      <c r="I100" s="414">
        <v>22</v>
      </c>
      <c r="J100" s="714">
        <v>7.1246457581013584E-2</v>
      </c>
      <c r="K100" s="715">
        <v>6.6392403425703128E-2</v>
      </c>
      <c r="L100" s="716">
        <v>6.310726178892985E-2</v>
      </c>
      <c r="M100" s="717">
        <v>6.8570454674569653E-2</v>
      </c>
      <c r="N100" s="715">
        <v>6.8648492808405681E-2</v>
      </c>
      <c r="O100" s="718">
        <v>6.839887640449438E-2</v>
      </c>
      <c r="P100" s="427"/>
      <c r="R100" s="396">
        <v>40</v>
      </c>
      <c r="S100" s="437">
        <v>995</v>
      </c>
      <c r="T100" s="449">
        <v>1.431160462574075</v>
      </c>
      <c r="U100" s="449">
        <v>1.431160462574075</v>
      </c>
      <c r="V100" s="449">
        <f t="shared" si="2"/>
        <v>1.4311604625740749E-2</v>
      </c>
    </row>
    <row r="101" spans="1:22" x14ac:dyDescent="0.2">
      <c r="A101" s="414">
        <v>23</v>
      </c>
      <c r="B101" s="714">
        <v>4.4764244298799591E-2</v>
      </c>
      <c r="C101" s="715">
        <v>3.918445364765849E-2</v>
      </c>
      <c r="D101" s="716">
        <v>3.7456680104675011E-2</v>
      </c>
      <c r="E101" s="717">
        <v>6.7547614152477425E-2</v>
      </c>
      <c r="F101" s="715">
        <v>6.8613183887048332E-2</v>
      </c>
      <c r="G101" s="718">
        <v>6.8184093715582553E-2</v>
      </c>
      <c r="I101" s="414">
        <v>23</v>
      </c>
      <c r="J101" s="714">
        <v>4.4916451041163145E-2</v>
      </c>
      <c r="K101" s="715">
        <v>4.0492638878108105E-2</v>
      </c>
      <c r="L101" s="716">
        <v>3.8672897452412605E-2</v>
      </c>
      <c r="M101" s="717">
        <v>6.8797697274982486E-2</v>
      </c>
      <c r="N101" s="715">
        <v>6.8968831085626417E-2</v>
      </c>
      <c r="O101" s="718">
        <v>6.931179775280899E-2</v>
      </c>
      <c r="P101" s="427"/>
      <c r="R101" s="396">
        <v>41</v>
      </c>
      <c r="S101" s="437">
        <v>937</v>
      </c>
      <c r="T101" s="449">
        <v>1.347736033599908</v>
      </c>
      <c r="U101" s="449">
        <v>1.347736033599908</v>
      </c>
      <c r="V101" s="449">
        <f t="shared" si="2"/>
        <v>1.347736033599908E-2</v>
      </c>
    </row>
    <row r="102" spans="1:22" x14ac:dyDescent="0.2">
      <c r="A102" s="414">
        <v>24</v>
      </c>
      <c r="B102" s="714">
        <v>2.8036081910312385E-2</v>
      </c>
      <c r="C102" s="715">
        <v>2.564510990761389E-2</v>
      </c>
      <c r="D102" s="716">
        <v>2.4273286653935921E-2</v>
      </c>
      <c r="E102" s="717">
        <v>6.1622712745079716E-2</v>
      </c>
      <c r="F102" s="715">
        <v>6.1956218843855465E-2</v>
      </c>
      <c r="G102" s="718">
        <v>6.2143310082435003E-2</v>
      </c>
      <c r="I102" s="414">
        <v>24</v>
      </c>
      <c r="J102" s="714">
        <v>2.8055010568019182E-2</v>
      </c>
      <c r="K102" s="715">
        <v>2.513648477321535E-2</v>
      </c>
      <c r="L102" s="716">
        <v>2.3406558769922297E-2</v>
      </c>
      <c r="M102" s="717">
        <v>6.154487094513985E-2</v>
      </c>
      <c r="N102" s="715">
        <v>6.336291123426338E-2</v>
      </c>
      <c r="O102" s="718">
        <v>6.344803370786517E-2</v>
      </c>
      <c r="P102" s="427"/>
      <c r="R102" s="396">
        <v>42</v>
      </c>
      <c r="S102" s="437">
        <v>925</v>
      </c>
      <c r="T102" s="449">
        <v>1.3304758069155975</v>
      </c>
      <c r="U102" s="449">
        <v>1.3304758069155975</v>
      </c>
      <c r="V102" s="449">
        <f t="shared" si="2"/>
        <v>1.3304758069155976E-2</v>
      </c>
    </row>
    <row r="103" spans="1:22" x14ac:dyDescent="0.2">
      <c r="A103" s="414">
        <v>25</v>
      </c>
      <c r="B103" s="714">
        <v>1.5037444430078867E-2</v>
      </c>
      <c r="C103" s="715">
        <v>1.2888924285865987E-2</v>
      </c>
      <c r="D103" s="716">
        <v>1.2235660230567933E-2</v>
      </c>
      <c r="E103" s="717">
        <v>5.4277330243163932E-2</v>
      </c>
      <c r="F103" s="715">
        <v>5.489673963526024E-2</v>
      </c>
      <c r="G103" s="718">
        <v>5.5768781497179856E-2</v>
      </c>
      <c r="I103" s="414">
        <v>25</v>
      </c>
      <c r="J103" s="714">
        <v>1.5108002312642763E-2</v>
      </c>
      <c r="K103" s="715">
        <v>1.3143936453724546E-2</v>
      </c>
      <c r="L103" s="716">
        <v>1.2004769017829001E-2</v>
      </c>
      <c r="M103" s="717">
        <v>5.2739220179142919E-2</v>
      </c>
      <c r="N103" s="715">
        <v>5.3720729089918956E-2</v>
      </c>
      <c r="O103" s="718">
        <v>5.4283707865168541E-2</v>
      </c>
      <c r="P103" s="427"/>
      <c r="R103" s="396">
        <v>43</v>
      </c>
      <c r="S103" s="437">
        <v>911</v>
      </c>
      <c r="T103" s="449">
        <v>1.3103388757839021</v>
      </c>
      <c r="U103" s="449">
        <v>1.3103388757839021</v>
      </c>
      <c r="V103" s="449">
        <f t="shared" si="2"/>
        <v>1.3103388757839021E-2</v>
      </c>
    </row>
    <row r="104" spans="1:22" x14ac:dyDescent="0.2">
      <c r="A104" s="414">
        <v>26</v>
      </c>
      <c r="B104" s="714">
        <v>7.0015614277615891E-3</v>
      </c>
      <c r="C104" s="715">
        <v>4.9511521716045451E-3</v>
      </c>
      <c r="D104" s="716">
        <v>4.6537944691986705E-3</v>
      </c>
      <c r="E104" s="717">
        <v>4.5679681513186174E-2</v>
      </c>
      <c r="F104" s="715">
        <v>4.6103353252624081E-2</v>
      </c>
      <c r="G104" s="718">
        <v>4.689116577111771E-2</v>
      </c>
      <c r="I104" s="414">
        <v>26</v>
      </c>
      <c r="J104" s="714">
        <v>6.7578454510127291E-3</v>
      </c>
      <c r="K104" s="715">
        <v>4.8772283888328287E-3</v>
      </c>
      <c r="L104" s="716">
        <v>4.5360485672390405E-3</v>
      </c>
      <c r="M104" s="717">
        <v>4.6490048667790253E-2</v>
      </c>
      <c r="N104" s="715">
        <v>4.6993625268283309E-2</v>
      </c>
      <c r="O104" s="718">
        <v>4.7752808988764044E-2</v>
      </c>
      <c r="P104" s="427"/>
      <c r="R104" s="396">
        <v>44</v>
      </c>
      <c r="S104" s="437">
        <v>753</v>
      </c>
      <c r="T104" s="449">
        <v>1.083079224440481</v>
      </c>
      <c r="U104" s="449">
        <v>1.083079224440481</v>
      </c>
      <c r="V104" s="449">
        <f t="shared" si="2"/>
        <v>1.0830792244404809E-2</v>
      </c>
    </row>
    <row r="105" spans="1:22" x14ac:dyDescent="0.2">
      <c r="A105" s="414">
        <v>27</v>
      </c>
      <c r="B105" s="714">
        <v>5.3804612676406531E-3</v>
      </c>
      <c r="C105" s="715">
        <v>3.7166825953063609E-3</v>
      </c>
      <c r="D105" s="716">
        <v>3.5080274418275693E-3</v>
      </c>
      <c r="E105" s="717">
        <v>4.2913481487019421E-2</v>
      </c>
      <c r="F105" s="715">
        <v>4.3099978326160325E-2</v>
      </c>
      <c r="G105" s="718">
        <v>4.3386843773987917E-2</v>
      </c>
      <c r="H105" s="425"/>
      <c r="I105" s="414">
        <v>27</v>
      </c>
      <c r="J105" s="714">
        <v>4.9191048935141746E-3</v>
      </c>
      <c r="K105" s="715">
        <v>3.10486687883257E-3</v>
      </c>
      <c r="L105" s="716">
        <v>2.8915596606871223E-3</v>
      </c>
      <c r="M105" s="717">
        <v>3.8555494536709145E-2</v>
      </c>
      <c r="N105" s="715">
        <v>3.7960085850658298E-2</v>
      </c>
      <c r="O105" s="718">
        <v>3.8799157303370788E-2</v>
      </c>
      <c r="P105" s="427"/>
      <c r="R105" s="396">
        <v>45</v>
      </c>
      <c r="S105" s="437">
        <v>537</v>
      </c>
      <c r="T105" s="449">
        <v>0.77239514412289278</v>
      </c>
      <c r="U105" s="449">
        <v>0.77239514412289278</v>
      </c>
      <c r="V105" s="449">
        <f t="shared" si="2"/>
        <v>7.7239514412289281E-3</v>
      </c>
    </row>
    <row r="106" spans="1:22" x14ac:dyDescent="0.2">
      <c r="A106" s="414">
        <v>28</v>
      </c>
      <c r="B106" s="714">
        <v>4.1074500989567277E-3</v>
      </c>
      <c r="C106" s="715">
        <v>2.4556652861845597E-3</v>
      </c>
      <c r="D106" s="716">
        <v>2.4046962302850272E-3</v>
      </c>
      <c r="E106" s="717">
        <v>3.8595966581313194E-2</v>
      </c>
      <c r="F106" s="715">
        <v>3.9756014490509951E-2</v>
      </c>
      <c r="G106" s="718">
        <v>4.0416513700230285E-2</v>
      </c>
      <c r="H106" s="425"/>
      <c r="I106" s="414">
        <v>28</v>
      </c>
      <c r="J106" s="714">
        <v>3.9144322177675417E-3</v>
      </c>
      <c r="K106" s="715">
        <v>2.3545240497813654E-3</v>
      </c>
      <c r="L106" s="716">
        <v>2.2200600238450894E-3</v>
      </c>
      <c r="M106" s="717">
        <v>3.9161474804476681E-2</v>
      </c>
      <c r="N106" s="715">
        <v>3.882499919915431E-2</v>
      </c>
      <c r="O106" s="718">
        <v>3.9360955056179772E-2</v>
      </c>
      <c r="P106" s="427"/>
      <c r="R106" s="396">
        <v>46</v>
      </c>
      <c r="S106" s="437">
        <v>455</v>
      </c>
      <c r="T106" s="449">
        <v>0.65445026178010468</v>
      </c>
      <c r="U106" s="449">
        <v>0.65445026178010468</v>
      </c>
      <c r="V106" s="449">
        <f t="shared" si="2"/>
        <v>6.5445026178010471E-3</v>
      </c>
    </row>
    <row r="107" spans="1:22" x14ac:dyDescent="0.2">
      <c r="A107" s="414">
        <v>29</v>
      </c>
      <c r="B107" s="714">
        <v>3.2620911197525585E-3</v>
      </c>
      <c r="C107" s="715">
        <v>1.9910799617712648E-3</v>
      </c>
      <c r="D107" s="716">
        <v>1.8530306245137563E-3</v>
      </c>
      <c r="E107" s="717">
        <v>3.6745603050296248E-2</v>
      </c>
      <c r="F107" s="715">
        <v>3.7433817382419417E-2</v>
      </c>
      <c r="G107" s="718">
        <v>3.8614290958849246E-2</v>
      </c>
      <c r="H107" s="425"/>
      <c r="I107" s="414">
        <v>29</v>
      </c>
      <c r="J107" s="714">
        <v>2.7960230126911011E-3</v>
      </c>
      <c r="K107" s="715">
        <v>1.6688659473725065E-3</v>
      </c>
      <c r="L107" s="716">
        <v>1.5348563127817901E-3</v>
      </c>
      <c r="M107" s="717">
        <v>3.4995360463574904E-2</v>
      </c>
      <c r="N107" s="715">
        <v>3.5621616426946855E-2</v>
      </c>
      <c r="O107" s="718">
        <v>3.6516853932584269E-2</v>
      </c>
      <c r="P107" s="427"/>
      <c r="R107" s="396">
        <v>47</v>
      </c>
      <c r="S107" s="437">
        <v>380</v>
      </c>
      <c r="T107" s="437">
        <v>0.54657384500316442</v>
      </c>
      <c r="U107" s="449">
        <v>0.54657384500316442</v>
      </c>
      <c r="V107" s="449">
        <f t="shared" si="2"/>
        <v>5.4657384500316443E-3</v>
      </c>
    </row>
    <row r="108" spans="1:22" x14ac:dyDescent="0.2">
      <c r="A108" s="417" t="s">
        <v>100</v>
      </c>
      <c r="B108" s="719">
        <v>2.5052461983709435E-2</v>
      </c>
      <c r="C108" s="720">
        <v>1.6738345545290433E-2</v>
      </c>
      <c r="D108" s="721">
        <v>1.5899285663766884E-2</v>
      </c>
      <c r="E108" s="722">
        <v>0.38375418200848549</v>
      </c>
      <c r="F108" s="720">
        <v>0.4076539616682664</v>
      </c>
      <c r="G108" s="723">
        <v>0.4200180222274138</v>
      </c>
      <c r="H108" s="425"/>
      <c r="I108" s="417" t="s">
        <v>100</v>
      </c>
      <c r="J108" s="719">
        <v>2.1458291866890335E-2</v>
      </c>
      <c r="K108" s="720">
        <v>1.3519107868250156E-2</v>
      </c>
      <c r="L108" s="721">
        <v>1.2621452357785971E-2</v>
      </c>
      <c r="M108" s="722">
        <v>0.38583899861760762</v>
      </c>
      <c r="N108" s="720">
        <v>0.41099400967421601</v>
      </c>
      <c r="O108" s="723">
        <v>0.42394662921348308</v>
      </c>
      <c r="P108" s="427"/>
      <c r="R108" s="396">
        <v>48</v>
      </c>
      <c r="S108" s="437">
        <v>306</v>
      </c>
      <c r="T108" s="437">
        <v>0.44013578044991658</v>
      </c>
      <c r="U108" s="449">
        <v>0.44013578044991658</v>
      </c>
      <c r="V108" s="449">
        <f t="shared" si="2"/>
        <v>4.4013578044991659E-3</v>
      </c>
    </row>
    <row r="109" spans="1:22" ht="13.5" thickBot="1" x14ac:dyDescent="0.25">
      <c r="A109" s="418" t="s">
        <v>34</v>
      </c>
      <c r="B109" s="724">
        <v>20.629026643725943</v>
      </c>
      <c r="C109" s="725">
        <v>20.342439205691832</v>
      </c>
      <c r="D109" s="726">
        <v>20.289228375415519</v>
      </c>
      <c r="E109" s="727">
        <v>28.470982935536323</v>
      </c>
      <c r="F109" s="725">
        <v>28.934421153667522</v>
      </c>
      <c r="G109" s="728">
        <v>29.182725361278912</v>
      </c>
      <c r="H109" s="425"/>
      <c r="I109" s="418" t="s">
        <v>34</v>
      </c>
      <c r="J109" s="724">
        <v>20.578407119906881</v>
      </c>
      <c r="K109" s="725">
        <v>20.306359802323474</v>
      </c>
      <c r="L109" s="726">
        <v>20.247975223033809</v>
      </c>
      <c r="M109" s="727">
        <v>28.557710152063166</v>
      </c>
      <c r="N109" s="725">
        <v>29.066021718935197</v>
      </c>
      <c r="O109" s="728">
        <v>29.324051966292135</v>
      </c>
      <c r="P109" s="427"/>
      <c r="R109" s="396">
        <v>49</v>
      </c>
      <c r="S109" s="437">
        <v>258</v>
      </c>
      <c r="T109" s="437">
        <v>0.37109487371267474</v>
      </c>
      <c r="U109" s="449">
        <v>0.37109487371267474</v>
      </c>
      <c r="V109" s="449">
        <f t="shared" si="2"/>
        <v>3.7109487371267476E-3</v>
      </c>
    </row>
    <row r="110" spans="1:22" ht="13.5" thickTop="1" x14ac:dyDescent="0.2">
      <c r="A110" s="425"/>
      <c r="B110" s="425"/>
      <c r="C110" s="425"/>
      <c r="D110" s="426"/>
      <c r="E110" s="426"/>
      <c r="F110" s="425"/>
      <c r="G110" s="425"/>
      <c r="H110" s="425"/>
      <c r="I110" s="425"/>
      <c r="J110" s="428"/>
      <c r="K110" s="428"/>
      <c r="L110" s="428"/>
      <c r="M110" s="428"/>
      <c r="N110" s="428"/>
      <c r="O110" s="427"/>
      <c r="P110" s="427"/>
      <c r="R110" s="396">
        <v>50</v>
      </c>
      <c r="S110" s="437">
        <v>173</v>
      </c>
      <c r="T110" s="437">
        <v>0.24883493469880905</v>
      </c>
      <c r="U110" s="449">
        <v>0.24883493469880905</v>
      </c>
      <c r="V110" s="449">
        <f t="shared" si="2"/>
        <v>2.4883493469880905E-3</v>
      </c>
    </row>
    <row r="111" spans="1:22" ht="13.5" thickBot="1" x14ac:dyDescent="0.25">
      <c r="A111" s="816" t="s">
        <v>16</v>
      </c>
      <c r="B111" s="815"/>
      <c r="C111" s="815"/>
      <c r="D111" s="815"/>
      <c r="E111" s="815"/>
      <c r="F111" s="815"/>
      <c r="G111" s="815"/>
      <c r="H111" s="425"/>
      <c r="I111" s="816" t="s">
        <v>17</v>
      </c>
      <c r="J111" s="815"/>
      <c r="K111" s="815"/>
      <c r="L111" s="815"/>
      <c r="M111" s="815"/>
      <c r="N111" s="815"/>
      <c r="O111" s="815"/>
      <c r="P111" s="427"/>
      <c r="R111" s="396">
        <v>51</v>
      </c>
      <c r="S111" s="437">
        <v>147</v>
      </c>
      <c r="T111" s="437">
        <v>0.21143777688280307</v>
      </c>
      <c r="U111" s="449">
        <v>0.21143777688280307</v>
      </c>
      <c r="V111" s="449">
        <f t="shared" si="2"/>
        <v>2.1143777688280309E-3</v>
      </c>
    </row>
    <row r="112" spans="1:22" ht="39" thickTop="1" x14ac:dyDescent="0.2">
      <c r="A112" s="400" t="s">
        <v>119</v>
      </c>
      <c r="B112" s="401" t="s">
        <v>94</v>
      </c>
      <c r="C112" s="402" t="s">
        <v>95</v>
      </c>
      <c r="D112" s="403" t="s">
        <v>96</v>
      </c>
      <c r="E112" s="404" t="s">
        <v>94</v>
      </c>
      <c r="F112" s="402" t="s">
        <v>95</v>
      </c>
      <c r="G112" s="405" t="s">
        <v>96</v>
      </c>
      <c r="H112" s="428"/>
      <c r="I112" s="400" t="s">
        <v>120</v>
      </c>
      <c r="J112" s="401" t="s">
        <v>94</v>
      </c>
      <c r="K112" s="402" t="s">
        <v>95</v>
      </c>
      <c r="L112" s="403" t="s">
        <v>96</v>
      </c>
      <c r="M112" s="404" t="s">
        <v>94</v>
      </c>
      <c r="N112" s="402" t="s">
        <v>95</v>
      </c>
      <c r="O112" s="405" t="s">
        <v>96</v>
      </c>
      <c r="P112" s="427"/>
      <c r="Q112" s="432"/>
      <c r="R112" s="432">
        <v>52</v>
      </c>
      <c r="S112" s="437">
        <v>113</v>
      </c>
      <c r="T112" s="437">
        <v>0.16253380127725678</v>
      </c>
      <c r="U112" s="449">
        <v>0.16253380127725678</v>
      </c>
      <c r="V112" s="449">
        <f t="shared" si="2"/>
        <v>1.6253380127725678E-3</v>
      </c>
    </row>
    <row r="113" spans="1:22" ht="13.5" thickBot="1" x14ac:dyDescent="0.25">
      <c r="A113" s="406"/>
      <c r="B113" s="407" t="s">
        <v>98</v>
      </c>
      <c r="C113" s="408"/>
      <c r="D113" s="409"/>
      <c r="E113" s="410" t="s">
        <v>99</v>
      </c>
      <c r="F113" s="408"/>
      <c r="G113" s="411"/>
      <c r="H113" s="428"/>
      <c r="I113" s="406"/>
      <c r="J113" s="407" t="s">
        <v>98</v>
      </c>
      <c r="K113" s="408"/>
      <c r="L113" s="409"/>
      <c r="M113" s="410" t="s">
        <v>99</v>
      </c>
      <c r="N113" s="408"/>
      <c r="O113" s="411"/>
      <c r="P113" s="427"/>
      <c r="Q113" s="432"/>
      <c r="R113" s="432">
        <v>53</v>
      </c>
      <c r="S113" s="437">
        <v>84</v>
      </c>
      <c r="T113" s="437">
        <v>0.12082158679017317</v>
      </c>
      <c r="U113" s="449">
        <v>0.12082158679017317</v>
      </c>
      <c r="V113" s="449">
        <f t="shared" si="2"/>
        <v>1.2082158679017317E-3</v>
      </c>
    </row>
    <row r="114" spans="1:22" ht="13.5" thickTop="1" x14ac:dyDescent="0.2">
      <c r="A114" s="412">
        <v>18</v>
      </c>
      <c r="B114" s="709">
        <v>4.509268517806325E-3</v>
      </c>
      <c r="C114" s="710">
        <v>4.8864236661384066E-3</v>
      </c>
      <c r="D114" s="711">
        <v>4.8987865649370759E-3</v>
      </c>
      <c r="E114" s="712">
        <v>5.0459744337295377E-4</v>
      </c>
      <c r="F114" s="710">
        <v>3.9831380489262132E-4</v>
      </c>
      <c r="G114" s="713">
        <v>2.8955083426834122E-4</v>
      </c>
      <c r="H114" s="428"/>
      <c r="I114" s="412">
        <v>18</v>
      </c>
      <c r="J114" s="709">
        <v>4.7778874629812486E-3</v>
      </c>
      <c r="K114" s="710">
        <v>4.942429594337429E-3</v>
      </c>
      <c r="L114" s="711">
        <v>5.0434172441013959E-3</v>
      </c>
      <c r="M114" s="712">
        <v>5.3374324814791079E-4</v>
      </c>
      <c r="N114" s="710">
        <v>4.0795134253078161E-4</v>
      </c>
      <c r="O114" s="713">
        <v>2.8471487838607317E-4</v>
      </c>
      <c r="P114" s="427"/>
      <c r="Q114" s="432"/>
      <c r="R114" s="432">
        <v>54</v>
      </c>
      <c r="S114" s="437">
        <v>58</v>
      </c>
      <c r="T114" s="437">
        <v>8.34244289741672E-2</v>
      </c>
      <c r="U114" s="449">
        <v>8.34244289741672E-2</v>
      </c>
      <c r="V114" s="449">
        <f t="shared" si="2"/>
        <v>8.34244289741672E-4</v>
      </c>
    </row>
    <row r="115" spans="1:22" x14ac:dyDescent="0.2">
      <c r="A115" s="414">
        <v>19</v>
      </c>
      <c r="B115" s="714">
        <v>0.43532228290131547</v>
      </c>
      <c r="C115" s="715">
        <v>0.47641310089804562</v>
      </c>
      <c r="D115" s="716">
        <v>0.48868211379824883</v>
      </c>
      <c r="E115" s="717">
        <v>6.6588173731030889E-2</v>
      </c>
      <c r="F115" s="715">
        <v>5.1482059282371297E-2</v>
      </c>
      <c r="G115" s="718">
        <v>4.1622932426074052E-2</v>
      </c>
      <c r="H115" s="428"/>
      <c r="I115" s="414">
        <v>19</v>
      </c>
      <c r="J115" s="714">
        <v>0.43363277393879607</v>
      </c>
      <c r="K115" s="715">
        <v>0.47899125148888999</v>
      </c>
      <c r="L115" s="716">
        <v>0.49153583019033426</v>
      </c>
      <c r="M115" s="717">
        <v>6.4625632485749027E-2</v>
      </c>
      <c r="N115" s="715">
        <v>5.1846906987093877E-2</v>
      </c>
      <c r="O115" s="718">
        <v>4.2951273082241892E-2</v>
      </c>
      <c r="P115" s="427"/>
      <c r="Q115" s="432"/>
      <c r="R115" s="432">
        <v>55</v>
      </c>
      <c r="S115" s="437">
        <v>32</v>
      </c>
      <c r="T115" s="437">
        <v>4.6027271158161208E-2</v>
      </c>
      <c r="U115" s="449">
        <v>4.6027271158161208E-2</v>
      </c>
      <c r="V115" s="449">
        <f t="shared" si="2"/>
        <v>4.6027271158161206E-4</v>
      </c>
    </row>
    <row r="116" spans="1:22" x14ac:dyDescent="0.2">
      <c r="A116" s="414">
        <v>20</v>
      </c>
      <c r="B116" s="714">
        <v>0.25153834320436902</v>
      </c>
      <c r="C116" s="715">
        <v>0.24729265715795046</v>
      </c>
      <c r="D116" s="716">
        <v>0.24719164390889381</v>
      </c>
      <c r="E116" s="717">
        <v>7.8605068400986786E-2</v>
      </c>
      <c r="F116" s="715">
        <v>6.8310817539084551E-2</v>
      </c>
      <c r="G116" s="718">
        <v>6.2615367910528796E-2</v>
      </c>
      <c r="H116" s="428"/>
      <c r="I116" s="414">
        <v>20</v>
      </c>
      <c r="J116" s="714">
        <v>0.24906219151036549</v>
      </c>
      <c r="K116" s="715">
        <v>0.24187784942703425</v>
      </c>
      <c r="L116" s="716">
        <v>0.24247872993597056</v>
      </c>
      <c r="M116" s="717">
        <v>8.0744678579815932E-2</v>
      </c>
      <c r="N116" s="715">
        <v>7.3468328141225295E-2</v>
      </c>
      <c r="O116" s="718">
        <v>6.7884161718050867E-2</v>
      </c>
      <c r="P116" s="427"/>
      <c r="Q116" s="432"/>
      <c r="R116" s="432">
        <v>56</v>
      </c>
      <c r="S116" s="437">
        <v>13</v>
      </c>
      <c r="T116" s="437">
        <v>1.8698578908002993E-2</v>
      </c>
      <c r="U116" s="449">
        <v>1.8698578908002993E-2</v>
      </c>
      <c r="V116" s="449">
        <f t="shared" si="2"/>
        <v>1.8698578908002991E-4</v>
      </c>
    </row>
    <row r="117" spans="1:22" x14ac:dyDescent="0.2">
      <c r="A117" s="414">
        <v>21</v>
      </c>
      <c r="B117" s="714">
        <v>0.10566494885008851</v>
      </c>
      <c r="C117" s="715">
        <v>9.5972002113048113E-2</v>
      </c>
      <c r="D117" s="716">
        <v>9.3274022354232947E-2</v>
      </c>
      <c r="E117" s="717">
        <v>6.6438663377438908E-2</v>
      </c>
      <c r="F117" s="715">
        <v>6.4194908221860802E-2</v>
      </c>
      <c r="G117" s="718">
        <v>6.1240001447754169E-2</v>
      </c>
      <c r="H117" s="428"/>
      <c r="I117" s="414">
        <v>21</v>
      </c>
      <c r="J117" s="714">
        <v>0.11353405725567633</v>
      </c>
      <c r="K117" s="715">
        <v>0.10322969291220004</v>
      </c>
      <c r="L117" s="716">
        <v>9.9260298804198482E-2</v>
      </c>
      <c r="M117" s="717">
        <v>7.777706612011355E-2</v>
      </c>
      <c r="N117" s="715">
        <v>7.3727933541017615E-2</v>
      </c>
      <c r="O117" s="718">
        <v>7.2236232001952269E-2</v>
      </c>
      <c r="P117" s="427"/>
      <c r="Q117" s="432"/>
      <c r="R117" s="432">
        <v>57</v>
      </c>
      <c r="S117" s="437">
        <v>10</v>
      </c>
      <c r="T117" s="437">
        <v>1.4383522236925378E-2</v>
      </c>
      <c r="U117" s="449">
        <v>1.4383522236925378E-2</v>
      </c>
      <c r="V117" s="449">
        <f t="shared" si="2"/>
        <v>1.4383522236925377E-4</v>
      </c>
    </row>
    <row r="118" spans="1:22" x14ac:dyDescent="0.2">
      <c r="A118" s="414">
        <v>22</v>
      </c>
      <c r="B118" s="714">
        <v>7.6792169833089799E-2</v>
      </c>
      <c r="C118" s="715">
        <v>7.1143687268885397E-2</v>
      </c>
      <c r="D118" s="716">
        <v>6.7245699484782789E-2</v>
      </c>
      <c r="E118" s="717">
        <v>7.1858413695148407E-2</v>
      </c>
      <c r="F118" s="715">
        <v>7.255949812460584E-2</v>
      </c>
      <c r="G118" s="718">
        <v>7.2206739295667594E-2</v>
      </c>
      <c r="H118" s="428"/>
      <c r="I118" s="414">
        <v>22</v>
      </c>
      <c r="J118" s="714">
        <v>7.5320829220138275E-2</v>
      </c>
      <c r="K118" s="715">
        <v>6.9235087142837604E-2</v>
      </c>
      <c r="L118" s="716">
        <v>6.5988363593836807E-2</v>
      </c>
      <c r="M118" s="717">
        <v>7.4062213113004094E-2</v>
      </c>
      <c r="N118" s="715">
        <v>7.361667408396376E-2</v>
      </c>
      <c r="O118" s="718">
        <v>7.2805661758724424E-2</v>
      </c>
      <c r="P118" s="427"/>
      <c r="Q118" s="432"/>
      <c r="R118" s="432">
        <v>58</v>
      </c>
      <c r="S118" s="437">
        <v>18</v>
      </c>
      <c r="T118" s="437">
        <v>2.5890340026465682E-2</v>
      </c>
      <c r="U118" s="449">
        <v>2.5890340026465682E-2</v>
      </c>
      <c r="V118" s="449">
        <f t="shared" si="2"/>
        <v>2.5890340026465681E-4</v>
      </c>
    </row>
    <row r="119" spans="1:22" x14ac:dyDescent="0.2">
      <c r="A119" s="414">
        <v>23</v>
      </c>
      <c r="B119" s="714">
        <v>4.5631105299592356E-2</v>
      </c>
      <c r="C119" s="715">
        <v>4.1138404648705773E-2</v>
      </c>
      <c r="D119" s="716">
        <v>3.9443678031476109E-2</v>
      </c>
      <c r="E119" s="717">
        <v>6.7877700530761767E-2</v>
      </c>
      <c r="F119" s="715">
        <v>6.9970458392803803E-2</v>
      </c>
      <c r="G119" s="718">
        <v>6.9745557204386688E-2</v>
      </c>
      <c r="H119" s="428"/>
      <c r="I119" s="414">
        <v>23</v>
      </c>
      <c r="J119" s="714">
        <v>4.6495557749259675E-2</v>
      </c>
      <c r="K119" s="715">
        <v>4.2113333607152165E-2</v>
      </c>
      <c r="L119" s="716">
        <v>3.971873812238693E-2</v>
      </c>
      <c r="M119" s="717">
        <v>7.2183436879523444E-2</v>
      </c>
      <c r="N119" s="715">
        <v>7.3468328141225295E-2</v>
      </c>
      <c r="O119" s="718">
        <v>7.2846335312779578E-2</v>
      </c>
      <c r="P119" s="427"/>
      <c r="Q119" s="432"/>
      <c r="R119" s="432">
        <v>59</v>
      </c>
      <c r="S119" s="437">
        <v>10</v>
      </c>
      <c r="T119" s="437">
        <v>1.4383522236925378E-2</v>
      </c>
      <c r="U119" s="449">
        <v>1.4383522236925378E-2</v>
      </c>
      <c r="V119" s="449">
        <f t="shared" si="2"/>
        <v>1.4383522236925377E-4</v>
      </c>
    </row>
    <row r="120" spans="1:22" x14ac:dyDescent="0.2">
      <c r="A120" s="414">
        <v>24</v>
      </c>
      <c r="B120" s="714">
        <v>2.850742250596109E-2</v>
      </c>
      <c r="C120" s="715">
        <v>2.6043317485472804E-2</v>
      </c>
      <c r="D120" s="716">
        <v>2.455024071623638E-2</v>
      </c>
      <c r="E120" s="717">
        <v>6.182253121028633E-2</v>
      </c>
      <c r="F120" s="715">
        <v>6.5788163441431277E-2</v>
      </c>
      <c r="G120" s="718">
        <v>6.5691845524629922E-2</v>
      </c>
      <c r="H120" s="428"/>
      <c r="I120" s="414">
        <v>24</v>
      </c>
      <c r="J120" s="714">
        <v>2.8983218163869725E-2</v>
      </c>
      <c r="K120" s="715">
        <v>2.5862186990868154E-2</v>
      </c>
      <c r="L120" s="716">
        <v>2.4456918983714885E-2</v>
      </c>
      <c r="M120" s="717">
        <v>6.355814598945321E-2</v>
      </c>
      <c r="N120" s="715">
        <v>6.4270879691440408E-2</v>
      </c>
      <c r="O120" s="718">
        <v>6.4508256731473146E-2</v>
      </c>
      <c r="P120" s="427"/>
      <c r="Q120" s="432"/>
      <c r="R120" s="432">
        <v>60</v>
      </c>
      <c r="S120" s="437">
        <v>4</v>
      </c>
      <c r="T120" s="437">
        <v>5.753408894770151E-3</v>
      </c>
      <c r="U120" s="449">
        <v>5.753408894770151E-3</v>
      </c>
      <c r="V120" s="449">
        <f t="shared" si="2"/>
        <v>5.7534088947701508E-5</v>
      </c>
    </row>
    <row r="121" spans="1:22" x14ac:dyDescent="0.2">
      <c r="A121" s="414">
        <v>25</v>
      </c>
      <c r="B121" s="714">
        <v>1.5143065918006314E-2</v>
      </c>
      <c r="C121" s="715">
        <v>1.3549920760697311E-2</v>
      </c>
      <c r="D121" s="716">
        <v>1.2472197978546692E-2</v>
      </c>
      <c r="E121" s="717">
        <v>5.1936159079016234E-2</v>
      </c>
      <c r="F121" s="715">
        <v>5.2876157599495474E-2</v>
      </c>
      <c r="G121" s="718">
        <v>5.3385935068225414E-2</v>
      </c>
      <c r="H121" s="428"/>
      <c r="I121" s="414">
        <v>25</v>
      </c>
      <c r="J121" s="714">
        <v>1.542941757156961E-2</v>
      </c>
      <c r="K121" s="715">
        <v>1.3115921194945311E-2</v>
      </c>
      <c r="L121" s="716">
        <v>1.2308861795748914E-2</v>
      </c>
      <c r="M121" s="717">
        <v>5.3438374004568828E-2</v>
      </c>
      <c r="N121" s="715">
        <v>5.5889333926717077E-2</v>
      </c>
      <c r="O121" s="718">
        <v>5.6332872366387336E-2</v>
      </c>
      <c r="P121" s="427"/>
      <c r="Q121" s="432"/>
      <c r="R121" s="432">
        <v>61</v>
      </c>
      <c r="S121" s="437">
        <v>4</v>
      </c>
      <c r="T121" s="437">
        <v>5.753408894770151E-3</v>
      </c>
      <c r="U121" s="449">
        <v>5.753408894770151E-3</v>
      </c>
      <c r="V121" s="449">
        <f t="shared" si="2"/>
        <v>5.7534088947701508E-5</v>
      </c>
    </row>
    <row r="122" spans="1:22" x14ac:dyDescent="0.2">
      <c r="A122" s="414">
        <v>26</v>
      </c>
      <c r="B122" s="714">
        <v>6.8360126144142788E-3</v>
      </c>
      <c r="C122" s="715">
        <v>5.0052826201796106E-3</v>
      </c>
      <c r="D122" s="716">
        <v>4.7157859173963231E-3</v>
      </c>
      <c r="E122" s="717">
        <v>4.5170815578978854E-2</v>
      </c>
      <c r="F122" s="715">
        <v>4.756530686759386E-2</v>
      </c>
      <c r="G122" s="718">
        <v>4.8318795468529442E-2</v>
      </c>
      <c r="H122" s="428"/>
      <c r="I122" s="414">
        <v>26</v>
      </c>
      <c r="J122" s="714">
        <v>6.2586377097729583E-3</v>
      </c>
      <c r="K122" s="715">
        <v>4.6686107802467128E-3</v>
      </c>
      <c r="L122" s="716">
        <v>4.2101570037715993E-3</v>
      </c>
      <c r="M122" s="717">
        <v>4.4663635005017174E-2</v>
      </c>
      <c r="N122" s="715">
        <v>4.5171339563862906E-2</v>
      </c>
      <c r="O122" s="718">
        <v>4.4700235906613484E-2</v>
      </c>
      <c r="P122" s="427"/>
      <c r="Q122" s="432"/>
      <c r="R122" s="432">
        <v>62</v>
      </c>
      <c r="S122" s="437">
        <v>4</v>
      </c>
      <c r="T122" s="437">
        <v>5.753408894770151E-3</v>
      </c>
      <c r="U122" s="449">
        <v>5.753408894770151E-3</v>
      </c>
      <c r="V122" s="449">
        <f t="shared" si="2"/>
        <v>5.7534088947701508E-5</v>
      </c>
    </row>
    <row r="123" spans="1:22" x14ac:dyDescent="0.2">
      <c r="A123" s="414">
        <v>27</v>
      </c>
      <c r="B123" s="714">
        <v>4.3458195523421294E-3</v>
      </c>
      <c r="C123" s="715">
        <v>3.1035393555203395E-3</v>
      </c>
      <c r="D123" s="716">
        <v>2.9139333877642951E-3</v>
      </c>
      <c r="E123" s="717">
        <v>3.9956641997458332E-2</v>
      </c>
      <c r="F123" s="715">
        <v>4.1524214160055771E-2</v>
      </c>
      <c r="G123" s="718">
        <v>4.2383003366028446E-2</v>
      </c>
      <c r="H123" s="428"/>
      <c r="I123" s="414">
        <v>27</v>
      </c>
      <c r="J123" s="714">
        <v>4.086870681145118E-3</v>
      </c>
      <c r="K123" s="715">
        <v>2.6423515559754122E-3</v>
      </c>
      <c r="L123" s="716">
        <v>2.4705435195743071E-3</v>
      </c>
      <c r="M123" s="717">
        <v>3.7767672238946164E-2</v>
      </c>
      <c r="N123" s="715">
        <v>3.8013647826731917E-2</v>
      </c>
      <c r="O123" s="718">
        <v>3.859920279834049E-2</v>
      </c>
      <c r="P123" s="427"/>
      <c r="Q123" s="432"/>
      <c r="R123" s="432">
        <v>63</v>
      </c>
      <c r="S123" s="437">
        <v>1</v>
      </c>
      <c r="T123" s="437">
        <v>1.4383522236925377E-3</v>
      </c>
      <c r="U123" s="449">
        <v>1.4383522236925377E-3</v>
      </c>
      <c r="V123" s="449">
        <f t="shared" si="2"/>
        <v>1.4383522236925377E-5</v>
      </c>
    </row>
    <row r="124" spans="1:22" x14ac:dyDescent="0.2">
      <c r="A124" s="414">
        <v>28</v>
      </c>
      <c r="B124" s="714">
        <v>3.3747404045842643E-3</v>
      </c>
      <c r="C124" s="715">
        <v>2.0073956682514537E-3</v>
      </c>
      <c r="D124" s="716">
        <v>1.9707762042850303E-3</v>
      </c>
      <c r="E124" s="717">
        <v>3.5863796067877714E-2</v>
      </c>
      <c r="F124" s="715">
        <v>3.6379327513526079E-2</v>
      </c>
      <c r="G124" s="718">
        <v>3.7171088349198307E-2</v>
      </c>
      <c r="H124" s="428"/>
      <c r="I124" s="414">
        <v>28</v>
      </c>
      <c r="J124" s="714">
        <v>3.2379072063178711E-3</v>
      </c>
      <c r="K124" s="715">
        <v>2.0810229870894437E-3</v>
      </c>
      <c r="L124" s="716">
        <v>1.8565622898576153E-3</v>
      </c>
      <c r="M124" s="717">
        <v>3.3817972202651626E-2</v>
      </c>
      <c r="N124" s="715">
        <v>3.4601691143747199E-2</v>
      </c>
      <c r="O124" s="718">
        <v>3.5467339136093685E-2</v>
      </c>
      <c r="P124" s="427"/>
      <c r="Q124" s="432"/>
      <c r="R124" s="432">
        <v>100</v>
      </c>
      <c r="S124" s="437">
        <v>15</v>
      </c>
      <c r="T124" s="437">
        <v>2.1575283355388067E-2</v>
      </c>
      <c r="U124" s="449">
        <v>2.1575283355388067E-2</v>
      </c>
      <c r="V124" s="449">
        <f t="shared" si="2"/>
        <v>2.1575283355388067E-4</v>
      </c>
    </row>
    <row r="125" spans="1:22" x14ac:dyDescent="0.2">
      <c r="A125" s="414">
        <v>29</v>
      </c>
      <c r="B125" s="714">
        <v>2.8940081532189844E-3</v>
      </c>
      <c r="C125" s="715">
        <v>1.7696777601690443E-3</v>
      </c>
      <c r="D125" s="716">
        <v>1.5766209634280246E-3</v>
      </c>
      <c r="E125" s="717">
        <v>3.2144726022277054E-2</v>
      </c>
      <c r="F125" s="715">
        <v>3.2894081720715639E-2</v>
      </c>
      <c r="G125" s="718">
        <v>3.3370733649426325E-2</v>
      </c>
      <c r="H125" s="428"/>
      <c r="I125" s="414">
        <v>29</v>
      </c>
      <c r="J125" s="714">
        <v>2.4185587364264583E-3</v>
      </c>
      <c r="K125" s="715">
        <v>1.5607672403170827E-3</v>
      </c>
      <c r="L125" s="716">
        <v>1.4326228693389473E-3</v>
      </c>
      <c r="M125" s="717">
        <v>3.2536988407096644E-2</v>
      </c>
      <c r="N125" s="715">
        <v>3.3859961430054868E-2</v>
      </c>
      <c r="O125" s="718">
        <v>3.4694541609045774E-2</v>
      </c>
      <c r="P125" s="427"/>
      <c r="Q125" s="432"/>
      <c r="R125" s="432" t="s">
        <v>65</v>
      </c>
      <c r="S125" s="437">
        <v>69524</v>
      </c>
      <c r="T125" s="437">
        <v>100</v>
      </c>
      <c r="U125" s="449">
        <v>100</v>
      </c>
    </row>
    <row r="126" spans="1:22" x14ac:dyDescent="0.2">
      <c r="A126" s="417" t="s">
        <v>100</v>
      </c>
      <c r="B126" s="719">
        <v>1.9440812245211891E-2</v>
      </c>
      <c r="C126" s="720">
        <v>1.1674590596936089E-2</v>
      </c>
      <c r="D126" s="721">
        <v>1.1064500689771665E-2</v>
      </c>
      <c r="E126" s="722">
        <v>0.38123271286536586</v>
      </c>
      <c r="F126" s="720">
        <v>0.39605669333156318</v>
      </c>
      <c r="G126" s="723">
        <v>0.41195844945528265</v>
      </c>
      <c r="H126" s="428"/>
      <c r="I126" s="417" t="s">
        <v>100</v>
      </c>
      <c r="J126" s="719">
        <v>1.6762092793681238E-2</v>
      </c>
      <c r="K126" s="720">
        <v>9.6794950781063926E-3</v>
      </c>
      <c r="L126" s="721">
        <v>9.2389556471651479E-3</v>
      </c>
      <c r="M126" s="722">
        <v>0.36429044172591252</v>
      </c>
      <c r="N126" s="720">
        <v>0.38165702418038905</v>
      </c>
      <c r="O126" s="723">
        <v>0.396689172699911</v>
      </c>
      <c r="P126" s="427"/>
      <c r="Q126" s="434">
        <f>SUM(J114:J126)</f>
        <v>1</v>
      </c>
      <c r="R126" s="434">
        <f>SUM(M114:M126)</f>
        <v>1</v>
      </c>
      <c r="S126" s="437">
        <v>1</v>
      </c>
      <c r="T126" s="437">
        <v>1.0057529066259002E-3</v>
      </c>
      <c r="U126" s="449"/>
    </row>
    <row r="127" spans="1:22" ht="13.5" thickBot="1" x14ac:dyDescent="0.25">
      <c r="A127" s="418" t="s">
        <v>34</v>
      </c>
      <c r="B127" s="724">
        <v>20.580464964233528</v>
      </c>
      <c r="C127" s="725">
        <v>20.321183306920236</v>
      </c>
      <c r="D127" s="726">
        <v>20.267223176328166</v>
      </c>
      <c r="E127" s="727">
        <v>28.527397772295739</v>
      </c>
      <c r="F127" s="725">
        <v>28.840043814518545</v>
      </c>
      <c r="G127" s="728">
        <v>29.156104093524938</v>
      </c>
      <c r="H127" s="428"/>
      <c r="I127" s="418" t="s">
        <v>34</v>
      </c>
      <c r="J127" s="724">
        <v>20.54</v>
      </c>
      <c r="K127" s="725">
        <v>20.28</v>
      </c>
      <c r="L127" s="726">
        <v>20.23</v>
      </c>
      <c r="M127" s="727">
        <v>28.26</v>
      </c>
      <c r="N127" s="725">
        <v>28.64</v>
      </c>
      <c r="O127" s="728">
        <v>28.94</v>
      </c>
      <c r="P127" s="427"/>
      <c r="Q127" s="432"/>
      <c r="R127" s="432"/>
      <c r="S127" s="437">
        <v>99428</v>
      </c>
      <c r="T127" s="437">
        <v>100</v>
      </c>
      <c r="U127" s="449"/>
    </row>
    <row r="128" spans="1:22" ht="13.5" thickTop="1" x14ac:dyDescent="0.2">
      <c r="A128" s="427"/>
      <c r="B128" s="427"/>
      <c r="C128" s="428"/>
      <c r="D128" s="428"/>
      <c r="E128" s="429"/>
      <c r="F128" s="429"/>
      <c r="G128" s="428"/>
      <c r="H128" s="428"/>
      <c r="I128" s="430"/>
      <c r="J128" s="428"/>
      <c r="K128" s="428"/>
      <c r="L128" s="428"/>
      <c r="M128" s="429"/>
      <c r="N128" s="429"/>
      <c r="O128" s="427"/>
      <c r="P128" s="427"/>
      <c r="Q128" s="432">
        <v>101300</v>
      </c>
      <c r="U128" s="449"/>
    </row>
    <row r="129" spans="1:53" ht="13.5" thickBot="1" x14ac:dyDescent="0.25">
      <c r="A129" s="816" t="s">
        <v>35</v>
      </c>
      <c r="B129" s="815"/>
      <c r="C129" s="815"/>
      <c r="D129" s="815"/>
      <c r="E129" s="815"/>
      <c r="F129" s="815"/>
      <c r="G129" s="815"/>
      <c r="H129" s="428"/>
      <c r="I129" s="816" t="s">
        <v>543</v>
      </c>
      <c r="J129" s="815"/>
      <c r="K129" s="815"/>
      <c r="L129" s="815"/>
      <c r="M129" s="815"/>
      <c r="N129" s="815"/>
      <c r="O129" s="815"/>
      <c r="P129" s="427"/>
      <c r="U129" s="449"/>
    </row>
    <row r="130" spans="1:53" ht="39" thickTop="1" x14ac:dyDescent="0.2">
      <c r="A130" s="400" t="s">
        <v>121</v>
      </c>
      <c r="B130" s="401" t="s">
        <v>94</v>
      </c>
      <c r="C130" s="402" t="s">
        <v>95</v>
      </c>
      <c r="D130" s="403" t="s">
        <v>96</v>
      </c>
      <c r="E130" s="404" t="s">
        <v>94</v>
      </c>
      <c r="F130" s="402" t="s">
        <v>95</v>
      </c>
      <c r="G130" s="405" t="s">
        <v>96</v>
      </c>
      <c r="H130" s="428"/>
      <c r="I130" s="400" t="s">
        <v>544</v>
      </c>
      <c r="J130" s="401" t="s">
        <v>94</v>
      </c>
      <c r="K130" s="402" t="s">
        <v>95</v>
      </c>
      <c r="L130" s="403" t="s">
        <v>96</v>
      </c>
      <c r="M130" s="404" t="s">
        <v>94</v>
      </c>
      <c r="N130" s="402" t="s">
        <v>95</v>
      </c>
      <c r="O130" s="405" t="s">
        <v>96</v>
      </c>
      <c r="P130" s="432"/>
      <c r="R130" s="437"/>
      <c r="T130" s="449"/>
      <c r="AH130" s="396"/>
      <c r="AK130" s="130"/>
      <c r="AU130" s="396"/>
      <c r="BA130" s="15"/>
    </row>
    <row r="131" spans="1:53" ht="13.5" thickBot="1" x14ac:dyDescent="0.25">
      <c r="A131" s="406"/>
      <c r="B131" s="407" t="s">
        <v>98</v>
      </c>
      <c r="C131" s="408"/>
      <c r="D131" s="409"/>
      <c r="E131" s="410" t="s">
        <v>99</v>
      </c>
      <c r="F131" s="408"/>
      <c r="G131" s="411"/>
      <c r="H131" s="428"/>
      <c r="I131" s="406"/>
      <c r="J131" s="407" t="s">
        <v>98</v>
      </c>
      <c r="K131" s="408"/>
      <c r="L131" s="409"/>
      <c r="M131" s="410" t="s">
        <v>99</v>
      </c>
      <c r="N131" s="408"/>
      <c r="O131" s="411"/>
      <c r="P131" s="432"/>
      <c r="R131" s="437"/>
      <c r="T131" s="449"/>
      <c r="AH131" s="396"/>
      <c r="AK131" s="130"/>
      <c r="AU131" s="396"/>
      <c r="BA131" s="15"/>
    </row>
    <row r="132" spans="1:53" ht="13.5" thickTop="1" x14ac:dyDescent="0.2">
      <c r="A132" s="412">
        <v>18</v>
      </c>
      <c r="B132" s="709">
        <f>1-SUM(B133:B144)</f>
        <v>3.4830000000000139E-3</v>
      </c>
      <c r="C132" s="710">
        <f>1-SUM(C133:C144)</f>
        <v>3.7629999999999608E-3</v>
      </c>
      <c r="D132" s="711">
        <f>1-SUM(D133:D144)</f>
        <v>3.7530000000001174E-3</v>
      </c>
      <c r="E132" s="712">
        <v>5.0799999999999999E-4</v>
      </c>
      <c r="F132" s="710">
        <v>4.0299999999999998E-4</v>
      </c>
      <c r="G132" s="713">
        <v>2.6800000000000001E-4</v>
      </c>
      <c r="H132" s="428"/>
      <c r="I132" s="412">
        <v>18</v>
      </c>
      <c r="J132" s="709">
        <f>1-SUM(J133:J144)</f>
        <v>4.6310000000000517E-3</v>
      </c>
      <c r="K132" s="710">
        <f>1-SUM(K133:K144)</f>
        <v>4.8890000000000322E-3</v>
      </c>
      <c r="L132" s="711">
        <f>1-SUM(L133:L144)</f>
        <v>4.8979999999999579E-3</v>
      </c>
      <c r="M132" s="712">
        <v>5.0799999999999999E-4</v>
      </c>
      <c r="N132" s="710">
        <v>4.0299999999999998E-4</v>
      </c>
      <c r="O132" s="713">
        <v>2.6800000000000001E-4</v>
      </c>
      <c r="P132" s="432"/>
      <c r="R132" s="437"/>
      <c r="T132" s="449"/>
      <c r="AH132" s="130"/>
      <c r="AK132" s="130"/>
      <c r="AU132" s="396"/>
      <c r="BA132" s="15"/>
    </row>
    <row r="133" spans="1:53" x14ac:dyDescent="0.2">
      <c r="A133" s="414">
        <v>19</v>
      </c>
      <c r="B133" s="714">
        <v>0.41340900000000003</v>
      </c>
      <c r="C133" s="715">
        <v>0.45624599999999998</v>
      </c>
      <c r="D133" s="716">
        <v>0.46803499999999998</v>
      </c>
      <c r="E133" s="717">
        <v>6.3353000000000007E-2</v>
      </c>
      <c r="F133" s="715">
        <v>5.0083000000000003E-2</v>
      </c>
      <c r="G133" s="718">
        <v>3.8627000000000002E-2</v>
      </c>
      <c r="H133" s="428"/>
      <c r="I133" s="414">
        <v>19</v>
      </c>
      <c r="J133" s="714">
        <v>0.39259300000000003</v>
      </c>
      <c r="K133" s="715">
        <v>0.43282300000000001</v>
      </c>
      <c r="L133" s="716">
        <v>0.44562600000000002</v>
      </c>
      <c r="M133" s="717">
        <v>5.5839E-2</v>
      </c>
      <c r="N133" s="715">
        <v>4.5562999999999999E-2</v>
      </c>
      <c r="O133" s="718">
        <v>3.6353000000000003E-2</v>
      </c>
      <c r="P133" s="432"/>
      <c r="R133" s="437"/>
      <c r="T133" s="449"/>
      <c r="AH133" s="130"/>
      <c r="AI133" s="130"/>
      <c r="AK133" s="130"/>
      <c r="AU133" s="396"/>
      <c r="BA133" s="15"/>
    </row>
    <row r="134" spans="1:53" x14ac:dyDescent="0.2">
      <c r="A134" s="414">
        <v>20</v>
      </c>
      <c r="B134" s="714">
        <v>0.258913</v>
      </c>
      <c r="C134" s="715">
        <v>0.25504300000000002</v>
      </c>
      <c r="D134" s="716">
        <v>0.25499300000000003</v>
      </c>
      <c r="E134" s="717">
        <v>7.9237000000000002E-2</v>
      </c>
      <c r="F134" s="715">
        <v>7.0937E-2</v>
      </c>
      <c r="G134" s="718">
        <v>6.2992000000000006E-2</v>
      </c>
      <c r="H134" s="428"/>
      <c r="I134" s="414">
        <v>20</v>
      </c>
      <c r="J134" s="714">
        <v>0.25536599999999998</v>
      </c>
      <c r="K134" s="715">
        <v>0.25276999999999999</v>
      </c>
      <c r="L134" s="716">
        <v>0.25466299999999997</v>
      </c>
      <c r="M134" s="717">
        <v>7.9053999999999999E-2</v>
      </c>
      <c r="N134" s="715">
        <v>7.0110000000000006E-2</v>
      </c>
      <c r="O134" s="718">
        <v>6.2714000000000006E-2</v>
      </c>
      <c r="P134" s="432"/>
      <c r="R134" s="437"/>
      <c r="T134" s="449"/>
      <c r="AH134" s="130"/>
      <c r="AK134" s="130"/>
      <c r="AU134" s="396"/>
      <c r="BA134" s="15"/>
    </row>
    <row r="135" spans="1:53" x14ac:dyDescent="0.2">
      <c r="A135" s="414">
        <v>21</v>
      </c>
      <c r="B135" s="714">
        <v>0.11442099999999999</v>
      </c>
      <c r="C135" s="715">
        <v>0.105291</v>
      </c>
      <c r="D135" s="716">
        <v>0.103074</v>
      </c>
      <c r="E135" s="717">
        <v>7.3535000000000003E-2</v>
      </c>
      <c r="F135" s="715">
        <v>6.7515000000000006E-2</v>
      </c>
      <c r="G135" s="718">
        <v>6.4735000000000001E-2</v>
      </c>
      <c r="H135" s="428"/>
      <c r="I135" s="414">
        <v>21</v>
      </c>
      <c r="J135" s="714">
        <v>0.121367</v>
      </c>
      <c r="K135" s="715">
        <v>0.112321</v>
      </c>
      <c r="L135" s="716">
        <v>0.109141</v>
      </c>
      <c r="M135" s="717">
        <v>7.5725000000000001E-2</v>
      </c>
      <c r="N135" s="715">
        <v>6.8706000000000003E-2</v>
      </c>
      <c r="O135" s="718">
        <v>6.6806000000000004E-2</v>
      </c>
      <c r="P135" s="432"/>
      <c r="R135" s="437"/>
      <c r="T135" s="449"/>
      <c r="AH135" s="130"/>
      <c r="AK135" s="130"/>
      <c r="AU135" s="396"/>
      <c r="BA135" s="15"/>
    </row>
    <row r="136" spans="1:53" x14ac:dyDescent="0.2">
      <c r="A136" s="414">
        <v>22</v>
      </c>
      <c r="B136" s="714">
        <v>8.0181000000000002E-2</v>
      </c>
      <c r="C136" s="715">
        <v>7.3248999999999995E-2</v>
      </c>
      <c r="D136" s="716">
        <v>6.9827E-2</v>
      </c>
      <c r="E136" s="717">
        <v>8.1268999999999994E-2</v>
      </c>
      <c r="F136" s="715">
        <v>8.0639000000000002E-2</v>
      </c>
      <c r="G136" s="718">
        <v>7.9979999999999996E-2</v>
      </c>
      <c r="H136" s="428"/>
      <c r="I136" s="414">
        <v>22</v>
      </c>
      <c r="J136" s="714">
        <v>8.1558000000000005E-2</v>
      </c>
      <c r="K136" s="715">
        <v>7.5525999999999996E-2</v>
      </c>
      <c r="L136" s="716">
        <v>7.1123000000000006E-2</v>
      </c>
      <c r="M136" s="717">
        <v>8.0141000000000004E-2</v>
      </c>
      <c r="N136" s="715">
        <v>7.8660999999999995E-2</v>
      </c>
      <c r="O136" s="718">
        <v>7.7417E-2</v>
      </c>
      <c r="P136" s="432"/>
      <c r="R136" s="437"/>
      <c r="T136" s="449"/>
      <c r="AH136" s="130"/>
      <c r="AK136" s="130"/>
      <c r="AU136" s="396"/>
      <c r="BA136" s="15"/>
    </row>
    <row r="137" spans="1:53" x14ac:dyDescent="0.2">
      <c r="A137" s="414">
        <v>23</v>
      </c>
      <c r="B137" s="714">
        <v>4.7744000000000002E-2</v>
      </c>
      <c r="C137" s="715">
        <v>4.3145999999999997E-2</v>
      </c>
      <c r="D137" s="716">
        <v>4.0834000000000002E-2</v>
      </c>
      <c r="E137" s="717">
        <v>7.1917999999999996E-2</v>
      </c>
      <c r="F137" s="715">
        <v>7.1662000000000003E-2</v>
      </c>
      <c r="G137" s="718">
        <v>7.1351999999999999E-2</v>
      </c>
      <c r="H137" s="428"/>
      <c r="I137" s="414">
        <v>23</v>
      </c>
      <c r="J137" s="714">
        <v>5.5384000000000003E-2</v>
      </c>
      <c r="K137" s="715">
        <v>4.9414E-2</v>
      </c>
      <c r="L137" s="716">
        <v>4.6532999999999998E-2</v>
      </c>
      <c r="M137" s="717">
        <v>7.9519999999999993E-2</v>
      </c>
      <c r="N137" s="715">
        <v>7.9809000000000005E-2</v>
      </c>
      <c r="O137" s="718">
        <v>7.9558000000000004E-2</v>
      </c>
      <c r="P137" s="432"/>
      <c r="R137" s="437"/>
      <c r="T137" s="449"/>
      <c r="AH137" s="130"/>
      <c r="AK137" s="130"/>
      <c r="AU137" s="396"/>
      <c r="BA137" s="15"/>
    </row>
    <row r="138" spans="1:53" x14ac:dyDescent="0.2">
      <c r="A138" s="414">
        <v>24</v>
      </c>
      <c r="B138" s="714">
        <v>3.0522000000000001E-2</v>
      </c>
      <c r="C138" s="715">
        <v>2.767E-2</v>
      </c>
      <c r="D138" s="716">
        <v>2.5694000000000002E-2</v>
      </c>
      <c r="E138" s="717">
        <v>6.7624000000000004E-2</v>
      </c>
      <c r="F138" s="715">
        <v>6.7595000000000002E-2</v>
      </c>
      <c r="G138" s="718">
        <v>6.8446000000000007E-2</v>
      </c>
      <c r="H138" s="428"/>
      <c r="I138" s="414">
        <v>24</v>
      </c>
      <c r="J138" s="714">
        <v>3.2780999999999998E-2</v>
      </c>
      <c r="K138" s="715">
        <v>3.1382E-2</v>
      </c>
      <c r="L138" s="716">
        <v>2.9725000000000001E-2</v>
      </c>
      <c r="M138" s="717">
        <v>6.3585000000000003E-2</v>
      </c>
      <c r="N138" s="715">
        <v>6.5089999999999995E-2</v>
      </c>
      <c r="O138" s="718">
        <v>6.4142000000000005E-2</v>
      </c>
      <c r="P138" s="432"/>
      <c r="R138" s="437"/>
      <c r="T138" s="449"/>
      <c r="AH138" s="130"/>
      <c r="AK138" s="130"/>
      <c r="AU138" s="396"/>
      <c r="BA138" s="15"/>
    </row>
    <row r="139" spans="1:53" x14ac:dyDescent="0.2">
      <c r="A139" s="414">
        <v>25</v>
      </c>
      <c r="B139" s="714">
        <v>1.6556000000000001E-2</v>
      </c>
      <c r="C139" s="715">
        <v>1.4357999999999999E-2</v>
      </c>
      <c r="D139" s="716">
        <v>1.3546000000000001E-2</v>
      </c>
      <c r="E139" s="717">
        <v>5.4695000000000001E-2</v>
      </c>
      <c r="F139" s="715">
        <v>5.7450000000000001E-2</v>
      </c>
      <c r="G139" s="718">
        <v>5.7537999999999999E-2</v>
      </c>
      <c r="H139" s="428"/>
      <c r="I139" s="414">
        <v>25</v>
      </c>
      <c r="J139" s="714">
        <v>1.7742000000000001E-2</v>
      </c>
      <c r="K139" s="715">
        <v>1.6476999999999999E-2</v>
      </c>
      <c r="L139" s="716">
        <v>1.5426E-2</v>
      </c>
      <c r="M139" s="717">
        <v>5.5306000000000001E-2</v>
      </c>
      <c r="N139" s="715">
        <v>5.6155999999999998E-2</v>
      </c>
      <c r="O139" s="718">
        <v>5.7147000000000003E-2</v>
      </c>
      <c r="P139" s="432"/>
      <c r="R139" s="437"/>
      <c r="T139" s="449"/>
      <c r="AH139" s="130"/>
      <c r="AK139" s="130"/>
      <c r="AU139" s="396"/>
      <c r="BA139" s="15"/>
    </row>
    <row r="140" spans="1:53" x14ac:dyDescent="0.2">
      <c r="A140" s="414">
        <v>26</v>
      </c>
      <c r="B140" s="714">
        <v>6.4099999999999999E-3</v>
      </c>
      <c r="C140" s="715">
        <v>4.4140000000000004E-3</v>
      </c>
      <c r="D140" s="716">
        <v>4.058E-3</v>
      </c>
      <c r="E140" s="717">
        <v>4.4882999999999999E-2</v>
      </c>
      <c r="F140" s="715">
        <v>4.4406000000000001E-2</v>
      </c>
      <c r="G140" s="718">
        <v>4.5154E-2</v>
      </c>
      <c r="H140" s="428"/>
      <c r="I140" s="414">
        <v>26</v>
      </c>
      <c r="J140" s="714">
        <v>6.8690000000000001E-3</v>
      </c>
      <c r="K140" s="715">
        <v>5.032E-3</v>
      </c>
      <c r="L140" s="716">
        <v>4.744E-3</v>
      </c>
      <c r="M140" s="717">
        <v>4.2701000000000003E-2</v>
      </c>
      <c r="N140" s="715">
        <v>4.3478000000000003E-2</v>
      </c>
      <c r="O140" s="718">
        <v>4.3776000000000002E-2</v>
      </c>
      <c r="P140" s="432"/>
      <c r="R140" s="437"/>
      <c r="T140" s="449"/>
      <c r="AH140" s="130"/>
      <c r="AK140" s="130"/>
      <c r="AU140" s="396"/>
      <c r="BA140" s="15"/>
    </row>
    <row r="141" spans="1:53" x14ac:dyDescent="0.2">
      <c r="A141" s="414">
        <v>27</v>
      </c>
      <c r="B141" s="714">
        <v>4.4539999999999996E-3</v>
      </c>
      <c r="C141" s="715">
        <v>3.0699999999999998E-3</v>
      </c>
      <c r="D141" s="716">
        <v>2.957E-3</v>
      </c>
      <c r="E141" s="717">
        <v>3.9064000000000002E-2</v>
      </c>
      <c r="F141" s="715">
        <v>3.8488000000000001E-2</v>
      </c>
      <c r="G141" s="718">
        <v>3.9744000000000002E-2</v>
      </c>
      <c r="H141" s="428"/>
      <c r="I141" s="414">
        <v>27</v>
      </c>
      <c r="J141" s="714">
        <v>4.5069999999999997E-3</v>
      </c>
      <c r="K141" s="715">
        <v>2.81E-3</v>
      </c>
      <c r="L141" s="716">
        <v>2.5249999999999999E-3</v>
      </c>
      <c r="M141" s="717">
        <v>3.8462000000000003E-2</v>
      </c>
      <c r="N141" s="715">
        <v>3.9267000000000003E-2</v>
      </c>
      <c r="O141" s="718">
        <v>3.9921999999999999E-2</v>
      </c>
      <c r="P141" s="432"/>
      <c r="R141" s="437"/>
      <c r="T141" s="449"/>
      <c r="AH141" s="130"/>
      <c r="AK141" s="130"/>
      <c r="AU141" s="396"/>
      <c r="BA141" s="15"/>
    </row>
    <row r="142" spans="1:53" x14ac:dyDescent="0.2">
      <c r="A142" s="414">
        <v>28</v>
      </c>
      <c r="B142" s="714">
        <v>3.532E-3</v>
      </c>
      <c r="C142" s="715">
        <v>1.9949999999999998E-3</v>
      </c>
      <c r="D142" s="716">
        <v>1.8710000000000001E-3</v>
      </c>
      <c r="E142" s="717">
        <v>3.5231999999999999E-2</v>
      </c>
      <c r="F142" s="715">
        <v>3.6957999999999998E-2</v>
      </c>
      <c r="G142" s="718">
        <v>3.8135000000000002E-2</v>
      </c>
      <c r="H142" s="428"/>
      <c r="I142" s="414">
        <v>28</v>
      </c>
      <c r="J142" s="714">
        <v>3.64E-3</v>
      </c>
      <c r="K142" s="715">
        <v>2.2539999999999999E-3</v>
      </c>
      <c r="L142" s="716">
        <v>2.0990000000000002E-3</v>
      </c>
      <c r="M142" s="717">
        <v>3.4244999999999998E-2</v>
      </c>
      <c r="N142" s="715">
        <v>3.3480999999999997E-2</v>
      </c>
      <c r="O142" s="718">
        <v>3.3451000000000002E-2</v>
      </c>
      <c r="P142" s="432"/>
      <c r="R142" s="437"/>
      <c r="T142" s="449"/>
      <c r="AH142" s="130"/>
      <c r="AK142" s="130"/>
      <c r="AU142" s="396"/>
      <c r="BA142" s="15"/>
    </row>
    <row r="143" spans="1:53" x14ac:dyDescent="0.2">
      <c r="A143" s="414">
        <v>29</v>
      </c>
      <c r="B143" s="714">
        <v>2.539E-3</v>
      </c>
      <c r="C143" s="715">
        <v>1.485E-3</v>
      </c>
      <c r="D143" s="716">
        <v>1.508E-3</v>
      </c>
      <c r="E143" s="717">
        <v>3.1099000000000002E-2</v>
      </c>
      <c r="F143" s="715">
        <v>3.2127000000000003E-2</v>
      </c>
      <c r="G143" s="718">
        <v>3.3485000000000001E-2</v>
      </c>
      <c r="H143" s="428"/>
      <c r="I143" s="414">
        <v>29</v>
      </c>
      <c r="J143" s="714">
        <v>2.807E-3</v>
      </c>
      <c r="K143" s="715">
        <v>1.4760000000000001E-3</v>
      </c>
      <c r="L143" s="716">
        <v>1.4159999999999999E-3</v>
      </c>
      <c r="M143" s="717">
        <v>3.0072000000000002E-2</v>
      </c>
      <c r="N143" s="715">
        <v>3.0672999999999999E-2</v>
      </c>
      <c r="O143" s="718">
        <v>3.1642999999999998E-2</v>
      </c>
      <c r="P143" s="427"/>
      <c r="Q143" s="432"/>
      <c r="AH143" s="130"/>
    </row>
    <row r="144" spans="1:53" x14ac:dyDescent="0.2">
      <c r="A144" s="417" t="s">
        <v>100</v>
      </c>
      <c r="B144" s="719">
        <v>1.7836000000000001E-2</v>
      </c>
      <c r="C144" s="720">
        <v>1.027E-2</v>
      </c>
      <c r="D144" s="721">
        <v>9.8499999999999994E-3</v>
      </c>
      <c r="E144" s="722">
        <v>0.35758299999999998</v>
      </c>
      <c r="F144" s="720">
        <v>0.38177899999999998</v>
      </c>
      <c r="G144" s="723">
        <v>0.39954400000000001</v>
      </c>
      <c r="H144" s="428"/>
      <c r="I144" s="417" t="s">
        <v>100</v>
      </c>
      <c r="J144" s="719">
        <v>2.0754999999999999E-2</v>
      </c>
      <c r="K144" s="720">
        <v>1.2826000000000001E-2</v>
      </c>
      <c r="L144" s="721">
        <v>1.2081E-2</v>
      </c>
      <c r="M144" s="722">
        <v>0.36486299999999999</v>
      </c>
      <c r="N144" s="720">
        <v>0.38841100000000001</v>
      </c>
      <c r="O144" s="723">
        <v>0.40664299999999998</v>
      </c>
      <c r="P144" s="427"/>
      <c r="Q144" s="432"/>
      <c r="AH144" s="130"/>
    </row>
    <row r="145" spans="1:17" ht="13.5" thickBot="1" x14ac:dyDescent="0.25">
      <c r="A145" s="418" t="s">
        <v>34</v>
      </c>
      <c r="B145" s="724">
        <v>20.61</v>
      </c>
      <c r="C145" s="725">
        <v>20.350000000000001</v>
      </c>
      <c r="D145" s="726">
        <v>20.3</v>
      </c>
      <c r="E145" s="727">
        <v>28.28</v>
      </c>
      <c r="F145" s="725">
        <v>28.78</v>
      </c>
      <c r="G145" s="728">
        <v>29.16</v>
      </c>
      <c r="H145" s="428"/>
      <c r="I145" s="418" t="s">
        <v>34</v>
      </c>
      <c r="J145" s="724">
        <v>20.753799999999998</v>
      </c>
      <c r="K145" s="725">
        <v>20.4863</v>
      </c>
      <c r="L145" s="739">
        <v>20.422799999999999</v>
      </c>
      <c r="M145" s="727">
        <v>28.623999999999999</v>
      </c>
      <c r="N145" s="725">
        <v>29.043199999999999</v>
      </c>
      <c r="O145" s="728">
        <v>29.411999999999999</v>
      </c>
      <c r="P145" s="427"/>
      <c r="Q145" s="432"/>
    </row>
    <row r="146" spans="1:17" ht="13.5" thickTop="1" x14ac:dyDescent="0.2">
      <c r="A146" s="427"/>
      <c r="B146" s="427"/>
      <c r="C146" s="428"/>
      <c r="D146" s="428"/>
      <c r="E146" s="429"/>
      <c r="F146" s="429"/>
      <c r="G146" s="428"/>
      <c r="H146" s="428"/>
      <c r="I146" s="430"/>
      <c r="J146" s="428"/>
      <c r="K146" s="428"/>
      <c r="L146" s="428"/>
      <c r="M146" s="429"/>
      <c r="N146" s="429"/>
      <c r="O146" s="427"/>
      <c r="P146" s="427"/>
    </row>
    <row r="147" spans="1:17" ht="13.5" thickBot="1" x14ac:dyDescent="0.25">
      <c r="A147" s="816" t="s">
        <v>545</v>
      </c>
      <c r="B147" s="815"/>
      <c r="C147" s="815"/>
      <c r="D147" s="815"/>
      <c r="E147" s="815"/>
      <c r="F147" s="815"/>
      <c r="G147" s="815"/>
      <c r="H147" s="428"/>
      <c r="I147" s="816" t="s">
        <v>553</v>
      </c>
      <c r="J147" s="815"/>
      <c r="K147" s="815"/>
      <c r="L147" s="815"/>
      <c r="M147" s="815"/>
      <c r="N147" s="815"/>
      <c r="O147" s="815"/>
      <c r="P147" s="427"/>
    </row>
    <row r="148" spans="1:17" ht="39" thickTop="1" x14ac:dyDescent="0.2">
      <c r="A148" s="400" t="s">
        <v>551</v>
      </c>
      <c r="B148" s="401" t="s">
        <v>94</v>
      </c>
      <c r="C148" s="402" t="s">
        <v>95</v>
      </c>
      <c r="D148" s="403" t="s">
        <v>96</v>
      </c>
      <c r="E148" s="404" t="s">
        <v>94</v>
      </c>
      <c r="F148" s="402" t="s">
        <v>95</v>
      </c>
      <c r="G148" s="405" t="s">
        <v>96</v>
      </c>
      <c r="H148" s="428"/>
      <c r="I148" s="400" t="s">
        <v>554</v>
      </c>
      <c r="J148" s="401" t="s">
        <v>94</v>
      </c>
      <c r="K148" s="402" t="s">
        <v>95</v>
      </c>
      <c r="L148" s="403" t="s">
        <v>96</v>
      </c>
      <c r="M148" s="404" t="s">
        <v>94</v>
      </c>
      <c r="N148" s="402" t="s">
        <v>95</v>
      </c>
      <c r="O148" s="405" t="s">
        <v>96</v>
      </c>
      <c r="P148" s="427"/>
    </row>
    <row r="149" spans="1:17" ht="13.5" thickBot="1" x14ac:dyDescent="0.25">
      <c r="A149" s="406"/>
      <c r="B149" s="407" t="s">
        <v>98</v>
      </c>
      <c r="C149" s="408"/>
      <c r="D149" s="409"/>
      <c r="E149" s="410" t="s">
        <v>99</v>
      </c>
      <c r="F149" s="408"/>
      <c r="G149" s="411"/>
      <c r="H149" s="428"/>
      <c r="I149" s="406"/>
      <c r="J149" s="407" t="s">
        <v>98</v>
      </c>
      <c r="K149" s="408"/>
      <c r="L149" s="409"/>
      <c r="M149" s="410" t="s">
        <v>99</v>
      </c>
      <c r="N149" s="408"/>
      <c r="O149" s="411"/>
      <c r="P149" s="427"/>
      <c r="Q149" s="130"/>
    </row>
    <row r="150" spans="1:17" ht="13.5" thickTop="1" x14ac:dyDescent="0.2">
      <c r="A150" s="412">
        <v>18</v>
      </c>
      <c r="B150" s="709">
        <v>5.0000000000000001E-3</v>
      </c>
      <c r="C150" s="710">
        <v>5.3E-3</v>
      </c>
      <c r="D150" s="711">
        <v>5.4000000000000003E-3</v>
      </c>
      <c r="E150" s="712">
        <v>5.0000000000000001E-3</v>
      </c>
      <c r="F150" s="710">
        <v>3.0000000000000001E-3</v>
      </c>
      <c r="G150" s="713">
        <v>2.0000000000000001E-4</v>
      </c>
      <c r="H150" s="428"/>
      <c r="I150" s="412">
        <v>18</v>
      </c>
      <c r="J150" s="709">
        <v>5.5343713589662115E-3</v>
      </c>
      <c r="K150" s="710">
        <v>5.5407125822589613E-3</v>
      </c>
      <c r="L150" s="711">
        <v>5.5267769454447422E-3</v>
      </c>
      <c r="M150" s="712">
        <v>1.0237637277408947E-3</v>
      </c>
      <c r="N150" s="710">
        <v>9.2755321226322979E-4</v>
      </c>
      <c r="O150" s="713">
        <v>5.4489973844812551E-4</v>
      </c>
      <c r="P150" s="427"/>
      <c r="Q150" s="130"/>
    </row>
    <row r="151" spans="1:17" x14ac:dyDescent="0.2">
      <c r="A151" s="414">
        <v>19</v>
      </c>
      <c r="B151" s="714">
        <v>0.40089999999999998</v>
      </c>
      <c r="C151" s="715">
        <v>0.44059999999999999</v>
      </c>
      <c r="D151" s="716">
        <v>0.4541</v>
      </c>
      <c r="E151" s="717">
        <v>5.8900000000000001E-2</v>
      </c>
      <c r="F151" s="715">
        <v>4.4200000000000003E-2</v>
      </c>
      <c r="G151" s="718">
        <v>3.5499999999999997E-2</v>
      </c>
      <c r="H151" s="428"/>
      <c r="I151" s="414">
        <v>19</v>
      </c>
      <c r="J151" s="714">
        <v>0.42549782861984958</v>
      </c>
      <c r="K151" s="715">
        <v>0.46540192580107226</v>
      </c>
      <c r="L151" s="716">
        <v>0.47896165918850736</v>
      </c>
      <c r="M151" s="717">
        <v>6.1736055097102435E-2</v>
      </c>
      <c r="N151" s="715">
        <v>4.8916227299355595E-2</v>
      </c>
      <c r="O151" s="718">
        <v>3.9341761115954665E-2</v>
      </c>
      <c r="P151" s="427"/>
      <c r="Q151" s="130"/>
    </row>
    <row r="152" spans="1:17" x14ac:dyDescent="0.2">
      <c r="A152" s="414">
        <v>20</v>
      </c>
      <c r="B152" s="714">
        <v>0.2422</v>
      </c>
      <c r="C152" s="715">
        <v>0.2402</v>
      </c>
      <c r="D152" s="716">
        <v>0.24099999999999999</v>
      </c>
      <c r="E152" s="717">
        <v>7.3200000000000001E-2</v>
      </c>
      <c r="F152" s="715">
        <v>6.2700000000000006E-2</v>
      </c>
      <c r="G152" s="718">
        <v>5.7099999999999998E-2</v>
      </c>
      <c r="H152" s="428"/>
      <c r="I152" s="414">
        <v>20</v>
      </c>
      <c r="J152" s="714">
        <v>0.24173816333015571</v>
      </c>
      <c r="K152" s="715">
        <v>0.24104789399128548</v>
      </c>
      <c r="L152" s="716">
        <v>0.24204201891043539</v>
      </c>
      <c r="M152" s="717">
        <v>7.7061487869950984E-2</v>
      </c>
      <c r="N152" s="715">
        <v>6.7857840265573136E-2</v>
      </c>
      <c r="O152" s="718">
        <v>6.2118570183086315E-2</v>
      </c>
      <c r="P152" s="427"/>
      <c r="Q152" s="130"/>
    </row>
    <row r="153" spans="1:17" x14ac:dyDescent="0.2">
      <c r="A153" s="414">
        <v>21</v>
      </c>
      <c r="B153" s="714">
        <v>0.1197</v>
      </c>
      <c r="C153" s="715">
        <v>0.1124</v>
      </c>
      <c r="D153" s="716">
        <v>0.10879999999999999</v>
      </c>
      <c r="E153" s="717">
        <v>7.6300000000000007E-2</v>
      </c>
      <c r="F153" s="715">
        <v>6.9800000000000001E-2</v>
      </c>
      <c r="G153" s="718">
        <v>6.93E-2</v>
      </c>
      <c r="H153" s="428"/>
      <c r="I153" s="414">
        <v>21</v>
      </c>
      <c r="J153" s="714">
        <v>0.11107139074250609</v>
      </c>
      <c r="K153" s="715">
        <v>0.10227904391328516</v>
      </c>
      <c r="L153" s="716">
        <v>9.9347185580311581E-2</v>
      </c>
      <c r="M153" s="717">
        <v>7.0980951790035371E-2</v>
      </c>
      <c r="N153" s="715">
        <v>6.9127123608670182E-2</v>
      </c>
      <c r="O153" s="718">
        <v>6.7840017436791633E-2</v>
      </c>
      <c r="P153" s="427"/>
      <c r="Q153" s="130"/>
    </row>
    <row r="154" spans="1:17" x14ac:dyDescent="0.2">
      <c r="A154" s="414">
        <v>22</v>
      </c>
      <c r="B154" s="714">
        <v>8.5099999999999995E-2</v>
      </c>
      <c r="C154" s="715">
        <v>7.9100000000000004E-2</v>
      </c>
      <c r="D154" s="716">
        <v>7.5499999999999998E-2</v>
      </c>
      <c r="E154" s="717">
        <v>8.09E-2</v>
      </c>
      <c r="F154" s="715">
        <v>7.9399999999999998E-2</v>
      </c>
      <c r="G154" s="718">
        <v>8.0399999999999999E-2</v>
      </c>
      <c r="H154" s="428"/>
      <c r="I154" s="414">
        <v>22</v>
      </c>
      <c r="J154" s="714">
        <v>7.745471877979028E-2</v>
      </c>
      <c r="K154" s="715">
        <v>7.1025121483261316E-2</v>
      </c>
      <c r="L154" s="716">
        <v>6.6744978720945911E-2</v>
      </c>
      <c r="M154" s="717">
        <v>8.2490537941304218E-2</v>
      </c>
      <c r="N154" s="715">
        <v>8.4456160906073038E-2</v>
      </c>
      <c r="O154" s="718">
        <v>8.4023539668700964E-2</v>
      </c>
      <c r="P154" s="427"/>
      <c r="Q154" s="130"/>
    </row>
    <row r="155" spans="1:17" x14ac:dyDescent="0.2">
      <c r="A155" s="414">
        <v>23</v>
      </c>
      <c r="B155" s="714">
        <v>5.2999999999999999E-2</v>
      </c>
      <c r="C155" s="715">
        <v>4.8599999999999997E-2</v>
      </c>
      <c r="D155" s="716">
        <v>4.6100000000000002E-2</v>
      </c>
      <c r="E155" s="717">
        <v>7.9399999999999998E-2</v>
      </c>
      <c r="F155" s="715">
        <v>8.1100000000000005E-2</v>
      </c>
      <c r="G155" s="718">
        <v>8.1600000000000006E-2</v>
      </c>
      <c r="H155" s="428"/>
      <c r="I155" s="414">
        <v>23</v>
      </c>
      <c r="J155" s="714">
        <v>5.0325707022561172E-2</v>
      </c>
      <c r="K155" s="715">
        <v>4.5060876113970125E-2</v>
      </c>
      <c r="L155" s="716">
        <v>4.2846964124092508E-2</v>
      </c>
      <c r="M155" s="717">
        <v>8.4227833964137244E-2</v>
      </c>
      <c r="N155" s="715">
        <v>8.60671743800039E-2</v>
      </c>
      <c r="O155" s="718">
        <v>8.5222319093286841E-2</v>
      </c>
      <c r="P155" s="427"/>
      <c r="Q155" s="130"/>
    </row>
    <row r="156" spans="1:17" x14ac:dyDescent="0.2">
      <c r="A156" s="414">
        <v>24</v>
      </c>
      <c r="B156" s="714">
        <v>3.5499999999999997E-2</v>
      </c>
      <c r="C156" s="715">
        <v>3.3700000000000001E-2</v>
      </c>
      <c r="D156" s="716">
        <v>3.1800000000000002E-2</v>
      </c>
      <c r="E156" s="717">
        <v>7.1400000000000005E-2</v>
      </c>
      <c r="F156" s="715">
        <v>7.2700000000000001E-2</v>
      </c>
      <c r="G156" s="718">
        <v>7.2300000000000003E-2</v>
      </c>
      <c r="H156" s="428"/>
      <c r="I156" s="414">
        <v>24</v>
      </c>
      <c r="J156" s="714">
        <v>3.2451541150301876E-2</v>
      </c>
      <c r="K156" s="715">
        <v>2.9693915974824722E-2</v>
      </c>
      <c r="L156" s="716">
        <v>2.7653141789751392E-2</v>
      </c>
      <c r="M156" s="717">
        <v>7.1570391512067996E-2</v>
      </c>
      <c r="N156" s="715">
        <v>7.2934973637961337E-2</v>
      </c>
      <c r="O156" s="718">
        <v>7.3779424585876205E-2</v>
      </c>
      <c r="P156" s="427"/>
      <c r="Q156" s="130"/>
    </row>
    <row r="157" spans="1:17" x14ac:dyDescent="0.2">
      <c r="A157" s="414">
        <v>25</v>
      </c>
      <c r="B157" s="714">
        <v>1.84E-2</v>
      </c>
      <c r="C157" s="715">
        <v>1.6899999999999998E-2</v>
      </c>
      <c r="D157" s="716">
        <v>1.5800000000000002E-2</v>
      </c>
      <c r="E157" s="717">
        <v>5.5899999999999998E-2</v>
      </c>
      <c r="F157" s="715">
        <v>5.6899999999999999E-2</v>
      </c>
      <c r="G157" s="718">
        <v>5.6500000000000002E-2</v>
      </c>
      <c r="H157" s="428"/>
      <c r="I157" s="414">
        <v>25</v>
      </c>
      <c r="J157" s="714">
        <v>1.9145217667619955E-2</v>
      </c>
      <c r="K157" s="715">
        <v>1.735731320267532E-2</v>
      </c>
      <c r="L157" s="716">
        <v>1.6137418398197538E-2</v>
      </c>
      <c r="M157" s="717">
        <v>5.7361791896754978E-2</v>
      </c>
      <c r="N157" s="715">
        <v>5.828939660222613E-2</v>
      </c>
      <c r="O157" s="718">
        <v>5.9230601569311245E-2</v>
      </c>
      <c r="P157" s="427"/>
      <c r="Q157" s="130"/>
    </row>
    <row r="158" spans="1:17" x14ac:dyDescent="0.2">
      <c r="A158" s="414">
        <v>26</v>
      </c>
      <c r="B158" s="714">
        <v>7.1000000000000004E-3</v>
      </c>
      <c r="C158" s="715">
        <v>5.1999999999999998E-3</v>
      </c>
      <c r="D158" s="716">
        <v>4.7999999999999996E-3</v>
      </c>
      <c r="E158" s="717">
        <v>4.3900000000000002E-2</v>
      </c>
      <c r="F158" s="715">
        <v>4.4600000000000001E-2</v>
      </c>
      <c r="G158" s="718">
        <v>4.53E-2</v>
      </c>
      <c r="H158" s="428"/>
      <c r="I158" s="414">
        <v>26</v>
      </c>
      <c r="J158" s="714">
        <v>6.580341065565088E-3</v>
      </c>
      <c r="K158" s="715">
        <v>4.608294930875576E-3</v>
      </c>
      <c r="L158" s="716">
        <v>4.1210113809239538E-3</v>
      </c>
      <c r="M158" s="717">
        <v>4.3928770863063848E-2</v>
      </c>
      <c r="N158" s="715">
        <v>4.3448545206014454E-2</v>
      </c>
      <c r="O158" s="718">
        <v>4.3809938971229291E-2</v>
      </c>
      <c r="P158" s="427"/>
      <c r="Q158" s="130"/>
    </row>
    <row r="159" spans="1:17" x14ac:dyDescent="0.2">
      <c r="A159" s="414">
        <v>27</v>
      </c>
      <c r="B159" s="714">
        <v>4.7999999999999996E-3</v>
      </c>
      <c r="C159" s="715">
        <v>3.0000000000000001E-3</v>
      </c>
      <c r="D159" s="716">
        <v>2.8E-3</v>
      </c>
      <c r="E159" s="717">
        <v>3.7499999999999999E-2</v>
      </c>
      <c r="F159" s="715">
        <v>3.9199999999999999E-2</v>
      </c>
      <c r="G159" s="718">
        <v>3.8800000000000001E-2</v>
      </c>
      <c r="H159" s="428"/>
      <c r="I159" s="414">
        <v>27</v>
      </c>
      <c r="J159" s="714">
        <v>4.8723652155492E-3</v>
      </c>
      <c r="K159" s="715">
        <v>2.8869084975524035E-3</v>
      </c>
      <c r="L159" s="716">
        <v>2.6767316913478018E-3</v>
      </c>
      <c r="M159" s="717">
        <v>3.840665136191599E-2</v>
      </c>
      <c r="N159" s="715">
        <v>3.8566686194102716E-2</v>
      </c>
      <c r="O159" s="718">
        <v>3.8578901482127288E-2</v>
      </c>
      <c r="P159" s="427"/>
      <c r="Q159" s="130"/>
    </row>
    <row r="160" spans="1:17" x14ac:dyDescent="0.2">
      <c r="A160" s="414">
        <v>28</v>
      </c>
      <c r="B160" s="714">
        <v>3.8E-3</v>
      </c>
      <c r="C160" s="715">
        <v>2.3E-3</v>
      </c>
      <c r="D160" s="716">
        <v>2.0999999999999999E-3</v>
      </c>
      <c r="E160" s="717">
        <v>3.3700000000000001E-2</v>
      </c>
      <c r="F160" s="715">
        <v>3.39E-2</v>
      </c>
      <c r="G160" s="718">
        <v>3.39E-2</v>
      </c>
      <c r="H160" s="428"/>
      <c r="I160" s="414">
        <v>28</v>
      </c>
      <c r="J160" s="714">
        <v>3.4027115771634361E-3</v>
      </c>
      <c r="K160" s="715">
        <v>2.2951819110975632E-3</v>
      </c>
      <c r="L160" s="716">
        <v>2.1567910031003871E-3</v>
      </c>
      <c r="M160" s="717">
        <v>2.9999379537134701E-2</v>
      </c>
      <c r="N160" s="715">
        <v>3.0462800234329231E-2</v>
      </c>
      <c r="O160" s="718">
        <v>3.0950305143853531E-2</v>
      </c>
      <c r="P160" s="427"/>
      <c r="Q160" s="130"/>
    </row>
    <row r="161" spans="1:37" x14ac:dyDescent="0.2">
      <c r="A161" s="414">
        <v>29</v>
      </c>
      <c r="B161" s="714">
        <v>2.8E-3</v>
      </c>
      <c r="C161" s="715">
        <v>1.6000000000000001E-3</v>
      </c>
      <c r="D161" s="716">
        <v>1.5E-3</v>
      </c>
      <c r="E161" s="717">
        <v>3.0300000000000001E-2</v>
      </c>
      <c r="F161" s="715">
        <v>3.1300000000000001E-2</v>
      </c>
      <c r="G161" s="718">
        <v>3.1300000000000001E-2</v>
      </c>
      <c r="H161" s="428"/>
      <c r="I161" s="414">
        <v>29</v>
      </c>
      <c r="J161" s="714">
        <v>2.7009850651414044E-3</v>
      </c>
      <c r="K161" s="715">
        <v>1.6137997812404742E-3</v>
      </c>
      <c r="L161" s="716">
        <v>1.367251439465424E-3</v>
      </c>
      <c r="M161" s="717">
        <v>3.1178258981199976E-2</v>
      </c>
      <c r="N161" s="715">
        <v>3.1195079086115993E-2</v>
      </c>
      <c r="O161" s="718">
        <v>3.1113775065387969E-2</v>
      </c>
      <c r="P161" s="427"/>
      <c r="Q161" s="130"/>
    </row>
    <row r="162" spans="1:37" x14ac:dyDescent="0.2">
      <c r="A162" s="417" t="s">
        <v>100</v>
      </c>
      <c r="B162" s="719">
        <v>1.9599999999999999E-2</v>
      </c>
      <c r="C162" s="720">
        <v>1.11E-2</v>
      </c>
      <c r="D162" s="721">
        <v>1.04E-2</v>
      </c>
      <c r="E162" s="722">
        <v>0.35809999999999997</v>
      </c>
      <c r="F162" s="720">
        <v>0.38400000000000001</v>
      </c>
      <c r="G162" s="723">
        <v>0.39750000000000002</v>
      </c>
      <c r="H162" s="428"/>
      <c r="I162" s="417" t="s">
        <v>100</v>
      </c>
      <c r="J162" s="719">
        <v>1.9224658404829998E-2</v>
      </c>
      <c r="K162" s="720">
        <v>1.1117287381878822E-2</v>
      </c>
      <c r="L162" s="721">
        <v>1.0418070827475976E-2</v>
      </c>
      <c r="M162" s="722">
        <v>0.35003412545759138</v>
      </c>
      <c r="N162" s="720">
        <v>0.36775043936731105</v>
      </c>
      <c r="O162" s="723">
        <v>0.38344594594594594</v>
      </c>
      <c r="P162" s="427"/>
      <c r="Q162" s="130"/>
    </row>
    <row r="163" spans="1:37" ht="13.5" thickBot="1" x14ac:dyDescent="0.25">
      <c r="A163" s="418" t="s">
        <v>34</v>
      </c>
      <c r="B163" s="724">
        <v>20.732900000000001</v>
      </c>
      <c r="C163" s="419">
        <v>20.459</v>
      </c>
      <c r="D163" s="726">
        <v>20.396699999999999</v>
      </c>
      <c r="E163" s="727">
        <v>28.454000000000001</v>
      </c>
      <c r="F163" s="725">
        <v>29.016200000000001</v>
      </c>
      <c r="G163" s="420">
        <v>29.270099999999999</v>
      </c>
      <c r="H163" s="428"/>
      <c r="I163" s="418" t="s">
        <v>34</v>
      </c>
      <c r="J163" s="724">
        <v>20.658899999999999</v>
      </c>
      <c r="K163" s="725">
        <v>20.382999999999999</v>
      </c>
      <c r="L163" s="726">
        <v>20.319800000000001</v>
      </c>
      <c r="M163" s="727">
        <v>28.387499999999999</v>
      </c>
      <c r="N163" s="725">
        <v>28.8126</v>
      </c>
      <c r="O163" s="728">
        <v>29.139600000000002</v>
      </c>
      <c r="P163" s="427"/>
      <c r="Q163" s="130"/>
    </row>
    <row r="164" spans="1:37" ht="13.5" thickTop="1" x14ac:dyDescent="0.2">
      <c r="A164" s="427"/>
      <c r="B164" s="427"/>
      <c r="C164" s="428"/>
      <c r="D164" s="428"/>
      <c r="E164" s="429"/>
      <c r="F164" s="429"/>
      <c r="G164" s="428"/>
      <c r="H164" s="428"/>
      <c r="I164" s="430"/>
      <c r="J164" s="428"/>
      <c r="K164" s="428"/>
      <c r="L164" s="428"/>
      <c r="M164" s="429"/>
      <c r="N164" s="429"/>
      <c r="O164" s="427"/>
      <c r="P164" s="427"/>
      <c r="Q164" s="130"/>
    </row>
    <row r="165" spans="1:37" ht="13.5" thickBot="1" x14ac:dyDescent="0.25">
      <c r="A165" s="816" t="s">
        <v>563</v>
      </c>
      <c r="B165" s="815"/>
      <c r="C165" s="815"/>
      <c r="D165" s="815"/>
      <c r="E165" s="815"/>
      <c r="F165" s="815"/>
      <c r="G165" s="815"/>
      <c r="H165" s="428"/>
      <c r="I165" s="816" t="s">
        <v>593</v>
      </c>
      <c r="J165" s="815"/>
      <c r="K165" s="815"/>
      <c r="L165" s="815"/>
      <c r="M165" s="815"/>
      <c r="N165" s="815"/>
      <c r="O165" s="815"/>
      <c r="P165" s="427"/>
      <c r="Q165" s="130"/>
    </row>
    <row r="166" spans="1:37" ht="39" thickTop="1" x14ac:dyDescent="0.2">
      <c r="A166" s="400" t="s">
        <v>565</v>
      </c>
      <c r="B166" s="401" t="s">
        <v>94</v>
      </c>
      <c r="C166" s="402" t="s">
        <v>95</v>
      </c>
      <c r="D166" s="403" t="s">
        <v>96</v>
      </c>
      <c r="E166" s="404" t="s">
        <v>94</v>
      </c>
      <c r="F166" s="402" t="s">
        <v>95</v>
      </c>
      <c r="G166" s="405" t="s">
        <v>96</v>
      </c>
      <c r="H166" s="428"/>
      <c r="I166" s="400" t="s">
        <v>595</v>
      </c>
      <c r="J166" s="401" t="s">
        <v>94</v>
      </c>
      <c r="K166" s="402" t="s">
        <v>95</v>
      </c>
      <c r="L166" s="403" t="s">
        <v>96</v>
      </c>
      <c r="M166" s="404" t="s">
        <v>94</v>
      </c>
      <c r="N166" s="402" t="s">
        <v>95</v>
      </c>
      <c r="O166" s="405" t="s">
        <v>96</v>
      </c>
      <c r="P166" s="427"/>
      <c r="Q166" s="130"/>
    </row>
    <row r="167" spans="1:37" ht="13.5" thickBot="1" x14ac:dyDescent="0.25">
      <c r="A167" s="406"/>
      <c r="B167" s="407" t="s">
        <v>98</v>
      </c>
      <c r="C167" s="408"/>
      <c r="D167" s="409"/>
      <c r="E167" s="410" t="s">
        <v>99</v>
      </c>
      <c r="F167" s="408"/>
      <c r="G167" s="411"/>
      <c r="H167" s="428"/>
      <c r="I167" s="406"/>
      <c r="J167" s="407" t="s">
        <v>98</v>
      </c>
      <c r="K167" s="408"/>
      <c r="L167" s="409"/>
      <c r="M167" s="410" t="s">
        <v>99</v>
      </c>
      <c r="N167" s="408"/>
      <c r="O167" s="411"/>
      <c r="P167" s="427"/>
      <c r="Q167" s="130"/>
      <c r="AH167" s="130"/>
      <c r="AI167" s="130"/>
      <c r="AJ167" s="130"/>
      <c r="AK167" s="130"/>
    </row>
    <row r="168" spans="1:37" ht="13.5" thickTop="1" x14ac:dyDescent="0.2">
      <c r="A168" s="412" t="s">
        <v>566</v>
      </c>
      <c r="B168" s="709">
        <v>6.4000000000000003E-3</v>
      </c>
      <c r="C168" s="710">
        <v>6.4999999999999997E-3</v>
      </c>
      <c r="D168" s="711">
        <v>6.7000000000000002E-3</v>
      </c>
      <c r="E168" s="712">
        <v>4.0000000000000002E-4</v>
      </c>
      <c r="F168" s="710">
        <v>5.0000000000000001E-4</v>
      </c>
      <c r="G168" s="713">
        <v>2.9999999999999997E-4</v>
      </c>
      <c r="H168" s="428"/>
      <c r="I168" s="412">
        <v>18</v>
      </c>
      <c r="J168" s="709">
        <v>6.1000000000000004E-3</v>
      </c>
      <c r="K168" s="710">
        <v>6.4999999999999997E-3</v>
      </c>
      <c r="L168" s="711">
        <v>6.6E-3</v>
      </c>
      <c r="M168" s="712">
        <v>6.9999999999999999E-4</v>
      </c>
      <c r="N168" s="710">
        <v>5.9999999999999995E-4</v>
      </c>
      <c r="O168" s="713">
        <v>5.0000000000000001E-4</v>
      </c>
      <c r="P168" s="427"/>
      <c r="Q168" s="130"/>
      <c r="AH168" s="130"/>
      <c r="AI168" s="130"/>
      <c r="AJ168" s="130"/>
      <c r="AK168" s="130"/>
    </row>
    <row r="169" spans="1:37" x14ac:dyDescent="0.2">
      <c r="A169" s="414">
        <v>19</v>
      </c>
      <c r="B169" s="714">
        <v>0.44040000000000001</v>
      </c>
      <c r="C169" s="715">
        <v>0.47910000000000003</v>
      </c>
      <c r="D169" s="716">
        <v>0.49120000000000003</v>
      </c>
      <c r="E169" s="717">
        <v>6.5699999999999995E-2</v>
      </c>
      <c r="F169" s="715">
        <v>5.4600000000000003E-2</v>
      </c>
      <c r="G169" s="718">
        <v>4.41E-2</v>
      </c>
      <c r="H169" s="428"/>
      <c r="I169" s="414">
        <v>19</v>
      </c>
      <c r="J169" s="714">
        <v>0.45200000000000001</v>
      </c>
      <c r="K169" s="715">
        <v>0.48849999999999999</v>
      </c>
      <c r="L169" s="716">
        <v>0.50009999999999999</v>
      </c>
      <c r="M169" s="717">
        <v>6.6600000000000006E-2</v>
      </c>
      <c r="N169" s="715">
        <v>5.8000000000000003E-2</v>
      </c>
      <c r="O169" s="718">
        <v>4.8300000000000003E-2</v>
      </c>
      <c r="P169" s="427"/>
      <c r="Q169" s="130"/>
      <c r="AH169" s="130"/>
      <c r="AI169" s="130"/>
      <c r="AJ169" s="130"/>
      <c r="AK169" s="130"/>
    </row>
    <row r="170" spans="1:37" x14ac:dyDescent="0.2">
      <c r="A170" s="414">
        <v>20</v>
      </c>
      <c r="B170" s="714">
        <v>0.2495</v>
      </c>
      <c r="C170" s="715">
        <v>0.248</v>
      </c>
      <c r="D170" s="716">
        <v>0.24859999999999999</v>
      </c>
      <c r="E170" s="717">
        <v>8.1500000000000003E-2</v>
      </c>
      <c r="F170" s="715">
        <v>7.46E-2</v>
      </c>
      <c r="G170" s="718">
        <v>6.9199999999999998E-2</v>
      </c>
      <c r="H170" s="428"/>
      <c r="I170" s="414">
        <v>20</v>
      </c>
      <c r="J170" s="714">
        <v>0.251</v>
      </c>
      <c r="K170" s="715">
        <v>0.2495</v>
      </c>
      <c r="L170" s="716">
        <v>0.24979999999999999</v>
      </c>
      <c r="M170" s="717">
        <v>8.5300000000000001E-2</v>
      </c>
      <c r="N170" s="715">
        <v>7.9500000000000001E-2</v>
      </c>
      <c r="O170" s="718">
        <v>7.3400000000000007E-2</v>
      </c>
      <c r="P170" s="427"/>
      <c r="Q170" s="130"/>
      <c r="AH170" s="130"/>
      <c r="AI170" s="130"/>
      <c r="AJ170" s="130"/>
      <c r="AK170" s="130"/>
    </row>
    <row r="171" spans="1:37" x14ac:dyDescent="0.2">
      <c r="A171" s="414">
        <v>21</v>
      </c>
      <c r="B171" s="714">
        <v>0.10299999999999999</v>
      </c>
      <c r="C171" s="715">
        <v>9.5299999999999996E-2</v>
      </c>
      <c r="D171" s="716">
        <v>9.2399999999999996E-2</v>
      </c>
      <c r="E171" s="717">
        <v>7.0599999999999996E-2</v>
      </c>
      <c r="F171" s="715">
        <v>6.9699999999999998E-2</v>
      </c>
      <c r="G171" s="718">
        <v>6.7599999999999993E-2</v>
      </c>
      <c r="H171" s="428"/>
      <c r="I171" s="414">
        <v>21</v>
      </c>
      <c r="J171" s="714">
        <v>0.104</v>
      </c>
      <c r="K171" s="715">
        <v>9.6500000000000002E-2</v>
      </c>
      <c r="L171" s="716">
        <v>9.4200000000000006E-2</v>
      </c>
      <c r="M171" s="717">
        <v>7.1900000000000006E-2</v>
      </c>
      <c r="N171" s="715">
        <v>7.0199999999999999E-2</v>
      </c>
      <c r="O171" s="718">
        <v>6.9099999999999995E-2</v>
      </c>
      <c r="P171" s="427"/>
      <c r="Q171" s="130"/>
      <c r="AH171" s="130"/>
      <c r="AI171" s="130"/>
      <c r="AJ171" s="130"/>
      <c r="AK171" s="130"/>
    </row>
    <row r="172" spans="1:37" x14ac:dyDescent="0.2">
      <c r="A172" s="414">
        <v>22</v>
      </c>
      <c r="B172" s="714">
        <v>6.7500000000000004E-2</v>
      </c>
      <c r="C172" s="715">
        <v>6.1600000000000002E-2</v>
      </c>
      <c r="D172" s="716">
        <v>5.8299999999999998E-2</v>
      </c>
      <c r="E172" s="717">
        <v>7.4099999999999999E-2</v>
      </c>
      <c r="F172" s="715">
        <v>7.46E-2</v>
      </c>
      <c r="G172" s="718">
        <v>7.3999999999999996E-2</v>
      </c>
      <c r="H172" s="428"/>
      <c r="I172" s="414">
        <v>22</v>
      </c>
      <c r="J172" s="714">
        <v>6.2100000000000002E-2</v>
      </c>
      <c r="K172" s="715">
        <v>5.67E-2</v>
      </c>
      <c r="L172" s="716">
        <v>5.3699999999999998E-2</v>
      </c>
      <c r="M172" s="717">
        <v>7.2700000000000001E-2</v>
      </c>
      <c r="N172" s="715">
        <v>7.4300000000000005E-2</v>
      </c>
      <c r="O172" s="718">
        <v>7.46E-2</v>
      </c>
      <c r="P172" s="427"/>
      <c r="Q172" s="130"/>
      <c r="AH172" s="130"/>
      <c r="AI172" s="130"/>
      <c r="AJ172" s="130"/>
      <c r="AK172" s="130"/>
    </row>
    <row r="173" spans="1:37" x14ac:dyDescent="0.2">
      <c r="A173" s="414">
        <v>23</v>
      </c>
      <c r="B173" s="714">
        <v>4.48E-2</v>
      </c>
      <c r="C173" s="715">
        <v>3.9600000000000003E-2</v>
      </c>
      <c r="D173" s="716">
        <v>3.73E-2</v>
      </c>
      <c r="E173" s="717">
        <v>8.0100000000000005E-2</v>
      </c>
      <c r="F173" s="715">
        <v>8.1799999999999998E-2</v>
      </c>
      <c r="G173" s="718">
        <v>8.2500000000000004E-2</v>
      </c>
      <c r="H173" s="428"/>
      <c r="I173" s="414">
        <v>23</v>
      </c>
      <c r="J173" s="714">
        <v>3.9800000000000002E-2</v>
      </c>
      <c r="K173" s="715">
        <v>3.5099999999999999E-2</v>
      </c>
      <c r="L173" s="716">
        <v>3.27E-2</v>
      </c>
      <c r="M173" s="717">
        <v>6.8900000000000003E-2</v>
      </c>
      <c r="N173" s="715">
        <v>7.0800000000000002E-2</v>
      </c>
      <c r="O173" s="718">
        <v>7.1999999999999995E-2</v>
      </c>
      <c r="P173" s="427"/>
      <c r="Q173" s="130"/>
      <c r="AH173" s="130"/>
      <c r="AI173" s="130"/>
      <c r="AJ173" s="130"/>
      <c r="AK173" s="130"/>
    </row>
    <row r="174" spans="1:37" x14ac:dyDescent="0.2">
      <c r="A174" s="414">
        <v>24</v>
      </c>
      <c r="B174" s="714">
        <v>3.2800000000000003E-2</v>
      </c>
      <c r="C174" s="715">
        <v>3.1099999999999999E-2</v>
      </c>
      <c r="D174" s="716">
        <v>2.9600000000000001E-2</v>
      </c>
      <c r="E174" s="717">
        <v>7.0800000000000002E-2</v>
      </c>
      <c r="F174" s="715">
        <v>7.2599999999999998E-2</v>
      </c>
      <c r="G174" s="718">
        <v>7.2599999999999998E-2</v>
      </c>
      <c r="H174" s="428"/>
      <c r="I174" s="414">
        <v>24</v>
      </c>
      <c r="J174" s="714">
        <v>3.1099999999999999E-2</v>
      </c>
      <c r="K174" s="715">
        <v>2.8799999999999999E-2</v>
      </c>
      <c r="L174" s="716">
        <v>2.7300000000000001E-2</v>
      </c>
      <c r="M174" s="717">
        <v>6.9500000000000006E-2</v>
      </c>
      <c r="N174" s="715">
        <v>7.2999999999999995E-2</v>
      </c>
      <c r="O174" s="718">
        <v>7.3200000000000001E-2</v>
      </c>
      <c r="P174" s="427"/>
      <c r="Q174" s="130"/>
      <c r="AH174" s="130"/>
      <c r="AI174" s="130"/>
      <c r="AJ174" s="130"/>
      <c r="AK174" s="130"/>
    </row>
    <row r="175" spans="1:37" x14ac:dyDescent="0.2">
      <c r="A175" s="414">
        <v>25</v>
      </c>
      <c r="B175" s="714">
        <v>1.8100000000000002E-2</v>
      </c>
      <c r="C175" s="715">
        <v>1.61E-2</v>
      </c>
      <c r="D175" s="716">
        <v>1.5599999999999999E-2</v>
      </c>
      <c r="E175" s="717">
        <v>5.7000000000000002E-2</v>
      </c>
      <c r="F175" s="715">
        <v>5.6500000000000002E-2</v>
      </c>
      <c r="G175" s="718">
        <v>5.7799999999999997E-2</v>
      </c>
      <c r="H175" s="428"/>
      <c r="I175" s="414">
        <v>25</v>
      </c>
      <c r="J175" s="714">
        <v>1.89E-2</v>
      </c>
      <c r="K175" s="715">
        <v>1.7100000000000001E-2</v>
      </c>
      <c r="L175" s="716">
        <v>1.6199999999999999E-2</v>
      </c>
      <c r="M175" s="717">
        <v>5.79E-2</v>
      </c>
      <c r="N175" s="715">
        <v>5.96E-2</v>
      </c>
      <c r="O175" s="718">
        <v>6.0699999999999997E-2</v>
      </c>
      <c r="P175" s="427"/>
      <c r="Q175" s="130"/>
      <c r="AH175" s="130"/>
      <c r="AI175" s="130"/>
      <c r="AJ175" s="130"/>
      <c r="AK175" s="130"/>
    </row>
    <row r="176" spans="1:37" x14ac:dyDescent="0.2">
      <c r="A176" s="414">
        <v>26</v>
      </c>
      <c r="B176" s="714">
        <v>6.6E-3</v>
      </c>
      <c r="C176" s="715">
        <v>4.3E-3</v>
      </c>
      <c r="D176" s="716">
        <v>3.8999999999999998E-3</v>
      </c>
      <c r="E176" s="717">
        <v>4.6600000000000003E-2</v>
      </c>
      <c r="F176" s="715">
        <v>4.4499999999999998E-2</v>
      </c>
      <c r="G176" s="718">
        <v>4.4499999999999998E-2</v>
      </c>
      <c r="H176" s="428"/>
      <c r="I176" s="414">
        <v>26</v>
      </c>
      <c r="J176" s="714">
        <v>5.7999999999999996E-3</v>
      </c>
      <c r="K176" s="715">
        <v>4.1000000000000003E-3</v>
      </c>
      <c r="L176" s="716">
        <v>3.8999999999999998E-3</v>
      </c>
      <c r="M176" s="717">
        <v>4.4699999999999997E-2</v>
      </c>
      <c r="N176" s="715">
        <v>4.3799999999999999E-2</v>
      </c>
      <c r="O176" s="718">
        <v>4.4299999999999999E-2</v>
      </c>
      <c r="P176" s="427"/>
      <c r="Q176" s="130"/>
      <c r="AH176" s="130"/>
      <c r="AI176" s="130"/>
      <c r="AJ176" s="130"/>
      <c r="AK176" s="130"/>
    </row>
    <row r="177" spans="1:37" x14ac:dyDescent="0.2">
      <c r="A177" s="414">
        <v>27</v>
      </c>
      <c r="B177" s="714">
        <v>4.7000000000000002E-3</v>
      </c>
      <c r="C177" s="715">
        <v>2.8999999999999998E-3</v>
      </c>
      <c r="D177" s="716">
        <v>2.5000000000000001E-3</v>
      </c>
      <c r="E177" s="717">
        <v>3.8300000000000001E-2</v>
      </c>
      <c r="F177" s="715">
        <v>3.9399999999999998E-2</v>
      </c>
      <c r="G177" s="718">
        <v>0.04</v>
      </c>
      <c r="H177" s="428"/>
      <c r="I177" s="414">
        <v>27</v>
      </c>
      <c r="J177" s="714">
        <v>4.1000000000000003E-3</v>
      </c>
      <c r="K177" s="715">
        <v>2.7000000000000001E-3</v>
      </c>
      <c r="L177" s="716">
        <v>2.3999999999999998E-3</v>
      </c>
      <c r="M177" s="717">
        <v>4.0899999999999999E-2</v>
      </c>
      <c r="N177" s="715">
        <v>4.0899999999999999E-2</v>
      </c>
      <c r="O177" s="718">
        <v>4.1700000000000001E-2</v>
      </c>
      <c r="P177" s="427"/>
      <c r="Q177" s="130"/>
      <c r="AH177" s="130"/>
      <c r="AI177" s="130"/>
      <c r="AJ177" s="130"/>
      <c r="AK177" s="130"/>
    </row>
    <row r="178" spans="1:37" x14ac:dyDescent="0.2">
      <c r="A178" s="414">
        <v>28</v>
      </c>
      <c r="B178" s="714">
        <v>3.3E-3</v>
      </c>
      <c r="C178" s="715">
        <v>2.3E-3</v>
      </c>
      <c r="D178" s="716">
        <v>2.0999999999999999E-3</v>
      </c>
      <c r="E178" s="717">
        <v>3.0499999999999999E-2</v>
      </c>
      <c r="F178" s="715">
        <v>3.2399999999999998E-2</v>
      </c>
      <c r="G178" s="718">
        <v>3.3300000000000003E-2</v>
      </c>
      <c r="H178" s="428"/>
      <c r="I178" s="414">
        <v>28</v>
      </c>
      <c r="J178" s="714">
        <v>2.8E-3</v>
      </c>
      <c r="K178" s="715">
        <v>1.6999999999999999E-3</v>
      </c>
      <c r="L178" s="716">
        <v>1.5E-3</v>
      </c>
      <c r="M178" s="717">
        <v>3.2800000000000003E-2</v>
      </c>
      <c r="N178" s="715">
        <v>3.2099999999999997E-2</v>
      </c>
      <c r="O178" s="718">
        <v>3.2199999999999999E-2</v>
      </c>
      <c r="P178" s="427"/>
      <c r="Q178" s="130"/>
      <c r="AH178" s="130"/>
      <c r="AI178" s="130"/>
      <c r="AJ178" s="130"/>
      <c r="AK178" s="130"/>
    </row>
    <row r="179" spans="1:37" x14ac:dyDescent="0.2">
      <c r="A179" s="414">
        <v>29</v>
      </c>
      <c r="B179" s="714">
        <v>2.8999999999999998E-3</v>
      </c>
      <c r="C179" s="715">
        <v>1.8E-3</v>
      </c>
      <c r="D179" s="716">
        <v>1.6000000000000001E-3</v>
      </c>
      <c r="E179" s="717">
        <v>2.86E-2</v>
      </c>
      <c r="F179" s="715">
        <v>2.87E-2</v>
      </c>
      <c r="G179" s="718">
        <v>2.9000000000000001E-2</v>
      </c>
      <c r="H179" s="428"/>
      <c r="I179" s="414">
        <v>29</v>
      </c>
      <c r="J179" s="714">
        <v>2.5999999999999999E-3</v>
      </c>
      <c r="K179" s="715">
        <v>1.5E-3</v>
      </c>
      <c r="L179" s="716">
        <v>1.2999999999999999E-3</v>
      </c>
      <c r="M179" s="717">
        <v>2.93E-2</v>
      </c>
      <c r="N179" s="715">
        <v>2.9399999999999999E-2</v>
      </c>
      <c r="O179" s="718">
        <v>3.04E-2</v>
      </c>
      <c r="P179" s="427"/>
      <c r="Q179" s="130"/>
      <c r="AH179" s="130"/>
      <c r="AI179" s="130"/>
      <c r="AJ179" s="130"/>
      <c r="AK179" s="130"/>
    </row>
    <row r="180" spans="1:37" x14ac:dyDescent="0.2">
      <c r="A180" s="417" t="s">
        <v>100</v>
      </c>
      <c r="B180" s="719">
        <v>0.02</v>
      </c>
      <c r="C180" s="720">
        <v>1.14E-2</v>
      </c>
      <c r="D180" s="721">
        <v>1.01E-2</v>
      </c>
      <c r="E180" s="722">
        <v>0.35560000000000003</v>
      </c>
      <c r="F180" s="720">
        <v>0.37</v>
      </c>
      <c r="G180" s="723">
        <v>0.38500000000000001</v>
      </c>
      <c r="H180" s="428"/>
      <c r="I180" s="417" t="s">
        <v>100</v>
      </c>
      <c r="J180" s="719">
        <v>1.9599999999999999E-2</v>
      </c>
      <c r="K180" s="720">
        <v>1.1299999999999999E-2</v>
      </c>
      <c r="L180" s="721">
        <v>1.04E-2</v>
      </c>
      <c r="M180" s="722">
        <v>0.35870000000000002</v>
      </c>
      <c r="N180" s="720">
        <v>0.3679</v>
      </c>
      <c r="O180" s="723">
        <v>0.3795</v>
      </c>
      <c r="P180" s="427"/>
      <c r="Q180" s="130"/>
      <c r="AH180" s="130"/>
      <c r="AI180" s="130"/>
      <c r="AJ180" s="130"/>
      <c r="AK180" s="130"/>
    </row>
    <row r="181" spans="1:37" ht="13.5" thickBot="1" x14ac:dyDescent="0.25">
      <c r="A181" s="418" t="s">
        <v>34</v>
      </c>
      <c r="B181" s="724">
        <v>20.610499999999998</v>
      </c>
      <c r="C181" s="725">
        <v>20.321300000000001</v>
      </c>
      <c r="D181" s="726">
        <v>20.256</v>
      </c>
      <c r="E181" s="727">
        <v>28.523900000000001</v>
      </c>
      <c r="F181" s="725">
        <v>28.855</v>
      </c>
      <c r="G181" s="728">
        <v>29.188099999999999</v>
      </c>
      <c r="H181" s="428"/>
      <c r="I181" s="418" t="s">
        <v>34</v>
      </c>
      <c r="J181" s="724">
        <v>20.550699999999999</v>
      </c>
      <c r="K181" s="725">
        <v>20.28</v>
      </c>
      <c r="L181" s="726">
        <v>20.220099999999999</v>
      </c>
      <c r="M181" s="727">
        <v>28.654699999999998</v>
      </c>
      <c r="N181" s="725">
        <v>28.91</v>
      </c>
      <c r="O181" s="728">
        <v>29.175899999999999</v>
      </c>
      <c r="P181" s="427"/>
      <c r="Q181" s="130"/>
      <c r="AH181" s="130"/>
      <c r="AI181" s="130"/>
      <c r="AJ181" s="130"/>
      <c r="AK181" s="130"/>
    </row>
    <row r="182" spans="1:37" ht="13.5" thickTop="1" x14ac:dyDescent="0.2">
      <c r="A182" s="427"/>
      <c r="B182" s="427"/>
      <c r="C182" s="428"/>
      <c r="D182" s="428"/>
      <c r="E182" s="428"/>
      <c r="F182" s="428"/>
      <c r="G182" s="428"/>
      <c r="H182" s="428"/>
      <c r="I182" s="431"/>
      <c r="J182" s="428"/>
      <c r="K182" s="427"/>
      <c r="L182" s="427"/>
      <c r="M182" s="427"/>
      <c r="N182" s="427"/>
      <c r="O182" s="427"/>
      <c r="P182" s="427"/>
      <c r="Q182" s="130"/>
    </row>
    <row r="183" spans="1:37" ht="13.5" thickBot="1" x14ac:dyDescent="0.25">
      <c r="A183" s="816" t="s">
        <v>597</v>
      </c>
      <c r="B183" s="815"/>
      <c r="C183" s="815"/>
      <c r="D183" s="815"/>
      <c r="E183" s="815"/>
      <c r="F183" s="815"/>
      <c r="G183" s="815"/>
      <c r="H183" s="428"/>
      <c r="I183" s="816" t="s">
        <v>601</v>
      </c>
      <c r="J183" s="815"/>
      <c r="K183" s="815"/>
      <c r="L183" s="815"/>
      <c r="M183" s="815"/>
      <c r="N183" s="815"/>
      <c r="O183" s="815"/>
      <c r="P183" s="427"/>
      <c r="Q183" s="130"/>
    </row>
    <row r="184" spans="1:37" ht="39" thickTop="1" x14ac:dyDescent="0.2">
      <c r="A184" s="400" t="s">
        <v>600</v>
      </c>
      <c r="B184" s="401" t="s">
        <v>94</v>
      </c>
      <c r="C184" s="402" t="s">
        <v>95</v>
      </c>
      <c r="D184" s="403" t="s">
        <v>96</v>
      </c>
      <c r="E184" s="404" t="s">
        <v>94</v>
      </c>
      <c r="F184" s="402" t="s">
        <v>95</v>
      </c>
      <c r="G184" s="405" t="s">
        <v>96</v>
      </c>
      <c r="H184" s="428"/>
      <c r="I184" s="400" t="s">
        <v>602</v>
      </c>
      <c r="J184" s="401" t="s">
        <v>94</v>
      </c>
      <c r="K184" s="402" t="s">
        <v>95</v>
      </c>
      <c r="L184" s="403" t="s">
        <v>96</v>
      </c>
      <c r="M184" s="404" t="s">
        <v>94</v>
      </c>
      <c r="N184" s="402" t="s">
        <v>95</v>
      </c>
      <c r="O184" s="405" t="s">
        <v>96</v>
      </c>
      <c r="P184" s="427"/>
      <c r="Q184" s="130"/>
    </row>
    <row r="185" spans="1:37" ht="13.5" thickBot="1" x14ac:dyDescent="0.25">
      <c r="A185" s="406"/>
      <c r="B185" s="407" t="s">
        <v>98</v>
      </c>
      <c r="C185" s="408"/>
      <c r="D185" s="409"/>
      <c r="E185" s="410" t="s">
        <v>99</v>
      </c>
      <c r="F185" s="408"/>
      <c r="G185" s="411"/>
      <c r="H185" s="428"/>
      <c r="I185" s="406"/>
      <c r="J185" s="407" t="s">
        <v>98</v>
      </c>
      <c r="K185" s="408"/>
      <c r="L185" s="409"/>
      <c r="M185" s="410" t="s">
        <v>99</v>
      </c>
      <c r="N185" s="408"/>
      <c r="O185" s="411"/>
      <c r="P185" s="427"/>
      <c r="Q185" s="130"/>
    </row>
    <row r="186" spans="1:37" ht="13.5" thickTop="1" x14ac:dyDescent="0.2">
      <c r="A186" s="412" t="s">
        <v>566</v>
      </c>
      <c r="B186" s="709">
        <v>6.6E-3</v>
      </c>
      <c r="C186" s="710">
        <v>6.6E-3</v>
      </c>
      <c r="D186" s="711">
        <v>6.7000000000000002E-3</v>
      </c>
      <c r="E186" s="712">
        <v>8.0000000000000004E-4</v>
      </c>
      <c r="F186" s="710">
        <v>6.9999999999999999E-4</v>
      </c>
      <c r="G186" s="713">
        <v>6.9999999999999999E-4</v>
      </c>
      <c r="H186" s="428"/>
      <c r="I186" s="412" t="s">
        <v>566</v>
      </c>
      <c r="J186" s="709">
        <v>7.7999999999999996E-3</v>
      </c>
      <c r="K186" s="710">
        <v>7.9000000000000008E-3</v>
      </c>
      <c r="L186" s="711">
        <v>7.9000000000000008E-3</v>
      </c>
      <c r="M186" s="712">
        <v>8.0000000000000004E-4</v>
      </c>
      <c r="N186" s="710">
        <v>6.9999999999999999E-4</v>
      </c>
      <c r="O186" s="713">
        <v>6.9999999999999999E-4</v>
      </c>
      <c r="P186" s="427"/>
      <c r="Q186" s="130"/>
    </row>
    <row r="187" spans="1:37" x14ac:dyDescent="0.2">
      <c r="A187" s="414">
        <v>19</v>
      </c>
      <c r="B187" s="714">
        <v>0.45810000000000001</v>
      </c>
      <c r="C187" s="715">
        <v>0.49309999999999998</v>
      </c>
      <c r="D187" s="716">
        <v>0.50360000000000005</v>
      </c>
      <c r="E187" s="717">
        <v>6.5600000000000006E-2</v>
      </c>
      <c r="F187" s="715">
        <v>5.5899999999999998E-2</v>
      </c>
      <c r="G187" s="718">
        <v>4.65E-2</v>
      </c>
      <c r="H187" s="428"/>
      <c r="I187" s="414">
        <v>19</v>
      </c>
      <c r="J187" s="714">
        <v>0.46810000000000002</v>
      </c>
      <c r="K187" s="715">
        <v>0.50419999999999998</v>
      </c>
      <c r="L187" s="716">
        <v>0.51570000000000005</v>
      </c>
      <c r="M187" s="717">
        <v>6.5600000000000006E-2</v>
      </c>
      <c r="N187" s="715">
        <v>5.5899999999999998E-2</v>
      </c>
      <c r="O187" s="718">
        <v>4.65E-2</v>
      </c>
      <c r="P187" s="427"/>
      <c r="Q187" s="130"/>
    </row>
    <row r="188" spans="1:37" x14ac:dyDescent="0.2">
      <c r="A188" s="414">
        <v>20</v>
      </c>
      <c r="B188" s="714">
        <v>0.24349999999999999</v>
      </c>
      <c r="C188" s="715">
        <v>0.24</v>
      </c>
      <c r="D188" s="716">
        <v>0.2394</v>
      </c>
      <c r="E188" s="717">
        <v>8.1000000000000003E-2</v>
      </c>
      <c r="F188" s="715">
        <v>7.5600000000000001E-2</v>
      </c>
      <c r="G188" s="718">
        <v>6.9599999999999995E-2</v>
      </c>
      <c r="H188" s="428"/>
      <c r="I188" s="414">
        <v>20</v>
      </c>
      <c r="J188" s="714">
        <v>0.2477</v>
      </c>
      <c r="K188" s="715">
        <v>0.24510000000000001</v>
      </c>
      <c r="L188" s="716">
        <v>0.245</v>
      </c>
      <c r="M188" s="717">
        <v>8.1000000000000003E-2</v>
      </c>
      <c r="N188" s="715">
        <v>7.5600000000000001E-2</v>
      </c>
      <c r="O188" s="718">
        <v>6.9599999999999995E-2</v>
      </c>
      <c r="P188" s="427"/>
      <c r="Q188" s="130"/>
    </row>
    <row r="189" spans="1:37" x14ac:dyDescent="0.2">
      <c r="A189" s="414">
        <v>21</v>
      </c>
      <c r="B189" s="714">
        <v>0.10580000000000001</v>
      </c>
      <c r="C189" s="715">
        <v>9.9500000000000005E-2</v>
      </c>
      <c r="D189" s="716">
        <v>9.7100000000000006E-2</v>
      </c>
      <c r="E189" s="717">
        <v>7.0300000000000001E-2</v>
      </c>
      <c r="F189" s="715">
        <v>7.0900000000000005E-2</v>
      </c>
      <c r="G189" s="718">
        <v>7.0199999999999999E-2</v>
      </c>
      <c r="H189" s="428"/>
      <c r="I189" s="414">
        <v>21</v>
      </c>
      <c r="J189" s="714">
        <v>0.1012</v>
      </c>
      <c r="K189" s="715">
        <v>9.2399999999999996E-2</v>
      </c>
      <c r="L189" s="716">
        <v>9.0399999999999994E-2</v>
      </c>
      <c r="M189" s="717">
        <v>7.0300000000000001E-2</v>
      </c>
      <c r="N189" s="715">
        <v>7.0900000000000005E-2</v>
      </c>
      <c r="O189" s="718">
        <v>7.0199999999999999E-2</v>
      </c>
      <c r="P189" s="427"/>
      <c r="Q189" s="130"/>
    </row>
    <row r="190" spans="1:37" x14ac:dyDescent="0.2">
      <c r="A190" s="414">
        <v>22</v>
      </c>
      <c r="B190" s="714">
        <v>6.5600000000000006E-2</v>
      </c>
      <c r="C190" s="715">
        <v>6.0299999999999999E-2</v>
      </c>
      <c r="D190" s="716">
        <v>5.79E-2</v>
      </c>
      <c r="E190" s="717">
        <v>7.4899999999999994E-2</v>
      </c>
      <c r="F190" s="715">
        <v>7.8E-2</v>
      </c>
      <c r="G190" s="718">
        <v>7.7700000000000005E-2</v>
      </c>
      <c r="H190" s="428"/>
      <c r="I190" s="414">
        <v>22</v>
      </c>
      <c r="J190" s="714">
        <v>6.0600000000000001E-2</v>
      </c>
      <c r="K190" s="715">
        <v>5.3600000000000002E-2</v>
      </c>
      <c r="L190" s="716">
        <v>5.0999999999999997E-2</v>
      </c>
      <c r="M190" s="717">
        <v>7.4899999999999994E-2</v>
      </c>
      <c r="N190" s="715">
        <v>7.8E-2</v>
      </c>
      <c r="O190" s="718">
        <v>7.7700000000000005E-2</v>
      </c>
      <c r="P190" s="427"/>
      <c r="Q190" s="130"/>
    </row>
    <row r="191" spans="1:37" x14ac:dyDescent="0.2">
      <c r="A191" s="414">
        <v>23</v>
      </c>
      <c r="B191" s="714">
        <v>3.7900000000000003E-2</v>
      </c>
      <c r="C191" s="715">
        <v>3.39E-2</v>
      </c>
      <c r="D191" s="716">
        <v>3.2599999999999997E-2</v>
      </c>
      <c r="E191" s="717">
        <v>6.6500000000000004E-2</v>
      </c>
      <c r="F191" s="715">
        <v>6.88E-2</v>
      </c>
      <c r="G191" s="718">
        <v>7.0800000000000002E-2</v>
      </c>
      <c r="H191" s="428"/>
      <c r="I191" s="414">
        <v>23</v>
      </c>
      <c r="J191" s="714">
        <v>3.8199999999999998E-2</v>
      </c>
      <c r="K191" s="715">
        <v>3.4500000000000003E-2</v>
      </c>
      <c r="L191" s="716">
        <v>3.2199999999999999E-2</v>
      </c>
      <c r="M191" s="717">
        <v>6.6500000000000004E-2</v>
      </c>
      <c r="N191" s="715">
        <v>6.88E-2</v>
      </c>
      <c r="O191" s="718">
        <v>7.0800000000000002E-2</v>
      </c>
      <c r="P191" s="427"/>
      <c r="Q191" s="130"/>
    </row>
    <row r="192" spans="1:37" x14ac:dyDescent="0.2">
      <c r="A192" s="414">
        <v>24</v>
      </c>
      <c r="B192" s="714">
        <v>3.0700000000000002E-2</v>
      </c>
      <c r="C192" s="715">
        <v>2.9399999999999999E-2</v>
      </c>
      <c r="D192" s="716">
        <v>2.8000000000000001E-2</v>
      </c>
      <c r="E192" s="717">
        <v>5.7500000000000002E-2</v>
      </c>
      <c r="F192" s="715">
        <v>5.96E-2</v>
      </c>
      <c r="G192" s="718">
        <v>6.0100000000000001E-2</v>
      </c>
      <c r="H192" s="428"/>
      <c r="I192" s="414">
        <v>24</v>
      </c>
      <c r="J192" s="714">
        <v>2.9000000000000001E-2</v>
      </c>
      <c r="K192" s="715">
        <v>2.7900000000000001E-2</v>
      </c>
      <c r="L192" s="716">
        <v>2.64E-2</v>
      </c>
      <c r="M192" s="717">
        <v>5.7500000000000002E-2</v>
      </c>
      <c r="N192" s="715">
        <v>5.96E-2</v>
      </c>
      <c r="O192" s="718">
        <v>6.0100000000000001E-2</v>
      </c>
      <c r="P192" s="427"/>
      <c r="Q192" s="130"/>
    </row>
    <row r="193" spans="1:17" x14ac:dyDescent="0.2">
      <c r="A193" s="414">
        <v>25</v>
      </c>
      <c r="B193" s="714">
        <v>1.9599999999999999E-2</v>
      </c>
      <c r="C193" s="715">
        <v>1.8499999999999999E-2</v>
      </c>
      <c r="D193" s="716">
        <v>1.77E-2</v>
      </c>
      <c r="E193" s="717">
        <v>5.57E-2</v>
      </c>
      <c r="F193" s="715">
        <v>5.6000000000000001E-2</v>
      </c>
      <c r="G193" s="718">
        <v>5.6000000000000001E-2</v>
      </c>
      <c r="H193" s="428"/>
      <c r="I193" s="414">
        <v>25</v>
      </c>
      <c r="J193" s="714">
        <v>1.77E-2</v>
      </c>
      <c r="K193" s="715">
        <v>1.6799999999999999E-2</v>
      </c>
      <c r="L193" s="716">
        <v>1.5800000000000002E-2</v>
      </c>
      <c r="M193" s="717">
        <v>5.57E-2</v>
      </c>
      <c r="N193" s="715">
        <v>5.6000000000000001E-2</v>
      </c>
      <c r="O193" s="718">
        <v>5.6000000000000001E-2</v>
      </c>
      <c r="P193" s="427"/>
      <c r="Q193" s="130"/>
    </row>
    <row r="194" spans="1:17" x14ac:dyDescent="0.2">
      <c r="A194" s="414">
        <v>26</v>
      </c>
      <c r="B194" s="714">
        <v>5.5999999999999999E-3</v>
      </c>
      <c r="C194" s="715">
        <v>3.8999999999999998E-3</v>
      </c>
      <c r="D194" s="716">
        <v>3.5999999999999999E-3</v>
      </c>
      <c r="E194" s="717">
        <v>4.5199999999999997E-2</v>
      </c>
      <c r="F194" s="715">
        <v>4.5400000000000003E-2</v>
      </c>
      <c r="G194" s="718">
        <v>4.58E-2</v>
      </c>
      <c r="H194" s="428"/>
      <c r="I194" s="414">
        <v>26</v>
      </c>
      <c r="J194" s="714">
        <v>4.5999999999999999E-3</v>
      </c>
      <c r="K194" s="715">
        <v>2.8E-3</v>
      </c>
      <c r="L194" s="716">
        <v>2.5999999999999999E-3</v>
      </c>
      <c r="M194" s="717">
        <v>4.5199999999999997E-2</v>
      </c>
      <c r="N194" s="715">
        <v>4.5400000000000003E-2</v>
      </c>
      <c r="O194" s="718">
        <v>4.58E-2</v>
      </c>
      <c r="P194" s="427"/>
      <c r="Q194" s="130"/>
    </row>
    <row r="195" spans="1:17" x14ac:dyDescent="0.2">
      <c r="A195" s="414">
        <v>27</v>
      </c>
      <c r="B195" s="714">
        <v>3.7000000000000002E-3</v>
      </c>
      <c r="C195" s="715">
        <v>2.2000000000000001E-3</v>
      </c>
      <c r="D195" s="716">
        <v>1.9E-3</v>
      </c>
      <c r="E195" s="717">
        <v>3.8300000000000001E-2</v>
      </c>
      <c r="F195" s="715">
        <v>3.78E-2</v>
      </c>
      <c r="G195" s="718">
        <v>3.7199999999999997E-2</v>
      </c>
      <c r="H195" s="428"/>
      <c r="I195" s="414">
        <v>27</v>
      </c>
      <c r="J195" s="714">
        <v>3.5000000000000001E-3</v>
      </c>
      <c r="K195" s="715">
        <v>2.2000000000000001E-3</v>
      </c>
      <c r="L195" s="716">
        <v>1.9E-3</v>
      </c>
      <c r="M195" s="717">
        <v>3.8300000000000001E-2</v>
      </c>
      <c r="N195" s="715">
        <v>3.78E-2</v>
      </c>
      <c r="O195" s="718">
        <v>3.7199999999999997E-2</v>
      </c>
      <c r="P195" s="427"/>
      <c r="Q195" s="130"/>
    </row>
    <row r="196" spans="1:17" x14ac:dyDescent="0.2">
      <c r="A196" s="414">
        <v>28</v>
      </c>
      <c r="B196" s="714">
        <v>3.0999999999999999E-3</v>
      </c>
      <c r="C196" s="715">
        <v>1.6999999999999999E-3</v>
      </c>
      <c r="D196" s="716">
        <v>1.5E-3</v>
      </c>
      <c r="E196" s="717">
        <v>3.4599999999999999E-2</v>
      </c>
      <c r="F196" s="715">
        <v>3.5400000000000001E-2</v>
      </c>
      <c r="G196" s="718">
        <v>3.6200000000000003E-2</v>
      </c>
      <c r="H196" s="428"/>
      <c r="I196" s="414">
        <v>28</v>
      </c>
      <c r="J196" s="714">
        <v>2.3999999999999998E-3</v>
      </c>
      <c r="K196" s="715">
        <v>1.8E-3</v>
      </c>
      <c r="L196" s="716">
        <v>1.4E-3</v>
      </c>
      <c r="M196" s="717">
        <v>3.4599999999999999E-2</v>
      </c>
      <c r="N196" s="715">
        <v>3.5400000000000001E-2</v>
      </c>
      <c r="O196" s="718">
        <v>3.6200000000000003E-2</v>
      </c>
      <c r="P196" s="427"/>
      <c r="Q196" s="130"/>
    </row>
    <row r="197" spans="1:17" x14ac:dyDescent="0.2">
      <c r="A197" s="414">
        <v>29</v>
      </c>
      <c r="B197" s="714">
        <v>2.0999999999999999E-3</v>
      </c>
      <c r="C197" s="715">
        <v>1.4E-3</v>
      </c>
      <c r="D197" s="716">
        <v>1.1999999999999999E-3</v>
      </c>
      <c r="E197" s="717">
        <v>3.0700000000000002E-2</v>
      </c>
      <c r="F197" s="715">
        <v>3.1E-2</v>
      </c>
      <c r="G197" s="718">
        <v>3.1E-2</v>
      </c>
      <c r="H197" s="428"/>
      <c r="I197" s="414">
        <v>29</v>
      </c>
      <c r="J197" s="714">
        <v>2E-3</v>
      </c>
      <c r="K197" s="715">
        <v>1.1999999999999999E-3</v>
      </c>
      <c r="L197" s="716">
        <v>1E-3</v>
      </c>
      <c r="M197" s="717">
        <v>3.0700000000000002E-2</v>
      </c>
      <c r="N197" s="715">
        <v>3.1E-2</v>
      </c>
      <c r="O197" s="718">
        <v>3.1E-2</v>
      </c>
      <c r="P197" s="427"/>
      <c r="Q197" s="130"/>
    </row>
    <row r="198" spans="1:17" x14ac:dyDescent="0.2">
      <c r="A198" s="417" t="s">
        <v>100</v>
      </c>
      <c r="B198" s="719">
        <v>1.77E-2</v>
      </c>
      <c r="C198" s="720">
        <v>9.5999999999999992E-3</v>
      </c>
      <c r="D198" s="721">
        <v>8.8000000000000005E-3</v>
      </c>
      <c r="E198" s="722">
        <v>0.37869999999999998</v>
      </c>
      <c r="F198" s="720">
        <v>0.38479999999999998</v>
      </c>
      <c r="G198" s="723">
        <v>0.3982</v>
      </c>
      <c r="H198" s="428"/>
      <c r="I198" s="417" t="s">
        <v>100</v>
      </c>
      <c r="J198" s="719">
        <v>1.7100000000000001E-2</v>
      </c>
      <c r="K198" s="720">
        <v>9.5999999999999992E-3</v>
      </c>
      <c r="L198" s="721">
        <v>8.6999999999999994E-3</v>
      </c>
      <c r="M198" s="722">
        <v>0.37869999999999998</v>
      </c>
      <c r="N198" s="720">
        <v>0.38479999999999998</v>
      </c>
      <c r="O198" s="723">
        <v>0.3982</v>
      </c>
      <c r="P198" s="427"/>
      <c r="Q198" s="130"/>
    </row>
    <row r="199" spans="1:17" ht="13.5" thickBot="1" x14ac:dyDescent="0.25">
      <c r="A199" s="418" t="s">
        <v>34</v>
      </c>
      <c r="B199" s="724">
        <v>20.513500000000001</v>
      </c>
      <c r="C199" s="725">
        <v>20.260200000000001</v>
      </c>
      <c r="D199" s="726">
        <v>20.208600000000001</v>
      </c>
      <c r="E199" s="727">
        <v>29.0688</v>
      </c>
      <c r="F199" s="725">
        <v>29.264500000000002</v>
      </c>
      <c r="G199" s="728">
        <v>29.566199999999998</v>
      </c>
      <c r="H199" s="428"/>
      <c r="I199" s="418" t="s">
        <v>34</v>
      </c>
      <c r="J199" s="724">
        <v>20.4559</v>
      </c>
      <c r="K199" s="725">
        <v>20.210599999999999</v>
      </c>
      <c r="L199" s="726">
        <v>20.151199999999999</v>
      </c>
      <c r="M199" s="727">
        <v>29.3124</v>
      </c>
      <c r="N199" s="725">
        <v>29.4117</v>
      </c>
      <c r="O199" s="728">
        <v>29.706499999999998</v>
      </c>
      <c r="P199" s="427"/>
      <c r="Q199" s="130"/>
    </row>
    <row r="200" spans="1:17" ht="13.5" thickTop="1" x14ac:dyDescent="0.2">
      <c r="A200" s="427"/>
      <c r="B200" s="427"/>
      <c r="C200" s="428"/>
      <c r="D200" s="428"/>
      <c r="E200" s="428"/>
      <c r="F200" s="428"/>
      <c r="G200" s="428"/>
      <c r="H200" s="428"/>
      <c r="I200" s="431"/>
      <c r="J200" s="428"/>
      <c r="P200" s="427"/>
      <c r="Q200" s="130"/>
    </row>
    <row r="201" spans="1:17" ht="13.5" thickBot="1" x14ac:dyDescent="0.25">
      <c r="A201" s="816" t="s">
        <v>605</v>
      </c>
      <c r="B201" s="815"/>
      <c r="C201" s="815"/>
      <c r="D201" s="815"/>
      <c r="E201" s="815"/>
      <c r="F201" s="815"/>
      <c r="G201" s="815"/>
      <c r="H201" s="428"/>
      <c r="I201" s="431"/>
      <c r="J201" s="428"/>
      <c r="P201" s="427"/>
      <c r="Q201" s="130"/>
    </row>
    <row r="202" spans="1:17" ht="39" thickTop="1" x14ac:dyDescent="0.2">
      <c r="A202" s="400" t="s">
        <v>600</v>
      </c>
      <c r="B202" s="401" t="s">
        <v>94</v>
      </c>
      <c r="C202" s="402" t="s">
        <v>95</v>
      </c>
      <c r="D202" s="403" t="s">
        <v>96</v>
      </c>
      <c r="E202" s="404" t="s">
        <v>94</v>
      </c>
      <c r="F202" s="402" t="s">
        <v>95</v>
      </c>
      <c r="G202" s="405" t="s">
        <v>96</v>
      </c>
      <c r="H202" s="428"/>
      <c r="I202" s="431"/>
      <c r="J202" s="428"/>
      <c r="P202" s="427"/>
      <c r="Q202" s="130"/>
    </row>
    <row r="203" spans="1:17" ht="13.5" thickBot="1" x14ac:dyDescent="0.25">
      <c r="A203" s="406"/>
      <c r="B203" s="407" t="s">
        <v>98</v>
      </c>
      <c r="C203" s="408"/>
      <c r="D203" s="409"/>
      <c r="E203" s="410" t="s">
        <v>99</v>
      </c>
      <c r="F203" s="408"/>
      <c r="G203" s="411"/>
      <c r="H203" s="428"/>
      <c r="I203" s="431"/>
      <c r="J203" s="428"/>
      <c r="P203" s="427"/>
      <c r="Q203" s="130"/>
    </row>
    <row r="204" spans="1:17" ht="13.5" thickTop="1" x14ac:dyDescent="0.2">
      <c r="A204" s="412" t="s">
        <v>566</v>
      </c>
      <c r="B204" s="709">
        <v>8.0000000000000002E-3</v>
      </c>
      <c r="C204" s="710">
        <v>8.2000000000000007E-3</v>
      </c>
      <c r="D204" s="711">
        <v>8.0000000000000002E-3</v>
      </c>
      <c r="E204" s="712">
        <v>8.0000000000000004E-4</v>
      </c>
      <c r="F204" s="710">
        <v>6.9999999999999999E-4</v>
      </c>
      <c r="G204" s="713">
        <v>6.9999999999999999E-4</v>
      </c>
      <c r="H204" s="428"/>
      <c r="I204" s="431"/>
      <c r="J204" s="427"/>
      <c r="P204" s="427"/>
      <c r="Q204" s="130"/>
    </row>
    <row r="205" spans="1:17" x14ac:dyDescent="0.2">
      <c r="A205" s="414">
        <v>19</v>
      </c>
      <c r="B205" s="714">
        <v>0.47489999999999999</v>
      </c>
      <c r="C205" s="715">
        <v>0.51670000000000005</v>
      </c>
      <c r="D205" s="716">
        <v>0.52710000000000001</v>
      </c>
      <c r="E205" s="717">
        <v>6.5600000000000006E-2</v>
      </c>
      <c r="F205" s="715">
        <v>5.5899999999999998E-2</v>
      </c>
      <c r="G205" s="718">
        <v>4.65E-2</v>
      </c>
      <c r="H205" s="428"/>
      <c r="I205" s="431"/>
      <c r="J205" s="427"/>
      <c r="P205" s="427"/>
    </row>
    <row r="206" spans="1:17" x14ac:dyDescent="0.2">
      <c r="A206" s="414">
        <v>20</v>
      </c>
      <c r="B206" s="714">
        <v>0.24679999999999999</v>
      </c>
      <c r="C206" s="715">
        <v>0.2424</v>
      </c>
      <c r="D206" s="716">
        <v>0.24179999999999999</v>
      </c>
      <c r="E206" s="717">
        <v>8.1000000000000003E-2</v>
      </c>
      <c r="F206" s="715">
        <v>7.5600000000000001E-2</v>
      </c>
      <c r="G206" s="718">
        <v>6.9599999999999995E-2</v>
      </c>
      <c r="H206" s="428"/>
      <c r="I206" s="431"/>
      <c r="J206" s="427"/>
      <c r="P206" s="427"/>
    </row>
    <row r="207" spans="1:17" x14ac:dyDescent="0.2">
      <c r="A207" s="414">
        <v>21</v>
      </c>
      <c r="B207" s="714">
        <v>9.9599999999999994E-2</v>
      </c>
      <c r="C207" s="715">
        <v>9.06E-2</v>
      </c>
      <c r="D207" s="716">
        <v>8.8800000000000004E-2</v>
      </c>
      <c r="E207" s="717">
        <v>7.0300000000000001E-2</v>
      </c>
      <c r="F207" s="715">
        <v>7.0900000000000005E-2</v>
      </c>
      <c r="G207" s="718">
        <v>7.0199999999999999E-2</v>
      </c>
      <c r="H207" s="428"/>
      <c r="I207" s="431"/>
      <c r="J207" s="427"/>
      <c r="P207" s="427"/>
    </row>
    <row r="208" spans="1:17" x14ac:dyDescent="0.2">
      <c r="A208" s="414">
        <v>22</v>
      </c>
      <c r="B208" s="714">
        <v>5.8500000000000003E-2</v>
      </c>
      <c r="C208" s="715">
        <v>5.21E-2</v>
      </c>
      <c r="D208" s="716">
        <v>4.9799999999999997E-2</v>
      </c>
      <c r="E208" s="717">
        <v>7.4899999999999994E-2</v>
      </c>
      <c r="F208" s="715">
        <v>7.8E-2</v>
      </c>
      <c r="G208" s="718">
        <v>7.7700000000000005E-2</v>
      </c>
      <c r="H208" s="428"/>
      <c r="I208" s="431"/>
      <c r="J208" s="427"/>
      <c r="P208" s="427"/>
    </row>
    <row r="209" spans="1:16" x14ac:dyDescent="0.2">
      <c r="A209" s="414">
        <v>23</v>
      </c>
      <c r="B209" s="714">
        <v>3.6299999999999999E-2</v>
      </c>
      <c r="C209" s="715">
        <v>3.15E-2</v>
      </c>
      <c r="D209" s="716">
        <v>2.9700000000000001E-2</v>
      </c>
      <c r="E209" s="717">
        <v>6.6500000000000004E-2</v>
      </c>
      <c r="F209" s="715">
        <v>6.88E-2</v>
      </c>
      <c r="G209" s="718">
        <v>7.0800000000000002E-2</v>
      </c>
      <c r="H209" s="428"/>
      <c r="I209" s="431"/>
      <c r="J209" s="427"/>
      <c r="P209" s="427"/>
    </row>
    <row r="210" spans="1:16" x14ac:dyDescent="0.2">
      <c r="A210" s="414">
        <v>24</v>
      </c>
      <c r="B210" s="714">
        <v>2.8400000000000002E-2</v>
      </c>
      <c r="C210" s="715">
        <v>2.6200000000000001E-2</v>
      </c>
      <c r="D210" s="716">
        <v>2.4799999999999999E-2</v>
      </c>
      <c r="E210" s="717">
        <v>5.7500000000000002E-2</v>
      </c>
      <c r="F210" s="715">
        <v>5.96E-2</v>
      </c>
      <c r="G210" s="718">
        <v>6.0100000000000001E-2</v>
      </c>
      <c r="H210" s="428"/>
      <c r="I210" s="431"/>
      <c r="J210" s="427"/>
      <c r="P210" s="427"/>
    </row>
    <row r="211" spans="1:16" x14ac:dyDescent="0.2">
      <c r="A211" s="414">
        <v>25</v>
      </c>
      <c r="B211" s="714">
        <v>1.6400000000000001E-2</v>
      </c>
      <c r="C211" s="715">
        <v>1.47E-2</v>
      </c>
      <c r="D211" s="716">
        <v>1.38E-2</v>
      </c>
      <c r="E211" s="717">
        <v>5.57E-2</v>
      </c>
      <c r="F211" s="715">
        <v>5.6000000000000001E-2</v>
      </c>
      <c r="G211" s="718">
        <v>5.6000000000000001E-2</v>
      </c>
      <c r="H211" s="428"/>
      <c r="I211" s="431"/>
      <c r="J211" s="427"/>
      <c r="P211" s="427"/>
    </row>
    <row r="212" spans="1:16" x14ac:dyDescent="0.2">
      <c r="A212" s="414">
        <v>26</v>
      </c>
      <c r="B212" s="714">
        <v>4.1000000000000003E-3</v>
      </c>
      <c r="C212" s="715">
        <v>2.3999999999999998E-3</v>
      </c>
      <c r="D212" s="716">
        <v>2.2000000000000001E-3</v>
      </c>
      <c r="E212" s="717">
        <v>4.5199999999999997E-2</v>
      </c>
      <c r="F212" s="715">
        <v>4.5400000000000003E-2</v>
      </c>
      <c r="G212" s="718">
        <v>4.58E-2</v>
      </c>
      <c r="H212" s="428"/>
      <c r="I212" s="431"/>
      <c r="J212" s="427"/>
      <c r="P212" s="427"/>
    </row>
    <row r="213" spans="1:16" x14ac:dyDescent="0.2">
      <c r="A213" s="414">
        <v>27</v>
      </c>
      <c r="B213" s="714">
        <v>3.3999999999999998E-3</v>
      </c>
      <c r="C213" s="715">
        <v>2.2000000000000001E-3</v>
      </c>
      <c r="D213" s="716">
        <v>2E-3</v>
      </c>
      <c r="E213" s="717">
        <v>3.8300000000000001E-2</v>
      </c>
      <c r="F213" s="715">
        <v>3.78E-2</v>
      </c>
      <c r="G213" s="718">
        <v>3.7199999999999997E-2</v>
      </c>
      <c r="H213" s="428"/>
      <c r="I213" s="431"/>
      <c r="J213" s="427"/>
      <c r="P213" s="427"/>
    </row>
    <row r="214" spans="1:16" x14ac:dyDescent="0.2">
      <c r="A214" s="414">
        <v>28</v>
      </c>
      <c r="B214" s="714">
        <v>2.5000000000000001E-3</v>
      </c>
      <c r="C214" s="715">
        <v>1.4E-3</v>
      </c>
      <c r="D214" s="716">
        <v>1.2999999999999999E-3</v>
      </c>
      <c r="E214" s="717">
        <v>3.4599999999999999E-2</v>
      </c>
      <c r="F214" s="715">
        <v>3.5400000000000001E-2</v>
      </c>
      <c r="G214" s="718">
        <v>3.6200000000000003E-2</v>
      </c>
      <c r="H214" s="428"/>
      <c r="I214" s="431"/>
      <c r="J214" s="427"/>
      <c r="P214" s="427"/>
    </row>
    <row r="215" spans="1:16" x14ac:dyDescent="0.2">
      <c r="A215" s="414">
        <v>29</v>
      </c>
      <c r="B215" s="714">
        <v>2.2000000000000001E-3</v>
      </c>
      <c r="C215" s="715">
        <v>1.1000000000000001E-3</v>
      </c>
      <c r="D215" s="716">
        <v>1E-3</v>
      </c>
      <c r="E215" s="717">
        <v>3.0700000000000002E-2</v>
      </c>
      <c r="F215" s="715">
        <v>3.1E-2</v>
      </c>
      <c r="G215" s="718">
        <v>3.1E-2</v>
      </c>
      <c r="H215" s="428"/>
      <c r="I215" s="431"/>
      <c r="J215" s="427"/>
      <c r="P215" s="427"/>
    </row>
    <row r="216" spans="1:16" x14ac:dyDescent="0.2">
      <c r="A216" s="417" t="s">
        <v>100</v>
      </c>
      <c r="B216" s="719">
        <v>1.89E-2</v>
      </c>
      <c r="C216" s="720">
        <v>1.06E-2</v>
      </c>
      <c r="D216" s="721">
        <v>9.5999999999999992E-3</v>
      </c>
      <c r="E216" s="722">
        <v>0.37869999999999998</v>
      </c>
      <c r="F216" s="720">
        <v>0.38479999999999998</v>
      </c>
      <c r="G216" s="723">
        <v>0.3982</v>
      </c>
      <c r="H216" s="428"/>
      <c r="I216" s="431"/>
      <c r="J216" s="427"/>
      <c r="P216" s="427"/>
    </row>
    <row r="217" spans="1:16" ht="13.5" thickBot="1" x14ac:dyDescent="0.25">
      <c r="A217" s="418" t="s">
        <v>34</v>
      </c>
      <c r="B217" s="724">
        <v>20.4635</v>
      </c>
      <c r="C217" s="725">
        <v>20.1844</v>
      </c>
      <c r="D217" s="726">
        <v>20.1295</v>
      </c>
      <c r="E217" s="727">
        <v>29.0596</v>
      </c>
      <c r="F217" s="725">
        <v>28.940799999999999</v>
      </c>
      <c r="G217" s="728">
        <v>29.3078</v>
      </c>
      <c r="H217" s="428"/>
      <c r="I217" s="431"/>
      <c r="J217" s="427"/>
      <c r="P217" s="427"/>
    </row>
    <row r="218" spans="1:16" ht="13.5" thickTop="1" x14ac:dyDescent="0.2">
      <c r="A218" s="427"/>
      <c r="B218" s="427"/>
      <c r="C218" s="428"/>
      <c r="D218" s="428"/>
      <c r="E218" s="428"/>
      <c r="F218" s="428"/>
      <c r="G218" s="428"/>
      <c r="H218" s="428"/>
      <c r="I218" s="431"/>
      <c r="J218" s="427"/>
      <c r="P218" s="427"/>
    </row>
    <row r="219" spans="1:16" x14ac:dyDescent="0.2">
      <c r="A219" s="427"/>
      <c r="B219" s="427"/>
      <c r="C219" s="428"/>
      <c r="D219" s="428"/>
      <c r="E219" s="428"/>
      <c r="F219" s="428"/>
      <c r="G219" s="428"/>
      <c r="H219" s="428"/>
      <c r="I219" s="431"/>
      <c r="J219" s="427"/>
      <c r="P219" s="427"/>
    </row>
    <row r="220" spans="1:16" x14ac:dyDescent="0.2">
      <c r="A220" s="427"/>
      <c r="B220" s="427"/>
      <c r="C220" s="428"/>
      <c r="D220" s="428"/>
      <c r="E220" s="428"/>
      <c r="F220" s="428"/>
      <c r="G220" s="428"/>
      <c r="H220" s="428"/>
      <c r="I220" s="431"/>
      <c r="J220" s="427"/>
      <c r="P220" s="427"/>
    </row>
    <row r="221" spans="1:16" x14ac:dyDescent="0.2">
      <c r="A221" s="427"/>
      <c r="B221" s="427"/>
      <c r="C221" s="428"/>
      <c r="D221" s="428"/>
      <c r="E221" s="428"/>
      <c r="F221" s="428"/>
      <c r="G221" s="428"/>
      <c r="H221" s="428"/>
      <c r="I221" s="431"/>
      <c r="J221" s="427"/>
      <c r="P221" s="427"/>
    </row>
    <row r="222" spans="1:16" x14ac:dyDescent="0.2">
      <c r="A222" s="427"/>
      <c r="B222" s="427"/>
      <c r="C222" s="428"/>
      <c r="D222" s="428"/>
      <c r="E222" s="428"/>
      <c r="F222" s="428"/>
      <c r="G222" s="428"/>
      <c r="H222" s="428"/>
      <c r="I222" s="431"/>
      <c r="J222" s="427"/>
      <c r="P222" s="427"/>
    </row>
    <row r="223" spans="1:16" x14ac:dyDescent="0.2">
      <c r="A223" s="427"/>
      <c r="B223" s="427"/>
      <c r="C223" s="428"/>
      <c r="D223" s="428"/>
      <c r="E223" s="428"/>
      <c r="F223" s="428"/>
      <c r="G223" s="428"/>
      <c r="H223" s="428"/>
      <c r="I223" s="431"/>
      <c r="J223" s="427"/>
      <c r="P223" s="427"/>
    </row>
    <row r="224" spans="1:16" x14ac:dyDescent="0.2">
      <c r="A224" s="427"/>
      <c r="B224" s="427"/>
      <c r="C224" s="428"/>
      <c r="D224" s="428"/>
      <c r="E224" s="428"/>
      <c r="F224" s="428"/>
      <c r="G224" s="428"/>
      <c r="H224" s="428"/>
      <c r="I224" s="431"/>
      <c r="J224" s="427"/>
      <c r="P224" s="427"/>
    </row>
    <row r="225" spans="1:16" x14ac:dyDescent="0.2">
      <c r="A225" s="427"/>
      <c r="B225" s="427"/>
      <c r="C225" s="428"/>
      <c r="D225" s="428"/>
      <c r="E225" s="428"/>
      <c r="F225" s="428"/>
      <c r="G225" s="428"/>
      <c r="H225" s="428"/>
      <c r="I225" s="431"/>
      <c r="J225" s="427"/>
      <c r="P225" s="427"/>
    </row>
    <row r="226" spans="1:16" x14ac:dyDescent="0.2">
      <c r="A226" s="427"/>
      <c r="B226" s="427"/>
      <c r="C226" s="428"/>
      <c r="D226" s="428"/>
      <c r="E226" s="428"/>
      <c r="F226" s="428"/>
      <c r="G226" s="428"/>
      <c r="H226" s="428"/>
      <c r="I226" s="431"/>
      <c r="J226" s="427"/>
      <c r="P226" s="427"/>
    </row>
    <row r="227" spans="1:16" x14ac:dyDescent="0.2">
      <c r="A227" s="427"/>
      <c r="B227" s="427"/>
      <c r="C227" s="428"/>
      <c r="D227" s="428"/>
      <c r="E227" s="428"/>
      <c r="F227" s="428"/>
      <c r="G227" s="428"/>
      <c r="H227" s="428"/>
      <c r="I227" s="431"/>
      <c r="J227" s="427"/>
      <c r="P227" s="427"/>
    </row>
    <row r="228" spans="1:16" x14ac:dyDescent="0.2">
      <c r="A228" s="427"/>
      <c r="B228" s="427"/>
      <c r="C228" s="428"/>
      <c r="D228" s="428"/>
      <c r="E228" s="428"/>
      <c r="F228" s="428"/>
      <c r="G228" s="428"/>
      <c r="H228" s="428"/>
      <c r="I228" s="431"/>
      <c r="J228" s="427"/>
      <c r="P228" s="427"/>
    </row>
    <row r="229" spans="1:16" x14ac:dyDescent="0.2">
      <c r="A229" s="427"/>
      <c r="B229" s="427"/>
      <c r="C229" s="428"/>
      <c r="D229" s="428"/>
      <c r="E229" s="428"/>
      <c r="F229" s="428"/>
      <c r="G229" s="428"/>
      <c r="H229" s="428"/>
      <c r="I229" s="431"/>
      <c r="J229" s="427"/>
      <c r="P229" s="427"/>
    </row>
    <row r="230" spans="1:16" x14ac:dyDescent="0.2">
      <c r="A230" s="427"/>
      <c r="B230" s="427"/>
      <c r="C230" s="428"/>
      <c r="D230" s="428"/>
      <c r="E230" s="428"/>
      <c r="F230" s="428"/>
      <c r="G230" s="428"/>
      <c r="H230" s="428"/>
      <c r="I230" s="431"/>
      <c r="J230" s="427"/>
      <c r="P230" s="427"/>
    </row>
    <row r="231" spans="1:16" x14ac:dyDescent="0.2">
      <c r="A231" s="427"/>
      <c r="B231" s="427"/>
      <c r="C231" s="428"/>
      <c r="D231" s="428"/>
      <c r="E231" s="428"/>
      <c r="F231" s="428"/>
      <c r="G231" s="428"/>
      <c r="H231" s="428"/>
      <c r="I231" s="431"/>
      <c r="J231" s="427"/>
      <c r="P231" s="427"/>
    </row>
    <row r="232" spans="1:16" x14ac:dyDescent="0.2">
      <c r="A232" s="427"/>
      <c r="B232" s="427"/>
      <c r="C232" s="428"/>
      <c r="D232" s="428"/>
      <c r="E232" s="428"/>
      <c r="F232" s="428"/>
      <c r="G232" s="428"/>
      <c r="H232" s="428"/>
      <c r="I232" s="431"/>
      <c r="J232" s="427"/>
      <c r="P232" s="427"/>
    </row>
    <row r="233" spans="1:16" x14ac:dyDescent="0.2">
      <c r="A233" s="427"/>
      <c r="B233" s="427"/>
      <c r="C233" s="428"/>
      <c r="D233" s="428"/>
      <c r="E233" s="428"/>
      <c r="F233" s="428"/>
      <c r="G233" s="428"/>
      <c r="H233" s="428"/>
      <c r="I233" s="431"/>
      <c r="J233" s="427"/>
      <c r="P233" s="427"/>
    </row>
    <row r="234" spans="1:16" x14ac:dyDescent="0.2">
      <c r="A234" s="427"/>
      <c r="B234" s="427"/>
      <c r="C234" s="428"/>
      <c r="D234" s="428"/>
      <c r="E234" s="428"/>
      <c r="F234" s="428"/>
      <c r="G234" s="428"/>
      <c r="H234" s="428"/>
      <c r="I234" s="431"/>
      <c r="P234" s="427"/>
    </row>
    <row r="235" spans="1:16" x14ac:dyDescent="0.2">
      <c r="A235" s="427"/>
      <c r="B235" s="427"/>
      <c r="C235" s="428"/>
      <c r="D235" s="428"/>
      <c r="E235" s="428"/>
      <c r="F235" s="428"/>
      <c r="G235" s="428"/>
      <c r="H235" s="428"/>
      <c r="I235" s="431"/>
      <c r="P235" s="427"/>
    </row>
    <row r="236" spans="1:16" x14ac:dyDescent="0.2">
      <c r="A236" s="427"/>
      <c r="B236" s="427"/>
      <c r="C236" s="428"/>
      <c r="D236" s="428"/>
      <c r="E236" s="428"/>
      <c r="F236" s="428"/>
      <c r="G236" s="428"/>
      <c r="H236" s="428"/>
      <c r="I236" s="431"/>
      <c r="P236" s="427"/>
    </row>
    <row r="237" spans="1:16" x14ac:dyDescent="0.2">
      <c r="A237" s="427"/>
      <c r="B237" s="427"/>
      <c r="C237" s="428"/>
      <c r="D237" s="428"/>
      <c r="E237" s="428"/>
      <c r="F237" s="428"/>
      <c r="G237" s="428"/>
      <c r="H237" s="428"/>
      <c r="I237" s="431"/>
      <c r="P237" s="427"/>
    </row>
    <row r="238" spans="1:16" x14ac:dyDescent="0.2">
      <c r="A238" s="427"/>
      <c r="B238" s="427"/>
      <c r="C238" s="428"/>
      <c r="D238" s="428"/>
      <c r="E238" s="428"/>
      <c r="F238" s="428"/>
      <c r="G238" s="428"/>
      <c r="H238" s="428"/>
      <c r="I238" s="431"/>
      <c r="P238" s="427"/>
    </row>
    <row r="239" spans="1:16" x14ac:dyDescent="0.2">
      <c r="A239" s="427"/>
      <c r="B239" s="427"/>
      <c r="C239" s="428"/>
      <c r="D239" s="428"/>
      <c r="E239" s="428"/>
      <c r="F239" s="428"/>
      <c r="G239" s="428"/>
      <c r="H239" s="428"/>
      <c r="I239" s="431"/>
      <c r="P239" s="427"/>
    </row>
    <row r="240" spans="1:16" x14ac:dyDescent="0.2">
      <c r="A240" s="427"/>
      <c r="B240" s="427"/>
      <c r="C240" s="428"/>
      <c r="D240" s="428"/>
      <c r="E240" s="428"/>
      <c r="F240" s="428"/>
      <c r="G240" s="428"/>
      <c r="H240" s="428"/>
      <c r="I240" s="431"/>
      <c r="P240" s="427"/>
    </row>
    <row r="241" spans="1:16" x14ac:dyDescent="0.2">
      <c r="A241" s="427"/>
      <c r="B241" s="427"/>
      <c r="C241" s="428"/>
      <c r="D241" s="428"/>
      <c r="E241" s="428"/>
      <c r="F241" s="428"/>
      <c r="G241" s="428"/>
      <c r="H241" s="428"/>
      <c r="I241" s="431"/>
      <c r="P241" s="427"/>
    </row>
    <row r="242" spans="1:16" x14ac:dyDescent="0.2">
      <c r="A242" s="427"/>
      <c r="B242" s="427"/>
      <c r="C242" s="428"/>
      <c r="D242" s="428"/>
      <c r="E242" s="428"/>
      <c r="F242" s="428"/>
      <c r="G242" s="428"/>
      <c r="H242" s="428"/>
      <c r="I242" s="431"/>
      <c r="P242" s="427"/>
    </row>
    <row r="243" spans="1:16" x14ac:dyDescent="0.2">
      <c r="A243" s="427"/>
      <c r="B243" s="427"/>
      <c r="C243" s="428"/>
      <c r="D243" s="428"/>
      <c r="E243" s="428"/>
      <c r="F243" s="428"/>
      <c r="G243" s="428"/>
      <c r="H243" s="428"/>
      <c r="I243" s="431"/>
      <c r="P243" s="427"/>
    </row>
    <row r="244" spans="1:16" x14ac:dyDescent="0.2">
      <c r="A244" s="427"/>
      <c r="B244" s="427"/>
      <c r="C244" s="428"/>
      <c r="D244" s="428"/>
      <c r="E244" s="428"/>
      <c r="F244" s="428"/>
      <c r="G244" s="428"/>
      <c r="H244" s="428"/>
      <c r="I244" s="431"/>
      <c r="P244" s="427"/>
    </row>
    <row r="245" spans="1:16" x14ac:dyDescent="0.2">
      <c r="A245" s="427"/>
      <c r="B245" s="427"/>
      <c r="C245" s="428"/>
      <c r="D245" s="428"/>
      <c r="E245" s="428"/>
      <c r="F245" s="428"/>
      <c r="G245" s="428"/>
      <c r="H245" s="428"/>
      <c r="I245" s="431"/>
      <c r="P245" s="427"/>
    </row>
    <row r="246" spans="1:16" x14ac:dyDescent="0.2">
      <c r="A246" s="427"/>
      <c r="B246" s="427"/>
      <c r="C246" s="428"/>
      <c r="D246" s="428"/>
      <c r="E246" s="428"/>
      <c r="F246" s="428"/>
      <c r="G246" s="428"/>
      <c r="H246" s="428"/>
      <c r="I246" s="431"/>
      <c r="P246" s="427"/>
    </row>
    <row r="247" spans="1:16" x14ac:dyDescent="0.2">
      <c r="A247" s="427"/>
      <c r="B247" s="427"/>
      <c r="C247" s="428"/>
      <c r="D247" s="428"/>
      <c r="E247" s="428"/>
      <c r="F247" s="428"/>
      <c r="G247" s="428"/>
      <c r="H247" s="428"/>
      <c r="I247" s="431"/>
      <c r="P247" s="427"/>
    </row>
    <row r="248" spans="1:16" x14ac:dyDescent="0.2">
      <c r="A248" s="427"/>
      <c r="B248" s="427"/>
      <c r="C248" s="428"/>
      <c r="D248" s="428"/>
      <c r="E248" s="428"/>
      <c r="F248" s="428"/>
      <c r="G248" s="428"/>
      <c r="H248" s="428"/>
      <c r="I248" s="431"/>
      <c r="P248" s="427"/>
    </row>
    <row r="249" spans="1:16" x14ac:dyDescent="0.2">
      <c r="A249" s="427"/>
      <c r="B249" s="427"/>
      <c r="C249" s="428"/>
      <c r="D249" s="428"/>
      <c r="E249" s="428"/>
      <c r="F249" s="428"/>
      <c r="G249" s="428"/>
      <c r="H249" s="428"/>
      <c r="I249" s="431"/>
      <c r="P249" s="427"/>
    </row>
    <row r="250" spans="1:16" x14ac:dyDescent="0.2">
      <c r="A250" s="427"/>
      <c r="B250" s="427"/>
      <c r="C250" s="428"/>
      <c r="D250" s="428"/>
      <c r="E250" s="428"/>
      <c r="F250" s="428"/>
      <c r="G250" s="428"/>
      <c r="H250" s="428"/>
      <c r="I250" s="431"/>
      <c r="P250" s="427"/>
    </row>
    <row r="251" spans="1:16" x14ac:dyDescent="0.2">
      <c r="A251" s="427"/>
      <c r="B251" s="427"/>
      <c r="C251" s="428"/>
      <c r="D251" s="428"/>
      <c r="E251" s="428"/>
      <c r="F251" s="428"/>
      <c r="G251" s="428"/>
      <c r="H251" s="428"/>
      <c r="I251" s="431"/>
      <c r="P251" s="427"/>
    </row>
    <row r="252" spans="1:16" x14ac:dyDescent="0.2">
      <c r="A252" s="427"/>
      <c r="B252" s="427"/>
      <c r="C252" s="428"/>
      <c r="D252" s="428"/>
      <c r="E252" s="428"/>
      <c r="F252" s="428"/>
      <c r="G252" s="428"/>
      <c r="H252" s="428"/>
      <c r="I252" s="431"/>
      <c r="P252" s="427"/>
    </row>
    <row r="253" spans="1:16" x14ac:dyDescent="0.2">
      <c r="A253" s="427"/>
      <c r="B253" s="427"/>
      <c r="C253" s="428"/>
      <c r="D253" s="428"/>
      <c r="E253" s="428"/>
      <c r="F253" s="428"/>
      <c r="G253" s="428"/>
      <c r="H253" s="428"/>
      <c r="I253" s="431"/>
      <c r="P253" s="427"/>
    </row>
    <row r="254" spans="1:16" x14ac:dyDescent="0.2">
      <c r="A254" s="427"/>
      <c r="B254" s="427"/>
      <c r="C254" s="428"/>
      <c r="D254" s="428"/>
      <c r="E254" s="428"/>
      <c r="F254" s="428"/>
      <c r="G254" s="428"/>
      <c r="H254" s="428"/>
      <c r="I254" s="431"/>
      <c r="P254" s="427"/>
    </row>
    <row r="255" spans="1:16" x14ac:dyDescent="0.2">
      <c r="A255" s="427"/>
      <c r="B255" s="427"/>
      <c r="C255" s="428"/>
      <c r="D255" s="428"/>
      <c r="E255" s="428"/>
      <c r="F255" s="428"/>
      <c r="G255" s="428"/>
      <c r="H255" s="428"/>
      <c r="I255" s="431"/>
      <c r="P255" s="427"/>
    </row>
    <row r="256" spans="1:16" x14ac:dyDescent="0.2">
      <c r="A256" s="427"/>
      <c r="B256" s="427"/>
      <c r="C256" s="428"/>
      <c r="D256" s="428"/>
      <c r="E256" s="428"/>
      <c r="F256" s="428"/>
      <c r="G256" s="428"/>
      <c r="H256" s="428"/>
      <c r="I256" s="431"/>
      <c r="P256" s="427"/>
    </row>
    <row r="257" spans="1:16" x14ac:dyDescent="0.2">
      <c r="A257" s="427"/>
      <c r="B257" s="427"/>
      <c r="C257" s="428"/>
      <c r="D257" s="428"/>
      <c r="E257" s="428"/>
      <c r="F257" s="428"/>
      <c r="G257" s="428"/>
      <c r="H257" s="428"/>
      <c r="I257" s="431"/>
      <c r="P257" s="427"/>
    </row>
    <row r="258" spans="1:16" x14ac:dyDescent="0.2">
      <c r="A258" s="427"/>
      <c r="B258" s="427"/>
      <c r="C258" s="428"/>
      <c r="D258" s="428"/>
      <c r="E258" s="428"/>
      <c r="F258" s="428"/>
      <c r="G258" s="428"/>
      <c r="H258" s="428"/>
      <c r="I258" s="431"/>
      <c r="P258" s="427"/>
    </row>
    <row r="259" spans="1:16" x14ac:dyDescent="0.2">
      <c r="A259" s="427"/>
      <c r="B259" s="427"/>
      <c r="C259" s="428"/>
      <c r="D259" s="428"/>
      <c r="E259" s="428"/>
      <c r="F259" s="428"/>
      <c r="G259" s="428"/>
      <c r="H259" s="428"/>
      <c r="I259" s="431"/>
      <c r="P259" s="427"/>
    </row>
    <row r="260" spans="1:16" x14ac:dyDescent="0.2">
      <c r="A260" s="427"/>
      <c r="B260" s="427"/>
      <c r="C260" s="428"/>
      <c r="D260" s="428"/>
      <c r="E260" s="428"/>
      <c r="F260" s="428"/>
      <c r="G260" s="428"/>
      <c r="H260" s="428"/>
      <c r="I260" s="431"/>
      <c r="P260" s="427"/>
    </row>
    <row r="261" spans="1:16" x14ac:dyDescent="0.2">
      <c r="A261" s="427"/>
      <c r="B261" s="427"/>
      <c r="C261" s="428"/>
      <c r="D261" s="428"/>
      <c r="E261" s="428"/>
      <c r="F261" s="428"/>
      <c r="G261" s="428"/>
      <c r="H261" s="428"/>
      <c r="I261" s="431"/>
      <c r="P261" s="427"/>
    </row>
    <row r="262" spans="1:16" x14ac:dyDescent="0.2">
      <c r="A262" s="427"/>
      <c r="B262" s="427"/>
      <c r="C262" s="428"/>
      <c r="D262" s="428"/>
      <c r="E262" s="428"/>
      <c r="F262" s="428"/>
      <c r="G262" s="428"/>
      <c r="H262" s="428"/>
      <c r="I262" s="431"/>
      <c r="P262" s="427"/>
    </row>
    <row r="263" spans="1:16" x14ac:dyDescent="0.2">
      <c r="A263" s="427"/>
      <c r="B263" s="427"/>
      <c r="C263" s="428"/>
      <c r="D263" s="428"/>
      <c r="E263" s="428"/>
      <c r="F263" s="428"/>
      <c r="G263" s="428"/>
      <c r="H263" s="428"/>
      <c r="I263" s="431"/>
      <c r="P263" s="427"/>
    </row>
    <row r="264" spans="1:16" x14ac:dyDescent="0.2">
      <c r="A264" s="427"/>
      <c r="B264" s="427"/>
      <c r="C264" s="427"/>
      <c r="D264" s="427"/>
      <c r="E264" s="427"/>
      <c r="F264" s="428"/>
      <c r="G264" s="428"/>
      <c r="H264" s="428"/>
      <c r="I264" s="431"/>
      <c r="P264" s="427"/>
    </row>
    <row r="265" spans="1:16" x14ac:dyDescent="0.2">
      <c r="A265" s="427"/>
      <c r="B265" s="427"/>
      <c r="C265" s="427"/>
      <c r="D265" s="427"/>
      <c r="E265" s="427"/>
      <c r="F265" s="428"/>
      <c r="G265" s="428"/>
      <c r="H265" s="428"/>
      <c r="I265" s="431"/>
      <c r="P265" s="427"/>
    </row>
    <row r="266" spans="1:16" x14ac:dyDescent="0.2">
      <c r="A266" s="427"/>
      <c r="B266" s="427"/>
      <c r="C266" s="427"/>
      <c r="D266" s="427"/>
      <c r="E266" s="427"/>
      <c r="F266" s="428"/>
      <c r="G266" s="428"/>
      <c r="H266" s="428"/>
      <c r="I266" s="431"/>
      <c r="P266" s="427"/>
    </row>
    <row r="267" spans="1:16" x14ac:dyDescent="0.2">
      <c r="A267" s="427"/>
      <c r="B267" s="427"/>
      <c r="C267" s="427"/>
      <c r="D267" s="427"/>
      <c r="E267" s="427"/>
      <c r="F267" s="428"/>
      <c r="G267" s="428"/>
      <c r="H267" s="428"/>
      <c r="I267" s="431"/>
      <c r="P267" s="427"/>
    </row>
    <row r="268" spans="1:16" x14ac:dyDescent="0.2">
      <c r="A268" s="427"/>
      <c r="B268" s="427"/>
      <c r="C268" s="427"/>
      <c r="D268" s="427"/>
      <c r="E268" s="427"/>
      <c r="F268" s="428"/>
      <c r="G268" s="428"/>
      <c r="H268" s="428"/>
      <c r="I268" s="431"/>
      <c r="P268" s="427"/>
    </row>
    <row r="269" spans="1:16" x14ac:dyDescent="0.2">
      <c r="A269" s="427"/>
      <c r="B269" s="427"/>
      <c r="C269" s="427"/>
      <c r="D269" s="427"/>
      <c r="E269" s="427"/>
      <c r="F269" s="428"/>
      <c r="G269" s="428"/>
      <c r="H269" s="428"/>
      <c r="I269" s="431"/>
      <c r="P269" s="427"/>
    </row>
    <row r="270" spans="1:16" x14ac:dyDescent="0.2">
      <c r="A270" s="427"/>
      <c r="B270" s="427"/>
      <c r="C270" s="427"/>
      <c r="D270" s="427"/>
      <c r="E270" s="427"/>
      <c r="F270" s="428"/>
      <c r="G270" s="428"/>
      <c r="H270" s="428"/>
      <c r="I270" s="431"/>
      <c r="P270" s="427"/>
    </row>
    <row r="271" spans="1:16" x14ac:dyDescent="0.2">
      <c r="A271" s="427"/>
      <c r="B271" s="427"/>
      <c r="C271" s="427"/>
      <c r="D271" s="427"/>
      <c r="E271" s="427"/>
      <c r="F271" s="428"/>
      <c r="G271" s="428"/>
      <c r="H271" s="428"/>
      <c r="I271" s="431"/>
      <c r="P271" s="427"/>
    </row>
    <row r="272" spans="1:16" x14ac:dyDescent="0.2">
      <c r="A272" s="427"/>
      <c r="B272" s="427"/>
      <c r="C272" s="427"/>
      <c r="D272" s="427"/>
      <c r="E272" s="427"/>
      <c r="F272" s="428"/>
      <c r="G272" s="428"/>
      <c r="H272" s="428"/>
      <c r="I272" s="431"/>
      <c r="P272" s="427"/>
    </row>
    <row r="273" spans="1:16" x14ac:dyDescent="0.2">
      <c r="A273" s="427"/>
      <c r="B273" s="427"/>
      <c r="C273" s="427"/>
      <c r="D273" s="427"/>
      <c r="E273" s="427"/>
      <c r="F273" s="428"/>
      <c r="G273" s="428"/>
      <c r="H273" s="428"/>
      <c r="I273" s="431"/>
      <c r="P273" s="427"/>
    </row>
    <row r="274" spans="1:16" x14ac:dyDescent="0.2">
      <c r="A274" s="427"/>
      <c r="B274" s="427"/>
      <c r="C274" s="427"/>
      <c r="D274" s="427"/>
      <c r="E274" s="427"/>
      <c r="F274" s="428"/>
      <c r="G274" s="428"/>
      <c r="H274" s="428"/>
      <c r="I274" s="431"/>
      <c r="P274" s="427"/>
    </row>
    <row r="275" spans="1:16" x14ac:dyDescent="0.2">
      <c r="A275" s="427"/>
      <c r="B275" s="427"/>
      <c r="C275" s="427"/>
      <c r="D275" s="427"/>
      <c r="E275" s="427"/>
      <c r="F275" s="428"/>
      <c r="G275" s="428"/>
      <c r="H275" s="428"/>
      <c r="I275" s="431"/>
      <c r="P275" s="427"/>
    </row>
    <row r="276" spans="1:16" x14ac:dyDescent="0.2">
      <c r="A276" s="427"/>
      <c r="B276" s="427"/>
      <c r="C276" s="427"/>
      <c r="D276" s="427"/>
      <c r="E276" s="427"/>
      <c r="F276" s="428"/>
      <c r="G276" s="428"/>
      <c r="H276" s="428"/>
      <c r="I276" s="431"/>
      <c r="P276" s="427"/>
    </row>
    <row r="277" spans="1:16" x14ac:dyDescent="0.2">
      <c r="A277" s="427"/>
      <c r="B277" s="427"/>
      <c r="C277" s="427"/>
      <c r="D277" s="427"/>
      <c r="E277" s="427"/>
      <c r="F277" s="428"/>
      <c r="G277" s="428"/>
      <c r="H277" s="428"/>
      <c r="I277" s="431"/>
      <c r="P277" s="427"/>
    </row>
    <row r="278" spans="1:16" x14ac:dyDescent="0.2">
      <c r="A278" s="427"/>
      <c r="B278" s="427"/>
      <c r="C278" s="427"/>
      <c r="D278" s="427"/>
      <c r="E278" s="427"/>
      <c r="F278" s="428"/>
      <c r="G278" s="428"/>
      <c r="H278" s="428"/>
      <c r="I278" s="431"/>
      <c r="P278" s="427"/>
    </row>
    <row r="279" spans="1:16" x14ac:dyDescent="0.2">
      <c r="A279" s="427"/>
      <c r="B279" s="427"/>
      <c r="C279" s="427"/>
      <c r="D279" s="427"/>
      <c r="E279" s="427"/>
      <c r="F279" s="428"/>
      <c r="G279" s="428"/>
      <c r="H279" s="428"/>
      <c r="I279" s="431"/>
      <c r="P279" s="427"/>
    </row>
    <row r="280" spans="1:16" x14ac:dyDescent="0.2">
      <c r="A280" s="427"/>
      <c r="B280" s="427"/>
      <c r="C280" s="427"/>
      <c r="D280" s="427"/>
      <c r="E280" s="427"/>
      <c r="F280" s="428"/>
      <c r="G280" s="428"/>
      <c r="H280" s="428"/>
      <c r="I280" s="431"/>
      <c r="P280" s="427"/>
    </row>
    <row r="281" spans="1:16" x14ac:dyDescent="0.2">
      <c r="A281" s="427"/>
      <c r="B281" s="427"/>
      <c r="C281" s="427"/>
      <c r="D281" s="427"/>
      <c r="E281" s="427"/>
      <c r="F281" s="428"/>
      <c r="G281" s="428"/>
      <c r="H281" s="428"/>
      <c r="I281" s="431"/>
      <c r="P281" s="427"/>
    </row>
    <row r="282" spans="1:16" x14ac:dyDescent="0.2">
      <c r="A282" s="427"/>
      <c r="B282" s="427"/>
      <c r="C282" s="427"/>
      <c r="D282" s="427"/>
      <c r="E282" s="427"/>
      <c r="F282" s="428"/>
      <c r="G282" s="428"/>
      <c r="H282" s="428"/>
      <c r="I282" s="431"/>
      <c r="P282" s="427"/>
    </row>
    <row r="283" spans="1:16" x14ac:dyDescent="0.2">
      <c r="A283" s="427"/>
      <c r="B283" s="427"/>
      <c r="C283" s="427"/>
      <c r="D283" s="427"/>
      <c r="E283" s="427"/>
      <c r="F283" s="428"/>
      <c r="G283" s="428"/>
      <c r="H283" s="428"/>
      <c r="I283" s="431"/>
      <c r="P283" s="427"/>
    </row>
    <row r="284" spans="1:16" x14ac:dyDescent="0.2">
      <c r="A284" s="427"/>
      <c r="B284" s="427"/>
      <c r="C284" s="427"/>
      <c r="D284" s="427"/>
      <c r="E284" s="427"/>
      <c r="F284" s="428"/>
      <c r="G284" s="428"/>
      <c r="H284" s="428"/>
      <c r="I284" s="431"/>
      <c r="P284" s="427"/>
    </row>
    <row r="285" spans="1:16" x14ac:dyDescent="0.2">
      <c r="A285" s="427"/>
      <c r="B285" s="427"/>
      <c r="C285" s="427"/>
      <c r="D285" s="427"/>
      <c r="E285" s="427"/>
      <c r="F285" s="428"/>
      <c r="G285" s="428"/>
      <c r="H285" s="428"/>
      <c r="I285" s="431"/>
      <c r="P285" s="427"/>
    </row>
    <row r="286" spans="1:16" x14ac:dyDescent="0.2">
      <c r="A286" s="427"/>
      <c r="B286" s="427"/>
      <c r="C286" s="427"/>
      <c r="D286" s="427"/>
      <c r="E286" s="427"/>
      <c r="F286" s="428"/>
      <c r="G286" s="428"/>
      <c r="H286" s="428"/>
      <c r="I286" s="431"/>
      <c r="P286" s="427"/>
    </row>
    <row r="287" spans="1:16" x14ac:dyDescent="0.2">
      <c r="A287" s="427"/>
      <c r="B287" s="427"/>
      <c r="C287" s="427"/>
      <c r="D287" s="427"/>
      <c r="E287" s="427"/>
      <c r="F287" s="428"/>
      <c r="G287" s="428"/>
      <c r="H287" s="428"/>
      <c r="I287" s="431"/>
      <c r="P287" s="427"/>
    </row>
    <row r="288" spans="1:16" x14ac:dyDescent="0.2">
      <c r="A288" s="427"/>
      <c r="B288" s="427"/>
      <c r="C288" s="427"/>
      <c r="D288" s="427"/>
      <c r="E288" s="427"/>
      <c r="F288" s="428"/>
      <c r="G288" s="428"/>
      <c r="H288" s="428"/>
      <c r="I288" s="431"/>
      <c r="P288" s="427"/>
    </row>
    <row r="289" spans="1:16" x14ac:dyDescent="0.2">
      <c r="A289" s="427"/>
      <c r="B289" s="427"/>
      <c r="C289" s="427"/>
      <c r="D289" s="427"/>
      <c r="E289" s="427"/>
      <c r="F289" s="428"/>
      <c r="G289" s="428"/>
      <c r="H289" s="428"/>
      <c r="I289" s="431"/>
      <c r="P289" s="427"/>
    </row>
    <row r="290" spans="1:16" x14ac:dyDescent="0.2">
      <c r="A290" s="427"/>
      <c r="B290" s="427"/>
      <c r="C290" s="427"/>
      <c r="D290" s="427"/>
      <c r="E290" s="427"/>
      <c r="F290" s="428"/>
      <c r="G290" s="428"/>
      <c r="H290" s="428"/>
      <c r="I290" s="431"/>
      <c r="P290" s="427"/>
    </row>
    <row r="291" spans="1:16" x14ac:dyDescent="0.2">
      <c r="C291" s="427"/>
      <c r="D291" s="427"/>
      <c r="E291" s="427"/>
      <c r="F291" s="428"/>
      <c r="G291" s="428"/>
      <c r="H291" s="428"/>
      <c r="I291" s="431"/>
      <c r="P291" s="427"/>
    </row>
    <row r="292" spans="1:16" x14ac:dyDescent="0.2">
      <c r="C292" s="425"/>
      <c r="D292" s="425"/>
      <c r="E292" s="425"/>
      <c r="F292" s="428"/>
      <c r="G292" s="428"/>
      <c r="H292" s="428"/>
      <c r="I292" s="431"/>
      <c r="P292" s="427"/>
    </row>
    <row r="293" spans="1:16" x14ac:dyDescent="0.2">
      <c r="C293" s="425"/>
      <c r="D293" s="425"/>
      <c r="E293" s="425"/>
      <c r="F293" s="428"/>
      <c r="G293" s="428"/>
      <c r="H293" s="428"/>
      <c r="I293" s="431"/>
      <c r="P293" s="427"/>
    </row>
    <row r="294" spans="1:16" x14ac:dyDescent="0.2">
      <c r="C294" s="425"/>
      <c r="D294" s="425"/>
      <c r="E294" s="425"/>
      <c r="F294" s="428"/>
      <c r="G294" s="428"/>
      <c r="H294" s="428"/>
      <c r="I294" s="431"/>
      <c r="P294" s="427"/>
    </row>
    <row r="295" spans="1:16" x14ac:dyDescent="0.2">
      <c r="C295" s="425"/>
      <c r="D295" s="425"/>
      <c r="E295" s="425"/>
      <c r="F295" s="428"/>
      <c r="G295" s="428"/>
      <c r="H295" s="428"/>
      <c r="I295" s="431"/>
      <c r="P295" s="427"/>
    </row>
    <row r="296" spans="1:16" x14ac:dyDescent="0.2">
      <c r="C296" s="425"/>
      <c r="D296" s="425"/>
      <c r="E296" s="425"/>
      <c r="F296" s="428"/>
      <c r="G296" s="428"/>
      <c r="H296" s="428"/>
      <c r="I296" s="431"/>
      <c r="P296" s="427"/>
    </row>
    <row r="297" spans="1:16" x14ac:dyDescent="0.2">
      <c r="C297" s="425"/>
      <c r="D297" s="425"/>
      <c r="E297" s="425"/>
      <c r="F297" s="428"/>
      <c r="G297" s="428"/>
      <c r="H297" s="428"/>
      <c r="I297" s="431"/>
      <c r="P297" s="427"/>
    </row>
    <row r="298" spans="1:16" x14ac:dyDescent="0.2">
      <c r="C298" s="425"/>
      <c r="D298" s="425"/>
      <c r="E298" s="425"/>
      <c r="F298" s="428"/>
      <c r="G298" s="428"/>
      <c r="H298" s="428"/>
      <c r="I298" s="431"/>
      <c r="P298" s="427"/>
    </row>
    <row r="299" spans="1:16" x14ac:dyDescent="0.2">
      <c r="C299" s="425"/>
      <c r="D299" s="425"/>
      <c r="E299" s="425"/>
      <c r="F299" s="428"/>
      <c r="G299" s="428"/>
      <c r="H299" s="428"/>
      <c r="I299" s="431"/>
      <c r="P299" s="427"/>
    </row>
    <row r="300" spans="1:16" x14ac:dyDescent="0.2">
      <c r="C300" s="425"/>
      <c r="D300" s="425"/>
      <c r="E300" s="425"/>
      <c r="F300" s="428"/>
      <c r="G300" s="428"/>
      <c r="H300" s="428"/>
      <c r="I300" s="431"/>
      <c r="P300" s="427"/>
    </row>
    <row r="301" spans="1:16" x14ac:dyDescent="0.2">
      <c r="C301" s="425"/>
      <c r="D301" s="425"/>
      <c r="E301" s="425"/>
      <c r="F301" s="428"/>
      <c r="G301" s="428"/>
      <c r="H301" s="428"/>
      <c r="I301" s="431"/>
      <c r="P301" s="427"/>
    </row>
    <row r="302" spans="1:16" x14ac:dyDescent="0.2">
      <c r="C302" s="425"/>
      <c r="D302" s="425"/>
      <c r="E302" s="425"/>
      <c r="F302" s="428"/>
      <c r="G302" s="428"/>
      <c r="H302" s="428"/>
      <c r="I302" s="431"/>
      <c r="P302" s="427"/>
    </row>
    <row r="303" spans="1:16" x14ac:dyDescent="0.2">
      <c r="C303" s="425"/>
      <c r="D303" s="425"/>
      <c r="E303" s="425"/>
      <c r="F303" s="428"/>
      <c r="G303" s="428"/>
      <c r="H303" s="428"/>
      <c r="I303" s="431"/>
      <c r="P303" s="427"/>
    </row>
    <row r="304" spans="1:16" x14ac:dyDescent="0.2">
      <c r="C304" s="425"/>
      <c r="D304" s="425"/>
      <c r="E304" s="425"/>
      <c r="F304" s="428"/>
      <c r="G304" s="428"/>
      <c r="H304" s="428"/>
      <c r="I304" s="431"/>
      <c r="P304" s="427"/>
    </row>
    <row r="305" spans="3:16" x14ac:dyDescent="0.2">
      <c r="C305" s="425"/>
      <c r="D305" s="425"/>
      <c r="E305" s="425"/>
      <c r="F305" s="428"/>
      <c r="G305" s="428"/>
      <c r="H305" s="428"/>
      <c r="I305" s="431"/>
      <c r="P305" s="427"/>
    </row>
    <row r="306" spans="3:16" x14ac:dyDescent="0.2">
      <c r="C306" s="425"/>
      <c r="D306" s="425"/>
      <c r="E306" s="425"/>
      <c r="F306" s="428"/>
      <c r="G306" s="428"/>
      <c r="H306" s="428"/>
      <c r="I306" s="431"/>
      <c r="P306" s="427"/>
    </row>
    <row r="307" spans="3:16" x14ac:dyDescent="0.2">
      <c r="C307" s="425"/>
      <c r="D307" s="425"/>
      <c r="E307" s="425"/>
      <c r="F307" s="428"/>
      <c r="G307" s="428"/>
      <c r="H307" s="428"/>
      <c r="I307" s="431"/>
      <c r="P307" s="427"/>
    </row>
    <row r="308" spans="3:16" x14ac:dyDescent="0.2">
      <c r="C308" s="425"/>
      <c r="D308" s="425"/>
      <c r="E308" s="425"/>
      <c r="F308" s="428"/>
      <c r="G308" s="428"/>
      <c r="H308" s="428"/>
      <c r="I308" s="431"/>
      <c r="P308" s="427"/>
    </row>
    <row r="309" spans="3:16" x14ac:dyDescent="0.2">
      <c r="C309" s="425"/>
      <c r="D309" s="425"/>
      <c r="E309" s="425"/>
      <c r="F309" s="428"/>
      <c r="G309" s="428"/>
      <c r="H309" s="428"/>
      <c r="I309" s="431"/>
      <c r="P309" s="427"/>
    </row>
    <row r="310" spans="3:16" x14ac:dyDescent="0.2">
      <c r="C310" s="425"/>
      <c r="D310" s="425"/>
      <c r="E310" s="425"/>
      <c r="F310" s="428"/>
      <c r="G310" s="428"/>
      <c r="H310" s="428"/>
      <c r="I310" s="428"/>
      <c r="P310" s="427"/>
    </row>
    <row r="311" spans="3:16" x14ac:dyDescent="0.2">
      <c r="C311" s="425"/>
      <c r="D311" s="425"/>
      <c r="E311" s="425"/>
      <c r="F311" s="428"/>
      <c r="G311" s="428"/>
      <c r="H311" s="428"/>
      <c r="I311" s="428"/>
      <c r="P311" s="427"/>
    </row>
    <row r="312" spans="3:16" x14ac:dyDescent="0.2">
      <c r="C312" s="425"/>
      <c r="D312" s="425"/>
      <c r="E312" s="425"/>
      <c r="F312" s="428"/>
      <c r="G312" s="428"/>
      <c r="H312" s="428"/>
      <c r="I312" s="428"/>
      <c r="P312" s="427"/>
    </row>
    <row r="313" spans="3:16" x14ac:dyDescent="0.2">
      <c r="C313" s="425"/>
      <c r="D313" s="425"/>
      <c r="E313" s="425"/>
      <c r="F313" s="428"/>
      <c r="G313" s="428"/>
      <c r="H313" s="428"/>
      <c r="I313" s="428"/>
      <c r="P313" s="427"/>
    </row>
    <row r="314" spans="3:16" x14ac:dyDescent="0.2">
      <c r="C314" s="425"/>
      <c r="D314" s="425"/>
      <c r="E314" s="425"/>
      <c r="F314" s="428"/>
      <c r="G314" s="428"/>
      <c r="H314" s="428"/>
      <c r="I314" s="428"/>
      <c r="P314" s="427"/>
    </row>
    <row r="315" spans="3:16" x14ac:dyDescent="0.2">
      <c r="C315" s="425"/>
      <c r="D315" s="425"/>
      <c r="E315" s="425"/>
      <c r="F315" s="428"/>
      <c r="G315" s="428"/>
      <c r="H315" s="428"/>
      <c r="I315" s="428"/>
      <c r="P315" s="427"/>
    </row>
    <row r="316" spans="3:16" x14ac:dyDescent="0.2">
      <c r="C316" s="425"/>
      <c r="D316" s="425"/>
      <c r="E316" s="425"/>
      <c r="F316" s="428"/>
      <c r="G316" s="428"/>
      <c r="H316" s="425"/>
      <c r="I316" s="425"/>
      <c r="P316" s="427"/>
    </row>
    <row r="317" spans="3:16" x14ac:dyDescent="0.2">
      <c r="C317" s="425"/>
      <c r="D317" s="425"/>
      <c r="E317" s="425"/>
      <c r="F317" s="427"/>
      <c r="G317" s="427"/>
      <c r="H317" s="425"/>
      <c r="I317" s="425"/>
      <c r="P317" s="427"/>
    </row>
    <row r="318" spans="3:16" x14ac:dyDescent="0.2">
      <c r="C318" s="425"/>
      <c r="D318" s="425"/>
      <c r="E318" s="425"/>
      <c r="F318" s="427"/>
      <c r="G318" s="427"/>
      <c r="H318" s="425"/>
      <c r="I318" s="425"/>
      <c r="P318" s="427"/>
    </row>
    <row r="319" spans="3:16" x14ac:dyDescent="0.2">
      <c r="C319" s="425"/>
      <c r="D319" s="425"/>
      <c r="E319" s="425"/>
      <c r="F319" s="427"/>
      <c r="G319" s="427"/>
      <c r="H319" s="425"/>
      <c r="I319" s="425"/>
      <c r="P319" s="427"/>
    </row>
    <row r="320" spans="3:16" x14ac:dyDescent="0.2">
      <c r="C320" s="425"/>
      <c r="D320" s="425"/>
      <c r="E320" s="425"/>
      <c r="F320" s="427"/>
      <c r="G320" s="427"/>
      <c r="H320" s="425"/>
      <c r="I320" s="425"/>
      <c r="P320" s="427"/>
    </row>
    <row r="321" spans="3:16" x14ac:dyDescent="0.2">
      <c r="C321" s="425"/>
      <c r="D321" s="425"/>
      <c r="E321" s="425"/>
      <c r="F321" s="427"/>
      <c r="G321" s="427"/>
      <c r="H321" s="425"/>
      <c r="I321" s="425"/>
      <c r="P321" s="427"/>
    </row>
    <row r="322" spans="3:16" x14ac:dyDescent="0.2">
      <c r="C322" s="425"/>
      <c r="D322" s="425"/>
      <c r="E322" s="425"/>
      <c r="F322" s="427"/>
      <c r="G322" s="427"/>
      <c r="H322" s="425"/>
      <c r="I322" s="425"/>
      <c r="P322" s="427"/>
    </row>
    <row r="323" spans="3:16" x14ac:dyDescent="0.2">
      <c r="C323" s="425"/>
      <c r="D323" s="425"/>
      <c r="E323" s="425"/>
      <c r="F323" s="427"/>
      <c r="G323" s="427"/>
      <c r="H323" s="425"/>
      <c r="I323" s="425"/>
      <c r="P323" s="427"/>
    </row>
    <row r="324" spans="3:16" x14ac:dyDescent="0.2">
      <c r="C324" s="425"/>
      <c r="D324" s="425"/>
      <c r="E324" s="425"/>
      <c r="F324" s="427"/>
      <c r="G324" s="427"/>
      <c r="H324" s="425"/>
      <c r="I324" s="425"/>
      <c r="P324" s="427"/>
    </row>
    <row r="325" spans="3:16" x14ac:dyDescent="0.2">
      <c r="C325" s="425"/>
      <c r="D325" s="425"/>
      <c r="E325" s="425"/>
      <c r="F325" s="427"/>
      <c r="G325" s="427"/>
      <c r="H325" s="425"/>
      <c r="I325" s="425"/>
      <c r="P325" s="427"/>
    </row>
    <row r="326" spans="3:16" x14ac:dyDescent="0.2">
      <c r="C326" s="425"/>
      <c r="D326" s="425"/>
      <c r="E326" s="425"/>
      <c r="F326" s="427"/>
      <c r="G326" s="427"/>
      <c r="H326" s="425"/>
      <c r="I326" s="425"/>
      <c r="P326" s="427"/>
    </row>
    <row r="327" spans="3:16" x14ac:dyDescent="0.2">
      <c r="C327" s="425"/>
      <c r="D327" s="425"/>
      <c r="E327" s="425"/>
      <c r="F327" s="427"/>
      <c r="G327" s="427"/>
      <c r="H327" s="425"/>
      <c r="I327" s="425"/>
      <c r="P327" s="427"/>
    </row>
    <row r="328" spans="3:16" x14ac:dyDescent="0.2">
      <c r="C328" s="425"/>
      <c r="D328" s="425"/>
      <c r="E328" s="425"/>
      <c r="F328" s="427"/>
      <c r="G328" s="427"/>
      <c r="H328" s="425"/>
      <c r="I328" s="425"/>
      <c r="P328" s="427"/>
    </row>
    <row r="329" spans="3:16" x14ac:dyDescent="0.2">
      <c r="C329" s="425"/>
      <c r="D329" s="425"/>
      <c r="E329" s="425"/>
      <c r="F329" s="427"/>
      <c r="G329" s="427"/>
      <c r="H329" s="425"/>
      <c r="I329" s="425"/>
    </row>
    <row r="330" spans="3:16" x14ac:dyDescent="0.2">
      <c r="C330" s="425"/>
      <c r="D330" s="425"/>
      <c r="E330" s="425"/>
      <c r="F330" s="427"/>
      <c r="G330" s="427"/>
      <c r="H330" s="425"/>
      <c r="I330" s="425"/>
    </row>
    <row r="331" spans="3:16" x14ac:dyDescent="0.2">
      <c r="C331" s="425"/>
      <c r="D331" s="425"/>
      <c r="E331" s="425"/>
      <c r="F331" s="427"/>
      <c r="G331" s="427"/>
      <c r="H331" s="425"/>
      <c r="I331" s="425"/>
    </row>
    <row r="332" spans="3:16" x14ac:dyDescent="0.2">
      <c r="C332" s="425"/>
      <c r="D332" s="425"/>
      <c r="E332" s="425"/>
      <c r="F332" s="427"/>
      <c r="G332" s="427"/>
      <c r="H332" s="425"/>
      <c r="I332" s="425"/>
    </row>
    <row r="333" spans="3:16" x14ac:dyDescent="0.2">
      <c r="C333" s="425"/>
      <c r="D333" s="425"/>
      <c r="E333" s="425"/>
      <c r="F333" s="427"/>
      <c r="G333" s="427"/>
      <c r="H333" s="425"/>
      <c r="I333" s="425"/>
    </row>
    <row r="334" spans="3:16" x14ac:dyDescent="0.2">
      <c r="C334" s="425"/>
      <c r="D334" s="425"/>
      <c r="E334" s="425"/>
      <c r="F334" s="427"/>
      <c r="G334" s="427"/>
      <c r="H334" s="425"/>
      <c r="I334" s="425"/>
    </row>
    <row r="335" spans="3:16" x14ac:dyDescent="0.2">
      <c r="C335" s="425"/>
      <c r="D335" s="425"/>
      <c r="E335" s="425"/>
      <c r="F335" s="427"/>
      <c r="G335" s="427"/>
      <c r="H335" s="425"/>
      <c r="I335" s="425"/>
    </row>
    <row r="336" spans="3:16" x14ac:dyDescent="0.2">
      <c r="C336" s="425"/>
      <c r="D336" s="425"/>
      <c r="E336" s="425"/>
      <c r="F336" s="427"/>
      <c r="G336" s="427"/>
      <c r="H336" s="425"/>
      <c r="I336" s="425"/>
    </row>
    <row r="337" spans="3:9" x14ac:dyDescent="0.2">
      <c r="C337" s="425"/>
      <c r="D337" s="425"/>
      <c r="E337" s="425"/>
      <c r="F337" s="427"/>
      <c r="G337" s="427"/>
      <c r="H337" s="425"/>
      <c r="I337" s="425"/>
    </row>
    <row r="338" spans="3:9" x14ac:dyDescent="0.2">
      <c r="C338" s="425"/>
      <c r="D338" s="425"/>
      <c r="E338" s="425"/>
      <c r="F338" s="427"/>
      <c r="G338" s="427"/>
      <c r="H338" s="425"/>
      <c r="I338" s="425"/>
    </row>
    <row r="339" spans="3:9" x14ac:dyDescent="0.2">
      <c r="C339" s="425"/>
      <c r="D339" s="425"/>
      <c r="E339" s="425"/>
      <c r="F339" s="427"/>
      <c r="G339" s="427"/>
      <c r="H339" s="425"/>
      <c r="I339" s="425"/>
    </row>
    <row r="340" spans="3:9" x14ac:dyDescent="0.2">
      <c r="C340" s="425"/>
      <c r="D340" s="425"/>
      <c r="E340" s="425"/>
      <c r="F340" s="427"/>
      <c r="G340" s="427"/>
      <c r="H340" s="425"/>
      <c r="I340" s="425"/>
    </row>
    <row r="341" spans="3:9" x14ac:dyDescent="0.2">
      <c r="C341" s="425"/>
      <c r="D341" s="425"/>
      <c r="E341" s="425"/>
      <c r="F341" s="427"/>
      <c r="G341" s="427"/>
      <c r="H341" s="425"/>
      <c r="I341" s="425"/>
    </row>
    <row r="342" spans="3:9" x14ac:dyDescent="0.2">
      <c r="C342" s="425"/>
      <c r="D342" s="425"/>
      <c r="E342" s="425"/>
      <c r="F342" s="427"/>
      <c r="G342" s="427"/>
      <c r="H342" s="425"/>
      <c r="I342" s="425"/>
    </row>
    <row r="343" spans="3:9" x14ac:dyDescent="0.2">
      <c r="C343" s="425"/>
      <c r="D343" s="425"/>
      <c r="E343" s="425"/>
      <c r="F343" s="427"/>
      <c r="G343" s="427"/>
      <c r="H343" s="425"/>
      <c r="I343" s="425"/>
    </row>
    <row r="344" spans="3:9" x14ac:dyDescent="0.2">
      <c r="C344" s="425"/>
      <c r="D344" s="425"/>
      <c r="E344" s="425"/>
      <c r="F344" s="427"/>
      <c r="G344" s="427"/>
      <c r="H344" s="425"/>
      <c r="I344" s="425"/>
    </row>
    <row r="345" spans="3:9" x14ac:dyDescent="0.2">
      <c r="C345" s="425"/>
      <c r="D345" s="425"/>
      <c r="E345" s="425"/>
      <c r="F345" s="425"/>
      <c r="G345" s="425"/>
      <c r="H345" s="425"/>
      <c r="I345" s="425"/>
    </row>
    <row r="346" spans="3:9" x14ac:dyDescent="0.2">
      <c r="C346" s="425"/>
      <c r="D346" s="425"/>
      <c r="E346" s="425"/>
      <c r="F346" s="425"/>
      <c r="G346" s="425"/>
      <c r="H346" s="425"/>
      <c r="I346" s="425"/>
    </row>
    <row r="347" spans="3:9" x14ac:dyDescent="0.2">
      <c r="C347" s="425"/>
      <c r="D347" s="425"/>
      <c r="E347" s="425"/>
      <c r="F347" s="425"/>
      <c r="G347" s="425"/>
      <c r="H347" s="425"/>
      <c r="I347" s="425"/>
    </row>
    <row r="348" spans="3:9" x14ac:dyDescent="0.2">
      <c r="C348" s="425"/>
      <c r="D348" s="425"/>
      <c r="E348" s="425"/>
      <c r="F348" s="425"/>
      <c r="G348" s="425"/>
      <c r="H348" s="425"/>
      <c r="I348" s="425"/>
    </row>
    <row r="349" spans="3:9" x14ac:dyDescent="0.2">
      <c r="C349" s="425"/>
      <c r="D349" s="425"/>
      <c r="E349" s="425"/>
      <c r="F349" s="425"/>
      <c r="G349" s="425"/>
      <c r="H349" s="425"/>
      <c r="I349" s="425"/>
    </row>
    <row r="350" spans="3:9" x14ac:dyDescent="0.2">
      <c r="C350" s="425"/>
      <c r="D350" s="425"/>
      <c r="E350" s="425"/>
      <c r="F350" s="425"/>
      <c r="G350" s="425"/>
      <c r="H350" s="425"/>
      <c r="I350" s="425"/>
    </row>
    <row r="351" spans="3:9" x14ac:dyDescent="0.2">
      <c r="C351" s="425"/>
      <c r="D351" s="425"/>
      <c r="E351" s="425"/>
      <c r="F351" s="425"/>
      <c r="G351" s="425"/>
      <c r="H351" s="425"/>
      <c r="I351" s="425"/>
    </row>
    <row r="352" spans="3:9" x14ac:dyDescent="0.2">
      <c r="C352" s="425"/>
      <c r="D352" s="425"/>
      <c r="E352" s="425"/>
      <c r="F352" s="425"/>
      <c r="G352" s="425"/>
      <c r="H352" s="425"/>
      <c r="I352" s="425"/>
    </row>
    <row r="353" spans="2:9" x14ac:dyDescent="0.2">
      <c r="C353" s="425"/>
      <c r="D353" s="425"/>
      <c r="E353" s="425"/>
      <c r="F353" s="425"/>
      <c r="G353" s="425"/>
      <c r="H353" s="425"/>
      <c r="I353" s="425"/>
    </row>
    <row r="354" spans="2:9" x14ac:dyDescent="0.2">
      <c r="C354" s="425"/>
      <c r="D354" s="425"/>
      <c r="E354" s="425"/>
      <c r="F354" s="425"/>
      <c r="G354" s="425"/>
      <c r="H354" s="425"/>
      <c r="I354" s="425"/>
    </row>
    <row r="355" spans="2:9" x14ac:dyDescent="0.2">
      <c r="C355" s="425"/>
      <c r="D355" s="425"/>
      <c r="E355" s="425"/>
      <c r="F355" s="425"/>
      <c r="G355" s="425"/>
      <c r="H355" s="425"/>
      <c r="I355" s="425"/>
    </row>
    <row r="356" spans="2:9" x14ac:dyDescent="0.2">
      <c r="C356" s="425"/>
      <c r="D356" s="425"/>
      <c r="E356" s="425"/>
      <c r="F356" s="425"/>
      <c r="G356" s="425"/>
      <c r="H356" s="425"/>
      <c r="I356" s="425"/>
    </row>
    <row r="357" spans="2:9" x14ac:dyDescent="0.2">
      <c r="C357" s="425"/>
      <c r="D357" s="425"/>
      <c r="E357" s="425"/>
      <c r="F357" s="425"/>
      <c r="G357" s="425"/>
      <c r="H357" s="425"/>
      <c r="I357" s="425"/>
    </row>
    <row r="358" spans="2:9" x14ac:dyDescent="0.2">
      <c r="C358" s="425"/>
      <c r="D358" s="425"/>
      <c r="E358" s="425"/>
      <c r="F358" s="425"/>
      <c r="G358" s="425"/>
      <c r="H358" s="425"/>
      <c r="I358" s="425"/>
    </row>
    <row r="359" spans="2:9" x14ac:dyDescent="0.2">
      <c r="C359" s="425"/>
      <c r="D359" s="425"/>
      <c r="E359" s="425"/>
      <c r="F359" s="425"/>
      <c r="G359" s="425"/>
      <c r="H359" s="425"/>
      <c r="I359" s="425"/>
    </row>
    <row r="360" spans="2:9" x14ac:dyDescent="0.2">
      <c r="C360" s="425"/>
      <c r="D360" s="425"/>
      <c r="E360" s="425"/>
      <c r="F360" s="425"/>
      <c r="G360" s="425"/>
      <c r="H360" s="425"/>
      <c r="I360" s="425"/>
    </row>
    <row r="361" spans="2:9" x14ac:dyDescent="0.2">
      <c r="C361" s="425"/>
      <c r="D361" s="425"/>
      <c r="E361" s="425"/>
      <c r="F361" s="425"/>
      <c r="G361" s="425"/>
      <c r="H361" s="425"/>
      <c r="I361" s="425"/>
    </row>
    <row r="362" spans="2:9" x14ac:dyDescent="0.2">
      <c r="C362" s="425"/>
      <c r="D362" s="425"/>
      <c r="E362" s="425"/>
      <c r="F362" s="425"/>
      <c r="G362" s="425"/>
      <c r="H362" s="425"/>
      <c r="I362" s="425"/>
    </row>
    <row r="363" spans="2:9" x14ac:dyDescent="0.2">
      <c r="C363" s="425"/>
      <c r="D363" s="425"/>
      <c r="E363" s="425"/>
      <c r="F363" s="425"/>
      <c r="G363" s="425"/>
      <c r="H363" s="425"/>
      <c r="I363" s="425"/>
    </row>
    <row r="364" spans="2:9" x14ac:dyDescent="0.2">
      <c r="C364" s="425"/>
      <c r="D364" s="425"/>
      <c r="E364" s="425"/>
      <c r="F364" s="425"/>
      <c r="G364" s="425"/>
      <c r="H364" s="425"/>
      <c r="I364" s="425"/>
    </row>
    <row r="365" spans="2:9" x14ac:dyDescent="0.2">
      <c r="C365" s="425"/>
      <c r="D365" s="425"/>
      <c r="E365" s="425"/>
      <c r="F365" s="425"/>
      <c r="G365" s="425"/>
      <c r="H365" s="425"/>
      <c r="I365" s="425"/>
    </row>
    <row r="366" spans="2:9" x14ac:dyDescent="0.2">
      <c r="C366" s="425"/>
      <c r="D366" s="425"/>
      <c r="E366" s="425"/>
      <c r="F366" s="425"/>
      <c r="G366" s="425"/>
      <c r="H366" s="425"/>
      <c r="I366" s="425"/>
    </row>
    <row r="367" spans="2:9" x14ac:dyDescent="0.2">
      <c r="C367" s="425"/>
      <c r="D367" s="425"/>
      <c r="E367" s="425"/>
      <c r="F367" s="425"/>
      <c r="G367" s="425"/>
      <c r="H367" s="425"/>
      <c r="I367" s="425"/>
    </row>
    <row r="368" spans="2:9" x14ac:dyDescent="0.2">
      <c r="B368" s="428"/>
      <c r="C368" s="425"/>
      <c r="D368" s="425"/>
      <c r="E368" s="425"/>
      <c r="F368" s="425"/>
      <c r="G368" s="425"/>
      <c r="H368" s="425"/>
      <c r="I368" s="425"/>
    </row>
    <row r="369" spans="2:9" x14ac:dyDescent="0.2">
      <c r="B369" s="428"/>
      <c r="C369" s="425"/>
      <c r="D369" s="425"/>
      <c r="E369" s="425"/>
      <c r="F369" s="425"/>
      <c r="G369" s="425"/>
      <c r="H369" s="425"/>
      <c r="I369" s="425"/>
    </row>
    <row r="370" spans="2:9" x14ac:dyDescent="0.2">
      <c r="B370" s="428"/>
      <c r="C370" s="425"/>
      <c r="D370" s="425"/>
      <c r="E370" s="425"/>
      <c r="F370" s="425"/>
      <c r="G370" s="425"/>
      <c r="H370" s="425"/>
      <c r="I370" s="425"/>
    </row>
    <row r="371" spans="2:9" x14ac:dyDescent="0.2">
      <c r="B371" s="428"/>
      <c r="C371" s="425"/>
      <c r="D371" s="425"/>
      <c r="E371" s="425"/>
      <c r="F371" s="425"/>
      <c r="G371" s="425"/>
      <c r="H371" s="425"/>
      <c r="I371" s="425"/>
    </row>
    <row r="372" spans="2:9" x14ac:dyDescent="0.2">
      <c r="B372" s="428"/>
      <c r="C372" s="425"/>
      <c r="D372" s="425"/>
      <c r="E372" s="425"/>
      <c r="F372" s="425"/>
      <c r="G372" s="425"/>
      <c r="H372" s="425"/>
      <c r="I372" s="425"/>
    </row>
    <row r="373" spans="2:9" x14ac:dyDescent="0.2">
      <c r="B373" s="428"/>
      <c r="C373" s="425"/>
      <c r="D373" s="425"/>
      <c r="E373" s="425"/>
      <c r="F373" s="425"/>
      <c r="G373" s="425"/>
      <c r="H373" s="425"/>
      <c r="I373" s="425"/>
    </row>
    <row r="374" spans="2:9" x14ac:dyDescent="0.2">
      <c r="B374" s="428"/>
      <c r="C374" s="425"/>
      <c r="D374" s="425"/>
      <c r="E374" s="425"/>
      <c r="F374" s="425"/>
      <c r="G374" s="425"/>
      <c r="H374" s="425"/>
      <c r="I374" s="425"/>
    </row>
    <row r="375" spans="2:9" x14ac:dyDescent="0.2">
      <c r="B375" s="428"/>
      <c r="C375" s="425"/>
      <c r="D375" s="425"/>
      <c r="E375" s="425"/>
      <c r="F375" s="425"/>
      <c r="G375" s="425"/>
      <c r="H375" s="425"/>
      <c r="I375" s="425"/>
    </row>
    <row r="376" spans="2:9" x14ac:dyDescent="0.2">
      <c r="B376" s="428"/>
      <c r="C376" s="425"/>
      <c r="D376" s="425"/>
      <c r="E376" s="425"/>
      <c r="F376" s="425"/>
      <c r="G376" s="425"/>
      <c r="H376" s="425"/>
      <c r="I376" s="425"/>
    </row>
    <row r="377" spans="2:9" x14ac:dyDescent="0.2">
      <c r="B377" s="428"/>
      <c r="C377" s="425"/>
      <c r="D377" s="425"/>
      <c r="E377" s="425"/>
      <c r="F377" s="425"/>
      <c r="G377" s="425"/>
      <c r="H377" s="425"/>
      <c r="I377" s="425"/>
    </row>
    <row r="378" spans="2:9" x14ac:dyDescent="0.2">
      <c r="B378" s="428"/>
      <c r="C378" s="425"/>
      <c r="D378" s="425"/>
      <c r="E378" s="425"/>
      <c r="F378" s="425"/>
      <c r="G378" s="425"/>
      <c r="H378" s="425"/>
      <c r="I378" s="425"/>
    </row>
    <row r="379" spans="2:9" x14ac:dyDescent="0.2">
      <c r="B379" s="428"/>
      <c r="C379" s="425"/>
      <c r="D379" s="425"/>
      <c r="E379" s="425"/>
      <c r="F379" s="425"/>
      <c r="G379" s="425"/>
      <c r="H379" s="425"/>
      <c r="I379" s="425"/>
    </row>
    <row r="380" spans="2:9" x14ac:dyDescent="0.2">
      <c r="B380" s="428"/>
      <c r="C380" s="425"/>
      <c r="D380" s="425"/>
      <c r="E380" s="425"/>
      <c r="F380" s="425"/>
      <c r="G380" s="425"/>
      <c r="H380" s="425"/>
      <c r="I380" s="425"/>
    </row>
    <row r="381" spans="2:9" x14ac:dyDescent="0.2">
      <c r="B381" s="428"/>
      <c r="C381" s="425"/>
      <c r="D381" s="425"/>
      <c r="E381" s="425"/>
      <c r="F381" s="425"/>
      <c r="G381" s="425"/>
      <c r="H381" s="425"/>
      <c r="I381" s="425"/>
    </row>
    <row r="382" spans="2:9" x14ac:dyDescent="0.2">
      <c r="B382" s="428"/>
      <c r="C382" s="425"/>
      <c r="D382" s="425"/>
      <c r="E382" s="425"/>
      <c r="F382" s="425"/>
      <c r="G382" s="425"/>
      <c r="H382" s="425"/>
      <c r="I382" s="425"/>
    </row>
    <row r="383" spans="2:9" x14ac:dyDescent="0.2">
      <c r="B383" s="428"/>
      <c r="C383" s="425"/>
      <c r="D383" s="425"/>
      <c r="E383" s="425"/>
      <c r="F383" s="425"/>
      <c r="G383" s="425"/>
      <c r="H383" s="425"/>
      <c r="I383" s="425"/>
    </row>
    <row r="384" spans="2:9" x14ac:dyDescent="0.2">
      <c r="B384" s="428"/>
      <c r="C384" s="425"/>
      <c r="D384" s="425"/>
      <c r="E384" s="425"/>
      <c r="F384" s="425"/>
      <c r="G384" s="425"/>
      <c r="H384" s="425"/>
      <c r="I384" s="425"/>
    </row>
    <row r="385" spans="2:9" x14ac:dyDescent="0.2">
      <c r="B385" s="428"/>
      <c r="C385" s="425"/>
      <c r="D385" s="425"/>
      <c r="E385" s="425"/>
      <c r="F385" s="425"/>
      <c r="G385" s="425"/>
      <c r="H385" s="425"/>
      <c r="I385" s="425"/>
    </row>
    <row r="386" spans="2:9" x14ac:dyDescent="0.2">
      <c r="B386" s="428"/>
      <c r="C386" s="425"/>
      <c r="D386" s="425"/>
      <c r="E386" s="425"/>
      <c r="F386" s="425"/>
      <c r="G386" s="425"/>
      <c r="H386" s="425"/>
      <c r="I386" s="425"/>
    </row>
    <row r="387" spans="2:9" x14ac:dyDescent="0.2">
      <c r="B387" s="428"/>
      <c r="C387" s="425"/>
      <c r="D387" s="425"/>
      <c r="E387" s="425"/>
      <c r="F387" s="425"/>
      <c r="G387" s="425"/>
      <c r="H387" s="425"/>
      <c r="I387" s="425"/>
    </row>
    <row r="388" spans="2:9" x14ac:dyDescent="0.2">
      <c r="B388" s="428"/>
      <c r="C388" s="425"/>
      <c r="D388" s="425"/>
      <c r="E388" s="425"/>
      <c r="F388" s="425"/>
      <c r="G388" s="425"/>
      <c r="H388" s="425"/>
      <c r="I388" s="425"/>
    </row>
    <row r="389" spans="2:9" x14ac:dyDescent="0.2">
      <c r="B389" s="428"/>
      <c r="C389" s="425"/>
      <c r="D389" s="425"/>
      <c r="E389" s="425"/>
      <c r="F389" s="425"/>
      <c r="G389" s="425"/>
      <c r="H389" s="425"/>
      <c r="I389" s="425"/>
    </row>
    <row r="390" spans="2:9" x14ac:dyDescent="0.2">
      <c r="B390" s="428"/>
      <c r="C390" s="425"/>
      <c r="D390" s="425"/>
      <c r="E390" s="425"/>
      <c r="F390" s="425"/>
      <c r="G390" s="425"/>
      <c r="H390" s="425"/>
      <c r="I390" s="425"/>
    </row>
    <row r="391" spans="2:9" x14ac:dyDescent="0.2">
      <c r="B391" s="428"/>
      <c r="C391" s="425"/>
      <c r="D391" s="425"/>
      <c r="E391" s="425"/>
      <c r="F391" s="425"/>
      <c r="G391" s="425"/>
      <c r="H391" s="425"/>
      <c r="I391" s="425"/>
    </row>
    <row r="392" spans="2:9" x14ac:dyDescent="0.2">
      <c r="B392" s="428"/>
      <c r="C392" s="425"/>
      <c r="D392" s="425"/>
      <c r="E392" s="425"/>
      <c r="F392" s="425"/>
      <c r="G392" s="425"/>
      <c r="H392" s="425"/>
      <c r="I392" s="425"/>
    </row>
    <row r="393" spans="2:9" x14ac:dyDescent="0.2">
      <c r="B393" s="428"/>
      <c r="C393" s="425"/>
      <c r="D393" s="425"/>
      <c r="E393" s="425"/>
      <c r="F393" s="425"/>
      <c r="G393" s="425"/>
      <c r="H393" s="425"/>
      <c r="I393" s="425"/>
    </row>
    <row r="394" spans="2:9" x14ac:dyDescent="0.2">
      <c r="B394" s="428"/>
      <c r="C394" s="425"/>
      <c r="D394" s="425"/>
      <c r="E394" s="425"/>
      <c r="F394" s="425"/>
      <c r="G394" s="425"/>
      <c r="H394" s="425"/>
      <c r="I394" s="425"/>
    </row>
    <row r="395" spans="2:9" x14ac:dyDescent="0.2">
      <c r="B395" s="428"/>
      <c r="C395" s="425"/>
      <c r="D395" s="425"/>
      <c r="E395" s="425"/>
      <c r="F395" s="425"/>
      <c r="G395" s="425"/>
      <c r="H395" s="425"/>
      <c r="I395" s="425"/>
    </row>
    <row r="396" spans="2:9" x14ac:dyDescent="0.2">
      <c r="B396" s="428"/>
      <c r="C396" s="425"/>
      <c r="D396" s="425"/>
      <c r="E396" s="425"/>
      <c r="F396" s="425"/>
      <c r="G396" s="425"/>
      <c r="H396" s="425"/>
      <c r="I396" s="425"/>
    </row>
    <row r="397" spans="2:9" x14ac:dyDescent="0.2">
      <c r="B397" s="428"/>
      <c r="C397" s="425"/>
      <c r="D397" s="425"/>
      <c r="E397" s="425"/>
      <c r="F397" s="425"/>
      <c r="G397" s="425"/>
      <c r="H397" s="425"/>
      <c r="I397" s="425"/>
    </row>
    <row r="398" spans="2:9" x14ac:dyDescent="0.2">
      <c r="B398" s="428"/>
      <c r="C398" s="425"/>
      <c r="D398" s="425"/>
      <c r="E398" s="425"/>
      <c r="F398" s="425"/>
      <c r="G398" s="425"/>
      <c r="H398" s="425"/>
      <c r="I398" s="425"/>
    </row>
    <row r="399" spans="2:9" x14ac:dyDescent="0.2">
      <c r="B399" s="428"/>
      <c r="C399" s="425"/>
      <c r="D399" s="425"/>
      <c r="E399" s="425"/>
      <c r="F399" s="425"/>
      <c r="G399" s="425"/>
      <c r="H399" s="425"/>
      <c r="I399" s="425"/>
    </row>
    <row r="400" spans="2:9" x14ac:dyDescent="0.2">
      <c r="B400" s="428"/>
      <c r="C400" s="425"/>
      <c r="D400" s="425"/>
      <c r="E400" s="425"/>
      <c r="F400" s="425"/>
      <c r="G400" s="425"/>
      <c r="H400" s="425"/>
      <c r="I400" s="425"/>
    </row>
    <row r="401" spans="2:9" x14ac:dyDescent="0.2">
      <c r="B401" s="428"/>
      <c r="C401" s="425"/>
      <c r="D401" s="425"/>
      <c r="E401" s="425"/>
      <c r="F401" s="425"/>
      <c r="G401" s="425"/>
      <c r="H401" s="425"/>
      <c r="I401" s="425"/>
    </row>
    <row r="402" spans="2:9" x14ac:dyDescent="0.2">
      <c r="B402" s="428"/>
      <c r="C402" s="425"/>
      <c r="D402" s="425"/>
      <c r="E402" s="425"/>
      <c r="F402" s="425"/>
      <c r="G402" s="425"/>
      <c r="H402" s="425"/>
      <c r="I402" s="425"/>
    </row>
    <row r="403" spans="2:9" x14ac:dyDescent="0.2">
      <c r="B403" s="428"/>
      <c r="C403" s="425"/>
      <c r="D403" s="425"/>
      <c r="E403" s="425"/>
      <c r="F403" s="425"/>
      <c r="G403" s="425"/>
      <c r="H403" s="425"/>
      <c r="I403" s="425"/>
    </row>
    <row r="404" spans="2:9" x14ac:dyDescent="0.2">
      <c r="B404" s="428"/>
      <c r="C404" s="425"/>
      <c r="D404" s="425"/>
      <c r="E404" s="425"/>
      <c r="F404" s="425"/>
      <c r="G404" s="425"/>
      <c r="H404" s="425"/>
      <c r="I404" s="425"/>
    </row>
    <row r="405" spans="2:9" x14ac:dyDescent="0.2">
      <c r="B405" s="428"/>
      <c r="C405" s="425"/>
      <c r="D405" s="425"/>
      <c r="E405" s="425"/>
      <c r="F405" s="425"/>
      <c r="G405" s="425"/>
      <c r="H405" s="425"/>
      <c r="I405" s="425"/>
    </row>
    <row r="406" spans="2:9" x14ac:dyDescent="0.2">
      <c r="B406" s="428"/>
      <c r="C406" s="425"/>
      <c r="D406" s="425"/>
      <c r="E406" s="425"/>
      <c r="F406" s="425"/>
      <c r="G406" s="425"/>
      <c r="H406" s="425"/>
      <c r="I406" s="425"/>
    </row>
    <row r="407" spans="2:9" x14ac:dyDescent="0.2">
      <c r="B407" s="428"/>
      <c r="C407" s="425"/>
      <c r="D407" s="425"/>
      <c r="E407" s="425"/>
      <c r="F407" s="425"/>
      <c r="G407" s="425"/>
      <c r="H407" s="425"/>
      <c r="I407" s="425"/>
    </row>
    <row r="408" spans="2:9" x14ac:dyDescent="0.2">
      <c r="B408" s="428"/>
      <c r="C408" s="425"/>
      <c r="D408" s="425"/>
      <c r="E408" s="425"/>
      <c r="F408" s="425"/>
      <c r="G408" s="425"/>
      <c r="H408" s="425"/>
      <c r="I408" s="425"/>
    </row>
    <row r="409" spans="2:9" x14ac:dyDescent="0.2">
      <c r="B409" s="428"/>
      <c r="C409" s="425"/>
      <c r="D409" s="425"/>
      <c r="E409" s="425"/>
      <c r="F409" s="425"/>
      <c r="G409" s="425"/>
      <c r="H409" s="425"/>
      <c r="I409" s="425"/>
    </row>
    <row r="410" spans="2:9" x14ac:dyDescent="0.2">
      <c r="B410" s="428"/>
      <c r="C410" s="425"/>
      <c r="D410" s="425"/>
      <c r="E410" s="425"/>
      <c r="F410" s="425"/>
      <c r="G410" s="425"/>
      <c r="H410" s="425"/>
      <c r="I410" s="425"/>
    </row>
    <row r="411" spans="2:9" x14ac:dyDescent="0.2">
      <c r="B411" s="428"/>
      <c r="C411" s="425"/>
      <c r="D411" s="425"/>
      <c r="E411" s="425"/>
      <c r="F411" s="425"/>
      <c r="G411" s="425"/>
      <c r="H411" s="425"/>
      <c r="I411" s="425"/>
    </row>
    <row r="412" spans="2:9" x14ac:dyDescent="0.2">
      <c r="B412" s="428"/>
      <c r="C412" s="425"/>
      <c r="D412" s="425"/>
      <c r="E412" s="425"/>
      <c r="F412" s="425"/>
      <c r="G412" s="425"/>
      <c r="H412" s="425"/>
      <c r="I412" s="425"/>
    </row>
    <row r="413" spans="2:9" x14ac:dyDescent="0.2">
      <c r="B413" s="428"/>
      <c r="C413" s="425"/>
      <c r="D413" s="425"/>
      <c r="E413" s="425"/>
      <c r="F413" s="425"/>
      <c r="G413" s="425"/>
      <c r="H413" s="425"/>
      <c r="I413" s="425"/>
    </row>
    <row r="414" spans="2:9" x14ac:dyDescent="0.2">
      <c r="B414" s="428"/>
      <c r="C414" s="425"/>
      <c r="D414" s="425"/>
      <c r="E414" s="425"/>
      <c r="F414" s="425"/>
      <c r="G414" s="425"/>
      <c r="H414" s="425"/>
      <c r="I414" s="425"/>
    </row>
    <row r="415" spans="2:9" x14ac:dyDescent="0.2">
      <c r="B415" s="428"/>
      <c r="C415" s="425"/>
      <c r="D415" s="425"/>
      <c r="E415" s="425"/>
      <c r="F415" s="425"/>
      <c r="G415" s="425"/>
      <c r="H415" s="425"/>
      <c r="I415" s="425"/>
    </row>
    <row r="416" spans="2:9" x14ac:dyDescent="0.2">
      <c r="B416" s="428"/>
      <c r="C416" s="425"/>
      <c r="D416" s="425"/>
      <c r="E416" s="425"/>
      <c r="F416" s="425"/>
      <c r="G416" s="425"/>
      <c r="H416" s="425"/>
      <c r="I416" s="425"/>
    </row>
    <row r="417" spans="1:9" x14ac:dyDescent="0.2">
      <c r="B417" s="428"/>
      <c r="C417" s="425"/>
      <c r="D417" s="425"/>
      <c r="E417" s="425"/>
      <c r="F417" s="425"/>
      <c r="G417" s="425"/>
      <c r="H417" s="425"/>
      <c r="I417" s="425"/>
    </row>
    <row r="418" spans="1:9" x14ac:dyDescent="0.2">
      <c r="A418" s="425"/>
      <c r="B418" s="425"/>
      <c r="C418" s="425"/>
      <c r="D418" s="425"/>
      <c r="E418" s="425"/>
      <c r="F418" s="425"/>
      <c r="G418" s="425"/>
      <c r="H418" s="425"/>
      <c r="I418" s="425"/>
    </row>
    <row r="419" spans="1:9" x14ac:dyDescent="0.2">
      <c r="A419" s="425"/>
      <c r="B419" s="425"/>
      <c r="C419" s="425"/>
      <c r="D419" s="425"/>
      <c r="E419" s="425"/>
      <c r="F419" s="425"/>
      <c r="G419" s="425"/>
      <c r="H419" s="425"/>
      <c r="I419" s="425"/>
    </row>
    <row r="420" spans="1:9" x14ac:dyDescent="0.2">
      <c r="A420" s="425"/>
      <c r="B420" s="425"/>
      <c r="C420" s="425"/>
      <c r="D420" s="425"/>
      <c r="E420" s="425"/>
      <c r="F420" s="425"/>
      <c r="G420" s="425"/>
      <c r="H420" s="425"/>
      <c r="I420" s="425"/>
    </row>
    <row r="421" spans="1:9" x14ac:dyDescent="0.2">
      <c r="A421" s="425"/>
      <c r="B421" s="425"/>
      <c r="C421" s="425"/>
      <c r="D421" s="425"/>
      <c r="E421" s="425"/>
      <c r="F421" s="425"/>
      <c r="G421" s="425"/>
      <c r="H421" s="425"/>
      <c r="I421" s="425"/>
    </row>
    <row r="422" spans="1:9" x14ac:dyDescent="0.2">
      <c r="A422" s="425"/>
      <c r="B422" s="425"/>
      <c r="C422" s="425"/>
      <c r="D422" s="425"/>
      <c r="E422" s="425"/>
      <c r="F422" s="425"/>
      <c r="G422" s="425"/>
      <c r="H422" s="425"/>
      <c r="I422" s="425"/>
    </row>
    <row r="423" spans="1:9" x14ac:dyDescent="0.2">
      <c r="A423" s="425"/>
      <c r="B423" s="425"/>
      <c r="C423" s="425"/>
      <c r="D423" s="425"/>
      <c r="E423" s="425"/>
      <c r="F423" s="425"/>
      <c r="G423" s="425"/>
      <c r="H423" s="425"/>
      <c r="I423" s="425"/>
    </row>
    <row r="424" spans="1:9" x14ac:dyDescent="0.2">
      <c r="A424" s="425"/>
      <c r="B424" s="425"/>
      <c r="C424" s="425"/>
      <c r="D424" s="425"/>
      <c r="E424" s="425"/>
      <c r="F424" s="425"/>
      <c r="G424" s="425"/>
      <c r="H424" s="425"/>
      <c r="I424" s="425"/>
    </row>
    <row r="425" spans="1:9" x14ac:dyDescent="0.2">
      <c r="A425" s="425"/>
      <c r="B425" s="425"/>
      <c r="C425" s="425"/>
      <c r="D425" s="425"/>
      <c r="E425" s="425"/>
      <c r="F425" s="425"/>
      <c r="G425" s="425"/>
      <c r="H425" s="425"/>
      <c r="I425" s="425"/>
    </row>
    <row r="426" spans="1:9" x14ac:dyDescent="0.2">
      <c r="A426" s="425"/>
      <c r="B426" s="425"/>
      <c r="C426" s="425"/>
      <c r="D426" s="425"/>
      <c r="E426" s="425"/>
      <c r="F426" s="425"/>
      <c r="G426" s="425"/>
      <c r="H426" s="425"/>
      <c r="I426" s="425"/>
    </row>
    <row r="427" spans="1:9" x14ac:dyDescent="0.2">
      <c r="A427" s="425"/>
      <c r="B427" s="425"/>
      <c r="C427" s="425"/>
      <c r="D427" s="425"/>
      <c r="E427" s="425"/>
      <c r="F427" s="425"/>
      <c r="G427" s="425"/>
      <c r="H427" s="425"/>
      <c r="I427" s="425"/>
    </row>
    <row r="428" spans="1:9" x14ac:dyDescent="0.2">
      <c r="A428" s="425"/>
      <c r="B428" s="425"/>
      <c r="C428" s="425"/>
      <c r="D428" s="425"/>
      <c r="E428" s="425"/>
      <c r="F428" s="425"/>
      <c r="G428" s="425"/>
      <c r="H428" s="425"/>
      <c r="I428" s="425"/>
    </row>
    <row r="429" spans="1:9" x14ac:dyDescent="0.2">
      <c r="A429" s="425"/>
      <c r="B429" s="425"/>
      <c r="C429" s="425"/>
      <c r="D429" s="425"/>
      <c r="E429" s="425"/>
      <c r="F429" s="425"/>
      <c r="G429" s="425"/>
      <c r="H429" s="425"/>
      <c r="I429" s="425"/>
    </row>
    <row r="430" spans="1:9" x14ac:dyDescent="0.2">
      <c r="A430" s="425"/>
      <c r="B430" s="425"/>
      <c r="C430" s="425"/>
      <c r="D430" s="425"/>
      <c r="E430" s="425"/>
      <c r="F430" s="425"/>
      <c r="G430" s="425"/>
      <c r="H430" s="425"/>
      <c r="I430" s="425"/>
    </row>
    <row r="431" spans="1:9" x14ac:dyDescent="0.2">
      <c r="A431" s="425"/>
      <c r="B431" s="425"/>
      <c r="C431" s="425"/>
      <c r="D431" s="425"/>
      <c r="E431" s="425"/>
      <c r="F431" s="425"/>
      <c r="G431" s="425"/>
      <c r="H431" s="425"/>
      <c r="I431" s="425"/>
    </row>
    <row r="432" spans="1:9" x14ac:dyDescent="0.2">
      <c r="A432" s="425"/>
      <c r="B432" s="425"/>
      <c r="C432" s="425"/>
      <c r="D432" s="425"/>
      <c r="E432" s="425"/>
      <c r="F432" s="425"/>
      <c r="G432" s="425"/>
      <c r="H432" s="425"/>
      <c r="I432" s="425"/>
    </row>
    <row r="433" spans="1:9" x14ac:dyDescent="0.2">
      <c r="A433" s="425"/>
      <c r="B433" s="425"/>
      <c r="C433" s="425"/>
      <c r="D433" s="425"/>
      <c r="E433" s="425"/>
      <c r="F433" s="425"/>
      <c r="G433" s="425"/>
      <c r="H433" s="425"/>
      <c r="I433" s="425"/>
    </row>
    <row r="434" spans="1:9" x14ac:dyDescent="0.2">
      <c r="A434" s="425"/>
      <c r="B434" s="425"/>
      <c r="C434" s="425"/>
      <c r="D434" s="425"/>
      <c r="E434" s="425"/>
      <c r="F434" s="425"/>
      <c r="G434" s="425"/>
      <c r="H434" s="425"/>
      <c r="I434" s="425"/>
    </row>
    <row r="435" spans="1:9" x14ac:dyDescent="0.2">
      <c r="A435" s="425"/>
      <c r="B435" s="425"/>
      <c r="C435" s="425"/>
      <c r="D435" s="425"/>
      <c r="E435" s="425"/>
      <c r="F435" s="425"/>
      <c r="G435" s="425"/>
      <c r="H435" s="425"/>
      <c r="I435" s="425"/>
    </row>
    <row r="436" spans="1:9" x14ac:dyDescent="0.2">
      <c r="A436" s="425"/>
      <c r="B436" s="425"/>
      <c r="C436" s="425"/>
      <c r="D436" s="425"/>
      <c r="E436" s="425"/>
      <c r="F436" s="425"/>
      <c r="G436" s="425"/>
      <c r="H436" s="425"/>
      <c r="I436" s="425"/>
    </row>
    <row r="437" spans="1:9" x14ac:dyDescent="0.2">
      <c r="A437" s="425"/>
      <c r="B437" s="425"/>
      <c r="C437" s="425"/>
      <c r="D437" s="425"/>
      <c r="E437" s="425"/>
      <c r="F437" s="425"/>
      <c r="G437" s="425"/>
      <c r="H437" s="425"/>
      <c r="I437" s="425"/>
    </row>
    <row r="438" spans="1:9" x14ac:dyDescent="0.2">
      <c r="A438" s="425"/>
      <c r="B438" s="425"/>
      <c r="C438" s="425"/>
      <c r="D438" s="425"/>
      <c r="E438" s="425"/>
      <c r="F438" s="425"/>
      <c r="G438" s="425"/>
      <c r="H438" s="425"/>
      <c r="I438" s="425"/>
    </row>
    <row r="439" spans="1:9" x14ac:dyDescent="0.2">
      <c r="A439" s="425"/>
      <c r="B439" s="425"/>
      <c r="C439" s="425"/>
      <c r="D439" s="425"/>
      <c r="E439" s="425"/>
      <c r="F439" s="425"/>
      <c r="G439" s="425"/>
      <c r="H439" s="425"/>
      <c r="I439" s="425"/>
    </row>
    <row r="440" spans="1:9" x14ac:dyDescent="0.2">
      <c r="A440" s="425"/>
      <c r="B440" s="425"/>
      <c r="C440" s="425"/>
      <c r="D440" s="425"/>
      <c r="E440" s="425"/>
      <c r="F440" s="425"/>
      <c r="G440" s="425"/>
      <c r="H440" s="425"/>
      <c r="I440" s="425"/>
    </row>
    <row r="441" spans="1:9" x14ac:dyDescent="0.2">
      <c r="A441" s="425"/>
      <c r="B441" s="425"/>
      <c r="C441" s="425"/>
      <c r="D441" s="425"/>
      <c r="E441" s="425"/>
      <c r="F441" s="425"/>
      <c r="G441" s="425"/>
      <c r="H441" s="425"/>
      <c r="I441" s="425"/>
    </row>
    <row r="442" spans="1:9" x14ac:dyDescent="0.2">
      <c r="A442" s="425"/>
      <c r="B442" s="425"/>
      <c r="C442" s="425"/>
      <c r="D442" s="425"/>
      <c r="E442" s="425"/>
      <c r="F442" s="425"/>
      <c r="G442" s="425"/>
      <c r="H442" s="425"/>
      <c r="I442" s="425"/>
    </row>
    <row r="443" spans="1:9" x14ac:dyDescent="0.2">
      <c r="A443" s="425"/>
      <c r="B443" s="425"/>
      <c r="C443" s="425"/>
      <c r="D443" s="425"/>
      <c r="E443" s="425"/>
      <c r="F443" s="425"/>
      <c r="G443" s="425"/>
      <c r="H443" s="425"/>
      <c r="I443" s="425"/>
    </row>
    <row r="444" spans="1:9" x14ac:dyDescent="0.2">
      <c r="A444" s="425"/>
      <c r="B444" s="425"/>
      <c r="C444" s="425"/>
      <c r="D444" s="425"/>
      <c r="E444" s="425"/>
      <c r="F444" s="425"/>
      <c r="G444" s="425"/>
      <c r="H444" s="425"/>
      <c r="I444" s="425"/>
    </row>
    <row r="445" spans="1:9" x14ac:dyDescent="0.2">
      <c r="A445" s="425"/>
      <c r="B445" s="425"/>
      <c r="C445" s="425"/>
      <c r="D445" s="425"/>
      <c r="E445" s="425"/>
      <c r="F445" s="425"/>
      <c r="G445" s="425"/>
      <c r="H445" s="425"/>
      <c r="I445" s="425"/>
    </row>
    <row r="446" spans="1:9" x14ac:dyDescent="0.2">
      <c r="A446" s="425"/>
      <c r="B446" s="425"/>
      <c r="C446" s="425"/>
      <c r="D446" s="425"/>
      <c r="E446" s="425"/>
      <c r="F446" s="425"/>
      <c r="G446" s="425"/>
      <c r="H446" s="425"/>
      <c r="I446" s="425"/>
    </row>
    <row r="447" spans="1:9" x14ac:dyDescent="0.2">
      <c r="A447" s="425"/>
      <c r="B447" s="425"/>
      <c r="C447" s="425"/>
      <c r="D447" s="425"/>
      <c r="E447" s="425"/>
      <c r="F447" s="425"/>
      <c r="G447" s="425"/>
      <c r="H447" s="425"/>
      <c r="I447" s="425"/>
    </row>
    <row r="448" spans="1:9" x14ac:dyDescent="0.2">
      <c r="A448" s="425"/>
      <c r="B448" s="425"/>
      <c r="C448" s="425"/>
      <c r="D448" s="425"/>
      <c r="E448" s="425"/>
      <c r="F448" s="425"/>
      <c r="G448" s="425"/>
      <c r="H448" s="425"/>
      <c r="I448" s="425"/>
    </row>
    <row r="449" spans="1:9" x14ac:dyDescent="0.2">
      <c r="A449" s="425"/>
      <c r="B449" s="425"/>
      <c r="C449" s="425"/>
      <c r="D449" s="425"/>
      <c r="E449" s="425"/>
      <c r="F449" s="425"/>
      <c r="G449" s="425"/>
      <c r="H449" s="425"/>
      <c r="I449" s="425"/>
    </row>
    <row r="450" spans="1:9" x14ac:dyDescent="0.2">
      <c r="A450" s="425"/>
      <c r="B450" s="425"/>
      <c r="C450" s="425"/>
      <c r="D450" s="425"/>
      <c r="E450" s="425"/>
      <c r="F450" s="425"/>
      <c r="G450" s="425"/>
      <c r="H450" s="425"/>
      <c r="I450" s="425"/>
    </row>
    <row r="451" spans="1:9" x14ac:dyDescent="0.2">
      <c r="A451" s="425"/>
      <c r="B451" s="425"/>
      <c r="C451" s="425"/>
      <c r="D451" s="425"/>
      <c r="E451" s="425"/>
      <c r="F451" s="425"/>
      <c r="G451" s="425"/>
      <c r="H451" s="425"/>
      <c r="I451" s="425"/>
    </row>
    <row r="452" spans="1:9" x14ac:dyDescent="0.2">
      <c r="A452" s="425"/>
      <c r="B452" s="425"/>
      <c r="C452" s="425"/>
      <c r="D452" s="425"/>
      <c r="E452" s="425"/>
      <c r="F452" s="425"/>
      <c r="G452" s="425"/>
      <c r="H452" s="425"/>
      <c r="I452" s="425"/>
    </row>
    <row r="453" spans="1:9" x14ac:dyDescent="0.2">
      <c r="A453" s="425"/>
      <c r="B453" s="425"/>
      <c r="C453" s="425"/>
      <c r="D453" s="425"/>
      <c r="E453" s="425"/>
      <c r="F453" s="425"/>
      <c r="G453" s="425"/>
      <c r="H453" s="425"/>
      <c r="I453" s="425"/>
    </row>
    <row r="454" spans="1:9" x14ac:dyDescent="0.2">
      <c r="A454" s="425"/>
      <c r="B454" s="425"/>
      <c r="C454" s="425"/>
      <c r="D454" s="425"/>
      <c r="E454" s="425"/>
      <c r="F454" s="425"/>
      <c r="G454" s="425"/>
      <c r="H454" s="425"/>
      <c r="I454" s="425"/>
    </row>
    <row r="455" spans="1:9" x14ac:dyDescent="0.2">
      <c r="A455" s="425"/>
      <c r="B455" s="425"/>
      <c r="C455" s="425"/>
      <c r="D455" s="425"/>
      <c r="E455" s="425"/>
      <c r="F455" s="425"/>
      <c r="G455" s="425"/>
      <c r="H455" s="425"/>
      <c r="I455" s="425"/>
    </row>
    <row r="456" spans="1:9" x14ac:dyDescent="0.2">
      <c r="A456" s="425"/>
      <c r="B456" s="425"/>
      <c r="C456" s="425"/>
      <c r="D456" s="425"/>
      <c r="E456" s="425"/>
      <c r="F456" s="425"/>
      <c r="G456" s="425"/>
      <c r="H456" s="425"/>
      <c r="I456" s="425"/>
    </row>
    <row r="457" spans="1:9" x14ac:dyDescent="0.2">
      <c r="A457" s="425"/>
      <c r="B457" s="425"/>
      <c r="C457" s="425"/>
      <c r="D457" s="425"/>
      <c r="E457" s="425"/>
      <c r="F457" s="425"/>
      <c r="G457" s="425"/>
      <c r="H457" s="425"/>
      <c r="I457" s="425"/>
    </row>
    <row r="458" spans="1:9" x14ac:dyDescent="0.2">
      <c r="A458" s="425"/>
      <c r="B458" s="425"/>
      <c r="C458" s="425"/>
      <c r="D458" s="425"/>
      <c r="E458" s="425"/>
      <c r="F458" s="425"/>
      <c r="G458" s="425"/>
      <c r="H458" s="425"/>
      <c r="I458" s="425"/>
    </row>
    <row r="459" spans="1:9" x14ac:dyDescent="0.2">
      <c r="A459" s="425"/>
      <c r="B459" s="425"/>
      <c r="C459" s="425"/>
      <c r="D459" s="425"/>
      <c r="E459" s="425"/>
      <c r="F459" s="425"/>
      <c r="G459" s="425"/>
      <c r="H459" s="425"/>
      <c r="I459" s="425"/>
    </row>
    <row r="460" spans="1:9" x14ac:dyDescent="0.2">
      <c r="A460" s="425"/>
      <c r="B460" s="425"/>
      <c r="C460" s="425"/>
      <c r="D460" s="425"/>
      <c r="E460" s="425"/>
      <c r="F460" s="425"/>
      <c r="G460" s="425"/>
      <c r="H460" s="425"/>
      <c r="I460" s="425"/>
    </row>
    <row r="461" spans="1:9" x14ac:dyDescent="0.2">
      <c r="A461" s="425"/>
      <c r="B461" s="425"/>
      <c r="C461" s="425"/>
      <c r="D461" s="425"/>
      <c r="E461" s="425"/>
      <c r="F461" s="425"/>
      <c r="G461" s="425"/>
      <c r="H461" s="425"/>
      <c r="I461" s="425"/>
    </row>
    <row r="462" spans="1:9" x14ac:dyDescent="0.2">
      <c r="A462" s="425"/>
      <c r="B462" s="425"/>
      <c r="C462" s="425"/>
      <c r="D462" s="425"/>
      <c r="E462" s="425"/>
      <c r="F462" s="425"/>
      <c r="G462" s="425"/>
      <c r="H462" s="425"/>
      <c r="I462" s="425"/>
    </row>
    <row r="463" spans="1:9" x14ac:dyDescent="0.2">
      <c r="A463" s="425"/>
      <c r="B463" s="425"/>
      <c r="C463" s="425"/>
      <c r="D463" s="425"/>
      <c r="E463" s="425"/>
      <c r="F463" s="425"/>
      <c r="G463" s="425"/>
      <c r="H463" s="425"/>
      <c r="I463" s="425"/>
    </row>
    <row r="464" spans="1:9" x14ac:dyDescent="0.2">
      <c r="A464" s="425"/>
      <c r="B464" s="425"/>
      <c r="C464" s="425"/>
      <c r="D464" s="425"/>
      <c r="E464" s="425"/>
      <c r="F464" s="425"/>
      <c r="G464" s="425"/>
      <c r="H464" s="425"/>
      <c r="I464" s="425"/>
    </row>
    <row r="465" spans="1:9" x14ac:dyDescent="0.2">
      <c r="A465" s="425"/>
      <c r="B465" s="425"/>
      <c r="C465" s="425"/>
      <c r="D465" s="425"/>
      <c r="E465" s="425"/>
      <c r="F465" s="425"/>
      <c r="G465" s="425"/>
      <c r="H465" s="425"/>
      <c r="I465" s="425"/>
    </row>
    <row r="466" spans="1:9" x14ac:dyDescent="0.2">
      <c r="A466" s="425"/>
      <c r="B466" s="425"/>
      <c r="C466" s="425"/>
      <c r="D466" s="425"/>
      <c r="E466" s="425"/>
      <c r="F466" s="425"/>
      <c r="G466" s="425"/>
      <c r="H466" s="425"/>
      <c r="I466" s="425"/>
    </row>
    <row r="467" spans="1:9" x14ac:dyDescent="0.2">
      <c r="A467" s="425"/>
      <c r="B467" s="425"/>
      <c r="C467" s="425"/>
      <c r="D467" s="425"/>
      <c r="E467" s="425"/>
      <c r="F467" s="425"/>
      <c r="G467" s="425"/>
      <c r="H467" s="425"/>
      <c r="I467" s="425"/>
    </row>
    <row r="468" spans="1:9" x14ac:dyDescent="0.2">
      <c r="A468" s="425"/>
      <c r="B468" s="425"/>
      <c r="C468" s="425"/>
      <c r="D468" s="425"/>
      <c r="E468" s="425"/>
      <c r="F468" s="425"/>
      <c r="G468" s="425"/>
      <c r="H468" s="425"/>
      <c r="I468" s="425"/>
    </row>
    <row r="469" spans="1:9" x14ac:dyDescent="0.2">
      <c r="A469" s="425"/>
      <c r="B469" s="425"/>
      <c r="C469" s="425"/>
      <c r="D469" s="425"/>
      <c r="E469" s="425"/>
      <c r="F469" s="425"/>
      <c r="G469" s="425"/>
      <c r="H469" s="425"/>
      <c r="I469" s="425"/>
    </row>
    <row r="470" spans="1:9" x14ac:dyDescent="0.2">
      <c r="A470" s="425"/>
      <c r="B470" s="425"/>
      <c r="C470" s="425"/>
      <c r="D470" s="425"/>
      <c r="E470" s="425"/>
      <c r="F470" s="425"/>
      <c r="G470" s="425"/>
      <c r="H470" s="425"/>
      <c r="I470" s="425"/>
    </row>
    <row r="471" spans="1:9" x14ac:dyDescent="0.2">
      <c r="A471" s="425"/>
      <c r="B471" s="425"/>
      <c r="C471" s="425"/>
      <c r="D471" s="425"/>
      <c r="E471" s="425"/>
      <c r="F471" s="425"/>
      <c r="G471" s="425"/>
      <c r="H471" s="425"/>
      <c r="I471" s="425"/>
    </row>
    <row r="472" spans="1:9" x14ac:dyDescent="0.2">
      <c r="A472" s="425"/>
      <c r="B472" s="425"/>
      <c r="C472" s="425"/>
      <c r="D472" s="425"/>
      <c r="E472" s="425"/>
      <c r="F472" s="425"/>
      <c r="G472" s="425"/>
      <c r="H472" s="425"/>
      <c r="I472" s="425"/>
    </row>
    <row r="473" spans="1:9" x14ac:dyDescent="0.2">
      <c r="A473" s="425"/>
      <c r="B473" s="425"/>
      <c r="C473" s="425"/>
      <c r="D473" s="425"/>
      <c r="E473" s="425"/>
      <c r="F473" s="425"/>
      <c r="G473" s="425"/>
      <c r="H473" s="425"/>
      <c r="I473" s="425"/>
    </row>
    <row r="474" spans="1:9" x14ac:dyDescent="0.2">
      <c r="A474" s="425"/>
      <c r="B474" s="425"/>
      <c r="C474" s="425"/>
      <c r="D474" s="425"/>
      <c r="E474" s="425"/>
      <c r="F474" s="425"/>
      <c r="G474" s="425"/>
      <c r="H474" s="425"/>
      <c r="I474" s="425"/>
    </row>
    <row r="475" spans="1:9" x14ac:dyDescent="0.2">
      <c r="A475" s="425"/>
      <c r="B475" s="425"/>
      <c r="C475" s="425"/>
      <c r="D475" s="425"/>
      <c r="E475" s="425"/>
      <c r="F475" s="425"/>
      <c r="G475" s="425"/>
      <c r="H475" s="425"/>
      <c r="I475" s="425"/>
    </row>
    <row r="476" spans="1:9" x14ac:dyDescent="0.2">
      <c r="A476" s="425"/>
      <c r="B476" s="425"/>
      <c r="C476" s="425"/>
      <c r="D476" s="425"/>
      <c r="E476" s="425"/>
      <c r="F476" s="425"/>
      <c r="G476" s="425"/>
      <c r="H476" s="425"/>
      <c r="I476" s="425"/>
    </row>
    <row r="477" spans="1:9" x14ac:dyDescent="0.2">
      <c r="A477" s="425"/>
      <c r="B477" s="425"/>
      <c r="C477" s="425"/>
      <c r="D477" s="425"/>
      <c r="E477" s="425"/>
      <c r="F477" s="425"/>
      <c r="G477" s="425"/>
      <c r="H477" s="425"/>
      <c r="I477" s="425"/>
    </row>
    <row r="478" spans="1:9" x14ac:dyDescent="0.2">
      <c r="A478" s="425"/>
      <c r="B478" s="425"/>
      <c r="C478" s="425"/>
      <c r="D478" s="425"/>
      <c r="E478" s="425"/>
      <c r="F478" s="425"/>
      <c r="G478" s="425"/>
      <c r="H478" s="425"/>
      <c r="I478" s="425"/>
    </row>
    <row r="479" spans="1:9" x14ac:dyDescent="0.2">
      <c r="A479" s="425"/>
      <c r="B479" s="425"/>
      <c r="C479" s="425"/>
      <c r="D479" s="425"/>
      <c r="E479" s="425"/>
      <c r="F479" s="425"/>
      <c r="G479" s="425"/>
      <c r="H479" s="425"/>
      <c r="I479" s="425"/>
    </row>
    <row r="480" spans="1:9" x14ac:dyDescent="0.2">
      <c r="A480" s="425"/>
      <c r="B480" s="425"/>
      <c r="C480" s="425"/>
      <c r="D480" s="425"/>
      <c r="E480" s="425"/>
      <c r="F480" s="425"/>
      <c r="G480" s="425"/>
      <c r="H480" s="425"/>
      <c r="I480" s="425"/>
    </row>
    <row r="481" spans="1:9" x14ac:dyDescent="0.2">
      <c r="A481" s="425"/>
      <c r="B481" s="425"/>
      <c r="C481" s="425"/>
      <c r="D481" s="425"/>
      <c r="E481" s="425"/>
      <c r="F481" s="425"/>
      <c r="G481" s="425"/>
      <c r="H481" s="425"/>
      <c r="I481" s="425"/>
    </row>
    <row r="482" spans="1:9" x14ac:dyDescent="0.2">
      <c r="A482" s="425"/>
      <c r="B482" s="425"/>
      <c r="C482" s="425"/>
      <c r="D482" s="425"/>
      <c r="E482" s="425"/>
      <c r="F482" s="425"/>
      <c r="G482" s="425"/>
      <c r="H482" s="425"/>
      <c r="I482" s="425"/>
    </row>
    <row r="483" spans="1:9" x14ac:dyDescent="0.2">
      <c r="A483" s="425"/>
      <c r="B483" s="425"/>
      <c r="C483" s="425"/>
      <c r="D483" s="425"/>
      <c r="E483" s="425"/>
      <c r="F483" s="425"/>
      <c r="G483" s="425"/>
      <c r="H483" s="425"/>
      <c r="I483" s="425"/>
    </row>
    <row r="484" spans="1:9" x14ac:dyDescent="0.2">
      <c r="A484" s="425"/>
      <c r="B484" s="425"/>
      <c r="C484" s="425"/>
      <c r="D484" s="425"/>
      <c r="E484" s="425"/>
      <c r="F484" s="425"/>
      <c r="G484" s="425"/>
      <c r="H484" s="425"/>
      <c r="I484" s="425"/>
    </row>
    <row r="485" spans="1:9" x14ac:dyDescent="0.2">
      <c r="A485" s="425"/>
      <c r="B485" s="425"/>
      <c r="C485" s="425"/>
      <c r="D485" s="425"/>
      <c r="E485" s="425"/>
      <c r="F485" s="425"/>
      <c r="G485" s="425"/>
      <c r="H485" s="425"/>
      <c r="I485" s="425"/>
    </row>
    <row r="486" spans="1:9" x14ac:dyDescent="0.2">
      <c r="A486" s="425"/>
      <c r="B486" s="425"/>
      <c r="C486" s="425"/>
      <c r="D486" s="425"/>
      <c r="E486" s="425"/>
      <c r="F486" s="425"/>
      <c r="G486" s="425"/>
      <c r="H486" s="425"/>
      <c r="I486" s="425"/>
    </row>
    <row r="487" spans="1:9" x14ac:dyDescent="0.2">
      <c r="A487" s="425"/>
      <c r="B487" s="425"/>
      <c r="C487" s="425"/>
      <c r="D487" s="425"/>
      <c r="E487" s="425"/>
      <c r="F487" s="425"/>
      <c r="G487" s="425"/>
      <c r="H487" s="425"/>
      <c r="I487" s="425"/>
    </row>
    <row r="488" spans="1:9" x14ac:dyDescent="0.2">
      <c r="A488" s="425"/>
      <c r="B488" s="425"/>
      <c r="C488" s="425"/>
      <c r="D488" s="425"/>
      <c r="E488" s="425"/>
      <c r="F488" s="425"/>
      <c r="G488" s="425"/>
      <c r="H488" s="425"/>
      <c r="I488" s="425"/>
    </row>
    <row r="489" spans="1:9" x14ac:dyDescent="0.2">
      <c r="A489" s="425"/>
      <c r="B489" s="425"/>
      <c r="C489" s="425"/>
      <c r="D489" s="425"/>
      <c r="E489" s="425"/>
      <c r="F489" s="425"/>
      <c r="G489" s="425"/>
      <c r="H489" s="425"/>
      <c r="I489" s="425"/>
    </row>
    <row r="490" spans="1:9" x14ac:dyDescent="0.2">
      <c r="A490" s="425"/>
      <c r="B490" s="425"/>
      <c r="C490" s="425"/>
      <c r="D490" s="425"/>
      <c r="E490" s="425"/>
      <c r="F490" s="425"/>
      <c r="G490" s="425"/>
      <c r="H490" s="425"/>
      <c r="I490" s="425"/>
    </row>
    <row r="491" spans="1:9" x14ac:dyDescent="0.2">
      <c r="A491" s="425"/>
      <c r="B491" s="425"/>
      <c r="C491" s="425"/>
      <c r="D491" s="425"/>
      <c r="E491" s="425"/>
      <c r="F491" s="425"/>
      <c r="G491" s="425"/>
      <c r="H491" s="425"/>
      <c r="I491" s="425"/>
    </row>
    <row r="492" spans="1:9" x14ac:dyDescent="0.2">
      <c r="A492" s="425"/>
      <c r="B492" s="425"/>
      <c r="C492" s="425"/>
      <c r="D492" s="425"/>
      <c r="E492" s="425"/>
      <c r="F492" s="425"/>
      <c r="G492" s="425"/>
      <c r="H492" s="425"/>
      <c r="I492" s="425"/>
    </row>
    <row r="493" spans="1:9" x14ac:dyDescent="0.2">
      <c r="A493" s="425"/>
      <c r="B493" s="425"/>
      <c r="C493" s="425"/>
      <c r="D493" s="425"/>
      <c r="E493" s="425"/>
      <c r="F493" s="425"/>
      <c r="G493" s="425"/>
      <c r="H493" s="425"/>
      <c r="I493" s="425"/>
    </row>
    <row r="494" spans="1:9" x14ac:dyDescent="0.2">
      <c r="A494" s="425"/>
      <c r="B494" s="425"/>
      <c r="C494" s="425"/>
      <c r="D494" s="425"/>
      <c r="E494" s="425"/>
      <c r="F494" s="425"/>
      <c r="G494" s="425"/>
      <c r="H494" s="425"/>
      <c r="I494" s="425"/>
    </row>
    <row r="495" spans="1:9" x14ac:dyDescent="0.2">
      <c r="A495" s="425"/>
      <c r="B495" s="425"/>
      <c r="C495" s="425"/>
      <c r="D495" s="425"/>
      <c r="E495" s="425"/>
      <c r="F495" s="425"/>
      <c r="G495" s="425"/>
      <c r="H495" s="425"/>
      <c r="I495" s="425"/>
    </row>
    <row r="496" spans="1:9" x14ac:dyDescent="0.2">
      <c r="A496" s="425"/>
      <c r="B496" s="425"/>
      <c r="C496" s="425"/>
      <c r="D496" s="425"/>
      <c r="E496" s="425"/>
      <c r="F496" s="425"/>
      <c r="G496" s="425"/>
      <c r="H496" s="425"/>
      <c r="I496" s="425"/>
    </row>
    <row r="497" spans="1:9" x14ac:dyDescent="0.2">
      <c r="A497" s="425"/>
      <c r="B497" s="425"/>
      <c r="C497" s="425"/>
      <c r="D497" s="425"/>
      <c r="E497" s="425"/>
      <c r="F497" s="425"/>
      <c r="G497" s="425"/>
      <c r="H497" s="425"/>
      <c r="I497" s="425"/>
    </row>
    <row r="498" spans="1:9" x14ac:dyDescent="0.2">
      <c r="A498" s="425"/>
      <c r="B498" s="425"/>
      <c r="C498" s="425"/>
      <c r="D498" s="425"/>
      <c r="E498" s="425"/>
      <c r="F498" s="425"/>
      <c r="G498" s="425"/>
      <c r="H498" s="425"/>
      <c r="I498" s="425"/>
    </row>
    <row r="499" spans="1:9" x14ac:dyDescent="0.2">
      <c r="A499" s="425"/>
      <c r="B499" s="425"/>
      <c r="C499" s="425"/>
      <c r="D499" s="425"/>
      <c r="E499" s="425"/>
      <c r="F499" s="425"/>
      <c r="G499" s="425"/>
      <c r="H499" s="425"/>
      <c r="I499" s="425"/>
    </row>
    <row r="500" spans="1:9" x14ac:dyDescent="0.2">
      <c r="A500" s="425"/>
      <c r="B500" s="425"/>
      <c r="C500" s="425"/>
      <c r="D500" s="425"/>
      <c r="E500" s="425"/>
      <c r="F500" s="425"/>
      <c r="G500" s="425"/>
      <c r="H500" s="425"/>
      <c r="I500" s="425"/>
    </row>
    <row r="501" spans="1:9" x14ac:dyDescent="0.2">
      <c r="A501" s="425"/>
      <c r="B501" s="425"/>
      <c r="C501" s="425"/>
      <c r="D501" s="425"/>
      <c r="E501" s="425"/>
      <c r="F501" s="425"/>
      <c r="G501" s="425"/>
      <c r="H501" s="425"/>
      <c r="I501" s="425"/>
    </row>
    <row r="502" spans="1:9" x14ac:dyDescent="0.2">
      <c r="A502" s="425"/>
      <c r="B502" s="425"/>
      <c r="C502" s="425"/>
      <c r="D502" s="425"/>
      <c r="E502" s="425"/>
      <c r="F502" s="425"/>
      <c r="G502" s="425"/>
      <c r="H502" s="425"/>
      <c r="I502" s="425"/>
    </row>
    <row r="503" spans="1:9" x14ac:dyDescent="0.2">
      <c r="A503" s="425"/>
      <c r="B503" s="425"/>
      <c r="C503" s="425"/>
      <c r="D503" s="425"/>
      <c r="E503" s="425"/>
      <c r="F503" s="425"/>
      <c r="G503" s="425"/>
      <c r="H503" s="425"/>
      <c r="I503" s="425"/>
    </row>
    <row r="504" spans="1:9" x14ac:dyDescent="0.2">
      <c r="A504" s="425"/>
      <c r="B504" s="425"/>
      <c r="C504" s="425"/>
      <c r="D504" s="425"/>
      <c r="E504" s="425"/>
      <c r="F504" s="425"/>
      <c r="G504" s="425"/>
      <c r="H504" s="425"/>
      <c r="I504" s="425"/>
    </row>
    <row r="505" spans="1:9" x14ac:dyDescent="0.2">
      <c r="A505" s="425"/>
      <c r="B505" s="425"/>
      <c r="C505" s="425"/>
      <c r="D505" s="425"/>
      <c r="E505" s="425"/>
      <c r="F505" s="425"/>
      <c r="G505" s="425"/>
      <c r="H505" s="425"/>
      <c r="I505" s="425"/>
    </row>
    <row r="506" spans="1:9" x14ac:dyDescent="0.2">
      <c r="A506" s="425"/>
      <c r="B506" s="425"/>
      <c r="C506" s="425"/>
      <c r="D506" s="425"/>
      <c r="E506" s="425"/>
      <c r="F506" s="425"/>
      <c r="G506" s="425"/>
      <c r="H506" s="425"/>
      <c r="I506" s="425"/>
    </row>
    <row r="507" spans="1:9" x14ac:dyDescent="0.2">
      <c r="A507" s="425"/>
      <c r="B507" s="425"/>
      <c r="C507" s="425"/>
      <c r="D507" s="425"/>
      <c r="E507" s="425"/>
      <c r="F507" s="425"/>
      <c r="G507" s="425"/>
      <c r="H507" s="425"/>
      <c r="I507" s="425"/>
    </row>
    <row r="508" spans="1:9" x14ac:dyDescent="0.2">
      <c r="A508" s="425"/>
      <c r="B508" s="425"/>
      <c r="C508" s="425"/>
      <c r="D508" s="425"/>
      <c r="E508" s="425"/>
      <c r="F508" s="425"/>
      <c r="G508" s="425"/>
      <c r="H508" s="425"/>
      <c r="I508" s="425"/>
    </row>
    <row r="509" spans="1:9" x14ac:dyDescent="0.2">
      <c r="A509" s="425"/>
      <c r="B509" s="425"/>
      <c r="C509" s="425"/>
      <c r="D509" s="425"/>
      <c r="E509" s="425"/>
      <c r="F509" s="425"/>
      <c r="G509" s="425"/>
      <c r="H509" s="425"/>
      <c r="I509" s="425"/>
    </row>
    <row r="510" spans="1:9" x14ac:dyDescent="0.2">
      <c r="A510" s="425"/>
      <c r="B510" s="425"/>
      <c r="C510" s="425"/>
      <c r="D510" s="425"/>
      <c r="E510" s="425"/>
      <c r="F510" s="425"/>
      <c r="G510" s="425"/>
      <c r="H510" s="425"/>
      <c r="I510" s="425"/>
    </row>
    <row r="511" spans="1:9" x14ac:dyDescent="0.2">
      <c r="A511" s="425"/>
      <c r="B511" s="425"/>
      <c r="C511" s="425"/>
      <c r="D511" s="425"/>
      <c r="E511" s="425"/>
      <c r="F511" s="425"/>
      <c r="G511" s="425"/>
      <c r="H511" s="425"/>
      <c r="I511" s="425"/>
    </row>
    <row r="512" spans="1:9" x14ac:dyDescent="0.2">
      <c r="A512" s="425"/>
      <c r="B512" s="425"/>
      <c r="C512" s="425"/>
      <c r="D512" s="425"/>
      <c r="E512" s="425"/>
      <c r="F512" s="425"/>
      <c r="G512" s="425"/>
      <c r="H512" s="425"/>
      <c r="I512" s="425"/>
    </row>
    <row r="513" spans="1:9" x14ac:dyDescent="0.2">
      <c r="A513" s="425"/>
      <c r="B513" s="425"/>
      <c r="C513" s="425"/>
      <c r="D513" s="425"/>
      <c r="E513" s="425"/>
      <c r="F513" s="425"/>
      <c r="G513" s="425"/>
      <c r="H513" s="425"/>
      <c r="I513" s="425"/>
    </row>
    <row r="514" spans="1:9" x14ac:dyDescent="0.2">
      <c r="A514" s="425"/>
      <c r="B514" s="425"/>
      <c r="C514" s="425"/>
      <c r="D514" s="425"/>
      <c r="E514" s="425"/>
      <c r="F514" s="425"/>
      <c r="G514" s="425"/>
      <c r="H514" s="425"/>
      <c r="I514" s="425"/>
    </row>
    <row r="515" spans="1:9" x14ac:dyDescent="0.2">
      <c r="A515" s="425"/>
      <c r="B515" s="425"/>
      <c r="C515" s="425"/>
      <c r="D515" s="425"/>
      <c r="E515" s="425"/>
      <c r="F515" s="425"/>
      <c r="G515" s="425"/>
      <c r="H515" s="425"/>
      <c r="I515" s="425"/>
    </row>
    <row r="516" spans="1:9" x14ac:dyDescent="0.2">
      <c r="A516" s="425"/>
      <c r="B516" s="425"/>
      <c r="C516" s="425"/>
      <c r="D516" s="425"/>
      <c r="E516" s="425"/>
      <c r="F516" s="425"/>
      <c r="G516" s="425"/>
      <c r="H516" s="425"/>
      <c r="I516" s="425"/>
    </row>
    <row r="517" spans="1:9" x14ac:dyDescent="0.2">
      <c r="A517" s="425"/>
      <c r="B517" s="425"/>
      <c r="C517" s="425"/>
      <c r="D517" s="425"/>
      <c r="E517" s="425"/>
      <c r="F517" s="425"/>
      <c r="G517" s="425"/>
      <c r="H517" s="425"/>
      <c r="I517" s="425"/>
    </row>
    <row r="518" spans="1:9" x14ac:dyDescent="0.2">
      <c r="A518" s="425"/>
      <c r="B518" s="425"/>
      <c r="C518" s="425"/>
      <c r="D518" s="425"/>
      <c r="E518" s="425"/>
      <c r="F518" s="425"/>
      <c r="G518" s="425"/>
      <c r="H518" s="425"/>
      <c r="I518" s="425"/>
    </row>
    <row r="519" spans="1:9" x14ac:dyDescent="0.2">
      <c r="A519" s="425"/>
      <c r="B519" s="425"/>
      <c r="C519" s="425"/>
      <c r="D519" s="425"/>
      <c r="E519" s="425"/>
      <c r="F519" s="425"/>
      <c r="G519" s="425"/>
      <c r="H519" s="425"/>
      <c r="I519" s="425"/>
    </row>
    <row r="520" spans="1:9" x14ac:dyDescent="0.2">
      <c r="A520" s="425"/>
      <c r="B520" s="425"/>
      <c r="C520" s="425"/>
      <c r="D520" s="425"/>
      <c r="E520" s="425"/>
      <c r="F520" s="425"/>
      <c r="G520" s="425"/>
      <c r="H520" s="425"/>
      <c r="I520" s="425"/>
    </row>
    <row r="521" spans="1:9" x14ac:dyDescent="0.2">
      <c r="A521" s="425"/>
      <c r="B521" s="425"/>
      <c r="C521" s="425"/>
      <c r="D521" s="425"/>
      <c r="E521" s="425"/>
      <c r="F521" s="425"/>
      <c r="G521" s="425"/>
      <c r="H521" s="425"/>
      <c r="I521" s="425"/>
    </row>
    <row r="522" spans="1:9" x14ac:dyDescent="0.2">
      <c r="A522" s="425"/>
      <c r="B522" s="425"/>
      <c r="C522" s="425"/>
      <c r="D522" s="425"/>
      <c r="E522" s="425"/>
      <c r="F522" s="425"/>
      <c r="G522" s="425"/>
      <c r="H522" s="425"/>
      <c r="I522" s="425"/>
    </row>
    <row r="523" spans="1:9" x14ac:dyDescent="0.2">
      <c r="A523" s="425"/>
      <c r="B523" s="425"/>
      <c r="C523" s="425"/>
      <c r="D523" s="425"/>
      <c r="E523" s="425"/>
      <c r="F523" s="425"/>
      <c r="G523" s="425"/>
      <c r="H523" s="425"/>
      <c r="I523" s="425"/>
    </row>
    <row r="524" spans="1:9" x14ac:dyDescent="0.2">
      <c r="A524" s="425"/>
      <c r="B524" s="425"/>
      <c r="C524" s="425"/>
      <c r="D524" s="425"/>
      <c r="E524" s="425"/>
      <c r="F524" s="425"/>
      <c r="G524" s="425"/>
      <c r="H524" s="425"/>
      <c r="I524" s="425"/>
    </row>
    <row r="525" spans="1:9" x14ac:dyDescent="0.2">
      <c r="A525" s="425"/>
      <c r="B525" s="425"/>
      <c r="C525" s="425"/>
      <c r="D525" s="425"/>
      <c r="E525" s="425"/>
      <c r="F525" s="425"/>
      <c r="G525" s="425"/>
      <c r="H525" s="425"/>
      <c r="I525" s="425"/>
    </row>
    <row r="526" spans="1:9" x14ac:dyDescent="0.2">
      <c r="A526" s="425"/>
      <c r="B526" s="425"/>
      <c r="C526" s="425"/>
      <c r="D526" s="425"/>
      <c r="E526" s="425"/>
      <c r="F526" s="425"/>
      <c r="G526" s="425"/>
      <c r="H526" s="425"/>
      <c r="I526" s="425"/>
    </row>
    <row r="527" spans="1:9" x14ac:dyDescent="0.2">
      <c r="A527" s="425"/>
      <c r="B527" s="425"/>
      <c r="C527" s="425"/>
      <c r="D527" s="425"/>
      <c r="E527" s="425"/>
      <c r="F527" s="425"/>
      <c r="G527" s="425"/>
      <c r="H527" s="425"/>
      <c r="I527" s="425"/>
    </row>
    <row r="528" spans="1:9" x14ac:dyDescent="0.2">
      <c r="A528" s="425"/>
      <c r="B528" s="425"/>
      <c r="C528" s="425"/>
      <c r="D528" s="425"/>
      <c r="E528" s="425"/>
      <c r="F528" s="425"/>
      <c r="G528" s="425"/>
      <c r="H528" s="425"/>
      <c r="I528" s="425"/>
    </row>
    <row r="529" spans="1:9" x14ac:dyDescent="0.2">
      <c r="A529" s="425"/>
      <c r="B529" s="425"/>
      <c r="C529" s="425"/>
      <c r="D529" s="425"/>
      <c r="E529" s="425"/>
      <c r="F529" s="425"/>
      <c r="G529" s="425"/>
      <c r="H529" s="425"/>
      <c r="I529" s="425"/>
    </row>
    <row r="530" spans="1:9" x14ac:dyDescent="0.2">
      <c r="A530" s="425"/>
      <c r="B530" s="425"/>
      <c r="C530" s="425"/>
      <c r="D530" s="425"/>
      <c r="E530" s="425"/>
      <c r="F530" s="425"/>
      <c r="G530" s="425"/>
      <c r="H530" s="425"/>
      <c r="I530" s="425"/>
    </row>
    <row r="531" spans="1:9" x14ac:dyDescent="0.2">
      <c r="A531" s="425"/>
      <c r="B531" s="425"/>
      <c r="C531" s="425"/>
      <c r="D531" s="425"/>
      <c r="E531" s="425"/>
      <c r="F531" s="425"/>
      <c r="G531" s="425"/>
      <c r="H531" s="425"/>
      <c r="I531" s="425"/>
    </row>
    <row r="532" spans="1:9" x14ac:dyDescent="0.2">
      <c r="A532" s="425"/>
      <c r="B532" s="425"/>
      <c r="C532" s="425"/>
      <c r="D532" s="425"/>
      <c r="E532" s="425"/>
      <c r="F532" s="425"/>
      <c r="G532" s="425"/>
      <c r="H532" s="425"/>
      <c r="I532" s="425"/>
    </row>
    <row r="533" spans="1:9" x14ac:dyDescent="0.2">
      <c r="A533" s="425"/>
      <c r="B533" s="425"/>
      <c r="C533" s="425"/>
      <c r="D533" s="425"/>
      <c r="E533" s="425"/>
      <c r="F533" s="425"/>
      <c r="G533" s="425"/>
      <c r="H533" s="425"/>
      <c r="I533" s="425"/>
    </row>
    <row r="534" spans="1:9" x14ac:dyDescent="0.2">
      <c r="A534" s="425"/>
      <c r="B534" s="425"/>
      <c r="C534" s="425"/>
      <c r="D534" s="425"/>
      <c r="E534" s="425"/>
      <c r="F534" s="425"/>
      <c r="G534" s="425"/>
      <c r="H534" s="425"/>
      <c r="I534" s="425"/>
    </row>
    <row r="535" spans="1:9" x14ac:dyDescent="0.2">
      <c r="A535" s="425"/>
      <c r="B535" s="425"/>
      <c r="C535" s="425"/>
      <c r="D535" s="425"/>
      <c r="E535" s="425"/>
      <c r="F535" s="425"/>
      <c r="G535" s="425"/>
      <c r="H535" s="425"/>
      <c r="I535" s="425"/>
    </row>
    <row r="536" spans="1:9" x14ac:dyDescent="0.2">
      <c r="A536" s="425"/>
      <c r="B536" s="425"/>
      <c r="C536" s="425"/>
      <c r="D536" s="425"/>
      <c r="E536" s="425"/>
      <c r="F536" s="425"/>
      <c r="G536" s="425"/>
      <c r="H536" s="425"/>
      <c r="I536" s="425"/>
    </row>
    <row r="537" spans="1:9" x14ac:dyDescent="0.2">
      <c r="A537" s="425"/>
      <c r="B537" s="425"/>
      <c r="C537" s="425"/>
      <c r="D537" s="425"/>
      <c r="E537" s="425"/>
      <c r="F537" s="425"/>
      <c r="G537" s="425"/>
      <c r="H537" s="425"/>
      <c r="I537" s="425"/>
    </row>
    <row r="538" spans="1:9" x14ac:dyDescent="0.2">
      <c r="A538" s="425"/>
      <c r="B538" s="425"/>
      <c r="C538" s="425"/>
      <c r="D538" s="425"/>
      <c r="E538" s="425"/>
      <c r="F538" s="425"/>
      <c r="G538" s="425"/>
      <c r="H538" s="425"/>
      <c r="I538" s="425"/>
    </row>
    <row r="539" spans="1:9" x14ac:dyDescent="0.2">
      <c r="A539" s="425"/>
      <c r="B539" s="425"/>
      <c r="C539" s="425"/>
      <c r="D539" s="425"/>
      <c r="E539" s="425"/>
      <c r="F539" s="425"/>
      <c r="G539" s="425"/>
      <c r="H539" s="425"/>
      <c r="I539" s="425"/>
    </row>
    <row r="540" spans="1:9" x14ac:dyDescent="0.2">
      <c r="A540" s="425"/>
      <c r="B540" s="425"/>
      <c r="C540" s="425"/>
      <c r="D540" s="425"/>
      <c r="E540" s="425"/>
      <c r="F540" s="425"/>
      <c r="G540" s="425"/>
      <c r="H540" s="425"/>
      <c r="I540" s="425"/>
    </row>
    <row r="541" spans="1:9" x14ac:dyDescent="0.2">
      <c r="A541" s="425"/>
      <c r="B541" s="425"/>
      <c r="C541" s="425"/>
      <c r="D541" s="425"/>
      <c r="E541" s="425"/>
      <c r="F541" s="425"/>
      <c r="G541" s="425"/>
      <c r="H541" s="425"/>
      <c r="I541" s="425"/>
    </row>
    <row r="542" spans="1:9" x14ac:dyDescent="0.2">
      <c r="A542" s="425"/>
      <c r="B542" s="425"/>
      <c r="C542" s="425"/>
      <c r="D542" s="425"/>
      <c r="E542" s="425"/>
      <c r="F542" s="425"/>
      <c r="G542" s="425"/>
      <c r="H542" s="425"/>
      <c r="I542" s="425"/>
    </row>
    <row r="543" spans="1:9" x14ac:dyDescent="0.2">
      <c r="A543" s="425"/>
      <c r="B543" s="425"/>
      <c r="C543" s="425"/>
      <c r="D543" s="425"/>
      <c r="E543" s="425"/>
      <c r="F543" s="425"/>
      <c r="G543" s="425"/>
      <c r="H543" s="425"/>
      <c r="I543" s="425"/>
    </row>
    <row r="544" spans="1:9" x14ac:dyDescent="0.2">
      <c r="A544" s="425"/>
      <c r="B544" s="425"/>
      <c r="C544" s="425"/>
      <c r="D544" s="425"/>
      <c r="E544" s="425"/>
      <c r="F544" s="425"/>
      <c r="G544" s="425"/>
      <c r="H544" s="425"/>
      <c r="I544" s="425"/>
    </row>
    <row r="545" spans="1:9" x14ac:dyDescent="0.2">
      <c r="A545" s="425"/>
      <c r="B545" s="425"/>
      <c r="C545" s="425"/>
      <c r="D545" s="425"/>
      <c r="E545" s="425"/>
      <c r="F545" s="425"/>
      <c r="G545" s="425"/>
      <c r="H545" s="425"/>
      <c r="I545" s="425"/>
    </row>
    <row r="546" spans="1:9" x14ac:dyDescent="0.2">
      <c r="A546" s="425"/>
      <c r="B546" s="425"/>
      <c r="C546" s="425"/>
      <c r="D546" s="425"/>
      <c r="E546" s="425"/>
      <c r="F546" s="425"/>
      <c r="G546" s="425"/>
      <c r="H546" s="425"/>
      <c r="I546" s="425"/>
    </row>
    <row r="547" spans="1:9" x14ac:dyDescent="0.2">
      <c r="A547" s="425"/>
      <c r="B547" s="425"/>
      <c r="C547" s="425"/>
      <c r="D547" s="425"/>
      <c r="E547" s="425"/>
      <c r="F547" s="425"/>
      <c r="G547" s="425"/>
      <c r="H547" s="425"/>
      <c r="I547" s="425"/>
    </row>
    <row r="548" spans="1:9" x14ac:dyDescent="0.2">
      <c r="A548" s="425"/>
      <c r="B548" s="425"/>
      <c r="C548" s="425"/>
      <c r="D548" s="425"/>
      <c r="E548" s="425"/>
      <c r="F548" s="425"/>
      <c r="G548" s="425"/>
      <c r="H548" s="425"/>
      <c r="I548" s="425"/>
    </row>
    <row r="549" spans="1:9" x14ac:dyDescent="0.2">
      <c r="A549" s="425"/>
      <c r="B549" s="425"/>
      <c r="C549" s="425"/>
      <c r="D549" s="425"/>
      <c r="E549" s="425"/>
      <c r="F549" s="425"/>
      <c r="G549" s="425"/>
      <c r="H549" s="425"/>
      <c r="I549" s="425"/>
    </row>
    <row r="550" spans="1:9" x14ac:dyDescent="0.2">
      <c r="A550" s="425"/>
      <c r="B550" s="425"/>
      <c r="C550" s="425"/>
      <c r="D550" s="425"/>
      <c r="E550" s="425"/>
      <c r="F550" s="425"/>
      <c r="G550" s="425"/>
      <c r="H550" s="425"/>
      <c r="I550" s="425"/>
    </row>
    <row r="551" spans="1:9" x14ac:dyDescent="0.2">
      <c r="A551" s="425"/>
      <c r="B551" s="425"/>
      <c r="C551" s="425"/>
      <c r="D551" s="425"/>
      <c r="E551" s="425"/>
      <c r="F551" s="425"/>
      <c r="G551" s="425"/>
      <c r="H551" s="425"/>
      <c r="I551" s="425"/>
    </row>
    <row r="552" spans="1:9" x14ac:dyDescent="0.2">
      <c r="A552" s="425"/>
      <c r="B552" s="425"/>
      <c r="C552" s="425"/>
      <c r="D552" s="425"/>
      <c r="E552" s="425"/>
      <c r="F552" s="425"/>
      <c r="G552" s="425"/>
      <c r="H552" s="425"/>
      <c r="I552" s="425"/>
    </row>
    <row r="553" spans="1:9" x14ac:dyDescent="0.2">
      <c r="A553" s="425"/>
      <c r="B553" s="425"/>
      <c r="C553" s="425"/>
      <c r="D553" s="425"/>
      <c r="E553" s="425"/>
      <c r="F553" s="425"/>
      <c r="G553" s="425"/>
      <c r="H553" s="425"/>
      <c r="I553" s="425"/>
    </row>
    <row r="554" spans="1:9" x14ac:dyDescent="0.2">
      <c r="A554" s="425"/>
      <c r="B554" s="425"/>
      <c r="C554" s="425"/>
      <c r="D554" s="425"/>
      <c r="E554" s="425"/>
      <c r="F554" s="425"/>
      <c r="G554" s="425"/>
      <c r="H554" s="425"/>
      <c r="I554" s="425"/>
    </row>
    <row r="555" spans="1:9" x14ac:dyDescent="0.2">
      <c r="A555" s="425"/>
      <c r="B555" s="425"/>
      <c r="C555" s="425"/>
      <c r="D555" s="425"/>
      <c r="E555" s="425"/>
      <c r="F555" s="425"/>
      <c r="G555" s="425"/>
      <c r="H555" s="425"/>
      <c r="I555" s="425"/>
    </row>
    <row r="556" spans="1:9" x14ac:dyDescent="0.2">
      <c r="A556" s="425"/>
      <c r="B556" s="425"/>
      <c r="C556" s="425"/>
      <c r="D556" s="425"/>
      <c r="E556" s="425"/>
      <c r="F556" s="425"/>
      <c r="G556" s="425"/>
      <c r="H556" s="425"/>
      <c r="I556" s="425"/>
    </row>
    <row r="557" spans="1:9" x14ac:dyDescent="0.2">
      <c r="A557" s="425"/>
      <c r="B557" s="425"/>
      <c r="C557" s="425"/>
      <c r="D557" s="425"/>
      <c r="E557" s="425"/>
      <c r="F557" s="425"/>
      <c r="G557" s="425"/>
      <c r="H557" s="425"/>
      <c r="I557" s="425"/>
    </row>
    <row r="558" spans="1:9" x14ac:dyDescent="0.2">
      <c r="A558" s="425"/>
      <c r="B558" s="425"/>
      <c r="C558" s="425"/>
      <c r="D558" s="425"/>
      <c r="E558" s="425"/>
      <c r="F558" s="425"/>
      <c r="G558" s="425"/>
      <c r="H558" s="425"/>
      <c r="I558" s="425"/>
    </row>
    <row r="559" spans="1:9" x14ac:dyDescent="0.2">
      <c r="A559" s="425"/>
      <c r="B559" s="425"/>
      <c r="C559" s="425"/>
      <c r="D559" s="425"/>
      <c r="E559" s="425"/>
      <c r="F559" s="425"/>
      <c r="G559" s="425"/>
      <c r="H559" s="425"/>
      <c r="I559" s="425"/>
    </row>
    <row r="560" spans="1:9" x14ac:dyDescent="0.2">
      <c r="A560" s="425"/>
      <c r="B560" s="425"/>
      <c r="C560" s="425"/>
      <c r="D560" s="425"/>
      <c r="E560" s="425"/>
      <c r="F560" s="425"/>
      <c r="G560" s="425"/>
      <c r="H560" s="425"/>
      <c r="I560" s="425"/>
    </row>
    <row r="561" spans="1:9" x14ac:dyDescent="0.2">
      <c r="A561" s="425"/>
      <c r="B561" s="425"/>
      <c r="C561" s="425"/>
      <c r="D561" s="425"/>
      <c r="E561" s="425"/>
      <c r="F561" s="425"/>
      <c r="G561" s="425"/>
      <c r="H561" s="425"/>
      <c r="I561" s="425"/>
    </row>
    <row r="562" spans="1:9" x14ac:dyDescent="0.2">
      <c r="A562" s="425"/>
      <c r="B562" s="425"/>
      <c r="C562" s="425"/>
      <c r="D562" s="425"/>
      <c r="E562" s="425"/>
      <c r="F562" s="425"/>
      <c r="G562" s="425"/>
      <c r="H562" s="425"/>
      <c r="I562" s="425"/>
    </row>
    <row r="563" spans="1:9" x14ac:dyDescent="0.2">
      <c r="A563" s="425"/>
      <c r="B563" s="425"/>
      <c r="C563" s="425"/>
      <c r="D563" s="425"/>
      <c r="E563" s="425"/>
      <c r="F563" s="425"/>
      <c r="G563" s="425"/>
      <c r="H563" s="425"/>
      <c r="I563" s="425"/>
    </row>
    <row r="564" spans="1:9" x14ac:dyDescent="0.2">
      <c r="A564" s="425"/>
      <c r="B564" s="425"/>
      <c r="C564" s="425"/>
      <c r="D564" s="425"/>
      <c r="E564" s="425"/>
      <c r="F564" s="425"/>
      <c r="G564" s="425"/>
      <c r="H564" s="425"/>
      <c r="I564" s="425"/>
    </row>
    <row r="565" spans="1:9" x14ac:dyDescent="0.2">
      <c r="A565" s="425"/>
      <c r="B565" s="425"/>
      <c r="C565" s="425"/>
      <c r="D565" s="425"/>
      <c r="E565" s="425"/>
      <c r="F565" s="425"/>
      <c r="G565" s="425"/>
      <c r="H565" s="425"/>
      <c r="I565" s="425"/>
    </row>
    <row r="566" spans="1:9" x14ac:dyDescent="0.2">
      <c r="A566" s="425"/>
      <c r="B566" s="425"/>
      <c r="C566" s="425"/>
      <c r="D566" s="425"/>
      <c r="E566" s="425"/>
      <c r="F566" s="425"/>
      <c r="G566" s="425"/>
      <c r="H566" s="425"/>
      <c r="I566" s="425"/>
    </row>
    <row r="567" spans="1:9" x14ac:dyDescent="0.2">
      <c r="A567" s="425"/>
      <c r="B567" s="425"/>
      <c r="C567" s="425"/>
      <c r="D567" s="425"/>
      <c r="E567" s="425"/>
      <c r="F567" s="425"/>
      <c r="G567" s="425"/>
      <c r="H567" s="425"/>
      <c r="I567" s="425"/>
    </row>
    <row r="568" spans="1:9" x14ac:dyDescent="0.2">
      <c r="A568" s="425"/>
      <c r="B568" s="425"/>
      <c r="C568" s="425"/>
      <c r="D568" s="425"/>
      <c r="E568" s="425"/>
      <c r="F568" s="425"/>
      <c r="G568" s="425"/>
      <c r="H568" s="425"/>
      <c r="I568" s="425"/>
    </row>
    <row r="569" spans="1:9" x14ac:dyDescent="0.2">
      <c r="A569" s="425"/>
      <c r="B569" s="425"/>
      <c r="C569" s="425"/>
      <c r="D569" s="425"/>
      <c r="E569" s="425"/>
      <c r="F569" s="425"/>
      <c r="G569" s="425"/>
      <c r="H569" s="425"/>
      <c r="I569" s="425"/>
    </row>
    <row r="570" spans="1:9" x14ac:dyDescent="0.2">
      <c r="A570" s="425"/>
      <c r="B570" s="425"/>
      <c r="C570" s="425"/>
      <c r="D570" s="425"/>
      <c r="E570" s="425"/>
      <c r="F570" s="425"/>
      <c r="G570" s="425"/>
      <c r="H570" s="425"/>
      <c r="I570" s="425"/>
    </row>
    <row r="571" spans="1:9" x14ac:dyDescent="0.2">
      <c r="A571" s="425"/>
      <c r="B571" s="425"/>
      <c r="C571" s="425"/>
      <c r="D571" s="425"/>
      <c r="E571" s="425"/>
      <c r="F571" s="425"/>
      <c r="G571" s="425"/>
      <c r="H571" s="425"/>
      <c r="I571" s="425"/>
    </row>
    <row r="572" spans="1:9" x14ac:dyDescent="0.2">
      <c r="A572" s="425"/>
      <c r="B572" s="425"/>
      <c r="C572" s="425"/>
      <c r="D572" s="425"/>
      <c r="E572" s="425"/>
      <c r="F572" s="425"/>
      <c r="G572" s="425"/>
      <c r="H572" s="425"/>
      <c r="I572" s="425"/>
    </row>
    <row r="573" spans="1:9" x14ac:dyDescent="0.2">
      <c r="A573" s="425"/>
      <c r="B573" s="425"/>
      <c r="C573" s="425"/>
      <c r="D573" s="425"/>
      <c r="E573" s="425"/>
      <c r="F573" s="425"/>
      <c r="G573" s="425"/>
      <c r="H573" s="425"/>
      <c r="I573" s="425"/>
    </row>
    <row r="574" spans="1:9" x14ac:dyDescent="0.2">
      <c r="A574" s="425"/>
      <c r="B574" s="425"/>
      <c r="C574" s="425"/>
      <c r="D574" s="425"/>
      <c r="E574" s="425"/>
      <c r="F574" s="425"/>
      <c r="G574" s="425"/>
      <c r="H574" s="425"/>
      <c r="I574" s="425"/>
    </row>
    <row r="575" spans="1:9" x14ac:dyDescent="0.2">
      <c r="A575" s="425"/>
      <c r="B575" s="425"/>
      <c r="C575" s="425"/>
      <c r="D575" s="425"/>
      <c r="E575" s="425"/>
      <c r="F575" s="425"/>
      <c r="G575" s="425"/>
      <c r="H575" s="425"/>
      <c r="I575" s="425"/>
    </row>
    <row r="576" spans="1:9" x14ac:dyDescent="0.2">
      <c r="A576" s="425"/>
      <c r="B576" s="425"/>
      <c r="C576" s="425"/>
      <c r="D576" s="425"/>
      <c r="E576" s="425"/>
      <c r="F576" s="425"/>
      <c r="G576" s="425"/>
      <c r="H576" s="425"/>
      <c r="I576" s="425"/>
    </row>
    <row r="577" spans="1:9" x14ac:dyDescent="0.2">
      <c r="A577" s="425"/>
      <c r="B577" s="425"/>
      <c r="C577" s="425"/>
      <c r="D577" s="425"/>
      <c r="E577" s="425"/>
      <c r="F577" s="425"/>
      <c r="G577" s="425"/>
      <c r="H577" s="425"/>
      <c r="I577" s="425"/>
    </row>
    <row r="578" spans="1:9" x14ac:dyDescent="0.2">
      <c r="A578" s="425"/>
      <c r="B578" s="425"/>
      <c r="C578" s="425"/>
      <c r="D578" s="425"/>
      <c r="E578" s="425"/>
      <c r="F578" s="425"/>
      <c r="G578" s="425"/>
      <c r="H578" s="425"/>
      <c r="I578" s="425"/>
    </row>
    <row r="579" spans="1:9" x14ac:dyDescent="0.2">
      <c r="A579" s="425"/>
      <c r="B579" s="425"/>
      <c r="C579" s="425"/>
      <c r="D579" s="425"/>
      <c r="E579" s="425"/>
      <c r="F579" s="425"/>
      <c r="G579" s="425"/>
      <c r="H579" s="425"/>
      <c r="I579" s="425"/>
    </row>
    <row r="580" spans="1:9" x14ac:dyDescent="0.2">
      <c r="A580" s="425"/>
      <c r="B580" s="425"/>
      <c r="C580" s="425"/>
      <c r="D580" s="425"/>
      <c r="E580" s="425"/>
      <c r="F580" s="425"/>
      <c r="G580" s="425"/>
      <c r="H580" s="425"/>
      <c r="I580" s="425"/>
    </row>
    <row r="581" spans="1:9" x14ac:dyDescent="0.2">
      <c r="A581" s="425"/>
      <c r="B581" s="425"/>
      <c r="C581" s="425"/>
      <c r="D581" s="425"/>
      <c r="E581" s="425"/>
      <c r="F581" s="425"/>
      <c r="G581" s="425"/>
      <c r="H581" s="425"/>
      <c r="I581" s="425"/>
    </row>
    <row r="582" spans="1:9" x14ac:dyDescent="0.2">
      <c r="A582" s="425"/>
      <c r="B582" s="425"/>
      <c r="C582" s="425"/>
      <c r="D582" s="425"/>
      <c r="E582" s="425"/>
      <c r="F582" s="425"/>
      <c r="G582" s="425"/>
      <c r="H582" s="425"/>
      <c r="I582" s="425"/>
    </row>
    <row r="583" spans="1:9" x14ac:dyDescent="0.2">
      <c r="A583" s="425"/>
      <c r="B583" s="425"/>
      <c r="C583" s="425"/>
      <c r="D583" s="425"/>
      <c r="E583" s="425"/>
      <c r="F583" s="425"/>
      <c r="G583" s="425"/>
      <c r="H583" s="425"/>
      <c r="I583" s="425"/>
    </row>
    <row r="584" spans="1:9" x14ac:dyDescent="0.2">
      <c r="A584" s="425"/>
      <c r="B584" s="425"/>
      <c r="C584" s="425"/>
      <c r="D584" s="425"/>
      <c r="E584" s="425"/>
      <c r="F584" s="425"/>
      <c r="G584" s="425"/>
      <c r="H584" s="425"/>
      <c r="I584" s="425"/>
    </row>
    <row r="585" spans="1:9" x14ac:dyDescent="0.2">
      <c r="A585" s="425"/>
      <c r="B585" s="425"/>
      <c r="C585" s="425"/>
      <c r="D585" s="425"/>
      <c r="E585" s="425"/>
      <c r="F585" s="425"/>
      <c r="G585" s="425"/>
      <c r="H585" s="425"/>
      <c r="I585" s="425"/>
    </row>
    <row r="586" spans="1:9" x14ac:dyDescent="0.2">
      <c r="A586" s="425"/>
      <c r="B586" s="425"/>
      <c r="C586" s="425"/>
      <c r="D586" s="425"/>
      <c r="E586" s="425"/>
      <c r="F586" s="425"/>
      <c r="G586" s="425"/>
      <c r="H586" s="425"/>
      <c r="I586" s="425"/>
    </row>
    <row r="587" spans="1:9" x14ac:dyDescent="0.2">
      <c r="A587" s="425"/>
      <c r="B587" s="425"/>
      <c r="C587" s="425"/>
      <c r="D587" s="425"/>
      <c r="E587" s="425"/>
      <c r="F587" s="425"/>
      <c r="G587" s="425"/>
      <c r="H587" s="425"/>
      <c r="I587" s="425"/>
    </row>
    <row r="588" spans="1:9" x14ac:dyDescent="0.2">
      <c r="A588" s="425"/>
      <c r="B588" s="425"/>
      <c r="C588" s="425"/>
      <c r="D588" s="425"/>
      <c r="E588" s="425"/>
      <c r="F588" s="425"/>
      <c r="G588" s="425"/>
      <c r="H588" s="425"/>
      <c r="I588" s="425"/>
    </row>
    <row r="589" spans="1:9" x14ac:dyDescent="0.2">
      <c r="A589" s="425"/>
      <c r="B589" s="425"/>
      <c r="C589" s="425"/>
      <c r="D589" s="425"/>
      <c r="E589" s="425"/>
      <c r="F589" s="425"/>
      <c r="G589" s="425"/>
      <c r="H589" s="425"/>
      <c r="I589" s="425"/>
    </row>
    <row r="590" spans="1:9" x14ac:dyDescent="0.2">
      <c r="A590" s="425"/>
      <c r="B590" s="425"/>
      <c r="C590" s="425"/>
      <c r="D590" s="425"/>
      <c r="E590" s="425"/>
      <c r="F590" s="425"/>
      <c r="G590" s="425"/>
      <c r="H590" s="425"/>
      <c r="I590" s="425"/>
    </row>
    <row r="591" spans="1:9" x14ac:dyDescent="0.2">
      <c r="A591" s="425"/>
      <c r="B591" s="425"/>
      <c r="C591" s="425"/>
      <c r="D591" s="425"/>
      <c r="E591" s="425"/>
      <c r="F591" s="425"/>
      <c r="G591" s="425"/>
      <c r="H591" s="425"/>
      <c r="I591" s="425"/>
    </row>
    <row r="592" spans="1:9" x14ac:dyDescent="0.2">
      <c r="A592" s="425"/>
      <c r="B592" s="425"/>
      <c r="C592" s="425"/>
      <c r="D592" s="425"/>
      <c r="E592" s="425"/>
      <c r="F592" s="425"/>
      <c r="G592" s="425"/>
      <c r="H592" s="425"/>
      <c r="I592" s="425"/>
    </row>
    <row r="593" spans="1:9" x14ac:dyDescent="0.2">
      <c r="A593" s="425"/>
      <c r="B593" s="425"/>
      <c r="C593" s="425"/>
      <c r="D593" s="425"/>
      <c r="E593" s="425"/>
      <c r="F593" s="425"/>
      <c r="G593" s="425"/>
      <c r="H593" s="425"/>
      <c r="I593" s="425"/>
    </row>
    <row r="594" spans="1:9" x14ac:dyDescent="0.2">
      <c r="A594" s="425"/>
      <c r="B594" s="425"/>
      <c r="C594" s="425"/>
      <c r="D594" s="425"/>
      <c r="E594" s="425"/>
      <c r="F594" s="425"/>
      <c r="G594" s="425"/>
      <c r="H594" s="425"/>
      <c r="I594" s="425"/>
    </row>
    <row r="595" spans="1:9" x14ac:dyDescent="0.2">
      <c r="A595" s="425"/>
      <c r="B595" s="425"/>
      <c r="C595" s="425"/>
      <c r="D595" s="425"/>
      <c r="E595" s="425"/>
      <c r="F595" s="425"/>
      <c r="G595" s="425"/>
      <c r="H595" s="425"/>
      <c r="I595" s="425"/>
    </row>
    <row r="596" spans="1:9" x14ac:dyDescent="0.2">
      <c r="A596" s="425"/>
      <c r="B596" s="425"/>
      <c r="C596" s="425"/>
      <c r="D596" s="425"/>
      <c r="E596" s="425"/>
      <c r="F596" s="425"/>
      <c r="G596" s="425"/>
      <c r="H596" s="425"/>
      <c r="I596" s="425"/>
    </row>
    <row r="597" spans="1:9" x14ac:dyDescent="0.2">
      <c r="A597" s="425"/>
      <c r="B597" s="425"/>
      <c r="C597" s="425"/>
      <c r="D597" s="425"/>
      <c r="E597" s="425"/>
      <c r="F597" s="425"/>
      <c r="G597" s="425"/>
      <c r="H597" s="425"/>
      <c r="I597" s="425"/>
    </row>
    <row r="598" spans="1:9" x14ac:dyDescent="0.2">
      <c r="A598" s="425"/>
      <c r="B598" s="425"/>
      <c r="C598" s="425"/>
      <c r="D598" s="425"/>
      <c r="E598" s="425"/>
      <c r="F598" s="425"/>
      <c r="G598" s="425"/>
      <c r="H598" s="425"/>
      <c r="I598" s="425"/>
    </row>
    <row r="599" spans="1:9" x14ac:dyDescent="0.2">
      <c r="A599" s="425"/>
      <c r="B599" s="425"/>
      <c r="C599" s="425"/>
      <c r="D599" s="425"/>
      <c r="E599" s="425"/>
      <c r="F599" s="425"/>
      <c r="G599" s="425"/>
      <c r="H599" s="425"/>
      <c r="I599" s="425"/>
    </row>
    <row r="600" spans="1:9" x14ac:dyDescent="0.2">
      <c r="A600" s="425"/>
      <c r="B600" s="425"/>
      <c r="C600" s="425"/>
      <c r="D600" s="425"/>
      <c r="E600" s="425"/>
      <c r="F600" s="425"/>
      <c r="G600" s="425"/>
      <c r="H600" s="425"/>
      <c r="I600" s="425"/>
    </row>
    <row r="601" spans="1:9" x14ac:dyDescent="0.2">
      <c r="A601" s="425"/>
      <c r="B601" s="425"/>
      <c r="C601" s="425"/>
      <c r="D601" s="425"/>
      <c r="E601" s="425"/>
      <c r="F601" s="425"/>
      <c r="G601" s="425"/>
      <c r="H601" s="425"/>
      <c r="I601" s="425"/>
    </row>
    <row r="602" spans="1:9" x14ac:dyDescent="0.2">
      <c r="A602" s="425"/>
      <c r="B602" s="425"/>
      <c r="C602" s="425"/>
      <c r="D602" s="425"/>
      <c r="E602" s="425"/>
      <c r="F602" s="425"/>
      <c r="G602" s="425"/>
      <c r="H602" s="425"/>
      <c r="I602" s="425"/>
    </row>
    <row r="603" spans="1:9" x14ac:dyDescent="0.2">
      <c r="A603" s="425"/>
      <c r="B603" s="425"/>
      <c r="C603" s="425"/>
      <c r="D603" s="425"/>
      <c r="E603" s="425"/>
      <c r="F603" s="425"/>
      <c r="G603" s="425"/>
      <c r="H603" s="425"/>
      <c r="I603" s="425"/>
    </row>
    <row r="604" spans="1:9" x14ac:dyDescent="0.2">
      <c r="A604" s="425"/>
      <c r="B604" s="425"/>
      <c r="C604" s="425"/>
      <c r="D604" s="425"/>
      <c r="E604" s="425"/>
      <c r="F604" s="425"/>
      <c r="G604" s="425"/>
      <c r="H604" s="425"/>
      <c r="I604" s="425"/>
    </row>
    <row r="605" spans="1:9" x14ac:dyDescent="0.2">
      <c r="A605" s="425"/>
      <c r="B605" s="425"/>
      <c r="C605" s="425"/>
      <c r="D605" s="425"/>
      <c r="E605" s="425"/>
      <c r="F605" s="425"/>
      <c r="G605" s="425"/>
      <c r="H605" s="425"/>
      <c r="I605" s="425"/>
    </row>
    <row r="606" spans="1:9" x14ac:dyDescent="0.2">
      <c r="A606" s="425"/>
      <c r="B606" s="425"/>
      <c r="C606" s="425"/>
      <c r="D606" s="425"/>
      <c r="E606" s="425"/>
      <c r="F606" s="425"/>
      <c r="G606" s="425"/>
      <c r="H606" s="425"/>
      <c r="I606" s="425"/>
    </row>
    <row r="607" spans="1:9" x14ac:dyDescent="0.2">
      <c r="A607" s="425"/>
      <c r="B607" s="425"/>
      <c r="C607" s="425"/>
      <c r="D607" s="425"/>
      <c r="E607" s="425"/>
      <c r="F607" s="425"/>
      <c r="G607" s="425"/>
      <c r="H607" s="425"/>
      <c r="I607" s="425"/>
    </row>
    <row r="608" spans="1:9" x14ac:dyDescent="0.2">
      <c r="A608" s="425"/>
      <c r="B608" s="425"/>
      <c r="C608" s="425"/>
      <c r="D608" s="425"/>
      <c r="E608" s="425"/>
      <c r="F608" s="425"/>
      <c r="G608" s="425"/>
      <c r="H608" s="425"/>
      <c r="I608" s="425"/>
    </row>
    <row r="609" spans="1:9" x14ac:dyDescent="0.2">
      <c r="A609" s="425"/>
      <c r="B609" s="425"/>
      <c r="C609" s="425"/>
      <c r="D609" s="425"/>
      <c r="E609" s="425"/>
      <c r="F609" s="425"/>
      <c r="G609" s="425"/>
      <c r="H609" s="425"/>
      <c r="I609" s="425"/>
    </row>
    <row r="610" spans="1:9" x14ac:dyDescent="0.2">
      <c r="A610" s="425"/>
      <c r="B610" s="425"/>
      <c r="C610" s="425"/>
      <c r="D610" s="425"/>
      <c r="E610" s="425"/>
      <c r="F610" s="425"/>
      <c r="G610" s="425"/>
      <c r="H610" s="425"/>
      <c r="I610" s="425"/>
    </row>
    <row r="611" spans="1:9" x14ac:dyDescent="0.2">
      <c r="A611" s="425"/>
      <c r="B611" s="425"/>
      <c r="C611" s="425"/>
      <c r="D611" s="425"/>
      <c r="E611" s="425"/>
      <c r="F611" s="425"/>
      <c r="G611" s="425"/>
      <c r="H611" s="425"/>
      <c r="I611" s="425"/>
    </row>
    <row r="612" spans="1:9" x14ac:dyDescent="0.2">
      <c r="A612" s="425"/>
      <c r="B612" s="425"/>
      <c r="C612" s="425"/>
      <c r="D612" s="425"/>
      <c r="E612" s="425"/>
      <c r="F612" s="425"/>
      <c r="G612" s="425"/>
      <c r="H612" s="425"/>
      <c r="I612" s="425"/>
    </row>
    <row r="613" spans="1:9" x14ac:dyDescent="0.2">
      <c r="A613" s="425"/>
      <c r="B613" s="425"/>
      <c r="C613" s="425"/>
      <c r="D613" s="425"/>
      <c r="E613" s="425"/>
      <c r="F613" s="425"/>
      <c r="G613" s="425"/>
      <c r="H613" s="425"/>
      <c r="I613" s="425"/>
    </row>
    <row r="614" spans="1:9" x14ac:dyDescent="0.2">
      <c r="A614" s="425"/>
      <c r="B614" s="425"/>
      <c r="C614" s="425"/>
      <c r="D614" s="425"/>
      <c r="E614" s="425"/>
      <c r="F614" s="425"/>
      <c r="G614" s="425"/>
      <c r="H614" s="425"/>
      <c r="I614" s="425"/>
    </row>
    <row r="615" spans="1:9" x14ac:dyDescent="0.2">
      <c r="A615" s="425"/>
      <c r="B615" s="425"/>
      <c r="C615" s="425"/>
      <c r="D615" s="425"/>
      <c r="E615" s="425"/>
      <c r="F615" s="425"/>
      <c r="G615" s="425"/>
      <c r="H615" s="425"/>
      <c r="I615" s="425"/>
    </row>
    <row r="616" spans="1:9" x14ac:dyDescent="0.2">
      <c r="A616" s="425"/>
      <c r="B616" s="425"/>
      <c r="C616" s="425"/>
      <c r="D616" s="425"/>
      <c r="E616" s="425"/>
      <c r="F616" s="425"/>
      <c r="G616" s="425"/>
      <c r="H616" s="425"/>
      <c r="I616" s="425"/>
    </row>
    <row r="617" spans="1:9" x14ac:dyDescent="0.2">
      <c r="A617" s="425"/>
      <c r="B617" s="425"/>
      <c r="C617" s="425"/>
      <c r="D617" s="425"/>
      <c r="E617" s="425"/>
      <c r="F617" s="425"/>
      <c r="G617" s="425"/>
      <c r="H617" s="425"/>
      <c r="I617" s="425"/>
    </row>
    <row r="618" spans="1:9" x14ac:dyDescent="0.2">
      <c r="A618" s="425"/>
      <c r="B618" s="425"/>
      <c r="C618" s="425"/>
      <c r="D618" s="425"/>
      <c r="E618" s="425"/>
      <c r="F618" s="425"/>
      <c r="G618" s="425"/>
      <c r="H618" s="425"/>
      <c r="I618" s="425"/>
    </row>
    <row r="619" spans="1:9" x14ac:dyDescent="0.2">
      <c r="A619" s="425"/>
      <c r="B619" s="425"/>
      <c r="C619" s="425"/>
      <c r="D619" s="425"/>
      <c r="E619" s="425"/>
      <c r="F619" s="425"/>
      <c r="G619" s="425"/>
      <c r="H619" s="425"/>
      <c r="I619" s="425"/>
    </row>
    <row r="620" spans="1:9" x14ac:dyDescent="0.2">
      <c r="A620" s="425"/>
      <c r="B620" s="425"/>
      <c r="C620" s="425"/>
      <c r="D620" s="425"/>
      <c r="E620" s="425"/>
      <c r="F620" s="425"/>
      <c r="G620" s="425"/>
      <c r="H620" s="425"/>
      <c r="I620" s="425"/>
    </row>
    <row r="621" spans="1:9" x14ac:dyDescent="0.2">
      <c r="A621" s="425"/>
      <c r="B621" s="425"/>
      <c r="C621" s="425"/>
      <c r="D621" s="425"/>
      <c r="E621" s="425"/>
      <c r="F621" s="425"/>
      <c r="G621" s="425"/>
      <c r="H621" s="425"/>
      <c r="I621" s="425"/>
    </row>
    <row r="622" spans="1:9" x14ac:dyDescent="0.2">
      <c r="A622" s="425"/>
      <c r="B622" s="425"/>
      <c r="C622" s="425"/>
      <c r="D622" s="425"/>
      <c r="E622" s="425"/>
      <c r="F622" s="425"/>
      <c r="G622" s="425"/>
      <c r="H622" s="425"/>
      <c r="I622" s="425"/>
    </row>
    <row r="623" spans="1:9" x14ac:dyDescent="0.2">
      <c r="A623" s="425"/>
      <c r="B623" s="425"/>
      <c r="C623" s="425"/>
      <c r="D623" s="425"/>
      <c r="E623" s="425"/>
      <c r="F623" s="425"/>
      <c r="G623" s="425"/>
      <c r="H623" s="425"/>
      <c r="I623" s="425"/>
    </row>
    <row r="624" spans="1:9" x14ac:dyDescent="0.2">
      <c r="A624" s="425"/>
      <c r="B624" s="425"/>
      <c r="C624" s="425"/>
      <c r="D624" s="425"/>
      <c r="E624" s="425"/>
      <c r="F624" s="425"/>
      <c r="G624" s="425"/>
      <c r="H624" s="425"/>
      <c r="I624" s="425"/>
    </row>
    <row r="625" spans="1:9" x14ac:dyDescent="0.2">
      <c r="A625" s="425"/>
      <c r="B625" s="425"/>
      <c r="C625" s="425"/>
      <c r="D625" s="425"/>
      <c r="E625" s="425"/>
      <c r="F625" s="425"/>
      <c r="G625" s="425"/>
      <c r="H625" s="425"/>
      <c r="I625" s="425"/>
    </row>
    <row r="626" spans="1:9" x14ac:dyDescent="0.2">
      <c r="A626" s="425"/>
      <c r="B626" s="425"/>
      <c r="C626" s="425"/>
      <c r="D626" s="425"/>
      <c r="E626" s="425"/>
      <c r="F626" s="425"/>
      <c r="G626" s="425"/>
      <c r="H626" s="425"/>
      <c r="I626" s="425"/>
    </row>
    <row r="627" spans="1:9" x14ac:dyDescent="0.2">
      <c r="A627" s="425"/>
      <c r="B627" s="425"/>
      <c r="C627" s="425"/>
      <c r="D627" s="425"/>
      <c r="E627" s="425"/>
      <c r="F627" s="425"/>
      <c r="G627" s="425"/>
      <c r="H627" s="425"/>
      <c r="I627" s="425"/>
    </row>
    <row r="628" spans="1:9" x14ac:dyDescent="0.2">
      <c r="A628" s="425"/>
      <c r="B628" s="425"/>
      <c r="C628" s="425"/>
      <c r="D628" s="425"/>
      <c r="E628" s="425"/>
      <c r="F628" s="425"/>
      <c r="G628" s="425"/>
      <c r="H628" s="425"/>
      <c r="I628" s="425"/>
    </row>
    <row r="629" spans="1:9" x14ac:dyDescent="0.2">
      <c r="A629" s="425"/>
      <c r="B629" s="425"/>
      <c r="C629" s="425"/>
      <c r="D629" s="425"/>
      <c r="E629" s="425"/>
      <c r="F629" s="425"/>
      <c r="G629" s="425"/>
      <c r="H629" s="425"/>
      <c r="I629" s="425"/>
    </row>
    <row r="630" spans="1:9" x14ac:dyDescent="0.2">
      <c r="A630" s="425"/>
      <c r="B630" s="425"/>
      <c r="C630" s="425"/>
      <c r="D630" s="425"/>
      <c r="E630" s="425"/>
      <c r="F630" s="425"/>
      <c r="G630" s="425"/>
      <c r="H630" s="425"/>
      <c r="I630" s="425"/>
    </row>
    <row r="631" spans="1:9" x14ac:dyDescent="0.2">
      <c r="A631" s="425"/>
      <c r="B631" s="425"/>
      <c r="C631" s="425"/>
      <c r="D631" s="425"/>
      <c r="E631" s="425"/>
      <c r="F631" s="425"/>
      <c r="G631" s="425"/>
      <c r="H631" s="425"/>
      <c r="I631" s="425"/>
    </row>
    <row r="632" spans="1:9" x14ac:dyDescent="0.2">
      <c r="A632" s="425"/>
      <c r="B632" s="425"/>
      <c r="C632" s="425"/>
      <c r="D632" s="425"/>
      <c r="E632" s="425"/>
      <c r="F632" s="425"/>
      <c r="G632" s="425"/>
      <c r="H632" s="425"/>
      <c r="I632" s="425"/>
    </row>
    <row r="633" spans="1:9" x14ac:dyDescent="0.2">
      <c r="A633" s="425"/>
      <c r="B633" s="425"/>
      <c r="C633" s="425"/>
      <c r="D633" s="425"/>
      <c r="E633" s="425"/>
      <c r="F633" s="425"/>
      <c r="G633" s="425"/>
      <c r="H633" s="425"/>
      <c r="I633" s="425"/>
    </row>
    <row r="634" spans="1:9" x14ac:dyDescent="0.2">
      <c r="A634" s="425"/>
      <c r="B634" s="425"/>
      <c r="C634" s="425"/>
      <c r="D634" s="425"/>
      <c r="E634" s="425"/>
      <c r="F634" s="425"/>
      <c r="G634" s="425"/>
      <c r="H634" s="425"/>
      <c r="I634" s="425"/>
    </row>
    <row r="635" spans="1:9" x14ac:dyDescent="0.2">
      <c r="A635" s="425"/>
      <c r="B635" s="425"/>
      <c r="C635" s="425"/>
      <c r="D635" s="425"/>
      <c r="E635" s="425"/>
      <c r="F635" s="425"/>
      <c r="G635" s="425"/>
      <c r="H635" s="425"/>
      <c r="I635" s="425"/>
    </row>
    <row r="636" spans="1:9" x14ac:dyDescent="0.2">
      <c r="A636" s="425"/>
      <c r="B636" s="425"/>
      <c r="C636" s="425"/>
      <c r="D636" s="425"/>
      <c r="E636" s="425"/>
      <c r="F636" s="425"/>
      <c r="G636" s="425"/>
      <c r="H636" s="425"/>
      <c r="I636" s="425"/>
    </row>
    <row r="637" spans="1:9" x14ac:dyDescent="0.2">
      <c r="A637" s="425"/>
      <c r="B637" s="425"/>
      <c r="C637" s="425"/>
      <c r="D637" s="425"/>
      <c r="E637" s="425"/>
      <c r="F637" s="425"/>
      <c r="G637" s="425"/>
      <c r="H637" s="425"/>
      <c r="I637" s="425"/>
    </row>
    <row r="638" spans="1:9" x14ac:dyDescent="0.2">
      <c r="A638" s="425"/>
      <c r="B638" s="425"/>
      <c r="C638" s="425"/>
      <c r="D638" s="425"/>
      <c r="E638" s="425"/>
      <c r="F638" s="425"/>
      <c r="G638" s="425"/>
      <c r="H638" s="425"/>
      <c r="I638" s="425"/>
    </row>
    <row r="639" spans="1:9" x14ac:dyDescent="0.2">
      <c r="A639" s="425"/>
      <c r="B639" s="425"/>
      <c r="C639" s="425"/>
      <c r="D639" s="425"/>
      <c r="E639" s="425"/>
      <c r="F639" s="425"/>
      <c r="G639" s="425"/>
      <c r="H639" s="425"/>
      <c r="I639" s="425"/>
    </row>
    <row r="640" spans="1:9" x14ac:dyDescent="0.2">
      <c r="A640" s="425"/>
      <c r="B640" s="425"/>
      <c r="C640" s="425"/>
      <c r="D640" s="425"/>
      <c r="E640" s="425"/>
      <c r="F640" s="425"/>
      <c r="G640" s="425"/>
      <c r="H640" s="425"/>
      <c r="I640" s="425"/>
    </row>
    <row r="641" spans="1:9" x14ac:dyDescent="0.2">
      <c r="A641" s="425"/>
      <c r="B641" s="425"/>
      <c r="C641" s="425"/>
      <c r="D641" s="425"/>
      <c r="E641" s="425"/>
      <c r="F641" s="425"/>
      <c r="G641" s="425"/>
      <c r="H641" s="425"/>
      <c r="I641" s="425"/>
    </row>
    <row r="642" spans="1:9" x14ac:dyDescent="0.2">
      <c r="A642" s="425"/>
      <c r="B642" s="425"/>
      <c r="C642" s="425"/>
      <c r="D642" s="425"/>
      <c r="E642" s="425"/>
      <c r="F642" s="425"/>
      <c r="G642" s="425"/>
      <c r="H642" s="425"/>
      <c r="I642" s="425"/>
    </row>
    <row r="643" spans="1:9" x14ac:dyDescent="0.2">
      <c r="A643" s="425"/>
      <c r="B643" s="425"/>
      <c r="C643" s="425"/>
      <c r="D643" s="425"/>
      <c r="E643" s="425"/>
      <c r="F643" s="425"/>
      <c r="G643" s="425"/>
      <c r="H643" s="425"/>
      <c r="I643" s="425"/>
    </row>
    <row r="644" spans="1:9" x14ac:dyDescent="0.2">
      <c r="A644" s="425"/>
      <c r="B644" s="425"/>
      <c r="C644" s="425"/>
      <c r="D644" s="425"/>
      <c r="E644" s="425"/>
      <c r="F644" s="425"/>
      <c r="G644" s="425"/>
      <c r="H644" s="425"/>
      <c r="I644" s="425"/>
    </row>
    <row r="645" spans="1:9" x14ac:dyDescent="0.2">
      <c r="A645" s="425"/>
      <c r="B645" s="425"/>
      <c r="C645" s="425"/>
      <c r="D645" s="425"/>
      <c r="E645" s="425"/>
      <c r="F645" s="425"/>
      <c r="G645" s="425"/>
      <c r="H645" s="425"/>
      <c r="I645" s="425"/>
    </row>
    <row r="646" spans="1:9" x14ac:dyDescent="0.2">
      <c r="A646" s="425"/>
      <c r="B646" s="425"/>
      <c r="C646" s="425"/>
      <c r="D646" s="425"/>
      <c r="E646" s="425"/>
      <c r="F646" s="425"/>
      <c r="G646" s="425"/>
      <c r="H646" s="425"/>
      <c r="I646" s="425"/>
    </row>
    <row r="647" spans="1:9" x14ac:dyDescent="0.2">
      <c r="A647" s="425"/>
      <c r="B647" s="425"/>
      <c r="C647" s="425"/>
      <c r="D647" s="425"/>
      <c r="E647" s="425"/>
      <c r="F647" s="425"/>
      <c r="G647" s="425"/>
      <c r="H647" s="425"/>
      <c r="I647" s="425"/>
    </row>
    <row r="648" spans="1:9" x14ac:dyDescent="0.2">
      <c r="A648" s="425"/>
      <c r="B648" s="425"/>
      <c r="C648" s="425"/>
      <c r="D648" s="425"/>
      <c r="E648" s="425"/>
      <c r="F648" s="425"/>
      <c r="G648" s="425"/>
      <c r="H648" s="425"/>
      <c r="I648" s="425"/>
    </row>
    <row r="649" spans="1:9" x14ac:dyDescent="0.2">
      <c r="A649" s="425"/>
      <c r="B649" s="425"/>
      <c r="C649" s="425"/>
      <c r="D649" s="425"/>
      <c r="E649" s="425"/>
      <c r="F649" s="425"/>
      <c r="G649" s="425"/>
      <c r="H649" s="425"/>
      <c r="I649" s="425"/>
    </row>
    <row r="650" spans="1:9" x14ac:dyDescent="0.2">
      <c r="A650" s="425"/>
      <c r="B650" s="425"/>
      <c r="C650" s="425"/>
      <c r="D650" s="425"/>
      <c r="E650" s="425"/>
      <c r="F650" s="425"/>
      <c r="G650" s="425"/>
      <c r="H650" s="425"/>
      <c r="I650" s="425"/>
    </row>
    <row r="651" spans="1:9" x14ac:dyDescent="0.2">
      <c r="A651" s="425"/>
      <c r="B651" s="425"/>
      <c r="C651" s="425"/>
      <c r="D651" s="425"/>
      <c r="E651" s="425"/>
      <c r="F651" s="425"/>
      <c r="G651" s="425"/>
      <c r="H651" s="425"/>
      <c r="I651" s="425"/>
    </row>
    <row r="652" spans="1:9" x14ac:dyDescent="0.2">
      <c r="A652" s="425"/>
      <c r="B652" s="425"/>
      <c r="C652" s="425"/>
      <c r="D652" s="425"/>
      <c r="E652" s="425"/>
      <c r="F652" s="425"/>
      <c r="G652" s="425"/>
      <c r="H652" s="425"/>
      <c r="I652" s="425"/>
    </row>
    <row r="653" spans="1:9" x14ac:dyDescent="0.2">
      <c r="A653" s="425"/>
      <c r="B653" s="425"/>
      <c r="C653" s="425"/>
      <c r="D653" s="425"/>
      <c r="E653" s="425"/>
      <c r="F653" s="425"/>
      <c r="G653" s="425"/>
      <c r="H653" s="425"/>
      <c r="I653" s="425"/>
    </row>
    <row r="654" spans="1:9" x14ac:dyDescent="0.2">
      <c r="A654" s="425"/>
      <c r="B654" s="425"/>
      <c r="C654" s="425"/>
      <c r="D654" s="425"/>
      <c r="E654" s="425"/>
      <c r="F654" s="425"/>
      <c r="G654" s="425"/>
      <c r="H654" s="425"/>
      <c r="I654" s="425"/>
    </row>
    <row r="655" spans="1:9" x14ac:dyDescent="0.2">
      <c r="A655" s="425"/>
      <c r="B655" s="425"/>
      <c r="C655" s="425"/>
      <c r="D655" s="425"/>
      <c r="E655" s="425"/>
      <c r="F655" s="425"/>
      <c r="G655" s="425"/>
      <c r="H655" s="425"/>
      <c r="I655" s="425"/>
    </row>
    <row r="656" spans="1:9" x14ac:dyDescent="0.2">
      <c r="A656" s="425"/>
      <c r="B656" s="425"/>
      <c r="C656" s="425"/>
      <c r="D656" s="425"/>
      <c r="E656" s="425"/>
      <c r="F656" s="425"/>
      <c r="G656" s="425"/>
      <c r="H656" s="425"/>
      <c r="I656" s="425"/>
    </row>
    <row r="657" spans="1:9" x14ac:dyDescent="0.2">
      <c r="A657" s="425"/>
      <c r="B657" s="425"/>
      <c r="C657" s="425"/>
      <c r="D657" s="425"/>
      <c r="E657" s="425"/>
      <c r="F657" s="425"/>
      <c r="G657" s="425"/>
      <c r="H657" s="425"/>
      <c r="I657" s="425"/>
    </row>
    <row r="658" spans="1:9" x14ac:dyDescent="0.2">
      <c r="A658" s="425"/>
      <c r="B658" s="425"/>
      <c r="C658" s="425"/>
      <c r="D658" s="425"/>
      <c r="E658" s="425"/>
      <c r="F658" s="425"/>
      <c r="G658" s="425"/>
      <c r="H658" s="425"/>
      <c r="I658" s="425"/>
    </row>
    <row r="659" spans="1:9" x14ac:dyDescent="0.2">
      <c r="A659" s="425"/>
      <c r="B659" s="425"/>
      <c r="C659" s="425"/>
      <c r="D659" s="425"/>
      <c r="E659" s="425"/>
      <c r="F659" s="425"/>
      <c r="G659" s="425"/>
      <c r="H659" s="425"/>
      <c r="I659" s="425"/>
    </row>
    <row r="660" spans="1:9" x14ac:dyDescent="0.2">
      <c r="A660" s="425"/>
      <c r="B660" s="425"/>
      <c r="C660" s="425"/>
      <c r="D660" s="425"/>
      <c r="E660" s="425"/>
      <c r="F660" s="425"/>
      <c r="G660" s="425"/>
      <c r="H660" s="425"/>
      <c r="I660" s="425"/>
    </row>
    <row r="661" spans="1:9" x14ac:dyDescent="0.2">
      <c r="A661" s="425"/>
      <c r="B661" s="425"/>
      <c r="C661" s="425"/>
      <c r="D661" s="425"/>
      <c r="E661" s="425"/>
      <c r="F661" s="425"/>
      <c r="G661" s="425"/>
      <c r="H661" s="425"/>
      <c r="I661" s="425"/>
    </row>
    <row r="662" spans="1:9" x14ac:dyDescent="0.2">
      <c r="A662" s="425"/>
      <c r="B662" s="425"/>
      <c r="C662" s="425"/>
      <c r="D662" s="425"/>
      <c r="E662" s="425"/>
      <c r="F662" s="425"/>
      <c r="G662" s="425"/>
      <c r="H662" s="425"/>
      <c r="I662" s="425"/>
    </row>
    <row r="663" spans="1:9" x14ac:dyDescent="0.2">
      <c r="A663" s="425"/>
      <c r="B663" s="425"/>
      <c r="C663" s="425"/>
      <c r="D663" s="425"/>
      <c r="E663" s="425"/>
      <c r="F663" s="425"/>
      <c r="G663" s="425"/>
      <c r="H663" s="425"/>
      <c r="I663" s="425"/>
    </row>
    <row r="664" spans="1:9" x14ac:dyDescent="0.2">
      <c r="A664" s="425"/>
      <c r="B664" s="425"/>
      <c r="C664" s="425"/>
      <c r="D664" s="425"/>
      <c r="E664" s="425"/>
      <c r="F664" s="425"/>
      <c r="G664" s="425"/>
      <c r="H664" s="425"/>
      <c r="I664" s="425"/>
    </row>
    <row r="665" spans="1:9" x14ac:dyDescent="0.2">
      <c r="A665" s="425"/>
      <c r="B665" s="425"/>
      <c r="C665" s="425"/>
      <c r="D665" s="425"/>
      <c r="E665" s="425"/>
      <c r="F665" s="425"/>
      <c r="G665" s="425"/>
      <c r="H665" s="425"/>
      <c r="I665" s="425"/>
    </row>
    <row r="666" spans="1:9" x14ac:dyDescent="0.2">
      <c r="A666" s="425"/>
      <c r="B666" s="425"/>
      <c r="C666" s="425"/>
      <c r="D666" s="425"/>
      <c r="E666" s="425"/>
      <c r="F666" s="425"/>
      <c r="G666" s="425"/>
      <c r="H666" s="425"/>
      <c r="I666" s="425"/>
    </row>
    <row r="667" spans="1:9" x14ac:dyDescent="0.2">
      <c r="A667" s="425"/>
      <c r="B667" s="425"/>
      <c r="C667" s="425"/>
      <c r="D667" s="425"/>
      <c r="E667" s="425"/>
      <c r="F667" s="425"/>
      <c r="G667" s="425"/>
      <c r="H667" s="425"/>
      <c r="I667" s="425"/>
    </row>
    <row r="668" spans="1:9" x14ac:dyDescent="0.2">
      <c r="A668" s="425"/>
      <c r="B668" s="425"/>
      <c r="C668" s="425"/>
      <c r="D668" s="425"/>
      <c r="E668" s="425"/>
      <c r="F668" s="425"/>
      <c r="G668" s="425"/>
      <c r="H668" s="425"/>
      <c r="I668" s="425"/>
    </row>
    <row r="669" spans="1:9" x14ac:dyDescent="0.2">
      <c r="A669" s="425"/>
      <c r="B669" s="425"/>
      <c r="C669" s="425"/>
      <c r="D669" s="425"/>
      <c r="E669" s="425"/>
      <c r="F669" s="425"/>
      <c r="G669" s="425"/>
      <c r="H669" s="425"/>
      <c r="I669" s="425"/>
    </row>
    <row r="670" spans="1:9" x14ac:dyDescent="0.2">
      <c r="A670" s="425"/>
      <c r="B670" s="425"/>
      <c r="C670" s="425"/>
      <c r="D670" s="425"/>
      <c r="E670" s="425"/>
      <c r="F670" s="425"/>
      <c r="G670" s="425"/>
      <c r="H670" s="425"/>
      <c r="I670" s="425"/>
    </row>
    <row r="671" spans="1:9" x14ac:dyDescent="0.2">
      <c r="A671" s="425"/>
      <c r="B671" s="425"/>
      <c r="C671" s="425"/>
      <c r="D671" s="425"/>
      <c r="E671" s="425"/>
      <c r="F671" s="425"/>
      <c r="G671" s="425"/>
      <c r="H671" s="425"/>
      <c r="I671" s="425"/>
    </row>
    <row r="672" spans="1:9" x14ac:dyDescent="0.2">
      <c r="A672" s="425"/>
      <c r="B672" s="425"/>
      <c r="C672" s="425"/>
      <c r="D672" s="425"/>
      <c r="E672" s="425"/>
      <c r="F672" s="425"/>
      <c r="G672" s="425"/>
      <c r="H672" s="425"/>
      <c r="I672" s="425"/>
    </row>
    <row r="673" spans="1:9" x14ac:dyDescent="0.2">
      <c r="A673" s="425"/>
      <c r="B673" s="425"/>
      <c r="C673" s="425"/>
      <c r="D673" s="425"/>
      <c r="E673" s="425"/>
      <c r="F673" s="425"/>
      <c r="G673" s="425"/>
      <c r="H673" s="425"/>
      <c r="I673" s="425"/>
    </row>
    <row r="674" spans="1:9" x14ac:dyDescent="0.2">
      <c r="A674" s="425"/>
      <c r="B674" s="425"/>
      <c r="C674" s="425"/>
      <c r="D674" s="425"/>
      <c r="E674" s="425"/>
      <c r="F674" s="425"/>
      <c r="G674" s="425"/>
      <c r="H674" s="425"/>
      <c r="I674" s="425"/>
    </row>
    <row r="675" spans="1:9" x14ac:dyDescent="0.2">
      <c r="A675" s="425"/>
      <c r="B675" s="425"/>
      <c r="C675" s="425"/>
      <c r="D675" s="425"/>
      <c r="E675" s="425"/>
      <c r="F675" s="425"/>
      <c r="G675" s="425"/>
      <c r="H675" s="425"/>
      <c r="I675" s="425"/>
    </row>
    <row r="676" spans="1:9" x14ac:dyDescent="0.2">
      <c r="A676" s="425"/>
      <c r="B676" s="425"/>
      <c r="C676" s="425"/>
      <c r="D676" s="425"/>
      <c r="E676" s="425"/>
      <c r="F676" s="425"/>
      <c r="G676" s="425"/>
      <c r="H676" s="425"/>
      <c r="I676" s="425"/>
    </row>
    <row r="677" spans="1:9" x14ac:dyDescent="0.2">
      <c r="A677" s="425"/>
      <c r="B677" s="425"/>
      <c r="C677" s="425"/>
      <c r="D677" s="425"/>
      <c r="E677" s="425"/>
      <c r="F677" s="425"/>
      <c r="G677" s="425"/>
      <c r="H677" s="425"/>
      <c r="I677" s="425"/>
    </row>
    <row r="678" spans="1:9" x14ac:dyDescent="0.2">
      <c r="A678" s="425"/>
      <c r="B678" s="425"/>
      <c r="C678" s="425"/>
      <c r="D678" s="425"/>
      <c r="E678" s="425"/>
      <c r="F678" s="425"/>
      <c r="G678" s="425"/>
      <c r="H678" s="425"/>
      <c r="I678" s="425"/>
    </row>
    <row r="679" spans="1:9" x14ac:dyDescent="0.2">
      <c r="A679" s="425"/>
      <c r="B679" s="425"/>
      <c r="C679" s="425"/>
      <c r="D679" s="425"/>
      <c r="E679" s="425"/>
      <c r="F679" s="425"/>
      <c r="G679" s="425"/>
      <c r="H679" s="425"/>
      <c r="I679" s="425"/>
    </row>
    <row r="680" spans="1:9" x14ac:dyDescent="0.2">
      <c r="A680" s="425"/>
      <c r="B680" s="425"/>
      <c r="C680" s="425"/>
      <c r="D680" s="425"/>
      <c r="E680" s="425"/>
      <c r="F680" s="425"/>
      <c r="G680" s="425"/>
      <c r="H680" s="425"/>
      <c r="I680" s="425"/>
    </row>
    <row r="681" spans="1:9" x14ac:dyDescent="0.2">
      <c r="A681" s="425"/>
      <c r="B681" s="425"/>
      <c r="C681" s="425"/>
      <c r="D681" s="425"/>
      <c r="E681" s="425"/>
      <c r="F681" s="425"/>
      <c r="G681" s="425"/>
      <c r="H681" s="425"/>
      <c r="I681" s="425"/>
    </row>
    <row r="682" spans="1:9" x14ac:dyDescent="0.2">
      <c r="A682" s="425"/>
      <c r="B682" s="425"/>
      <c r="C682" s="425"/>
      <c r="D682" s="425"/>
      <c r="E682" s="425"/>
      <c r="F682" s="425"/>
      <c r="G682" s="425"/>
      <c r="H682" s="425"/>
      <c r="I682" s="425"/>
    </row>
    <row r="683" spans="1:9" x14ac:dyDescent="0.2">
      <c r="A683" s="425"/>
      <c r="B683" s="425"/>
      <c r="C683" s="425"/>
      <c r="D683" s="425"/>
      <c r="E683" s="425"/>
      <c r="F683" s="425"/>
      <c r="G683" s="425"/>
      <c r="H683" s="425"/>
      <c r="I683" s="425"/>
    </row>
    <row r="684" spans="1:9" x14ac:dyDescent="0.2">
      <c r="A684" s="425"/>
      <c r="B684" s="425"/>
      <c r="C684" s="425"/>
      <c r="D684" s="425"/>
      <c r="E684" s="425"/>
      <c r="F684" s="425"/>
      <c r="G684" s="425"/>
      <c r="H684" s="425"/>
      <c r="I684" s="425"/>
    </row>
    <row r="685" spans="1:9" x14ac:dyDescent="0.2">
      <c r="A685" s="425"/>
      <c r="B685" s="425"/>
      <c r="C685" s="425"/>
      <c r="D685" s="425"/>
      <c r="E685" s="425"/>
      <c r="F685" s="425"/>
      <c r="G685" s="425"/>
      <c r="H685" s="425"/>
      <c r="I685" s="425"/>
    </row>
    <row r="686" spans="1:9" x14ac:dyDescent="0.2">
      <c r="A686" s="425"/>
      <c r="B686" s="425"/>
      <c r="C686" s="425"/>
      <c r="D686" s="425"/>
      <c r="E686" s="425"/>
      <c r="F686" s="425"/>
      <c r="G686" s="425"/>
      <c r="H686" s="425"/>
      <c r="I686" s="425"/>
    </row>
    <row r="687" spans="1:9" x14ac:dyDescent="0.2">
      <c r="A687" s="425"/>
      <c r="B687" s="425"/>
      <c r="C687" s="425"/>
      <c r="D687" s="425"/>
      <c r="E687" s="425"/>
      <c r="F687" s="425"/>
      <c r="G687" s="425"/>
      <c r="H687" s="425"/>
      <c r="I687" s="425"/>
    </row>
    <row r="688" spans="1:9" x14ac:dyDescent="0.2">
      <c r="A688" s="425"/>
      <c r="B688" s="425"/>
      <c r="C688" s="425"/>
      <c r="D688" s="425"/>
      <c r="E688" s="425"/>
      <c r="F688" s="425"/>
      <c r="G688" s="425"/>
      <c r="H688" s="425"/>
      <c r="I688" s="425"/>
    </row>
    <row r="689" spans="1:9" x14ac:dyDescent="0.2">
      <c r="A689" s="425"/>
      <c r="B689" s="425"/>
      <c r="C689" s="425"/>
      <c r="D689" s="425"/>
      <c r="E689" s="425"/>
      <c r="F689" s="425"/>
      <c r="G689" s="425"/>
      <c r="H689" s="425"/>
      <c r="I689" s="425"/>
    </row>
    <row r="690" spans="1:9" x14ac:dyDescent="0.2">
      <c r="A690" s="425"/>
      <c r="B690" s="425"/>
      <c r="C690" s="425"/>
      <c r="D690" s="425"/>
      <c r="E690" s="425"/>
      <c r="F690" s="425"/>
      <c r="G690" s="425"/>
      <c r="H690" s="425"/>
      <c r="I690" s="425"/>
    </row>
    <row r="691" spans="1:9" x14ac:dyDescent="0.2">
      <c r="A691" s="425"/>
      <c r="B691" s="425"/>
      <c r="C691" s="425"/>
      <c r="D691" s="425"/>
      <c r="E691" s="425"/>
      <c r="F691" s="425"/>
      <c r="G691" s="425"/>
      <c r="H691" s="425"/>
      <c r="I691" s="425"/>
    </row>
    <row r="692" spans="1:9" x14ac:dyDescent="0.2">
      <c r="A692" s="425"/>
      <c r="B692" s="425"/>
      <c r="C692" s="425"/>
      <c r="D692" s="425"/>
      <c r="E692" s="425"/>
      <c r="F692" s="425"/>
      <c r="G692" s="425"/>
      <c r="H692" s="425"/>
      <c r="I692" s="425"/>
    </row>
    <row r="693" spans="1:9" x14ac:dyDescent="0.2">
      <c r="A693" s="425"/>
      <c r="B693" s="425"/>
      <c r="C693" s="425"/>
      <c r="D693" s="425"/>
      <c r="E693" s="425"/>
      <c r="F693" s="425"/>
      <c r="G693" s="425"/>
      <c r="H693" s="425"/>
      <c r="I693" s="425"/>
    </row>
    <row r="694" spans="1:9" x14ac:dyDescent="0.2">
      <c r="A694" s="425"/>
      <c r="B694" s="425"/>
      <c r="C694" s="425"/>
      <c r="D694" s="425"/>
      <c r="E694" s="425"/>
      <c r="F694" s="425"/>
      <c r="G694" s="425"/>
      <c r="H694" s="425"/>
      <c r="I694" s="425"/>
    </row>
    <row r="695" spans="1:9" x14ac:dyDescent="0.2">
      <c r="A695" s="425"/>
      <c r="B695" s="425"/>
      <c r="C695" s="425"/>
      <c r="D695" s="425"/>
      <c r="E695" s="425"/>
      <c r="F695" s="425"/>
      <c r="G695" s="425"/>
      <c r="H695" s="425"/>
      <c r="I695" s="425"/>
    </row>
    <row r="696" spans="1:9" x14ac:dyDescent="0.2">
      <c r="A696" s="425"/>
      <c r="B696" s="425"/>
      <c r="C696" s="425"/>
      <c r="D696" s="425"/>
      <c r="E696" s="425"/>
      <c r="F696" s="425"/>
      <c r="G696" s="425"/>
      <c r="H696" s="425"/>
      <c r="I696" s="425"/>
    </row>
    <row r="697" spans="1:9" x14ac:dyDescent="0.2">
      <c r="A697" s="425"/>
      <c r="B697" s="425"/>
      <c r="C697" s="425"/>
      <c r="D697" s="425"/>
      <c r="E697" s="425"/>
      <c r="F697" s="425"/>
      <c r="G697" s="425"/>
      <c r="H697" s="425"/>
      <c r="I697" s="425"/>
    </row>
    <row r="698" spans="1:9" x14ac:dyDescent="0.2">
      <c r="A698" s="425"/>
      <c r="B698" s="425"/>
      <c r="C698" s="425"/>
      <c r="D698" s="425"/>
      <c r="E698" s="425"/>
      <c r="F698" s="425"/>
      <c r="G698" s="425"/>
      <c r="H698" s="425"/>
      <c r="I698" s="425"/>
    </row>
    <row r="699" spans="1:9" x14ac:dyDescent="0.2">
      <c r="A699" s="425"/>
      <c r="B699" s="425"/>
      <c r="C699" s="425"/>
      <c r="D699" s="425"/>
      <c r="E699" s="425"/>
      <c r="F699" s="425"/>
      <c r="G699" s="425"/>
      <c r="H699" s="425"/>
      <c r="I699" s="425"/>
    </row>
    <row r="700" spans="1:9" x14ac:dyDescent="0.2">
      <c r="A700" s="425"/>
      <c r="B700" s="425"/>
      <c r="C700" s="425"/>
      <c r="D700" s="425"/>
      <c r="E700" s="425"/>
      <c r="F700" s="425"/>
      <c r="G700" s="425"/>
      <c r="H700" s="425"/>
      <c r="I700" s="425"/>
    </row>
    <row r="701" spans="1:9" x14ac:dyDescent="0.2">
      <c r="A701" s="425"/>
      <c r="B701" s="425"/>
      <c r="C701" s="425"/>
      <c r="D701" s="425"/>
      <c r="E701" s="425"/>
      <c r="F701" s="425"/>
      <c r="G701" s="425"/>
      <c r="H701" s="425"/>
      <c r="I701" s="425"/>
    </row>
    <row r="702" spans="1:9" x14ac:dyDescent="0.2">
      <c r="A702" s="425"/>
      <c r="B702" s="425"/>
      <c r="C702" s="425"/>
      <c r="D702" s="425"/>
      <c r="E702" s="425"/>
      <c r="F702" s="425"/>
      <c r="G702" s="425"/>
      <c r="H702" s="425"/>
      <c r="I702" s="425"/>
    </row>
    <row r="703" spans="1:9" x14ac:dyDescent="0.2">
      <c r="A703" s="425"/>
      <c r="B703" s="425"/>
      <c r="C703" s="425"/>
      <c r="D703" s="425"/>
      <c r="E703" s="425"/>
      <c r="F703" s="425"/>
      <c r="G703" s="425"/>
      <c r="H703" s="425"/>
      <c r="I703" s="425"/>
    </row>
    <row r="704" spans="1:9" x14ac:dyDescent="0.2">
      <c r="A704" s="425"/>
      <c r="B704" s="425"/>
      <c r="C704" s="425"/>
      <c r="D704" s="425"/>
      <c r="E704" s="425"/>
      <c r="F704" s="425"/>
      <c r="G704" s="425"/>
      <c r="H704" s="425"/>
      <c r="I704" s="425"/>
    </row>
    <row r="705" spans="1:9" x14ac:dyDescent="0.2">
      <c r="A705" s="425"/>
      <c r="B705" s="425"/>
      <c r="C705" s="425"/>
      <c r="D705" s="425"/>
      <c r="E705" s="425"/>
      <c r="F705" s="425"/>
      <c r="G705" s="425"/>
      <c r="H705" s="425"/>
      <c r="I705" s="425"/>
    </row>
    <row r="706" spans="1:9" x14ac:dyDescent="0.2">
      <c r="A706" s="425"/>
      <c r="B706" s="425"/>
      <c r="C706" s="425"/>
      <c r="D706" s="425"/>
      <c r="E706" s="425"/>
      <c r="F706" s="425"/>
      <c r="G706" s="425"/>
      <c r="H706" s="425"/>
      <c r="I706" s="425"/>
    </row>
    <row r="707" spans="1:9" x14ac:dyDescent="0.2">
      <c r="A707" s="425"/>
      <c r="B707" s="425"/>
      <c r="C707" s="425"/>
      <c r="D707" s="425"/>
      <c r="E707" s="425"/>
      <c r="F707" s="425"/>
      <c r="G707" s="425"/>
      <c r="H707" s="425"/>
      <c r="I707" s="425"/>
    </row>
    <row r="708" spans="1:9" x14ac:dyDescent="0.2">
      <c r="A708" s="425"/>
      <c r="B708" s="425"/>
      <c r="C708" s="425"/>
      <c r="D708" s="425"/>
      <c r="E708" s="425"/>
      <c r="F708" s="425"/>
      <c r="G708" s="425"/>
      <c r="H708" s="425"/>
      <c r="I708" s="425"/>
    </row>
    <row r="709" spans="1:9" x14ac:dyDescent="0.2">
      <c r="A709" s="425"/>
      <c r="B709" s="425"/>
      <c r="C709" s="425"/>
      <c r="D709" s="425"/>
      <c r="E709" s="425"/>
      <c r="F709" s="425"/>
      <c r="G709" s="425"/>
      <c r="H709" s="425"/>
      <c r="I709" s="425"/>
    </row>
    <row r="710" spans="1:9" x14ac:dyDescent="0.2">
      <c r="A710" s="425"/>
      <c r="B710" s="425"/>
      <c r="C710" s="425"/>
      <c r="D710" s="425"/>
      <c r="E710" s="425"/>
      <c r="F710" s="425"/>
      <c r="G710" s="425"/>
      <c r="H710" s="425"/>
      <c r="I710" s="425"/>
    </row>
    <row r="711" spans="1:9" x14ac:dyDescent="0.2">
      <c r="A711" s="425"/>
      <c r="B711" s="425"/>
      <c r="C711" s="425"/>
      <c r="D711" s="425"/>
      <c r="E711" s="425"/>
      <c r="F711" s="425"/>
      <c r="G711" s="425"/>
      <c r="H711" s="425"/>
      <c r="I711" s="425"/>
    </row>
    <row r="712" spans="1:9" x14ac:dyDescent="0.2">
      <c r="A712" s="425"/>
      <c r="B712" s="425"/>
      <c r="C712" s="425"/>
      <c r="D712" s="425"/>
      <c r="E712" s="425"/>
      <c r="F712" s="425"/>
      <c r="G712" s="425"/>
      <c r="H712" s="425"/>
      <c r="I712" s="425"/>
    </row>
    <row r="713" spans="1:9" x14ac:dyDescent="0.2">
      <c r="A713" s="425"/>
      <c r="B713" s="425"/>
      <c r="C713" s="425"/>
      <c r="D713" s="425"/>
      <c r="E713" s="425"/>
      <c r="F713" s="425"/>
      <c r="G713" s="425"/>
      <c r="H713" s="425"/>
      <c r="I713" s="425"/>
    </row>
    <row r="714" spans="1:9" x14ac:dyDescent="0.2">
      <c r="A714" s="425"/>
      <c r="B714" s="425"/>
      <c r="C714" s="425"/>
      <c r="D714" s="425"/>
      <c r="E714" s="425"/>
      <c r="F714" s="425"/>
      <c r="G714" s="425"/>
      <c r="H714" s="425"/>
      <c r="I714" s="425"/>
    </row>
    <row r="715" spans="1:9" x14ac:dyDescent="0.2">
      <c r="A715" s="425"/>
      <c r="B715" s="425"/>
      <c r="C715" s="425"/>
      <c r="D715" s="425"/>
      <c r="E715" s="425"/>
      <c r="F715" s="425"/>
      <c r="G715" s="425"/>
      <c r="H715" s="425"/>
      <c r="I715" s="425"/>
    </row>
    <row r="716" spans="1:9" x14ac:dyDescent="0.2">
      <c r="A716" s="425"/>
      <c r="B716" s="425"/>
      <c r="C716" s="425"/>
      <c r="D716" s="425"/>
      <c r="E716" s="425"/>
      <c r="F716" s="425"/>
      <c r="G716" s="425"/>
      <c r="H716" s="425"/>
      <c r="I716" s="425"/>
    </row>
    <row r="717" spans="1:9" x14ac:dyDescent="0.2">
      <c r="A717" s="425"/>
      <c r="B717" s="425"/>
      <c r="C717" s="425"/>
      <c r="D717" s="425"/>
      <c r="E717" s="425"/>
      <c r="F717" s="425"/>
      <c r="G717" s="425"/>
      <c r="H717" s="425"/>
      <c r="I717" s="425"/>
    </row>
    <row r="718" spans="1:9" x14ac:dyDescent="0.2">
      <c r="A718" s="425"/>
      <c r="B718" s="425"/>
      <c r="C718" s="425"/>
      <c r="D718" s="425"/>
      <c r="E718" s="425"/>
      <c r="F718" s="425"/>
      <c r="G718" s="425"/>
      <c r="H718" s="425"/>
      <c r="I718" s="425"/>
    </row>
    <row r="719" spans="1:9" x14ac:dyDescent="0.2">
      <c r="A719" s="425"/>
      <c r="B719" s="425"/>
      <c r="C719" s="425"/>
      <c r="D719" s="425"/>
      <c r="E719" s="425"/>
      <c r="F719" s="425"/>
      <c r="G719" s="425"/>
      <c r="H719" s="425"/>
      <c r="I719" s="425"/>
    </row>
    <row r="720" spans="1:9" x14ac:dyDescent="0.2">
      <c r="A720" s="425"/>
      <c r="B720" s="425"/>
      <c r="C720" s="425"/>
      <c r="D720" s="425"/>
      <c r="E720" s="425"/>
      <c r="F720" s="425"/>
      <c r="G720" s="425"/>
      <c r="H720" s="425"/>
      <c r="I720" s="425"/>
    </row>
    <row r="721" spans="1:9" x14ac:dyDescent="0.2">
      <c r="A721" s="425"/>
      <c r="B721" s="425"/>
      <c r="C721" s="425"/>
      <c r="D721" s="425"/>
      <c r="E721" s="425"/>
      <c r="F721" s="425"/>
      <c r="G721" s="425"/>
      <c r="H721" s="425"/>
      <c r="I721" s="425"/>
    </row>
    <row r="722" spans="1:9" x14ac:dyDescent="0.2">
      <c r="A722" s="425"/>
      <c r="B722" s="425"/>
      <c r="C722" s="425"/>
      <c r="D722" s="425"/>
      <c r="E722" s="425"/>
      <c r="F722" s="425"/>
      <c r="G722" s="425"/>
      <c r="H722" s="425"/>
      <c r="I722" s="425"/>
    </row>
    <row r="723" spans="1:9" x14ac:dyDescent="0.2">
      <c r="A723" s="425"/>
      <c r="B723" s="425"/>
      <c r="C723" s="425"/>
      <c r="D723" s="425"/>
      <c r="E723" s="425"/>
      <c r="F723" s="425"/>
      <c r="G723" s="425"/>
      <c r="H723" s="425"/>
      <c r="I723" s="425"/>
    </row>
    <row r="724" spans="1:9" x14ac:dyDescent="0.2">
      <c r="A724" s="425"/>
      <c r="B724" s="425"/>
      <c r="C724" s="425"/>
      <c r="D724" s="425"/>
      <c r="E724" s="425"/>
      <c r="F724" s="425"/>
      <c r="G724" s="425"/>
      <c r="H724" s="425"/>
      <c r="I724" s="425"/>
    </row>
    <row r="725" spans="1:9" x14ac:dyDescent="0.2">
      <c r="A725" s="425"/>
      <c r="B725" s="425"/>
      <c r="C725" s="425"/>
      <c r="D725" s="425"/>
      <c r="E725" s="425"/>
      <c r="F725" s="425"/>
      <c r="G725" s="425"/>
      <c r="H725" s="425"/>
      <c r="I725" s="425"/>
    </row>
    <row r="726" spans="1:9" x14ac:dyDescent="0.2">
      <c r="A726" s="425"/>
      <c r="B726" s="425"/>
      <c r="C726" s="425"/>
      <c r="D726" s="425"/>
      <c r="E726" s="425"/>
      <c r="F726" s="425"/>
      <c r="G726" s="425"/>
      <c r="H726" s="425"/>
      <c r="I726" s="425"/>
    </row>
    <row r="727" spans="1:9" x14ac:dyDescent="0.2">
      <c r="A727" s="425"/>
      <c r="B727" s="425"/>
      <c r="C727" s="425"/>
      <c r="D727" s="425"/>
      <c r="E727" s="425"/>
      <c r="F727" s="425"/>
      <c r="G727" s="425"/>
      <c r="H727" s="425"/>
      <c r="I727" s="425"/>
    </row>
    <row r="728" spans="1:9" x14ac:dyDescent="0.2">
      <c r="A728" s="425"/>
      <c r="B728" s="425"/>
      <c r="C728" s="425"/>
      <c r="D728" s="425"/>
      <c r="E728" s="425"/>
      <c r="F728" s="425"/>
      <c r="G728" s="425"/>
      <c r="H728" s="425"/>
      <c r="I728" s="425"/>
    </row>
    <row r="729" spans="1:9" x14ac:dyDescent="0.2">
      <c r="A729" s="425"/>
      <c r="B729" s="425"/>
      <c r="C729" s="425"/>
      <c r="D729" s="425"/>
      <c r="E729" s="425"/>
      <c r="F729" s="425"/>
      <c r="G729" s="425"/>
      <c r="H729" s="425"/>
      <c r="I729" s="425"/>
    </row>
    <row r="730" spans="1:9" x14ac:dyDescent="0.2">
      <c r="A730" s="425"/>
      <c r="B730" s="425"/>
      <c r="C730" s="425"/>
      <c r="D730" s="425"/>
      <c r="E730" s="425"/>
      <c r="F730" s="425"/>
      <c r="G730" s="425"/>
      <c r="H730" s="425"/>
      <c r="I730" s="425"/>
    </row>
    <row r="731" spans="1:9" x14ac:dyDescent="0.2">
      <c r="A731" s="425"/>
      <c r="B731" s="425"/>
      <c r="C731" s="425"/>
      <c r="D731" s="425"/>
      <c r="E731" s="425"/>
      <c r="F731" s="425"/>
      <c r="G731" s="425"/>
      <c r="H731" s="425"/>
      <c r="I731" s="425"/>
    </row>
    <row r="732" spans="1:9" x14ac:dyDescent="0.2">
      <c r="A732" s="425"/>
      <c r="B732" s="425"/>
      <c r="C732" s="425"/>
      <c r="D732" s="425"/>
      <c r="E732" s="425"/>
      <c r="F732" s="425"/>
      <c r="G732" s="425"/>
      <c r="H732" s="425"/>
      <c r="I732" s="425"/>
    </row>
    <row r="733" spans="1:9" x14ac:dyDescent="0.2">
      <c r="A733" s="425"/>
      <c r="B733" s="425"/>
      <c r="C733" s="425"/>
      <c r="D733" s="425"/>
      <c r="E733" s="425"/>
      <c r="F733" s="425"/>
      <c r="G733" s="425"/>
      <c r="H733" s="425"/>
      <c r="I733" s="425"/>
    </row>
    <row r="734" spans="1:9" x14ac:dyDescent="0.2">
      <c r="A734" s="425"/>
      <c r="B734" s="425"/>
      <c r="C734" s="425"/>
      <c r="D734" s="425"/>
      <c r="E734" s="425"/>
      <c r="F734" s="425"/>
      <c r="G734" s="425"/>
      <c r="H734" s="425"/>
      <c r="I734" s="425"/>
    </row>
    <row r="735" spans="1:9" x14ac:dyDescent="0.2">
      <c r="A735" s="425"/>
      <c r="B735" s="425"/>
      <c r="C735" s="425"/>
      <c r="D735" s="425"/>
      <c r="E735" s="425"/>
      <c r="F735" s="425"/>
      <c r="G735" s="425"/>
      <c r="H735" s="425"/>
      <c r="I735" s="425"/>
    </row>
    <row r="736" spans="1:9" x14ac:dyDescent="0.2">
      <c r="A736" s="425"/>
      <c r="B736" s="425"/>
      <c r="C736" s="425"/>
      <c r="D736" s="425"/>
      <c r="E736" s="425"/>
      <c r="F736" s="425"/>
      <c r="G736" s="425"/>
      <c r="H736" s="425"/>
      <c r="I736" s="425"/>
    </row>
    <row r="737" spans="1:9" x14ac:dyDescent="0.2">
      <c r="A737" s="425"/>
      <c r="B737" s="425"/>
      <c r="C737" s="425"/>
      <c r="D737" s="425"/>
      <c r="E737" s="425"/>
      <c r="F737" s="425"/>
      <c r="G737" s="425"/>
      <c r="H737" s="425"/>
      <c r="I737" s="425"/>
    </row>
    <row r="738" spans="1:9" x14ac:dyDescent="0.2">
      <c r="A738" s="425"/>
      <c r="B738" s="425"/>
      <c r="C738" s="425"/>
      <c r="D738" s="425"/>
      <c r="E738" s="425"/>
      <c r="F738" s="425"/>
      <c r="G738" s="425"/>
      <c r="H738" s="425"/>
      <c r="I738" s="425"/>
    </row>
    <row r="739" spans="1:9" x14ac:dyDescent="0.2">
      <c r="A739" s="425"/>
      <c r="B739" s="425"/>
      <c r="C739" s="425"/>
      <c r="D739" s="425"/>
      <c r="E739" s="425"/>
      <c r="F739" s="425"/>
      <c r="G739" s="425"/>
      <c r="H739" s="425"/>
      <c r="I739" s="425"/>
    </row>
    <row r="740" spans="1:9" x14ac:dyDescent="0.2">
      <c r="A740" s="425"/>
      <c r="B740" s="425"/>
      <c r="C740" s="425"/>
      <c r="D740" s="425"/>
      <c r="E740" s="425"/>
      <c r="F740" s="425"/>
      <c r="G740" s="425"/>
      <c r="H740" s="425"/>
      <c r="I740" s="425"/>
    </row>
    <row r="741" spans="1:9" x14ac:dyDescent="0.2">
      <c r="A741" s="425"/>
      <c r="B741" s="425"/>
      <c r="C741" s="425"/>
      <c r="D741" s="425"/>
      <c r="E741" s="425"/>
      <c r="F741" s="425"/>
      <c r="G741" s="425"/>
      <c r="H741" s="425"/>
      <c r="I741" s="425"/>
    </row>
    <row r="742" spans="1:9" x14ac:dyDescent="0.2">
      <c r="A742" s="425"/>
      <c r="B742" s="425"/>
      <c r="C742" s="425"/>
      <c r="D742" s="425"/>
      <c r="E742" s="425"/>
      <c r="F742" s="425"/>
      <c r="G742" s="425"/>
      <c r="H742" s="425"/>
      <c r="I742" s="425"/>
    </row>
    <row r="743" spans="1:9" x14ac:dyDescent="0.2">
      <c r="A743" s="425"/>
      <c r="B743" s="425"/>
      <c r="C743" s="425"/>
      <c r="D743" s="425"/>
      <c r="E743" s="425"/>
      <c r="F743" s="425"/>
      <c r="G743" s="425"/>
      <c r="H743" s="425"/>
      <c r="I743" s="425"/>
    </row>
    <row r="744" spans="1:9" x14ac:dyDescent="0.2">
      <c r="A744" s="425"/>
      <c r="B744" s="425"/>
      <c r="C744" s="425"/>
      <c r="D744" s="425"/>
      <c r="E744" s="425"/>
      <c r="F744" s="425"/>
      <c r="G744" s="425"/>
      <c r="H744" s="425"/>
      <c r="I744" s="425"/>
    </row>
    <row r="745" spans="1:9" x14ac:dyDescent="0.2">
      <c r="A745" s="425"/>
      <c r="B745" s="425"/>
      <c r="C745" s="425"/>
      <c r="D745" s="425"/>
      <c r="E745" s="425"/>
      <c r="F745" s="425"/>
      <c r="G745" s="425"/>
      <c r="H745" s="425"/>
      <c r="I745" s="425"/>
    </row>
    <row r="746" spans="1:9" x14ac:dyDescent="0.2">
      <c r="A746" s="425"/>
      <c r="B746" s="425"/>
      <c r="C746" s="425"/>
      <c r="D746" s="425"/>
      <c r="E746" s="425"/>
      <c r="F746" s="425"/>
      <c r="G746" s="425"/>
      <c r="H746" s="425"/>
      <c r="I746" s="425"/>
    </row>
    <row r="747" spans="1:9" x14ac:dyDescent="0.2">
      <c r="A747" s="425"/>
      <c r="B747" s="425"/>
      <c r="C747" s="425"/>
      <c r="D747" s="425"/>
      <c r="E747" s="425"/>
      <c r="F747" s="425"/>
      <c r="G747" s="425"/>
      <c r="H747" s="425"/>
      <c r="I747" s="425"/>
    </row>
    <row r="748" spans="1:9" x14ac:dyDescent="0.2">
      <c r="A748" s="425"/>
      <c r="B748" s="425"/>
      <c r="C748" s="425"/>
      <c r="D748" s="425"/>
      <c r="E748" s="425"/>
      <c r="F748" s="425"/>
      <c r="G748" s="425"/>
      <c r="H748" s="425"/>
      <c r="I748" s="425"/>
    </row>
    <row r="749" spans="1:9" x14ac:dyDescent="0.2">
      <c r="A749" s="425"/>
      <c r="B749" s="425"/>
      <c r="C749" s="425"/>
      <c r="D749" s="425"/>
      <c r="E749" s="425"/>
      <c r="F749" s="425"/>
      <c r="G749" s="425"/>
      <c r="H749" s="425"/>
      <c r="I749" s="425"/>
    </row>
    <row r="750" spans="1:9" x14ac:dyDescent="0.2">
      <c r="A750" s="425"/>
      <c r="B750" s="425"/>
      <c r="C750" s="425"/>
      <c r="D750" s="425"/>
      <c r="E750" s="425"/>
      <c r="F750" s="425"/>
      <c r="G750" s="425"/>
      <c r="H750" s="425"/>
      <c r="I750" s="425"/>
    </row>
    <row r="751" spans="1:9" x14ac:dyDescent="0.2">
      <c r="A751" s="425"/>
      <c r="B751" s="425"/>
      <c r="C751" s="425"/>
      <c r="D751" s="425"/>
      <c r="E751" s="425"/>
      <c r="F751" s="425"/>
      <c r="G751" s="425"/>
      <c r="H751" s="425"/>
      <c r="I751" s="425"/>
    </row>
    <row r="752" spans="1:9" x14ac:dyDescent="0.2">
      <c r="A752" s="425"/>
      <c r="B752" s="425"/>
      <c r="C752" s="425"/>
      <c r="D752" s="425"/>
      <c r="E752" s="425"/>
      <c r="F752" s="425"/>
      <c r="G752" s="425"/>
      <c r="H752" s="425"/>
      <c r="I752" s="425"/>
    </row>
    <row r="753" spans="1:9" x14ac:dyDescent="0.2">
      <c r="A753" s="425"/>
      <c r="B753" s="425"/>
      <c r="C753" s="425"/>
      <c r="D753" s="425"/>
      <c r="E753" s="425"/>
      <c r="F753" s="425"/>
      <c r="G753" s="425"/>
      <c r="H753" s="425"/>
      <c r="I753" s="425"/>
    </row>
    <row r="754" spans="1:9" x14ac:dyDescent="0.2">
      <c r="A754" s="425"/>
      <c r="B754" s="425"/>
      <c r="C754" s="425"/>
      <c r="D754" s="425"/>
      <c r="E754" s="425"/>
      <c r="F754" s="425"/>
      <c r="G754" s="425"/>
      <c r="H754" s="425"/>
      <c r="I754" s="425"/>
    </row>
    <row r="755" spans="1:9" x14ac:dyDescent="0.2">
      <c r="A755" s="425"/>
      <c r="B755" s="425"/>
      <c r="C755" s="425"/>
      <c r="D755" s="425"/>
      <c r="E755" s="425"/>
      <c r="F755" s="425"/>
      <c r="G755" s="425"/>
      <c r="H755" s="425"/>
      <c r="I755" s="425"/>
    </row>
    <row r="756" spans="1:9" x14ac:dyDescent="0.2">
      <c r="A756" s="425"/>
      <c r="B756" s="425"/>
      <c r="C756" s="425"/>
      <c r="D756" s="425"/>
      <c r="E756" s="425"/>
      <c r="F756" s="425"/>
      <c r="G756" s="425"/>
      <c r="H756" s="425"/>
      <c r="I756" s="425"/>
    </row>
    <row r="757" spans="1:9" x14ac:dyDescent="0.2">
      <c r="A757" s="425"/>
      <c r="B757" s="425"/>
      <c r="C757" s="425"/>
      <c r="D757" s="425"/>
      <c r="E757" s="425"/>
      <c r="F757" s="425"/>
      <c r="G757" s="425"/>
      <c r="H757" s="425"/>
      <c r="I757" s="425"/>
    </row>
    <row r="758" spans="1:9" x14ac:dyDescent="0.2">
      <c r="A758" s="425"/>
      <c r="B758" s="425"/>
      <c r="C758" s="425"/>
      <c r="D758" s="425"/>
      <c r="E758" s="425"/>
      <c r="F758" s="425"/>
      <c r="G758" s="425"/>
      <c r="H758" s="425"/>
      <c r="I758" s="425"/>
    </row>
    <row r="759" spans="1:9" x14ac:dyDescent="0.2">
      <c r="A759" s="425"/>
      <c r="B759" s="425"/>
      <c r="C759" s="425"/>
      <c r="D759" s="425"/>
      <c r="E759" s="425"/>
      <c r="F759" s="425"/>
      <c r="G759" s="425"/>
      <c r="H759" s="425"/>
      <c r="I759" s="425"/>
    </row>
    <row r="760" spans="1:9" x14ac:dyDescent="0.2">
      <c r="A760" s="425"/>
      <c r="B760" s="425"/>
      <c r="C760" s="425"/>
      <c r="D760" s="425"/>
      <c r="E760" s="425"/>
      <c r="F760" s="425"/>
      <c r="G760" s="425"/>
      <c r="H760" s="425"/>
      <c r="I760" s="425"/>
    </row>
    <row r="761" spans="1:9" x14ac:dyDescent="0.2">
      <c r="A761" s="425"/>
      <c r="B761" s="425"/>
      <c r="C761" s="425"/>
      <c r="D761" s="425"/>
      <c r="E761" s="425"/>
      <c r="F761" s="425"/>
      <c r="G761" s="425"/>
      <c r="H761" s="425"/>
      <c r="I761" s="425"/>
    </row>
    <row r="762" spans="1:9" x14ac:dyDescent="0.2">
      <c r="A762" s="425"/>
      <c r="B762" s="425"/>
      <c r="C762" s="425"/>
      <c r="D762" s="425"/>
      <c r="E762" s="425"/>
      <c r="F762" s="425"/>
      <c r="G762" s="425"/>
      <c r="H762" s="425"/>
      <c r="I762" s="425"/>
    </row>
    <row r="763" spans="1:9" x14ac:dyDescent="0.2">
      <c r="A763" s="425"/>
      <c r="B763" s="425"/>
      <c r="C763" s="425"/>
      <c r="D763" s="425"/>
      <c r="E763" s="425"/>
      <c r="F763" s="425"/>
      <c r="G763" s="425"/>
      <c r="H763" s="425"/>
      <c r="I763" s="425"/>
    </row>
    <row r="764" spans="1:9" x14ac:dyDescent="0.2">
      <c r="A764" s="425"/>
      <c r="B764" s="425"/>
      <c r="C764" s="425"/>
      <c r="D764" s="425"/>
      <c r="E764" s="425"/>
      <c r="F764" s="425"/>
      <c r="G764" s="425"/>
      <c r="H764" s="425"/>
      <c r="I764" s="425"/>
    </row>
    <row r="765" spans="1:9" x14ac:dyDescent="0.2">
      <c r="A765" s="425"/>
      <c r="B765" s="425"/>
      <c r="C765" s="425"/>
      <c r="D765" s="425"/>
      <c r="E765" s="425"/>
      <c r="F765" s="425"/>
      <c r="G765" s="425"/>
      <c r="H765" s="425"/>
      <c r="I765" s="425"/>
    </row>
    <row r="766" spans="1:9" x14ac:dyDescent="0.2">
      <c r="A766" s="425"/>
      <c r="B766" s="425"/>
      <c r="C766" s="425"/>
      <c r="D766" s="425"/>
      <c r="E766" s="425"/>
      <c r="F766" s="425"/>
      <c r="G766" s="425"/>
      <c r="H766" s="425"/>
      <c r="I766" s="425"/>
    </row>
    <row r="767" spans="1:9" x14ac:dyDescent="0.2">
      <c r="A767" s="425"/>
      <c r="B767" s="425"/>
      <c r="C767" s="425"/>
      <c r="D767" s="425"/>
      <c r="E767" s="425"/>
      <c r="F767" s="425"/>
      <c r="G767" s="425"/>
      <c r="H767" s="425"/>
      <c r="I767" s="425"/>
    </row>
    <row r="768" spans="1:9" x14ac:dyDescent="0.2">
      <c r="A768" s="425"/>
      <c r="B768" s="425"/>
      <c r="C768" s="425"/>
      <c r="D768" s="425"/>
      <c r="E768" s="425"/>
      <c r="F768" s="425"/>
      <c r="G768" s="425"/>
      <c r="H768" s="425"/>
      <c r="I768" s="425"/>
    </row>
    <row r="769" spans="1:9" x14ac:dyDescent="0.2">
      <c r="A769" s="425"/>
      <c r="B769" s="425"/>
      <c r="C769" s="425"/>
      <c r="D769" s="425"/>
      <c r="E769" s="425"/>
      <c r="F769" s="425"/>
      <c r="G769" s="425"/>
      <c r="H769" s="425"/>
      <c r="I769" s="425"/>
    </row>
    <row r="770" spans="1:9" x14ac:dyDescent="0.2">
      <c r="A770" s="425"/>
      <c r="B770" s="425"/>
      <c r="C770" s="425"/>
      <c r="D770" s="425"/>
      <c r="E770" s="425"/>
      <c r="F770" s="425"/>
      <c r="G770" s="425"/>
      <c r="H770" s="425"/>
      <c r="I770" s="425"/>
    </row>
    <row r="771" spans="1:9" x14ac:dyDescent="0.2">
      <c r="A771" s="425"/>
      <c r="B771" s="425"/>
      <c r="C771" s="425"/>
      <c r="D771" s="425"/>
      <c r="E771" s="425"/>
      <c r="F771" s="425"/>
      <c r="G771" s="425"/>
      <c r="H771" s="425"/>
      <c r="I771" s="425"/>
    </row>
    <row r="772" spans="1:9" x14ac:dyDescent="0.2">
      <c r="A772" s="425"/>
      <c r="B772" s="425"/>
      <c r="C772" s="425"/>
      <c r="D772" s="425"/>
      <c r="E772" s="425"/>
      <c r="F772" s="425"/>
      <c r="G772" s="425"/>
      <c r="H772" s="425"/>
      <c r="I772" s="425"/>
    </row>
    <row r="773" spans="1:9" x14ac:dyDescent="0.2">
      <c r="A773" s="425"/>
      <c r="B773" s="425"/>
      <c r="C773" s="425"/>
      <c r="D773" s="425"/>
      <c r="E773" s="425"/>
      <c r="F773" s="425"/>
      <c r="G773" s="425"/>
      <c r="H773" s="425"/>
      <c r="I773" s="425"/>
    </row>
    <row r="774" spans="1:9" x14ac:dyDescent="0.2">
      <c r="A774" s="425"/>
      <c r="B774" s="425"/>
      <c r="C774" s="425"/>
      <c r="D774" s="425"/>
      <c r="E774" s="425"/>
      <c r="F774" s="425"/>
      <c r="G774" s="425"/>
      <c r="H774" s="425"/>
      <c r="I774" s="425"/>
    </row>
    <row r="775" spans="1:9" x14ac:dyDescent="0.2">
      <c r="A775" s="425"/>
      <c r="B775" s="425"/>
      <c r="C775" s="425"/>
      <c r="D775" s="425"/>
      <c r="E775" s="425"/>
      <c r="F775" s="425"/>
      <c r="G775" s="425"/>
      <c r="H775" s="425"/>
      <c r="I775" s="425"/>
    </row>
    <row r="776" spans="1:9" x14ac:dyDescent="0.2">
      <c r="A776" s="425"/>
      <c r="B776" s="425"/>
      <c r="C776" s="425"/>
      <c r="D776" s="425"/>
      <c r="E776" s="425"/>
      <c r="F776" s="425"/>
      <c r="G776" s="425"/>
      <c r="H776" s="425"/>
      <c r="I776" s="425"/>
    </row>
    <row r="777" spans="1:9" x14ac:dyDescent="0.2">
      <c r="A777" s="425"/>
      <c r="B777" s="425"/>
      <c r="C777" s="425"/>
      <c r="D777" s="425"/>
      <c r="E777" s="425"/>
      <c r="F777" s="425"/>
      <c r="G777" s="425"/>
      <c r="H777" s="425"/>
      <c r="I777" s="425"/>
    </row>
    <row r="778" spans="1:9" x14ac:dyDescent="0.2">
      <c r="A778" s="425"/>
      <c r="B778" s="425"/>
      <c r="C778" s="425"/>
      <c r="D778" s="425"/>
      <c r="E778" s="425"/>
      <c r="F778" s="425"/>
      <c r="G778" s="425"/>
      <c r="H778" s="425"/>
      <c r="I778" s="425"/>
    </row>
    <row r="779" spans="1:9" x14ac:dyDescent="0.2">
      <c r="A779" s="425"/>
      <c r="B779" s="425"/>
      <c r="C779" s="425"/>
      <c r="D779" s="425"/>
      <c r="E779" s="425"/>
      <c r="F779" s="425"/>
      <c r="G779" s="425"/>
      <c r="H779" s="425"/>
      <c r="I779" s="425"/>
    </row>
    <row r="780" spans="1:9" x14ac:dyDescent="0.2">
      <c r="A780" s="425"/>
      <c r="B780" s="425"/>
      <c r="C780" s="425"/>
      <c r="D780" s="425"/>
      <c r="E780" s="425"/>
      <c r="F780" s="425"/>
      <c r="G780" s="425"/>
      <c r="H780" s="425"/>
      <c r="I780" s="425"/>
    </row>
    <row r="781" spans="1:9" x14ac:dyDescent="0.2">
      <c r="A781" s="425"/>
      <c r="B781" s="425"/>
      <c r="C781" s="425"/>
      <c r="D781" s="425"/>
      <c r="E781" s="425"/>
      <c r="F781" s="425"/>
      <c r="G781" s="425"/>
      <c r="H781" s="425"/>
      <c r="I781" s="425"/>
    </row>
    <row r="782" spans="1:9" x14ac:dyDescent="0.2">
      <c r="A782" s="425"/>
      <c r="B782" s="425"/>
      <c r="C782" s="425"/>
      <c r="D782" s="425"/>
      <c r="E782" s="425"/>
      <c r="F782" s="425"/>
      <c r="G782" s="425"/>
      <c r="H782" s="425"/>
      <c r="I782" s="425"/>
    </row>
    <row r="783" spans="1:9" x14ac:dyDescent="0.2">
      <c r="A783" s="425"/>
      <c r="B783" s="425"/>
      <c r="C783" s="425"/>
      <c r="D783" s="425"/>
      <c r="E783" s="425"/>
      <c r="F783" s="425"/>
      <c r="G783" s="425"/>
      <c r="H783" s="425"/>
      <c r="I783" s="425"/>
    </row>
    <row r="784" spans="1:9" x14ac:dyDescent="0.2">
      <c r="A784" s="425"/>
      <c r="B784" s="425"/>
      <c r="C784" s="425"/>
      <c r="D784" s="425"/>
      <c r="E784" s="425"/>
      <c r="F784" s="425"/>
      <c r="G784" s="425"/>
      <c r="H784" s="425"/>
      <c r="I784" s="425"/>
    </row>
    <row r="785" spans="1:9" x14ac:dyDescent="0.2">
      <c r="A785" s="425"/>
      <c r="B785" s="425"/>
      <c r="C785" s="425"/>
      <c r="D785" s="425"/>
      <c r="E785" s="425"/>
      <c r="F785" s="425"/>
      <c r="G785" s="425"/>
      <c r="H785" s="425"/>
      <c r="I785" s="425"/>
    </row>
    <row r="786" spans="1:9" x14ac:dyDescent="0.2">
      <c r="A786" s="425"/>
      <c r="B786" s="425"/>
      <c r="C786" s="425"/>
      <c r="D786" s="425"/>
      <c r="E786" s="425"/>
      <c r="F786" s="425"/>
      <c r="G786" s="425"/>
      <c r="H786" s="425"/>
      <c r="I786" s="425"/>
    </row>
    <row r="787" spans="1:9" x14ac:dyDescent="0.2">
      <c r="A787" s="425"/>
      <c r="B787" s="425"/>
      <c r="C787" s="425"/>
      <c r="D787" s="425"/>
      <c r="E787" s="425"/>
      <c r="F787" s="425"/>
      <c r="G787" s="425"/>
      <c r="H787" s="425"/>
      <c r="I787" s="425"/>
    </row>
    <row r="788" spans="1:9" x14ac:dyDescent="0.2">
      <c r="A788" s="425"/>
      <c r="B788" s="425"/>
      <c r="C788" s="425"/>
      <c r="D788" s="425"/>
      <c r="E788" s="425"/>
      <c r="F788" s="425"/>
      <c r="G788" s="425"/>
      <c r="H788" s="425"/>
      <c r="I788" s="425"/>
    </row>
    <row r="789" spans="1:9" x14ac:dyDescent="0.2">
      <c r="A789" s="425"/>
      <c r="B789" s="425"/>
      <c r="C789" s="425"/>
      <c r="D789" s="425"/>
      <c r="E789" s="425"/>
      <c r="F789" s="425"/>
      <c r="G789" s="425"/>
      <c r="H789" s="425"/>
      <c r="I789" s="425"/>
    </row>
    <row r="790" spans="1:9" x14ac:dyDescent="0.2">
      <c r="A790" s="425"/>
      <c r="B790" s="425"/>
      <c r="C790" s="425"/>
      <c r="D790" s="425"/>
      <c r="E790" s="425"/>
      <c r="F790" s="425"/>
      <c r="G790" s="425"/>
      <c r="H790" s="425"/>
      <c r="I790" s="425"/>
    </row>
    <row r="791" spans="1:9" x14ac:dyDescent="0.2">
      <c r="A791" s="425"/>
      <c r="B791" s="425"/>
      <c r="C791" s="425"/>
      <c r="D791" s="425"/>
      <c r="E791" s="425"/>
      <c r="F791" s="425"/>
      <c r="G791" s="425"/>
      <c r="H791" s="425"/>
      <c r="I791" s="425"/>
    </row>
    <row r="792" spans="1:9" x14ac:dyDescent="0.2">
      <c r="A792" s="425"/>
      <c r="B792" s="425"/>
      <c r="C792" s="425"/>
      <c r="D792" s="425"/>
      <c r="E792" s="425"/>
      <c r="F792" s="425"/>
      <c r="G792" s="425"/>
      <c r="H792" s="425"/>
      <c r="I792" s="425"/>
    </row>
    <row r="793" spans="1:9" x14ac:dyDescent="0.2">
      <c r="A793" s="425"/>
      <c r="B793" s="425"/>
      <c r="C793" s="425"/>
      <c r="D793" s="425"/>
      <c r="E793" s="425"/>
      <c r="F793" s="425"/>
      <c r="G793" s="425"/>
      <c r="H793" s="425"/>
      <c r="I793" s="425"/>
    </row>
    <row r="794" spans="1:9" x14ac:dyDescent="0.2">
      <c r="A794" s="425"/>
      <c r="B794" s="425"/>
      <c r="C794" s="425"/>
      <c r="D794" s="425"/>
      <c r="E794" s="425"/>
      <c r="F794" s="425"/>
      <c r="G794" s="425"/>
      <c r="H794" s="425"/>
      <c r="I794" s="425"/>
    </row>
    <row r="795" spans="1:9" x14ac:dyDescent="0.2">
      <c r="A795" s="425"/>
      <c r="B795" s="425"/>
      <c r="C795" s="425"/>
      <c r="D795" s="425"/>
      <c r="E795" s="425"/>
      <c r="F795" s="425"/>
      <c r="G795" s="425"/>
      <c r="H795" s="425"/>
      <c r="I795" s="425"/>
    </row>
    <row r="796" spans="1:9" x14ac:dyDescent="0.2">
      <c r="A796" s="425"/>
      <c r="B796" s="425"/>
      <c r="C796" s="425"/>
      <c r="D796" s="425"/>
      <c r="E796" s="425"/>
      <c r="F796" s="425"/>
      <c r="G796" s="425"/>
      <c r="H796" s="425"/>
      <c r="I796" s="425"/>
    </row>
    <row r="797" spans="1:9" x14ac:dyDescent="0.2">
      <c r="A797" s="425"/>
      <c r="B797" s="425"/>
      <c r="C797" s="425"/>
      <c r="D797" s="425"/>
      <c r="E797" s="425"/>
      <c r="F797" s="425"/>
      <c r="G797" s="425"/>
      <c r="H797" s="425"/>
      <c r="I797" s="425"/>
    </row>
    <row r="798" spans="1:9" x14ac:dyDescent="0.2">
      <c r="A798" s="425"/>
      <c r="B798" s="425"/>
      <c r="C798" s="425"/>
      <c r="D798" s="425"/>
      <c r="E798" s="425"/>
      <c r="F798" s="425"/>
      <c r="G798" s="425"/>
      <c r="H798" s="425"/>
      <c r="I798" s="425"/>
    </row>
    <row r="799" spans="1:9" x14ac:dyDescent="0.2">
      <c r="A799" s="425"/>
      <c r="B799" s="425"/>
      <c r="C799" s="425"/>
      <c r="D799" s="425"/>
      <c r="E799" s="425"/>
      <c r="F799" s="425"/>
      <c r="G799" s="425"/>
      <c r="H799" s="425"/>
      <c r="I799" s="425"/>
    </row>
    <row r="800" spans="1:9" x14ac:dyDescent="0.2">
      <c r="A800" s="425"/>
      <c r="B800" s="425"/>
      <c r="C800" s="425"/>
      <c r="D800" s="425"/>
      <c r="E800" s="425"/>
      <c r="F800" s="425"/>
      <c r="G800" s="425"/>
      <c r="H800" s="425"/>
      <c r="I800" s="425"/>
    </row>
    <row r="801" spans="1:9" x14ac:dyDescent="0.2">
      <c r="A801" s="425"/>
      <c r="B801" s="425"/>
      <c r="C801" s="425"/>
      <c r="D801" s="425"/>
      <c r="E801" s="425"/>
      <c r="F801" s="425"/>
      <c r="G801" s="425"/>
      <c r="H801" s="425"/>
      <c r="I801" s="425"/>
    </row>
    <row r="802" spans="1:9" x14ac:dyDescent="0.2">
      <c r="A802" s="425"/>
      <c r="B802" s="425"/>
      <c r="C802" s="425"/>
      <c r="D802" s="425"/>
      <c r="E802" s="425"/>
      <c r="F802" s="425"/>
      <c r="G802" s="425"/>
      <c r="H802" s="425"/>
      <c r="I802" s="425"/>
    </row>
    <row r="803" spans="1:9" x14ac:dyDescent="0.2">
      <c r="A803" s="425"/>
      <c r="B803" s="425"/>
      <c r="C803" s="425"/>
      <c r="D803" s="425"/>
      <c r="E803" s="425"/>
      <c r="F803" s="425"/>
      <c r="G803" s="425"/>
      <c r="H803" s="425"/>
      <c r="I803" s="425"/>
    </row>
    <row r="804" spans="1:9" x14ac:dyDescent="0.2">
      <c r="A804" s="425"/>
      <c r="B804" s="425"/>
      <c r="C804" s="425"/>
      <c r="D804" s="425"/>
      <c r="E804" s="425"/>
      <c r="F804" s="425"/>
      <c r="G804" s="425"/>
      <c r="H804" s="425"/>
      <c r="I804" s="425"/>
    </row>
    <row r="805" spans="1:9" x14ac:dyDescent="0.2">
      <c r="A805" s="425"/>
      <c r="B805" s="425"/>
      <c r="C805" s="425"/>
      <c r="D805" s="425"/>
      <c r="E805" s="425"/>
      <c r="F805" s="425"/>
      <c r="G805" s="425"/>
      <c r="H805" s="425"/>
      <c r="I805" s="425"/>
    </row>
    <row r="806" spans="1:9" x14ac:dyDescent="0.2">
      <c r="A806" s="425"/>
      <c r="B806" s="425"/>
      <c r="C806" s="425"/>
      <c r="D806" s="425"/>
      <c r="E806" s="425"/>
      <c r="F806" s="425"/>
      <c r="G806" s="425"/>
      <c r="H806" s="425"/>
      <c r="I806" s="425"/>
    </row>
    <row r="807" spans="1:9" x14ac:dyDescent="0.2">
      <c r="A807" s="425"/>
      <c r="B807" s="425"/>
      <c r="C807" s="425"/>
      <c r="D807" s="425"/>
      <c r="E807" s="425"/>
      <c r="F807" s="425"/>
      <c r="G807" s="425"/>
      <c r="H807" s="425"/>
      <c r="I807" s="425"/>
    </row>
    <row r="808" spans="1:9" x14ac:dyDescent="0.2">
      <c r="A808" s="425"/>
      <c r="B808" s="425"/>
      <c r="C808" s="425"/>
      <c r="D808" s="425"/>
      <c r="E808" s="425"/>
      <c r="F808" s="425"/>
      <c r="G808" s="425"/>
      <c r="H808" s="425"/>
      <c r="I808" s="425"/>
    </row>
    <row r="809" spans="1:9" x14ac:dyDescent="0.2">
      <c r="A809" s="425"/>
      <c r="B809" s="425"/>
      <c r="C809" s="425"/>
      <c r="D809" s="425"/>
      <c r="E809" s="425"/>
      <c r="F809" s="425"/>
      <c r="G809" s="425"/>
      <c r="H809" s="425"/>
      <c r="I809" s="425"/>
    </row>
    <row r="810" spans="1:9" x14ac:dyDescent="0.2">
      <c r="A810" s="425"/>
      <c r="B810" s="425"/>
      <c r="C810" s="425"/>
      <c r="D810" s="425"/>
      <c r="E810" s="425"/>
      <c r="F810" s="425"/>
      <c r="G810" s="425"/>
      <c r="H810" s="425"/>
      <c r="I810" s="425"/>
    </row>
    <row r="811" spans="1:9" x14ac:dyDescent="0.2">
      <c r="A811" s="425"/>
      <c r="B811" s="425"/>
      <c r="C811" s="425"/>
      <c r="D811" s="425"/>
      <c r="E811" s="425"/>
      <c r="F811" s="425"/>
      <c r="G811" s="425"/>
      <c r="H811" s="425"/>
      <c r="I811" s="425"/>
    </row>
    <row r="812" spans="1:9" x14ac:dyDescent="0.2">
      <c r="A812" s="425"/>
      <c r="B812" s="425"/>
      <c r="C812" s="425"/>
      <c r="D812" s="425"/>
      <c r="E812" s="425"/>
      <c r="F812" s="425"/>
      <c r="G812" s="425"/>
      <c r="H812" s="425"/>
      <c r="I812" s="425"/>
    </row>
    <row r="813" spans="1:9" x14ac:dyDescent="0.2">
      <c r="A813" s="425"/>
      <c r="B813" s="425"/>
      <c r="C813" s="425"/>
      <c r="D813" s="425"/>
      <c r="E813" s="425"/>
      <c r="F813" s="425"/>
      <c r="G813" s="425"/>
      <c r="H813" s="425"/>
      <c r="I813" s="425"/>
    </row>
    <row r="814" spans="1:9" x14ac:dyDescent="0.2">
      <c r="A814" s="425"/>
      <c r="B814" s="425"/>
      <c r="C814" s="425"/>
      <c r="D814" s="425"/>
      <c r="E814" s="425"/>
      <c r="F814" s="425"/>
      <c r="G814" s="425"/>
      <c r="H814" s="425"/>
      <c r="I814" s="425"/>
    </row>
    <row r="815" spans="1:9" x14ac:dyDescent="0.2">
      <c r="A815" s="425"/>
      <c r="B815" s="425"/>
      <c r="C815" s="425"/>
      <c r="D815" s="425"/>
      <c r="E815" s="425"/>
      <c r="F815" s="425"/>
      <c r="G815" s="425"/>
      <c r="H815" s="425"/>
      <c r="I815" s="425"/>
    </row>
    <row r="816" spans="1:9" x14ac:dyDescent="0.2">
      <c r="A816" s="425"/>
      <c r="B816" s="425"/>
      <c r="C816" s="425"/>
      <c r="D816" s="425"/>
      <c r="E816" s="425"/>
      <c r="F816" s="425"/>
      <c r="G816" s="425"/>
      <c r="H816" s="425"/>
      <c r="I816" s="425"/>
    </row>
    <row r="817" spans="1:9" x14ac:dyDescent="0.2">
      <c r="A817" s="425"/>
      <c r="B817" s="425"/>
      <c r="C817" s="425"/>
      <c r="D817" s="425"/>
      <c r="E817" s="425"/>
      <c r="F817" s="425"/>
      <c r="G817" s="425"/>
      <c r="H817" s="425"/>
      <c r="I817" s="425"/>
    </row>
    <row r="818" spans="1:9" x14ac:dyDescent="0.2">
      <c r="A818" s="425"/>
      <c r="B818" s="425"/>
      <c r="C818" s="425"/>
      <c r="D818" s="425"/>
      <c r="E818" s="425"/>
      <c r="F818" s="425"/>
      <c r="G818" s="425"/>
      <c r="H818" s="425"/>
      <c r="I818" s="425"/>
    </row>
    <row r="819" spans="1:9" x14ac:dyDescent="0.2">
      <c r="A819" s="425"/>
      <c r="B819" s="425"/>
      <c r="C819" s="425"/>
      <c r="D819" s="425"/>
      <c r="E819" s="425"/>
      <c r="F819" s="425"/>
      <c r="G819" s="425"/>
      <c r="H819" s="425"/>
      <c r="I819" s="425"/>
    </row>
    <row r="820" spans="1:9" x14ac:dyDescent="0.2">
      <c r="A820" s="425"/>
      <c r="B820" s="425"/>
      <c r="C820" s="425"/>
      <c r="D820" s="425"/>
      <c r="E820" s="425"/>
      <c r="F820" s="425"/>
      <c r="G820" s="425"/>
      <c r="H820" s="425"/>
      <c r="I820" s="425"/>
    </row>
    <row r="821" spans="1:9" x14ac:dyDescent="0.2">
      <c r="A821" s="425"/>
      <c r="B821" s="425"/>
      <c r="C821" s="425"/>
      <c r="D821" s="425"/>
      <c r="E821" s="425"/>
      <c r="F821" s="425"/>
      <c r="G821" s="425"/>
      <c r="H821" s="425"/>
      <c r="I821" s="425"/>
    </row>
    <row r="822" spans="1:9" x14ac:dyDescent="0.2">
      <c r="A822" s="425"/>
      <c r="B822" s="425"/>
      <c r="C822" s="425"/>
      <c r="D822" s="425"/>
      <c r="E822" s="425"/>
      <c r="F822" s="425"/>
      <c r="G822" s="425"/>
      <c r="H822" s="425"/>
      <c r="I822" s="425"/>
    </row>
    <row r="823" spans="1:9" x14ac:dyDescent="0.2">
      <c r="A823" s="425"/>
      <c r="B823" s="425"/>
      <c r="C823" s="425"/>
      <c r="D823" s="425"/>
      <c r="E823" s="425"/>
      <c r="F823" s="425"/>
      <c r="G823" s="425"/>
      <c r="H823" s="425"/>
      <c r="I823" s="425"/>
    </row>
    <row r="824" spans="1:9" x14ac:dyDescent="0.2">
      <c r="A824" s="425"/>
      <c r="B824" s="425"/>
      <c r="C824" s="425"/>
      <c r="D824" s="425"/>
      <c r="E824" s="425"/>
      <c r="F824" s="425"/>
      <c r="G824" s="425"/>
      <c r="H824" s="425"/>
      <c r="I824" s="425"/>
    </row>
    <row r="825" spans="1:9" x14ac:dyDescent="0.2">
      <c r="A825" s="425"/>
      <c r="B825" s="425"/>
      <c r="C825" s="425"/>
      <c r="D825" s="425"/>
      <c r="E825" s="425"/>
      <c r="F825" s="425"/>
      <c r="G825" s="425"/>
      <c r="H825" s="425"/>
      <c r="I825" s="425"/>
    </row>
    <row r="826" spans="1:9" x14ac:dyDescent="0.2">
      <c r="A826" s="425"/>
      <c r="B826" s="425"/>
      <c r="C826" s="425"/>
      <c r="D826" s="425"/>
      <c r="E826" s="425"/>
      <c r="F826" s="425"/>
      <c r="G826" s="425"/>
      <c r="H826" s="425"/>
      <c r="I826" s="425"/>
    </row>
    <row r="827" spans="1:9" x14ac:dyDescent="0.2">
      <c r="A827" s="425"/>
      <c r="B827" s="425"/>
      <c r="C827" s="425"/>
      <c r="D827" s="425"/>
      <c r="E827" s="425"/>
      <c r="F827" s="425"/>
      <c r="G827" s="425"/>
      <c r="H827" s="425"/>
      <c r="I827" s="425"/>
    </row>
    <row r="828" spans="1:9" x14ac:dyDescent="0.2">
      <c r="A828" s="425"/>
      <c r="B828" s="425"/>
      <c r="C828" s="425"/>
      <c r="D828" s="425"/>
      <c r="E828" s="425"/>
      <c r="F828" s="425"/>
      <c r="G828" s="425"/>
      <c r="H828" s="425"/>
      <c r="I828" s="425"/>
    </row>
    <row r="829" spans="1:9" x14ac:dyDescent="0.2">
      <c r="A829" s="425"/>
      <c r="B829" s="425"/>
      <c r="C829" s="425"/>
      <c r="D829" s="425"/>
      <c r="E829" s="425"/>
      <c r="F829" s="425"/>
      <c r="G829" s="425"/>
      <c r="H829" s="425"/>
      <c r="I829" s="425"/>
    </row>
    <row r="830" spans="1:9" x14ac:dyDescent="0.2">
      <c r="A830" s="425"/>
      <c r="B830" s="425"/>
      <c r="C830" s="425"/>
      <c r="D830" s="425"/>
      <c r="E830" s="425"/>
      <c r="F830" s="425"/>
      <c r="G830" s="425"/>
      <c r="H830" s="425"/>
      <c r="I830" s="425"/>
    </row>
    <row r="831" spans="1:9" x14ac:dyDescent="0.2">
      <c r="A831" s="425"/>
      <c r="B831" s="425"/>
      <c r="C831" s="425"/>
      <c r="D831" s="425"/>
      <c r="E831" s="425"/>
      <c r="F831" s="425"/>
      <c r="G831" s="425"/>
      <c r="H831" s="425"/>
      <c r="I831" s="425"/>
    </row>
    <row r="832" spans="1:9" x14ac:dyDescent="0.2">
      <c r="A832" s="425"/>
      <c r="B832" s="425"/>
      <c r="C832" s="425"/>
      <c r="D832" s="425"/>
      <c r="E832" s="425"/>
      <c r="F832" s="425"/>
      <c r="G832" s="425"/>
      <c r="H832" s="425"/>
      <c r="I832" s="425"/>
    </row>
    <row r="833" spans="1:9" x14ac:dyDescent="0.2">
      <c r="A833" s="425"/>
      <c r="B833" s="425"/>
      <c r="C833" s="425"/>
      <c r="D833" s="425"/>
      <c r="E833" s="425"/>
      <c r="F833" s="425"/>
      <c r="G833" s="425"/>
      <c r="H833" s="425"/>
      <c r="I833" s="425"/>
    </row>
    <row r="834" spans="1:9" x14ac:dyDescent="0.2">
      <c r="A834" s="425"/>
      <c r="B834" s="425"/>
      <c r="C834" s="425"/>
      <c r="D834" s="425"/>
      <c r="E834" s="425"/>
      <c r="F834" s="425"/>
      <c r="G834" s="425"/>
      <c r="H834" s="425"/>
      <c r="I834" s="425"/>
    </row>
    <row r="835" spans="1:9" x14ac:dyDescent="0.2">
      <c r="A835" s="425"/>
      <c r="B835" s="425"/>
      <c r="C835" s="425"/>
      <c r="D835" s="425"/>
      <c r="E835" s="425"/>
      <c r="F835" s="425"/>
      <c r="G835" s="425"/>
      <c r="H835" s="425"/>
      <c r="I835" s="425"/>
    </row>
    <row r="836" spans="1:9" x14ac:dyDescent="0.2">
      <c r="A836" s="425"/>
      <c r="B836" s="425"/>
      <c r="C836" s="425"/>
      <c r="D836" s="425"/>
      <c r="E836" s="425"/>
      <c r="F836" s="425"/>
      <c r="G836" s="425"/>
      <c r="H836" s="425"/>
      <c r="I836" s="425"/>
    </row>
    <row r="837" spans="1:9" x14ac:dyDescent="0.2">
      <c r="A837" s="425"/>
      <c r="B837" s="425"/>
      <c r="C837" s="425"/>
      <c r="D837" s="425"/>
      <c r="E837" s="425"/>
      <c r="F837" s="425"/>
      <c r="G837" s="425"/>
      <c r="H837" s="425"/>
      <c r="I837" s="425"/>
    </row>
    <row r="838" spans="1:9" x14ac:dyDescent="0.2">
      <c r="A838" s="425"/>
      <c r="B838" s="425"/>
      <c r="C838" s="425"/>
      <c r="D838" s="425"/>
      <c r="E838" s="425"/>
      <c r="F838" s="425"/>
      <c r="G838" s="425"/>
      <c r="H838" s="425"/>
      <c r="I838" s="425"/>
    </row>
    <row r="839" spans="1:9" x14ac:dyDescent="0.2">
      <c r="A839" s="425"/>
      <c r="B839" s="425"/>
      <c r="C839" s="425"/>
      <c r="D839" s="425"/>
      <c r="E839" s="425"/>
      <c r="F839" s="425"/>
      <c r="G839" s="425"/>
      <c r="H839" s="425"/>
      <c r="I839" s="425"/>
    </row>
    <row r="840" spans="1:9" x14ac:dyDescent="0.2">
      <c r="A840" s="425"/>
      <c r="B840" s="425"/>
      <c r="C840" s="425"/>
      <c r="D840" s="425"/>
      <c r="E840" s="425"/>
      <c r="F840" s="425"/>
      <c r="G840" s="425"/>
      <c r="H840" s="425"/>
      <c r="I840" s="425"/>
    </row>
    <row r="841" spans="1:9" x14ac:dyDescent="0.2">
      <c r="A841" s="425"/>
      <c r="B841" s="425"/>
      <c r="C841" s="425"/>
      <c r="D841" s="425"/>
      <c r="E841" s="425"/>
      <c r="F841" s="425"/>
      <c r="G841" s="425"/>
      <c r="H841" s="425"/>
      <c r="I841" s="425"/>
    </row>
    <row r="842" spans="1:9" x14ac:dyDescent="0.2">
      <c r="A842" s="425"/>
      <c r="B842" s="425"/>
      <c r="C842" s="425"/>
      <c r="D842" s="425"/>
      <c r="E842" s="425"/>
      <c r="F842" s="425"/>
      <c r="G842" s="425"/>
      <c r="H842" s="425"/>
      <c r="I842" s="425"/>
    </row>
    <row r="843" spans="1:9" x14ac:dyDescent="0.2">
      <c r="A843" s="425"/>
      <c r="B843" s="425"/>
      <c r="C843" s="425"/>
      <c r="D843" s="425"/>
      <c r="E843" s="425"/>
      <c r="F843" s="425"/>
      <c r="G843" s="425"/>
      <c r="H843" s="425"/>
      <c r="I843" s="425"/>
    </row>
    <row r="844" spans="1:9" x14ac:dyDescent="0.2">
      <c r="A844" s="425"/>
      <c r="B844" s="425"/>
      <c r="C844" s="425"/>
      <c r="D844" s="425"/>
      <c r="E844" s="425"/>
      <c r="F844" s="425"/>
      <c r="G844" s="425"/>
      <c r="H844" s="425"/>
      <c r="I844" s="425"/>
    </row>
    <row r="845" spans="1:9" x14ac:dyDescent="0.2">
      <c r="A845" s="425"/>
      <c r="B845" s="425"/>
      <c r="C845" s="425"/>
      <c r="D845" s="425"/>
      <c r="E845" s="425"/>
      <c r="F845" s="425"/>
      <c r="G845" s="425"/>
      <c r="H845" s="425"/>
      <c r="I845" s="425"/>
    </row>
    <row r="846" spans="1:9" x14ac:dyDescent="0.2">
      <c r="A846" s="425"/>
      <c r="B846" s="425"/>
      <c r="C846" s="425"/>
      <c r="D846" s="425"/>
      <c r="E846" s="425"/>
      <c r="F846" s="425"/>
      <c r="G846" s="425"/>
      <c r="H846" s="425"/>
      <c r="I846" s="425"/>
    </row>
    <row r="847" spans="1:9" x14ac:dyDescent="0.2">
      <c r="A847" s="425"/>
      <c r="B847" s="425"/>
      <c r="C847" s="425"/>
      <c r="D847" s="425"/>
      <c r="E847" s="425"/>
      <c r="F847" s="425"/>
      <c r="G847" s="425"/>
      <c r="H847" s="425"/>
      <c r="I847" s="425"/>
    </row>
    <row r="848" spans="1:9" x14ac:dyDescent="0.2">
      <c r="A848" s="425"/>
      <c r="B848" s="425"/>
      <c r="C848" s="425"/>
      <c r="D848" s="425"/>
      <c r="E848" s="425"/>
      <c r="F848" s="425"/>
      <c r="G848" s="425"/>
      <c r="H848" s="425"/>
      <c r="I848" s="425"/>
    </row>
    <row r="849" spans="1:9" x14ac:dyDescent="0.2">
      <c r="A849" s="425"/>
      <c r="B849" s="425"/>
      <c r="C849" s="425"/>
      <c r="D849" s="425"/>
      <c r="E849" s="425"/>
      <c r="F849" s="425"/>
      <c r="G849" s="425"/>
      <c r="H849" s="425"/>
      <c r="I849" s="425"/>
    </row>
    <row r="850" spans="1:9" x14ac:dyDescent="0.2">
      <c r="A850" s="425"/>
      <c r="B850" s="425"/>
      <c r="C850" s="425"/>
      <c r="D850" s="425"/>
      <c r="E850" s="425"/>
      <c r="F850" s="425"/>
      <c r="G850" s="425"/>
      <c r="H850" s="425"/>
      <c r="I850" s="425"/>
    </row>
    <row r="851" spans="1:9" x14ac:dyDescent="0.2">
      <c r="A851" s="425"/>
      <c r="B851" s="425"/>
      <c r="C851" s="425"/>
      <c r="D851" s="425"/>
      <c r="E851" s="425"/>
      <c r="F851" s="425"/>
      <c r="G851" s="425"/>
      <c r="H851" s="425"/>
      <c r="I851" s="425"/>
    </row>
    <row r="852" spans="1:9" x14ac:dyDescent="0.2">
      <c r="A852" s="425"/>
      <c r="B852" s="425"/>
      <c r="C852" s="425"/>
      <c r="D852" s="425"/>
      <c r="E852" s="425"/>
      <c r="F852" s="425"/>
      <c r="G852" s="425"/>
      <c r="H852" s="425"/>
      <c r="I852" s="425"/>
    </row>
    <row r="853" spans="1:9" x14ac:dyDescent="0.2">
      <c r="A853" s="425"/>
      <c r="B853" s="425"/>
      <c r="C853" s="425"/>
      <c r="D853" s="425"/>
      <c r="E853" s="425"/>
      <c r="F853" s="425"/>
      <c r="G853" s="425"/>
      <c r="H853" s="425"/>
      <c r="I853" s="425"/>
    </row>
    <row r="854" spans="1:9" x14ac:dyDescent="0.2">
      <c r="A854" s="425"/>
      <c r="B854" s="425"/>
      <c r="C854" s="425"/>
      <c r="D854" s="425"/>
      <c r="E854" s="425"/>
      <c r="F854" s="425"/>
      <c r="G854" s="425"/>
      <c r="H854" s="425"/>
      <c r="I854" s="425"/>
    </row>
    <row r="855" spans="1:9" x14ac:dyDescent="0.2">
      <c r="A855" s="425"/>
      <c r="B855" s="425"/>
      <c r="C855" s="425"/>
      <c r="D855" s="425"/>
      <c r="E855" s="425"/>
      <c r="F855" s="425"/>
      <c r="G855" s="425"/>
      <c r="H855" s="425"/>
      <c r="I855" s="425"/>
    </row>
    <row r="856" spans="1:9" x14ac:dyDescent="0.2">
      <c r="A856" s="425"/>
      <c r="B856" s="425"/>
      <c r="C856" s="425"/>
      <c r="D856" s="425"/>
      <c r="E856" s="425"/>
      <c r="F856" s="425"/>
      <c r="G856" s="425"/>
      <c r="H856" s="425"/>
      <c r="I856" s="425"/>
    </row>
    <row r="857" spans="1:9" x14ac:dyDescent="0.2">
      <c r="A857" s="425"/>
      <c r="B857" s="425"/>
      <c r="C857" s="425"/>
      <c r="D857" s="425"/>
      <c r="E857" s="425"/>
      <c r="F857" s="425"/>
      <c r="G857" s="425"/>
      <c r="H857" s="425"/>
      <c r="I857" s="425"/>
    </row>
    <row r="858" spans="1:9" x14ac:dyDescent="0.2">
      <c r="A858" s="425"/>
      <c r="B858" s="425"/>
      <c r="C858" s="425"/>
      <c r="D858" s="425"/>
      <c r="E858" s="425"/>
      <c r="F858" s="425"/>
      <c r="G858" s="425"/>
      <c r="H858" s="425"/>
      <c r="I858" s="425"/>
    </row>
    <row r="859" spans="1:9" x14ac:dyDescent="0.2">
      <c r="A859" s="425"/>
      <c r="B859" s="425"/>
      <c r="C859" s="425"/>
      <c r="D859" s="425"/>
      <c r="E859" s="425"/>
      <c r="F859" s="425"/>
      <c r="G859" s="425"/>
      <c r="H859" s="425"/>
      <c r="I859" s="425"/>
    </row>
    <row r="860" spans="1:9" x14ac:dyDescent="0.2">
      <c r="A860" s="425"/>
      <c r="B860" s="425"/>
      <c r="C860" s="425"/>
      <c r="D860" s="425"/>
      <c r="E860" s="425"/>
      <c r="F860" s="425"/>
      <c r="G860" s="425"/>
      <c r="H860" s="425"/>
      <c r="I860" s="425"/>
    </row>
    <row r="861" spans="1:9" x14ac:dyDescent="0.2">
      <c r="A861" s="425"/>
      <c r="B861" s="425"/>
      <c r="C861" s="425"/>
      <c r="D861" s="425"/>
      <c r="E861" s="425"/>
      <c r="F861" s="425"/>
      <c r="G861" s="425"/>
      <c r="H861" s="425"/>
      <c r="I861" s="425"/>
    </row>
    <row r="862" spans="1:9" x14ac:dyDescent="0.2">
      <c r="A862" s="425"/>
      <c r="B862" s="425"/>
      <c r="C862" s="425"/>
      <c r="D862" s="425"/>
      <c r="E862" s="425"/>
      <c r="F862" s="425"/>
      <c r="G862" s="425"/>
      <c r="H862" s="425"/>
      <c r="I862" s="425"/>
    </row>
    <row r="863" spans="1:9" x14ac:dyDescent="0.2">
      <c r="A863" s="425"/>
      <c r="B863" s="425"/>
      <c r="C863" s="425"/>
      <c r="D863" s="425"/>
      <c r="E863" s="425"/>
      <c r="F863" s="425"/>
      <c r="G863" s="425"/>
      <c r="H863" s="425"/>
      <c r="I863" s="425"/>
    </row>
    <row r="864" spans="1:9" x14ac:dyDescent="0.2">
      <c r="A864" s="425"/>
      <c r="B864" s="425"/>
      <c r="C864" s="425"/>
      <c r="D864" s="425"/>
      <c r="E864" s="425"/>
      <c r="F864" s="425"/>
      <c r="G864" s="425"/>
      <c r="H864" s="425"/>
      <c r="I864" s="425"/>
    </row>
    <row r="865" spans="1:9" x14ac:dyDescent="0.2">
      <c r="A865" s="425"/>
      <c r="B865" s="425"/>
      <c r="C865" s="425"/>
      <c r="D865" s="425"/>
      <c r="E865" s="425"/>
      <c r="F865" s="425"/>
      <c r="G865" s="425"/>
      <c r="H865" s="425"/>
      <c r="I865" s="425"/>
    </row>
    <row r="866" spans="1:9" x14ac:dyDescent="0.2">
      <c r="A866" s="425"/>
      <c r="B866" s="425"/>
      <c r="C866" s="425"/>
      <c r="D866" s="425"/>
      <c r="E866" s="425"/>
      <c r="F866" s="425"/>
      <c r="G866" s="425"/>
      <c r="H866" s="425"/>
      <c r="I866" s="425"/>
    </row>
    <row r="867" spans="1:9" x14ac:dyDescent="0.2">
      <c r="A867" s="425"/>
      <c r="B867" s="425"/>
      <c r="C867" s="425"/>
      <c r="D867" s="425"/>
      <c r="E867" s="425"/>
      <c r="F867" s="425"/>
      <c r="G867" s="425"/>
      <c r="H867" s="425"/>
      <c r="I867" s="425"/>
    </row>
    <row r="868" spans="1:9" x14ac:dyDescent="0.2">
      <c r="A868" s="425"/>
      <c r="B868" s="425"/>
      <c r="C868" s="425"/>
      <c r="D868" s="425"/>
      <c r="E868" s="425"/>
      <c r="F868" s="425"/>
      <c r="G868" s="425"/>
      <c r="H868" s="425"/>
      <c r="I868" s="425"/>
    </row>
    <row r="869" spans="1:9" x14ac:dyDescent="0.2">
      <c r="A869" s="425"/>
      <c r="B869" s="425"/>
      <c r="C869" s="425"/>
      <c r="D869" s="425"/>
      <c r="E869" s="425"/>
      <c r="F869" s="425"/>
      <c r="G869" s="425"/>
      <c r="H869" s="425"/>
      <c r="I869" s="425"/>
    </row>
    <row r="870" spans="1:9" x14ac:dyDescent="0.2">
      <c r="A870" s="425"/>
      <c r="B870" s="425"/>
      <c r="C870" s="425"/>
      <c r="D870" s="425"/>
      <c r="E870" s="425"/>
      <c r="F870" s="425"/>
      <c r="G870" s="425"/>
      <c r="H870" s="425"/>
      <c r="I870" s="425"/>
    </row>
    <row r="871" spans="1:9" x14ac:dyDescent="0.2">
      <c r="A871" s="425"/>
      <c r="B871" s="425"/>
      <c r="C871" s="425"/>
      <c r="D871" s="425"/>
      <c r="E871" s="425"/>
      <c r="F871" s="425"/>
      <c r="G871" s="425"/>
      <c r="H871" s="425"/>
      <c r="I871" s="425"/>
    </row>
    <row r="872" spans="1:9" x14ac:dyDescent="0.2">
      <c r="A872" s="425"/>
      <c r="B872" s="425"/>
      <c r="C872" s="425"/>
      <c r="D872" s="425"/>
      <c r="E872" s="425"/>
      <c r="F872" s="425"/>
      <c r="G872" s="425"/>
      <c r="H872" s="425"/>
      <c r="I872" s="425"/>
    </row>
    <row r="873" spans="1:9" x14ac:dyDescent="0.2">
      <c r="A873" s="425"/>
      <c r="B873" s="425"/>
      <c r="C873" s="425"/>
      <c r="D873" s="425"/>
      <c r="E873" s="425"/>
      <c r="F873" s="425"/>
      <c r="G873" s="425"/>
      <c r="H873" s="425"/>
      <c r="I873" s="425"/>
    </row>
    <row r="874" spans="1:9" x14ac:dyDescent="0.2">
      <c r="A874" s="425"/>
      <c r="B874" s="425"/>
      <c r="C874" s="425"/>
      <c r="D874" s="425"/>
      <c r="E874" s="425"/>
      <c r="F874" s="425"/>
      <c r="G874" s="425"/>
      <c r="H874" s="425"/>
      <c r="I874" s="425"/>
    </row>
    <row r="875" spans="1:9" x14ac:dyDescent="0.2">
      <c r="A875" s="425"/>
      <c r="B875" s="425"/>
      <c r="C875" s="425"/>
      <c r="D875" s="425"/>
      <c r="E875" s="425"/>
      <c r="F875" s="425"/>
      <c r="G875" s="425"/>
      <c r="H875" s="425"/>
      <c r="I875" s="425"/>
    </row>
    <row r="876" spans="1:9" x14ac:dyDescent="0.2">
      <c r="A876" s="425"/>
      <c r="B876" s="425"/>
      <c r="C876" s="425"/>
      <c r="D876" s="425"/>
      <c r="E876" s="425"/>
      <c r="F876" s="425"/>
      <c r="G876" s="425"/>
      <c r="H876" s="425"/>
      <c r="I876" s="425"/>
    </row>
    <row r="877" spans="1:9" x14ac:dyDescent="0.2">
      <c r="A877" s="425"/>
      <c r="B877" s="425"/>
      <c r="C877" s="425"/>
      <c r="D877" s="425"/>
      <c r="E877" s="425"/>
      <c r="F877" s="425"/>
      <c r="G877" s="425"/>
      <c r="H877" s="425"/>
      <c r="I877" s="425"/>
    </row>
    <row r="878" spans="1:9" x14ac:dyDescent="0.2">
      <c r="A878" s="425"/>
      <c r="B878" s="425"/>
      <c r="C878" s="425"/>
      <c r="D878" s="425"/>
      <c r="E878" s="425"/>
      <c r="F878" s="425"/>
      <c r="G878" s="425"/>
      <c r="H878" s="425"/>
      <c r="I878" s="425"/>
    </row>
    <row r="879" spans="1:9" x14ac:dyDescent="0.2">
      <c r="A879" s="425"/>
      <c r="B879" s="425"/>
      <c r="C879" s="425"/>
      <c r="D879" s="425"/>
      <c r="E879" s="425"/>
      <c r="F879" s="425"/>
      <c r="G879" s="425"/>
      <c r="H879" s="425"/>
      <c r="I879" s="425"/>
    </row>
    <row r="880" spans="1:9" x14ac:dyDescent="0.2">
      <c r="A880" s="425"/>
      <c r="B880" s="425"/>
      <c r="C880" s="425"/>
      <c r="D880" s="425"/>
      <c r="E880" s="425"/>
      <c r="F880" s="425"/>
      <c r="G880" s="425"/>
      <c r="H880" s="425"/>
      <c r="I880" s="425"/>
    </row>
    <row r="881" spans="1:9" x14ac:dyDescent="0.2">
      <c r="A881" s="425"/>
      <c r="B881" s="425"/>
      <c r="C881" s="425"/>
      <c r="D881" s="425"/>
      <c r="E881" s="425"/>
      <c r="F881" s="425"/>
      <c r="G881" s="425"/>
      <c r="H881" s="425"/>
      <c r="I881" s="425"/>
    </row>
    <row r="882" spans="1:9" x14ac:dyDescent="0.2">
      <c r="A882" s="425"/>
      <c r="B882" s="425"/>
      <c r="C882" s="425"/>
      <c r="D882" s="425"/>
      <c r="E882" s="425"/>
      <c r="F882" s="425"/>
      <c r="G882" s="425"/>
      <c r="H882" s="425"/>
      <c r="I882" s="425"/>
    </row>
    <row r="883" spans="1:9" x14ac:dyDescent="0.2">
      <c r="A883" s="425"/>
      <c r="B883" s="425"/>
      <c r="C883" s="425"/>
      <c r="D883" s="425"/>
      <c r="E883" s="425"/>
      <c r="F883" s="425"/>
      <c r="G883" s="425"/>
      <c r="H883" s="425"/>
      <c r="I883" s="425"/>
    </row>
    <row r="884" spans="1:9" x14ac:dyDescent="0.2">
      <c r="A884" s="425"/>
      <c r="B884" s="425"/>
      <c r="C884" s="425"/>
      <c r="D884" s="425"/>
      <c r="E884" s="425"/>
      <c r="F884" s="425"/>
      <c r="G884" s="425"/>
      <c r="H884" s="425"/>
      <c r="I884" s="425"/>
    </row>
    <row r="885" spans="1:9" x14ac:dyDescent="0.2">
      <c r="A885" s="425"/>
      <c r="B885" s="425"/>
      <c r="C885" s="425"/>
      <c r="D885" s="425"/>
      <c r="E885" s="425"/>
      <c r="F885" s="425"/>
      <c r="G885" s="425"/>
      <c r="H885" s="425"/>
      <c r="I885" s="425"/>
    </row>
    <row r="886" spans="1:9" x14ac:dyDescent="0.2">
      <c r="A886" s="425"/>
      <c r="B886" s="425"/>
      <c r="C886" s="425"/>
      <c r="D886" s="425"/>
      <c r="E886" s="425"/>
      <c r="F886" s="425"/>
      <c r="G886" s="425"/>
      <c r="H886" s="425"/>
      <c r="I886" s="425"/>
    </row>
    <row r="887" spans="1:9" x14ac:dyDescent="0.2">
      <c r="A887" s="425"/>
      <c r="B887" s="425"/>
      <c r="C887" s="425"/>
      <c r="D887" s="425"/>
      <c r="E887" s="425"/>
      <c r="F887" s="425"/>
      <c r="G887" s="425"/>
      <c r="H887" s="425"/>
      <c r="I887" s="425"/>
    </row>
    <row r="888" spans="1:9" x14ac:dyDescent="0.2">
      <c r="A888" s="425"/>
      <c r="B888" s="425"/>
      <c r="C888" s="425"/>
      <c r="D888" s="425"/>
      <c r="E888" s="425"/>
      <c r="F888" s="425"/>
      <c r="G888" s="425"/>
      <c r="H888" s="425"/>
      <c r="I888" s="425"/>
    </row>
    <row r="889" spans="1:9" x14ac:dyDescent="0.2">
      <c r="A889" s="425"/>
      <c r="B889" s="425"/>
      <c r="C889" s="425"/>
      <c r="D889" s="425"/>
      <c r="E889" s="425"/>
      <c r="F889" s="425"/>
      <c r="G889" s="425"/>
      <c r="H889" s="425"/>
      <c r="I889" s="425"/>
    </row>
    <row r="890" spans="1:9" x14ac:dyDescent="0.2">
      <c r="A890" s="425"/>
      <c r="B890" s="425"/>
      <c r="C890" s="425"/>
      <c r="D890" s="425"/>
      <c r="E890" s="425"/>
      <c r="F890" s="425"/>
      <c r="G890" s="425"/>
      <c r="H890" s="425"/>
      <c r="I890" s="425"/>
    </row>
    <row r="891" spans="1:9" x14ac:dyDescent="0.2">
      <c r="A891" s="425"/>
      <c r="B891" s="425"/>
      <c r="C891" s="425"/>
      <c r="D891" s="425"/>
      <c r="E891" s="425"/>
      <c r="F891" s="425"/>
      <c r="G891" s="425"/>
      <c r="H891" s="425"/>
      <c r="I891" s="425"/>
    </row>
    <row r="892" spans="1:9" x14ac:dyDescent="0.2">
      <c r="A892" s="425"/>
      <c r="B892" s="425"/>
      <c r="C892" s="425"/>
      <c r="D892" s="425"/>
      <c r="E892" s="425"/>
      <c r="F892" s="425"/>
      <c r="G892" s="425"/>
      <c r="H892" s="425"/>
      <c r="I892" s="425"/>
    </row>
    <row r="893" spans="1:9" x14ac:dyDescent="0.2">
      <c r="A893" s="425"/>
      <c r="B893" s="425"/>
      <c r="C893" s="425"/>
      <c r="D893" s="425"/>
      <c r="E893" s="425"/>
      <c r="F893" s="425"/>
      <c r="G893" s="425"/>
      <c r="H893" s="425"/>
      <c r="I893" s="425"/>
    </row>
    <row r="894" spans="1:9" x14ac:dyDescent="0.2">
      <c r="A894" s="425"/>
      <c r="B894" s="425"/>
      <c r="C894" s="425"/>
      <c r="D894" s="425"/>
      <c r="E894" s="425"/>
      <c r="F894" s="425"/>
      <c r="G894" s="425"/>
      <c r="H894" s="425"/>
      <c r="I894" s="425"/>
    </row>
    <row r="895" spans="1:9" x14ac:dyDescent="0.2">
      <c r="A895" s="425"/>
      <c r="B895" s="425"/>
      <c r="C895" s="425"/>
      <c r="D895" s="425"/>
      <c r="E895" s="425"/>
      <c r="F895" s="425"/>
      <c r="G895" s="425"/>
      <c r="H895" s="425"/>
      <c r="I895" s="425"/>
    </row>
    <row r="896" spans="1:9" x14ac:dyDescent="0.2">
      <c r="A896" s="425"/>
      <c r="B896" s="425"/>
      <c r="C896" s="425"/>
      <c r="D896" s="425"/>
      <c r="E896" s="425"/>
      <c r="F896" s="425"/>
      <c r="G896" s="425"/>
      <c r="H896" s="425"/>
      <c r="I896" s="425"/>
    </row>
    <row r="897" spans="1:9" x14ac:dyDescent="0.2">
      <c r="A897" s="425"/>
      <c r="B897" s="425"/>
      <c r="C897" s="425"/>
      <c r="D897" s="425"/>
      <c r="E897" s="425"/>
      <c r="F897" s="425"/>
      <c r="G897" s="425"/>
      <c r="H897" s="425"/>
      <c r="I897" s="425"/>
    </row>
    <row r="898" spans="1:9" x14ac:dyDescent="0.2">
      <c r="A898" s="425"/>
      <c r="B898" s="425"/>
      <c r="C898" s="425"/>
      <c r="D898" s="425"/>
      <c r="E898" s="425"/>
      <c r="F898" s="425"/>
      <c r="G898" s="425"/>
      <c r="H898" s="425"/>
      <c r="I898" s="425"/>
    </row>
    <row r="899" spans="1:9" x14ac:dyDescent="0.2">
      <c r="A899" s="425"/>
      <c r="B899" s="425"/>
      <c r="C899" s="425"/>
      <c r="D899" s="425"/>
      <c r="E899" s="425"/>
      <c r="F899" s="425"/>
      <c r="G899" s="425"/>
      <c r="H899" s="425"/>
      <c r="I899" s="425"/>
    </row>
    <row r="900" spans="1:9" x14ac:dyDescent="0.2">
      <c r="A900" s="425"/>
      <c r="B900" s="425"/>
      <c r="C900" s="425"/>
      <c r="D900" s="425"/>
      <c r="E900" s="425"/>
      <c r="F900" s="425"/>
      <c r="G900" s="425"/>
      <c r="H900" s="425"/>
      <c r="I900" s="425"/>
    </row>
    <row r="901" spans="1:9" x14ac:dyDescent="0.2">
      <c r="A901" s="425"/>
      <c r="B901" s="425"/>
      <c r="C901" s="425"/>
      <c r="D901" s="425"/>
      <c r="E901" s="425"/>
      <c r="F901" s="425"/>
      <c r="G901" s="425"/>
      <c r="H901" s="425"/>
      <c r="I901" s="425"/>
    </row>
    <row r="902" spans="1:9" x14ac:dyDescent="0.2">
      <c r="A902" s="425"/>
      <c r="B902" s="425"/>
      <c r="C902" s="425"/>
      <c r="D902" s="425"/>
      <c r="E902" s="425"/>
      <c r="F902" s="425"/>
      <c r="G902" s="425"/>
      <c r="H902" s="425"/>
      <c r="I902" s="425"/>
    </row>
    <row r="903" spans="1:9" x14ac:dyDescent="0.2">
      <c r="A903" s="425"/>
      <c r="B903" s="425"/>
      <c r="C903" s="425"/>
      <c r="D903" s="425"/>
      <c r="E903" s="425"/>
      <c r="F903" s="425"/>
      <c r="G903" s="425"/>
      <c r="H903" s="425"/>
      <c r="I903" s="425"/>
    </row>
    <row r="904" spans="1:9" x14ac:dyDescent="0.2">
      <c r="A904" s="425"/>
      <c r="B904" s="425"/>
      <c r="C904" s="425"/>
      <c r="D904" s="425"/>
      <c r="E904" s="425"/>
      <c r="F904" s="425"/>
      <c r="G904" s="425"/>
      <c r="H904" s="425"/>
      <c r="I904" s="425"/>
    </row>
    <row r="905" spans="1:9" x14ac:dyDescent="0.2">
      <c r="A905" s="425"/>
      <c r="B905" s="425"/>
      <c r="C905" s="425"/>
      <c r="D905" s="425"/>
      <c r="E905" s="425"/>
      <c r="F905" s="425"/>
      <c r="G905" s="425"/>
      <c r="H905" s="425"/>
      <c r="I905" s="425"/>
    </row>
    <row r="906" spans="1:9" x14ac:dyDescent="0.2">
      <c r="A906" s="425"/>
      <c r="B906" s="425"/>
      <c r="C906" s="425"/>
      <c r="D906" s="425"/>
      <c r="E906" s="425"/>
      <c r="F906" s="425"/>
      <c r="G906" s="425"/>
      <c r="H906" s="425"/>
      <c r="I906" s="425"/>
    </row>
    <row r="907" spans="1:9" x14ac:dyDescent="0.2">
      <c r="A907" s="425"/>
      <c r="B907" s="425"/>
      <c r="C907" s="425"/>
      <c r="D907" s="425"/>
      <c r="E907" s="425"/>
      <c r="F907" s="425"/>
      <c r="G907" s="425"/>
      <c r="H907" s="425"/>
      <c r="I907" s="425"/>
    </row>
    <row r="908" spans="1:9" x14ac:dyDescent="0.2">
      <c r="A908" s="425"/>
      <c r="B908" s="425"/>
      <c r="C908" s="425"/>
      <c r="D908" s="425"/>
      <c r="E908" s="425"/>
      <c r="F908" s="425"/>
      <c r="G908" s="425"/>
      <c r="H908" s="425"/>
      <c r="I908" s="425"/>
    </row>
    <row r="909" spans="1:9" x14ac:dyDescent="0.2">
      <c r="A909" s="425"/>
      <c r="B909" s="425"/>
      <c r="C909" s="425"/>
      <c r="D909" s="425"/>
      <c r="E909" s="425"/>
      <c r="F909" s="425"/>
      <c r="G909" s="425"/>
      <c r="H909" s="425"/>
      <c r="I909" s="425"/>
    </row>
    <row r="910" spans="1:9" x14ac:dyDescent="0.2">
      <c r="A910" s="425"/>
      <c r="B910" s="425"/>
      <c r="C910" s="425"/>
      <c r="D910" s="425"/>
      <c r="E910" s="425"/>
      <c r="F910" s="425"/>
      <c r="G910" s="425"/>
      <c r="H910" s="425"/>
      <c r="I910" s="425"/>
    </row>
    <row r="911" spans="1:9" x14ac:dyDescent="0.2">
      <c r="A911" s="425"/>
      <c r="B911" s="425"/>
      <c r="C911" s="425"/>
      <c r="D911" s="425"/>
      <c r="E911" s="425"/>
      <c r="F911" s="425"/>
      <c r="G911" s="425"/>
      <c r="H911" s="425"/>
      <c r="I911" s="425"/>
    </row>
    <row r="912" spans="1:9" x14ac:dyDescent="0.2">
      <c r="A912" s="425"/>
      <c r="B912" s="425"/>
      <c r="C912" s="425"/>
      <c r="D912" s="425"/>
      <c r="E912" s="425"/>
      <c r="F912" s="425"/>
      <c r="G912" s="425"/>
      <c r="H912" s="425"/>
      <c r="I912" s="425"/>
    </row>
    <row r="913" spans="1:9" x14ac:dyDescent="0.2">
      <c r="A913" s="425"/>
      <c r="B913" s="425"/>
      <c r="C913" s="425"/>
      <c r="D913" s="425"/>
      <c r="E913" s="425"/>
      <c r="F913" s="425"/>
      <c r="G913" s="425"/>
      <c r="H913" s="425"/>
      <c r="I913" s="425"/>
    </row>
    <row r="914" spans="1:9" x14ac:dyDescent="0.2">
      <c r="A914" s="425"/>
      <c r="B914" s="425"/>
      <c r="C914" s="425"/>
      <c r="D914" s="425"/>
      <c r="E914" s="425"/>
      <c r="F914" s="425"/>
      <c r="G914" s="425"/>
      <c r="H914" s="425"/>
      <c r="I914" s="425"/>
    </row>
    <row r="915" spans="1:9" x14ac:dyDescent="0.2">
      <c r="A915" s="425"/>
      <c r="B915" s="425"/>
      <c r="C915" s="425"/>
      <c r="D915" s="425"/>
      <c r="E915" s="425"/>
      <c r="F915" s="425"/>
      <c r="G915" s="425"/>
      <c r="H915" s="425"/>
      <c r="I915" s="425"/>
    </row>
    <row r="916" spans="1:9" x14ac:dyDescent="0.2">
      <c r="A916" s="425"/>
      <c r="B916" s="425"/>
      <c r="C916" s="425"/>
      <c r="D916" s="425"/>
      <c r="E916" s="425"/>
      <c r="F916" s="425"/>
      <c r="G916" s="425"/>
      <c r="H916" s="425"/>
      <c r="I916" s="425"/>
    </row>
    <row r="917" spans="1:9" x14ac:dyDescent="0.2">
      <c r="A917" s="425"/>
      <c r="B917" s="425"/>
      <c r="C917" s="425"/>
      <c r="D917" s="425"/>
      <c r="E917" s="425"/>
      <c r="F917" s="425"/>
      <c r="G917" s="425"/>
      <c r="H917" s="425"/>
      <c r="I917" s="425"/>
    </row>
    <row r="918" spans="1:9" x14ac:dyDescent="0.2">
      <c r="A918" s="425"/>
      <c r="B918" s="425"/>
      <c r="C918" s="425"/>
      <c r="D918" s="425"/>
      <c r="E918" s="425"/>
      <c r="F918" s="425"/>
      <c r="G918" s="425"/>
      <c r="H918" s="425"/>
      <c r="I918" s="425"/>
    </row>
    <row r="919" spans="1:9" x14ac:dyDescent="0.2">
      <c r="A919" s="425"/>
      <c r="B919" s="425"/>
      <c r="C919" s="425"/>
      <c r="D919" s="425"/>
      <c r="E919" s="425"/>
      <c r="F919" s="425"/>
      <c r="G919" s="425"/>
      <c r="H919" s="425"/>
      <c r="I919" s="425"/>
    </row>
    <row r="920" spans="1:9" x14ac:dyDescent="0.2">
      <c r="A920" s="425"/>
      <c r="B920" s="425"/>
      <c r="C920" s="425"/>
      <c r="D920" s="425"/>
      <c r="E920" s="425"/>
      <c r="F920" s="425"/>
      <c r="G920" s="425"/>
      <c r="H920" s="425"/>
      <c r="I920" s="425"/>
    </row>
    <row r="921" spans="1:9" x14ac:dyDescent="0.2">
      <c r="A921" s="425"/>
      <c r="B921" s="425"/>
      <c r="C921" s="425"/>
      <c r="D921" s="425"/>
      <c r="E921" s="425"/>
      <c r="F921" s="425"/>
      <c r="G921" s="425"/>
      <c r="H921" s="425"/>
      <c r="I921" s="425"/>
    </row>
    <row r="922" spans="1:9" x14ac:dyDescent="0.2">
      <c r="A922" s="425"/>
      <c r="B922" s="425"/>
      <c r="C922" s="425"/>
      <c r="D922" s="425"/>
      <c r="E922" s="425"/>
      <c r="F922" s="425"/>
      <c r="G922" s="425"/>
      <c r="H922" s="425"/>
      <c r="I922" s="425"/>
    </row>
    <row r="923" spans="1:9" x14ac:dyDescent="0.2">
      <c r="A923" s="425"/>
      <c r="B923" s="425"/>
      <c r="C923" s="425"/>
      <c r="D923" s="425"/>
      <c r="E923" s="425"/>
      <c r="F923" s="425"/>
      <c r="G923" s="425"/>
      <c r="H923" s="425"/>
      <c r="I923" s="425"/>
    </row>
    <row r="924" spans="1:9" x14ac:dyDescent="0.2">
      <c r="A924" s="425"/>
      <c r="B924" s="425"/>
      <c r="C924" s="425"/>
      <c r="D924" s="425"/>
      <c r="E924" s="425"/>
      <c r="F924" s="425"/>
      <c r="G924" s="425"/>
      <c r="H924" s="425"/>
      <c r="I924" s="425"/>
    </row>
    <row r="925" spans="1:9" x14ac:dyDescent="0.2">
      <c r="A925" s="425"/>
      <c r="B925" s="425"/>
      <c r="C925" s="425"/>
      <c r="D925" s="425"/>
      <c r="E925" s="425"/>
      <c r="F925" s="425"/>
      <c r="G925" s="425"/>
      <c r="H925" s="425"/>
      <c r="I925" s="425"/>
    </row>
    <row r="926" spans="1:9" x14ac:dyDescent="0.2">
      <c r="A926" s="425"/>
      <c r="B926" s="425"/>
      <c r="C926" s="425"/>
      <c r="D926" s="425"/>
      <c r="E926" s="425"/>
      <c r="F926" s="425"/>
      <c r="G926" s="425"/>
      <c r="H926" s="425"/>
      <c r="I926" s="425"/>
    </row>
    <row r="927" spans="1:9" x14ac:dyDescent="0.2">
      <c r="A927" s="425"/>
      <c r="B927" s="425"/>
      <c r="C927" s="425"/>
      <c r="D927" s="425"/>
      <c r="E927" s="425"/>
      <c r="F927" s="425"/>
      <c r="G927" s="425"/>
      <c r="H927" s="425"/>
      <c r="I927" s="425"/>
    </row>
    <row r="928" spans="1:9" x14ac:dyDescent="0.2">
      <c r="A928" s="425"/>
      <c r="B928" s="425"/>
      <c r="C928" s="425"/>
      <c r="D928" s="425"/>
      <c r="E928" s="425"/>
      <c r="F928" s="425"/>
      <c r="G928" s="425"/>
      <c r="H928" s="425"/>
      <c r="I928" s="425"/>
    </row>
    <row r="929" spans="1:9" x14ac:dyDescent="0.2">
      <c r="A929" s="425"/>
      <c r="B929" s="425"/>
      <c r="C929" s="425"/>
      <c r="D929" s="425"/>
      <c r="E929" s="425"/>
      <c r="F929" s="425"/>
      <c r="G929" s="425"/>
      <c r="H929" s="425"/>
      <c r="I929" s="425"/>
    </row>
    <row r="930" spans="1:9" x14ac:dyDescent="0.2">
      <c r="A930" s="425"/>
      <c r="B930" s="425"/>
      <c r="C930" s="425"/>
      <c r="D930" s="425"/>
      <c r="E930" s="425"/>
      <c r="F930" s="425"/>
      <c r="G930" s="425"/>
      <c r="H930" s="425"/>
      <c r="I930" s="425"/>
    </row>
    <row r="931" spans="1:9" x14ac:dyDescent="0.2">
      <c r="A931" s="425"/>
      <c r="B931" s="425"/>
      <c r="C931" s="425"/>
      <c r="D931" s="425"/>
      <c r="E931" s="425"/>
      <c r="F931" s="425"/>
      <c r="G931" s="425"/>
      <c r="H931" s="425"/>
      <c r="I931" s="425"/>
    </row>
    <row r="932" spans="1:9" x14ac:dyDescent="0.2">
      <c r="A932" s="425"/>
      <c r="B932" s="425"/>
      <c r="C932" s="425"/>
      <c r="D932" s="425"/>
      <c r="E932" s="425"/>
      <c r="F932" s="425"/>
      <c r="G932" s="425"/>
      <c r="H932" s="425"/>
      <c r="I932" s="425"/>
    </row>
    <row r="933" spans="1:9" x14ac:dyDescent="0.2">
      <c r="A933" s="425"/>
      <c r="B933" s="425"/>
      <c r="C933" s="425"/>
      <c r="D933" s="425"/>
      <c r="E933" s="425"/>
      <c r="F933" s="425"/>
      <c r="G933" s="425"/>
      <c r="H933" s="425"/>
      <c r="I933" s="425"/>
    </row>
    <row r="934" spans="1:9" x14ac:dyDescent="0.2">
      <c r="A934" s="425"/>
      <c r="B934" s="425"/>
      <c r="C934" s="425"/>
      <c r="D934" s="425"/>
      <c r="E934" s="425"/>
      <c r="F934" s="425"/>
      <c r="G934" s="425"/>
      <c r="H934" s="425"/>
      <c r="I934" s="425"/>
    </row>
    <row r="935" spans="1:9" x14ac:dyDescent="0.2">
      <c r="A935" s="425"/>
      <c r="B935" s="425"/>
      <c r="C935" s="425"/>
      <c r="D935" s="425"/>
      <c r="E935" s="425"/>
      <c r="F935" s="425"/>
      <c r="G935" s="425"/>
      <c r="H935" s="425"/>
      <c r="I935" s="425"/>
    </row>
    <row r="936" spans="1:9" x14ac:dyDescent="0.2">
      <c r="A936" s="425"/>
      <c r="B936" s="425"/>
      <c r="C936" s="425"/>
      <c r="D936" s="425"/>
      <c r="E936" s="425"/>
      <c r="F936" s="425"/>
      <c r="G936" s="425"/>
      <c r="H936" s="425"/>
      <c r="I936" s="425"/>
    </row>
    <row r="937" spans="1:9" x14ac:dyDescent="0.2">
      <c r="A937" s="425"/>
      <c r="B937" s="425"/>
      <c r="C937" s="425"/>
      <c r="D937" s="425"/>
      <c r="E937" s="425"/>
      <c r="F937" s="425"/>
      <c r="G937" s="425"/>
      <c r="H937" s="425"/>
      <c r="I937" s="425"/>
    </row>
    <row r="938" spans="1:9" x14ac:dyDescent="0.2">
      <c r="A938" s="425"/>
      <c r="B938" s="425"/>
      <c r="C938" s="425"/>
      <c r="D938" s="425"/>
      <c r="E938" s="425"/>
      <c r="F938" s="425"/>
      <c r="G938" s="425"/>
      <c r="H938" s="425"/>
      <c r="I938" s="425"/>
    </row>
    <row r="939" spans="1:9" x14ac:dyDescent="0.2">
      <c r="A939" s="425"/>
      <c r="B939" s="425"/>
      <c r="C939" s="425"/>
      <c r="D939" s="425"/>
      <c r="E939" s="425"/>
      <c r="F939" s="425"/>
      <c r="G939" s="425"/>
      <c r="H939" s="425"/>
      <c r="I939" s="425"/>
    </row>
    <row r="940" spans="1:9" x14ac:dyDescent="0.2">
      <c r="A940" s="425"/>
      <c r="B940" s="425"/>
      <c r="C940" s="425"/>
      <c r="D940" s="425"/>
      <c r="E940" s="425"/>
      <c r="F940" s="425"/>
      <c r="G940" s="425"/>
      <c r="H940" s="425"/>
      <c r="I940" s="425"/>
    </row>
    <row r="941" spans="1:9" x14ac:dyDescent="0.2">
      <c r="A941" s="425"/>
      <c r="B941" s="425"/>
      <c r="C941" s="425"/>
      <c r="D941" s="425"/>
      <c r="E941" s="425"/>
      <c r="F941" s="425"/>
      <c r="G941" s="425"/>
      <c r="H941" s="425"/>
      <c r="I941" s="425"/>
    </row>
    <row r="942" spans="1:9" x14ac:dyDescent="0.2">
      <c r="A942" s="425"/>
      <c r="B942" s="425"/>
      <c r="C942" s="425"/>
      <c r="D942" s="425"/>
      <c r="E942" s="425"/>
      <c r="F942" s="425"/>
      <c r="G942" s="425"/>
      <c r="H942" s="425"/>
      <c r="I942" s="425"/>
    </row>
    <row r="943" spans="1:9" x14ac:dyDescent="0.2">
      <c r="A943" s="425"/>
      <c r="B943" s="425"/>
      <c r="C943" s="425"/>
      <c r="D943" s="425"/>
      <c r="E943" s="425"/>
      <c r="F943" s="425"/>
      <c r="G943" s="425"/>
      <c r="H943" s="425"/>
      <c r="I943" s="425"/>
    </row>
    <row r="944" spans="1:9" x14ac:dyDescent="0.2">
      <c r="A944" s="425"/>
      <c r="B944" s="425"/>
      <c r="C944" s="425"/>
      <c r="D944" s="425"/>
      <c r="E944" s="425"/>
      <c r="F944" s="425"/>
      <c r="G944" s="425"/>
      <c r="H944" s="425"/>
      <c r="I944" s="425"/>
    </row>
    <row r="945" spans="1:9" x14ac:dyDescent="0.2">
      <c r="A945" s="425"/>
      <c r="B945" s="425"/>
      <c r="C945" s="425"/>
      <c r="D945" s="425"/>
      <c r="E945" s="425"/>
      <c r="F945" s="425"/>
      <c r="G945" s="425"/>
      <c r="H945" s="425"/>
      <c r="I945" s="425"/>
    </row>
    <row r="946" spans="1:9" x14ac:dyDescent="0.2">
      <c r="A946" s="425"/>
      <c r="B946" s="425"/>
      <c r="C946" s="425"/>
      <c r="D946" s="425"/>
      <c r="E946" s="425"/>
      <c r="F946" s="425"/>
      <c r="G946" s="425"/>
      <c r="H946" s="425"/>
      <c r="I946" s="425"/>
    </row>
    <row r="947" spans="1:9" x14ac:dyDescent="0.2">
      <c r="A947" s="425"/>
      <c r="B947" s="425"/>
      <c r="C947" s="425"/>
      <c r="D947" s="425"/>
      <c r="E947" s="425"/>
      <c r="F947" s="425"/>
      <c r="G947" s="425"/>
      <c r="H947" s="425"/>
      <c r="I947" s="425"/>
    </row>
    <row r="948" spans="1:9" x14ac:dyDescent="0.2">
      <c r="A948" s="425"/>
      <c r="B948" s="425"/>
      <c r="C948" s="425"/>
      <c r="D948" s="425"/>
      <c r="E948" s="425"/>
      <c r="F948" s="425"/>
      <c r="G948" s="425"/>
      <c r="H948" s="425"/>
      <c r="I948" s="425"/>
    </row>
    <row r="949" spans="1:9" x14ac:dyDescent="0.2">
      <c r="A949" s="425"/>
      <c r="B949" s="425"/>
      <c r="C949" s="425"/>
      <c r="D949" s="425"/>
      <c r="E949" s="425"/>
      <c r="F949" s="425"/>
      <c r="G949" s="425"/>
      <c r="H949" s="425"/>
      <c r="I949" s="425"/>
    </row>
    <row r="950" spans="1:9" x14ac:dyDescent="0.2">
      <c r="A950" s="425"/>
      <c r="B950" s="425"/>
      <c r="C950" s="425"/>
      <c r="D950" s="425"/>
      <c r="E950" s="425"/>
      <c r="F950" s="425"/>
      <c r="G950" s="425"/>
      <c r="H950" s="425"/>
      <c r="I950" s="425"/>
    </row>
    <row r="951" spans="1:9" x14ac:dyDescent="0.2">
      <c r="A951" s="425"/>
      <c r="B951" s="425"/>
      <c r="C951" s="425"/>
      <c r="D951" s="425"/>
      <c r="E951" s="425"/>
      <c r="F951" s="425"/>
      <c r="G951" s="425"/>
      <c r="H951" s="425"/>
      <c r="I951" s="425"/>
    </row>
    <row r="952" spans="1:9" x14ac:dyDescent="0.2">
      <c r="A952" s="425"/>
      <c r="B952" s="425"/>
      <c r="C952" s="425"/>
      <c r="D952" s="425"/>
      <c r="E952" s="425"/>
      <c r="F952" s="425"/>
      <c r="G952" s="425"/>
      <c r="H952" s="425"/>
      <c r="I952" s="425"/>
    </row>
    <row r="953" spans="1:9" x14ac:dyDescent="0.2">
      <c r="A953" s="425"/>
      <c r="B953" s="425"/>
      <c r="C953" s="425"/>
      <c r="D953" s="425"/>
      <c r="E953" s="425"/>
      <c r="F953" s="425"/>
      <c r="G953" s="425"/>
      <c r="H953" s="425"/>
      <c r="I953" s="425"/>
    </row>
    <row r="954" spans="1:9" x14ac:dyDescent="0.2">
      <c r="A954" s="425"/>
      <c r="B954" s="425"/>
      <c r="C954" s="425"/>
      <c r="D954" s="425"/>
      <c r="E954" s="425"/>
      <c r="F954" s="425"/>
      <c r="G954" s="425"/>
      <c r="H954" s="425"/>
      <c r="I954" s="425"/>
    </row>
    <row r="955" spans="1:9" x14ac:dyDescent="0.2">
      <c r="A955" s="425"/>
      <c r="B955" s="425"/>
      <c r="C955" s="425"/>
      <c r="D955" s="425"/>
      <c r="E955" s="425"/>
      <c r="F955" s="425"/>
      <c r="G955" s="425"/>
      <c r="H955" s="425"/>
      <c r="I955" s="425"/>
    </row>
    <row r="956" spans="1:9" x14ac:dyDescent="0.2">
      <c r="A956" s="425"/>
      <c r="B956" s="425"/>
      <c r="C956" s="425"/>
      <c r="D956" s="425"/>
      <c r="E956" s="425"/>
      <c r="F956" s="425"/>
      <c r="G956" s="425"/>
      <c r="H956" s="425"/>
      <c r="I956" s="425"/>
    </row>
    <row r="957" spans="1:9" x14ac:dyDescent="0.2">
      <c r="A957" s="425"/>
      <c r="B957" s="425"/>
      <c r="C957" s="425"/>
      <c r="D957" s="425"/>
      <c r="E957" s="425"/>
      <c r="F957" s="425"/>
      <c r="G957" s="425"/>
      <c r="H957" s="425"/>
      <c r="I957" s="425"/>
    </row>
    <row r="958" spans="1:9" x14ac:dyDescent="0.2">
      <c r="A958" s="425"/>
      <c r="B958" s="425"/>
      <c r="C958" s="425"/>
      <c r="D958" s="425"/>
      <c r="E958" s="425"/>
      <c r="F958" s="425"/>
      <c r="G958" s="425"/>
      <c r="H958" s="425"/>
      <c r="I958" s="425"/>
    </row>
    <row r="959" spans="1:9" x14ac:dyDescent="0.2">
      <c r="A959" s="425"/>
      <c r="B959" s="425"/>
      <c r="C959" s="425"/>
      <c r="D959" s="425"/>
      <c r="E959" s="425"/>
      <c r="F959" s="425"/>
      <c r="G959" s="425"/>
      <c r="H959" s="425"/>
      <c r="I959" s="425"/>
    </row>
    <row r="960" spans="1:9" x14ac:dyDescent="0.2">
      <c r="A960" s="425"/>
      <c r="B960" s="425"/>
      <c r="C960" s="425"/>
      <c r="D960" s="425"/>
      <c r="E960" s="425"/>
      <c r="F960" s="425"/>
      <c r="G960" s="425"/>
      <c r="H960" s="425"/>
      <c r="I960" s="425"/>
    </row>
    <row r="961" spans="1:9" x14ac:dyDescent="0.2">
      <c r="A961" s="425"/>
      <c r="B961" s="425"/>
      <c r="C961" s="425"/>
      <c r="D961" s="425"/>
      <c r="E961" s="425"/>
      <c r="F961" s="425"/>
      <c r="G961" s="425"/>
      <c r="H961" s="425"/>
      <c r="I961" s="425"/>
    </row>
    <row r="962" spans="1:9" x14ac:dyDescent="0.2">
      <c r="A962" s="425"/>
      <c r="B962" s="425"/>
      <c r="C962" s="425"/>
      <c r="D962" s="425"/>
      <c r="E962" s="425"/>
      <c r="F962" s="425"/>
      <c r="G962" s="425"/>
      <c r="H962" s="425"/>
      <c r="I962" s="425"/>
    </row>
    <row r="963" spans="1:9" x14ac:dyDescent="0.2">
      <c r="A963" s="425"/>
      <c r="B963" s="425"/>
      <c r="C963" s="425"/>
      <c r="D963" s="425"/>
      <c r="E963" s="425"/>
      <c r="F963" s="425"/>
      <c r="G963" s="425"/>
      <c r="H963" s="425"/>
      <c r="I963" s="425"/>
    </row>
    <row r="964" spans="1:9" x14ac:dyDescent="0.2">
      <c r="A964" s="425"/>
      <c r="B964" s="425"/>
      <c r="C964" s="425"/>
      <c r="D964" s="425"/>
      <c r="E964" s="425"/>
      <c r="F964" s="425"/>
      <c r="G964" s="425"/>
      <c r="H964" s="425"/>
      <c r="I964" s="425"/>
    </row>
    <row r="965" spans="1:9" x14ac:dyDescent="0.2">
      <c r="A965" s="425"/>
      <c r="B965" s="425"/>
      <c r="C965" s="425"/>
      <c r="D965" s="425"/>
      <c r="E965" s="425"/>
      <c r="F965" s="425"/>
      <c r="G965" s="425"/>
      <c r="H965" s="425"/>
      <c r="I965" s="425"/>
    </row>
    <row r="966" spans="1:9" x14ac:dyDescent="0.2">
      <c r="A966" s="425"/>
      <c r="B966" s="425"/>
      <c r="C966" s="425"/>
      <c r="D966" s="425"/>
      <c r="E966" s="425"/>
      <c r="F966" s="425"/>
      <c r="G966" s="425"/>
      <c r="H966" s="425"/>
      <c r="I966" s="425"/>
    </row>
    <row r="967" spans="1:9" x14ac:dyDescent="0.2">
      <c r="A967" s="425"/>
      <c r="B967" s="425"/>
      <c r="C967" s="425"/>
      <c r="D967" s="425"/>
      <c r="E967" s="425"/>
      <c r="F967" s="425"/>
      <c r="G967" s="425"/>
      <c r="H967" s="425"/>
      <c r="I967" s="425"/>
    </row>
    <row r="968" spans="1:9" x14ac:dyDescent="0.2">
      <c r="A968" s="425"/>
      <c r="B968" s="425"/>
      <c r="C968" s="425"/>
      <c r="D968" s="425"/>
      <c r="E968" s="425"/>
      <c r="F968" s="425"/>
      <c r="G968" s="425"/>
      <c r="H968" s="425"/>
      <c r="I968" s="425"/>
    </row>
    <row r="969" spans="1:9" x14ac:dyDescent="0.2">
      <c r="A969" s="425"/>
      <c r="B969" s="425"/>
      <c r="C969" s="425"/>
      <c r="D969" s="425"/>
      <c r="E969" s="425"/>
      <c r="F969" s="425"/>
      <c r="G969" s="425"/>
      <c r="H969" s="425"/>
      <c r="I969" s="425"/>
    </row>
    <row r="970" spans="1:9" x14ac:dyDescent="0.2">
      <c r="A970" s="425"/>
      <c r="B970" s="425"/>
      <c r="C970" s="425"/>
      <c r="D970" s="425"/>
      <c r="E970" s="425"/>
      <c r="F970" s="425"/>
      <c r="G970" s="425"/>
      <c r="H970" s="425"/>
      <c r="I970" s="425"/>
    </row>
    <row r="971" spans="1:9" x14ac:dyDescent="0.2">
      <c r="A971" s="425"/>
      <c r="B971" s="425"/>
      <c r="C971" s="425"/>
      <c r="D971" s="425"/>
      <c r="E971" s="425"/>
      <c r="F971" s="425"/>
      <c r="G971" s="425"/>
      <c r="H971" s="425"/>
      <c r="I971" s="425"/>
    </row>
    <row r="972" spans="1:9" x14ac:dyDescent="0.2">
      <c r="A972" s="425"/>
      <c r="B972" s="425"/>
      <c r="C972" s="425"/>
      <c r="D972" s="425"/>
      <c r="E972" s="425"/>
      <c r="F972" s="425"/>
      <c r="G972" s="425"/>
      <c r="H972" s="425"/>
      <c r="I972" s="425"/>
    </row>
    <row r="973" spans="1:9" x14ac:dyDescent="0.2">
      <c r="A973" s="425"/>
      <c r="B973" s="425"/>
      <c r="C973" s="425"/>
      <c r="D973" s="425"/>
      <c r="E973" s="425"/>
      <c r="F973" s="425"/>
      <c r="G973" s="425"/>
      <c r="H973" s="425"/>
      <c r="I973" s="425"/>
    </row>
    <row r="974" spans="1:9" x14ac:dyDescent="0.2">
      <c r="A974" s="425"/>
      <c r="B974" s="425"/>
      <c r="C974" s="425"/>
      <c r="D974" s="425"/>
      <c r="E974" s="425"/>
      <c r="F974" s="425"/>
      <c r="G974" s="425"/>
      <c r="H974" s="425"/>
      <c r="I974" s="425"/>
    </row>
    <row r="975" spans="1:9" x14ac:dyDescent="0.2">
      <c r="A975" s="425"/>
      <c r="B975" s="425"/>
      <c r="C975" s="425"/>
      <c r="D975" s="425"/>
      <c r="E975" s="425"/>
      <c r="F975" s="425"/>
      <c r="G975" s="425"/>
      <c r="H975" s="425"/>
      <c r="I975" s="425"/>
    </row>
    <row r="976" spans="1:9" x14ac:dyDescent="0.2">
      <c r="A976" s="425"/>
      <c r="B976" s="425"/>
      <c r="C976" s="425"/>
      <c r="D976" s="425"/>
      <c r="E976" s="425"/>
      <c r="F976" s="425"/>
      <c r="G976" s="425"/>
      <c r="H976" s="425"/>
      <c r="I976" s="425"/>
    </row>
    <row r="977" spans="1:9" x14ac:dyDescent="0.2">
      <c r="A977" s="425"/>
      <c r="B977" s="425"/>
      <c r="C977" s="425"/>
      <c r="D977" s="425"/>
      <c r="E977" s="425"/>
      <c r="F977" s="425"/>
      <c r="G977" s="425"/>
      <c r="H977" s="425"/>
      <c r="I977" s="425"/>
    </row>
    <row r="978" spans="1:9" x14ac:dyDescent="0.2">
      <c r="A978" s="425"/>
      <c r="B978" s="425"/>
      <c r="C978" s="425"/>
      <c r="D978" s="425"/>
      <c r="E978" s="425"/>
      <c r="F978" s="425"/>
      <c r="G978" s="425"/>
      <c r="H978" s="425"/>
      <c r="I978" s="425"/>
    </row>
    <row r="979" spans="1:9" x14ac:dyDescent="0.2">
      <c r="A979" s="425"/>
      <c r="B979" s="425"/>
      <c r="C979" s="425"/>
      <c r="D979" s="425"/>
      <c r="E979" s="425"/>
      <c r="F979" s="425"/>
      <c r="G979" s="425"/>
      <c r="H979" s="425"/>
      <c r="I979" s="425"/>
    </row>
    <row r="980" spans="1:9" x14ac:dyDescent="0.2">
      <c r="A980" s="425"/>
      <c r="B980" s="425"/>
      <c r="C980" s="425"/>
      <c r="D980" s="425"/>
      <c r="E980" s="425"/>
      <c r="F980" s="425"/>
      <c r="G980" s="425"/>
      <c r="H980" s="425"/>
      <c r="I980" s="425"/>
    </row>
    <row r="981" spans="1:9" x14ac:dyDescent="0.2">
      <c r="A981" s="425"/>
      <c r="B981" s="425"/>
      <c r="C981" s="425"/>
      <c r="D981" s="425"/>
      <c r="E981" s="425"/>
      <c r="F981" s="425"/>
      <c r="G981" s="425"/>
      <c r="H981" s="425"/>
      <c r="I981" s="425"/>
    </row>
    <row r="982" spans="1:9" x14ac:dyDescent="0.2">
      <c r="A982" s="425"/>
      <c r="B982" s="425"/>
      <c r="C982" s="425"/>
      <c r="D982" s="425"/>
      <c r="E982" s="425"/>
      <c r="F982" s="425"/>
      <c r="G982" s="425"/>
      <c r="H982" s="425"/>
      <c r="I982" s="425"/>
    </row>
    <row r="983" spans="1:9" x14ac:dyDescent="0.2">
      <c r="A983" s="425"/>
      <c r="B983" s="425"/>
      <c r="C983" s="425"/>
      <c r="D983" s="425"/>
      <c r="E983" s="425"/>
      <c r="F983" s="425"/>
      <c r="G983" s="425"/>
      <c r="H983" s="425"/>
      <c r="I983" s="425"/>
    </row>
    <row r="984" spans="1:9" x14ac:dyDescent="0.2">
      <c r="A984" s="425"/>
      <c r="B984" s="425"/>
      <c r="C984" s="425"/>
      <c r="D984" s="425"/>
      <c r="E984" s="425"/>
      <c r="F984" s="425"/>
      <c r="G984" s="425"/>
      <c r="H984" s="425"/>
      <c r="I984" s="425"/>
    </row>
    <row r="985" spans="1:9" x14ac:dyDescent="0.2">
      <c r="A985" s="425"/>
      <c r="B985" s="425"/>
      <c r="C985" s="425"/>
      <c r="D985" s="425"/>
      <c r="E985" s="425"/>
      <c r="F985" s="425"/>
      <c r="G985" s="425"/>
      <c r="H985" s="425"/>
      <c r="I985" s="425"/>
    </row>
    <row r="986" spans="1:9" x14ac:dyDescent="0.2">
      <c r="A986" s="425"/>
      <c r="B986" s="425"/>
      <c r="C986" s="425"/>
      <c r="D986" s="425"/>
      <c r="E986" s="425"/>
      <c r="F986" s="425"/>
      <c r="G986" s="425"/>
      <c r="H986" s="425"/>
      <c r="I986" s="425"/>
    </row>
    <row r="987" spans="1:9" x14ac:dyDescent="0.2">
      <c r="A987" s="425"/>
      <c r="B987" s="425"/>
      <c r="C987" s="425"/>
      <c r="D987" s="425"/>
      <c r="E987" s="425"/>
      <c r="F987" s="425"/>
      <c r="G987" s="425"/>
      <c r="H987" s="425"/>
      <c r="I987" s="425"/>
    </row>
    <row r="988" spans="1:9" x14ac:dyDescent="0.2">
      <c r="A988" s="425"/>
      <c r="B988" s="425"/>
      <c r="C988" s="425"/>
      <c r="D988" s="425"/>
      <c r="E988" s="425"/>
      <c r="F988" s="425"/>
      <c r="G988" s="425"/>
      <c r="H988" s="425"/>
      <c r="I988" s="425"/>
    </row>
    <row r="989" spans="1:9" x14ac:dyDescent="0.2">
      <c r="A989" s="425"/>
      <c r="B989" s="425"/>
      <c r="C989" s="425"/>
      <c r="D989" s="425"/>
      <c r="E989" s="425"/>
      <c r="F989" s="425"/>
      <c r="G989" s="425"/>
      <c r="H989" s="425"/>
      <c r="I989" s="425"/>
    </row>
    <row r="990" spans="1:9" x14ac:dyDescent="0.2">
      <c r="A990" s="425"/>
      <c r="B990" s="425"/>
      <c r="C990" s="425"/>
      <c r="D990" s="425"/>
      <c r="E990" s="425"/>
      <c r="F990" s="425"/>
      <c r="G990" s="425"/>
      <c r="H990" s="425"/>
      <c r="I990" s="425"/>
    </row>
    <row r="991" spans="1:9" x14ac:dyDescent="0.2">
      <c r="A991" s="425"/>
      <c r="B991" s="425"/>
      <c r="C991" s="425"/>
      <c r="D991" s="425"/>
      <c r="E991" s="425"/>
      <c r="F991" s="425"/>
      <c r="G991" s="425"/>
      <c r="H991" s="425"/>
      <c r="I991" s="425"/>
    </row>
    <row r="992" spans="1:9" x14ac:dyDescent="0.2">
      <c r="A992" s="425"/>
      <c r="B992" s="425"/>
      <c r="C992" s="425"/>
      <c r="D992" s="425"/>
      <c r="E992" s="425"/>
      <c r="F992" s="425"/>
      <c r="G992" s="425"/>
      <c r="H992" s="425"/>
      <c r="I992" s="425"/>
    </row>
    <row r="993" spans="1:9" x14ac:dyDescent="0.2">
      <c r="A993" s="425"/>
      <c r="B993" s="425"/>
      <c r="C993" s="425"/>
      <c r="D993" s="425"/>
      <c r="E993" s="425"/>
      <c r="F993" s="425"/>
      <c r="G993" s="425"/>
      <c r="H993" s="425"/>
      <c r="I993" s="425"/>
    </row>
    <row r="994" spans="1:9" x14ac:dyDescent="0.2">
      <c r="A994" s="425"/>
      <c r="B994" s="425"/>
      <c r="C994" s="425"/>
      <c r="D994" s="425"/>
      <c r="E994" s="425"/>
      <c r="F994" s="425"/>
      <c r="G994" s="425"/>
      <c r="H994" s="425"/>
      <c r="I994" s="425"/>
    </row>
    <row r="995" spans="1:9" x14ac:dyDescent="0.2">
      <c r="A995" s="425"/>
      <c r="B995" s="425"/>
      <c r="C995" s="425"/>
      <c r="D995" s="425"/>
      <c r="E995" s="425"/>
      <c r="F995" s="425"/>
      <c r="G995" s="425"/>
      <c r="H995" s="425"/>
      <c r="I995" s="425"/>
    </row>
    <row r="996" spans="1:9" x14ac:dyDescent="0.2">
      <c r="A996" s="425"/>
      <c r="B996" s="425"/>
      <c r="C996" s="425"/>
      <c r="D996" s="425"/>
      <c r="E996" s="425"/>
      <c r="F996" s="425"/>
      <c r="G996" s="425"/>
      <c r="H996" s="425"/>
      <c r="I996" s="425"/>
    </row>
    <row r="997" spans="1:9" x14ac:dyDescent="0.2">
      <c r="A997" s="425"/>
      <c r="B997" s="425"/>
      <c r="C997" s="425"/>
      <c r="D997" s="425"/>
      <c r="E997" s="425"/>
      <c r="F997" s="425"/>
      <c r="G997" s="425"/>
      <c r="H997" s="425"/>
      <c r="I997" s="425"/>
    </row>
    <row r="998" spans="1:9" x14ac:dyDescent="0.2">
      <c r="A998" s="425"/>
      <c r="B998" s="425"/>
      <c r="C998" s="425"/>
      <c r="D998" s="425"/>
      <c r="E998" s="425"/>
      <c r="F998" s="425"/>
      <c r="G998" s="425"/>
      <c r="H998" s="425"/>
      <c r="I998" s="425"/>
    </row>
    <row r="999" spans="1:9" x14ac:dyDescent="0.2">
      <c r="A999" s="425"/>
      <c r="B999" s="425"/>
      <c r="C999" s="425"/>
      <c r="D999" s="425"/>
      <c r="E999" s="425"/>
      <c r="F999" s="425"/>
      <c r="G999" s="425"/>
      <c r="H999" s="425"/>
      <c r="I999" s="425"/>
    </row>
    <row r="1000" spans="1:9" x14ac:dyDescent="0.2">
      <c r="A1000" s="425"/>
      <c r="B1000" s="425"/>
      <c r="C1000" s="425"/>
      <c r="D1000" s="425"/>
      <c r="E1000" s="425"/>
      <c r="F1000" s="425"/>
      <c r="G1000" s="425"/>
      <c r="H1000" s="425"/>
      <c r="I1000" s="425"/>
    </row>
    <row r="1001" spans="1:9" x14ac:dyDescent="0.2">
      <c r="A1001" s="425"/>
      <c r="B1001" s="425"/>
      <c r="C1001" s="425"/>
      <c r="D1001" s="425"/>
      <c r="E1001" s="425"/>
      <c r="F1001" s="425"/>
      <c r="G1001" s="425"/>
      <c r="H1001" s="425"/>
      <c r="I1001" s="425"/>
    </row>
    <row r="1002" spans="1:9" x14ac:dyDescent="0.2">
      <c r="A1002" s="425"/>
      <c r="B1002" s="425"/>
      <c r="C1002" s="425"/>
      <c r="D1002" s="425"/>
      <c r="E1002" s="425"/>
      <c r="F1002" s="425"/>
      <c r="G1002" s="425"/>
      <c r="H1002" s="425"/>
      <c r="I1002" s="425"/>
    </row>
    <row r="1003" spans="1:9" x14ac:dyDescent="0.2">
      <c r="A1003" s="425"/>
      <c r="B1003" s="425"/>
      <c r="C1003" s="425"/>
      <c r="D1003" s="425"/>
      <c r="E1003" s="425"/>
      <c r="F1003" s="425"/>
      <c r="G1003" s="425"/>
      <c r="H1003" s="425"/>
      <c r="I1003" s="425"/>
    </row>
    <row r="1004" spans="1:9" x14ac:dyDescent="0.2">
      <c r="A1004" s="425"/>
      <c r="B1004" s="425"/>
      <c r="C1004" s="425"/>
      <c r="D1004" s="425"/>
      <c r="E1004" s="425"/>
      <c r="F1004" s="425"/>
      <c r="G1004" s="425"/>
      <c r="H1004" s="425"/>
      <c r="I1004" s="425"/>
    </row>
    <row r="1005" spans="1:9" x14ac:dyDescent="0.2">
      <c r="A1005" s="425"/>
      <c r="B1005" s="425"/>
      <c r="C1005" s="425"/>
      <c r="D1005" s="425"/>
      <c r="E1005" s="425"/>
      <c r="F1005" s="425"/>
      <c r="G1005" s="425"/>
      <c r="H1005" s="425"/>
      <c r="I1005" s="425"/>
    </row>
    <row r="1006" spans="1:9" x14ac:dyDescent="0.2">
      <c r="A1006" s="425"/>
      <c r="B1006" s="425"/>
      <c r="C1006" s="425"/>
      <c r="D1006" s="425"/>
      <c r="E1006" s="425"/>
      <c r="F1006" s="425"/>
      <c r="G1006" s="425"/>
      <c r="H1006" s="425"/>
      <c r="I1006" s="425"/>
    </row>
    <row r="1007" spans="1:9" x14ac:dyDescent="0.2">
      <c r="A1007" s="425"/>
      <c r="B1007" s="425"/>
      <c r="C1007" s="425"/>
      <c r="D1007" s="425"/>
      <c r="E1007" s="425"/>
      <c r="F1007" s="425"/>
      <c r="G1007" s="425"/>
      <c r="H1007" s="425"/>
      <c r="I1007" s="425"/>
    </row>
    <row r="1008" spans="1:9" x14ac:dyDescent="0.2">
      <c r="A1008" s="425"/>
      <c r="B1008" s="425"/>
      <c r="C1008" s="425"/>
      <c r="D1008" s="425"/>
      <c r="E1008" s="425"/>
      <c r="F1008" s="425"/>
      <c r="G1008" s="425"/>
      <c r="H1008" s="425"/>
      <c r="I1008" s="425"/>
    </row>
    <row r="1009" spans="1:9" x14ac:dyDescent="0.2">
      <c r="A1009" s="425"/>
      <c r="B1009" s="425"/>
      <c r="C1009" s="425"/>
      <c r="D1009" s="425"/>
      <c r="E1009" s="425"/>
      <c r="F1009" s="425"/>
      <c r="G1009" s="425"/>
      <c r="H1009" s="425"/>
      <c r="I1009" s="425"/>
    </row>
    <row r="1010" spans="1:9" x14ac:dyDescent="0.2">
      <c r="A1010" s="425"/>
      <c r="B1010" s="425"/>
      <c r="C1010" s="425"/>
      <c r="D1010" s="425"/>
      <c r="E1010" s="425"/>
      <c r="F1010" s="425"/>
      <c r="G1010" s="425"/>
      <c r="H1010" s="425"/>
      <c r="I1010" s="425"/>
    </row>
    <row r="1011" spans="1:9" x14ac:dyDescent="0.2">
      <c r="A1011" s="425"/>
      <c r="B1011" s="425"/>
      <c r="C1011" s="425"/>
      <c r="D1011" s="425"/>
      <c r="E1011" s="425"/>
      <c r="F1011" s="425"/>
      <c r="G1011" s="425"/>
      <c r="H1011" s="425"/>
      <c r="I1011" s="425"/>
    </row>
    <row r="1012" spans="1:9" x14ac:dyDescent="0.2">
      <c r="A1012" s="425"/>
      <c r="B1012" s="425"/>
      <c r="C1012" s="425"/>
      <c r="D1012" s="425"/>
      <c r="E1012" s="425"/>
      <c r="F1012" s="425"/>
      <c r="G1012" s="425"/>
      <c r="H1012" s="425"/>
      <c r="I1012" s="425"/>
    </row>
    <row r="1013" spans="1:9" x14ac:dyDescent="0.2">
      <c r="A1013" s="425"/>
      <c r="B1013" s="425"/>
      <c r="C1013" s="425"/>
      <c r="D1013" s="425"/>
      <c r="E1013" s="425"/>
      <c r="F1013" s="425"/>
      <c r="G1013" s="425"/>
      <c r="H1013" s="425"/>
      <c r="I1013" s="425"/>
    </row>
    <row r="1014" spans="1:9" x14ac:dyDescent="0.2">
      <c r="A1014" s="425"/>
      <c r="B1014" s="425"/>
      <c r="C1014" s="425"/>
      <c r="D1014" s="425"/>
      <c r="E1014" s="425"/>
      <c r="F1014" s="425"/>
      <c r="G1014" s="425"/>
      <c r="H1014" s="425"/>
      <c r="I1014" s="425"/>
    </row>
    <row r="1015" spans="1:9" x14ac:dyDescent="0.2">
      <c r="A1015" s="425"/>
      <c r="B1015" s="425"/>
      <c r="C1015" s="425"/>
      <c r="D1015" s="425"/>
      <c r="E1015" s="425"/>
      <c r="F1015" s="425"/>
      <c r="G1015" s="425"/>
      <c r="H1015" s="425"/>
      <c r="I1015" s="425"/>
    </row>
    <row r="1016" spans="1:9" x14ac:dyDescent="0.2">
      <c r="A1016" s="425"/>
      <c r="B1016" s="425"/>
      <c r="C1016" s="425"/>
      <c r="D1016" s="425"/>
      <c r="E1016" s="425"/>
      <c r="F1016" s="425"/>
      <c r="G1016" s="425"/>
      <c r="H1016" s="425"/>
      <c r="I1016" s="425"/>
    </row>
    <row r="1017" spans="1:9" x14ac:dyDescent="0.2">
      <c r="A1017" s="425"/>
      <c r="B1017" s="425"/>
      <c r="C1017" s="425"/>
      <c r="D1017" s="425"/>
      <c r="E1017" s="425"/>
      <c r="F1017" s="425"/>
      <c r="G1017" s="425"/>
      <c r="H1017" s="425"/>
      <c r="I1017" s="425"/>
    </row>
    <row r="1018" spans="1:9" x14ac:dyDescent="0.2">
      <c r="A1018" s="425"/>
      <c r="B1018" s="425"/>
      <c r="C1018" s="425"/>
      <c r="D1018" s="425"/>
      <c r="E1018" s="425"/>
      <c r="F1018" s="425"/>
      <c r="G1018" s="425"/>
      <c r="H1018" s="425"/>
      <c r="I1018" s="425"/>
    </row>
    <row r="1019" spans="1:9" x14ac:dyDescent="0.2">
      <c r="A1019" s="425"/>
      <c r="B1019" s="425"/>
      <c r="C1019" s="425"/>
      <c r="D1019" s="425"/>
      <c r="E1019" s="425"/>
      <c r="F1019" s="425"/>
      <c r="G1019" s="425"/>
      <c r="H1019" s="425"/>
      <c r="I1019" s="425"/>
    </row>
    <row r="1020" spans="1:9" x14ac:dyDescent="0.2">
      <c r="A1020" s="425"/>
      <c r="B1020" s="425"/>
      <c r="C1020" s="425"/>
      <c r="D1020" s="425"/>
      <c r="E1020" s="425"/>
      <c r="F1020" s="425"/>
      <c r="G1020" s="425"/>
      <c r="H1020" s="425"/>
      <c r="I1020" s="425"/>
    </row>
    <row r="1021" spans="1:9" x14ac:dyDescent="0.2">
      <c r="A1021" s="425"/>
      <c r="B1021" s="425"/>
      <c r="C1021" s="425"/>
      <c r="D1021" s="425"/>
      <c r="E1021" s="425"/>
      <c r="F1021" s="425"/>
      <c r="G1021" s="425"/>
      <c r="H1021" s="425"/>
      <c r="I1021" s="425"/>
    </row>
    <row r="1022" spans="1:9" x14ac:dyDescent="0.2">
      <c r="A1022" s="425"/>
      <c r="B1022" s="425"/>
      <c r="C1022" s="425"/>
      <c r="D1022" s="425"/>
      <c r="E1022" s="425"/>
      <c r="F1022" s="425"/>
      <c r="G1022" s="425"/>
      <c r="H1022" s="425"/>
      <c r="I1022" s="425"/>
    </row>
    <row r="1023" spans="1:9" x14ac:dyDescent="0.2">
      <c r="A1023" s="425"/>
      <c r="B1023" s="425"/>
      <c r="C1023" s="425"/>
      <c r="D1023" s="425"/>
      <c r="E1023" s="425"/>
      <c r="F1023" s="425"/>
      <c r="G1023" s="425"/>
      <c r="H1023" s="425"/>
      <c r="I1023" s="425"/>
    </row>
    <row r="1024" spans="1:9" x14ac:dyDescent="0.2">
      <c r="A1024" s="425"/>
      <c r="B1024" s="425"/>
      <c r="C1024" s="425"/>
      <c r="D1024" s="425"/>
      <c r="E1024" s="425"/>
      <c r="F1024" s="425"/>
      <c r="G1024" s="425"/>
      <c r="H1024" s="425"/>
      <c r="I1024" s="425"/>
    </row>
    <row r="1025" spans="1:9" x14ac:dyDescent="0.2">
      <c r="A1025" s="425"/>
      <c r="B1025" s="425"/>
      <c r="C1025" s="425"/>
      <c r="D1025" s="425"/>
      <c r="E1025" s="425"/>
      <c r="F1025" s="425"/>
      <c r="G1025" s="425"/>
      <c r="H1025" s="425"/>
      <c r="I1025" s="425"/>
    </row>
    <row r="1026" spans="1:9" x14ac:dyDescent="0.2">
      <c r="A1026" s="425"/>
      <c r="B1026" s="425"/>
      <c r="C1026" s="425"/>
      <c r="D1026" s="425"/>
      <c r="E1026" s="425"/>
      <c r="F1026" s="425"/>
      <c r="G1026" s="425"/>
      <c r="H1026" s="425"/>
      <c r="I1026" s="425"/>
    </row>
    <row r="1027" spans="1:9" x14ac:dyDescent="0.2">
      <c r="A1027" s="425"/>
      <c r="B1027" s="425"/>
      <c r="C1027" s="425"/>
      <c r="D1027" s="425"/>
      <c r="E1027" s="425"/>
      <c r="F1027" s="425"/>
      <c r="G1027" s="425"/>
      <c r="H1027" s="425"/>
      <c r="I1027" s="425"/>
    </row>
    <row r="1028" spans="1:9" x14ac:dyDescent="0.2">
      <c r="A1028" s="425"/>
      <c r="B1028" s="425"/>
      <c r="C1028" s="425"/>
      <c r="D1028" s="425"/>
      <c r="E1028" s="425"/>
      <c r="F1028" s="425"/>
      <c r="G1028" s="425"/>
      <c r="H1028" s="425"/>
      <c r="I1028" s="425"/>
    </row>
    <row r="1029" spans="1:9" x14ac:dyDescent="0.2">
      <c r="A1029" s="425"/>
      <c r="B1029" s="425"/>
      <c r="C1029" s="425"/>
      <c r="D1029" s="425"/>
      <c r="E1029" s="425"/>
      <c r="F1029" s="425"/>
      <c r="G1029" s="425"/>
      <c r="H1029" s="425"/>
      <c r="I1029" s="425"/>
    </row>
    <row r="1030" spans="1:9" x14ac:dyDescent="0.2">
      <c r="A1030" s="425"/>
      <c r="B1030" s="425"/>
      <c r="C1030" s="425"/>
      <c r="D1030" s="425"/>
      <c r="E1030" s="425"/>
      <c r="F1030" s="425"/>
      <c r="G1030" s="425"/>
      <c r="H1030" s="425"/>
      <c r="I1030" s="425"/>
    </row>
    <row r="1031" spans="1:9" x14ac:dyDescent="0.2">
      <c r="A1031" s="425"/>
      <c r="B1031" s="425"/>
      <c r="C1031" s="425"/>
      <c r="D1031" s="425"/>
      <c r="E1031" s="425"/>
      <c r="F1031" s="425"/>
      <c r="G1031" s="425"/>
      <c r="H1031" s="425"/>
      <c r="I1031" s="425"/>
    </row>
    <row r="1032" spans="1:9" x14ac:dyDescent="0.2">
      <c r="A1032" s="425"/>
      <c r="B1032" s="425"/>
      <c r="C1032" s="425"/>
      <c r="D1032" s="425"/>
      <c r="E1032" s="425"/>
      <c r="F1032" s="425"/>
      <c r="G1032" s="425"/>
      <c r="H1032" s="425"/>
      <c r="I1032" s="425"/>
    </row>
    <row r="1033" spans="1:9" x14ac:dyDescent="0.2">
      <c r="A1033" s="425"/>
      <c r="B1033" s="425"/>
      <c r="C1033" s="425"/>
      <c r="D1033" s="425"/>
      <c r="E1033" s="425"/>
      <c r="F1033" s="425"/>
      <c r="G1033" s="425"/>
      <c r="H1033" s="425"/>
      <c r="I1033" s="425"/>
    </row>
    <row r="1034" spans="1:9" x14ac:dyDescent="0.2">
      <c r="A1034" s="425"/>
      <c r="B1034" s="425"/>
      <c r="C1034" s="425"/>
      <c r="D1034" s="425"/>
      <c r="E1034" s="425"/>
      <c r="F1034" s="425"/>
      <c r="G1034" s="425"/>
      <c r="H1034" s="425"/>
      <c r="I1034" s="425"/>
    </row>
    <row r="1035" spans="1:9" x14ac:dyDescent="0.2">
      <c r="A1035" s="425"/>
      <c r="B1035" s="425"/>
      <c r="C1035" s="425"/>
      <c r="D1035" s="425"/>
      <c r="E1035" s="425"/>
      <c r="F1035" s="425"/>
      <c r="G1035" s="425"/>
      <c r="H1035" s="425"/>
      <c r="I1035" s="425"/>
    </row>
    <row r="1036" spans="1:9" x14ac:dyDescent="0.2">
      <c r="A1036" s="425"/>
      <c r="B1036" s="425"/>
      <c r="C1036" s="425"/>
      <c r="D1036" s="425"/>
      <c r="E1036" s="425"/>
      <c r="F1036" s="425"/>
      <c r="G1036" s="425"/>
      <c r="H1036" s="425"/>
      <c r="I1036" s="425"/>
    </row>
    <row r="1037" spans="1:9" x14ac:dyDescent="0.2">
      <c r="A1037" s="425"/>
      <c r="B1037" s="425"/>
      <c r="C1037" s="425"/>
      <c r="D1037" s="425"/>
      <c r="E1037" s="425"/>
      <c r="F1037" s="425"/>
      <c r="G1037" s="425"/>
      <c r="H1037" s="425"/>
      <c r="I1037" s="425"/>
    </row>
    <row r="1038" spans="1:9" x14ac:dyDescent="0.2">
      <c r="A1038" s="425"/>
      <c r="B1038" s="425"/>
      <c r="C1038" s="425"/>
      <c r="D1038" s="425"/>
      <c r="E1038" s="425"/>
      <c r="F1038" s="425"/>
      <c r="G1038" s="425"/>
      <c r="H1038" s="425"/>
      <c r="I1038" s="425"/>
    </row>
    <row r="1039" spans="1:9" x14ac:dyDescent="0.2">
      <c r="A1039" s="425"/>
      <c r="B1039" s="425"/>
      <c r="C1039" s="425"/>
      <c r="D1039" s="425"/>
      <c r="E1039" s="425"/>
      <c r="F1039" s="425"/>
      <c r="G1039" s="425"/>
      <c r="H1039" s="425"/>
      <c r="I1039" s="425"/>
    </row>
    <row r="1040" spans="1:9" x14ac:dyDescent="0.2">
      <c r="A1040" s="425"/>
      <c r="B1040" s="425"/>
      <c r="C1040" s="425"/>
      <c r="D1040" s="425"/>
      <c r="E1040" s="425"/>
      <c r="F1040" s="425"/>
      <c r="G1040" s="425"/>
      <c r="H1040" s="425"/>
      <c r="I1040" s="425"/>
    </row>
    <row r="1041" spans="1:9" x14ac:dyDescent="0.2">
      <c r="A1041" s="425"/>
      <c r="B1041" s="425"/>
      <c r="C1041" s="425"/>
      <c r="D1041" s="425"/>
      <c r="E1041" s="425"/>
      <c r="F1041" s="425"/>
      <c r="G1041" s="425"/>
      <c r="H1041" s="425"/>
      <c r="I1041" s="425"/>
    </row>
    <row r="1042" spans="1:9" x14ac:dyDescent="0.2">
      <c r="A1042" s="425"/>
      <c r="B1042" s="425"/>
      <c r="C1042" s="425"/>
      <c r="D1042" s="425"/>
      <c r="E1042" s="425"/>
      <c r="F1042" s="425"/>
      <c r="G1042" s="425"/>
      <c r="H1042" s="425"/>
      <c r="I1042" s="425"/>
    </row>
    <row r="1043" spans="1:9" x14ac:dyDescent="0.2">
      <c r="A1043" s="425"/>
      <c r="B1043" s="425"/>
      <c r="C1043" s="425"/>
      <c r="D1043" s="425"/>
      <c r="E1043" s="425"/>
      <c r="F1043" s="425"/>
      <c r="G1043" s="425"/>
      <c r="H1043" s="425"/>
      <c r="I1043" s="425"/>
    </row>
    <row r="1044" spans="1:9" x14ac:dyDescent="0.2">
      <c r="A1044" s="425"/>
      <c r="B1044" s="425"/>
      <c r="C1044" s="425"/>
      <c r="D1044" s="425"/>
      <c r="E1044" s="425"/>
      <c r="F1044" s="425"/>
      <c r="G1044" s="425"/>
      <c r="H1044" s="425"/>
      <c r="I1044" s="425"/>
    </row>
    <row r="1045" spans="1:9" x14ac:dyDescent="0.2">
      <c r="A1045" s="425"/>
      <c r="B1045" s="425"/>
      <c r="C1045" s="425"/>
      <c r="D1045" s="425"/>
      <c r="E1045" s="425"/>
      <c r="F1045" s="425"/>
      <c r="G1045" s="425"/>
      <c r="H1045" s="425"/>
      <c r="I1045" s="425"/>
    </row>
    <row r="1046" spans="1:9" x14ac:dyDescent="0.2">
      <c r="A1046" s="425"/>
      <c r="B1046" s="425"/>
      <c r="C1046" s="425"/>
      <c r="D1046" s="425"/>
      <c r="E1046" s="425"/>
      <c r="F1046" s="425"/>
      <c r="G1046" s="425"/>
      <c r="H1046" s="425"/>
      <c r="I1046" s="425"/>
    </row>
    <row r="1047" spans="1:9" x14ac:dyDescent="0.2">
      <c r="A1047" s="425"/>
      <c r="B1047" s="425"/>
      <c r="C1047" s="425"/>
      <c r="D1047" s="425"/>
      <c r="E1047" s="425"/>
      <c r="F1047" s="425"/>
      <c r="G1047" s="425"/>
      <c r="H1047" s="425"/>
      <c r="I1047" s="425"/>
    </row>
    <row r="1048" spans="1:9" x14ac:dyDescent="0.2">
      <c r="A1048" s="425"/>
      <c r="B1048" s="425"/>
      <c r="C1048" s="425"/>
      <c r="D1048" s="425"/>
      <c r="E1048" s="425"/>
      <c r="F1048" s="425"/>
      <c r="G1048" s="425"/>
      <c r="H1048" s="425"/>
      <c r="I1048" s="425"/>
    </row>
    <row r="1049" spans="1:9" x14ac:dyDescent="0.2">
      <c r="A1049" s="425"/>
      <c r="B1049" s="425"/>
      <c r="C1049" s="425"/>
      <c r="D1049" s="425"/>
      <c r="E1049" s="425"/>
      <c r="F1049" s="425"/>
      <c r="G1049" s="425"/>
      <c r="H1049" s="425"/>
      <c r="I1049" s="425"/>
    </row>
    <row r="1050" spans="1:9" x14ac:dyDescent="0.2">
      <c r="A1050" s="425"/>
      <c r="B1050" s="425"/>
      <c r="C1050" s="425"/>
      <c r="D1050" s="425"/>
      <c r="E1050" s="425"/>
      <c r="F1050" s="425"/>
      <c r="G1050" s="425"/>
      <c r="H1050" s="425"/>
      <c r="I1050" s="425"/>
    </row>
    <row r="1051" spans="1:9" x14ac:dyDescent="0.2">
      <c r="A1051" s="425"/>
      <c r="B1051" s="425"/>
      <c r="C1051" s="425"/>
      <c r="D1051" s="425"/>
      <c r="E1051" s="425"/>
      <c r="F1051" s="425"/>
      <c r="G1051" s="425"/>
      <c r="H1051" s="425"/>
      <c r="I1051" s="425"/>
    </row>
    <row r="1052" spans="1:9" x14ac:dyDescent="0.2">
      <c r="A1052" s="425"/>
      <c r="B1052" s="425"/>
      <c r="C1052" s="425"/>
      <c r="D1052" s="425"/>
      <c r="E1052" s="425"/>
      <c r="F1052" s="425"/>
      <c r="G1052" s="425"/>
      <c r="H1052" s="425"/>
      <c r="I1052" s="425"/>
    </row>
    <row r="1053" spans="1:9" x14ac:dyDescent="0.2">
      <c r="A1053" s="425"/>
      <c r="B1053" s="425"/>
      <c r="C1053" s="425"/>
      <c r="D1053" s="425"/>
      <c r="E1053" s="425"/>
      <c r="F1053" s="425"/>
      <c r="G1053" s="425"/>
      <c r="H1053" s="425"/>
      <c r="I1053" s="425"/>
    </row>
    <row r="1054" spans="1:9" x14ac:dyDescent="0.2">
      <c r="A1054" s="425"/>
      <c r="B1054" s="425"/>
      <c r="C1054" s="425"/>
      <c r="D1054" s="425"/>
      <c r="E1054" s="425"/>
      <c r="F1054" s="425"/>
      <c r="G1054" s="425"/>
      <c r="H1054" s="425"/>
      <c r="I1054" s="425"/>
    </row>
    <row r="1055" spans="1:9" x14ac:dyDescent="0.2">
      <c r="A1055" s="425"/>
      <c r="B1055" s="425"/>
      <c r="C1055" s="425"/>
      <c r="D1055" s="425"/>
      <c r="E1055" s="425"/>
      <c r="F1055" s="425"/>
      <c r="G1055" s="425"/>
      <c r="H1055" s="425"/>
      <c r="I1055" s="425"/>
    </row>
    <row r="1056" spans="1:9" x14ac:dyDescent="0.2">
      <c r="A1056" s="425"/>
      <c r="B1056" s="425"/>
      <c r="C1056" s="425"/>
      <c r="D1056" s="425"/>
      <c r="E1056" s="425"/>
      <c r="F1056" s="425"/>
      <c r="G1056" s="425"/>
      <c r="H1056" s="425"/>
      <c r="I1056" s="425"/>
    </row>
    <row r="1057" spans="1:9" x14ac:dyDescent="0.2">
      <c r="A1057" s="425"/>
      <c r="B1057" s="425"/>
      <c r="C1057" s="425"/>
      <c r="D1057" s="425"/>
      <c r="E1057" s="425"/>
      <c r="F1057" s="425"/>
      <c r="G1057" s="425"/>
      <c r="H1057" s="425"/>
      <c r="I1057" s="425"/>
    </row>
    <row r="1058" spans="1:9" x14ac:dyDescent="0.2">
      <c r="A1058" s="425"/>
      <c r="B1058" s="425"/>
      <c r="C1058" s="425"/>
      <c r="D1058" s="425"/>
      <c r="E1058" s="425"/>
      <c r="F1058" s="425"/>
      <c r="G1058" s="425"/>
      <c r="H1058" s="425"/>
      <c r="I1058" s="425"/>
    </row>
    <row r="1059" spans="1:9" x14ac:dyDescent="0.2">
      <c r="A1059" s="425"/>
      <c r="B1059" s="425"/>
      <c r="C1059" s="425"/>
      <c r="D1059" s="425"/>
      <c r="E1059" s="425"/>
      <c r="F1059" s="425"/>
      <c r="G1059" s="425"/>
      <c r="H1059" s="425"/>
      <c r="I1059" s="425"/>
    </row>
    <row r="1060" spans="1:9" x14ac:dyDescent="0.2">
      <c r="A1060" s="425"/>
      <c r="B1060" s="425"/>
      <c r="C1060" s="425"/>
      <c r="D1060" s="425"/>
      <c r="E1060" s="425"/>
      <c r="F1060" s="425"/>
      <c r="G1060" s="425"/>
      <c r="H1060" s="425"/>
      <c r="I1060" s="425"/>
    </row>
    <row r="1061" spans="1:9" x14ac:dyDescent="0.2">
      <c r="A1061" s="425"/>
      <c r="B1061" s="425"/>
      <c r="C1061" s="425"/>
      <c r="D1061" s="425"/>
      <c r="E1061" s="425"/>
      <c r="F1061" s="425"/>
      <c r="G1061" s="425"/>
      <c r="H1061" s="425"/>
      <c r="I1061" s="425"/>
    </row>
    <row r="1062" spans="1:9" x14ac:dyDescent="0.2">
      <c r="A1062" s="425"/>
      <c r="B1062" s="425"/>
      <c r="C1062" s="425"/>
      <c r="D1062" s="425"/>
      <c r="E1062" s="425"/>
      <c r="F1062" s="425"/>
      <c r="G1062" s="425"/>
      <c r="H1062" s="425"/>
      <c r="I1062" s="425"/>
    </row>
    <row r="1063" spans="1:9" x14ac:dyDescent="0.2">
      <c r="A1063" s="425"/>
      <c r="B1063" s="425"/>
      <c r="C1063" s="425"/>
      <c r="D1063" s="425"/>
      <c r="E1063" s="425"/>
      <c r="F1063" s="425"/>
      <c r="G1063" s="425"/>
      <c r="H1063" s="425"/>
      <c r="I1063" s="425"/>
    </row>
    <row r="1064" spans="1:9" x14ac:dyDescent="0.2">
      <c r="A1064" s="425"/>
      <c r="B1064" s="425"/>
      <c r="C1064" s="425"/>
      <c r="D1064" s="425"/>
      <c r="E1064" s="425"/>
      <c r="F1064" s="425"/>
      <c r="G1064" s="425"/>
      <c r="H1064" s="425"/>
      <c r="I1064" s="425"/>
    </row>
    <row r="1065" spans="1:9" x14ac:dyDescent="0.2">
      <c r="A1065" s="425"/>
      <c r="B1065" s="425"/>
      <c r="C1065" s="425"/>
      <c r="D1065" s="425"/>
      <c r="E1065" s="425"/>
      <c r="F1065" s="425"/>
      <c r="G1065" s="425"/>
      <c r="H1065" s="425"/>
      <c r="I1065" s="425"/>
    </row>
    <row r="1066" spans="1:9" x14ac:dyDescent="0.2">
      <c r="A1066" s="425"/>
      <c r="B1066" s="425"/>
      <c r="C1066" s="425"/>
      <c r="D1066" s="425"/>
      <c r="E1066" s="425"/>
      <c r="F1066" s="425"/>
      <c r="G1066" s="425"/>
      <c r="H1066" s="425"/>
      <c r="I1066" s="425"/>
    </row>
    <row r="1067" spans="1:9" x14ac:dyDescent="0.2">
      <c r="A1067" s="425"/>
      <c r="B1067" s="425"/>
      <c r="C1067" s="425"/>
      <c r="D1067" s="425"/>
      <c r="E1067" s="425"/>
      <c r="F1067" s="425"/>
      <c r="G1067" s="425"/>
      <c r="H1067" s="425"/>
      <c r="I1067" s="425"/>
    </row>
    <row r="1068" spans="1:9" x14ac:dyDescent="0.2">
      <c r="A1068" s="425"/>
      <c r="B1068" s="425"/>
      <c r="C1068" s="425"/>
      <c r="D1068" s="425"/>
      <c r="E1068" s="425"/>
      <c r="F1068" s="425"/>
      <c r="G1068" s="425"/>
      <c r="H1068" s="425"/>
      <c r="I1068" s="425"/>
    </row>
    <row r="1069" spans="1:9" x14ac:dyDescent="0.2">
      <c r="A1069" s="425"/>
      <c r="B1069" s="425"/>
      <c r="C1069" s="425"/>
      <c r="D1069" s="425"/>
      <c r="E1069" s="425"/>
      <c r="F1069" s="425"/>
      <c r="G1069" s="425"/>
      <c r="H1069" s="425"/>
      <c r="I1069" s="425"/>
    </row>
    <row r="1070" spans="1:9" x14ac:dyDescent="0.2">
      <c r="A1070" s="425"/>
      <c r="B1070" s="425"/>
      <c r="C1070" s="425"/>
      <c r="D1070" s="425"/>
      <c r="E1070" s="425"/>
      <c r="F1070" s="425"/>
      <c r="G1070" s="425"/>
      <c r="H1070" s="425"/>
      <c r="I1070" s="425"/>
    </row>
    <row r="1071" spans="1:9" x14ac:dyDescent="0.2">
      <c r="A1071" s="425"/>
      <c r="B1071" s="425"/>
      <c r="C1071" s="425"/>
      <c r="D1071" s="425"/>
      <c r="E1071" s="425"/>
      <c r="F1071" s="425"/>
      <c r="G1071" s="425"/>
      <c r="H1071" s="425"/>
      <c r="I1071" s="425"/>
    </row>
    <row r="1072" spans="1:9" x14ac:dyDescent="0.2">
      <c r="A1072" s="425"/>
      <c r="B1072" s="425"/>
      <c r="C1072" s="425"/>
      <c r="D1072" s="425"/>
      <c r="E1072" s="425"/>
      <c r="F1072" s="425"/>
      <c r="G1072" s="425"/>
      <c r="H1072" s="425"/>
      <c r="I1072" s="425"/>
    </row>
    <row r="1073" spans="1:9" x14ac:dyDescent="0.2">
      <c r="A1073" s="425"/>
      <c r="B1073" s="425"/>
      <c r="C1073" s="425"/>
      <c r="D1073" s="425"/>
      <c r="E1073" s="425"/>
      <c r="F1073" s="425"/>
      <c r="G1073" s="425"/>
      <c r="H1073" s="425"/>
      <c r="I1073" s="425"/>
    </row>
    <row r="1074" spans="1:9" x14ac:dyDescent="0.2">
      <c r="A1074" s="425"/>
      <c r="B1074" s="425"/>
      <c r="C1074" s="425"/>
      <c r="D1074" s="425"/>
      <c r="E1074" s="425"/>
      <c r="F1074" s="425"/>
      <c r="G1074" s="425"/>
      <c r="H1074" s="425"/>
      <c r="I1074" s="425"/>
    </row>
    <row r="1075" spans="1:9" x14ac:dyDescent="0.2">
      <c r="A1075" s="425"/>
      <c r="B1075" s="425"/>
      <c r="C1075" s="425"/>
      <c r="D1075" s="425"/>
      <c r="E1075" s="425"/>
      <c r="F1075" s="425"/>
      <c r="G1075" s="425"/>
      <c r="H1075" s="425"/>
      <c r="I1075" s="425"/>
    </row>
    <row r="1076" spans="1:9" x14ac:dyDescent="0.2">
      <c r="A1076" s="425"/>
      <c r="B1076" s="425"/>
      <c r="C1076" s="425"/>
      <c r="D1076" s="425"/>
      <c r="E1076" s="425"/>
      <c r="F1076" s="425"/>
      <c r="G1076" s="425"/>
      <c r="H1076" s="425"/>
      <c r="I1076" s="425"/>
    </row>
    <row r="1077" spans="1:9" x14ac:dyDescent="0.2">
      <c r="A1077" s="425"/>
      <c r="B1077" s="425"/>
      <c r="C1077" s="425"/>
      <c r="D1077" s="425"/>
      <c r="E1077" s="425"/>
      <c r="F1077" s="425"/>
      <c r="G1077" s="425"/>
      <c r="H1077" s="425"/>
      <c r="I1077" s="425"/>
    </row>
    <row r="1078" spans="1:9" x14ac:dyDescent="0.2">
      <c r="A1078" s="425"/>
      <c r="B1078" s="425"/>
      <c r="C1078" s="425"/>
      <c r="D1078" s="425"/>
      <c r="E1078" s="425"/>
      <c r="F1078" s="425"/>
      <c r="G1078" s="425"/>
      <c r="H1078" s="425"/>
      <c r="I1078" s="425"/>
    </row>
    <row r="1079" spans="1:9" x14ac:dyDescent="0.2">
      <c r="A1079" s="425"/>
      <c r="B1079" s="425"/>
      <c r="C1079" s="425"/>
      <c r="D1079" s="425"/>
      <c r="E1079" s="425"/>
      <c r="F1079" s="425"/>
      <c r="G1079" s="425"/>
      <c r="H1079" s="425"/>
      <c r="I1079" s="425"/>
    </row>
    <row r="1080" spans="1:9" x14ac:dyDescent="0.2">
      <c r="A1080" s="425"/>
      <c r="B1080" s="425"/>
      <c r="C1080" s="425"/>
      <c r="D1080" s="425"/>
      <c r="E1080" s="425"/>
      <c r="F1080" s="425"/>
      <c r="G1080" s="425"/>
      <c r="H1080" s="425"/>
      <c r="I1080" s="425"/>
    </row>
    <row r="1081" spans="1:9" x14ac:dyDescent="0.2">
      <c r="A1081" s="425"/>
      <c r="B1081" s="425"/>
      <c r="C1081" s="425"/>
      <c r="D1081" s="425"/>
      <c r="E1081" s="425"/>
      <c r="F1081" s="425"/>
      <c r="G1081" s="425"/>
      <c r="H1081" s="425"/>
      <c r="I1081" s="425"/>
    </row>
    <row r="1082" spans="1:9" x14ac:dyDescent="0.2">
      <c r="A1082" s="425"/>
      <c r="B1082" s="425"/>
      <c r="C1082" s="425"/>
      <c r="D1082" s="425"/>
      <c r="E1082" s="425"/>
      <c r="F1082" s="425"/>
      <c r="G1082" s="425"/>
      <c r="H1082" s="425"/>
      <c r="I1082" s="425"/>
    </row>
    <row r="1083" spans="1:9" x14ac:dyDescent="0.2">
      <c r="A1083" s="425"/>
      <c r="B1083" s="425"/>
      <c r="C1083" s="425"/>
      <c r="D1083" s="425"/>
      <c r="E1083" s="425"/>
      <c r="F1083" s="425"/>
      <c r="G1083" s="425"/>
      <c r="H1083" s="425"/>
      <c r="I1083" s="425"/>
    </row>
    <row r="1084" spans="1:9" x14ac:dyDescent="0.2">
      <c r="A1084" s="425"/>
      <c r="B1084" s="425"/>
      <c r="C1084" s="425"/>
      <c r="D1084" s="425"/>
      <c r="E1084" s="425"/>
      <c r="F1084" s="425"/>
      <c r="G1084" s="425"/>
      <c r="H1084" s="425"/>
      <c r="I1084" s="425"/>
    </row>
    <row r="1085" spans="1:9" x14ac:dyDescent="0.2">
      <c r="A1085" s="425"/>
      <c r="B1085" s="425"/>
      <c r="C1085" s="425"/>
      <c r="D1085" s="425"/>
      <c r="E1085" s="425"/>
      <c r="F1085" s="425"/>
      <c r="G1085" s="425"/>
      <c r="H1085" s="425"/>
      <c r="I1085" s="425"/>
    </row>
    <row r="1086" spans="1:9" x14ac:dyDescent="0.2">
      <c r="A1086" s="425"/>
      <c r="B1086" s="425"/>
      <c r="C1086" s="425"/>
      <c r="D1086" s="425"/>
      <c r="E1086" s="425"/>
      <c r="F1086" s="425"/>
      <c r="G1086" s="425"/>
      <c r="H1086" s="425"/>
      <c r="I1086" s="425"/>
    </row>
    <row r="1087" spans="1:9" x14ac:dyDescent="0.2">
      <c r="A1087" s="425"/>
      <c r="B1087" s="425"/>
      <c r="C1087" s="425"/>
      <c r="D1087" s="425"/>
      <c r="E1087" s="425"/>
      <c r="F1087" s="425"/>
      <c r="G1087" s="425"/>
      <c r="H1087" s="425"/>
      <c r="I1087" s="425"/>
    </row>
    <row r="1088" spans="1:9" x14ac:dyDescent="0.2">
      <c r="A1088" s="425"/>
      <c r="B1088" s="425"/>
      <c r="C1088" s="425"/>
      <c r="D1088" s="425"/>
      <c r="E1088" s="425"/>
      <c r="F1088" s="425"/>
      <c r="G1088" s="425"/>
      <c r="H1088" s="425"/>
      <c r="I1088" s="425"/>
    </row>
    <row r="1089" spans="1:9" x14ac:dyDescent="0.2">
      <c r="A1089" s="425"/>
      <c r="B1089" s="425"/>
      <c r="C1089" s="425"/>
      <c r="D1089" s="425"/>
      <c r="E1089" s="425"/>
      <c r="F1089" s="425"/>
      <c r="G1089" s="425"/>
      <c r="H1089" s="425"/>
      <c r="I1089" s="425"/>
    </row>
    <row r="1090" spans="1:9" x14ac:dyDescent="0.2">
      <c r="A1090" s="425"/>
      <c r="B1090" s="425"/>
      <c r="C1090" s="425"/>
      <c r="D1090" s="425"/>
      <c r="E1090" s="425"/>
      <c r="F1090" s="425"/>
      <c r="G1090" s="425"/>
      <c r="H1090" s="425"/>
      <c r="I1090" s="425"/>
    </row>
    <row r="1091" spans="1:9" x14ac:dyDescent="0.2">
      <c r="A1091" s="425"/>
      <c r="B1091" s="425"/>
      <c r="C1091" s="425"/>
      <c r="D1091" s="425"/>
      <c r="E1091" s="425"/>
      <c r="F1091" s="425"/>
      <c r="G1091" s="425"/>
      <c r="H1091" s="425"/>
      <c r="I1091" s="425"/>
    </row>
    <row r="1092" spans="1:9" x14ac:dyDescent="0.2">
      <c r="A1092" s="425"/>
      <c r="B1092" s="425"/>
      <c r="C1092" s="425"/>
      <c r="D1092" s="425"/>
      <c r="E1092" s="425"/>
      <c r="F1092" s="425"/>
      <c r="G1092" s="425"/>
      <c r="H1092" s="425"/>
      <c r="I1092" s="425"/>
    </row>
    <row r="1093" spans="1:9" x14ac:dyDescent="0.2">
      <c r="A1093" s="425"/>
      <c r="B1093" s="425"/>
      <c r="C1093" s="425"/>
      <c r="D1093" s="425"/>
      <c r="E1093" s="425"/>
      <c r="F1093" s="425"/>
      <c r="G1093" s="425"/>
      <c r="H1093" s="425"/>
      <c r="I1093" s="425"/>
    </row>
    <row r="1094" spans="1:9" x14ac:dyDescent="0.2">
      <c r="A1094" s="425"/>
      <c r="B1094" s="425"/>
      <c r="C1094" s="425"/>
      <c r="D1094" s="425"/>
      <c r="E1094" s="425"/>
      <c r="F1094" s="425"/>
      <c r="G1094" s="425"/>
      <c r="H1094" s="425"/>
      <c r="I1094" s="425"/>
    </row>
    <row r="1095" spans="1:9" x14ac:dyDescent="0.2">
      <c r="A1095" s="425"/>
      <c r="B1095" s="425"/>
      <c r="C1095" s="425"/>
      <c r="D1095" s="425"/>
      <c r="E1095" s="425"/>
      <c r="F1095" s="425"/>
      <c r="G1095" s="425"/>
      <c r="H1095" s="425"/>
      <c r="I1095" s="425"/>
    </row>
    <row r="1096" spans="1:9" x14ac:dyDescent="0.2">
      <c r="A1096" s="425"/>
      <c r="B1096" s="425"/>
      <c r="C1096" s="425"/>
      <c r="D1096" s="425"/>
      <c r="E1096" s="425"/>
      <c r="F1096" s="425"/>
      <c r="G1096" s="425"/>
      <c r="H1096" s="425"/>
      <c r="I1096" s="425"/>
    </row>
    <row r="1097" spans="1:9" x14ac:dyDescent="0.2">
      <c r="A1097" s="425"/>
      <c r="B1097" s="425"/>
      <c r="C1097" s="425"/>
      <c r="D1097" s="425"/>
      <c r="E1097" s="425"/>
      <c r="F1097" s="425"/>
      <c r="G1097" s="425"/>
      <c r="H1097" s="425"/>
      <c r="I1097" s="425"/>
    </row>
    <row r="1098" spans="1:9" x14ac:dyDescent="0.2">
      <c r="A1098" s="425"/>
      <c r="B1098" s="425"/>
      <c r="C1098" s="425"/>
      <c r="D1098" s="425"/>
      <c r="E1098" s="425"/>
      <c r="F1098" s="425"/>
      <c r="G1098" s="425"/>
      <c r="H1098" s="425"/>
      <c r="I1098" s="425"/>
    </row>
    <row r="1099" spans="1:9" x14ac:dyDescent="0.2">
      <c r="A1099" s="425"/>
      <c r="B1099" s="425"/>
      <c r="C1099" s="425"/>
      <c r="D1099" s="425"/>
      <c r="E1099" s="425"/>
      <c r="F1099" s="425"/>
      <c r="G1099" s="425"/>
      <c r="H1099" s="425"/>
      <c r="I1099" s="425"/>
    </row>
    <row r="1100" spans="1:9" x14ac:dyDescent="0.2">
      <c r="A1100" s="425"/>
      <c r="B1100" s="425"/>
      <c r="C1100" s="425"/>
      <c r="D1100" s="425"/>
      <c r="E1100" s="425"/>
      <c r="F1100" s="425"/>
      <c r="G1100" s="425"/>
      <c r="H1100" s="425"/>
      <c r="I1100" s="425"/>
    </row>
    <row r="1101" spans="1:9" x14ac:dyDescent="0.2">
      <c r="A1101" s="425"/>
      <c r="B1101" s="425"/>
      <c r="C1101" s="425"/>
      <c r="D1101" s="425"/>
      <c r="E1101" s="425"/>
      <c r="F1101" s="425"/>
      <c r="G1101" s="425"/>
      <c r="H1101" s="425"/>
      <c r="I1101" s="425"/>
    </row>
    <row r="1102" spans="1:9" x14ac:dyDescent="0.2">
      <c r="A1102" s="425"/>
      <c r="B1102" s="425"/>
      <c r="C1102" s="425"/>
      <c r="D1102" s="425"/>
      <c r="E1102" s="425"/>
      <c r="F1102" s="425"/>
      <c r="G1102" s="425"/>
      <c r="H1102" s="425"/>
      <c r="I1102" s="425"/>
    </row>
    <row r="1103" spans="1:9" x14ac:dyDescent="0.2">
      <c r="A1103" s="425"/>
      <c r="B1103" s="425"/>
      <c r="C1103" s="425"/>
      <c r="D1103" s="425"/>
      <c r="E1103" s="425"/>
      <c r="F1103" s="425"/>
      <c r="G1103" s="425"/>
      <c r="H1103" s="425"/>
      <c r="I1103" s="425"/>
    </row>
    <row r="1104" spans="1:9" x14ac:dyDescent="0.2">
      <c r="A1104" s="425"/>
      <c r="B1104" s="425"/>
      <c r="C1104" s="425"/>
      <c r="D1104" s="425"/>
      <c r="E1104" s="425"/>
      <c r="F1104" s="425"/>
      <c r="G1104" s="425"/>
      <c r="H1104" s="425"/>
      <c r="I1104" s="425"/>
    </row>
    <row r="1105" spans="1:9" x14ac:dyDescent="0.2">
      <c r="A1105" s="425"/>
      <c r="B1105" s="425"/>
      <c r="C1105" s="425"/>
      <c r="D1105" s="425"/>
      <c r="E1105" s="425"/>
      <c r="F1105" s="425"/>
      <c r="G1105" s="425"/>
      <c r="H1105" s="425"/>
      <c r="I1105" s="425"/>
    </row>
    <row r="1106" spans="1:9" x14ac:dyDescent="0.2">
      <c r="A1106" s="425"/>
      <c r="B1106" s="425"/>
      <c r="C1106" s="425"/>
      <c r="D1106" s="425"/>
      <c r="E1106" s="425"/>
      <c r="F1106" s="425"/>
      <c r="G1106" s="425"/>
      <c r="H1106" s="425"/>
      <c r="I1106" s="425"/>
    </row>
    <row r="1107" spans="1:9" x14ac:dyDescent="0.2">
      <c r="A1107" s="425"/>
      <c r="B1107" s="425"/>
      <c r="C1107" s="425"/>
      <c r="D1107" s="425"/>
      <c r="E1107" s="425"/>
      <c r="F1107" s="425"/>
      <c r="G1107" s="425"/>
      <c r="H1107" s="425"/>
      <c r="I1107" s="425"/>
    </row>
    <row r="1108" spans="1:9" x14ac:dyDescent="0.2">
      <c r="A1108" s="425"/>
      <c r="B1108" s="425"/>
      <c r="C1108" s="425"/>
      <c r="D1108" s="425"/>
      <c r="E1108" s="425"/>
      <c r="F1108" s="425"/>
      <c r="G1108" s="425"/>
      <c r="H1108" s="425"/>
      <c r="I1108" s="425"/>
    </row>
    <row r="1109" spans="1:9" x14ac:dyDescent="0.2">
      <c r="A1109" s="425"/>
      <c r="B1109" s="425"/>
      <c r="C1109" s="425"/>
      <c r="D1109" s="425"/>
      <c r="E1109" s="425"/>
      <c r="F1109" s="425"/>
      <c r="G1109" s="425"/>
      <c r="H1109" s="425"/>
      <c r="I1109" s="425"/>
    </row>
    <row r="1110" spans="1:9" x14ac:dyDescent="0.2">
      <c r="A1110" s="425"/>
      <c r="B1110" s="425"/>
      <c r="C1110" s="425"/>
      <c r="D1110" s="425"/>
      <c r="E1110" s="425"/>
      <c r="F1110" s="425"/>
      <c r="G1110" s="425"/>
      <c r="H1110" s="425"/>
      <c r="I1110" s="425"/>
    </row>
    <row r="1111" spans="1:9" x14ac:dyDescent="0.2">
      <c r="A1111" s="425"/>
      <c r="B1111" s="425"/>
      <c r="C1111" s="425"/>
      <c r="D1111" s="425"/>
      <c r="E1111" s="425"/>
      <c r="F1111" s="425"/>
      <c r="G1111" s="425"/>
      <c r="H1111" s="425"/>
      <c r="I1111" s="425"/>
    </row>
    <row r="1112" spans="1:9" x14ac:dyDescent="0.2">
      <c r="A1112" s="425"/>
      <c r="B1112" s="425"/>
      <c r="C1112" s="425"/>
      <c r="D1112" s="425"/>
      <c r="E1112" s="425"/>
      <c r="F1112" s="425"/>
      <c r="G1112" s="425"/>
      <c r="H1112" s="425"/>
      <c r="I1112" s="425"/>
    </row>
    <row r="1113" spans="1:9" x14ac:dyDescent="0.2">
      <c r="A1113" s="425"/>
      <c r="B1113" s="425"/>
      <c r="C1113" s="425"/>
      <c r="D1113" s="425"/>
      <c r="E1113" s="425"/>
      <c r="F1113" s="425"/>
      <c r="G1113" s="425"/>
      <c r="H1113" s="425"/>
      <c r="I1113" s="425"/>
    </row>
    <row r="1114" spans="1:9" x14ac:dyDescent="0.2">
      <c r="A1114" s="425"/>
      <c r="B1114" s="425"/>
      <c r="C1114" s="425"/>
      <c r="D1114" s="425"/>
      <c r="E1114" s="425"/>
      <c r="F1114" s="425"/>
      <c r="G1114" s="425"/>
      <c r="H1114" s="425"/>
      <c r="I1114" s="425"/>
    </row>
    <row r="1115" spans="1:9" x14ac:dyDescent="0.2">
      <c r="A1115" s="425"/>
      <c r="B1115" s="425"/>
      <c r="C1115" s="425"/>
      <c r="D1115" s="425"/>
      <c r="E1115" s="425"/>
      <c r="F1115" s="425"/>
      <c r="G1115" s="425"/>
      <c r="H1115" s="425"/>
      <c r="I1115" s="425"/>
    </row>
    <row r="1116" spans="1:9" x14ac:dyDescent="0.2">
      <c r="A1116" s="425"/>
      <c r="B1116" s="425"/>
      <c r="C1116" s="425"/>
      <c r="D1116" s="425"/>
      <c r="E1116" s="425"/>
      <c r="F1116" s="425"/>
      <c r="G1116" s="425"/>
      <c r="H1116" s="425"/>
      <c r="I1116" s="425"/>
    </row>
    <row r="1117" spans="1:9" x14ac:dyDescent="0.2">
      <c r="A1117" s="425"/>
      <c r="B1117" s="425"/>
      <c r="C1117" s="425"/>
      <c r="D1117" s="425"/>
      <c r="E1117" s="425"/>
      <c r="F1117" s="425"/>
      <c r="G1117" s="425"/>
      <c r="H1117" s="425"/>
      <c r="I1117" s="425"/>
    </row>
    <row r="1118" spans="1:9" x14ac:dyDescent="0.2">
      <c r="A1118" s="425"/>
      <c r="B1118" s="425"/>
      <c r="C1118" s="425"/>
      <c r="D1118" s="425"/>
      <c r="E1118" s="425"/>
      <c r="F1118" s="425"/>
      <c r="G1118" s="425"/>
      <c r="H1118" s="425"/>
      <c r="I1118" s="425"/>
    </row>
    <row r="1119" spans="1:9" x14ac:dyDescent="0.2">
      <c r="A1119" s="425"/>
      <c r="B1119" s="425"/>
      <c r="C1119" s="425"/>
      <c r="D1119" s="425"/>
      <c r="E1119" s="425"/>
      <c r="F1119" s="425"/>
      <c r="G1119" s="425"/>
      <c r="H1119" s="425"/>
      <c r="I1119" s="425"/>
    </row>
    <row r="1120" spans="1:9" x14ac:dyDescent="0.2">
      <c r="A1120" s="425"/>
      <c r="B1120" s="425"/>
      <c r="C1120" s="425"/>
      <c r="D1120" s="425"/>
      <c r="E1120" s="425"/>
      <c r="F1120" s="425"/>
      <c r="G1120" s="425"/>
      <c r="H1120" s="425"/>
      <c r="I1120" s="425"/>
    </row>
    <row r="1121" spans="1:9" x14ac:dyDescent="0.2">
      <c r="A1121" s="425"/>
      <c r="B1121" s="425"/>
      <c r="C1121" s="425"/>
      <c r="D1121" s="425"/>
      <c r="E1121" s="425"/>
      <c r="F1121" s="425"/>
      <c r="G1121" s="425"/>
      <c r="H1121" s="425"/>
      <c r="I1121" s="425"/>
    </row>
    <row r="1122" spans="1:9" x14ac:dyDescent="0.2">
      <c r="A1122" s="425"/>
      <c r="B1122" s="425"/>
      <c r="C1122" s="425"/>
      <c r="D1122" s="425"/>
      <c r="E1122" s="425"/>
      <c r="F1122" s="425"/>
      <c r="G1122" s="425"/>
      <c r="H1122" s="425"/>
      <c r="I1122" s="425"/>
    </row>
    <row r="1123" spans="1:9" x14ac:dyDescent="0.2">
      <c r="A1123" s="425"/>
      <c r="B1123" s="425"/>
      <c r="C1123" s="425"/>
      <c r="D1123" s="425"/>
      <c r="E1123" s="425"/>
      <c r="F1123" s="425"/>
      <c r="G1123" s="425"/>
      <c r="H1123" s="425"/>
      <c r="I1123" s="425"/>
    </row>
    <row r="1124" spans="1:9" x14ac:dyDescent="0.2">
      <c r="A1124" s="425"/>
      <c r="B1124" s="425"/>
      <c r="C1124" s="425"/>
      <c r="D1124" s="425"/>
      <c r="E1124" s="425"/>
      <c r="F1124" s="425"/>
      <c r="G1124" s="425"/>
      <c r="H1124" s="425"/>
      <c r="I1124" s="425"/>
    </row>
    <row r="1125" spans="1:9" x14ac:dyDescent="0.2">
      <c r="A1125" s="425"/>
      <c r="B1125" s="425"/>
      <c r="C1125" s="425"/>
      <c r="D1125" s="425"/>
      <c r="E1125" s="425"/>
      <c r="F1125" s="425"/>
      <c r="G1125" s="425"/>
      <c r="H1125" s="425"/>
      <c r="I1125" s="425"/>
    </row>
    <row r="1126" spans="1:9" x14ac:dyDescent="0.2">
      <c r="A1126" s="425"/>
      <c r="B1126" s="425"/>
      <c r="C1126" s="425"/>
      <c r="D1126" s="425"/>
      <c r="E1126" s="425"/>
      <c r="F1126" s="425"/>
      <c r="G1126" s="425"/>
      <c r="H1126" s="425"/>
      <c r="I1126" s="425"/>
    </row>
    <row r="1127" spans="1:9" x14ac:dyDescent="0.2">
      <c r="A1127" s="425"/>
      <c r="B1127" s="425"/>
      <c r="C1127" s="425"/>
      <c r="D1127" s="425"/>
      <c r="E1127" s="425"/>
      <c r="F1127" s="425"/>
      <c r="G1127" s="425"/>
      <c r="H1127" s="425"/>
      <c r="I1127" s="425"/>
    </row>
    <row r="1128" spans="1:9" x14ac:dyDescent="0.2">
      <c r="A1128" s="425"/>
      <c r="B1128" s="425"/>
      <c r="C1128" s="425"/>
      <c r="D1128" s="425"/>
      <c r="E1128" s="425"/>
      <c r="F1128" s="425"/>
      <c r="G1128" s="425"/>
      <c r="H1128" s="425"/>
      <c r="I1128" s="425"/>
    </row>
    <row r="1129" spans="1:9" x14ac:dyDescent="0.2">
      <c r="A1129" s="425"/>
      <c r="B1129" s="425"/>
      <c r="C1129" s="425"/>
      <c r="D1129" s="425"/>
      <c r="E1129" s="425"/>
      <c r="F1129" s="425"/>
      <c r="G1129" s="425"/>
      <c r="H1129" s="425"/>
      <c r="I1129" s="425"/>
    </row>
    <row r="1130" spans="1:9" x14ac:dyDescent="0.2">
      <c r="A1130" s="425"/>
      <c r="B1130" s="425"/>
      <c r="C1130" s="425"/>
      <c r="D1130" s="425"/>
      <c r="E1130" s="425"/>
      <c r="F1130" s="425"/>
      <c r="G1130" s="425"/>
      <c r="H1130" s="425"/>
      <c r="I1130" s="425"/>
    </row>
    <row r="1131" spans="1:9" x14ac:dyDescent="0.2">
      <c r="A1131" s="425"/>
      <c r="B1131" s="425"/>
      <c r="C1131" s="425"/>
      <c r="D1131" s="425"/>
      <c r="E1131" s="425"/>
      <c r="F1131" s="425"/>
      <c r="G1131" s="425"/>
      <c r="H1131" s="425"/>
      <c r="I1131" s="425"/>
    </row>
    <row r="1132" spans="1:9" x14ac:dyDescent="0.2">
      <c r="A1132" s="425"/>
      <c r="B1132" s="425"/>
      <c r="C1132" s="425"/>
      <c r="D1132" s="425"/>
      <c r="E1132" s="425"/>
      <c r="F1132" s="425"/>
      <c r="G1132" s="425"/>
      <c r="H1132" s="425"/>
      <c r="I1132" s="425"/>
    </row>
    <row r="1133" spans="1:9" x14ac:dyDescent="0.2">
      <c r="A1133" s="425"/>
      <c r="B1133" s="425"/>
      <c r="C1133" s="425"/>
      <c r="D1133" s="425"/>
      <c r="E1133" s="425"/>
      <c r="F1133" s="425"/>
      <c r="G1133" s="425"/>
      <c r="H1133" s="425"/>
      <c r="I1133" s="425"/>
    </row>
    <row r="1134" spans="1:9" x14ac:dyDescent="0.2">
      <c r="A1134" s="425"/>
      <c r="B1134" s="425"/>
      <c r="C1134" s="425"/>
      <c r="D1134" s="425"/>
      <c r="E1134" s="425"/>
      <c r="F1134" s="425"/>
      <c r="G1134" s="425"/>
      <c r="H1134" s="425"/>
      <c r="I1134" s="425"/>
    </row>
    <row r="1135" spans="1:9" x14ac:dyDescent="0.2">
      <c r="A1135" s="425"/>
      <c r="B1135" s="425"/>
      <c r="C1135" s="425"/>
      <c r="D1135" s="425"/>
      <c r="E1135" s="425"/>
      <c r="F1135" s="425"/>
      <c r="G1135" s="425"/>
      <c r="H1135" s="425"/>
      <c r="I1135" s="425"/>
    </row>
    <row r="1136" spans="1:9" x14ac:dyDescent="0.2">
      <c r="A1136" s="425"/>
      <c r="B1136" s="425"/>
      <c r="C1136" s="425"/>
      <c r="D1136" s="425"/>
      <c r="E1136" s="425"/>
      <c r="F1136" s="425"/>
      <c r="G1136" s="425"/>
      <c r="H1136" s="425"/>
      <c r="I1136" s="425"/>
    </row>
    <row r="1137" spans="1:9" x14ac:dyDescent="0.2">
      <c r="A1137" s="425"/>
      <c r="B1137" s="425"/>
      <c r="C1137" s="425"/>
      <c r="D1137" s="425"/>
      <c r="E1137" s="425"/>
      <c r="F1137" s="425"/>
      <c r="G1137" s="425"/>
      <c r="H1137" s="425"/>
      <c r="I1137" s="425"/>
    </row>
    <row r="1138" spans="1:9" x14ac:dyDescent="0.2">
      <c r="A1138" s="425"/>
      <c r="B1138" s="425"/>
      <c r="C1138" s="425"/>
      <c r="D1138" s="425"/>
      <c r="E1138" s="425"/>
      <c r="F1138" s="425"/>
      <c r="G1138" s="425"/>
      <c r="H1138" s="425"/>
      <c r="I1138" s="425"/>
    </row>
    <row r="1139" spans="1:9" x14ac:dyDescent="0.2">
      <c r="A1139" s="425"/>
      <c r="B1139" s="425"/>
      <c r="C1139" s="425"/>
      <c r="D1139" s="425"/>
      <c r="E1139" s="425"/>
      <c r="F1139" s="425"/>
      <c r="G1139" s="425"/>
      <c r="H1139" s="425"/>
      <c r="I1139" s="425"/>
    </row>
    <row r="1140" spans="1:9" x14ac:dyDescent="0.2">
      <c r="A1140" s="425"/>
      <c r="B1140" s="425"/>
      <c r="C1140" s="425"/>
      <c r="D1140" s="425"/>
      <c r="E1140" s="425"/>
      <c r="F1140" s="425"/>
      <c r="G1140" s="425"/>
      <c r="H1140" s="425"/>
      <c r="I1140" s="425"/>
    </row>
    <row r="1141" spans="1:9" x14ac:dyDescent="0.2">
      <c r="A1141" s="425"/>
      <c r="B1141" s="425"/>
      <c r="C1141" s="425"/>
      <c r="D1141" s="425"/>
      <c r="E1141" s="425"/>
      <c r="F1141" s="425"/>
      <c r="G1141" s="425"/>
      <c r="H1141" s="425"/>
      <c r="I1141" s="425"/>
    </row>
    <row r="1142" spans="1:9" x14ac:dyDescent="0.2">
      <c r="A1142" s="425"/>
      <c r="B1142" s="425"/>
      <c r="C1142" s="425"/>
      <c r="D1142" s="425"/>
      <c r="E1142" s="425"/>
      <c r="F1142" s="425"/>
      <c r="G1142" s="425"/>
      <c r="H1142" s="425"/>
      <c r="I1142" s="425"/>
    </row>
    <row r="1143" spans="1:9" x14ac:dyDescent="0.2">
      <c r="A1143" s="425"/>
      <c r="B1143" s="425"/>
      <c r="C1143" s="425"/>
      <c r="D1143" s="425"/>
      <c r="E1143" s="425"/>
      <c r="F1143" s="425"/>
      <c r="G1143" s="425"/>
      <c r="H1143" s="425"/>
      <c r="I1143" s="425"/>
    </row>
    <row r="1144" spans="1:9" x14ac:dyDescent="0.2">
      <c r="A1144" s="425"/>
      <c r="B1144" s="425"/>
      <c r="C1144" s="425"/>
      <c r="D1144" s="425"/>
      <c r="E1144" s="425"/>
      <c r="F1144" s="425"/>
      <c r="G1144" s="425"/>
      <c r="H1144" s="425"/>
      <c r="I1144" s="425"/>
    </row>
    <row r="1145" spans="1:9" x14ac:dyDescent="0.2">
      <c r="A1145" s="425"/>
      <c r="B1145" s="425"/>
      <c r="C1145" s="425"/>
      <c r="D1145" s="425"/>
      <c r="E1145" s="425"/>
      <c r="F1145" s="425"/>
      <c r="G1145" s="425"/>
      <c r="H1145" s="425"/>
      <c r="I1145" s="425"/>
    </row>
    <row r="1146" spans="1:9" x14ac:dyDescent="0.2">
      <c r="A1146" s="425"/>
      <c r="B1146" s="425"/>
      <c r="C1146" s="425"/>
      <c r="D1146" s="425"/>
      <c r="E1146" s="425"/>
      <c r="F1146" s="425"/>
      <c r="G1146" s="425"/>
      <c r="H1146" s="425"/>
      <c r="I1146" s="425"/>
    </row>
    <row r="1147" spans="1:9" x14ac:dyDescent="0.2">
      <c r="A1147" s="425"/>
      <c r="B1147" s="425"/>
      <c r="C1147" s="425"/>
      <c r="D1147" s="425"/>
      <c r="E1147" s="425"/>
      <c r="F1147" s="425"/>
      <c r="G1147" s="425"/>
      <c r="H1147" s="425"/>
      <c r="I1147" s="425"/>
    </row>
    <row r="1148" spans="1:9" x14ac:dyDescent="0.2">
      <c r="A1148" s="425"/>
      <c r="B1148" s="425"/>
      <c r="C1148" s="425"/>
      <c r="D1148" s="425"/>
      <c r="E1148" s="425"/>
      <c r="F1148" s="425"/>
      <c r="G1148" s="425"/>
      <c r="H1148" s="425"/>
      <c r="I1148" s="425"/>
    </row>
    <row r="1149" spans="1:9" x14ac:dyDescent="0.2">
      <c r="A1149" s="425"/>
      <c r="B1149" s="425"/>
      <c r="C1149" s="425"/>
      <c r="D1149" s="425"/>
      <c r="E1149" s="425"/>
      <c r="F1149" s="425"/>
      <c r="G1149" s="425"/>
      <c r="H1149" s="425"/>
      <c r="I1149" s="425"/>
    </row>
    <row r="1150" spans="1:9" x14ac:dyDescent="0.2">
      <c r="A1150" s="425"/>
      <c r="B1150" s="425"/>
      <c r="C1150" s="425"/>
      <c r="D1150" s="425"/>
      <c r="E1150" s="425"/>
      <c r="F1150" s="425"/>
      <c r="G1150" s="425"/>
      <c r="H1150" s="425"/>
      <c r="I1150" s="425"/>
    </row>
    <row r="1151" spans="1:9" x14ac:dyDescent="0.2">
      <c r="A1151" s="425"/>
      <c r="B1151" s="425"/>
      <c r="C1151" s="425"/>
      <c r="D1151" s="425"/>
      <c r="E1151" s="425"/>
      <c r="F1151" s="425"/>
      <c r="G1151" s="425"/>
      <c r="H1151" s="425"/>
      <c r="I1151" s="425"/>
    </row>
    <row r="1152" spans="1:9" x14ac:dyDescent="0.2">
      <c r="A1152" s="425"/>
      <c r="B1152" s="425"/>
      <c r="C1152" s="425"/>
      <c r="D1152" s="425"/>
      <c r="E1152" s="425"/>
      <c r="F1152" s="425"/>
      <c r="G1152" s="425"/>
      <c r="H1152" s="425"/>
      <c r="I1152" s="425"/>
    </row>
    <row r="1153" spans="1:9" x14ac:dyDescent="0.2">
      <c r="A1153" s="425"/>
      <c r="B1153" s="425"/>
      <c r="C1153" s="425"/>
      <c r="D1153" s="425"/>
      <c r="E1153" s="425"/>
      <c r="F1153" s="425"/>
      <c r="G1153" s="425"/>
      <c r="H1153" s="425"/>
      <c r="I1153" s="425"/>
    </row>
    <row r="1154" spans="1:9" x14ac:dyDescent="0.2">
      <c r="A1154" s="425"/>
      <c r="B1154" s="425"/>
      <c r="C1154" s="425"/>
      <c r="D1154" s="425"/>
      <c r="E1154" s="425"/>
      <c r="F1154" s="425"/>
      <c r="G1154" s="425"/>
      <c r="H1154" s="425"/>
      <c r="I1154" s="425"/>
    </row>
    <row r="1155" spans="1:9" x14ac:dyDescent="0.2">
      <c r="A1155" s="425"/>
      <c r="B1155" s="425"/>
      <c r="C1155" s="425"/>
      <c r="D1155" s="425"/>
      <c r="E1155" s="425"/>
      <c r="F1155" s="425"/>
      <c r="G1155" s="425"/>
      <c r="H1155" s="425"/>
      <c r="I1155" s="425"/>
    </row>
    <row r="1156" spans="1:9" x14ac:dyDescent="0.2">
      <c r="A1156" s="425"/>
      <c r="B1156" s="425"/>
      <c r="C1156" s="425"/>
      <c r="D1156" s="425"/>
      <c r="E1156" s="425"/>
      <c r="F1156" s="425"/>
      <c r="G1156" s="425"/>
      <c r="H1156" s="425"/>
      <c r="I1156" s="425"/>
    </row>
    <row r="1157" spans="1:9" x14ac:dyDescent="0.2">
      <c r="A1157" s="425"/>
      <c r="B1157" s="425"/>
      <c r="C1157" s="425"/>
      <c r="D1157" s="425"/>
      <c r="E1157" s="425"/>
      <c r="F1157" s="425"/>
      <c r="G1157" s="425"/>
      <c r="H1157" s="425"/>
      <c r="I1157" s="425"/>
    </row>
    <row r="1158" spans="1:9" x14ac:dyDescent="0.2">
      <c r="A1158" s="425"/>
      <c r="B1158" s="425"/>
      <c r="C1158" s="425"/>
      <c r="D1158" s="425"/>
      <c r="E1158" s="425"/>
      <c r="F1158" s="425"/>
      <c r="G1158" s="425"/>
      <c r="H1158" s="425"/>
      <c r="I1158" s="425"/>
    </row>
    <row r="1159" spans="1:9" x14ac:dyDescent="0.2">
      <c r="A1159" s="425"/>
      <c r="B1159" s="425"/>
      <c r="C1159" s="425"/>
      <c r="D1159" s="425"/>
      <c r="E1159" s="425"/>
      <c r="F1159" s="425"/>
      <c r="G1159" s="425"/>
      <c r="H1159" s="425"/>
      <c r="I1159" s="425"/>
    </row>
    <row r="1160" spans="1:9" x14ac:dyDescent="0.2">
      <c r="A1160" s="425"/>
      <c r="B1160" s="425"/>
      <c r="C1160" s="425"/>
      <c r="D1160" s="425"/>
      <c r="E1160" s="425"/>
      <c r="F1160" s="425"/>
      <c r="G1160" s="425"/>
      <c r="H1160" s="425"/>
      <c r="I1160" s="425"/>
    </row>
    <row r="1161" spans="1:9" x14ac:dyDescent="0.2">
      <c r="A1161" s="425"/>
      <c r="B1161" s="425"/>
      <c r="C1161" s="425"/>
      <c r="D1161" s="425"/>
      <c r="E1161" s="425"/>
      <c r="F1161" s="425"/>
      <c r="G1161" s="425"/>
      <c r="H1161" s="425"/>
      <c r="I1161" s="425"/>
    </row>
    <row r="1162" spans="1:9" x14ac:dyDescent="0.2">
      <c r="A1162" s="425"/>
      <c r="B1162" s="425"/>
      <c r="C1162" s="425"/>
      <c r="D1162" s="425"/>
      <c r="E1162" s="425"/>
      <c r="F1162" s="425"/>
      <c r="G1162" s="425"/>
      <c r="H1162" s="425"/>
      <c r="I1162" s="425"/>
    </row>
    <row r="1163" spans="1:9" x14ac:dyDescent="0.2">
      <c r="A1163" s="425"/>
      <c r="B1163" s="425"/>
      <c r="C1163" s="425"/>
      <c r="D1163" s="425"/>
      <c r="E1163" s="425"/>
      <c r="F1163" s="425"/>
      <c r="G1163" s="425"/>
      <c r="H1163" s="425"/>
      <c r="I1163" s="425"/>
    </row>
    <row r="1164" spans="1:9" x14ac:dyDescent="0.2">
      <c r="A1164" s="425"/>
      <c r="B1164" s="425"/>
      <c r="C1164" s="425"/>
      <c r="D1164" s="425"/>
      <c r="E1164" s="425"/>
      <c r="F1164" s="425"/>
      <c r="G1164" s="425"/>
      <c r="H1164" s="425"/>
      <c r="I1164" s="425"/>
    </row>
    <row r="1165" spans="1:9" x14ac:dyDescent="0.2">
      <c r="A1165" s="425"/>
      <c r="B1165" s="425"/>
      <c r="C1165" s="425"/>
      <c r="D1165" s="425"/>
      <c r="E1165" s="425"/>
      <c r="F1165" s="425"/>
      <c r="G1165" s="425"/>
      <c r="H1165" s="425"/>
      <c r="I1165" s="425"/>
    </row>
    <row r="1166" spans="1:9" x14ac:dyDescent="0.2">
      <c r="A1166" s="425"/>
      <c r="B1166" s="425"/>
      <c r="C1166" s="425"/>
      <c r="D1166" s="425"/>
      <c r="E1166" s="425"/>
      <c r="F1166" s="425"/>
      <c r="G1166" s="425"/>
      <c r="H1166" s="425"/>
      <c r="I1166" s="425"/>
    </row>
    <row r="1167" spans="1:9" x14ac:dyDescent="0.2">
      <c r="A1167" s="425"/>
      <c r="B1167" s="425"/>
      <c r="C1167" s="425"/>
      <c r="D1167" s="425"/>
      <c r="E1167" s="425"/>
      <c r="F1167" s="425"/>
      <c r="G1167" s="425"/>
      <c r="H1167" s="425"/>
      <c r="I1167" s="425"/>
    </row>
    <row r="1168" spans="1:9" x14ac:dyDescent="0.2">
      <c r="A1168" s="425"/>
      <c r="B1168" s="425"/>
      <c r="C1168" s="425"/>
      <c r="D1168" s="425"/>
      <c r="E1168" s="425"/>
      <c r="F1168" s="425"/>
      <c r="G1168" s="425"/>
      <c r="H1168" s="425"/>
      <c r="I1168" s="425"/>
    </row>
    <row r="1169" spans="1:9" x14ac:dyDescent="0.2">
      <c r="A1169" s="425"/>
      <c r="B1169" s="425"/>
      <c r="C1169" s="425"/>
      <c r="D1169" s="425"/>
      <c r="E1169" s="425"/>
      <c r="F1169" s="425"/>
      <c r="G1169" s="425"/>
      <c r="H1169" s="425"/>
      <c r="I1169" s="425"/>
    </row>
    <row r="1170" spans="1:9" x14ac:dyDescent="0.2">
      <c r="A1170" s="425"/>
      <c r="B1170" s="425"/>
      <c r="C1170" s="425"/>
      <c r="D1170" s="425"/>
      <c r="E1170" s="425"/>
      <c r="F1170" s="425"/>
      <c r="G1170" s="425"/>
      <c r="H1170" s="425"/>
      <c r="I1170" s="425"/>
    </row>
    <row r="1171" spans="1:9" x14ac:dyDescent="0.2">
      <c r="A1171" s="425"/>
      <c r="B1171" s="425"/>
      <c r="C1171" s="425"/>
      <c r="D1171" s="425"/>
      <c r="E1171" s="425"/>
      <c r="F1171" s="425"/>
      <c r="G1171" s="425"/>
      <c r="H1171" s="425"/>
      <c r="I1171" s="425"/>
    </row>
    <row r="1172" spans="1:9" x14ac:dyDescent="0.2">
      <c r="A1172" s="425"/>
      <c r="B1172" s="425"/>
      <c r="C1172" s="425"/>
      <c r="D1172" s="425"/>
      <c r="E1172" s="425"/>
      <c r="F1172" s="425"/>
      <c r="G1172" s="425"/>
      <c r="H1172" s="425"/>
      <c r="I1172" s="425"/>
    </row>
    <row r="1173" spans="1:9" x14ac:dyDescent="0.2">
      <c r="A1173" s="425"/>
      <c r="B1173" s="425"/>
      <c r="C1173" s="425"/>
      <c r="D1173" s="425"/>
      <c r="E1173" s="425"/>
      <c r="F1173" s="425"/>
      <c r="G1173" s="425"/>
      <c r="H1173" s="425"/>
      <c r="I1173" s="425"/>
    </row>
    <row r="1174" spans="1:9" x14ac:dyDescent="0.2">
      <c r="A1174" s="425"/>
      <c r="B1174" s="425"/>
      <c r="C1174" s="425"/>
      <c r="D1174" s="425"/>
      <c r="E1174" s="425"/>
      <c r="F1174" s="425"/>
      <c r="G1174" s="425"/>
      <c r="H1174" s="425"/>
      <c r="I1174" s="425"/>
    </row>
    <row r="1175" spans="1:9" x14ac:dyDescent="0.2">
      <c r="A1175" s="425"/>
      <c r="B1175" s="425"/>
      <c r="C1175" s="425"/>
      <c r="D1175" s="425"/>
      <c r="E1175" s="425"/>
      <c r="F1175" s="425"/>
      <c r="G1175" s="425"/>
      <c r="H1175" s="425"/>
      <c r="I1175" s="425"/>
    </row>
    <row r="1176" spans="1:9" x14ac:dyDescent="0.2">
      <c r="A1176" s="425"/>
      <c r="B1176" s="425"/>
      <c r="C1176" s="425"/>
      <c r="D1176" s="425"/>
      <c r="E1176" s="425"/>
      <c r="F1176" s="425"/>
      <c r="G1176" s="425"/>
      <c r="H1176" s="425"/>
      <c r="I1176" s="425"/>
    </row>
    <row r="1177" spans="1:9" x14ac:dyDescent="0.2">
      <c r="A1177" s="425"/>
      <c r="B1177" s="425"/>
      <c r="C1177" s="425"/>
      <c r="D1177" s="425"/>
      <c r="E1177" s="425"/>
      <c r="F1177" s="425"/>
      <c r="G1177" s="425"/>
      <c r="H1177" s="425"/>
      <c r="I1177" s="425"/>
    </row>
    <row r="1178" spans="1:9" x14ac:dyDescent="0.2">
      <c r="A1178" s="425"/>
      <c r="B1178" s="425"/>
      <c r="C1178" s="425"/>
      <c r="D1178" s="425"/>
      <c r="E1178" s="425"/>
      <c r="F1178" s="425"/>
      <c r="G1178" s="425"/>
      <c r="H1178" s="425"/>
      <c r="I1178" s="425"/>
    </row>
    <row r="1179" spans="1:9" x14ac:dyDescent="0.2">
      <c r="A1179" s="425"/>
      <c r="B1179" s="425"/>
      <c r="C1179" s="425"/>
      <c r="D1179" s="425"/>
      <c r="E1179" s="425"/>
      <c r="F1179" s="425"/>
      <c r="G1179" s="425"/>
      <c r="H1179" s="425"/>
      <c r="I1179" s="425"/>
    </row>
    <row r="1180" spans="1:9" x14ac:dyDescent="0.2">
      <c r="A1180" s="425"/>
      <c r="B1180" s="425"/>
      <c r="C1180" s="425"/>
      <c r="D1180" s="425"/>
      <c r="E1180" s="425"/>
      <c r="F1180" s="425"/>
      <c r="G1180" s="425"/>
      <c r="H1180" s="425"/>
      <c r="I1180" s="425"/>
    </row>
    <row r="1181" spans="1:9" x14ac:dyDescent="0.2">
      <c r="A1181" s="425"/>
      <c r="B1181" s="425"/>
      <c r="C1181" s="425"/>
      <c r="D1181" s="425"/>
      <c r="E1181" s="425"/>
      <c r="F1181" s="425"/>
      <c r="G1181" s="425"/>
      <c r="H1181" s="425"/>
      <c r="I1181" s="425"/>
    </row>
    <row r="1182" spans="1:9" x14ac:dyDescent="0.2">
      <c r="A1182" s="425"/>
      <c r="B1182" s="425"/>
      <c r="C1182" s="425"/>
      <c r="D1182" s="425"/>
      <c r="E1182" s="425"/>
      <c r="F1182" s="425"/>
      <c r="G1182" s="425"/>
      <c r="H1182" s="425"/>
      <c r="I1182" s="425"/>
    </row>
    <row r="1183" spans="1:9" x14ac:dyDescent="0.2">
      <c r="A1183" s="425"/>
      <c r="B1183" s="425"/>
      <c r="C1183" s="425"/>
      <c r="D1183" s="425"/>
      <c r="E1183" s="425"/>
      <c r="F1183" s="425"/>
      <c r="G1183" s="425"/>
      <c r="H1183" s="425"/>
      <c r="I1183" s="425"/>
    </row>
    <row r="1184" spans="1:9" x14ac:dyDescent="0.2">
      <c r="A1184" s="425"/>
      <c r="B1184" s="425"/>
      <c r="C1184" s="425"/>
      <c r="D1184" s="425"/>
      <c r="E1184" s="425"/>
      <c r="F1184" s="425"/>
      <c r="G1184" s="425"/>
      <c r="H1184" s="425"/>
      <c r="I1184" s="425"/>
    </row>
    <row r="1185" spans="1:9" x14ac:dyDescent="0.2">
      <c r="A1185" s="425"/>
      <c r="B1185" s="425"/>
      <c r="C1185" s="425"/>
      <c r="D1185" s="425"/>
      <c r="E1185" s="425"/>
      <c r="F1185" s="425"/>
      <c r="G1185" s="425"/>
      <c r="H1185" s="425"/>
      <c r="I1185" s="425"/>
    </row>
    <row r="1186" spans="1:9" x14ac:dyDescent="0.2">
      <c r="A1186" s="425"/>
      <c r="B1186" s="425"/>
      <c r="C1186" s="425"/>
      <c r="D1186" s="425"/>
      <c r="E1186" s="425"/>
      <c r="F1186" s="425"/>
      <c r="G1186" s="425"/>
      <c r="H1186" s="425"/>
      <c r="I1186" s="425"/>
    </row>
    <row r="1187" spans="1:9" x14ac:dyDescent="0.2">
      <c r="A1187" s="425"/>
      <c r="B1187" s="425"/>
      <c r="C1187" s="425"/>
      <c r="D1187" s="425"/>
      <c r="E1187" s="425"/>
      <c r="F1187" s="425"/>
      <c r="G1187" s="425"/>
      <c r="H1187" s="425"/>
      <c r="I1187" s="425"/>
    </row>
    <row r="1188" spans="1:9" x14ac:dyDescent="0.2">
      <c r="A1188" s="425"/>
      <c r="B1188" s="425"/>
      <c r="C1188" s="425"/>
      <c r="D1188" s="425"/>
      <c r="E1188" s="425"/>
      <c r="F1188" s="425"/>
      <c r="G1188" s="425"/>
      <c r="H1188" s="425"/>
      <c r="I1188" s="425"/>
    </row>
    <row r="1189" spans="1:9" x14ac:dyDescent="0.2">
      <c r="A1189" s="425"/>
      <c r="B1189" s="425"/>
      <c r="C1189" s="425"/>
      <c r="D1189" s="425"/>
      <c r="E1189" s="425"/>
      <c r="F1189" s="425"/>
      <c r="G1189" s="425"/>
      <c r="H1189" s="425"/>
      <c r="I1189" s="425"/>
    </row>
    <row r="1190" spans="1:9" x14ac:dyDescent="0.2">
      <c r="A1190" s="425"/>
      <c r="B1190" s="425"/>
      <c r="C1190" s="425"/>
      <c r="D1190" s="425"/>
      <c r="E1190" s="425"/>
      <c r="F1190" s="425"/>
      <c r="G1190" s="425"/>
      <c r="H1190" s="425"/>
      <c r="I1190" s="425"/>
    </row>
    <row r="1191" spans="1:9" x14ac:dyDescent="0.2">
      <c r="A1191" s="425"/>
      <c r="B1191" s="425"/>
      <c r="C1191" s="425"/>
      <c r="D1191" s="425"/>
      <c r="E1191" s="425"/>
      <c r="F1191" s="425"/>
      <c r="G1191" s="425"/>
      <c r="H1191" s="425"/>
      <c r="I1191" s="425"/>
    </row>
    <row r="1192" spans="1:9" x14ac:dyDescent="0.2">
      <c r="A1192" s="425"/>
      <c r="B1192" s="425"/>
      <c r="C1192" s="425"/>
      <c r="D1192" s="425"/>
      <c r="E1192" s="425"/>
      <c r="F1192" s="425"/>
      <c r="G1192" s="425"/>
      <c r="H1192" s="425"/>
      <c r="I1192" s="425"/>
    </row>
    <row r="1193" spans="1:9" x14ac:dyDescent="0.2">
      <c r="A1193" s="425"/>
      <c r="B1193" s="425"/>
      <c r="C1193" s="425"/>
      <c r="D1193" s="425"/>
      <c r="E1193" s="425"/>
      <c r="F1193" s="425"/>
      <c r="G1193" s="425"/>
      <c r="H1193" s="425"/>
      <c r="I1193" s="425"/>
    </row>
    <row r="1194" spans="1:9" x14ac:dyDescent="0.2">
      <c r="A1194" s="425"/>
      <c r="B1194" s="425"/>
      <c r="C1194" s="425"/>
      <c r="D1194" s="425"/>
      <c r="E1194" s="425"/>
      <c r="F1194" s="425"/>
      <c r="G1194" s="425"/>
      <c r="H1194" s="425"/>
      <c r="I1194" s="425"/>
    </row>
    <row r="1195" spans="1:9" x14ac:dyDescent="0.2">
      <c r="A1195" s="425"/>
      <c r="B1195" s="425"/>
      <c r="C1195" s="425"/>
      <c r="D1195" s="425"/>
      <c r="E1195" s="425"/>
      <c r="F1195" s="425"/>
      <c r="G1195" s="425"/>
      <c r="H1195" s="425"/>
      <c r="I1195" s="425"/>
    </row>
    <row r="1196" spans="1:9" x14ac:dyDescent="0.2">
      <c r="A1196" s="425"/>
      <c r="B1196" s="425"/>
      <c r="C1196" s="425"/>
      <c r="D1196" s="425"/>
      <c r="E1196" s="425"/>
      <c r="F1196" s="425"/>
      <c r="G1196" s="425"/>
      <c r="H1196" s="425"/>
      <c r="I1196" s="425"/>
    </row>
    <row r="1197" spans="1:9" x14ac:dyDescent="0.2">
      <c r="A1197" s="425"/>
      <c r="B1197" s="425"/>
      <c r="C1197" s="425"/>
      <c r="D1197" s="425"/>
      <c r="E1197" s="425"/>
      <c r="F1197" s="425"/>
      <c r="G1197" s="425"/>
      <c r="H1197" s="425"/>
      <c r="I1197" s="425"/>
    </row>
    <row r="1198" spans="1:9" x14ac:dyDescent="0.2">
      <c r="A1198" s="425"/>
      <c r="B1198" s="425"/>
      <c r="C1198" s="425"/>
      <c r="D1198" s="425"/>
      <c r="E1198" s="425"/>
      <c r="F1198" s="425"/>
      <c r="G1198" s="425"/>
      <c r="H1198" s="425"/>
      <c r="I1198" s="425"/>
    </row>
    <row r="1199" spans="1:9" x14ac:dyDescent="0.2">
      <c r="A1199" s="425"/>
      <c r="B1199" s="425"/>
      <c r="C1199" s="425"/>
      <c r="D1199" s="425"/>
      <c r="E1199" s="425"/>
      <c r="F1199" s="425"/>
      <c r="G1199" s="425"/>
      <c r="H1199" s="425"/>
      <c r="I1199" s="425"/>
    </row>
    <row r="1200" spans="1:9" x14ac:dyDescent="0.2">
      <c r="A1200" s="425"/>
      <c r="B1200" s="425"/>
      <c r="C1200" s="425"/>
      <c r="D1200" s="425"/>
      <c r="E1200" s="425"/>
      <c r="F1200" s="425"/>
      <c r="G1200" s="425"/>
      <c r="H1200" s="425"/>
      <c r="I1200" s="425"/>
    </row>
    <row r="1201" spans="1:9" x14ac:dyDescent="0.2">
      <c r="A1201" s="425"/>
      <c r="B1201" s="425"/>
      <c r="C1201" s="425"/>
      <c r="D1201" s="425"/>
      <c r="E1201" s="425"/>
      <c r="F1201" s="425"/>
      <c r="G1201" s="425"/>
      <c r="H1201" s="425"/>
      <c r="I1201" s="425"/>
    </row>
    <row r="1202" spans="1:9" x14ac:dyDescent="0.2">
      <c r="A1202" s="425"/>
      <c r="B1202" s="425"/>
      <c r="C1202" s="425"/>
      <c r="D1202" s="425"/>
      <c r="E1202" s="425"/>
      <c r="F1202" s="425"/>
      <c r="G1202" s="425"/>
      <c r="H1202" s="425"/>
      <c r="I1202" s="425"/>
    </row>
    <row r="1203" spans="1:9" x14ac:dyDescent="0.2">
      <c r="A1203" s="425"/>
      <c r="B1203" s="425"/>
      <c r="C1203" s="425"/>
      <c r="D1203" s="425"/>
      <c r="E1203" s="425"/>
      <c r="F1203" s="425"/>
      <c r="G1203" s="425"/>
      <c r="H1203" s="425"/>
      <c r="I1203" s="425"/>
    </row>
    <row r="1204" spans="1:9" x14ac:dyDescent="0.2">
      <c r="A1204" s="425"/>
      <c r="B1204" s="425"/>
      <c r="C1204" s="425"/>
      <c r="D1204" s="425"/>
      <c r="E1204" s="425"/>
      <c r="F1204" s="425"/>
      <c r="G1204" s="425"/>
      <c r="H1204" s="425"/>
      <c r="I1204" s="425"/>
    </row>
    <row r="1205" spans="1:9" x14ac:dyDescent="0.2">
      <c r="A1205" s="425"/>
      <c r="B1205" s="425"/>
      <c r="C1205" s="425"/>
      <c r="D1205" s="425"/>
      <c r="E1205" s="425"/>
      <c r="F1205" s="425"/>
      <c r="G1205" s="425"/>
      <c r="H1205" s="425"/>
      <c r="I1205" s="425"/>
    </row>
    <row r="1206" spans="1:9" x14ac:dyDescent="0.2">
      <c r="A1206" s="425"/>
      <c r="B1206" s="425"/>
      <c r="C1206" s="425"/>
      <c r="D1206" s="425"/>
      <c r="E1206" s="425"/>
      <c r="F1206" s="425"/>
      <c r="G1206" s="425"/>
      <c r="H1206" s="425"/>
      <c r="I1206" s="425"/>
    </row>
    <row r="1207" spans="1:9" x14ac:dyDescent="0.2">
      <c r="A1207" s="425"/>
      <c r="B1207" s="425"/>
      <c r="C1207" s="425"/>
      <c r="D1207" s="425"/>
      <c r="E1207" s="425"/>
      <c r="F1207" s="425"/>
      <c r="G1207" s="425"/>
      <c r="H1207" s="425"/>
      <c r="I1207" s="425"/>
    </row>
    <row r="1208" spans="1:9" x14ac:dyDescent="0.2">
      <c r="A1208" s="425"/>
      <c r="B1208" s="425"/>
      <c r="C1208" s="425"/>
      <c r="D1208" s="425"/>
      <c r="E1208" s="425"/>
      <c r="F1208" s="425"/>
      <c r="G1208" s="425"/>
      <c r="H1208" s="425"/>
      <c r="I1208" s="425"/>
    </row>
    <row r="1209" spans="1:9" x14ac:dyDescent="0.2">
      <c r="A1209" s="425"/>
      <c r="B1209" s="425"/>
      <c r="C1209" s="425"/>
      <c r="D1209" s="425"/>
      <c r="E1209" s="425"/>
      <c r="F1209" s="425"/>
      <c r="G1209" s="425"/>
      <c r="H1209" s="425"/>
      <c r="I1209" s="425"/>
    </row>
    <row r="1210" spans="1:9" x14ac:dyDescent="0.2">
      <c r="A1210" s="425"/>
      <c r="B1210" s="425"/>
      <c r="C1210" s="425"/>
      <c r="D1210" s="425"/>
      <c r="E1210" s="425"/>
      <c r="F1210" s="425"/>
      <c r="G1210" s="425"/>
      <c r="H1210" s="425"/>
      <c r="I1210" s="425"/>
    </row>
    <row r="1211" spans="1:9" x14ac:dyDescent="0.2">
      <c r="A1211" s="425"/>
      <c r="B1211" s="425"/>
      <c r="C1211" s="425"/>
      <c r="D1211" s="425"/>
      <c r="E1211" s="425"/>
      <c r="F1211" s="425"/>
      <c r="G1211" s="425"/>
      <c r="H1211" s="425"/>
      <c r="I1211" s="425"/>
    </row>
    <row r="1212" spans="1:9" x14ac:dyDescent="0.2">
      <c r="A1212" s="425"/>
      <c r="B1212" s="425"/>
      <c r="C1212" s="425"/>
      <c r="D1212" s="425"/>
      <c r="E1212" s="425"/>
      <c r="F1212" s="425"/>
      <c r="G1212" s="425"/>
      <c r="H1212" s="425"/>
      <c r="I1212" s="425"/>
    </row>
    <row r="1213" spans="1:9" x14ac:dyDescent="0.2">
      <c r="A1213" s="425"/>
      <c r="B1213" s="425"/>
      <c r="C1213" s="425"/>
      <c r="D1213" s="425"/>
      <c r="E1213" s="425"/>
      <c r="F1213" s="425"/>
      <c r="G1213" s="425"/>
      <c r="H1213" s="425"/>
      <c r="I1213" s="425"/>
    </row>
    <row r="1214" spans="1:9" x14ac:dyDescent="0.2">
      <c r="A1214" s="425"/>
      <c r="B1214" s="425"/>
      <c r="C1214" s="425"/>
      <c r="D1214" s="425"/>
      <c r="E1214" s="425"/>
      <c r="F1214" s="425"/>
      <c r="G1214" s="425"/>
      <c r="H1214" s="425"/>
      <c r="I1214" s="425"/>
    </row>
    <row r="1215" spans="1:9" x14ac:dyDescent="0.2">
      <c r="A1215" s="425"/>
      <c r="B1215" s="425"/>
      <c r="C1215" s="425"/>
      <c r="D1215" s="425"/>
      <c r="E1215" s="425"/>
      <c r="F1215" s="425"/>
      <c r="G1215" s="425"/>
      <c r="H1215" s="425"/>
      <c r="I1215" s="425"/>
    </row>
    <row r="1216" spans="1:9" x14ac:dyDescent="0.2">
      <c r="A1216" s="425"/>
      <c r="B1216" s="425"/>
      <c r="C1216" s="425"/>
      <c r="D1216" s="425"/>
      <c r="E1216" s="425"/>
      <c r="F1216" s="425"/>
      <c r="G1216" s="425"/>
      <c r="H1216" s="425"/>
      <c r="I1216" s="425"/>
    </row>
    <row r="1217" spans="1:9" x14ac:dyDescent="0.2">
      <c r="A1217" s="425"/>
      <c r="B1217" s="425"/>
      <c r="C1217" s="425"/>
      <c r="D1217" s="425"/>
      <c r="E1217" s="425"/>
      <c r="F1217" s="425"/>
      <c r="G1217" s="425"/>
      <c r="H1217" s="425"/>
      <c r="I1217" s="425"/>
    </row>
    <row r="1218" spans="1:9" x14ac:dyDescent="0.2">
      <c r="A1218" s="425"/>
      <c r="B1218" s="425"/>
      <c r="C1218" s="425"/>
      <c r="D1218" s="425"/>
      <c r="E1218" s="425"/>
      <c r="F1218" s="425"/>
      <c r="G1218" s="425"/>
      <c r="H1218" s="425"/>
      <c r="I1218" s="425"/>
    </row>
    <row r="1219" spans="1:9" x14ac:dyDescent="0.2">
      <c r="A1219" s="425"/>
      <c r="B1219" s="425"/>
      <c r="C1219" s="425"/>
      <c r="D1219" s="425"/>
      <c r="E1219" s="425"/>
      <c r="F1219" s="425"/>
      <c r="G1219" s="425"/>
      <c r="H1219" s="425"/>
      <c r="I1219" s="425"/>
    </row>
    <row r="1220" spans="1:9" x14ac:dyDescent="0.2">
      <c r="A1220" s="425"/>
      <c r="B1220" s="425"/>
      <c r="C1220" s="425"/>
      <c r="D1220" s="425"/>
      <c r="E1220" s="425"/>
      <c r="F1220" s="425"/>
      <c r="G1220" s="425"/>
      <c r="H1220" s="425"/>
      <c r="I1220" s="425"/>
    </row>
    <row r="1221" spans="1:9" x14ac:dyDescent="0.2">
      <c r="A1221" s="425"/>
      <c r="B1221" s="425"/>
      <c r="C1221" s="425"/>
      <c r="D1221" s="425"/>
      <c r="E1221" s="425"/>
      <c r="F1221" s="425"/>
      <c r="G1221" s="425"/>
      <c r="H1221" s="425"/>
      <c r="I1221" s="425"/>
    </row>
    <row r="1222" spans="1:9" x14ac:dyDescent="0.2">
      <c r="A1222" s="425"/>
      <c r="B1222" s="425"/>
      <c r="C1222" s="425"/>
      <c r="D1222" s="425"/>
      <c r="E1222" s="425"/>
      <c r="F1222" s="425"/>
      <c r="G1222" s="425"/>
      <c r="H1222" s="425"/>
      <c r="I1222" s="425"/>
    </row>
    <row r="1223" spans="1:9" x14ac:dyDescent="0.2">
      <c r="A1223" s="425"/>
      <c r="B1223" s="425"/>
      <c r="C1223" s="425"/>
      <c r="D1223" s="425"/>
      <c r="E1223" s="425"/>
      <c r="F1223" s="425"/>
      <c r="G1223" s="425"/>
      <c r="H1223" s="425"/>
      <c r="I1223" s="425"/>
    </row>
    <row r="1224" spans="1:9" x14ac:dyDescent="0.2">
      <c r="A1224" s="425"/>
      <c r="B1224" s="425"/>
      <c r="C1224" s="425"/>
      <c r="D1224" s="425"/>
      <c r="E1224" s="425"/>
      <c r="F1224" s="425"/>
      <c r="G1224" s="425"/>
      <c r="H1224" s="425"/>
      <c r="I1224" s="425"/>
    </row>
    <row r="1225" spans="1:9" x14ac:dyDescent="0.2">
      <c r="A1225" s="425"/>
      <c r="B1225" s="425"/>
      <c r="C1225" s="425"/>
      <c r="D1225" s="425"/>
      <c r="E1225" s="425"/>
      <c r="F1225" s="425"/>
      <c r="G1225" s="425"/>
      <c r="H1225" s="425"/>
      <c r="I1225" s="425"/>
    </row>
    <row r="1226" spans="1:9" x14ac:dyDescent="0.2">
      <c r="A1226" s="425"/>
      <c r="B1226" s="425"/>
      <c r="C1226" s="425"/>
      <c r="D1226" s="425"/>
      <c r="E1226" s="425"/>
      <c r="F1226" s="425"/>
      <c r="G1226" s="425"/>
      <c r="H1226" s="425"/>
      <c r="I1226" s="425"/>
    </row>
    <row r="1227" spans="1:9" x14ac:dyDescent="0.2">
      <c r="A1227" s="425"/>
      <c r="B1227" s="425"/>
      <c r="C1227" s="425"/>
      <c r="D1227" s="425"/>
      <c r="E1227" s="425"/>
      <c r="F1227" s="425"/>
      <c r="G1227" s="425"/>
      <c r="H1227" s="425"/>
      <c r="I1227" s="425"/>
    </row>
    <row r="1228" spans="1:9" x14ac:dyDescent="0.2">
      <c r="A1228" s="425"/>
      <c r="B1228" s="425"/>
      <c r="C1228" s="425"/>
      <c r="D1228" s="425"/>
      <c r="E1228" s="425"/>
      <c r="F1228" s="425"/>
      <c r="G1228" s="425"/>
      <c r="H1228" s="425"/>
      <c r="I1228" s="425"/>
    </row>
    <row r="1229" spans="1:9" x14ac:dyDescent="0.2">
      <c r="A1229" s="425"/>
      <c r="B1229" s="425"/>
      <c r="C1229" s="425"/>
      <c r="D1229" s="425"/>
      <c r="E1229" s="425"/>
      <c r="F1229" s="425"/>
      <c r="G1229" s="425"/>
      <c r="H1229" s="425"/>
      <c r="I1229" s="425"/>
    </row>
    <row r="1230" spans="1:9" x14ac:dyDescent="0.2">
      <c r="A1230" s="425"/>
      <c r="B1230" s="425"/>
      <c r="C1230" s="425"/>
      <c r="D1230" s="425"/>
      <c r="E1230" s="425"/>
      <c r="F1230" s="425"/>
      <c r="G1230" s="425"/>
      <c r="H1230" s="425"/>
      <c r="I1230" s="425"/>
    </row>
    <row r="1231" spans="1:9" x14ac:dyDescent="0.2">
      <c r="A1231" s="425"/>
      <c r="B1231" s="425"/>
      <c r="C1231" s="425"/>
      <c r="D1231" s="425"/>
      <c r="E1231" s="425"/>
      <c r="F1231" s="425"/>
      <c r="G1231" s="425"/>
      <c r="H1231" s="425"/>
      <c r="I1231" s="425"/>
    </row>
    <row r="1232" spans="1:9" x14ac:dyDescent="0.2">
      <c r="A1232" s="425"/>
      <c r="B1232" s="425"/>
      <c r="C1232" s="425"/>
      <c r="D1232" s="425"/>
      <c r="E1232" s="425"/>
      <c r="F1232" s="425"/>
      <c r="G1232" s="425"/>
      <c r="H1232" s="425"/>
      <c r="I1232" s="425"/>
    </row>
    <row r="1233" spans="1:9" x14ac:dyDescent="0.2">
      <c r="A1233" s="425"/>
      <c r="B1233" s="425"/>
      <c r="C1233" s="425"/>
      <c r="D1233" s="425"/>
      <c r="E1233" s="425"/>
      <c r="F1233" s="425"/>
      <c r="G1233" s="425"/>
      <c r="H1233" s="425"/>
      <c r="I1233" s="425"/>
    </row>
    <row r="1234" spans="1:9" x14ac:dyDescent="0.2">
      <c r="A1234" s="425"/>
      <c r="B1234" s="425"/>
      <c r="C1234" s="425"/>
      <c r="D1234" s="425"/>
      <c r="E1234" s="425"/>
      <c r="F1234" s="425"/>
      <c r="G1234" s="425"/>
      <c r="H1234" s="425"/>
      <c r="I1234" s="425"/>
    </row>
    <row r="1235" spans="1:9" x14ac:dyDescent="0.2">
      <c r="A1235" s="425"/>
      <c r="B1235" s="425"/>
      <c r="C1235" s="425"/>
      <c r="D1235" s="425"/>
      <c r="E1235" s="425"/>
      <c r="F1235" s="425"/>
      <c r="G1235" s="425"/>
      <c r="H1235" s="425"/>
      <c r="I1235" s="425"/>
    </row>
    <row r="1236" spans="1:9" x14ac:dyDescent="0.2">
      <c r="A1236" s="425"/>
      <c r="B1236" s="425"/>
      <c r="C1236" s="425"/>
      <c r="D1236" s="425"/>
      <c r="E1236" s="425"/>
      <c r="F1236" s="425"/>
      <c r="G1236" s="425"/>
      <c r="H1236" s="425"/>
      <c r="I1236" s="425"/>
    </row>
    <row r="1237" spans="1:9" x14ac:dyDescent="0.2">
      <c r="A1237" s="425"/>
      <c r="B1237" s="425"/>
      <c r="C1237" s="425"/>
      <c r="D1237" s="425"/>
      <c r="E1237" s="425"/>
      <c r="F1237" s="425"/>
      <c r="G1237" s="425"/>
      <c r="H1237" s="425"/>
      <c r="I1237" s="425"/>
    </row>
    <row r="1238" spans="1:9" x14ac:dyDescent="0.2">
      <c r="A1238" s="425"/>
      <c r="B1238" s="425"/>
      <c r="C1238" s="425"/>
      <c r="D1238" s="425"/>
      <c r="E1238" s="425"/>
      <c r="F1238" s="425"/>
      <c r="G1238" s="425"/>
      <c r="H1238" s="425"/>
      <c r="I1238" s="425"/>
    </row>
    <row r="1239" spans="1:9" x14ac:dyDescent="0.2">
      <c r="A1239" s="425"/>
      <c r="B1239" s="425"/>
      <c r="C1239" s="425"/>
      <c r="D1239" s="425"/>
      <c r="E1239" s="425"/>
      <c r="F1239" s="425"/>
      <c r="G1239" s="425"/>
      <c r="H1239" s="425"/>
      <c r="I1239" s="425"/>
    </row>
    <row r="1240" spans="1:9" x14ac:dyDescent="0.2">
      <c r="A1240" s="425"/>
      <c r="B1240" s="425"/>
      <c r="C1240" s="425"/>
      <c r="D1240" s="425"/>
      <c r="E1240" s="425"/>
      <c r="F1240" s="425"/>
      <c r="G1240" s="425"/>
      <c r="H1240" s="425"/>
      <c r="I1240" s="425"/>
    </row>
    <row r="1241" spans="1:9" x14ac:dyDescent="0.2">
      <c r="A1241" s="425"/>
      <c r="B1241" s="425"/>
      <c r="C1241" s="425"/>
      <c r="D1241" s="425"/>
      <c r="E1241" s="425"/>
      <c r="F1241" s="425"/>
      <c r="G1241" s="425"/>
      <c r="H1241" s="425"/>
      <c r="I1241" s="425"/>
    </row>
    <row r="1242" spans="1:9" x14ac:dyDescent="0.2">
      <c r="A1242" s="425"/>
      <c r="B1242" s="425"/>
      <c r="C1242" s="425"/>
      <c r="D1242" s="425"/>
      <c r="E1242" s="425"/>
      <c r="F1242" s="425"/>
      <c r="G1242" s="425"/>
      <c r="H1242" s="425"/>
      <c r="I1242" s="425"/>
    </row>
    <row r="1243" spans="1:9" x14ac:dyDescent="0.2">
      <c r="A1243" s="425"/>
      <c r="B1243" s="425"/>
      <c r="C1243" s="425"/>
      <c r="D1243" s="425"/>
      <c r="E1243" s="425"/>
      <c r="F1243" s="425"/>
      <c r="G1243" s="425"/>
      <c r="H1243" s="425"/>
      <c r="I1243" s="425"/>
    </row>
    <row r="1244" spans="1:9" x14ac:dyDescent="0.2">
      <c r="A1244" s="425"/>
      <c r="B1244" s="425"/>
      <c r="C1244" s="425"/>
      <c r="D1244" s="425"/>
      <c r="E1244" s="425"/>
      <c r="F1244" s="425"/>
      <c r="G1244" s="425"/>
      <c r="H1244" s="425"/>
      <c r="I1244" s="425"/>
    </row>
    <row r="1245" spans="1:9" x14ac:dyDescent="0.2">
      <c r="A1245" s="425"/>
      <c r="B1245" s="425"/>
      <c r="C1245" s="425"/>
      <c r="D1245" s="425"/>
      <c r="E1245" s="425"/>
      <c r="F1245" s="425"/>
      <c r="G1245" s="425"/>
      <c r="H1245" s="425"/>
      <c r="I1245" s="425"/>
    </row>
    <row r="1246" spans="1:9" x14ac:dyDescent="0.2">
      <c r="A1246" s="425"/>
      <c r="B1246" s="425"/>
      <c r="C1246" s="425"/>
      <c r="D1246" s="425"/>
      <c r="E1246" s="425"/>
      <c r="F1246" s="425"/>
      <c r="G1246" s="425"/>
      <c r="H1246" s="425"/>
      <c r="I1246" s="425"/>
    </row>
    <row r="1247" spans="1:9" x14ac:dyDescent="0.2">
      <c r="A1247" s="425"/>
      <c r="B1247" s="425"/>
      <c r="C1247" s="425"/>
      <c r="D1247" s="425"/>
      <c r="E1247" s="425"/>
      <c r="F1247" s="425"/>
      <c r="G1247" s="425"/>
      <c r="H1247" s="425"/>
      <c r="I1247" s="425"/>
    </row>
    <row r="1248" spans="1:9" x14ac:dyDescent="0.2">
      <c r="A1248" s="425"/>
      <c r="B1248" s="425"/>
      <c r="C1248" s="425"/>
      <c r="D1248" s="425"/>
      <c r="E1248" s="425"/>
      <c r="F1248" s="425"/>
      <c r="G1248" s="425"/>
      <c r="H1248" s="425"/>
      <c r="I1248" s="425"/>
    </row>
    <row r="1249" spans="1:9" x14ac:dyDescent="0.2">
      <c r="A1249" s="425"/>
      <c r="B1249" s="425"/>
      <c r="C1249" s="425"/>
      <c r="D1249" s="425"/>
      <c r="E1249" s="425"/>
      <c r="F1249" s="425"/>
      <c r="G1249" s="425"/>
      <c r="H1249" s="425"/>
      <c r="I1249" s="425"/>
    </row>
    <row r="1250" spans="1:9" x14ac:dyDescent="0.2">
      <c r="A1250" s="425"/>
      <c r="B1250" s="425"/>
      <c r="C1250" s="425"/>
      <c r="D1250" s="425"/>
      <c r="E1250" s="425"/>
      <c r="F1250" s="425"/>
      <c r="G1250" s="425"/>
      <c r="H1250" s="425"/>
      <c r="I1250" s="425"/>
    </row>
    <row r="1251" spans="1:9" x14ac:dyDescent="0.2">
      <c r="A1251" s="425"/>
      <c r="B1251" s="425"/>
      <c r="C1251" s="425"/>
      <c r="D1251" s="425"/>
      <c r="E1251" s="425"/>
      <c r="F1251" s="425"/>
      <c r="G1251" s="425"/>
      <c r="H1251" s="425"/>
      <c r="I1251" s="425"/>
    </row>
    <row r="1252" spans="1:9" x14ac:dyDescent="0.2">
      <c r="A1252" s="425"/>
      <c r="B1252" s="425"/>
      <c r="C1252" s="425"/>
      <c r="D1252" s="425"/>
      <c r="E1252" s="425"/>
      <c r="F1252" s="425"/>
      <c r="G1252" s="425"/>
      <c r="H1252" s="425"/>
      <c r="I1252" s="425"/>
    </row>
    <row r="1253" spans="1:9" x14ac:dyDescent="0.2">
      <c r="A1253" s="425"/>
      <c r="B1253" s="425"/>
      <c r="C1253" s="425"/>
      <c r="D1253" s="425"/>
      <c r="E1253" s="425"/>
      <c r="F1253" s="425"/>
      <c r="G1253" s="425"/>
      <c r="H1253" s="425"/>
      <c r="I1253" s="425"/>
    </row>
    <row r="1254" spans="1:9" x14ac:dyDescent="0.2">
      <c r="A1254" s="425"/>
      <c r="B1254" s="425"/>
      <c r="C1254" s="425"/>
      <c r="D1254" s="425"/>
      <c r="E1254" s="425"/>
      <c r="F1254" s="425"/>
      <c r="G1254" s="425"/>
      <c r="H1254" s="425"/>
      <c r="I1254" s="425"/>
    </row>
    <row r="1255" spans="1:9" x14ac:dyDescent="0.2">
      <c r="A1255" s="425"/>
      <c r="B1255" s="425"/>
      <c r="C1255" s="425"/>
      <c r="D1255" s="425"/>
      <c r="E1255" s="425"/>
      <c r="F1255" s="425"/>
      <c r="G1255" s="425"/>
      <c r="H1255" s="425"/>
      <c r="I1255" s="425"/>
    </row>
    <row r="1256" spans="1:9" x14ac:dyDescent="0.2">
      <c r="A1256" s="425"/>
      <c r="B1256" s="425"/>
      <c r="C1256" s="425"/>
      <c r="D1256" s="425"/>
      <c r="E1256" s="425"/>
      <c r="F1256" s="425"/>
      <c r="G1256" s="425"/>
      <c r="H1256" s="425"/>
      <c r="I1256" s="425"/>
    </row>
    <row r="1257" spans="1:9" x14ac:dyDescent="0.2">
      <c r="A1257" s="425"/>
      <c r="B1257" s="425"/>
      <c r="C1257" s="425"/>
      <c r="D1257" s="425"/>
      <c r="E1257" s="425"/>
      <c r="F1257" s="425"/>
      <c r="G1257" s="425"/>
      <c r="H1257" s="425"/>
      <c r="I1257" s="425"/>
    </row>
    <row r="1258" spans="1:9" x14ac:dyDescent="0.2">
      <c r="A1258" s="425"/>
      <c r="B1258" s="425"/>
      <c r="C1258" s="425"/>
      <c r="D1258" s="425"/>
      <c r="E1258" s="425"/>
      <c r="F1258" s="425"/>
      <c r="G1258" s="425"/>
      <c r="H1258" s="425"/>
      <c r="I1258" s="425"/>
    </row>
    <row r="1259" spans="1:9" x14ac:dyDescent="0.2">
      <c r="A1259" s="425"/>
      <c r="B1259" s="425"/>
      <c r="C1259" s="425"/>
      <c r="D1259" s="425"/>
      <c r="E1259" s="425"/>
      <c r="F1259" s="425"/>
      <c r="G1259" s="425"/>
      <c r="H1259" s="425"/>
      <c r="I1259" s="425"/>
    </row>
    <row r="1260" spans="1:9" x14ac:dyDescent="0.2">
      <c r="A1260" s="425"/>
      <c r="B1260" s="425"/>
      <c r="C1260" s="425"/>
      <c r="D1260" s="425"/>
      <c r="E1260" s="425"/>
      <c r="F1260" s="425"/>
      <c r="G1260" s="425"/>
      <c r="H1260" s="425"/>
      <c r="I1260" s="425"/>
    </row>
    <row r="1261" spans="1:9" x14ac:dyDescent="0.2">
      <c r="A1261" s="425"/>
      <c r="B1261" s="425"/>
      <c r="C1261" s="425"/>
      <c r="D1261" s="425"/>
      <c r="E1261" s="425"/>
      <c r="F1261" s="425"/>
      <c r="G1261" s="425"/>
      <c r="H1261" s="425"/>
      <c r="I1261" s="425"/>
    </row>
    <row r="1262" spans="1:9" x14ac:dyDescent="0.2">
      <c r="A1262" s="425"/>
      <c r="B1262" s="425"/>
      <c r="C1262" s="425"/>
      <c r="D1262" s="425"/>
      <c r="E1262" s="425"/>
      <c r="F1262" s="425"/>
      <c r="G1262" s="425"/>
      <c r="H1262" s="425"/>
      <c r="I1262" s="425"/>
    </row>
    <row r="1263" spans="1:9" x14ac:dyDescent="0.2">
      <c r="A1263" s="425"/>
      <c r="B1263" s="425"/>
      <c r="C1263" s="425"/>
      <c r="D1263" s="425"/>
      <c r="E1263" s="425"/>
      <c r="F1263" s="425"/>
      <c r="G1263" s="425"/>
      <c r="H1263" s="425"/>
      <c r="I1263" s="425"/>
    </row>
    <row r="1264" spans="1:9" x14ac:dyDescent="0.2">
      <c r="A1264" s="425"/>
      <c r="B1264" s="425"/>
      <c r="C1264" s="425"/>
      <c r="D1264" s="425"/>
      <c r="E1264" s="425"/>
      <c r="F1264" s="425"/>
      <c r="G1264" s="425"/>
      <c r="H1264" s="425"/>
      <c r="I1264" s="425"/>
    </row>
    <row r="1265" spans="1:9" x14ac:dyDescent="0.2">
      <c r="A1265" s="425"/>
      <c r="B1265" s="425"/>
      <c r="C1265" s="425"/>
      <c r="D1265" s="425"/>
      <c r="E1265" s="425"/>
      <c r="F1265" s="425"/>
      <c r="G1265" s="425"/>
      <c r="H1265" s="425"/>
      <c r="I1265" s="425"/>
    </row>
    <row r="1266" spans="1:9" x14ac:dyDescent="0.2">
      <c r="A1266" s="425"/>
      <c r="B1266" s="425"/>
      <c r="C1266" s="425"/>
      <c r="D1266" s="425"/>
      <c r="E1266" s="425"/>
      <c r="F1266" s="425"/>
      <c r="G1266" s="425"/>
      <c r="H1266" s="425"/>
      <c r="I1266" s="425"/>
    </row>
    <row r="1267" spans="1:9" x14ac:dyDescent="0.2">
      <c r="A1267" s="425"/>
      <c r="B1267" s="425"/>
      <c r="C1267" s="425"/>
      <c r="D1267" s="425"/>
      <c r="E1267" s="425"/>
      <c r="F1267" s="425"/>
      <c r="G1267" s="425"/>
      <c r="H1267" s="425"/>
      <c r="I1267" s="425"/>
    </row>
    <row r="1268" spans="1:9" x14ac:dyDescent="0.2">
      <c r="A1268" s="425"/>
      <c r="B1268" s="425"/>
      <c r="C1268" s="425"/>
      <c r="D1268" s="425"/>
      <c r="E1268" s="425"/>
      <c r="F1268" s="425"/>
      <c r="G1268" s="425"/>
      <c r="H1268" s="425"/>
      <c r="I1268" s="425"/>
    </row>
    <row r="1269" spans="1:9" x14ac:dyDescent="0.2">
      <c r="A1269" s="425"/>
      <c r="B1269" s="425"/>
      <c r="C1269" s="425"/>
      <c r="D1269" s="425"/>
      <c r="E1269" s="425"/>
      <c r="F1269" s="425"/>
      <c r="G1269" s="425"/>
      <c r="H1269" s="425"/>
      <c r="I1269" s="425"/>
    </row>
    <row r="1270" spans="1:9" x14ac:dyDescent="0.2">
      <c r="A1270" s="425"/>
      <c r="B1270" s="425"/>
      <c r="C1270" s="425"/>
      <c r="D1270" s="425"/>
      <c r="E1270" s="425"/>
      <c r="F1270" s="425"/>
      <c r="G1270" s="425"/>
      <c r="H1270" s="425"/>
      <c r="I1270" s="425"/>
    </row>
    <row r="1271" spans="1:9" x14ac:dyDescent="0.2">
      <c r="A1271" s="425"/>
      <c r="B1271" s="425"/>
      <c r="C1271" s="425"/>
      <c r="D1271" s="425"/>
      <c r="E1271" s="425"/>
      <c r="F1271" s="425"/>
      <c r="G1271" s="425"/>
      <c r="H1271" s="425"/>
      <c r="I1271" s="425"/>
    </row>
    <row r="1272" spans="1:9" x14ac:dyDescent="0.2">
      <c r="A1272" s="425"/>
      <c r="B1272" s="425"/>
      <c r="C1272" s="425"/>
      <c r="D1272" s="425"/>
      <c r="E1272" s="425"/>
      <c r="F1272" s="425"/>
      <c r="G1272" s="425"/>
      <c r="H1272" s="425"/>
      <c r="I1272" s="425"/>
    </row>
    <row r="1273" spans="1:9" x14ac:dyDescent="0.2">
      <c r="A1273" s="425"/>
      <c r="B1273" s="425"/>
      <c r="C1273" s="425"/>
      <c r="D1273" s="425"/>
      <c r="E1273" s="425"/>
      <c r="F1273" s="425"/>
      <c r="G1273" s="425"/>
      <c r="H1273" s="425"/>
      <c r="I1273" s="425"/>
    </row>
    <row r="1274" spans="1:9" x14ac:dyDescent="0.2">
      <c r="A1274" s="425"/>
      <c r="B1274" s="425"/>
      <c r="C1274" s="425"/>
      <c r="D1274" s="425"/>
      <c r="E1274" s="425"/>
      <c r="F1274" s="425"/>
      <c r="G1274" s="425"/>
      <c r="H1274" s="425"/>
      <c r="I1274" s="425"/>
    </row>
    <row r="1275" spans="1:9" x14ac:dyDescent="0.2">
      <c r="A1275" s="425"/>
      <c r="B1275" s="425"/>
      <c r="C1275" s="425"/>
      <c r="D1275" s="425"/>
      <c r="E1275" s="425"/>
      <c r="F1275" s="425"/>
      <c r="G1275" s="425"/>
      <c r="H1275" s="425"/>
      <c r="I1275" s="425"/>
    </row>
    <row r="1276" spans="1:9" x14ac:dyDescent="0.2">
      <c r="A1276" s="425"/>
      <c r="B1276" s="425"/>
      <c r="C1276" s="425"/>
      <c r="D1276" s="425"/>
      <c r="E1276" s="425"/>
      <c r="F1276" s="425"/>
      <c r="G1276" s="425"/>
      <c r="H1276" s="425"/>
      <c r="I1276" s="425"/>
    </row>
    <row r="1277" spans="1:9" x14ac:dyDescent="0.2">
      <c r="A1277" s="425"/>
      <c r="B1277" s="425"/>
      <c r="C1277" s="425"/>
      <c r="D1277" s="425"/>
      <c r="E1277" s="425"/>
      <c r="F1277" s="425"/>
      <c r="G1277" s="425"/>
      <c r="H1277" s="425"/>
      <c r="I1277" s="425"/>
    </row>
    <row r="1278" spans="1:9" x14ac:dyDescent="0.2">
      <c r="A1278" s="425"/>
      <c r="B1278" s="425"/>
      <c r="C1278" s="425"/>
      <c r="D1278" s="425"/>
      <c r="E1278" s="425"/>
      <c r="F1278" s="425"/>
      <c r="G1278" s="425"/>
      <c r="H1278" s="425"/>
      <c r="I1278" s="425"/>
    </row>
    <row r="1279" spans="1:9" x14ac:dyDescent="0.2">
      <c r="A1279" s="425"/>
      <c r="B1279" s="425"/>
      <c r="C1279" s="425"/>
      <c r="D1279" s="425"/>
      <c r="E1279" s="425"/>
      <c r="F1279" s="425"/>
      <c r="G1279" s="425"/>
      <c r="H1279" s="425"/>
      <c r="I1279" s="425"/>
    </row>
    <row r="1280" spans="1:9" x14ac:dyDescent="0.2">
      <c r="A1280" s="425"/>
      <c r="B1280" s="425"/>
      <c r="C1280" s="425"/>
      <c r="D1280" s="425"/>
      <c r="E1280" s="425"/>
      <c r="F1280" s="425"/>
      <c r="G1280" s="425"/>
      <c r="H1280" s="425"/>
      <c r="I1280" s="425"/>
    </row>
    <row r="1281" spans="1:9" x14ac:dyDescent="0.2">
      <c r="A1281" s="425"/>
      <c r="B1281" s="425"/>
      <c r="C1281" s="425"/>
      <c r="D1281" s="425"/>
      <c r="E1281" s="425"/>
      <c r="F1281" s="425"/>
      <c r="G1281" s="425"/>
      <c r="H1281" s="425"/>
      <c r="I1281" s="425"/>
    </row>
    <row r="1282" spans="1:9" x14ac:dyDescent="0.2">
      <c r="A1282" s="425"/>
      <c r="B1282" s="425"/>
      <c r="C1282" s="425"/>
      <c r="D1282" s="425"/>
      <c r="E1282" s="425"/>
      <c r="F1282" s="425"/>
      <c r="G1282" s="425"/>
      <c r="H1282" s="425"/>
      <c r="I1282" s="425"/>
    </row>
    <row r="1283" spans="1:9" x14ac:dyDescent="0.2">
      <c r="A1283" s="425"/>
      <c r="B1283" s="425"/>
      <c r="C1283" s="425"/>
      <c r="D1283" s="425"/>
      <c r="E1283" s="425"/>
      <c r="F1283" s="425"/>
      <c r="G1283" s="425"/>
      <c r="H1283" s="425"/>
      <c r="I1283" s="425"/>
    </row>
    <row r="1284" spans="1:9" x14ac:dyDescent="0.2">
      <c r="A1284" s="425"/>
      <c r="B1284" s="425"/>
      <c r="C1284" s="425"/>
      <c r="D1284" s="425"/>
      <c r="E1284" s="425"/>
      <c r="F1284" s="425"/>
      <c r="G1284" s="425"/>
      <c r="H1284" s="425"/>
      <c r="I1284" s="425"/>
    </row>
    <row r="1285" spans="1:9" x14ac:dyDescent="0.2">
      <c r="A1285" s="425"/>
      <c r="B1285" s="425"/>
      <c r="C1285" s="425"/>
      <c r="D1285" s="425"/>
      <c r="E1285" s="425"/>
      <c r="F1285" s="425"/>
      <c r="G1285" s="425"/>
      <c r="H1285" s="425"/>
      <c r="I1285" s="425"/>
    </row>
    <row r="1286" spans="1:9" x14ac:dyDescent="0.2">
      <c r="A1286" s="425"/>
      <c r="B1286" s="425"/>
      <c r="C1286" s="425"/>
      <c r="D1286" s="425"/>
      <c r="E1286" s="425"/>
      <c r="F1286" s="425"/>
      <c r="G1286" s="425"/>
      <c r="H1286" s="425"/>
      <c r="I1286" s="425"/>
    </row>
    <row r="1287" spans="1:9" x14ac:dyDescent="0.2">
      <c r="A1287" s="425"/>
      <c r="B1287" s="425"/>
      <c r="C1287" s="425"/>
      <c r="D1287" s="425"/>
      <c r="E1287" s="425"/>
      <c r="F1287" s="425"/>
      <c r="G1287" s="425"/>
      <c r="H1287" s="425"/>
      <c r="I1287" s="425"/>
    </row>
    <row r="1288" spans="1:9" x14ac:dyDescent="0.2">
      <c r="A1288" s="425"/>
      <c r="B1288" s="425"/>
      <c r="C1288" s="425"/>
      <c r="D1288" s="425"/>
      <c r="E1288" s="425"/>
      <c r="F1288" s="425"/>
      <c r="G1288" s="425"/>
      <c r="H1288" s="425"/>
      <c r="I1288" s="425"/>
    </row>
    <row r="1289" spans="1:9" x14ac:dyDescent="0.2">
      <c r="A1289" s="425"/>
      <c r="B1289" s="425"/>
      <c r="C1289" s="425"/>
      <c r="D1289" s="425"/>
      <c r="E1289" s="425"/>
      <c r="F1289" s="425"/>
      <c r="G1289" s="425"/>
      <c r="H1289" s="425"/>
      <c r="I1289" s="425"/>
    </row>
    <row r="1290" spans="1:9" x14ac:dyDescent="0.2">
      <c r="A1290" s="425"/>
      <c r="B1290" s="425"/>
      <c r="C1290" s="425"/>
      <c r="D1290" s="425"/>
      <c r="E1290" s="425"/>
      <c r="F1290" s="425"/>
      <c r="G1290" s="425"/>
      <c r="H1290" s="425"/>
      <c r="I1290" s="425"/>
    </row>
    <row r="1291" spans="1:9" x14ac:dyDescent="0.2">
      <c r="A1291" s="425"/>
      <c r="B1291" s="425"/>
      <c r="C1291" s="425"/>
      <c r="D1291" s="425"/>
      <c r="E1291" s="425"/>
      <c r="F1291" s="425"/>
      <c r="G1291" s="425"/>
      <c r="H1291" s="425"/>
      <c r="I1291" s="425"/>
    </row>
    <row r="1292" spans="1:9" x14ac:dyDescent="0.2">
      <c r="A1292" s="425"/>
      <c r="B1292" s="425"/>
      <c r="C1292" s="425"/>
      <c r="D1292" s="425"/>
      <c r="E1292" s="425"/>
      <c r="F1292" s="425"/>
      <c r="G1292" s="425"/>
      <c r="H1292" s="425"/>
      <c r="I1292" s="425"/>
    </row>
    <row r="1293" spans="1:9" x14ac:dyDescent="0.2">
      <c r="A1293" s="425"/>
      <c r="B1293" s="425"/>
      <c r="C1293" s="425"/>
      <c r="D1293" s="425"/>
      <c r="E1293" s="425"/>
      <c r="F1293" s="425"/>
      <c r="G1293" s="425"/>
      <c r="H1293" s="425"/>
      <c r="I1293" s="425"/>
    </row>
    <row r="1294" spans="1:9" x14ac:dyDescent="0.2">
      <c r="A1294" s="425"/>
      <c r="B1294" s="425"/>
      <c r="C1294" s="425"/>
      <c r="D1294" s="425"/>
      <c r="E1294" s="425"/>
      <c r="F1294" s="425"/>
      <c r="G1294" s="425"/>
      <c r="H1294" s="425"/>
      <c r="I1294" s="425"/>
    </row>
    <row r="1295" spans="1:9" x14ac:dyDescent="0.2">
      <c r="A1295" s="425"/>
      <c r="B1295" s="425"/>
      <c r="C1295" s="425"/>
      <c r="D1295" s="425"/>
      <c r="E1295" s="425"/>
      <c r="F1295" s="425"/>
      <c r="G1295" s="425"/>
      <c r="H1295" s="425"/>
      <c r="I1295" s="425"/>
    </row>
    <row r="1296" spans="1:9" x14ac:dyDescent="0.2">
      <c r="A1296" s="425"/>
      <c r="B1296" s="425"/>
      <c r="C1296" s="425"/>
      <c r="D1296" s="425"/>
      <c r="E1296" s="425"/>
      <c r="F1296" s="425"/>
      <c r="G1296" s="425"/>
      <c r="H1296" s="425"/>
      <c r="I1296" s="425"/>
    </row>
    <row r="1297" spans="1:9" x14ac:dyDescent="0.2">
      <c r="A1297" s="425"/>
      <c r="B1297" s="425"/>
      <c r="C1297" s="425"/>
      <c r="D1297" s="425"/>
      <c r="E1297" s="425"/>
      <c r="F1297" s="425"/>
      <c r="G1297" s="425"/>
      <c r="H1297" s="425"/>
      <c r="I1297" s="425"/>
    </row>
    <row r="1298" spans="1:9" x14ac:dyDescent="0.2">
      <c r="A1298" s="425"/>
      <c r="B1298" s="425"/>
      <c r="C1298" s="425"/>
      <c r="D1298" s="425"/>
      <c r="E1298" s="425"/>
      <c r="F1298" s="425"/>
      <c r="G1298" s="425"/>
      <c r="H1298" s="425"/>
      <c r="I1298" s="425"/>
    </row>
    <row r="1299" spans="1:9" x14ac:dyDescent="0.2">
      <c r="A1299" s="425"/>
      <c r="B1299" s="425"/>
      <c r="C1299" s="425"/>
      <c r="D1299" s="425"/>
      <c r="E1299" s="425"/>
      <c r="F1299" s="425"/>
      <c r="G1299" s="425"/>
      <c r="H1299" s="425"/>
      <c r="I1299" s="425"/>
    </row>
    <row r="1300" spans="1:9" x14ac:dyDescent="0.2">
      <c r="A1300" s="425"/>
      <c r="B1300" s="425"/>
      <c r="C1300" s="425"/>
      <c r="D1300" s="425"/>
      <c r="E1300" s="425"/>
      <c r="F1300" s="425"/>
      <c r="G1300" s="425"/>
      <c r="H1300" s="425"/>
      <c r="I1300" s="425"/>
    </row>
    <row r="1301" spans="1:9" x14ac:dyDescent="0.2">
      <c r="A1301" s="425"/>
      <c r="B1301" s="425"/>
      <c r="C1301" s="425"/>
      <c r="D1301" s="425"/>
      <c r="E1301" s="425"/>
      <c r="F1301" s="425"/>
      <c r="G1301" s="425"/>
      <c r="H1301" s="425"/>
      <c r="I1301" s="425"/>
    </row>
    <row r="1302" spans="1:9" x14ac:dyDescent="0.2">
      <c r="A1302" s="425"/>
      <c r="B1302" s="425"/>
      <c r="C1302" s="425"/>
      <c r="D1302" s="425"/>
      <c r="E1302" s="425"/>
      <c r="F1302" s="425"/>
      <c r="G1302" s="425"/>
      <c r="H1302" s="425"/>
      <c r="I1302" s="425"/>
    </row>
    <row r="1303" spans="1:9" x14ac:dyDescent="0.2">
      <c r="A1303" s="425"/>
      <c r="B1303" s="425"/>
      <c r="C1303" s="425"/>
      <c r="D1303" s="425"/>
      <c r="E1303" s="425"/>
      <c r="F1303" s="425"/>
      <c r="G1303" s="425"/>
      <c r="H1303" s="425"/>
      <c r="I1303" s="425"/>
    </row>
    <row r="1304" spans="1:9" x14ac:dyDescent="0.2">
      <c r="A1304" s="425"/>
      <c r="B1304" s="425"/>
      <c r="C1304" s="425"/>
      <c r="D1304" s="425"/>
      <c r="E1304" s="425"/>
      <c r="F1304" s="425"/>
      <c r="G1304" s="425"/>
      <c r="H1304" s="425"/>
      <c r="I1304" s="425"/>
    </row>
    <row r="1305" spans="1:9" x14ac:dyDescent="0.2">
      <c r="A1305" s="425"/>
      <c r="B1305" s="425"/>
      <c r="C1305" s="425"/>
      <c r="D1305" s="425"/>
      <c r="E1305" s="425"/>
      <c r="F1305" s="425"/>
      <c r="G1305" s="425"/>
      <c r="H1305" s="425"/>
      <c r="I1305" s="425"/>
    </row>
    <row r="1306" spans="1:9" x14ac:dyDescent="0.2">
      <c r="A1306" s="425"/>
      <c r="B1306" s="425"/>
      <c r="C1306" s="425"/>
      <c r="D1306" s="425"/>
      <c r="E1306" s="425"/>
      <c r="F1306" s="425"/>
      <c r="G1306" s="425"/>
      <c r="H1306" s="425"/>
      <c r="I1306" s="425"/>
    </row>
    <row r="1307" spans="1:9" x14ac:dyDescent="0.2">
      <c r="A1307" s="425"/>
      <c r="B1307" s="425"/>
      <c r="C1307" s="425"/>
      <c r="D1307" s="425"/>
      <c r="E1307" s="425"/>
      <c r="F1307" s="425"/>
      <c r="G1307" s="425"/>
      <c r="H1307" s="425"/>
      <c r="I1307" s="425"/>
    </row>
    <row r="1308" spans="1:9" x14ac:dyDescent="0.2">
      <c r="A1308" s="425"/>
      <c r="B1308" s="425"/>
      <c r="C1308" s="425"/>
      <c r="D1308" s="425"/>
      <c r="E1308" s="425"/>
      <c r="F1308" s="425"/>
      <c r="G1308" s="425"/>
      <c r="H1308" s="425"/>
      <c r="I1308" s="425"/>
    </row>
    <row r="1309" spans="1:9" x14ac:dyDescent="0.2">
      <c r="A1309" s="425"/>
      <c r="B1309" s="425"/>
      <c r="C1309" s="425"/>
      <c r="D1309" s="425"/>
      <c r="E1309" s="425"/>
      <c r="F1309" s="425"/>
      <c r="G1309" s="425"/>
      <c r="H1309" s="425"/>
      <c r="I1309" s="425"/>
    </row>
    <row r="1310" spans="1:9" x14ac:dyDescent="0.2">
      <c r="A1310" s="425"/>
      <c r="B1310" s="425"/>
      <c r="C1310" s="425"/>
      <c r="D1310" s="425"/>
      <c r="E1310" s="425"/>
      <c r="F1310" s="425"/>
      <c r="G1310" s="425"/>
      <c r="H1310" s="425"/>
      <c r="I1310" s="425"/>
    </row>
    <row r="1311" spans="1:9" x14ac:dyDescent="0.2">
      <c r="A1311" s="425"/>
      <c r="B1311" s="425"/>
      <c r="C1311" s="425"/>
      <c r="D1311" s="425"/>
      <c r="E1311" s="425"/>
      <c r="F1311" s="425"/>
      <c r="G1311" s="425"/>
      <c r="H1311" s="425"/>
      <c r="I1311" s="425"/>
    </row>
    <row r="1312" spans="1:9" x14ac:dyDescent="0.2">
      <c r="A1312" s="425"/>
      <c r="B1312" s="425"/>
      <c r="C1312" s="425"/>
      <c r="D1312" s="425"/>
      <c r="E1312" s="425"/>
      <c r="F1312" s="425"/>
      <c r="G1312" s="425"/>
      <c r="H1312" s="425"/>
      <c r="I1312" s="425"/>
    </row>
    <row r="1313" spans="1:9" x14ac:dyDescent="0.2">
      <c r="A1313" s="425"/>
      <c r="B1313" s="425"/>
      <c r="C1313" s="425"/>
      <c r="D1313" s="425"/>
      <c r="E1313" s="425"/>
      <c r="F1313" s="425"/>
      <c r="G1313" s="425"/>
      <c r="H1313" s="425"/>
      <c r="I1313" s="425"/>
    </row>
    <row r="1314" spans="1:9" x14ac:dyDescent="0.2">
      <c r="A1314" s="425"/>
      <c r="B1314" s="425"/>
      <c r="C1314" s="425"/>
      <c r="D1314" s="425"/>
      <c r="E1314" s="425"/>
      <c r="F1314" s="425"/>
      <c r="G1314" s="425"/>
      <c r="H1314" s="425"/>
      <c r="I1314" s="425"/>
    </row>
    <row r="1315" spans="1:9" x14ac:dyDescent="0.2">
      <c r="A1315" s="425"/>
      <c r="B1315" s="425"/>
      <c r="C1315" s="425"/>
      <c r="D1315" s="425"/>
      <c r="E1315" s="425"/>
      <c r="F1315" s="425"/>
      <c r="G1315" s="425"/>
      <c r="H1315" s="425"/>
      <c r="I1315" s="425"/>
    </row>
    <row r="1316" spans="1:9" x14ac:dyDescent="0.2">
      <c r="A1316" s="425"/>
      <c r="B1316" s="425"/>
      <c r="C1316" s="425"/>
      <c r="D1316" s="425"/>
      <c r="E1316" s="425"/>
      <c r="F1316" s="425"/>
      <c r="G1316" s="425"/>
      <c r="H1316" s="425"/>
      <c r="I1316" s="425"/>
    </row>
    <row r="1317" spans="1:9" x14ac:dyDescent="0.2">
      <c r="A1317" s="425"/>
      <c r="B1317" s="425"/>
      <c r="C1317" s="425"/>
      <c r="D1317" s="425"/>
      <c r="E1317" s="425"/>
      <c r="F1317" s="425"/>
      <c r="G1317" s="425"/>
      <c r="H1317" s="425"/>
      <c r="I1317" s="425"/>
    </row>
    <row r="1318" spans="1:9" x14ac:dyDescent="0.2">
      <c r="A1318" s="425"/>
      <c r="B1318" s="425"/>
      <c r="C1318" s="425"/>
      <c r="D1318" s="425"/>
      <c r="E1318" s="425"/>
      <c r="F1318" s="425"/>
      <c r="G1318" s="425"/>
      <c r="H1318" s="425"/>
      <c r="I1318" s="425"/>
    </row>
    <row r="1319" spans="1:9" x14ac:dyDescent="0.2">
      <c r="A1319" s="425"/>
      <c r="B1319" s="425"/>
      <c r="C1319" s="425"/>
      <c r="D1319" s="425"/>
      <c r="E1319" s="425"/>
      <c r="F1319" s="425"/>
      <c r="G1319" s="425"/>
      <c r="H1319" s="425"/>
      <c r="I1319" s="425"/>
    </row>
    <row r="1320" spans="1:9" x14ac:dyDescent="0.2">
      <c r="A1320" s="425"/>
      <c r="B1320" s="425"/>
      <c r="C1320" s="425"/>
      <c r="D1320" s="425"/>
      <c r="E1320" s="425"/>
      <c r="F1320" s="425"/>
      <c r="G1320" s="425"/>
      <c r="H1320" s="425"/>
      <c r="I1320" s="425"/>
    </row>
    <row r="1321" spans="1:9" x14ac:dyDescent="0.2">
      <c r="A1321" s="425"/>
      <c r="B1321" s="425"/>
      <c r="C1321" s="425"/>
      <c r="D1321" s="425"/>
      <c r="E1321" s="425"/>
      <c r="F1321" s="425"/>
      <c r="G1321" s="425"/>
      <c r="H1321" s="425"/>
      <c r="I1321" s="425"/>
    </row>
    <row r="1322" spans="1:9" x14ac:dyDescent="0.2">
      <c r="A1322" s="425"/>
      <c r="B1322" s="425"/>
      <c r="C1322" s="425"/>
      <c r="D1322" s="425"/>
      <c r="E1322" s="425"/>
      <c r="F1322" s="425"/>
      <c r="G1322" s="425"/>
      <c r="H1322" s="425"/>
      <c r="I1322" s="425"/>
    </row>
    <row r="1323" spans="1:9" x14ac:dyDescent="0.2">
      <c r="A1323" s="425"/>
      <c r="B1323" s="425"/>
      <c r="C1323" s="425"/>
      <c r="D1323" s="425"/>
      <c r="E1323" s="425"/>
      <c r="F1323" s="425"/>
      <c r="G1323" s="425"/>
      <c r="H1323" s="425"/>
      <c r="I1323" s="425"/>
    </row>
    <row r="1324" spans="1:9" x14ac:dyDescent="0.2">
      <c r="A1324" s="425"/>
      <c r="B1324" s="425"/>
      <c r="C1324" s="425"/>
      <c r="D1324" s="425"/>
      <c r="E1324" s="425"/>
      <c r="F1324" s="425"/>
      <c r="G1324" s="425"/>
      <c r="H1324" s="425"/>
      <c r="I1324" s="425"/>
    </row>
    <row r="1325" spans="1:9" x14ac:dyDescent="0.2">
      <c r="A1325" s="425"/>
      <c r="B1325" s="425"/>
      <c r="C1325" s="425"/>
      <c r="D1325" s="425"/>
      <c r="E1325" s="425"/>
      <c r="F1325" s="425"/>
      <c r="G1325" s="425"/>
      <c r="H1325" s="425"/>
      <c r="I1325" s="425"/>
    </row>
    <row r="1326" spans="1:9" x14ac:dyDescent="0.2">
      <c r="A1326" s="425"/>
      <c r="B1326" s="425"/>
      <c r="C1326" s="425"/>
      <c r="D1326" s="425"/>
      <c r="E1326" s="425"/>
      <c r="F1326" s="425"/>
      <c r="G1326" s="425"/>
      <c r="H1326" s="425"/>
      <c r="I1326" s="425"/>
    </row>
    <row r="1327" spans="1:9" x14ac:dyDescent="0.2">
      <c r="A1327" s="425"/>
      <c r="B1327" s="425"/>
      <c r="C1327" s="425"/>
      <c r="D1327" s="425"/>
      <c r="E1327" s="425"/>
      <c r="F1327" s="425"/>
      <c r="G1327" s="425"/>
      <c r="H1327" s="425"/>
      <c r="I1327" s="425"/>
    </row>
    <row r="1328" spans="1:9" x14ac:dyDescent="0.2">
      <c r="A1328" s="425"/>
      <c r="B1328" s="425"/>
      <c r="C1328" s="425"/>
      <c r="D1328" s="425"/>
      <c r="E1328" s="425"/>
      <c r="F1328" s="425"/>
      <c r="G1328" s="425"/>
      <c r="H1328" s="425"/>
      <c r="I1328" s="425"/>
    </row>
    <row r="1329" spans="1:9" x14ac:dyDescent="0.2">
      <c r="A1329" s="425"/>
      <c r="B1329" s="425"/>
      <c r="C1329" s="425"/>
      <c r="D1329" s="425"/>
      <c r="E1329" s="425"/>
      <c r="F1329" s="425"/>
      <c r="G1329" s="425"/>
      <c r="H1329" s="425"/>
      <c r="I1329" s="425"/>
    </row>
    <row r="1330" spans="1:9" x14ac:dyDescent="0.2">
      <c r="A1330" s="425"/>
      <c r="B1330" s="425"/>
      <c r="C1330" s="425"/>
      <c r="D1330" s="425"/>
      <c r="E1330" s="425"/>
      <c r="F1330" s="425"/>
      <c r="G1330" s="425"/>
      <c r="H1330" s="425"/>
      <c r="I1330" s="425"/>
    </row>
    <row r="1331" spans="1:9" x14ac:dyDescent="0.2">
      <c r="A1331" s="425"/>
      <c r="B1331" s="425"/>
      <c r="C1331" s="425"/>
      <c r="D1331" s="425"/>
      <c r="E1331" s="425"/>
      <c r="F1331" s="425"/>
      <c r="G1331" s="425"/>
      <c r="H1331" s="425"/>
      <c r="I1331" s="425"/>
    </row>
    <row r="1332" spans="1:9" x14ac:dyDescent="0.2">
      <c r="A1332" s="425"/>
      <c r="B1332" s="425"/>
      <c r="C1332" s="425"/>
      <c r="D1332" s="425"/>
      <c r="E1332" s="425"/>
      <c r="F1332" s="425"/>
      <c r="G1332" s="425"/>
      <c r="H1332" s="425"/>
      <c r="I1332" s="425"/>
    </row>
    <row r="1333" spans="1:9" x14ac:dyDescent="0.2">
      <c r="A1333" s="425"/>
      <c r="B1333" s="425"/>
      <c r="C1333" s="425"/>
      <c r="D1333" s="425"/>
      <c r="E1333" s="425"/>
      <c r="F1333" s="425"/>
      <c r="G1333" s="425"/>
      <c r="H1333" s="425"/>
      <c r="I1333" s="425"/>
    </row>
    <row r="1334" spans="1:9" x14ac:dyDescent="0.2">
      <c r="A1334" s="425"/>
      <c r="B1334" s="425"/>
      <c r="C1334" s="425"/>
      <c r="D1334" s="425"/>
      <c r="E1334" s="425"/>
      <c r="F1334" s="425"/>
      <c r="G1334" s="425"/>
      <c r="H1334" s="425"/>
      <c r="I1334" s="425"/>
    </row>
    <row r="1335" spans="1:9" x14ac:dyDescent="0.2">
      <c r="A1335" s="425"/>
      <c r="B1335" s="425"/>
      <c r="C1335" s="425"/>
      <c r="D1335" s="425"/>
      <c r="E1335" s="425"/>
      <c r="F1335" s="425"/>
      <c r="G1335" s="425"/>
      <c r="H1335" s="425"/>
      <c r="I1335" s="425"/>
    </row>
    <row r="1336" spans="1:9" x14ac:dyDescent="0.2">
      <c r="A1336" s="425"/>
      <c r="B1336" s="425"/>
      <c r="C1336" s="425"/>
      <c r="D1336" s="425"/>
      <c r="E1336" s="425"/>
      <c r="F1336" s="425"/>
      <c r="G1336" s="425"/>
      <c r="H1336" s="425"/>
      <c r="I1336" s="425"/>
    </row>
    <row r="1337" spans="1:9" x14ac:dyDescent="0.2">
      <c r="A1337" s="425"/>
      <c r="B1337" s="425"/>
      <c r="C1337" s="425"/>
      <c r="D1337" s="425"/>
      <c r="E1337" s="425"/>
      <c r="F1337" s="425"/>
      <c r="G1337" s="425"/>
      <c r="H1337" s="425"/>
      <c r="I1337" s="425"/>
    </row>
    <row r="1338" spans="1:9" x14ac:dyDescent="0.2">
      <c r="A1338" s="425"/>
      <c r="B1338" s="425"/>
      <c r="C1338" s="425"/>
      <c r="D1338" s="425"/>
      <c r="E1338" s="425"/>
      <c r="F1338" s="425"/>
      <c r="G1338" s="425"/>
      <c r="H1338" s="425"/>
      <c r="I1338" s="425"/>
    </row>
    <row r="1339" spans="1:9" x14ac:dyDescent="0.2">
      <c r="A1339" s="425"/>
      <c r="B1339" s="425"/>
      <c r="C1339" s="425"/>
      <c r="D1339" s="425"/>
      <c r="E1339" s="425"/>
      <c r="F1339" s="425"/>
      <c r="G1339" s="425"/>
      <c r="H1339" s="425"/>
      <c r="I1339" s="425"/>
    </row>
    <row r="1340" spans="1:9" x14ac:dyDescent="0.2">
      <c r="A1340" s="425"/>
      <c r="B1340" s="425"/>
      <c r="C1340" s="425"/>
      <c r="D1340" s="425"/>
      <c r="E1340" s="425"/>
      <c r="F1340" s="425"/>
      <c r="G1340" s="425"/>
      <c r="H1340" s="425"/>
      <c r="I1340" s="425"/>
    </row>
    <row r="1341" spans="1:9" x14ac:dyDescent="0.2">
      <c r="A1341" s="425"/>
      <c r="B1341" s="425"/>
      <c r="C1341" s="425"/>
      <c r="D1341" s="425"/>
      <c r="E1341" s="425"/>
      <c r="F1341" s="425"/>
      <c r="G1341" s="425"/>
      <c r="H1341" s="425"/>
      <c r="I1341" s="425"/>
    </row>
    <row r="1342" spans="1:9" x14ac:dyDescent="0.2">
      <c r="A1342" s="425"/>
      <c r="B1342" s="425"/>
      <c r="C1342" s="425"/>
      <c r="D1342" s="425"/>
      <c r="E1342" s="425"/>
      <c r="F1342" s="425"/>
      <c r="G1342" s="425"/>
      <c r="H1342" s="425"/>
      <c r="I1342" s="425"/>
    </row>
    <row r="1343" spans="1:9" x14ac:dyDescent="0.2">
      <c r="A1343" s="425"/>
      <c r="B1343" s="425"/>
      <c r="C1343" s="425"/>
      <c r="D1343" s="425"/>
      <c r="E1343" s="425"/>
      <c r="F1343" s="425"/>
      <c r="G1343" s="425"/>
      <c r="H1343" s="425"/>
      <c r="I1343" s="425"/>
    </row>
    <row r="1344" spans="1:9" x14ac:dyDescent="0.2">
      <c r="A1344" s="425"/>
      <c r="B1344" s="425"/>
      <c r="C1344" s="425"/>
      <c r="D1344" s="425"/>
      <c r="E1344" s="425"/>
      <c r="F1344" s="425"/>
      <c r="G1344" s="425"/>
      <c r="H1344" s="425"/>
      <c r="I1344" s="425"/>
    </row>
    <row r="1345" spans="1:9" x14ac:dyDescent="0.2">
      <c r="A1345" s="425"/>
      <c r="B1345" s="425"/>
      <c r="C1345" s="425"/>
      <c r="D1345" s="425"/>
      <c r="E1345" s="425"/>
      <c r="F1345" s="425"/>
      <c r="G1345" s="425"/>
      <c r="H1345" s="425"/>
      <c r="I1345" s="425"/>
    </row>
    <row r="1346" spans="1:9" x14ac:dyDescent="0.2">
      <c r="A1346" s="425"/>
      <c r="B1346" s="425"/>
      <c r="C1346" s="425"/>
      <c r="D1346" s="425"/>
      <c r="E1346" s="425"/>
      <c r="F1346" s="425"/>
      <c r="G1346" s="425"/>
      <c r="H1346" s="425"/>
      <c r="I1346" s="425"/>
    </row>
    <row r="1347" spans="1:9" x14ac:dyDescent="0.2">
      <c r="A1347" s="425"/>
      <c r="B1347" s="425"/>
      <c r="C1347" s="425"/>
      <c r="D1347" s="425"/>
      <c r="E1347" s="425"/>
      <c r="F1347" s="425"/>
      <c r="G1347" s="425"/>
      <c r="H1347" s="425"/>
      <c r="I1347" s="425"/>
    </row>
    <row r="1348" spans="1:9" x14ac:dyDescent="0.2">
      <c r="A1348" s="425"/>
      <c r="B1348" s="425"/>
      <c r="C1348" s="425"/>
      <c r="D1348" s="425"/>
      <c r="E1348" s="425"/>
      <c r="F1348" s="425"/>
      <c r="G1348" s="425"/>
      <c r="H1348" s="425"/>
      <c r="I1348" s="425"/>
    </row>
    <row r="1349" spans="1:9" x14ac:dyDescent="0.2">
      <c r="A1349" s="425"/>
      <c r="B1349" s="425"/>
      <c r="C1349" s="425"/>
      <c r="D1349" s="425"/>
      <c r="E1349" s="425"/>
      <c r="F1349" s="425"/>
      <c r="G1349" s="425"/>
      <c r="H1349" s="425"/>
      <c r="I1349" s="425"/>
    </row>
    <row r="1350" spans="1:9" x14ac:dyDescent="0.2">
      <c r="A1350" s="425"/>
      <c r="B1350" s="425"/>
      <c r="C1350" s="425"/>
      <c r="D1350" s="425"/>
      <c r="E1350" s="425"/>
      <c r="F1350" s="425"/>
      <c r="G1350" s="425"/>
      <c r="H1350" s="425"/>
      <c r="I1350" s="425"/>
    </row>
    <row r="1351" spans="1:9" x14ac:dyDescent="0.2">
      <c r="A1351" s="425"/>
      <c r="B1351" s="425"/>
      <c r="C1351" s="425"/>
      <c r="D1351" s="425"/>
      <c r="E1351" s="425"/>
      <c r="F1351" s="425"/>
      <c r="G1351" s="425"/>
      <c r="H1351" s="425"/>
      <c r="I1351" s="425"/>
    </row>
    <row r="1352" spans="1:9" x14ac:dyDescent="0.2">
      <c r="A1352" s="425"/>
      <c r="B1352" s="425"/>
      <c r="C1352" s="425"/>
      <c r="D1352" s="425"/>
      <c r="E1352" s="425"/>
      <c r="F1352" s="425"/>
      <c r="G1352" s="425"/>
      <c r="H1352" s="425"/>
      <c r="I1352" s="425"/>
    </row>
    <row r="1353" spans="1:9" x14ac:dyDescent="0.2">
      <c r="A1353" s="425"/>
      <c r="B1353" s="425"/>
      <c r="C1353" s="425"/>
      <c r="D1353" s="425"/>
      <c r="E1353" s="425"/>
      <c r="F1353" s="425"/>
      <c r="G1353" s="425"/>
      <c r="H1353" s="425"/>
      <c r="I1353" s="425"/>
    </row>
    <row r="1354" spans="1:9" x14ac:dyDescent="0.2">
      <c r="A1354" s="425"/>
      <c r="B1354" s="425"/>
      <c r="C1354" s="425"/>
      <c r="D1354" s="425"/>
      <c r="E1354" s="425"/>
      <c r="F1354" s="425"/>
      <c r="G1354" s="425"/>
      <c r="H1354" s="425"/>
      <c r="I1354" s="425"/>
    </row>
    <row r="1355" spans="1:9" x14ac:dyDescent="0.2">
      <c r="A1355" s="425"/>
      <c r="B1355" s="425"/>
      <c r="C1355" s="425"/>
      <c r="D1355" s="425"/>
      <c r="E1355" s="425"/>
      <c r="F1355" s="425"/>
      <c r="G1355" s="425"/>
      <c r="H1355" s="425"/>
      <c r="I1355" s="425"/>
    </row>
    <row r="1356" spans="1:9" x14ac:dyDescent="0.2">
      <c r="A1356" s="425"/>
      <c r="B1356" s="425"/>
      <c r="C1356" s="425"/>
      <c r="D1356" s="425"/>
      <c r="E1356" s="425"/>
      <c r="F1356" s="425"/>
      <c r="G1356" s="425"/>
      <c r="H1356" s="425"/>
      <c r="I1356" s="425"/>
    </row>
    <row r="1357" spans="1:9" x14ac:dyDescent="0.2">
      <c r="A1357" s="425"/>
      <c r="B1357" s="425"/>
      <c r="C1357" s="425"/>
      <c r="D1357" s="425"/>
      <c r="E1357" s="425"/>
      <c r="F1357" s="425"/>
      <c r="G1357" s="425"/>
      <c r="H1357" s="425"/>
      <c r="I1357" s="425"/>
    </row>
    <row r="1358" spans="1:9" x14ac:dyDescent="0.2">
      <c r="A1358" s="425"/>
      <c r="B1358" s="425"/>
      <c r="C1358" s="425"/>
      <c r="D1358" s="425"/>
      <c r="E1358" s="425"/>
      <c r="F1358" s="425"/>
      <c r="G1358" s="425"/>
      <c r="H1358" s="425"/>
      <c r="I1358" s="425"/>
    </row>
    <row r="1359" spans="1:9" x14ac:dyDescent="0.2">
      <c r="A1359" s="425"/>
      <c r="B1359" s="425"/>
      <c r="C1359" s="425"/>
      <c r="D1359" s="425"/>
      <c r="E1359" s="425"/>
      <c r="F1359" s="425"/>
      <c r="G1359" s="425"/>
      <c r="H1359" s="425"/>
      <c r="I1359" s="425"/>
    </row>
    <row r="1360" spans="1:9" x14ac:dyDescent="0.2">
      <c r="A1360" s="425"/>
      <c r="B1360" s="425"/>
      <c r="C1360" s="425"/>
      <c r="D1360" s="425"/>
      <c r="E1360" s="425"/>
      <c r="F1360" s="425"/>
      <c r="G1360" s="425"/>
      <c r="H1360" s="425"/>
      <c r="I1360" s="425"/>
    </row>
    <row r="1361" spans="1:9" x14ac:dyDescent="0.2">
      <c r="A1361" s="425"/>
      <c r="B1361" s="425"/>
      <c r="C1361" s="425"/>
      <c r="D1361" s="425"/>
      <c r="E1361" s="425"/>
      <c r="F1361" s="425"/>
      <c r="G1361" s="425"/>
      <c r="H1361" s="425"/>
      <c r="I1361" s="425"/>
    </row>
    <row r="1362" spans="1:9" x14ac:dyDescent="0.2">
      <c r="A1362" s="425"/>
      <c r="B1362" s="425"/>
      <c r="C1362" s="425"/>
      <c r="D1362" s="425"/>
      <c r="E1362" s="425"/>
      <c r="F1362" s="425"/>
      <c r="G1362" s="425"/>
      <c r="H1362" s="425"/>
      <c r="I1362" s="425"/>
    </row>
    <row r="1363" spans="1:9" x14ac:dyDescent="0.2">
      <c r="A1363" s="425"/>
      <c r="B1363" s="425"/>
      <c r="C1363" s="425"/>
      <c r="D1363" s="425"/>
      <c r="E1363" s="425"/>
      <c r="F1363" s="425"/>
      <c r="G1363" s="425"/>
      <c r="H1363" s="425"/>
      <c r="I1363" s="425"/>
    </row>
    <row r="1364" spans="1:9" x14ac:dyDescent="0.2">
      <c r="A1364" s="425"/>
      <c r="B1364" s="425"/>
      <c r="C1364" s="425"/>
      <c r="D1364" s="425"/>
      <c r="E1364" s="425"/>
      <c r="F1364" s="425"/>
      <c r="G1364" s="425"/>
      <c r="H1364" s="425"/>
      <c r="I1364" s="425"/>
    </row>
    <row r="1365" spans="1:9" x14ac:dyDescent="0.2">
      <c r="A1365" s="425"/>
      <c r="B1365" s="425"/>
      <c r="C1365" s="425"/>
      <c r="D1365" s="425"/>
      <c r="E1365" s="425"/>
      <c r="F1365" s="425"/>
      <c r="G1365" s="425"/>
      <c r="H1365" s="425"/>
      <c r="I1365" s="425"/>
    </row>
    <row r="1366" spans="1:9" x14ac:dyDescent="0.2">
      <c r="A1366" s="425"/>
      <c r="B1366" s="425"/>
      <c r="C1366" s="425"/>
      <c r="D1366" s="425"/>
      <c r="E1366" s="425"/>
      <c r="F1366" s="425"/>
      <c r="G1366" s="425"/>
      <c r="H1366" s="425"/>
      <c r="I1366" s="425"/>
    </row>
    <row r="1367" spans="1:9" x14ac:dyDescent="0.2">
      <c r="A1367" s="425"/>
      <c r="B1367" s="425"/>
      <c r="C1367" s="425"/>
      <c r="D1367" s="425"/>
      <c r="E1367" s="425"/>
      <c r="F1367" s="425"/>
      <c r="G1367" s="425"/>
      <c r="H1367" s="425"/>
      <c r="I1367" s="425"/>
    </row>
    <row r="1368" spans="1:9" x14ac:dyDescent="0.2">
      <c r="A1368" s="425"/>
      <c r="B1368" s="425"/>
      <c r="C1368" s="425"/>
      <c r="D1368" s="425"/>
      <c r="E1368" s="425"/>
      <c r="F1368" s="425"/>
      <c r="G1368" s="425"/>
      <c r="H1368" s="425"/>
      <c r="I1368" s="425"/>
    </row>
    <row r="1369" spans="1:9" x14ac:dyDescent="0.2">
      <c r="A1369" s="425"/>
      <c r="B1369" s="425"/>
      <c r="C1369" s="425"/>
      <c r="D1369" s="425"/>
      <c r="E1369" s="425"/>
      <c r="F1369" s="425"/>
      <c r="G1369" s="425"/>
      <c r="H1369" s="425"/>
      <c r="I1369" s="425"/>
    </row>
    <row r="1370" spans="1:9" x14ac:dyDescent="0.2">
      <c r="A1370" s="425"/>
      <c r="B1370" s="425"/>
      <c r="C1370" s="425"/>
      <c r="D1370" s="425"/>
      <c r="E1370" s="425"/>
      <c r="F1370" s="425"/>
      <c r="G1370" s="425"/>
      <c r="H1370" s="425"/>
      <c r="I1370" s="425"/>
    </row>
    <row r="1371" spans="1:9" x14ac:dyDescent="0.2">
      <c r="A1371" s="425"/>
      <c r="B1371" s="425"/>
      <c r="C1371" s="425"/>
      <c r="D1371" s="425"/>
      <c r="E1371" s="425"/>
      <c r="F1371" s="425"/>
      <c r="G1371" s="425"/>
      <c r="H1371" s="425"/>
      <c r="I1371" s="425"/>
    </row>
    <row r="1372" spans="1:9" x14ac:dyDescent="0.2">
      <c r="A1372" s="425"/>
      <c r="B1372" s="425"/>
      <c r="C1372" s="425"/>
      <c r="D1372" s="425"/>
      <c r="E1372" s="425"/>
      <c r="F1372" s="425"/>
      <c r="G1372" s="425"/>
      <c r="H1372" s="425"/>
      <c r="I1372" s="425"/>
    </row>
    <row r="1373" spans="1:9" x14ac:dyDescent="0.2">
      <c r="A1373" s="425"/>
      <c r="B1373" s="425"/>
      <c r="C1373" s="425"/>
      <c r="D1373" s="425"/>
      <c r="E1373" s="425"/>
      <c r="F1373" s="425"/>
      <c r="G1373" s="425"/>
      <c r="H1373" s="425"/>
      <c r="I1373" s="425"/>
    </row>
    <row r="1374" spans="1:9" x14ac:dyDescent="0.2">
      <c r="A1374" s="425"/>
      <c r="B1374" s="425"/>
      <c r="C1374" s="425"/>
      <c r="D1374" s="425"/>
      <c r="E1374" s="425"/>
      <c r="F1374" s="425"/>
      <c r="G1374" s="425"/>
      <c r="H1374" s="425"/>
      <c r="I1374" s="425"/>
    </row>
    <row r="1375" spans="1:9" x14ac:dyDescent="0.2">
      <c r="A1375" s="425"/>
      <c r="B1375" s="425"/>
      <c r="C1375" s="425"/>
      <c r="D1375" s="425"/>
      <c r="E1375" s="425"/>
      <c r="F1375" s="425"/>
      <c r="G1375" s="425"/>
      <c r="H1375" s="425"/>
      <c r="I1375" s="425"/>
    </row>
    <row r="1376" spans="1:9" x14ac:dyDescent="0.2">
      <c r="A1376" s="425"/>
      <c r="B1376" s="425"/>
      <c r="C1376" s="425"/>
      <c r="D1376" s="425"/>
      <c r="E1376" s="425"/>
      <c r="F1376" s="425"/>
      <c r="G1376" s="425"/>
      <c r="H1376" s="425"/>
      <c r="I1376" s="425"/>
    </row>
    <row r="1377" spans="1:9" x14ac:dyDescent="0.2">
      <c r="A1377" s="425"/>
      <c r="B1377" s="425"/>
      <c r="C1377" s="425"/>
      <c r="D1377" s="425"/>
      <c r="E1377" s="425"/>
      <c r="F1377" s="425"/>
      <c r="G1377" s="425"/>
      <c r="H1377" s="425"/>
      <c r="I1377" s="425"/>
    </row>
    <row r="1378" spans="1:9" x14ac:dyDescent="0.2">
      <c r="A1378" s="425"/>
      <c r="B1378" s="425"/>
      <c r="C1378" s="425"/>
      <c r="D1378" s="425"/>
      <c r="E1378" s="425"/>
      <c r="F1378" s="425"/>
      <c r="G1378" s="425"/>
      <c r="H1378" s="425"/>
      <c r="I1378" s="425"/>
    </row>
    <row r="1379" spans="1:9" x14ac:dyDescent="0.2">
      <c r="A1379" s="425"/>
      <c r="B1379" s="425"/>
      <c r="C1379" s="425"/>
      <c r="D1379" s="425"/>
      <c r="E1379" s="425"/>
      <c r="F1379" s="425"/>
      <c r="G1379" s="425"/>
      <c r="H1379" s="425"/>
      <c r="I1379" s="425"/>
    </row>
    <row r="1380" spans="1:9" x14ac:dyDescent="0.2">
      <c r="A1380" s="425"/>
      <c r="B1380" s="425"/>
      <c r="C1380" s="425"/>
      <c r="D1380" s="425"/>
      <c r="E1380" s="425"/>
      <c r="F1380" s="425"/>
      <c r="G1380" s="425"/>
      <c r="H1380" s="425"/>
      <c r="I1380" s="425"/>
    </row>
    <row r="1381" spans="1:9" x14ac:dyDescent="0.2">
      <c r="A1381" s="425"/>
      <c r="B1381" s="425"/>
      <c r="C1381" s="425"/>
      <c r="D1381" s="425"/>
      <c r="E1381" s="425"/>
      <c r="F1381" s="425"/>
      <c r="G1381" s="425"/>
      <c r="H1381" s="425"/>
      <c r="I1381" s="425"/>
    </row>
    <row r="1382" spans="1:9" x14ac:dyDescent="0.2">
      <c r="A1382" s="425"/>
      <c r="B1382" s="425"/>
      <c r="C1382" s="425"/>
      <c r="D1382" s="425"/>
      <c r="E1382" s="425"/>
      <c r="F1382" s="425"/>
      <c r="G1382" s="425"/>
      <c r="H1382" s="425"/>
      <c r="I1382" s="425"/>
    </row>
    <row r="1383" spans="1:9" x14ac:dyDescent="0.2">
      <c r="A1383" s="425"/>
      <c r="B1383" s="425"/>
      <c r="C1383" s="425"/>
      <c r="D1383" s="425"/>
      <c r="E1383" s="425"/>
      <c r="F1383" s="425"/>
      <c r="G1383" s="425"/>
      <c r="H1383" s="425"/>
      <c r="I1383" s="425"/>
    </row>
    <row r="1384" spans="1:9" x14ac:dyDescent="0.2">
      <c r="A1384" s="425"/>
      <c r="B1384" s="425"/>
      <c r="C1384" s="425"/>
      <c r="D1384" s="425"/>
      <c r="E1384" s="425"/>
      <c r="F1384" s="425"/>
      <c r="G1384" s="425"/>
      <c r="H1384" s="425"/>
      <c r="I1384" s="425"/>
    </row>
    <row r="1385" spans="1:9" x14ac:dyDescent="0.2">
      <c r="A1385" s="425"/>
      <c r="B1385" s="425"/>
      <c r="C1385" s="425"/>
      <c r="D1385" s="425"/>
      <c r="E1385" s="425"/>
      <c r="F1385" s="425"/>
      <c r="G1385" s="425"/>
      <c r="H1385" s="425"/>
      <c r="I1385" s="425"/>
    </row>
    <row r="1386" spans="1:9" x14ac:dyDescent="0.2">
      <c r="A1386" s="425"/>
      <c r="B1386" s="425"/>
      <c r="C1386" s="425"/>
      <c r="D1386" s="425"/>
      <c r="E1386" s="425"/>
      <c r="F1386" s="425"/>
      <c r="G1386" s="425"/>
      <c r="H1386" s="425"/>
      <c r="I1386" s="425"/>
    </row>
    <row r="1387" spans="1:9" x14ac:dyDescent="0.2">
      <c r="A1387" s="425"/>
      <c r="B1387" s="425"/>
      <c r="C1387" s="425"/>
      <c r="D1387" s="425"/>
      <c r="E1387" s="425"/>
      <c r="F1387" s="425"/>
      <c r="G1387" s="425"/>
      <c r="H1387" s="425"/>
      <c r="I1387" s="425"/>
    </row>
    <row r="1388" spans="1:9" x14ac:dyDescent="0.2">
      <c r="A1388" s="425"/>
      <c r="B1388" s="425"/>
      <c r="C1388" s="425"/>
      <c r="D1388" s="425"/>
      <c r="E1388" s="425"/>
      <c r="F1388" s="425"/>
      <c r="G1388" s="425"/>
      <c r="H1388" s="425"/>
      <c r="I1388" s="425"/>
    </row>
    <row r="1389" spans="1:9" x14ac:dyDescent="0.2">
      <c r="A1389" s="425"/>
      <c r="B1389" s="425"/>
      <c r="C1389" s="425"/>
      <c r="D1389" s="425"/>
      <c r="E1389" s="425"/>
      <c r="F1389" s="425"/>
      <c r="G1389" s="425"/>
      <c r="H1389" s="425"/>
      <c r="I1389" s="425"/>
    </row>
    <row r="1390" spans="1:9" x14ac:dyDescent="0.2">
      <c r="A1390" s="425"/>
      <c r="B1390" s="425"/>
      <c r="C1390" s="425"/>
      <c r="D1390" s="425"/>
      <c r="E1390" s="425"/>
      <c r="F1390" s="425"/>
      <c r="G1390" s="425"/>
      <c r="H1390" s="425"/>
      <c r="I1390" s="425"/>
    </row>
    <row r="1391" spans="1:9" x14ac:dyDescent="0.2">
      <c r="A1391" s="425"/>
      <c r="B1391" s="425"/>
      <c r="C1391" s="425"/>
      <c r="D1391" s="425"/>
      <c r="E1391" s="425"/>
      <c r="F1391" s="425"/>
      <c r="G1391" s="425"/>
      <c r="H1391" s="425"/>
      <c r="I1391" s="425"/>
    </row>
    <row r="1392" spans="1:9" x14ac:dyDescent="0.2">
      <c r="A1392" s="425"/>
      <c r="B1392" s="425"/>
      <c r="C1392" s="425"/>
      <c r="D1392" s="425"/>
      <c r="E1392" s="425"/>
      <c r="F1392" s="425"/>
      <c r="G1392" s="425"/>
      <c r="H1392" s="425"/>
      <c r="I1392" s="425"/>
    </row>
    <row r="1393" spans="1:9" x14ac:dyDescent="0.2">
      <c r="A1393" s="425"/>
      <c r="B1393" s="425"/>
      <c r="C1393" s="425"/>
      <c r="D1393" s="425"/>
      <c r="E1393" s="425"/>
      <c r="F1393" s="425"/>
      <c r="G1393" s="425"/>
      <c r="H1393" s="425"/>
      <c r="I1393" s="425"/>
    </row>
    <row r="1394" spans="1:9" x14ac:dyDescent="0.2">
      <c r="A1394" s="425"/>
      <c r="B1394" s="425"/>
      <c r="C1394" s="425"/>
      <c r="D1394" s="425"/>
      <c r="E1394" s="425"/>
      <c r="F1394" s="425"/>
      <c r="G1394" s="425"/>
      <c r="H1394" s="425"/>
      <c r="I1394" s="425"/>
    </row>
    <row r="1395" spans="1:9" x14ac:dyDescent="0.2">
      <c r="A1395" s="425"/>
      <c r="B1395" s="425"/>
      <c r="C1395" s="425"/>
      <c r="D1395" s="425"/>
      <c r="E1395" s="425"/>
      <c r="F1395" s="425"/>
      <c r="G1395" s="425"/>
      <c r="H1395" s="425"/>
      <c r="I1395" s="425"/>
    </row>
    <row r="1396" spans="1:9" x14ac:dyDescent="0.2">
      <c r="A1396" s="425"/>
      <c r="B1396" s="425"/>
      <c r="C1396" s="425"/>
      <c r="D1396" s="425"/>
      <c r="E1396" s="425"/>
      <c r="F1396" s="425"/>
      <c r="G1396" s="425"/>
      <c r="H1396" s="425"/>
      <c r="I1396" s="425"/>
    </row>
    <row r="1397" spans="1:9" x14ac:dyDescent="0.2">
      <c r="A1397" s="425"/>
      <c r="B1397" s="425"/>
      <c r="C1397" s="425"/>
      <c r="D1397" s="425"/>
      <c r="E1397" s="425"/>
      <c r="F1397" s="425"/>
      <c r="G1397" s="425"/>
      <c r="H1397" s="425"/>
      <c r="I1397" s="425"/>
    </row>
    <row r="1398" spans="1:9" x14ac:dyDescent="0.2">
      <c r="A1398" s="425"/>
      <c r="B1398" s="425"/>
      <c r="C1398" s="425"/>
      <c r="D1398" s="425"/>
      <c r="E1398" s="425"/>
      <c r="F1398" s="425"/>
      <c r="G1398" s="425"/>
      <c r="H1398" s="425"/>
      <c r="I1398" s="425"/>
    </row>
    <row r="1399" spans="1:9" x14ac:dyDescent="0.2">
      <c r="A1399" s="425"/>
      <c r="B1399" s="425"/>
      <c r="C1399" s="425"/>
      <c r="D1399" s="425"/>
      <c r="E1399" s="425"/>
      <c r="F1399" s="425"/>
      <c r="G1399" s="425"/>
      <c r="H1399" s="425"/>
      <c r="I1399" s="425"/>
    </row>
    <row r="1400" spans="1:9" x14ac:dyDescent="0.2">
      <c r="A1400" s="425"/>
      <c r="B1400" s="425"/>
      <c r="C1400" s="425"/>
      <c r="D1400" s="425"/>
      <c r="E1400" s="425"/>
      <c r="F1400" s="425"/>
      <c r="G1400" s="425"/>
      <c r="H1400" s="425"/>
      <c r="I1400" s="425"/>
    </row>
    <row r="1401" spans="1:9" x14ac:dyDescent="0.2">
      <c r="A1401" s="425"/>
      <c r="B1401" s="425"/>
      <c r="C1401" s="425"/>
      <c r="D1401" s="425"/>
      <c r="E1401" s="425"/>
      <c r="F1401" s="425"/>
      <c r="G1401" s="425"/>
      <c r="H1401" s="425"/>
      <c r="I1401" s="425"/>
    </row>
    <row r="1402" spans="1:9" x14ac:dyDescent="0.2">
      <c r="A1402" s="425"/>
      <c r="B1402" s="425"/>
      <c r="C1402" s="425"/>
      <c r="D1402" s="425"/>
      <c r="E1402" s="425"/>
      <c r="F1402" s="425"/>
      <c r="G1402" s="425"/>
      <c r="H1402" s="425"/>
      <c r="I1402" s="425"/>
    </row>
    <row r="1403" spans="1:9" x14ac:dyDescent="0.2">
      <c r="A1403" s="425"/>
      <c r="B1403" s="425"/>
      <c r="C1403" s="425"/>
      <c r="D1403" s="425"/>
      <c r="E1403" s="425"/>
      <c r="F1403" s="425"/>
      <c r="G1403" s="425"/>
      <c r="H1403" s="425"/>
      <c r="I1403" s="425"/>
    </row>
    <row r="1404" spans="1:9" x14ac:dyDescent="0.2">
      <c r="A1404" s="425"/>
      <c r="B1404" s="425"/>
      <c r="C1404" s="425"/>
      <c r="D1404" s="425"/>
      <c r="E1404" s="425"/>
      <c r="F1404" s="425"/>
      <c r="G1404" s="425"/>
      <c r="H1404" s="425"/>
      <c r="I1404" s="425"/>
    </row>
    <row r="1405" spans="1:9" x14ac:dyDescent="0.2">
      <c r="A1405" s="425"/>
      <c r="B1405" s="425"/>
      <c r="C1405" s="425"/>
      <c r="D1405" s="425"/>
      <c r="E1405" s="425"/>
      <c r="F1405" s="425"/>
      <c r="G1405" s="425"/>
      <c r="H1405" s="425"/>
      <c r="I1405" s="425"/>
    </row>
    <row r="1406" spans="1:9" x14ac:dyDescent="0.2">
      <c r="A1406" s="425"/>
      <c r="B1406" s="425"/>
      <c r="C1406" s="425"/>
      <c r="D1406" s="425"/>
      <c r="E1406" s="425"/>
      <c r="F1406" s="425"/>
      <c r="G1406" s="425"/>
      <c r="H1406" s="425"/>
      <c r="I1406" s="425"/>
    </row>
    <row r="1407" spans="1:9" x14ac:dyDescent="0.2">
      <c r="A1407" s="425"/>
      <c r="B1407" s="425"/>
      <c r="C1407" s="425"/>
      <c r="D1407" s="425"/>
      <c r="E1407" s="425"/>
      <c r="F1407" s="425"/>
      <c r="G1407" s="425"/>
      <c r="H1407" s="425"/>
      <c r="I1407" s="425"/>
    </row>
    <row r="1408" spans="1:9" x14ac:dyDescent="0.2">
      <c r="A1408" s="425"/>
      <c r="B1408" s="425"/>
      <c r="C1408" s="425"/>
      <c r="D1408" s="425"/>
      <c r="E1408" s="425"/>
      <c r="F1408" s="425"/>
      <c r="G1408" s="425"/>
      <c r="H1408" s="425"/>
      <c r="I1408" s="425"/>
    </row>
    <row r="1409" spans="1:9" x14ac:dyDescent="0.2">
      <c r="A1409" s="425"/>
      <c r="B1409" s="425"/>
      <c r="C1409" s="425"/>
      <c r="D1409" s="425"/>
      <c r="E1409" s="425"/>
      <c r="F1409" s="425"/>
      <c r="G1409" s="425"/>
      <c r="H1409" s="425"/>
      <c r="I1409" s="425"/>
    </row>
    <row r="1410" spans="1:9" x14ac:dyDescent="0.2">
      <c r="A1410" s="425"/>
      <c r="B1410" s="425"/>
      <c r="C1410" s="425"/>
      <c r="D1410" s="425"/>
      <c r="E1410" s="425"/>
      <c r="F1410" s="425"/>
      <c r="G1410" s="425"/>
      <c r="H1410" s="425"/>
      <c r="I1410" s="425"/>
    </row>
    <row r="1411" spans="1:9" x14ac:dyDescent="0.2">
      <c r="A1411" s="425"/>
      <c r="B1411" s="425"/>
      <c r="C1411" s="425"/>
      <c r="D1411" s="425"/>
      <c r="E1411" s="425"/>
      <c r="F1411" s="425"/>
      <c r="G1411" s="425"/>
      <c r="H1411" s="425"/>
      <c r="I1411" s="425"/>
    </row>
    <row r="1412" spans="1:9" x14ac:dyDescent="0.2">
      <c r="A1412" s="425"/>
      <c r="B1412" s="425"/>
      <c r="C1412" s="425"/>
      <c r="D1412" s="425"/>
      <c r="E1412" s="425"/>
      <c r="F1412" s="425"/>
      <c r="G1412" s="425"/>
      <c r="H1412" s="425"/>
      <c r="I1412" s="425"/>
    </row>
    <row r="1413" spans="1:9" x14ac:dyDescent="0.2">
      <c r="A1413" s="425"/>
      <c r="B1413" s="425"/>
      <c r="C1413" s="425"/>
      <c r="D1413" s="425"/>
      <c r="E1413" s="425"/>
      <c r="F1413" s="425"/>
      <c r="G1413" s="425"/>
      <c r="H1413" s="425"/>
      <c r="I1413" s="425"/>
    </row>
    <row r="1414" spans="1:9" x14ac:dyDescent="0.2">
      <c r="A1414" s="425"/>
      <c r="B1414" s="425"/>
      <c r="C1414" s="425"/>
      <c r="D1414" s="425"/>
      <c r="E1414" s="425"/>
      <c r="F1414" s="425"/>
      <c r="G1414" s="425"/>
      <c r="H1414" s="425"/>
      <c r="I1414" s="425"/>
    </row>
    <row r="1415" spans="1:9" x14ac:dyDescent="0.2">
      <c r="A1415" s="425"/>
      <c r="B1415" s="425"/>
      <c r="C1415" s="425"/>
      <c r="D1415" s="425"/>
      <c r="E1415" s="425"/>
      <c r="F1415" s="425"/>
      <c r="G1415" s="425"/>
      <c r="H1415" s="425"/>
      <c r="I1415" s="425"/>
    </row>
    <row r="1416" spans="1:9" x14ac:dyDescent="0.2">
      <c r="A1416" s="425"/>
      <c r="B1416" s="425"/>
      <c r="C1416" s="425"/>
      <c r="D1416" s="425"/>
      <c r="E1416" s="425"/>
      <c r="F1416" s="425"/>
      <c r="G1416" s="425"/>
      <c r="H1416" s="425"/>
      <c r="I1416" s="425"/>
    </row>
    <row r="1417" spans="1:9" x14ac:dyDescent="0.2">
      <c r="A1417" s="425"/>
      <c r="B1417" s="425"/>
      <c r="C1417" s="425"/>
      <c r="D1417" s="425"/>
      <c r="E1417" s="425"/>
      <c r="F1417" s="425"/>
      <c r="G1417" s="425"/>
      <c r="H1417" s="425"/>
      <c r="I1417" s="425"/>
    </row>
    <row r="1418" spans="1:9" x14ac:dyDescent="0.2">
      <c r="A1418" s="425"/>
      <c r="B1418" s="425"/>
      <c r="C1418" s="425"/>
      <c r="D1418" s="425"/>
      <c r="E1418" s="425"/>
      <c r="F1418" s="425"/>
      <c r="G1418" s="425"/>
      <c r="H1418" s="425"/>
      <c r="I1418" s="425"/>
    </row>
    <row r="1419" spans="1:9" x14ac:dyDescent="0.2">
      <c r="A1419" s="425"/>
      <c r="B1419" s="425"/>
      <c r="C1419" s="425"/>
      <c r="D1419" s="425"/>
      <c r="E1419" s="425"/>
      <c r="F1419" s="425"/>
      <c r="G1419" s="425"/>
      <c r="H1419" s="425"/>
      <c r="I1419" s="425"/>
    </row>
    <row r="1420" spans="1:9" x14ac:dyDescent="0.2">
      <c r="A1420" s="425"/>
      <c r="B1420" s="425"/>
      <c r="C1420" s="425"/>
      <c r="D1420" s="425"/>
      <c r="E1420" s="425"/>
      <c r="F1420" s="425"/>
      <c r="G1420" s="425"/>
      <c r="H1420" s="425"/>
      <c r="I1420" s="425"/>
    </row>
    <row r="1421" spans="1:9" x14ac:dyDescent="0.2">
      <c r="A1421" s="425"/>
      <c r="B1421" s="425"/>
      <c r="C1421" s="425"/>
      <c r="D1421" s="425"/>
      <c r="E1421" s="425"/>
      <c r="F1421" s="425"/>
      <c r="G1421" s="425"/>
      <c r="H1421" s="425"/>
      <c r="I1421" s="425"/>
    </row>
    <row r="1422" spans="1:9" x14ac:dyDescent="0.2">
      <c r="A1422" s="425"/>
      <c r="B1422" s="425"/>
      <c r="C1422" s="425"/>
      <c r="D1422" s="425"/>
      <c r="E1422" s="425"/>
      <c r="F1422" s="425"/>
      <c r="G1422" s="425"/>
      <c r="H1422" s="425"/>
      <c r="I1422" s="425"/>
    </row>
    <row r="1423" spans="1:9" x14ac:dyDescent="0.2">
      <c r="A1423" s="425"/>
      <c r="B1423" s="425"/>
      <c r="C1423" s="425"/>
      <c r="D1423" s="425"/>
      <c r="E1423" s="425"/>
      <c r="F1423" s="425"/>
      <c r="G1423" s="425"/>
      <c r="H1423" s="425"/>
      <c r="I1423" s="425"/>
    </row>
    <row r="1424" spans="1:9" x14ac:dyDescent="0.2">
      <c r="A1424" s="425"/>
      <c r="B1424" s="425"/>
      <c r="C1424" s="425"/>
      <c r="D1424" s="425"/>
      <c r="E1424" s="425"/>
      <c r="F1424" s="425"/>
      <c r="G1424" s="425"/>
      <c r="H1424" s="425"/>
      <c r="I1424" s="425"/>
    </row>
    <row r="1425" spans="1:9" x14ac:dyDescent="0.2">
      <c r="A1425" s="425"/>
      <c r="B1425" s="425"/>
      <c r="C1425" s="425"/>
      <c r="D1425" s="425"/>
      <c r="E1425" s="425"/>
      <c r="F1425" s="425"/>
      <c r="G1425" s="425"/>
      <c r="H1425" s="425"/>
      <c r="I1425" s="425"/>
    </row>
    <row r="1426" spans="1:9" x14ac:dyDescent="0.2">
      <c r="A1426" s="425"/>
      <c r="B1426" s="425"/>
      <c r="C1426" s="425"/>
      <c r="D1426" s="425"/>
      <c r="E1426" s="425"/>
      <c r="F1426" s="425"/>
      <c r="G1426" s="425"/>
      <c r="H1426" s="425"/>
      <c r="I1426" s="425"/>
    </row>
    <row r="1427" spans="1:9" x14ac:dyDescent="0.2">
      <c r="A1427" s="425"/>
      <c r="B1427" s="425"/>
      <c r="C1427" s="425"/>
      <c r="D1427" s="425"/>
      <c r="E1427" s="425"/>
      <c r="F1427" s="425"/>
      <c r="G1427" s="425"/>
      <c r="H1427" s="425"/>
      <c r="I1427" s="425"/>
    </row>
    <row r="1428" spans="1:9" x14ac:dyDescent="0.2">
      <c r="A1428" s="425"/>
      <c r="B1428" s="425"/>
      <c r="C1428" s="425"/>
      <c r="D1428" s="425"/>
      <c r="E1428" s="425"/>
      <c r="F1428" s="425"/>
      <c r="G1428" s="425"/>
      <c r="H1428" s="425"/>
      <c r="I1428" s="425"/>
    </row>
    <row r="1429" spans="1:9" x14ac:dyDescent="0.2">
      <c r="A1429" s="425"/>
      <c r="B1429" s="425"/>
      <c r="C1429" s="425"/>
      <c r="D1429" s="425"/>
      <c r="E1429" s="425"/>
      <c r="F1429" s="425"/>
      <c r="G1429" s="425"/>
      <c r="H1429" s="425"/>
      <c r="I1429" s="425"/>
    </row>
    <row r="1430" spans="1:9" x14ac:dyDescent="0.2">
      <c r="A1430" s="425"/>
      <c r="B1430" s="425"/>
      <c r="C1430" s="425"/>
      <c r="D1430" s="425"/>
      <c r="E1430" s="425"/>
      <c r="F1430" s="425"/>
      <c r="G1430" s="425"/>
      <c r="H1430" s="425"/>
      <c r="I1430" s="425"/>
    </row>
    <row r="1431" spans="1:9" x14ac:dyDescent="0.2">
      <c r="A1431" s="425"/>
      <c r="B1431" s="425"/>
      <c r="C1431" s="425"/>
      <c r="D1431" s="425"/>
      <c r="E1431" s="425"/>
      <c r="F1431" s="425"/>
      <c r="G1431" s="425"/>
      <c r="H1431" s="425"/>
      <c r="I1431" s="425"/>
    </row>
    <row r="1432" spans="1:9" x14ac:dyDescent="0.2">
      <c r="A1432" s="425"/>
      <c r="B1432" s="425"/>
      <c r="C1432" s="425"/>
      <c r="D1432" s="425"/>
      <c r="E1432" s="425"/>
      <c r="F1432" s="425"/>
      <c r="G1432" s="425"/>
      <c r="H1432" s="425"/>
      <c r="I1432" s="425"/>
    </row>
    <row r="1433" spans="1:9" x14ac:dyDescent="0.2">
      <c r="A1433" s="425"/>
      <c r="B1433" s="425"/>
      <c r="C1433" s="425"/>
      <c r="D1433" s="425"/>
      <c r="E1433" s="425"/>
      <c r="F1433" s="425"/>
      <c r="G1433" s="425"/>
      <c r="H1433" s="425"/>
      <c r="I1433" s="425"/>
    </row>
    <row r="1434" spans="1:9" x14ac:dyDescent="0.2">
      <c r="A1434" s="425"/>
      <c r="B1434" s="425"/>
      <c r="C1434" s="425"/>
      <c r="D1434" s="425"/>
      <c r="E1434" s="425"/>
      <c r="F1434" s="425"/>
      <c r="G1434" s="425"/>
      <c r="H1434" s="425"/>
      <c r="I1434" s="425"/>
    </row>
    <row r="1435" spans="1:9" x14ac:dyDescent="0.2">
      <c r="A1435" s="425"/>
      <c r="B1435" s="425"/>
      <c r="C1435" s="425"/>
      <c r="D1435" s="425"/>
      <c r="E1435" s="425"/>
      <c r="F1435" s="425"/>
      <c r="G1435" s="425"/>
      <c r="H1435" s="425"/>
      <c r="I1435" s="425"/>
    </row>
    <row r="1436" spans="1:9" x14ac:dyDescent="0.2">
      <c r="A1436" s="425"/>
      <c r="B1436" s="425"/>
      <c r="C1436" s="425"/>
      <c r="D1436" s="425"/>
      <c r="E1436" s="425"/>
      <c r="F1436" s="425"/>
      <c r="G1436" s="425"/>
      <c r="H1436" s="425"/>
      <c r="I1436" s="425"/>
    </row>
    <row r="1437" spans="1:9" x14ac:dyDescent="0.2">
      <c r="A1437" s="425"/>
      <c r="B1437" s="425"/>
      <c r="C1437" s="425"/>
      <c r="D1437" s="425"/>
      <c r="E1437" s="425"/>
      <c r="F1437" s="425"/>
      <c r="G1437" s="425"/>
      <c r="H1437" s="425"/>
      <c r="I1437" s="425"/>
    </row>
    <row r="1438" spans="1:9" x14ac:dyDescent="0.2">
      <c r="A1438" s="425"/>
      <c r="B1438" s="425"/>
      <c r="C1438" s="425"/>
      <c r="D1438" s="425"/>
      <c r="E1438" s="425"/>
      <c r="F1438" s="425"/>
      <c r="G1438" s="425"/>
      <c r="H1438" s="425"/>
      <c r="I1438" s="425"/>
    </row>
    <row r="1439" spans="1:9" x14ac:dyDescent="0.2">
      <c r="A1439" s="425"/>
      <c r="B1439" s="425"/>
      <c r="C1439" s="425"/>
      <c r="D1439" s="425"/>
      <c r="E1439" s="425"/>
      <c r="F1439" s="425"/>
      <c r="G1439" s="425"/>
      <c r="H1439" s="425"/>
      <c r="I1439" s="425"/>
    </row>
    <row r="1440" spans="1:9" x14ac:dyDescent="0.2">
      <c r="A1440" s="425"/>
      <c r="B1440" s="425"/>
      <c r="C1440" s="425"/>
      <c r="D1440" s="425"/>
      <c r="E1440" s="425"/>
      <c r="F1440" s="425"/>
      <c r="G1440" s="425"/>
      <c r="H1440" s="425"/>
      <c r="I1440" s="425"/>
    </row>
    <row r="1441" spans="1:9" x14ac:dyDescent="0.2">
      <c r="A1441" s="425"/>
      <c r="B1441" s="425"/>
      <c r="C1441" s="425"/>
      <c r="D1441" s="425"/>
      <c r="E1441" s="425"/>
      <c r="F1441" s="425"/>
      <c r="G1441" s="425"/>
      <c r="H1441" s="425"/>
      <c r="I1441" s="425"/>
    </row>
    <row r="1442" spans="1:9" x14ac:dyDescent="0.2">
      <c r="A1442" s="425"/>
      <c r="B1442" s="425"/>
      <c r="C1442" s="425"/>
      <c r="D1442" s="425"/>
      <c r="E1442" s="425"/>
      <c r="F1442" s="425"/>
      <c r="G1442" s="425"/>
      <c r="H1442" s="425"/>
      <c r="I1442" s="425"/>
    </row>
    <row r="1443" spans="1:9" x14ac:dyDescent="0.2">
      <c r="A1443" s="425"/>
      <c r="B1443" s="425"/>
      <c r="C1443" s="425"/>
      <c r="D1443" s="425"/>
      <c r="E1443" s="425"/>
      <c r="F1443" s="425"/>
      <c r="G1443" s="425"/>
      <c r="H1443" s="425"/>
      <c r="I1443" s="425"/>
    </row>
    <row r="1444" spans="1:9" x14ac:dyDescent="0.2">
      <c r="A1444" s="425"/>
      <c r="B1444" s="425"/>
      <c r="C1444" s="425"/>
      <c r="D1444" s="425"/>
      <c r="E1444" s="425"/>
      <c r="F1444" s="425"/>
      <c r="G1444" s="425"/>
      <c r="H1444" s="425"/>
      <c r="I1444" s="425"/>
    </row>
    <row r="1445" spans="1:9" x14ac:dyDescent="0.2">
      <c r="A1445" s="425"/>
      <c r="B1445" s="425"/>
      <c r="C1445" s="425"/>
      <c r="D1445" s="425"/>
      <c r="E1445" s="425"/>
      <c r="F1445" s="425"/>
      <c r="G1445" s="425"/>
      <c r="H1445" s="425"/>
      <c r="I1445" s="425"/>
    </row>
    <row r="1446" spans="1:9" x14ac:dyDescent="0.2">
      <c r="A1446" s="425"/>
      <c r="B1446" s="425"/>
      <c r="C1446" s="425"/>
      <c r="D1446" s="425"/>
      <c r="E1446" s="425"/>
      <c r="F1446" s="425"/>
      <c r="G1446" s="425"/>
      <c r="H1446" s="425"/>
      <c r="I1446" s="425"/>
    </row>
    <row r="1447" spans="1:9" x14ac:dyDescent="0.2">
      <c r="A1447" s="425"/>
      <c r="B1447" s="425"/>
      <c r="C1447" s="425"/>
      <c r="D1447" s="425"/>
      <c r="E1447" s="425"/>
      <c r="F1447" s="425"/>
      <c r="G1447" s="425"/>
      <c r="H1447" s="425"/>
      <c r="I1447" s="425"/>
    </row>
    <row r="1448" spans="1:9" x14ac:dyDescent="0.2">
      <c r="A1448" s="425"/>
      <c r="B1448" s="425"/>
      <c r="C1448" s="425"/>
      <c r="D1448" s="425"/>
      <c r="E1448" s="425"/>
      <c r="F1448" s="425"/>
      <c r="G1448" s="425"/>
      <c r="H1448" s="425"/>
      <c r="I1448" s="425"/>
    </row>
    <row r="1449" spans="1:9" x14ac:dyDescent="0.2">
      <c r="A1449" s="425"/>
      <c r="B1449" s="425"/>
      <c r="C1449" s="425"/>
      <c r="D1449" s="425"/>
      <c r="E1449" s="425"/>
      <c r="F1449" s="425"/>
      <c r="G1449" s="425"/>
      <c r="H1449" s="425"/>
      <c r="I1449" s="425"/>
    </row>
    <row r="1450" spans="1:9" x14ac:dyDescent="0.2">
      <c r="A1450" s="425"/>
      <c r="B1450" s="425"/>
      <c r="C1450" s="425"/>
      <c r="D1450" s="425"/>
      <c r="E1450" s="425"/>
      <c r="F1450" s="425"/>
      <c r="G1450" s="425"/>
      <c r="H1450" s="425"/>
      <c r="I1450" s="425"/>
    </row>
    <row r="1451" spans="1:9" x14ac:dyDescent="0.2">
      <c r="A1451" s="425"/>
      <c r="B1451" s="425"/>
      <c r="C1451" s="425"/>
      <c r="D1451" s="425"/>
      <c r="E1451" s="425"/>
      <c r="F1451" s="425"/>
      <c r="G1451" s="425"/>
      <c r="H1451" s="425"/>
      <c r="I1451" s="425"/>
    </row>
    <row r="1452" spans="1:9" x14ac:dyDescent="0.2">
      <c r="A1452" s="425"/>
      <c r="B1452" s="425"/>
      <c r="C1452" s="425"/>
      <c r="D1452" s="425"/>
      <c r="E1452" s="425"/>
      <c r="F1452" s="425"/>
      <c r="G1452" s="425"/>
      <c r="H1452" s="425"/>
      <c r="I1452" s="425"/>
    </row>
    <row r="1453" spans="1:9" x14ac:dyDescent="0.2">
      <c r="A1453" s="425"/>
      <c r="B1453" s="425"/>
      <c r="C1453" s="425"/>
      <c r="D1453" s="425"/>
      <c r="E1453" s="425"/>
      <c r="F1453" s="425"/>
      <c r="G1453" s="425"/>
      <c r="H1453" s="425"/>
      <c r="I1453" s="425"/>
    </row>
    <row r="1454" spans="1:9" x14ac:dyDescent="0.2">
      <c r="A1454" s="425"/>
      <c r="B1454" s="425"/>
      <c r="C1454" s="425"/>
      <c r="D1454" s="425"/>
      <c r="E1454" s="425"/>
      <c r="F1454" s="425"/>
      <c r="G1454" s="425"/>
      <c r="H1454" s="425"/>
      <c r="I1454" s="425"/>
    </row>
    <row r="1455" spans="1:9" x14ac:dyDescent="0.2">
      <c r="A1455" s="425"/>
      <c r="B1455" s="425"/>
      <c r="C1455" s="425"/>
      <c r="D1455" s="425"/>
      <c r="E1455" s="425"/>
      <c r="F1455" s="425"/>
      <c r="G1455" s="425"/>
      <c r="H1455" s="425"/>
      <c r="I1455" s="425"/>
    </row>
    <row r="1456" spans="1:9" x14ac:dyDescent="0.2">
      <c r="A1456" s="425"/>
      <c r="B1456" s="425"/>
      <c r="C1456" s="425"/>
      <c r="D1456" s="425"/>
      <c r="E1456" s="425"/>
      <c r="F1456" s="425"/>
      <c r="G1456" s="425"/>
      <c r="H1456" s="425"/>
      <c r="I1456" s="425"/>
    </row>
    <row r="1457" spans="1:9" x14ac:dyDescent="0.2">
      <c r="A1457" s="425"/>
      <c r="B1457" s="425"/>
      <c r="C1457" s="425"/>
      <c r="D1457" s="425"/>
      <c r="E1457" s="425"/>
      <c r="F1457" s="425"/>
      <c r="G1457" s="425"/>
      <c r="H1457" s="425"/>
      <c r="I1457" s="425"/>
    </row>
    <row r="1458" spans="1:9" x14ac:dyDescent="0.2">
      <c r="A1458" s="425"/>
      <c r="B1458" s="425"/>
      <c r="C1458" s="425"/>
      <c r="D1458" s="425"/>
      <c r="E1458" s="425"/>
      <c r="F1458" s="425"/>
      <c r="G1458" s="425"/>
      <c r="H1458" s="425"/>
      <c r="I1458" s="425"/>
    </row>
    <row r="1459" spans="1:9" x14ac:dyDescent="0.2">
      <c r="A1459" s="425"/>
      <c r="B1459" s="425"/>
      <c r="C1459" s="425"/>
      <c r="D1459" s="425"/>
      <c r="E1459" s="425"/>
      <c r="F1459" s="425"/>
      <c r="G1459" s="425"/>
      <c r="H1459" s="425"/>
      <c r="I1459" s="425"/>
    </row>
    <row r="1460" spans="1:9" x14ac:dyDescent="0.2">
      <c r="A1460" s="425"/>
      <c r="B1460" s="425"/>
      <c r="C1460" s="425"/>
      <c r="D1460" s="425"/>
      <c r="E1460" s="425"/>
      <c r="F1460" s="425"/>
      <c r="G1460" s="425"/>
      <c r="H1460" s="425"/>
      <c r="I1460" s="425"/>
    </row>
    <row r="1461" spans="1:9" x14ac:dyDescent="0.2">
      <c r="A1461" s="425"/>
      <c r="B1461" s="425"/>
      <c r="C1461" s="425"/>
      <c r="D1461" s="425"/>
      <c r="E1461" s="425"/>
      <c r="F1461" s="425"/>
      <c r="G1461" s="425"/>
      <c r="H1461" s="425"/>
      <c r="I1461" s="425"/>
    </row>
    <row r="1462" spans="1:9" x14ac:dyDescent="0.2">
      <c r="A1462" s="425"/>
      <c r="B1462" s="425"/>
      <c r="C1462" s="425"/>
      <c r="D1462" s="425"/>
      <c r="E1462" s="425"/>
      <c r="F1462" s="425"/>
      <c r="G1462" s="425"/>
      <c r="H1462" s="425"/>
      <c r="I1462" s="425"/>
    </row>
    <row r="1463" spans="1:9" x14ac:dyDescent="0.2">
      <c r="A1463" s="425"/>
      <c r="B1463" s="425"/>
      <c r="C1463" s="425"/>
      <c r="D1463" s="425"/>
      <c r="E1463" s="425"/>
      <c r="F1463" s="425"/>
      <c r="G1463" s="425"/>
      <c r="H1463" s="425"/>
      <c r="I1463" s="425"/>
    </row>
    <row r="1464" spans="1:9" x14ac:dyDescent="0.2">
      <c r="A1464" s="425"/>
      <c r="B1464" s="425"/>
      <c r="C1464" s="425"/>
      <c r="D1464" s="425"/>
      <c r="E1464" s="425"/>
      <c r="F1464" s="425"/>
      <c r="G1464" s="425"/>
      <c r="H1464" s="425"/>
      <c r="I1464" s="425"/>
    </row>
    <row r="1465" spans="1:9" x14ac:dyDescent="0.2">
      <c r="A1465" s="425"/>
      <c r="B1465" s="425"/>
      <c r="C1465" s="425"/>
      <c r="D1465" s="425"/>
      <c r="E1465" s="425"/>
      <c r="F1465" s="425"/>
      <c r="G1465" s="425"/>
      <c r="H1465" s="425"/>
      <c r="I1465" s="425"/>
    </row>
    <row r="1466" spans="1:9" x14ac:dyDescent="0.2">
      <c r="A1466" s="425"/>
      <c r="B1466" s="425"/>
      <c r="C1466" s="425"/>
      <c r="D1466" s="425"/>
      <c r="E1466" s="425"/>
      <c r="F1466" s="425"/>
      <c r="G1466" s="425"/>
      <c r="H1466" s="425"/>
      <c r="I1466" s="425"/>
    </row>
    <row r="1467" spans="1:9" x14ac:dyDescent="0.2">
      <c r="A1467" s="425"/>
      <c r="B1467" s="425"/>
      <c r="C1467" s="425"/>
      <c r="D1467" s="425"/>
      <c r="E1467" s="425"/>
      <c r="F1467" s="425"/>
      <c r="G1467" s="425"/>
      <c r="H1467" s="425"/>
      <c r="I1467" s="425"/>
    </row>
    <row r="1468" spans="1:9" x14ac:dyDescent="0.2">
      <c r="A1468" s="425"/>
      <c r="B1468" s="425"/>
      <c r="C1468" s="425"/>
      <c r="D1468" s="425"/>
      <c r="E1468" s="425"/>
      <c r="F1468" s="425"/>
      <c r="G1468" s="425"/>
      <c r="H1468" s="425"/>
      <c r="I1468" s="425"/>
    </row>
    <row r="1469" spans="1:9" x14ac:dyDescent="0.2">
      <c r="A1469" s="425"/>
      <c r="B1469" s="425"/>
      <c r="C1469" s="425"/>
      <c r="D1469" s="425"/>
      <c r="E1469" s="425"/>
      <c r="F1469" s="425"/>
      <c r="G1469" s="425"/>
      <c r="H1469" s="425"/>
      <c r="I1469" s="425"/>
    </row>
    <row r="1470" spans="1:9" x14ac:dyDescent="0.2">
      <c r="A1470" s="425"/>
      <c r="B1470" s="425"/>
      <c r="C1470" s="425"/>
      <c r="D1470" s="425"/>
      <c r="E1470" s="425"/>
      <c r="F1470" s="425"/>
      <c r="G1470" s="425"/>
      <c r="H1470" s="425"/>
      <c r="I1470" s="425"/>
    </row>
    <row r="1471" spans="1:9" x14ac:dyDescent="0.2">
      <c r="A1471" s="425"/>
      <c r="B1471" s="425"/>
      <c r="C1471" s="425"/>
      <c r="D1471" s="425"/>
      <c r="E1471" s="425"/>
      <c r="F1471" s="425"/>
      <c r="G1471" s="425"/>
      <c r="H1471" s="425"/>
      <c r="I1471" s="425"/>
    </row>
    <row r="1472" spans="1:9" x14ac:dyDescent="0.2">
      <c r="A1472" s="425"/>
      <c r="B1472" s="425"/>
      <c r="C1472" s="425"/>
      <c r="D1472" s="425"/>
      <c r="E1472" s="425"/>
      <c r="F1472" s="425"/>
      <c r="G1472" s="425"/>
      <c r="H1472" s="425"/>
      <c r="I1472" s="425"/>
    </row>
    <row r="1473" spans="1:9" x14ac:dyDescent="0.2">
      <c r="A1473" s="425"/>
      <c r="B1473" s="425"/>
      <c r="C1473" s="425"/>
      <c r="D1473" s="425"/>
      <c r="E1473" s="425"/>
      <c r="F1473" s="425"/>
      <c r="G1473" s="425"/>
      <c r="H1473" s="425"/>
      <c r="I1473" s="425"/>
    </row>
    <row r="1474" spans="1:9" x14ac:dyDescent="0.2">
      <c r="A1474" s="425"/>
      <c r="B1474" s="425"/>
      <c r="C1474" s="425"/>
      <c r="D1474" s="425"/>
      <c r="E1474" s="425"/>
      <c r="F1474" s="425"/>
      <c r="G1474" s="425"/>
      <c r="H1474" s="425"/>
      <c r="I1474" s="425"/>
    </row>
    <row r="1475" spans="1:9" x14ac:dyDescent="0.2">
      <c r="A1475" s="425"/>
      <c r="B1475" s="425"/>
      <c r="C1475" s="425"/>
      <c r="D1475" s="425"/>
      <c r="E1475" s="425"/>
      <c r="F1475" s="425"/>
      <c r="G1475" s="425"/>
      <c r="H1475" s="425"/>
      <c r="I1475" s="425"/>
    </row>
    <row r="1476" spans="1:9" x14ac:dyDescent="0.2">
      <c r="A1476" s="425"/>
      <c r="B1476" s="425"/>
      <c r="C1476" s="425"/>
      <c r="D1476" s="425"/>
      <c r="E1476" s="425"/>
      <c r="F1476" s="425"/>
      <c r="G1476" s="425"/>
      <c r="H1476" s="425"/>
      <c r="I1476" s="425"/>
    </row>
    <row r="1477" spans="1:9" x14ac:dyDescent="0.2">
      <c r="A1477" s="425"/>
      <c r="B1477" s="425"/>
      <c r="C1477" s="425"/>
      <c r="D1477" s="425"/>
      <c r="E1477" s="425"/>
      <c r="F1477" s="425"/>
      <c r="G1477" s="425"/>
      <c r="H1477" s="425"/>
      <c r="I1477" s="425"/>
    </row>
    <row r="1478" spans="1:9" x14ac:dyDescent="0.2">
      <c r="A1478" s="425"/>
      <c r="B1478" s="425"/>
      <c r="C1478" s="425"/>
      <c r="D1478" s="425"/>
      <c r="E1478" s="425"/>
      <c r="F1478" s="425"/>
      <c r="G1478" s="425"/>
      <c r="H1478" s="425"/>
      <c r="I1478" s="425"/>
    </row>
    <row r="1479" spans="1:9" x14ac:dyDescent="0.2">
      <c r="A1479" s="425"/>
      <c r="B1479" s="425"/>
      <c r="C1479" s="425"/>
      <c r="D1479" s="425"/>
      <c r="E1479" s="425"/>
      <c r="F1479" s="425"/>
      <c r="G1479" s="425"/>
      <c r="H1479" s="425"/>
      <c r="I1479" s="425"/>
    </row>
    <row r="1480" spans="1:9" x14ac:dyDescent="0.2">
      <c r="A1480" s="425"/>
      <c r="B1480" s="425"/>
      <c r="C1480" s="425"/>
      <c r="D1480" s="425"/>
      <c r="E1480" s="425"/>
      <c r="F1480" s="425"/>
      <c r="G1480" s="425"/>
      <c r="H1480" s="425"/>
      <c r="I1480" s="425"/>
    </row>
    <row r="1481" spans="1:9" x14ac:dyDescent="0.2">
      <c r="A1481" s="425"/>
      <c r="B1481" s="425"/>
      <c r="C1481" s="425"/>
      <c r="D1481" s="425"/>
      <c r="E1481" s="425"/>
      <c r="F1481" s="425"/>
      <c r="G1481" s="425"/>
      <c r="H1481" s="425"/>
      <c r="I1481" s="425"/>
    </row>
    <row r="1482" spans="1:9" x14ac:dyDescent="0.2">
      <c r="A1482" s="425"/>
      <c r="B1482" s="425"/>
      <c r="C1482" s="425"/>
      <c r="D1482" s="425"/>
      <c r="E1482" s="425"/>
      <c r="F1482" s="425"/>
      <c r="G1482" s="425"/>
      <c r="H1482" s="425"/>
      <c r="I1482" s="425"/>
    </row>
    <row r="1483" spans="1:9" x14ac:dyDescent="0.2">
      <c r="A1483" s="425"/>
      <c r="B1483" s="425"/>
      <c r="C1483" s="425"/>
      <c r="D1483" s="425"/>
      <c r="E1483" s="425"/>
      <c r="F1483" s="425"/>
      <c r="G1483" s="425"/>
      <c r="H1483" s="425"/>
      <c r="I1483" s="425"/>
    </row>
    <row r="1484" spans="1:9" x14ac:dyDescent="0.2">
      <c r="A1484" s="425"/>
      <c r="B1484" s="425"/>
      <c r="C1484" s="425"/>
      <c r="D1484" s="425"/>
      <c r="E1484" s="425"/>
      <c r="F1484" s="425"/>
      <c r="G1484" s="425"/>
      <c r="H1484" s="425"/>
      <c r="I1484" s="425"/>
    </row>
    <row r="1485" spans="1:9" x14ac:dyDescent="0.2">
      <c r="A1485" s="425"/>
      <c r="B1485" s="425"/>
      <c r="C1485" s="425"/>
      <c r="D1485" s="425"/>
      <c r="E1485" s="425"/>
      <c r="F1485" s="425"/>
      <c r="G1485" s="425"/>
      <c r="H1485" s="425"/>
      <c r="I1485" s="425"/>
    </row>
    <row r="1486" spans="1:9" x14ac:dyDescent="0.2">
      <c r="A1486" s="425"/>
      <c r="B1486" s="425"/>
      <c r="C1486" s="425"/>
      <c r="D1486" s="425"/>
      <c r="E1486" s="425"/>
      <c r="F1486" s="425"/>
      <c r="G1486" s="425"/>
      <c r="H1486" s="425"/>
      <c r="I1486" s="425"/>
    </row>
    <row r="1487" spans="1:9" x14ac:dyDescent="0.2">
      <c r="A1487" s="425"/>
      <c r="B1487" s="425"/>
      <c r="C1487" s="425"/>
      <c r="D1487" s="425"/>
      <c r="E1487" s="425"/>
      <c r="F1487" s="425"/>
      <c r="G1487" s="425"/>
      <c r="H1487" s="425"/>
      <c r="I1487" s="425"/>
    </row>
    <row r="1488" spans="1:9" x14ac:dyDescent="0.2">
      <c r="A1488" s="425"/>
      <c r="B1488" s="425"/>
      <c r="C1488" s="425"/>
      <c r="D1488" s="425"/>
      <c r="E1488" s="425"/>
      <c r="F1488" s="425"/>
      <c r="G1488" s="425"/>
      <c r="H1488" s="425"/>
      <c r="I1488" s="425"/>
    </row>
    <row r="1489" spans="1:9" x14ac:dyDescent="0.2">
      <c r="A1489" s="425"/>
      <c r="B1489" s="425"/>
      <c r="C1489" s="425"/>
      <c r="D1489" s="425"/>
      <c r="E1489" s="425"/>
      <c r="F1489" s="425"/>
      <c r="G1489" s="425"/>
      <c r="H1489" s="425"/>
      <c r="I1489" s="425"/>
    </row>
    <row r="1490" spans="1:9" x14ac:dyDescent="0.2">
      <c r="A1490" s="425"/>
      <c r="B1490" s="425"/>
      <c r="C1490" s="425"/>
      <c r="D1490" s="425"/>
      <c r="E1490" s="425"/>
      <c r="F1490" s="425"/>
      <c r="G1490" s="425"/>
      <c r="H1490" s="425"/>
      <c r="I1490" s="425"/>
    </row>
    <row r="1491" spans="1:9" x14ac:dyDescent="0.2">
      <c r="A1491" s="425"/>
      <c r="B1491" s="425"/>
      <c r="C1491" s="425"/>
      <c r="D1491" s="425"/>
      <c r="E1491" s="425"/>
      <c r="F1491" s="425"/>
      <c r="G1491" s="425"/>
      <c r="H1491" s="425"/>
      <c r="I1491" s="425"/>
    </row>
    <row r="1492" spans="1:9" x14ac:dyDescent="0.2">
      <c r="A1492" s="425"/>
      <c r="B1492" s="425"/>
      <c r="C1492" s="425"/>
      <c r="D1492" s="425"/>
      <c r="E1492" s="425"/>
      <c r="F1492" s="425"/>
      <c r="G1492" s="425"/>
      <c r="H1492" s="425"/>
      <c r="I1492" s="425"/>
    </row>
    <row r="1493" spans="1:9" x14ac:dyDescent="0.2">
      <c r="A1493" s="425"/>
      <c r="B1493" s="425"/>
      <c r="C1493" s="425"/>
      <c r="D1493" s="425"/>
      <c r="E1493" s="425"/>
      <c r="F1493" s="425"/>
      <c r="G1493" s="425"/>
      <c r="H1493" s="425"/>
      <c r="I1493" s="425"/>
    </row>
    <row r="1494" spans="1:9" x14ac:dyDescent="0.2">
      <c r="A1494" s="425"/>
      <c r="B1494" s="425"/>
      <c r="C1494" s="425"/>
      <c r="D1494" s="425"/>
      <c r="E1494" s="425"/>
      <c r="F1494" s="425"/>
      <c r="G1494" s="425"/>
      <c r="H1494" s="425"/>
      <c r="I1494" s="425"/>
    </row>
    <row r="1495" spans="1:9" x14ac:dyDescent="0.2">
      <c r="A1495" s="425"/>
      <c r="B1495" s="425"/>
      <c r="C1495" s="425"/>
      <c r="D1495" s="425"/>
      <c r="E1495" s="425"/>
      <c r="F1495" s="425"/>
      <c r="G1495" s="425"/>
      <c r="H1495" s="425"/>
      <c r="I1495" s="425"/>
    </row>
    <row r="1496" spans="1:9" x14ac:dyDescent="0.2">
      <c r="A1496" s="425"/>
      <c r="B1496" s="425"/>
      <c r="C1496" s="425"/>
      <c r="D1496" s="425"/>
      <c r="E1496" s="425"/>
      <c r="F1496" s="425"/>
      <c r="G1496" s="425"/>
      <c r="H1496" s="425"/>
      <c r="I1496" s="425"/>
    </row>
    <row r="1497" spans="1:9" x14ac:dyDescent="0.2">
      <c r="A1497" s="425"/>
      <c r="B1497" s="425"/>
      <c r="C1497" s="425"/>
      <c r="D1497" s="425"/>
      <c r="E1497" s="425"/>
      <c r="F1497" s="425"/>
      <c r="G1497" s="425"/>
      <c r="H1497" s="425"/>
      <c r="I1497" s="425"/>
    </row>
    <row r="1498" spans="1:9" x14ac:dyDescent="0.2">
      <c r="A1498" s="425"/>
      <c r="B1498" s="425"/>
      <c r="C1498" s="425"/>
      <c r="D1498" s="425"/>
      <c r="E1498" s="425"/>
      <c r="F1498" s="425"/>
      <c r="G1498" s="425"/>
      <c r="H1498" s="425"/>
      <c r="I1498" s="425"/>
    </row>
    <row r="1499" spans="1:9" x14ac:dyDescent="0.2">
      <c r="A1499" s="425"/>
      <c r="B1499" s="425"/>
      <c r="C1499" s="425"/>
      <c r="D1499" s="425"/>
      <c r="E1499" s="425"/>
      <c r="F1499" s="425"/>
      <c r="G1499" s="425"/>
      <c r="H1499" s="425"/>
      <c r="I1499" s="425"/>
    </row>
    <row r="1500" spans="1:9" x14ac:dyDescent="0.2">
      <c r="A1500" s="425"/>
      <c r="B1500" s="425"/>
      <c r="C1500" s="425"/>
      <c r="D1500" s="425"/>
      <c r="E1500" s="425"/>
      <c r="F1500" s="425"/>
      <c r="G1500" s="425"/>
      <c r="H1500" s="425"/>
      <c r="I1500" s="425"/>
    </row>
    <row r="1501" spans="1:9" x14ac:dyDescent="0.2">
      <c r="A1501" s="425"/>
      <c r="B1501" s="425"/>
      <c r="C1501" s="425"/>
      <c r="D1501" s="425"/>
      <c r="E1501" s="425"/>
      <c r="F1501" s="425"/>
      <c r="G1501" s="425"/>
      <c r="H1501" s="425"/>
      <c r="I1501" s="425"/>
    </row>
    <row r="1502" spans="1:9" x14ac:dyDescent="0.2">
      <c r="A1502" s="425"/>
      <c r="B1502" s="425"/>
      <c r="C1502" s="425"/>
      <c r="D1502" s="425"/>
      <c r="E1502" s="425"/>
      <c r="F1502" s="425"/>
      <c r="G1502" s="425"/>
      <c r="H1502" s="425"/>
      <c r="I1502" s="425"/>
    </row>
    <row r="1503" spans="1:9" x14ac:dyDescent="0.2">
      <c r="A1503" s="425"/>
      <c r="B1503" s="425"/>
      <c r="C1503" s="425"/>
      <c r="D1503" s="425"/>
      <c r="E1503" s="425"/>
      <c r="F1503" s="425"/>
      <c r="G1503" s="425"/>
      <c r="H1503" s="425"/>
      <c r="I1503" s="425"/>
    </row>
    <row r="1504" spans="1:9" x14ac:dyDescent="0.2">
      <c r="A1504" s="425"/>
      <c r="B1504" s="425"/>
      <c r="C1504" s="425"/>
      <c r="D1504" s="425"/>
      <c r="E1504" s="425"/>
      <c r="F1504" s="425"/>
      <c r="G1504" s="425"/>
      <c r="H1504" s="425"/>
      <c r="I1504" s="425"/>
    </row>
    <row r="1505" spans="1:9" x14ac:dyDescent="0.2">
      <c r="A1505" s="425"/>
      <c r="B1505" s="425"/>
      <c r="C1505" s="425"/>
      <c r="D1505" s="425"/>
      <c r="E1505" s="425"/>
      <c r="F1505" s="425"/>
      <c r="G1505" s="425"/>
      <c r="H1505" s="425"/>
      <c r="I1505" s="425"/>
    </row>
    <row r="1506" spans="1:9" x14ac:dyDescent="0.2">
      <c r="A1506" s="425"/>
      <c r="B1506" s="425"/>
      <c r="C1506" s="425"/>
      <c r="D1506" s="425"/>
      <c r="E1506" s="425"/>
      <c r="F1506" s="425"/>
      <c r="G1506" s="425"/>
      <c r="H1506" s="425"/>
      <c r="I1506" s="425"/>
    </row>
    <row r="1507" spans="1:9" x14ac:dyDescent="0.2">
      <c r="A1507" s="425"/>
      <c r="B1507" s="425"/>
      <c r="C1507" s="425"/>
      <c r="D1507" s="425"/>
      <c r="E1507" s="425"/>
      <c r="F1507" s="425"/>
      <c r="G1507" s="425"/>
      <c r="H1507" s="425"/>
      <c r="I1507" s="425"/>
    </row>
    <row r="1508" spans="1:9" x14ac:dyDescent="0.2">
      <c r="A1508" s="425"/>
      <c r="B1508" s="425"/>
      <c r="C1508" s="425"/>
      <c r="D1508" s="425"/>
      <c r="E1508" s="425"/>
      <c r="F1508" s="425"/>
      <c r="G1508" s="425"/>
      <c r="H1508" s="425"/>
      <c r="I1508" s="425"/>
    </row>
    <row r="1509" spans="1:9" x14ac:dyDescent="0.2">
      <c r="A1509" s="425"/>
      <c r="B1509" s="425"/>
      <c r="C1509" s="425"/>
      <c r="D1509" s="425"/>
      <c r="E1509" s="425"/>
      <c r="F1509" s="425"/>
      <c r="G1509" s="425"/>
      <c r="H1509" s="425"/>
      <c r="I1509" s="425"/>
    </row>
    <row r="1510" spans="1:9" x14ac:dyDescent="0.2">
      <c r="A1510" s="425"/>
      <c r="B1510" s="425"/>
      <c r="C1510" s="425"/>
      <c r="D1510" s="425"/>
      <c r="E1510" s="425"/>
      <c r="F1510" s="425"/>
      <c r="G1510" s="425"/>
      <c r="H1510" s="425"/>
      <c r="I1510" s="425"/>
    </row>
    <row r="1511" spans="1:9" x14ac:dyDescent="0.2">
      <c r="A1511" s="425"/>
      <c r="B1511" s="425"/>
      <c r="C1511" s="425"/>
      <c r="D1511" s="425"/>
      <c r="E1511" s="425"/>
      <c r="F1511" s="425"/>
      <c r="G1511" s="425"/>
      <c r="H1511" s="425"/>
      <c r="I1511" s="425"/>
    </row>
    <row r="1512" spans="1:9" x14ac:dyDescent="0.2">
      <c r="A1512" s="425"/>
      <c r="B1512" s="425"/>
      <c r="C1512" s="425"/>
      <c r="D1512" s="425"/>
      <c r="E1512" s="425"/>
      <c r="F1512" s="425"/>
      <c r="G1512" s="425"/>
      <c r="H1512" s="425"/>
      <c r="I1512" s="425"/>
    </row>
    <row r="1513" spans="1:9" x14ac:dyDescent="0.2">
      <c r="A1513" s="425"/>
      <c r="B1513" s="425"/>
      <c r="C1513" s="425"/>
      <c r="D1513" s="425"/>
      <c r="E1513" s="425"/>
      <c r="F1513" s="425"/>
      <c r="G1513" s="425"/>
      <c r="H1513" s="425"/>
      <c r="I1513" s="425"/>
    </row>
    <row r="1514" spans="1:9" x14ac:dyDescent="0.2">
      <c r="A1514" s="425"/>
      <c r="B1514" s="425"/>
      <c r="C1514" s="425"/>
      <c r="D1514" s="425"/>
      <c r="E1514" s="425"/>
      <c r="F1514" s="425"/>
      <c r="G1514" s="425"/>
      <c r="H1514" s="425"/>
      <c r="I1514" s="425"/>
    </row>
    <row r="1515" spans="1:9" x14ac:dyDescent="0.2">
      <c r="A1515" s="425"/>
      <c r="B1515" s="425"/>
      <c r="C1515" s="425"/>
      <c r="D1515" s="425"/>
      <c r="E1515" s="425"/>
      <c r="F1515" s="425"/>
      <c r="G1515" s="425"/>
      <c r="H1515" s="425"/>
      <c r="I1515" s="425"/>
    </row>
    <row r="1516" spans="1:9" x14ac:dyDescent="0.2">
      <c r="A1516" s="425"/>
      <c r="B1516" s="425"/>
      <c r="C1516" s="425"/>
      <c r="D1516" s="425"/>
      <c r="E1516" s="425"/>
      <c r="F1516" s="425"/>
      <c r="G1516" s="425"/>
      <c r="H1516" s="425"/>
      <c r="I1516" s="425"/>
    </row>
    <row r="1517" spans="1:9" x14ac:dyDescent="0.2">
      <c r="A1517" s="425"/>
      <c r="B1517" s="425"/>
      <c r="C1517" s="425"/>
      <c r="D1517" s="425"/>
      <c r="E1517" s="425"/>
      <c r="F1517" s="425"/>
      <c r="G1517" s="425"/>
      <c r="H1517" s="425"/>
      <c r="I1517" s="425"/>
    </row>
    <row r="1518" spans="1:9" x14ac:dyDescent="0.2">
      <c r="A1518" s="425"/>
      <c r="B1518" s="425"/>
      <c r="C1518" s="425"/>
      <c r="D1518" s="425"/>
      <c r="E1518" s="425"/>
      <c r="F1518" s="425"/>
      <c r="G1518" s="425"/>
      <c r="H1518" s="425"/>
      <c r="I1518" s="425"/>
    </row>
    <row r="1519" spans="1:9" x14ac:dyDescent="0.2">
      <c r="A1519" s="425"/>
      <c r="B1519" s="425"/>
      <c r="C1519" s="425"/>
      <c r="D1519" s="425"/>
      <c r="E1519" s="425"/>
      <c r="F1519" s="425"/>
      <c r="G1519" s="425"/>
      <c r="H1519" s="425"/>
      <c r="I1519" s="425"/>
    </row>
    <row r="1520" spans="1:9" x14ac:dyDescent="0.2">
      <c r="A1520" s="425"/>
      <c r="B1520" s="425"/>
      <c r="C1520" s="425"/>
      <c r="D1520" s="425"/>
      <c r="E1520" s="425"/>
      <c r="F1520" s="425"/>
      <c r="G1520" s="425"/>
      <c r="H1520" s="425"/>
      <c r="I1520" s="425"/>
    </row>
    <row r="1521" spans="1:9" x14ac:dyDescent="0.2">
      <c r="A1521" s="425"/>
      <c r="B1521" s="425"/>
      <c r="C1521" s="425"/>
      <c r="D1521" s="425"/>
      <c r="E1521" s="425"/>
      <c r="F1521" s="425"/>
      <c r="G1521" s="425"/>
      <c r="H1521" s="425"/>
      <c r="I1521" s="425"/>
    </row>
    <row r="1522" spans="1:9" x14ac:dyDescent="0.2">
      <c r="A1522" s="425"/>
      <c r="B1522" s="425"/>
      <c r="C1522" s="425"/>
      <c r="D1522" s="425"/>
      <c r="E1522" s="425"/>
      <c r="F1522" s="425"/>
      <c r="G1522" s="425"/>
      <c r="H1522" s="425"/>
      <c r="I1522" s="425"/>
    </row>
    <row r="1523" spans="1:9" x14ac:dyDescent="0.2">
      <c r="A1523" s="425"/>
      <c r="B1523" s="425"/>
      <c r="C1523" s="425"/>
      <c r="D1523" s="425"/>
      <c r="E1523" s="425"/>
      <c r="F1523" s="425"/>
      <c r="G1523" s="425"/>
      <c r="H1523" s="425"/>
      <c r="I1523" s="425"/>
    </row>
    <row r="1524" spans="1:9" x14ac:dyDescent="0.2">
      <c r="A1524" s="425"/>
      <c r="B1524" s="425"/>
      <c r="C1524" s="425"/>
      <c r="D1524" s="425"/>
      <c r="E1524" s="425"/>
      <c r="F1524" s="425"/>
      <c r="G1524" s="425"/>
      <c r="H1524" s="425"/>
      <c r="I1524" s="425"/>
    </row>
    <row r="1525" spans="1:9" x14ac:dyDescent="0.2">
      <c r="A1525" s="425"/>
      <c r="B1525" s="425"/>
      <c r="C1525" s="425"/>
      <c r="D1525" s="425"/>
      <c r="E1525" s="425"/>
      <c r="F1525" s="425"/>
      <c r="G1525" s="425"/>
      <c r="H1525" s="425"/>
      <c r="I1525" s="425"/>
    </row>
    <row r="1526" spans="1:9" x14ac:dyDescent="0.2">
      <c r="A1526" s="425"/>
      <c r="B1526" s="425"/>
      <c r="C1526" s="425"/>
      <c r="D1526" s="425"/>
      <c r="E1526" s="425"/>
      <c r="F1526" s="425"/>
      <c r="G1526" s="425"/>
      <c r="H1526" s="425"/>
      <c r="I1526" s="425"/>
    </row>
    <row r="1527" spans="1:9" x14ac:dyDescent="0.2">
      <c r="A1527" s="425"/>
      <c r="B1527" s="425"/>
      <c r="C1527" s="425"/>
      <c r="D1527" s="425"/>
      <c r="E1527" s="425"/>
      <c r="F1527" s="425"/>
      <c r="G1527" s="425"/>
      <c r="H1527" s="425"/>
      <c r="I1527" s="425"/>
    </row>
    <row r="1528" spans="1:9" x14ac:dyDescent="0.2">
      <c r="A1528" s="425"/>
      <c r="B1528" s="425"/>
      <c r="C1528" s="425"/>
      <c r="D1528" s="425"/>
      <c r="E1528" s="425"/>
      <c r="F1528" s="425"/>
      <c r="G1528" s="425"/>
      <c r="H1528" s="425"/>
      <c r="I1528" s="425"/>
    </row>
    <row r="1529" spans="1:9" x14ac:dyDescent="0.2">
      <c r="A1529" s="425"/>
      <c r="B1529" s="425"/>
      <c r="C1529" s="425"/>
      <c r="D1529" s="425"/>
      <c r="E1529" s="425"/>
      <c r="F1529" s="425"/>
      <c r="G1529" s="425"/>
      <c r="H1529" s="425"/>
      <c r="I1529" s="425"/>
    </row>
    <row r="1530" spans="1:9" x14ac:dyDescent="0.2">
      <c r="A1530" s="425"/>
      <c r="B1530" s="425"/>
      <c r="C1530" s="425"/>
      <c r="D1530" s="425"/>
      <c r="E1530" s="425"/>
      <c r="F1530" s="425"/>
      <c r="G1530" s="425"/>
      <c r="H1530" s="425"/>
      <c r="I1530" s="425"/>
    </row>
    <row r="1531" spans="1:9" x14ac:dyDescent="0.2">
      <c r="A1531" s="425"/>
      <c r="B1531" s="425"/>
      <c r="C1531" s="425"/>
      <c r="D1531" s="425"/>
      <c r="E1531" s="425"/>
      <c r="F1531" s="425"/>
      <c r="G1531" s="425"/>
      <c r="H1531" s="425"/>
      <c r="I1531" s="425"/>
    </row>
    <row r="1532" spans="1:9" x14ac:dyDescent="0.2">
      <c r="A1532" s="425"/>
      <c r="B1532" s="425"/>
      <c r="C1532" s="425"/>
      <c r="D1532" s="425"/>
      <c r="E1532" s="425"/>
      <c r="F1532" s="425"/>
      <c r="G1532" s="425"/>
      <c r="H1532" s="425"/>
      <c r="I1532" s="425"/>
    </row>
    <row r="1533" spans="1:9" x14ac:dyDescent="0.2">
      <c r="A1533" s="425"/>
      <c r="B1533" s="425"/>
      <c r="C1533" s="425"/>
      <c r="D1533" s="425"/>
      <c r="E1533" s="425"/>
      <c r="F1533" s="425"/>
      <c r="G1533" s="425"/>
      <c r="H1533" s="425"/>
      <c r="I1533" s="425"/>
    </row>
    <row r="1534" spans="1:9" x14ac:dyDescent="0.2">
      <c r="A1534" s="425"/>
      <c r="B1534" s="425"/>
      <c r="C1534" s="425"/>
      <c r="D1534" s="425"/>
      <c r="E1534" s="425"/>
      <c r="F1534" s="425"/>
      <c r="G1534" s="425"/>
      <c r="H1534" s="425"/>
      <c r="I1534" s="425"/>
    </row>
    <row r="1535" spans="1:9" x14ac:dyDescent="0.2">
      <c r="A1535" s="425"/>
      <c r="B1535" s="425"/>
      <c r="C1535" s="425"/>
      <c r="D1535" s="425"/>
      <c r="E1535" s="425"/>
      <c r="F1535" s="425"/>
      <c r="G1535" s="425"/>
      <c r="H1535" s="425"/>
      <c r="I1535" s="425"/>
    </row>
    <row r="1536" spans="1:9" x14ac:dyDescent="0.2">
      <c r="A1536" s="425"/>
      <c r="B1536" s="425"/>
      <c r="C1536" s="425"/>
      <c r="D1536" s="425"/>
      <c r="E1536" s="425"/>
      <c r="F1536" s="425"/>
      <c r="G1536" s="425"/>
      <c r="H1536" s="425"/>
      <c r="I1536" s="425"/>
    </row>
    <row r="1537" spans="1:9" x14ac:dyDescent="0.2">
      <c r="A1537" s="425"/>
      <c r="B1537" s="425"/>
      <c r="C1537" s="425"/>
      <c r="D1537" s="425"/>
      <c r="E1537" s="425"/>
      <c r="F1537" s="425"/>
      <c r="G1537" s="425"/>
      <c r="H1537" s="425"/>
      <c r="I1537" s="425"/>
    </row>
    <row r="1538" spans="1:9" x14ac:dyDescent="0.2">
      <c r="A1538" s="425"/>
      <c r="B1538" s="425"/>
      <c r="C1538" s="425"/>
      <c r="D1538" s="425"/>
      <c r="E1538" s="425"/>
      <c r="F1538" s="425"/>
      <c r="G1538" s="425"/>
      <c r="H1538" s="425"/>
      <c r="I1538" s="425"/>
    </row>
    <row r="1539" spans="1:9" x14ac:dyDescent="0.2">
      <c r="A1539" s="425"/>
      <c r="B1539" s="425"/>
      <c r="C1539" s="425"/>
      <c r="D1539" s="425"/>
      <c r="E1539" s="425"/>
      <c r="F1539" s="425"/>
      <c r="G1539" s="425"/>
      <c r="H1539" s="425"/>
      <c r="I1539" s="425"/>
    </row>
    <row r="1540" spans="1:9" x14ac:dyDescent="0.2">
      <c r="A1540" s="425"/>
      <c r="B1540" s="425"/>
      <c r="C1540" s="425"/>
      <c r="D1540" s="425"/>
      <c r="E1540" s="425"/>
      <c r="F1540" s="425"/>
      <c r="G1540" s="425"/>
      <c r="H1540" s="425"/>
      <c r="I1540" s="425"/>
    </row>
    <row r="1541" spans="1:9" x14ac:dyDescent="0.2">
      <c r="A1541" s="425"/>
      <c r="B1541" s="425"/>
      <c r="C1541" s="425"/>
      <c r="D1541" s="425"/>
      <c r="E1541" s="425"/>
      <c r="F1541" s="425"/>
      <c r="G1541" s="425"/>
      <c r="H1541" s="425"/>
      <c r="I1541" s="425"/>
    </row>
    <row r="1542" spans="1:9" x14ac:dyDescent="0.2">
      <c r="A1542" s="425"/>
      <c r="B1542" s="425"/>
      <c r="C1542" s="425"/>
      <c r="D1542" s="425"/>
      <c r="E1542" s="425"/>
      <c r="F1542" s="425"/>
      <c r="G1542" s="425"/>
      <c r="H1542" s="425"/>
      <c r="I1542" s="425"/>
    </row>
    <row r="1543" spans="1:9" x14ac:dyDescent="0.2">
      <c r="A1543" s="425"/>
      <c r="B1543" s="425"/>
      <c r="C1543" s="425"/>
      <c r="D1543" s="425"/>
      <c r="E1543" s="425"/>
      <c r="F1543" s="425"/>
      <c r="G1543" s="425"/>
      <c r="H1543" s="425"/>
      <c r="I1543" s="425"/>
    </row>
    <row r="1544" spans="1:9" x14ac:dyDescent="0.2">
      <c r="A1544" s="425"/>
      <c r="B1544" s="425"/>
      <c r="C1544" s="425"/>
      <c r="D1544" s="425"/>
      <c r="E1544" s="425"/>
      <c r="F1544" s="425"/>
      <c r="G1544" s="425"/>
      <c r="H1544" s="425"/>
      <c r="I1544" s="425"/>
    </row>
    <row r="1545" spans="1:9" x14ac:dyDescent="0.2">
      <c r="A1545" s="425"/>
      <c r="B1545" s="425"/>
      <c r="C1545" s="425"/>
      <c r="D1545" s="425"/>
      <c r="E1545" s="425"/>
      <c r="F1545" s="425"/>
      <c r="G1545" s="425"/>
      <c r="H1545" s="425"/>
      <c r="I1545" s="425"/>
    </row>
    <row r="1546" spans="1:9" x14ac:dyDescent="0.2">
      <c r="A1546" s="425"/>
      <c r="B1546" s="425"/>
      <c r="C1546" s="425"/>
      <c r="D1546" s="425"/>
      <c r="E1546" s="425"/>
      <c r="F1546" s="425"/>
      <c r="G1546" s="425"/>
      <c r="H1546" s="425"/>
      <c r="I1546" s="425"/>
    </row>
    <row r="1547" spans="1:9" x14ac:dyDescent="0.2">
      <c r="A1547" s="425"/>
      <c r="B1547" s="425"/>
      <c r="C1547" s="425"/>
      <c r="D1547" s="425"/>
      <c r="E1547" s="425"/>
      <c r="F1547" s="425"/>
      <c r="G1547" s="425"/>
      <c r="H1547" s="425"/>
      <c r="I1547" s="425"/>
    </row>
    <row r="1548" spans="1:9" x14ac:dyDescent="0.2">
      <c r="A1548" s="425"/>
      <c r="B1548" s="425"/>
      <c r="C1548" s="425"/>
      <c r="D1548" s="425"/>
      <c r="E1548" s="425"/>
      <c r="F1548" s="425"/>
      <c r="G1548" s="425"/>
      <c r="H1548" s="425"/>
      <c r="I1548" s="425"/>
    </row>
    <row r="1549" spans="1:9" x14ac:dyDescent="0.2">
      <c r="A1549" s="425"/>
      <c r="B1549" s="425"/>
      <c r="C1549" s="425"/>
      <c r="D1549" s="425"/>
      <c r="E1549" s="425"/>
      <c r="F1549" s="425"/>
      <c r="G1549" s="425"/>
      <c r="H1549" s="425"/>
      <c r="I1549" s="425"/>
    </row>
    <row r="1550" spans="1:9" x14ac:dyDescent="0.2">
      <c r="A1550" s="425"/>
      <c r="B1550" s="425"/>
      <c r="C1550" s="425"/>
      <c r="D1550" s="425"/>
      <c r="E1550" s="425"/>
      <c r="F1550" s="425"/>
      <c r="G1550" s="425"/>
      <c r="H1550" s="425"/>
      <c r="I1550" s="425"/>
    </row>
    <row r="1551" spans="1:9" x14ac:dyDescent="0.2">
      <c r="A1551" s="425"/>
      <c r="B1551" s="425"/>
      <c r="C1551" s="425"/>
      <c r="D1551" s="425"/>
      <c r="E1551" s="425"/>
      <c r="F1551" s="425"/>
      <c r="G1551" s="425"/>
      <c r="H1551" s="425"/>
      <c r="I1551" s="425"/>
    </row>
    <row r="1552" spans="1:9" x14ac:dyDescent="0.2">
      <c r="A1552" s="425"/>
      <c r="B1552" s="425"/>
      <c r="C1552" s="425"/>
      <c r="D1552" s="425"/>
      <c r="E1552" s="425"/>
      <c r="F1552" s="425"/>
      <c r="G1552" s="425"/>
      <c r="H1552" s="425"/>
      <c r="I1552" s="425"/>
    </row>
    <row r="1553" spans="1:9" x14ac:dyDescent="0.2">
      <c r="A1553" s="425"/>
      <c r="B1553" s="425"/>
      <c r="C1553" s="425"/>
      <c r="D1553" s="425"/>
      <c r="E1553" s="425"/>
      <c r="F1553" s="425"/>
      <c r="G1553" s="425"/>
      <c r="H1553" s="425"/>
      <c r="I1553" s="425"/>
    </row>
    <row r="1554" spans="1:9" x14ac:dyDescent="0.2">
      <c r="A1554" s="425"/>
      <c r="B1554" s="425"/>
      <c r="C1554" s="425"/>
      <c r="D1554" s="425"/>
      <c r="E1554" s="425"/>
      <c r="F1554" s="425"/>
      <c r="G1554" s="425"/>
      <c r="H1554" s="425"/>
      <c r="I1554" s="425"/>
    </row>
    <row r="1555" spans="1:9" x14ac:dyDescent="0.2">
      <c r="A1555" s="425"/>
      <c r="B1555" s="425"/>
      <c r="C1555" s="425"/>
      <c r="D1555" s="425"/>
      <c r="E1555" s="425"/>
      <c r="F1555" s="425"/>
      <c r="G1555" s="425"/>
      <c r="H1555" s="425"/>
      <c r="I1555" s="425"/>
    </row>
    <row r="1556" spans="1:9" x14ac:dyDescent="0.2">
      <c r="A1556" s="425"/>
      <c r="B1556" s="425"/>
      <c r="C1556" s="425"/>
      <c r="D1556" s="425"/>
      <c r="E1556" s="425"/>
      <c r="F1556" s="425"/>
      <c r="G1556" s="425"/>
      <c r="H1556" s="425"/>
      <c r="I1556" s="425"/>
    </row>
    <row r="1557" spans="1:9" x14ac:dyDescent="0.2">
      <c r="A1557" s="425"/>
      <c r="B1557" s="425"/>
      <c r="C1557" s="425"/>
      <c r="D1557" s="425"/>
      <c r="E1557" s="425"/>
      <c r="F1557" s="425"/>
      <c r="G1557" s="425"/>
      <c r="H1557" s="425"/>
      <c r="I1557" s="425"/>
    </row>
    <row r="1558" spans="1:9" x14ac:dyDescent="0.2">
      <c r="A1558" s="425"/>
      <c r="B1558" s="425"/>
      <c r="C1558" s="425"/>
      <c r="D1558" s="425"/>
      <c r="E1558" s="425"/>
      <c r="F1558" s="425"/>
      <c r="G1558" s="425"/>
      <c r="H1558" s="425"/>
      <c r="I1558" s="425"/>
    </row>
    <row r="1559" spans="1:9" x14ac:dyDescent="0.2">
      <c r="A1559" s="425"/>
      <c r="B1559" s="425"/>
      <c r="C1559" s="425"/>
      <c r="D1559" s="425"/>
      <c r="E1559" s="425"/>
      <c r="F1559" s="425"/>
      <c r="G1559" s="425"/>
      <c r="H1559" s="425"/>
      <c r="I1559" s="425"/>
    </row>
    <row r="1560" spans="1:9" x14ac:dyDescent="0.2">
      <c r="A1560" s="425"/>
      <c r="B1560" s="425"/>
      <c r="C1560" s="425"/>
      <c r="D1560" s="425"/>
      <c r="E1560" s="425"/>
      <c r="F1560" s="425"/>
      <c r="G1560" s="425"/>
      <c r="H1560" s="425"/>
      <c r="I1560" s="425"/>
    </row>
    <row r="1561" spans="1:9" x14ac:dyDescent="0.2">
      <c r="A1561" s="425"/>
      <c r="B1561" s="425"/>
      <c r="C1561" s="425"/>
      <c r="D1561" s="425"/>
      <c r="E1561" s="425"/>
      <c r="F1561" s="425"/>
      <c r="G1561" s="425"/>
      <c r="H1561" s="425"/>
      <c r="I1561" s="425"/>
    </row>
    <row r="1562" spans="1:9" x14ac:dyDescent="0.2">
      <c r="A1562" s="425"/>
      <c r="B1562" s="425"/>
      <c r="C1562" s="425"/>
      <c r="D1562" s="425"/>
      <c r="E1562" s="425"/>
      <c r="F1562" s="425"/>
      <c r="G1562" s="425"/>
      <c r="H1562" s="425"/>
      <c r="I1562" s="425"/>
    </row>
    <row r="1563" spans="1:9" x14ac:dyDescent="0.2">
      <c r="A1563" s="425"/>
      <c r="B1563" s="425"/>
      <c r="C1563" s="425"/>
      <c r="D1563" s="425"/>
      <c r="E1563" s="425"/>
      <c r="F1563" s="425"/>
      <c r="G1563" s="425"/>
      <c r="H1563" s="425"/>
      <c r="I1563" s="425"/>
    </row>
    <row r="1564" spans="1:9" x14ac:dyDescent="0.2">
      <c r="A1564" s="425"/>
      <c r="B1564" s="425"/>
      <c r="C1564" s="425"/>
      <c r="D1564" s="425"/>
      <c r="E1564" s="425"/>
      <c r="F1564" s="425"/>
      <c r="G1564" s="425"/>
      <c r="H1564" s="425"/>
      <c r="I1564" s="425"/>
    </row>
    <row r="1565" spans="1:9" x14ac:dyDescent="0.2">
      <c r="A1565" s="425"/>
      <c r="B1565" s="425"/>
      <c r="C1565" s="425"/>
      <c r="D1565" s="425"/>
      <c r="E1565" s="425"/>
      <c r="F1565" s="425"/>
      <c r="G1565" s="425"/>
      <c r="H1565" s="425"/>
      <c r="I1565" s="425"/>
    </row>
    <row r="1566" spans="1:9" x14ac:dyDescent="0.2">
      <c r="A1566" s="425"/>
      <c r="B1566" s="425"/>
      <c r="C1566" s="425"/>
      <c r="D1566" s="425"/>
      <c r="E1566" s="425"/>
      <c r="F1566" s="425"/>
      <c r="G1566" s="425"/>
      <c r="H1566" s="425"/>
      <c r="I1566" s="425"/>
    </row>
    <row r="1567" spans="1:9" x14ac:dyDescent="0.2">
      <c r="A1567" s="425"/>
      <c r="B1567" s="425"/>
      <c r="C1567" s="425"/>
      <c r="D1567" s="425"/>
      <c r="E1567" s="425"/>
      <c r="F1567" s="425"/>
      <c r="G1567" s="425"/>
      <c r="H1567" s="425"/>
      <c r="I1567" s="425"/>
    </row>
    <row r="1568" spans="1:9" x14ac:dyDescent="0.2">
      <c r="A1568" s="425"/>
      <c r="B1568" s="425"/>
      <c r="C1568" s="425"/>
      <c r="D1568" s="425"/>
      <c r="E1568" s="425"/>
      <c r="F1568" s="425"/>
      <c r="G1568" s="425"/>
      <c r="H1568" s="425"/>
      <c r="I1568" s="425"/>
    </row>
    <row r="1569" spans="1:9" x14ac:dyDescent="0.2">
      <c r="A1569" s="425"/>
      <c r="B1569" s="425"/>
      <c r="C1569" s="425"/>
      <c r="D1569" s="425"/>
      <c r="E1569" s="425"/>
      <c r="F1569" s="425"/>
      <c r="G1569" s="425"/>
      <c r="H1569" s="425"/>
      <c r="I1569" s="425"/>
    </row>
    <row r="1570" spans="1:9" x14ac:dyDescent="0.2">
      <c r="A1570" s="425"/>
      <c r="B1570" s="425"/>
      <c r="C1570" s="425"/>
      <c r="D1570" s="425"/>
      <c r="E1570" s="425"/>
      <c r="F1570" s="425"/>
      <c r="G1570" s="425"/>
      <c r="H1570" s="425"/>
      <c r="I1570" s="425"/>
    </row>
    <row r="1571" spans="1:9" x14ac:dyDescent="0.2">
      <c r="A1571" s="425"/>
      <c r="B1571" s="425"/>
      <c r="C1571" s="425"/>
      <c r="D1571" s="425"/>
      <c r="E1571" s="425"/>
      <c r="F1571" s="425"/>
      <c r="G1571" s="425"/>
      <c r="H1571" s="425"/>
      <c r="I1571" s="425"/>
    </row>
    <row r="1572" spans="1:9" x14ac:dyDescent="0.2">
      <c r="A1572" s="425"/>
      <c r="B1572" s="425"/>
      <c r="C1572" s="425"/>
      <c r="D1572" s="425"/>
      <c r="E1572" s="425"/>
      <c r="F1572" s="425"/>
      <c r="G1572" s="425"/>
      <c r="H1572" s="425"/>
      <c r="I1572" s="425"/>
    </row>
    <row r="1573" spans="1:9" x14ac:dyDescent="0.2">
      <c r="A1573" s="425"/>
      <c r="B1573" s="425"/>
      <c r="C1573" s="425"/>
      <c r="D1573" s="425"/>
      <c r="E1573" s="425"/>
      <c r="F1573" s="425"/>
      <c r="G1573" s="425"/>
      <c r="H1573" s="425"/>
      <c r="I1573" s="425"/>
    </row>
    <row r="1574" spans="1:9" x14ac:dyDescent="0.2">
      <c r="A1574" s="425"/>
      <c r="B1574" s="425"/>
      <c r="C1574" s="425"/>
      <c r="D1574" s="425"/>
      <c r="E1574" s="425"/>
      <c r="F1574" s="425"/>
      <c r="G1574" s="425"/>
      <c r="H1574" s="425"/>
      <c r="I1574" s="425"/>
    </row>
    <row r="1575" spans="1:9" x14ac:dyDescent="0.2">
      <c r="A1575" s="425"/>
      <c r="B1575" s="425"/>
      <c r="C1575" s="425"/>
      <c r="D1575" s="425"/>
      <c r="E1575" s="425"/>
      <c r="F1575" s="425"/>
      <c r="G1575" s="425"/>
      <c r="H1575" s="425"/>
      <c r="I1575" s="425"/>
    </row>
    <row r="1576" spans="1:9" x14ac:dyDescent="0.2">
      <c r="A1576" s="425"/>
      <c r="B1576" s="425"/>
      <c r="C1576" s="425"/>
      <c r="D1576" s="425"/>
      <c r="E1576" s="425"/>
      <c r="F1576" s="425"/>
      <c r="G1576" s="425"/>
      <c r="H1576" s="425"/>
      <c r="I1576" s="425"/>
    </row>
    <row r="1577" spans="1:9" x14ac:dyDescent="0.2">
      <c r="A1577" s="425"/>
      <c r="B1577" s="425"/>
      <c r="C1577" s="425"/>
      <c r="D1577" s="425"/>
      <c r="E1577" s="425"/>
      <c r="F1577" s="425"/>
      <c r="G1577" s="425"/>
      <c r="H1577" s="425"/>
      <c r="I1577" s="425"/>
    </row>
    <row r="1578" spans="1:9" x14ac:dyDescent="0.2">
      <c r="A1578" s="425"/>
      <c r="B1578" s="425"/>
      <c r="C1578" s="425"/>
      <c r="D1578" s="425"/>
      <c r="E1578" s="425"/>
      <c r="F1578" s="425"/>
      <c r="G1578" s="425"/>
      <c r="H1578" s="425"/>
      <c r="I1578" s="425"/>
    </row>
    <row r="1579" spans="1:9" x14ac:dyDescent="0.2">
      <c r="A1579" s="425"/>
      <c r="B1579" s="425"/>
      <c r="C1579" s="425"/>
      <c r="D1579" s="425"/>
      <c r="E1579" s="425"/>
      <c r="F1579" s="425"/>
      <c r="G1579" s="425"/>
      <c r="H1579" s="425"/>
      <c r="I1579" s="425"/>
    </row>
    <row r="1580" spans="1:9" x14ac:dyDescent="0.2">
      <c r="A1580" s="425"/>
      <c r="B1580" s="425"/>
      <c r="C1580" s="425"/>
      <c r="D1580" s="425"/>
      <c r="E1580" s="425"/>
      <c r="F1580" s="425"/>
      <c r="G1580" s="425"/>
      <c r="H1580" s="425"/>
      <c r="I1580" s="425"/>
    </row>
    <row r="1581" spans="1:9" x14ac:dyDescent="0.2">
      <c r="A1581" s="425"/>
      <c r="B1581" s="425"/>
      <c r="C1581" s="425"/>
      <c r="D1581" s="425"/>
      <c r="E1581" s="425"/>
      <c r="F1581" s="425"/>
      <c r="G1581" s="425"/>
      <c r="H1581" s="425"/>
      <c r="I1581" s="425"/>
    </row>
    <row r="1582" spans="1:9" x14ac:dyDescent="0.2">
      <c r="A1582" s="425"/>
      <c r="B1582" s="425"/>
      <c r="C1582" s="425"/>
      <c r="D1582" s="425"/>
      <c r="E1582" s="425"/>
      <c r="F1582" s="425"/>
      <c r="G1582" s="425"/>
      <c r="H1582" s="425"/>
      <c r="I1582" s="425"/>
    </row>
    <row r="1583" spans="1:9" x14ac:dyDescent="0.2">
      <c r="A1583" s="425"/>
      <c r="B1583" s="425"/>
      <c r="C1583" s="425"/>
      <c r="D1583" s="425"/>
      <c r="E1583" s="425"/>
      <c r="F1583" s="425"/>
      <c r="G1583" s="425"/>
      <c r="H1583" s="425"/>
      <c r="I1583" s="425"/>
    </row>
    <row r="1584" spans="1:9" x14ac:dyDescent="0.2">
      <c r="A1584" s="425"/>
      <c r="B1584" s="425"/>
      <c r="C1584" s="425"/>
      <c r="D1584" s="425"/>
      <c r="E1584" s="425"/>
      <c r="F1584" s="425"/>
      <c r="G1584" s="425"/>
      <c r="H1584" s="425"/>
      <c r="I1584" s="425"/>
    </row>
    <row r="1585" spans="1:9" x14ac:dyDescent="0.2">
      <c r="A1585" s="425"/>
      <c r="B1585" s="425"/>
      <c r="C1585" s="425"/>
      <c r="D1585" s="425"/>
      <c r="E1585" s="425"/>
      <c r="F1585" s="425"/>
      <c r="G1585" s="425"/>
      <c r="H1585" s="425"/>
      <c r="I1585" s="425"/>
    </row>
    <row r="1586" spans="1:9" x14ac:dyDescent="0.2">
      <c r="A1586" s="425"/>
      <c r="B1586" s="425"/>
      <c r="C1586" s="425"/>
      <c r="D1586" s="425"/>
      <c r="E1586" s="425"/>
      <c r="F1586" s="425"/>
      <c r="G1586" s="425"/>
      <c r="H1586" s="425"/>
      <c r="I1586" s="425"/>
    </row>
    <row r="1587" spans="1:9" x14ac:dyDescent="0.2">
      <c r="A1587" s="425"/>
      <c r="B1587" s="425"/>
      <c r="C1587" s="425"/>
      <c r="D1587" s="425"/>
      <c r="E1587" s="425"/>
      <c r="F1587" s="425"/>
      <c r="G1587" s="425"/>
      <c r="H1587" s="425"/>
      <c r="I1587" s="425"/>
    </row>
    <row r="1588" spans="1:9" x14ac:dyDescent="0.2">
      <c r="A1588" s="425"/>
      <c r="B1588" s="425"/>
      <c r="C1588" s="425"/>
      <c r="D1588" s="425"/>
      <c r="E1588" s="425"/>
      <c r="F1588" s="425"/>
      <c r="G1588" s="425"/>
      <c r="H1588" s="425"/>
      <c r="I1588" s="425"/>
    </row>
    <row r="1589" spans="1:9" x14ac:dyDescent="0.2">
      <c r="A1589" s="425"/>
      <c r="B1589" s="425"/>
      <c r="C1589" s="425"/>
      <c r="D1589" s="425"/>
      <c r="E1589" s="425"/>
      <c r="F1589" s="425"/>
      <c r="G1589" s="425"/>
      <c r="H1589" s="425"/>
      <c r="I1589" s="425"/>
    </row>
    <row r="1590" spans="1:9" x14ac:dyDescent="0.2">
      <c r="A1590" s="425"/>
      <c r="B1590" s="425"/>
      <c r="C1590" s="425"/>
      <c r="D1590" s="425"/>
      <c r="E1590" s="425"/>
      <c r="F1590" s="425"/>
      <c r="G1590" s="425"/>
      <c r="H1590" s="425"/>
      <c r="I1590" s="425"/>
    </row>
    <row r="1591" spans="1:9" x14ac:dyDescent="0.2">
      <c r="A1591" s="425"/>
      <c r="B1591" s="425"/>
      <c r="C1591" s="425"/>
      <c r="D1591" s="425"/>
      <c r="E1591" s="425"/>
      <c r="F1591" s="425"/>
      <c r="G1591" s="425"/>
      <c r="H1591" s="425"/>
      <c r="I1591" s="425"/>
    </row>
    <row r="1592" spans="1:9" x14ac:dyDescent="0.2">
      <c r="A1592" s="425"/>
      <c r="B1592" s="425"/>
      <c r="C1592" s="425"/>
      <c r="D1592" s="425"/>
      <c r="E1592" s="425"/>
      <c r="F1592" s="425"/>
      <c r="G1592" s="425"/>
      <c r="H1592" s="425"/>
      <c r="I1592" s="425"/>
    </row>
    <row r="1593" spans="1:9" x14ac:dyDescent="0.2">
      <c r="A1593" s="425"/>
      <c r="B1593" s="425"/>
      <c r="C1593" s="425"/>
      <c r="D1593" s="425"/>
      <c r="E1593" s="425"/>
      <c r="F1593" s="425"/>
      <c r="G1593" s="425"/>
      <c r="H1593" s="425"/>
      <c r="I1593" s="425"/>
    </row>
    <row r="1594" spans="1:9" x14ac:dyDescent="0.2">
      <c r="A1594" s="425"/>
      <c r="B1594" s="425"/>
      <c r="C1594" s="425"/>
      <c r="D1594" s="425"/>
      <c r="E1594" s="425"/>
      <c r="F1594" s="425"/>
      <c r="G1594" s="425"/>
      <c r="H1594" s="425"/>
      <c r="I1594" s="425"/>
    </row>
    <row r="1595" spans="1:9" x14ac:dyDescent="0.2">
      <c r="A1595" s="425"/>
      <c r="B1595" s="425"/>
      <c r="C1595" s="425"/>
      <c r="D1595" s="425"/>
      <c r="E1595" s="425"/>
      <c r="F1595" s="425"/>
      <c r="G1595" s="425"/>
      <c r="H1595" s="425"/>
      <c r="I1595" s="425"/>
    </row>
    <row r="1596" spans="1:9" x14ac:dyDescent="0.2">
      <c r="A1596" s="425"/>
      <c r="B1596" s="425"/>
      <c r="C1596" s="425"/>
      <c r="D1596" s="425"/>
      <c r="E1596" s="425"/>
      <c r="F1596" s="425"/>
      <c r="G1596" s="425"/>
      <c r="H1596" s="425"/>
      <c r="I1596" s="425"/>
    </row>
    <row r="1597" spans="1:9" x14ac:dyDescent="0.2">
      <c r="A1597" s="425"/>
      <c r="B1597" s="425"/>
      <c r="C1597" s="425"/>
      <c r="D1597" s="425"/>
      <c r="E1597" s="425"/>
      <c r="F1597" s="425"/>
      <c r="G1597" s="425"/>
      <c r="H1597" s="425"/>
      <c r="I1597" s="425"/>
    </row>
    <row r="1598" spans="1:9" x14ac:dyDescent="0.2">
      <c r="A1598" s="425"/>
      <c r="B1598" s="425"/>
      <c r="C1598" s="425"/>
      <c r="D1598" s="425"/>
      <c r="E1598" s="425"/>
      <c r="F1598" s="425"/>
      <c r="G1598" s="425"/>
      <c r="H1598" s="425"/>
      <c r="I1598" s="425"/>
    </row>
    <row r="1599" spans="1:9" x14ac:dyDescent="0.2">
      <c r="A1599" s="425"/>
      <c r="B1599" s="425"/>
      <c r="C1599" s="425"/>
      <c r="D1599" s="425"/>
      <c r="E1599" s="425"/>
      <c r="F1599" s="425"/>
      <c r="G1599" s="425"/>
      <c r="H1599" s="425"/>
      <c r="I1599" s="425"/>
    </row>
    <row r="1600" spans="1:9" x14ac:dyDescent="0.2">
      <c r="A1600" s="425"/>
      <c r="B1600" s="425"/>
      <c r="C1600" s="425"/>
      <c r="D1600" s="425"/>
      <c r="E1600" s="425"/>
      <c r="F1600" s="425"/>
      <c r="G1600" s="425"/>
      <c r="H1600" s="425"/>
      <c r="I1600" s="425"/>
    </row>
    <row r="1601" spans="1:9" x14ac:dyDescent="0.2">
      <c r="A1601" s="425"/>
      <c r="B1601" s="425"/>
      <c r="C1601" s="425"/>
      <c r="D1601" s="425"/>
      <c r="E1601" s="425"/>
      <c r="F1601" s="425"/>
      <c r="G1601" s="425"/>
      <c r="H1601" s="425"/>
      <c r="I1601" s="425"/>
    </row>
    <row r="1602" spans="1:9" x14ac:dyDescent="0.2">
      <c r="A1602" s="425"/>
      <c r="B1602" s="425"/>
      <c r="C1602" s="425"/>
      <c r="D1602" s="425"/>
      <c r="E1602" s="425"/>
      <c r="F1602" s="425"/>
      <c r="G1602" s="425"/>
      <c r="H1602" s="425"/>
      <c r="I1602" s="425"/>
    </row>
    <row r="1603" spans="1:9" x14ac:dyDescent="0.2">
      <c r="A1603" s="425"/>
      <c r="B1603" s="425"/>
      <c r="C1603" s="425"/>
      <c r="D1603" s="425"/>
      <c r="E1603" s="425"/>
      <c r="F1603" s="425"/>
      <c r="G1603" s="425"/>
      <c r="H1603" s="425"/>
      <c r="I1603" s="425"/>
    </row>
    <row r="1604" spans="1:9" x14ac:dyDescent="0.2">
      <c r="A1604" s="425"/>
      <c r="B1604" s="425"/>
      <c r="C1604" s="425"/>
      <c r="D1604" s="425"/>
      <c r="E1604" s="425"/>
      <c r="F1604" s="425"/>
      <c r="G1604" s="425"/>
      <c r="H1604" s="425"/>
      <c r="I1604" s="425"/>
    </row>
    <row r="1605" spans="1:9" x14ac:dyDescent="0.2">
      <c r="A1605" s="425"/>
      <c r="B1605" s="425"/>
      <c r="C1605" s="425"/>
      <c r="D1605" s="425"/>
      <c r="E1605" s="425"/>
      <c r="F1605" s="425"/>
      <c r="G1605" s="425"/>
      <c r="H1605" s="425"/>
      <c r="I1605" s="425"/>
    </row>
    <row r="1606" spans="1:9" x14ac:dyDescent="0.2">
      <c r="A1606" s="425"/>
      <c r="B1606" s="425"/>
      <c r="C1606" s="425"/>
      <c r="D1606" s="425"/>
      <c r="E1606" s="425"/>
      <c r="F1606" s="425"/>
      <c r="G1606" s="425"/>
      <c r="H1606" s="425"/>
      <c r="I1606" s="425"/>
    </row>
    <row r="1607" spans="1:9" x14ac:dyDescent="0.2">
      <c r="A1607" s="425"/>
      <c r="B1607" s="425"/>
      <c r="C1607" s="425"/>
      <c r="D1607" s="425"/>
      <c r="E1607" s="425"/>
      <c r="F1607" s="425"/>
      <c r="G1607" s="425"/>
      <c r="H1607" s="425"/>
      <c r="I1607" s="425"/>
    </row>
    <row r="1608" spans="1:9" x14ac:dyDescent="0.2">
      <c r="A1608" s="425"/>
      <c r="B1608" s="425"/>
      <c r="C1608" s="425"/>
      <c r="D1608" s="425"/>
      <c r="E1608" s="425"/>
      <c r="F1608" s="425"/>
      <c r="G1608" s="425"/>
      <c r="H1608" s="425"/>
      <c r="I1608" s="425"/>
    </row>
    <row r="1609" spans="1:9" x14ac:dyDescent="0.2">
      <c r="A1609" s="425"/>
      <c r="B1609" s="425"/>
      <c r="C1609" s="425"/>
      <c r="D1609" s="425"/>
      <c r="E1609" s="425"/>
      <c r="F1609" s="425"/>
      <c r="G1609" s="425"/>
      <c r="H1609" s="425"/>
      <c r="I1609" s="425"/>
    </row>
    <row r="1610" spans="1:9" x14ac:dyDescent="0.2">
      <c r="A1610" s="425"/>
      <c r="B1610" s="425"/>
      <c r="C1610" s="425"/>
      <c r="D1610" s="425"/>
      <c r="E1610" s="425"/>
      <c r="F1610" s="425"/>
      <c r="G1610" s="425"/>
      <c r="H1610" s="425"/>
      <c r="I1610" s="425"/>
    </row>
    <row r="1611" spans="1:9" x14ac:dyDescent="0.2">
      <c r="A1611" s="425"/>
      <c r="B1611" s="425"/>
      <c r="C1611" s="425"/>
      <c r="D1611" s="425"/>
      <c r="E1611" s="425"/>
      <c r="F1611" s="425"/>
      <c r="G1611" s="425"/>
      <c r="H1611" s="425"/>
      <c r="I1611" s="425"/>
    </row>
    <row r="1612" spans="1:9" x14ac:dyDescent="0.2">
      <c r="A1612" s="425"/>
      <c r="B1612" s="425"/>
      <c r="C1612" s="425"/>
      <c r="D1612" s="425"/>
      <c r="E1612" s="425"/>
      <c r="F1612" s="425"/>
      <c r="G1612" s="425"/>
      <c r="H1612" s="425"/>
      <c r="I1612" s="425"/>
    </row>
    <row r="1613" spans="1:9" x14ac:dyDescent="0.2">
      <c r="A1613" s="425"/>
      <c r="B1613" s="425"/>
      <c r="C1613" s="425"/>
      <c r="D1613" s="425"/>
      <c r="E1613" s="425"/>
      <c r="F1613" s="425"/>
      <c r="G1613" s="425"/>
      <c r="H1613" s="425"/>
      <c r="I1613" s="425"/>
    </row>
    <row r="1614" spans="1:9" x14ac:dyDescent="0.2">
      <c r="A1614" s="425"/>
      <c r="B1614" s="425"/>
      <c r="C1614" s="425"/>
      <c r="D1614" s="425"/>
      <c r="E1614" s="425"/>
      <c r="F1614" s="425"/>
      <c r="G1614" s="425"/>
      <c r="H1614" s="425"/>
      <c r="I1614" s="425"/>
    </row>
    <row r="1615" spans="1:9" x14ac:dyDescent="0.2">
      <c r="A1615" s="425"/>
      <c r="B1615" s="425"/>
      <c r="C1615" s="425"/>
      <c r="D1615" s="425"/>
      <c r="E1615" s="425"/>
      <c r="F1615" s="425"/>
      <c r="G1615" s="425"/>
      <c r="H1615" s="425"/>
      <c r="I1615" s="425"/>
    </row>
    <row r="1616" spans="1:9" x14ac:dyDescent="0.2">
      <c r="A1616" s="425"/>
      <c r="B1616" s="425"/>
      <c r="C1616" s="425"/>
      <c r="D1616" s="425"/>
      <c r="E1616" s="425"/>
      <c r="F1616" s="425"/>
      <c r="G1616" s="425"/>
      <c r="H1616" s="425"/>
      <c r="I1616" s="425"/>
    </row>
    <row r="1617" spans="1:9" x14ac:dyDescent="0.2">
      <c r="A1617" s="425"/>
      <c r="B1617" s="425"/>
      <c r="C1617" s="425"/>
      <c r="D1617" s="425"/>
      <c r="E1617" s="425"/>
      <c r="F1617" s="425"/>
      <c r="G1617" s="425"/>
      <c r="H1617" s="425"/>
      <c r="I1617" s="425"/>
    </row>
    <row r="1618" spans="1:9" x14ac:dyDescent="0.2">
      <c r="A1618" s="425"/>
      <c r="B1618" s="425"/>
      <c r="C1618" s="425"/>
      <c r="D1618" s="425"/>
      <c r="E1618" s="425"/>
      <c r="F1618" s="425"/>
      <c r="G1618" s="425"/>
      <c r="H1618" s="425"/>
      <c r="I1618" s="425"/>
    </row>
    <row r="1619" spans="1:9" x14ac:dyDescent="0.2">
      <c r="A1619" s="425"/>
      <c r="B1619" s="425"/>
      <c r="C1619" s="425"/>
      <c r="D1619" s="425"/>
      <c r="E1619" s="425"/>
      <c r="F1619" s="425"/>
      <c r="G1619" s="425"/>
      <c r="H1619" s="425"/>
      <c r="I1619" s="425"/>
    </row>
    <row r="1620" spans="1:9" x14ac:dyDescent="0.2">
      <c r="A1620" s="425"/>
      <c r="B1620" s="425"/>
      <c r="C1620" s="425"/>
      <c r="D1620" s="425"/>
      <c r="E1620" s="425"/>
      <c r="F1620" s="425"/>
      <c r="G1620" s="425"/>
      <c r="H1620" s="425"/>
      <c r="I1620" s="425"/>
    </row>
    <row r="1621" spans="1:9" x14ac:dyDescent="0.2">
      <c r="A1621" s="425"/>
      <c r="B1621" s="425"/>
      <c r="C1621" s="425"/>
      <c r="D1621" s="425"/>
      <c r="E1621" s="425"/>
      <c r="F1621" s="425"/>
      <c r="G1621" s="425"/>
      <c r="H1621" s="425"/>
      <c r="I1621" s="425"/>
    </row>
    <row r="1622" spans="1:9" x14ac:dyDescent="0.2">
      <c r="A1622" s="425"/>
      <c r="B1622" s="425"/>
      <c r="C1622" s="425"/>
      <c r="D1622" s="425"/>
      <c r="E1622" s="425"/>
      <c r="F1622" s="425"/>
      <c r="G1622" s="425"/>
      <c r="H1622" s="425"/>
      <c r="I1622" s="425"/>
    </row>
    <row r="1623" spans="1:9" x14ac:dyDescent="0.2">
      <c r="A1623" s="425"/>
      <c r="B1623" s="425"/>
      <c r="C1623" s="425"/>
      <c r="D1623" s="425"/>
      <c r="E1623" s="425"/>
      <c r="F1623" s="425"/>
      <c r="G1623" s="425"/>
      <c r="H1623" s="425"/>
      <c r="I1623" s="425"/>
    </row>
    <row r="1624" spans="1:9" x14ac:dyDescent="0.2">
      <c r="A1624" s="425"/>
      <c r="B1624" s="425"/>
      <c r="C1624" s="425"/>
      <c r="D1624" s="425"/>
      <c r="E1624" s="425"/>
      <c r="F1624" s="425"/>
      <c r="G1624" s="425"/>
      <c r="H1624" s="425"/>
      <c r="I1624" s="425"/>
    </row>
    <row r="1625" spans="1:9" x14ac:dyDescent="0.2">
      <c r="A1625" s="425"/>
      <c r="B1625" s="425"/>
      <c r="C1625" s="425"/>
      <c r="D1625" s="425"/>
      <c r="E1625" s="425"/>
      <c r="F1625" s="425"/>
      <c r="G1625" s="425"/>
      <c r="H1625" s="425"/>
      <c r="I1625" s="425"/>
    </row>
    <row r="1626" spans="1:9" x14ac:dyDescent="0.2">
      <c r="A1626" s="425"/>
      <c r="B1626" s="425"/>
      <c r="C1626" s="425"/>
      <c r="D1626" s="425"/>
      <c r="E1626" s="425"/>
      <c r="F1626" s="425"/>
      <c r="G1626" s="425"/>
      <c r="H1626" s="425"/>
      <c r="I1626" s="425"/>
    </row>
    <row r="1627" spans="1:9" x14ac:dyDescent="0.2">
      <c r="A1627" s="425"/>
      <c r="B1627" s="425"/>
      <c r="C1627" s="425"/>
      <c r="D1627" s="425"/>
      <c r="E1627" s="425"/>
      <c r="F1627" s="425"/>
      <c r="G1627" s="425"/>
      <c r="H1627" s="425"/>
      <c r="I1627" s="425"/>
    </row>
    <row r="1628" spans="1:9" x14ac:dyDescent="0.2">
      <c r="A1628" s="425"/>
      <c r="B1628" s="425"/>
      <c r="C1628" s="425"/>
      <c r="D1628" s="425"/>
      <c r="E1628" s="425"/>
      <c r="F1628" s="425"/>
      <c r="G1628" s="425"/>
      <c r="H1628" s="425"/>
      <c r="I1628" s="425"/>
    </row>
    <row r="1629" spans="1:9" x14ac:dyDescent="0.2">
      <c r="A1629" s="425"/>
      <c r="B1629" s="425"/>
      <c r="C1629" s="425"/>
      <c r="D1629" s="425"/>
      <c r="E1629" s="425"/>
      <c r="F1629" s="425"/>
      <c r="G1629" s="425"/>
      <c r="H1629" s="425"/>
      <c r="I1629" s="425"/>
    </row>
    <row r="1630" spans="1:9" x14ac:dyDescent="0.2">
      <c r="A1630" s="425"/>
      <c r="B1630" s="425"/>
      <c r="C1630" s="425"/>
      <c r="D1630" s="425"/>
      <c r="E1630" s="425"/>
      <c r="F1630" s="425"/>
      <c r="G1630" s="425"/>
      <c r="H1630" s="425"/>
      <c r="I1630" s="425"/>
    </row>
    <row r="1631" spans="1:9" x14ac:dyDescent="0.2">
      <c r="A1631" s="425"/>
      <c r="B1631" s="425"/>
      <c r="C1631" s="425"/>
      <c r="D1631" s="425"/>
      <c r="E1631" s="425"/>
      <c r="F1631" s="425"/>
      <c r="G1631" s="425"/>
      <c r="H1631" s="425"/>
      <c r="I1631" s="425"/>
    </row>
    <row r="1632" spans="1:9" x14ac:dyDescent="0.2">
      <c r="A1632" s="425"/>
      <c r="B1632" s="425"/>
      <c r="C1632" s="425"/>
      <c r="D1632" s="425"/>
      <c r="E1632" s="425"/>
      <c r="F1632" s="425"/>
      <c r="G1632" s="425"/>
      <c r="H1632" s="425"/>
      <c r="I1632" s="425"/>
    </row>
    <row r="1633" spans="1:9" x14ac:dyDescent="0.2">
      <c r="A1633" s="425"/>
      <c r="B1633" s="425"/>
      <c r="C1633" s="425"/>
      <c r="D1633" s="425"/>
      <c r="E1633" s="425"/>
      <c r="F1633" s="425"/>
      <c r="G1633" s="425"/>
      <c r="H1633" s="425"/>
      <c r="I1633" s="425"/>
    </row>
    <row r="1634" spans="1:9" x14ac:dyDescent="0.2">
      <c r="A1634" s="425"/>
      <c r="B1634" s="425"/>
      <c r="C1634" s="425"/>
      <c r="D1634" s="425"/>
      <c r="E1634" s="425"/>
      <c r="F1634" s="425"/>
      <c r="G1634" s="425"/>
      <c r="H1634" s="425"/>
      <c r="I1634" s="425"/>
    </row>
    <row r="1635" spans="1:9" x14ac:dyDescent="0.2">
      <c r="A1635" s="425"/>
      <c r="B1635" s="425"/>
      <c r="C1635" s="425"/>
      <c r="D1635" s="425"/>
      <c r="E1635" s="425"/>
      <c r="F1635" s="425"/>
      <c r="G1635" s="425"/>
      <c r="H1635" s="425"/>
      <c r="I1635" s="425"/>
    </row>
    <row r="1636" spans="1:9" x14ac:dyDescent="0.2">
      <c r="A1636" s="425"/>
      <c r="B1636" s="425"/>
      <c r="C1636" s="425"/>
      <c r="D1636" s="425"/>
      <c r="E1636" s="425"/>
      <c r="F1636" s="425"/>
      <c r="G1636" s="425"/>
      <c r="H1636" s="425"/>
      <c r="I1636" s="425"/>
    </row>
    <row r="1637" spans="1:9" x14ac:dyDescent="0.2">
      <c r="A1637" s="425"/>
      <c r="B1637" s="425"/>
      <c r="C1637" s="425"/>
      <c r="D1637" s="425"/>
      <c r="E1637" s="425"/>
      <c r="F1637" s="425"/>
      <c r="G1637" s="425"/>
      <c r="H1637" s="425"/>
      <c r="I1637" s="425"/>
    </row>
    <row r="1638" spans="1:9" x14ac:dyDescent="0.2">
      <c r="A1638" s="425"/>
      <c r="B1638" s="425"/>
      <c r="C1638" s="425"/>
      <c r="D1638" s="425"/>
      <c r="E1638" s="425"/>
      <c r="F1638" s="425"/>
      <c r="G1638" s="425"/>
      <c r="H1638" s="425"/>
      <c r="I1638" s="425"/>
    </row>
    <row r="1639" spans="1:9" x14ac:dyDescent="0.2">
      <c r="A1639" s="425"/>
      <c r="B1639" s="425"/>
      <c r="C1639" s="425"/>
      <c r="D1639" s="425"/>
      <c r="E1639" s="425"/>
      <c r="F1639" s="425"/>
      <c r="G1639" s="425"/>
      <c r="H1639" s="425"/>
      <c r="I1639" s="425"/>
    </row>
    <row r="1640" spans="1:9" x14ac:dyDescent="0.2">
      <c r="A1640" s="425"/>
      <c r="B1640" s="425"/>
      <c r="C1640" s="425"/>
      <c r="D1640" s="425"/>
      <c r="E1640" s="425"/>
      <c r="F1640" s="425"/>
      <c r="G1640" s="425"/>
      <c r="H1640" s="425"/>
      <c r="I1640" s="425"/>
    </row>
    <row r="1641" spans="1:9" x14ac:dyDescent="0.2">
      <c r="A1641" s="425"/>
      <c r="B1641" s="425"/>
      <c r="C1641" s="425"/>
      <c r="D1641" s="425"/>
      <c r="E1641" s="425"/>
      <c r="F1641" s="425"/>
      <c r="G1641" s="425"/>
      <c r="H1641" s="425"/>
      <c r="I1641" s="425"/>
    </row>
    <row r="1642" spans="1:9" x14ac:dyDescent="0.2">
      <c r="A1642" s="425"/>
      <c r="B1642" s="425"/>
      <c r="C1642" s="425"/>
      <c r="D1642" s="425"/>
      <c r="E1642" s="425"/>
      <c r="F1642" s="425"/>
      <c r="G1642" s="425"/>
      <c r="H1642" s="425"/>
      <c r="I1642" s="425"/>
    </row>
    <row r="1643" spans="1:9" x14ac:dyDescent="0.2">
      <c r="A1643" s="425"/>
      <c r="B1643" s="425"/>
      <c r="C1643" s="425"/>
      <c r="D1643" s="425"/>
      <c r="E1643" s="425"/>
      <c r="F1643" s="425"/>
      <c r="G1643" s="425"/>
      <c r="H1643" s="425"/>
      <c r="I1643" s="425"/>
    </row>
    <row r="1644" spans="1:9" x14ac:dyDescent="0.2">
      <c r="A1644" s="425"/>
      <c r="B1644" s="425"/>
      <c r="C1644" s="425"/>
      <c r="D1644" s="425"/>
      <c r="E1644" s="425"/>
      <c r="F1644" s="425"/>
      <c r="G1644" s="425"/>
      <c r="H1644" s="425"/>
      <c r="I1644" s="425"/>
    </row>
    <row r="1645" spans="1:9" x14ac:dyDescent="0.2">
      <c r="A1645" s="425"/>
      <c r="B1645" s="425"/>
      <c r="C1645" s="425"/>
      <c r="D1645" s="425"/>
      <c r="E1645" s="425"/>
      <c r="F1645" s="425"/>
      <c r="G1645" s="425"/>
      <c r="H1645" s="425"/>
      <c r="I1645" s="425"/>
    </row>
    <row r="1646" spans="1:9" x14ac:dyDescent="0.2">
      <c r="A1646" s="425"/>
      <c r="B1646" s="425"/>
      <c r="C1646" s="425"/>
      <c r="D1646" s="425"/>
      <c r="E1646" s="425"/>
      <c r="F1646" s="425"/>
      <c r="G1646" s="425"/>
      <c r="H1646" s="425"/>
      <c r="I1646" s="425"/>
    </row>
    <row r="1647" spans="1:9" x14ac:dyDescent="0.2">
      <c r="A1647" s="425"/>
      <c r="B1647" s="425"/>
      <c r="C1647" s="425"/>
      <c r="D1647" s="425"/>
      <c r="E1647" s="425"/>
      <c r="F1647" s="425"/>
      <c r="G1647" s="425"/>
      <c r="H1647" s="425"/>
      <c r="I1647" s="425"/>
    </row>
    <row r="1648" spans="1:9" x14ac:dyDescent="0.2">
      <c r="A1648" s="425"/>
      <c r="B1648" s="425"/>
      <c r="C1648" s="425"/>
      <c r="D1648" s="425"/>
      <c r="E1648" s="425"/>
      <c r="F1648" s="425"/>
      <c r="G1648" s="425"/>
      <c r="H1648" s="425"/>
      <c r="I1648" s="425"/>
    </row>
    <row r="1649" spans="1:9" x14ac:dyDescent="0.2">
      <c r="A1649" s="425"/>
      <c r="B1649" s="425"/>
      <c r="C1649" s="425"/>
      <c r="D1649" s="425"/>
      <c r="E1649" s="425"/>
      <c r="F1649" s="425"/>
      <c r="G1649" s="425"/>
      <c r="H1649" s="425"/>
      <c r="I1649" s="425"/>
    </row>
    <row r="1650" spans="1:9" x14ac:dyDescent="0.2">
      <c r="A1650" s="425"/>
      <c r="B1650" s="425"/>
      <c r="C1650" s="425"/>
      <c r="D1650" s="425"/>
      <c r="E1650" s="425"/>
      <c r="F1650" s="425"/>
      <c r="G1650" s="425"/>
      <c r="H1650" s="425"/>
      <c r="I1650" s="425"/>
    </row>
    <row r="1651" spans="1:9" x14ac:dyDescent="0.2">
      <c r="A1651" s="425"/>
      <c r="B1651" s="425"/>
      <c r="C1651" s="425"/>
      <c r="D1651" s="425"/>
      <c r="E1651" s="425"/>
      <c r="F1651" s="425"/>
      <c r="G1651" s="425"/>
      <c r="H1651" s="425"/>
      <c r="I1651" s="425"/>
    </row>
    <row r="1652" spans="1:9" x14ac:dyDescent="0.2">
      <c r="A1652" s="425"/>
      <c r="B1652" s="425"/>
      <c r="C1652" s="425"/>
      <c r="D1652" s="425"/>
      <c r="E1652" s="425"/>
      <c r="F1652" s="425"/>
      <c r="G1652" s="425"/>
      <c r="H1652" s="425"/>
      <c r="I1652" s="425"/>
    </row>
    <row r="1653" spans="1:9" x14ac:dyDescent="0.2">
      <c r="A1653" s="425"/>
      <c r="B1653" s="425"/>
      <c r="C1653" s="425"/>
      <c r="D1653" s="425"/>
      <c r="E1653" s="425"/>
      <c r="F1653" s="425"/>
      <c r="G1653" s="425"/>
      <c r="H1653" s="425"/>
      <c r="I1653" s="425"/>
    </row>
    <row r="1654" spans="1:9" x14ac:dyDescent="0.2">
      <c r="A1654" s="425"/>
      <c r="B1654" s="425"/>
      <c r="C1654" s="425"/>
      <c r="D1654" s="425"/>
      <c r="E1654" s="425"/>
      <c r="F1654" s="425"/>
      <c r="G1654" s="425"/>
      <c r="H1654" s="425"/>
      <c r="I1654" s="425"/>
    </row>
    <row r="1655" spans="1:9" x14ac:dyDescent="0.2">
      <c r="A1655" s="425"/>
      <c r="B1655" s="425"/>
      <c r="C1655" s="425"/>
      <c r="D1655" s="425"/>
      <c r="E1655" s="425"/>
      <c r="F1655" s="425"/>
      <c r="G1655" s="425"/>
      <c r="H1655" s="425"/>
      <c r="I1655" s="425"/>
    </row>
    <row r="1656" spans="1:9" x14ac:dyDescent="0.2">
      <c r="A1656" s="425"/>
      <c r="B1656" s="425"/>
      <c r="C1656" s="425"/>
      <c r="D1656" s="425"/>
      <c r="E1656" s="425"/>
      <c r="F1656" s="425"/>
      <c r="G1656" s="425"/>
      <c r="H1656" s="425"/>
      <c r="I1656" s="425"/>
    </row>
    <row r="1657" spans="1:9" x14ac:dyDescent="0.2">
      <c r="A1657" s="425"/>
      <c r="B1657" s="425"/>
      <c r="C1657" s="425"/>
      <c r="D1657" s="425"/>
      <c r="E1657" s="425"/>
      <c r="F1657" s="425"/>
      <c r="G1657" s="425"/>
      <c r="H1657" s="425"/>
      <c r="I1657" s="425"/>
    </row>
    <row r="1658" spans="1:9" x14ac:dyDescent="0.2">
      <c r="A1658" s="425"/>
      <c r="B1658" s="425"/>
      <c r="C1658" s="425"/>
      <c r="D1658" s="425"/>
      <c r="E1658" s="425"/>
      <c r="F1658" s="425"/>
      <c r="G1658" s="425"/>
      <c r="H1658" s="425"/>
      <c r="I1658" s="425"/>
    </row>
    <row r="1659" spans="1:9" x14ac:dyDescent="0.2">
      <c r="A1659" s="425"/>
      <c r="B1659" s="425"/>
      <c r="C1659" s="425"/>
      <c r="D1659" s="425"/>
      <c r="E1659" s="425"/>
      <c r="F1659" s="425"/>
      <c r="G1659" s="425"/>
      <c r="H1659" s="425"/>
      <c r="I1659" s="425"/>
    </row>
    <row r="1660" spans="1:9" x14ac:dyDescent="0.2">
      <c r="A1660" s="425"/>
      <c r="B1660" s="425"/>
      <c r="C1660" s="425"/>
      <c r="D1660" s="425"/>
      <c r="E1660" s="425"/>
      <c r="F1660" s="425"/>
      <c r="G1660" s="425"/>
      <c r="H1660" s="425"/>
      <c r="I1660" s="425"/>
    </row>
    <row r="1661" spans="1:9" x14ac:dyDescent="0.2">
      <c r="A1661" s="425"/>
      <c r="B1661" s="425"/>
      <c r="C1661" s="425"/>
      <c r="D1661" s="425"/>
      <c r="E1661" s="425"/>
      <c r="F1661" s="425"/>
      <c r="G1661" s="425"/>
      <c r="H1661" s="425"/>
      <c r="I1661" s="425"/>
    </row>
    <row r="1662" spans="1:9" x14ac:dyDescent="0.2">
      <c r="A1662" s="425"/>
      <c r="B1662" s="425"/>
      <c r="C1662" s="425"/>
      <c r="D1662" s="425"/>
      <c r="E1662" s="425"/>
      <c r="F1662" s="425"/>
      <c r="G1662" s="425"/>
      <c r="H1662" s="425"/>
      <c r="I1662" s="425"/>
    </row>
    <row r="1663" spans="1:9" x14ac:dyDescent="0.2">
      <c r="A1663" s="425"/>
      <c r="B1663" s="425"/>
      <c r="C1663" s="425"/>
      <c r="D1663" s="425"/>
      <c r="E1663" s="425"/>
      <c r="F1663" s="425"/>
      <c r="G1663" s="425"/>
      <c r="H1663" s="425"/>
      <c r="I1663" s="425"/>
    </row>
    <row r="1664" spans="1:9" x14ac:dyDescent="0.2">
      <c r="A1664" s="425"/>
      <c r="B1664" s="425"/>
      <c r="C1664" s="425"/>
      <c r="D1664" s="425"/>
      <c r="E1664" s="425"/>
      <c r="F1664" s="425"/>
      <c r="G1664" s="425"/>
      <c r="H1664" s="425"/>
      <c r="I1664" s="425"/>
    </row>
    <row r="1665" spans="1:9" x14ac:dyDescent="0.2">
      <c r="A1665" s="425"/>
      <c r="B1665" s="425"/>
      <c r="C1665" s="425"/>
      <c r="D1665" s="425"/>
      <c r="E1665" s="425"/>
      <c r="F1665" s="425"/>
      <c r="G1665" s="425"/>
      <c r="H1665" s="425"/>
      <c r="I1665" s="425"/>
    </row>
    <row r="1666" spans="1:9" x14ac:dyDescent="0.2">
      <c r="A1666" s="425"/>
      <c r="B1666" s="425"/>
      <c r="C1666" s="425"/>
      <c r="D1666" s="425"/>
      <c r="E1666" s="425"/>
      <c r="F1666" s="425"/>
      <c r="G1666" s="425"/>
      <c r="H1666" s="425"/>
      <c r="I1666" s="425"/>
    </row>
    <row r="1667" spans="1:9" x14ac:dyDescent="0.2">
      <c r="A1667" s="425"/>
      <c r="B1667" s="425"/>
      <c r="C1667" s="425"/>
      <c r="D1667" s="425"/>
      <c r="E1667" s="425"/>
      <c r="F1667" s="425"/>
      <c r="G1667" s="425"/>
      <c r="H1667" s="425"/>
      <c r="I1667" s="425"/>
    </row>
    <row r="1668" spans="1:9" x14ac:dyDescent="0.2">
      <c r="A1668" s="425"/>
      <c r="B1668" s="425"/>
      <c r="C1668" s="425"/>
      <c r="D1668" s="425"/>
      <c r="E1668" s="425"/>
      <c r="F1668" s="425"/>
      <c r="G1668" s="425"/>
      <c r="H1668" s="425"/>
      <c r="I1668" s="425"/>
    </row>
    <row r="1669" spans="1:9" x14ac:dyDescent="0.2">
      <c r="A1669" s="425"/>
      <c r="B1669" s="425"/>
      <c r="C1669" s="425"/>
      <c r="D1669" s="425"/>
      <c r="E1669" s="425"/>
      <c r="F1669" s="425"/>
      <c r="G1669" s="425"/>
      <c r="H1669" s="425"/>
      <c r="I1669" s="425"/>
    </row>
    <row r="1670" spans="1:9" x14ac:dyDescent="0.2">
      <c r="A1670" s="425"/>
      <c r="B1670" s="425"/>
      <c r="C1670" s="425"/>
      <c r="D1670" s="425"/>
      <c r="E1670" s="425"/>
      <c r="F1670" s="425"/>
      <c r="G1670" s="425"/>
      <c r="H1670" s="425"/>
      <c r="I1670" s="425"/>
    </row>
    <row r="1671" spans="1:9" x14ac:dyDescent="0.2">
      <c r="A1671" s="425"/>
      <c r="B1671" s="425"/>
      <c r="C1671" s="425"/>
      <c r="D1671" s="425"/>
      <c r="E1671" s="425"/>
      <c r="F1671" s="425"/>
      <c r="G1671" s="425"/>
      <c r="H1671" s="425"/>
      <c r="I1671" s="425"/>
    </row>
    <row r="1672" spans="1:9" x14ac:dyDescent="0.2">
      <c r="A1672" s="425"/>
      <c r="B1672" s="425"/>
      <c r="C1672" s="425"/>
      <c r="D1672" s="425"/>
      <c r="E1672" s="425"/>
      <c r="F1672" s="425"/>
      <c r="G1672" s="425"/>
      <c r="H1672" s="425"/>
      <c r="I1672" s="425"/>
    </row>
    <row r="1673" spans="1:9" x14ac:dyDescent="0.2">
      <c r="A1673" s="425"/>
      <c r="B1673" s="425"/>
      <c r="C1673" s="425"/>
      <c r="D1673" s="425"/>
      <c r="E1673" s="425"/>
      <c r="F1673" s="425"/>
      <c r="G1673" s="425"/>
      <c r="H1673" s="425"/>
      <c r="I1673" s="425"/>
    </row>
    <row r="1674" spans="1:9" x14ac:dyDescent="0.2">
      <c r="A1674" s="425"/>
      <c r="B1674" s="425"/>
      <c r="C1674" s="425"/>
      <c r="D1674" s="425"/>
      <c r="E1674" s="425"/>
      <c r="F1674" s="425"/>
      <c r="G1674" s="425"/>
      <c r="H1674" s="425"/>
      <c r="I1674" s="425"/>
    </row>
    <row r="1675" spans="1:9" x14ac:dyDescent="0.2">
      <c r="A1675" s="425"/>
      <c r="B1675" s="425"/>
      <c r="C1675" s="425"/>
      <c r="D1675" s="425"/>
      <c r="E1675" s="425"/>
      <c r="F1675" s="425"/>
      <c r="G1675" s="425"/>
      <c r="H1675" s="425"/>
      <c r="I1675" s="425"/>
    </row>
    <row r="1676" spans="1:9" x14ac:dyDescent="0.2">
      <c r="A1676" s="425"/>
      <c r="B1676" s="425"/>
      <c r="C1676" s="425"/>
      <c r="D1676" s="425"/>
      <c r="E1676" s="425"/>
      <c r="F1676" s="425"/>
      <c r="G1676" s="425"/>
      <c r="H1676" s="425"/>
      <c r="I1676" s="425"/>
    </row>
    <row r="1677" spans="1:9" x14ac:dyDescent="0.2">
      <c r="A1677" s="425"/>
      <c r="B1677" s="425"/>
      <c r="C1677" s="425"/>
      <c r="D1677" s="425"/>
      <c r="E1677" s="425"/>
      <c r="F1677" s="425"/>
      <c r="G1677" s="425"/>
      <c r="H1677" s="425"/>
      <c r="I1677" s="425"/>
    </row>
    <row r="1678" spans="1:9" x14ac:dyDescent="0.2">
      <c r="A1678" s="425"/>
      <c r="B1678" s="425"/>
      <c r="C1678" s="425"/>
      <c r="D1678" s="425"/>
      <c r="E1678" s="425"/>
      <c r="F1678" s="425"/>
      <c r="G1678" s="425"/>
      <c r="H1678" s="425"/>
      <c r="I1678" s="425"/>
    </row>
    <row r="1679" spans="1:9" x14ac:dyDescent="0.2">
      <c r="A1679" s="425"/>
      <c r="B1679" s="425"/>
      <c r="C1679" s="425"/>
      <c r="D1679" s="425"/>
      <c r="E1679" s="425"/>
      <c r="F1679" s="425"/>
      <c r="G1679" s="425"/>
      <c r="H1679" s="425"/>
      <c r="I1679" s="425"/>
    </row>
    <row r="1680" spans="1:9" x14ac:dyDescent="0.2">
      <c r="A1680" s="425"/>
      <c r="B1680" s="425"/>
      <c r="C1680" s="425"/>
      <c r="D1680" s="425"/>
      <c r="E1680" s="425"/>
      <c r="F1680" s="425"/>
      <c r="G1680" s="425"/>
      <c r="H1680" s="425"/>
      <c r="I1680" s="425"/>
    </row>
    <row r="1681" spans="1:9" x14ac:dyDescent="0.2">
      <c r="A1681" s="425"/>
      <c r="B1681" s="425"/>
      <c r="C1681" s="425"/>
      <c r="D1681" s="425"/>
      <c r="E1681" s="425"/>
      <c r="F1681" s="425"/>
      <c r="G1681" s="425"/>
      <c r="H1681" s="425"/>
      <c r="I1681" s="425"/>
    </row>
    <row r="1682" spans="1:9" x14ac:dyDescent="0.2">
      <c r="A1682" s="425"/>
      <c r="B1682" s="425"/>
      <c r="C1682" s="425"/>
      <c r="D1682" s="425"/>
      <c r="E1682" s="425"/>
      <c r="F1682" s="425"/>
      <c r="G1682" s="425"/>
      <c r="H1682" s="425"/>
      <c r="I1682" s="425"/>
    </row>
    <row r="1683" spans="1:9" x14ac:dyDescent="0.2">
      <c r="A1683" s="425"/>
      <c r="B1683" s="425"/>
      <c r="C1683" s="425"/>
      <c r="D1683" s="425"/>
      <c r="E1683" s="425"/>
      <c r="F1683" s="425"/>
      <c r="G1683" s="425"/>
      <c r="H1683" s="425"/>
      <c r="I1683" s="425"/>
    </row>
    <row r="1684" spans="1:9" x14ac:dyDescent="0.2">
      <c r="A1684" s="425"/>
      <c r="B1684" s="425"/>
      <c r="C1684" s="425"/>
      <c r="D1684" s="425"/>
      <c r="E1684" s="425"/>
      <c r="F1684" s="425"/>
      <c r="G1684" s="425"/>
      <c r="H1684" s="425"/>
      <c r="I1684" s="425"/>
    </row>
    <row r="1685" spans="1:9" x14ac:dyDescent="0.2">
      <c r="A1685" s="425"/>
      <c r="B1685" s="425"/>
      <c r="C1685" s="425"/>
      <c r="D1685" s="425"/>
      <c r="E1685" s="425"/>
      <c r="F1685" s="425"/>
      <c r="G1685" s="425"/>
      <c r="H1685" s="425"/>
      <c r="I1685" s="425"/>
    </row>
    <row r="1686" spans="1:9" x14ac:dyDescent="0.2">
      <c r="A1686" s="425"/>
      <c r="B1686" s="425"/>
      <c r="C1686" s="425"/>
      <c r="D1686" s="425"/>
      <c r="E1686" s="425"/>
      <c r="F1686" s="425"/>
      <c r="G1686" s="425"/>
      <c r="H1686" s="425"/>
      <c r="I1686" s="425"/>
    </row>
    <row r="1687" spans="1:9" x14ac:dyDescent="0.2">
      <c r="A1687" s="425"/>
      <c r="B1687" s="425"/>
      <c r="C1687" s="425"/>
      <c r="D1687" s="425"/>
      <c r="E1687" s="425"/>
      <c r="F1687" s="425"/>
      <c r="G1687" s="425"/>
      <c r="H1687" s="425"/>
      <c r="I1687" s="425"/>
    </row>
    <row r="1688" spans="1:9" x14ac:dyDescent="0.2">
      <c r="A1688" s="425"/>
      <c r="B1688" s="425"/>
      <c r="C1688" s="425"/>
      <c r="D1688" s="425"/>
      <c r="E1688" s="425"/>
      <c r="F1688" s="425"/>
      <c r="G1688" s="425"/>
      <c r="H1688" s="425"/>
      <c r="I1688" s="425"/>
    </row>
    <row r="1689" spans="1:9" x14ac:dyDescent="0.2">
      <c r="A1689" s="425"/>
      <c r="B1689" s="425"/>
      <c r="C1689" s="425"/>
      <c r="D1689" s="425"/>
      <c r="E1689" s="425"/>
      <c r="F1689" s="425"/>
      <c r="G1689" s="425"/>
      <c r="H1689" s="425"/>
      <c r="I1689" s="425"/>
    </row>
    <row r="1690" spans="1:9" x14ac:dyDescent="0.2">
      <c r="A1690" s="425"/>
      <c r="B1690" s="425"/>
      <c r="C1690" s="425"/>
      <c r="D1690" s="425"/>
      <c r="E1690" s="425"/>
      <c r="F1690" s="425"/>
      <c r="G1690" s="425"/>
      <c r="H1690" s="425"/>
      <c r="I1690" s="425"/>
    </row>
    <row r="1691" spans="1:9" x14ac:dyDescent="0.2">
      <c r="A1691" s="425"/>
      <c r="B1691" s="425"/>
      <c r="C1691" s="425"/>
      <c r="D1691" s="425"/>
      <c r="E1691" s="425"/>
      <c r="F1691" s="425"/>
      <c r="G1691" s="425"/>
      <c r="H1691" s="425"/>
      <c r="I1691" s="425"/>
    </row>
    <row r="1692" spans="1:9" x14ac:dyDescent="0.2">
      <c r="A1692" s="425"/>
      <c r="B1692" s="425"/>
      <c r="C1692" s="425"/>
      <c r="D1692" s="425"/>
      <c r="E1692" s="425"/>
      <c r="F1692" s="425"/>
      <c r="G1692" s="425"/>
      <c r="H1692" s="425"/>
      <c r="I1692" s="425"/>
    </row>
    <row r="1693" spans="1:9" x14ac:dyDescent="0.2">
      <c r="A1693" s="425"/>
      <c r="B1693" s="425"/>
      <c r="C1693" s="425"/>
      <c r="D1693" s="425"/>
      <c r="E1693" s="425"/>
      <c r="F1693" s="425"/>
      <c r="G1693" s="425"/>
      <c r="H1693" s="425"/>
      <c r="I1693" s="425"/>
    </row>
    <row r="1694" spans="1:9" x14ac:dyDescent="0.2">
      <c r="A1694" s="425"/>
      <c r="B1694" s="425"/>
      <c r="C1694" s="425"/>
      <c r="D1694" s="425"/>
      <c r="E1694" s="425"/>
      <c r="F1694" s="425"/>
      <c r="G1694" s="425"/>
      <c r="H1694" s="425"/>
      <c r="I1694" s="425"/>
    </row>
    <row r="1695" spans="1:9" x14ac:dyDescent="0.2">
      <c r="A1695" s="425"/>
      <c r="B1695" s="425"/>
      <c r="C1695" s="425"/>
      <c r="D1695" s="425"/>
      <c r="E1695" s="425"/>
      <c r="F1695" s="425"/>
      <c r="G1695" s="425"/>
      <c r="H1695" s="425"/>
      <c r="I1695" s="425"/>
    </row>
    <row r="1696" spans="1:9" x14ac:dyDescent="0.2">
      <c r="A1696" s="425"/>
      <c r="B1696" s="425"/>
      <c r="C1696" s="425"/>
      <c r="D1696" s="425"/>
      <c r="E1696" s="425"/>
      <c r="F1696" s="425"/>
      <c r="G1696" s="425"/>
      <c r="H1696" s="425"/>
      <c r="I1696" s="425"/>
    </row>
    <row r="1697" spans="1:9" x14ac:dyDescent="0.2">
      <c r="A1697" s="425"/>
      <c r="B1697" s="425"/>
      <c r="C1697" s="425"/>
      <c r="D1697" s="425"/>
      <c r="E1697" s="425"/>
      <c r="F1697" s="425"/>
      <c r="G1697" s="425"/>
      <c r="H1697" s="425"/>
      <c r="I1697" s="425"/>
    </row>
    <row r="1698" spans="1:9" x14ac:dyDescent="0.2">
      <c r="A1698" s="425"/>
      <c r="B1698" s="425"/>
      <c r="C1698" s="425"/>
      <c r="D1698" s="425"/>
      <c r="E1698" s="425"/>
      <c r="F1698" s="425"/>
      <c r="G1698" s="425"/>
      <c r="H1698" s="425"/>
      <c r="I1698" s="425"/>
    </row>
    <row r="1699" spans="1:9" x14ac:dyDescent="0.2">
      <c r="A1699" s="425"/>
      <c r="B1699" s="425"/>
      <c r="C1699" s="425"/>
      <c r="D1699" s="425"/>
      <c r="E1699" s="425"/>
      <c r="F1699" s="425"/>
      <c r="G1699" s="425"/>
      <c r="H1699" s="425"/>
      <c r="I1699" s="425"/>
    </row>
    <row r="1700" spans="1:9" x14ac:dyDescent="0.2">
      <c r="A1700" s="425"/>
      <c r="B1700" s="425"/>
      <c r="C1700" s="425"/>
      <c r="D1700" s="425"/>
      <c r="E1700" s="425"/>
      <c r="F1700" s="425"/>
      <c r="G1700" s="425"/>
      <c r="H1700" s="425"/>
      <c r="I1700" s="425"/>
    </row>
    <row r="1701" spans="1:9" x14ac:dyDescent="0.2">
      <c r="A1701" s="425"/>
      <c r="B1701" s="425"/>
      <c r="C1701" s="425"/>
      <c r="D1701" s="425"/>
      <c r="E1701" s="425"/>
      <c r="F1701" s="425"/>
      <c r="G1701" s="425"/>
      <c r="H1701" s="425"/>
      <c r="I1701" s="425"/>
    </row>
    <row r="1702" spans="1:9" x14ac:dyDescent="0.2">
      <c r="A1702" s="425"/>
      <c r="B1702" s="425"/>
      <c r="C1702" s="425"/>
      <c r="D1702" s="425"/>
      <c r="E1702" s="425"/>
      <c r="F1702" s="425"/>
      <c r="G1702" s="425"/>
      <c r="H1702" s="425"/>
      <c r="I1702" s="425"/>
    </row>
    <row r="1703" spans="1:9" x14ac:dyDescent="0.2">
      <c r="A1703" s="425"/>
      <c r="B1703" s="425"/>
      <c r="C1703" s="425"/>
      <c r="D1703" s="425"/>
      <c r="E1703" s="425"/>
      <c r="F1703" s="425"/>
      <c r="G1703" s="425"/>
      <c r="H1703" s="425"/>
      <c r="I1703" s="425"/>
    </row>
    <row r="1704" spans="1:9" x14ac:dyDescent="0.2">
      <c r="A1704" s="425"/>
      <c r="B1704" s="425"/>
      <c r="C1704" s="425"/>
      <c r="D1704" s="425"/>
      <c r="E1704" s="425"/>
      <c r="F1704" s="425"/>
      <c r="G1704" s="425"/>
      <c r="H1704" s="425"/>
      <c r="I1704" s="425"/>
    </row>
    <row r="1705" spans="1:9" x14ac:dyDescent="0.2">
      <c r="A1705" s="425"/>
      <c r="B1705" s="425"/>
      <c r="C1705" s="425"/>
      <c r="D1705" s="425"/>
      <c r="E1705" s="425"/>
      <c r="F1705" s="425"/>
      <c r="G1705" s="425"/>
      <c r="H1705" s="425"/>
      <c r="I1705" s="425"/>
    </row>
    <row r="1706" spans="1:9" x14ac:dyDescent="0.2">
      <c r="A1706" s="425"/>
      <c r="B1706" s="425"/>
      <c r="C1706" s="425"/>
      <c r="D1706" s="425"/>
      <c r="E1706" s="425"/>
      <c r="F1706" s="425"/>
      <c r="G1706" s="425"/>
      <c r="H1706" s="425"/>
      <c r="I1706" s="425"/>
    </row>
    <row r="1707" spans="1:9" x14ac:dyDescent="0.2">
      <c r="A1707" s="425"/>
      <c r="B1707" s="425"/>
      <c r="C1707" s="425"/>
      <c r="D1707" s="425"/>
      <c r="E1707" s="425"/>
      <c r="F1707" s="425"/>
      <c r="G1707" s="425"/>
      <c r="H1707" s="425"/>
      <c r="I1707" s="425"/>
    </row>
    <row r="1708" spans="1:9" x14ac:dyDescent="0.2">
      <c r="A1708" s="425"/>
      <c r="B1708" s="425"/>
      <c r="C1708" s="425"/>
      <c r="D1708" s="425"/>
      <c r="E1708" s="425"/>
      <c r="F1708" s="425"/>
      <c r="G1708" s="425"/>
      <c r="H1708" s="425"/>
      <c r="I1708" s="425"/>
    </row>
    <row r="1709" spans="1:9" x14ac:dyDescent="0.2">
      <c r="A1709" s="425"/>
      <c r="B1709" s="425"/>
      <c r="C1709" s="425"/>
      <c r="D1709" s="425"/>
      <c r="E1709" s="425"/>
      <c r="F1709" s="425"/>
      <c r="G1709" s="425"/>
      <c r="H1709" s="425"/>
      <c r="I1709" s="425"/>
    </row>
    <row r="1710" spans="1:9" x14ac:dyDescent="0.2">
      <c r="A1710" s="425"/>
      <c r="B1710" s="425"/>
      <c r="C1710" s="425"/>
      <c r="D1710" s="425"/>
      <c r="E1710" s="425"/>
      <c r="F1710" s="425"/>
      <c r="G1710" s="425"/>
      <c r="H1710" s="425"/>
      <c r="I1710" s="425"/>
    </row>
    <row r="1711" spans="1:9" x14ac:dyDescent="0.2">
      <c r="A1711" s="425"/>
      <c r="B1711" s="425"/>
      <c r="C1711" s="425"/>
      <c r="D1711" s="425"/>
      <c r="E1711" s="425"/>
      <c r="F1711" s="425"/>
      <c r="G1711" s="425"/>
      <c r="H1711" s="425"/>
      <c r="I1711" s="425"/>
    </row>
    <row r="1712" spans="1:9" x14ac:dyDescent="0.2">
      <c r="A1712" s="425"/>
      <c r="B1712" s="425"/>
      <c r="C1712" s="425"/>
      <c r="D1712" s="425"/>
      <c r="E1712" s="425"/>
      <c r="F1712" s="425"/>
      <c r="G1712" s="425"/>
      <c r="H1712" s="425"/>
      <c r="I1712" s="425"/>
    </row>
    <row r="1713" spans="1:9" x14ac:dyDescent="0.2">
      <c r="A1713" s="425"/>
      <c r="B1713" s="425"/>
      <c r="C1713" s="425"/>
      <c r="D1713" s="425"/>
      <c r="E1713" s="425"/>
      <c r="F1713" s="425"/>
      <c r="G1713" s="425"/>
      <c r="H1713" s="425"/>
      <c r="I1713" s="425"/>
    </row>
    <row r="1714" spans="1:9" x14ac:dyDescent="0.2">
      <c r="A1714" s="425"/>
      <c r="B1714" s="425"/>
      <c r="C1714" s="425"/>
      <c r="D1714" s="425"/>
      <c r="E1714" s="425"/>
      <c r="F1714" s="425"/>
      <c r="G1714" s="425"/>
      <c r="H1714" s="425"/>
      <c r="I1714" s="425"/>
    </row>
    <row r="1715" spans="1:9" x14ac:dyDescent="0.2">
      <c r="A1715" s="425"/>
      <c r="B1715" s="425"/>
      <c r="C1715" s="425"/>
      <c r="D1715" s="425"/>
      <c r="E1715" s="425"/>
      <c r="F1715" s="425"/>
      <c r="G1715" s="425"/>
      <c r="H1715" s="425"/>
      <c r="I1715" s="425"/>
    </row>
    <row r="1716" spans="1:9" x14ac:dyDescent="0.2">
      <c r="A1716" s="425"/>
      <c r="B1716" s="425"/>
      <c r="C1716" s="425"/>
      <c r="D1716" s="425"/>
      <c r="E1716" s="425"/>
      <c r="F1716" s="425"/>
      <c r="G1716" s="425"/>
      <c r="H1716" s="425"/>
      <c r="I1716" s="425"/>
    </row>
    <row r="1717" spans="1:9" x14ac:dyDescent="0.2">
      <c r="A1717" s="425"/>
      <c r="B1717" s="425"/>
      <c r="C1717" s="425"/>
      <c r="D1717" s="425"/>
      <c r="E1717" s="425"/>
      <c r="F1717" s="425"/>
      <c r="G1717" s="425"/>
      <c r="H1717" s="425"/>
      <c r="I1717" s="425"/>
    </row>
    <row r="1718" spans="1:9" x14ac:dyDescent="0.2">
      <c r="A1718" s="425"/>
      <c r="B1718" s="425"/>
      <c r="C1718" s="425"/>
      <c r="D1718" s="425"/>
      <c r="E1718" s="425"/>
      <c r="F1718" s="425"/>
      <c r="G1718" s="425"/>
      <c r="H1718" s="425"/>
      <c r="I1718" s="425"/>
    </row>
    <row r="1719" spans="1:9" x14ac:dyDescent="0.2">
      <c r="A1719" s="425"/>
      <c r="B1719" s="425"/>
      <c r="C1719" s="425"/>
      <c r="D1719" s="425"/>
      <c r="E1719" s="425"/>
      <c r="F1719" s="425"/>
      <c r="G1719" s="425"/>
      <c r="H1719" s="425"/>
      <c r="I1719" s="425"/>
    </row>
    <row r="1720" spans="1:9" x14ac:dyDescent="0.2">
      <c r="A1720" s="425"/>
      <c r="B1720" s="425"/>
      <c r="C1720" s="425"/>
      <c r="D1720" s="425"/>
      <c r="E1720" s="425"/>
      <c r="F1720" s="425"/>
      <c r="G1720" s="425"/>
      <c r="H1720" s="425"/>
      <c r="I1720" s="425"/>
    </row>
    <row r="1721" spans="1:9" x14ac:dyDescent="0.2">
      <c r="A1721" s="425"/>
      <c r="B1721" s="425"/>
      <c r="C1721" s="425"/>
      <c r="D1721" s="425"/>
      <c r="E1721" s="425"/>
      <c r="F1721" s="425"/>
      <c r="G1721" s="425"/>
      <c r="H1721" s="425"/>
      <c r="I1721" s="425"/>
    </row>
    <row r="1722" spans="1:9" x14ac:dyDescent="0.2">
      <c r="A1722" s="425"/>
      <c r="B1722" s="425"/>
      <c r="C1722" s="425"/>
      <c r="D1722" s="425"/>
      <c r="E1722" s="425"/>
      <c r="F1722" s="425"/>
      <c r="G1722" s="425"/>
      <c r="H1722" s="425"/>
      <c r="I1722" s="425"/>
    </row>
    <row r="1723" spans="1:9" x14ac:dyDescent="0.2">
      <c r="A1723" s="425"/>
      <c r="B1723" s="425"/>
      <c r="C1723" s="425"/>
      <c r="D1723" s="425"/>
      <c r="E1723" s="425"/>
      <c r="F1723" s="425"/>
      <c r="G1723" s="425"/>
      <c r="H1723" s="425"/>
      <c r="I1723" s="425"/>
    </row>
    <row r="1724" spans="1:9" x14ac:dyDescent="0.2">
      <c r="A1724" s="425"/>
      <c r="B1724" s="425"/>
      <c r="C1724" s="425"/>
      <c r="D1724" s="425"/>
      <c r="E1724" s="425"/>
      <c r="F1724" s="425"/>
      <c r="G1724" s="425"/>
      <c r="H1724" s="425"/>
      <c r="I1724" s="425"/>
    </row>
    <row r="1725" spans="1:9" x14ac:dyDescent="0.2">
      <c r="A1725" s="425"/>
      <c r="B1725" s="425"/>
      <c r="C1725" s="425"/>
      <c r="D1725" s="425"/>
      <c r="E1725" s="425"/>
      <c r="F1725" s="425"/>
      <c r="G1725" s="425"/>
      <c r="H1725" s="425"/>
      <c r="I1725" s="425"/>
    </row>
    <row r="1726" spans="1:9" x14ac:dyDescent="0.2">
      <c r="A1726" s="425"/>
      <c r="B1726" s="425"/>
      <c r="C1726" s="425"/>
      <c r="D1726" s="425"/>
      <c r="E1726" s="425"/>
      <c r="F1726" s="425"/>
      <c r="G1726" s="425"/>
      <c r="H1726" s="425"/>
      <c r="I1726" s="425"/>
    </row>
    <row r="1727" spans="1:9" x14ac:dyDescent="0.2">
      <c r="A1727" s="425"/>
      <c r="B1727" s="425"/>
      <c r="C1727" s="425"/>
      <c r="D1727" s="425"/>
      <c r="E1727" s="425"/>
      <c r="F1727" s="425"/>
      <c r="G1727" s="425"/>
      <c r="H1727" s="425"/>
      <c r="I1727" s="425"/>
    </row>
    <row r="1728" spans="1:9" x14ac:dyDescent="0.2">
      <c r="A1728" s="425"/>
      <c r="B1728" s="425"/>
      <c r="C1728" s="425"/>
      <c r="D1728" s="425"/>
      <c r="E1728" s="425"/>
      <c r="F1728" s="425"/>
      <c r="G1728" s="425"/>
      <c r="H1728" s="425"/>
      <c r="I1728" s="425"/>
    </row>
    <row r="1729" spans="1:9" x14ac:dyDescent="0.2">
      <c r="A1729" s="425"/>
      <c r="B1729" s="425"/>
      <c r="C1729" s="425"/>
      <c r="D1729" s="425"/>
      <c r="E1729" s="425"/>
      <c r="F1729" s="425"/>
      <c r="G1729" s="425"/>
      <c r="H1729" s="425"/>
      <c r="I1729" s="425"/>
    </row>
    <row r="1730" spans="1:9" x14ac:dyDescent="0.2">
      <c r="A1730" s="425"/>
      <c r="B1730" s="425"/>
      <c r="C1730" s="425"/>
      <c r="D1730" s="425"/>
      <c r="E1730" s="425"/>
      <c r="F1730" s="425"/>
      <c r="G1730" s="425"/>
      <c r="H1730" s="425"/>
      <c r="I1730" s="425"/>
    </row>
    <row r="1731" spans="1:9" x14ac:dyDescent="0.2">
      <c r="A1731" s="425"/>
      <c r="B1731" s="425"/>
      <c r="C1731" s="425"/>
      <c r="D1731" s="425"/>
      <c r="E1731" s="425"/>
      <c r="F1731" s="425"/>
      <c r="G1731" s="425"/>
      <c r="H1731" s="425"/>
      <c r="I1731" s="425"/>
    </row>
    <row r="1732" spans="1:9" x14ac:dyDescent="0.2">
      <c r="A1732" s="425"/>
      <c r="B1732" s="425"/>
      <c r="C1732" s="425"/>
      <c r="D1732" s="425"/>
      <c r="E1732" s="425"/>
      <c r="F1732" s="425"/>
      <c r="G1732" s="425"/>
      <c r="H1732" s="425"/>
      <c r="I1732" s="425"/>
    </row>
    <row r="1733" spans="1:9" x14ac:dyDescent="0.2">
      <c r="A1733" s="425"/>
      <c r="B1733" s="425"/>
      <c r="C1733" s="425"/>
      <c r="D1733" s="425"/>
      <c r="E1733" s="425"/>
      <c r="F1733" s="425"/>
      <c r="G1733" s="425"/>
      <c r="H1733" s="425"/>
      <c r="I1733" s="425"/>
    </row>
    <row r="1734" spans="1:9" x14ac:dyDescent="0.2">
      <c r="A1734" s="425"/>
      <c r="B1734" s="425"/>
      <c r="C1734" s="425"/>
      <c r="D1734" s="425"/>
      <c r="E1734" s="425"/>
      <c r="F1734" s="425"/>
      <c r="G1734" s="425"/>
      <c r="H1734" s="425"/>
      <c r="I1734" s="425"/>
    </row>
    <row r="1735" spans="1:9" x14ac:dyDescent="0.2">
      <c r="A1735" s="425"/>
      <c r="B1735" s="425"/>
      <c r="C1735" s="425"/>
      <c r="D1735" s="425"/>
      <c r="E1735" s="425"/>
      <c r="F1735" s="425"/>
      <c r="G1735" s="425"/>
      <c r="H1735" s="425"/>
      <c r="I1735" s="425"/>
    </row>
    <row r="1736" spans="1:9" x14ac:dyDescent="0.2">
      <c r="A1736" s="425"/>
      <c r="B1736" s="425"/>
      <c r="C1736" s="425"/>
      <c r="D1736" s="425"/>
      <c r="E1736" s="425"/>
      <c r="F1736" s="425"/>
      <c r="G1736" s="425"/>
      <c r="H1736" s="425"/>
      <c r="I1736" s="425"/>
    </row>
    <row r="1737" spans="1:9" x14ac:dyDescent="0.2">
      <c r="A1737" s="425"/>
      <c r="B1737" s="425"/>
      <c r="C1737" s="425"/>
      <c r="D1737" s="425"/>
      <c r="E1737" s="425"/>
      <c r="F1737" s="425"/>
      <c r="G1737" s="425"/>
      <c r="H1737" s="425"/>
      <c r="I1737" s="425"/>
    </row>
    <row r="1738" spans="1:9" x14ac:dyDescent="0.2">
      <c r="A1738" s="425"/>
      <c r="B1738" s="425"/>
      <c r="C1738" s="425"/>
      <c r="D1738" s="425"/>
      <c r="E1738" s="425"/>
      <c r="F1738" s="425"/>
      <c r="G1738" s="425"/>
      <c r="H1738" s="425"/>
      <c r="I1738" s="425"/>
    </row>
    <row r="1739" spans="1:9" x14ac:dyDescent="0.2">
      <c r="A1739" s="425"/>
      <c r="B1739" s="425"/>
      <c r="C1739" s="425"/>
      <c r="D1739" s="425"/>
      <c r="E1739" s="425"/>
      <c r="F1739" s="425"/>
      <c r="G1739" s="425"/>
      <c r="H1739" s="425"/>
      <c r="I1739" s="425"/>
    </row>
    <row r="1740" spans="1:9" x14ac:dyDescent="0.2">
      <c r="A1740" s="425"/>
      <c r="B1740" s="425"/>
      <c r="C1740" s="425"/>
      <c r="D1740" s="425"/>
      <c r="E1740" s="425"/>
      <c r="F1740" s="425"/>
      <c r="G1740" s="425"/>
      <c r="H1740" s="425"/>
      <c r="I1740" s="425"/>
    </row>
    <row r="1741" spans="1:9" x14ac:dyDescent="0.2">
      <c r="A1741" s="425"/>
      <c r="B1741" s="425"/>
      <c r="C1741" s="425"/>
      <c r="D1741" s="425"/>
      <c r="E1741" s="425"/>
      <c r="F1741" s="425"/>
      <c r="G1741" s="425"/>
      <c r="H1741" s="425"/>
      <c r="I1741" s="425"/>
    </row>
    <row r="1742" spans="1:9" x14ac:dyDescent="0.2">
      <c r="A1742" s="425"/>
      <c r="B1742" s="425"/>
      <c r="C1742" s="425"/>
      <c r="D1742" s="425"/>
      <c r="E1742" s="425"/>
      <c r="F1742" s="425"/>
      <c r="G1742" s="425"/>
      <c r="H1742" s="425"/>
      <c r="I1742" s="425"/>
    </row>
    <row r="1743" spans="1:9" x14ac:dyDescent="0.2">
      <c r="A1743" s="425"/>
      <c r="B1743" s="425"/>
      <c r="C1743" s="425"/>
      <c r="D1743" s="425"/>
      <c r="E1743" s="425"/>
      <c r="F1743" s="425"/>
      <c r="G1743" s="425"/>
      <c r="H1743" s="425"/>
      <c r="I1743" s="425"/>
    </row>
    <row r="1744" spans="1:9" x14ac:dyDescent="0.2">
      <c r="A1744" s="425"/>
      <c r="B1744" s="425"/>
      <c r="C1744" s="425"/>
      <c r="D1744" s="425"/>
      <c r="E1744" s="425"/>
      <c r="F1744" s="425"/>
      <c r="G1744" s="425"/>
      <c r="H1744" s="425"/>
      <c r="I1744" s="425"/>
    </row>
    <row r="1745" spans="1:9" x14ac:dyDescent="0.2">
      <c r="A1745" s="425"/>
      <c r="B1745" s="425"/>
      <c r="C1745" s="425"/>
      <c r="D1745" s="425"/>
      <c r="E1745" s="425"/>
      <c r="F1745" s="425"/>
      <c r="G1745" s="425"/>
      <c r="H1745" s="425"/>
      <c r="I1745" s="425"/>
    </row>
    <row r="1746" spans="1:9" x14ac:dyDescent="0.2">
      <c r="A1746" s="425"/>
      <c r="B1746" s="425"/>
      <c r="C1746" s="425"/>
      <c r="D1746" s="425"/>
      <c r="E1746" s="425"/>
      <c r="F1746" s="425"/>
      <c r="G1746" s="425"/>
      <c r="H1746" s="425"/>
      <c r="I1746" s="425"/>
    </row>
    <row r="1747" spans="1:9" x14ac:dyDescent="0.2">
      <c r="A1747" s="425"/>
      <c r="B1747" s="425"/>
      <c r="C1747" s="425"/>
      <c r="D1747" s="425"/>
      <c r="E1747" s="425"/>
      <c r="F1747" s="425"/>
      <c r="G1747" s="425"/>
      <c r="H1747" s="425"/>
      <c r="I1747" s="425"/>
    </row>
    <row r="1748" spans="1:9" x14ac:dyDescent="0.2">
      <c r="A1748" s="425"/>
      <c r="B1748" s="425"/>
      <c r="C1748" s="425"/>
      <c r="D1748" s="425"/>
      <c r="E1748" s="425"/>
      <c r="F1748" s="425"/>
      <c r="G1748" s="425"/>
      <c r="H1748" s="425"/>
      <c r="I1748" s="425"/>
    </row>
    <row r="1749" spans="1:9" x14ac:dyDescent="0.2">
      <c r="A1749" s="425"/>
      <c r="B1749" s="425"/>
      <c r="C1749" s="425"/>
      <c r="D1749" s="425"/>
      <c r="E1749" s="425"/>
      <c r="F1749" s="425"/>
      <c r="G1749" s="425"/>
      <c r="H1749" s="425"/>
      <c r="I1749" s="425"/>
    </row>
    <row r="1750" spans="1:9" x14ac:dyDescent="0.2">
      <c r="A1750" s="425"/>
      <c r="B1750" s="425"/>
      <c r="C1750" s="425"/>
      <c r="D1750" s="425"/>
      <c r="E1750" s="425"/>
      <c r="F1750" s="425"/>
      <c r="G1750" s="425"/>
      <c r="H1750" s="425"/>
      <c r="I1750" s="425"/>
    </row>
    <row r="1751" spans="1:9" x14ac:dyDescent="0.2">
      <c r="A1751" s="425"/>
      <c r="B1751" s="425"/>
      <c r="C1751" s="425"/>
      <c r="D1751" s="425"/>
      <c r="E1751" s="425"/>
      <c r="F1751" s="425"/>
      <c r="G1751" s="425"/>
      <c r="H1751" s="425"/>
      <c r="I1751" s="425"/>
    </row>
    <row r="1752" spans="1:9" x14ac:dyDescent="0.2">
      <c r="A1752" s="425"/>
      <c r="B1752" s="425"/>
      <c r="C1752" s="425"/>
      <c r="D1752" s="425"/>
      <c r="E1752" s="425"/>
      <c r="F1752" s="425"/>
      <c r="G1752" s="425"/>
      <c r="H1752" s="425"/>
      <c r="I1752" s="425"/>
    </row>
    <row r="1753" spans="1:9" x14ac:dyDescent="0.2">
      <c r="A1753" s="425"/>
      <c r="B1753" s="425"/>
      <c r="C1753" s="425"/>
      <c r="D1753" s="425"/>
      <c r="E1753" s="425"/>
      <c r="F1753" s="425"/>
      <c r="G1753" s="425"/>
      <c r="H1753" s="425"/>
      <c r="I1753" s="425"/>
    </row>
    <row r="1754" spans="1:9" x14ac:dyDescent="0.2">
      <c r="A1754" s="425"/>
      <c r="B1754" s="425"/>
      <c r="C1754" s="425"/>
      <c r="D1754" s="425"/>
      <c r="E1754" s="425"/>
      <c r="F1754" s="425"/>
      <c r="G1754" s="425"/>
      <c r="H1754" s="425"/>
      <c r="I1754" s="425"/>
    </row>
    <row r="1755" spans="1:9" x14ac:dyDescent="0.2">
      <c r="A1755" s="425"/>
      <c r="B1755" s="425"/>
      <c r="C1755" s="425"/>
      <c r="D1755" s="425"/>
      <c r="E1755" s="425"/>
      <c r="F1755" s="425"/>
      <c r="G1755" s="425"/>
      <c r="H1755" s="425"/>
      <c r="I1755" s="425"/>
    </row>
    <row r="1756" spans="1:9" x14ac:dyDescent="0.2">
      <c r="A1756" s="425"/>
      <c r="B1756" s="425"/>
      <c r="C1756" s="425"/>
      <c r="D1756" s="425"/>
      <c r="E1756" s="425"/>
      <c r="F1756" s="425"/>
      <c r="G1756" s="425"/>
      <c r="H1756" s="425"/>
      <c r="I1756" s="425"/>
    </row>
    <row r="1757" spans="1:9" x14ac:dyDescent="0.2">
      <c r="A1757" s="425"/>
      <c r="B1757" s="425"/>
      <c r="C1757" s="425"/>
      <c r="D1757" s="425"/>
      <c r="E1757" s="425"/>
      <c r="F1757" s="425"/>
      <c r="G1757" s="425"/>
      <c r="H1757" s="425"/>
      <c r="I1757" s="425"/>
    </row>
    <row r="1758" spans="1:9" x14ac:dyDescent="0.2">
      <c r="A1758" s="425"/>
      <c r="B1758" s="425"/>
      <c r="C1758" s="425"/>
      <c r="D1758" s="425"/>
      <c r="E1758" s="425"/>
      <c r="F1758" s="425"/>
      <c r="G1758" s="425"/>
      <c r="H1758" s="425"/>
      <c r="I1758" s="425"/>
    </row>
    <row r="1759" spans="1:9" x14ac:dyDescent="0.2">
      <c r="A1759" s="425"/>
      <c r="B1759" s="425"/>
      <c r="C1759" s="425"/>
      <c r="D1759" s="425"/>
      <c r="E1759" s="425"/>
      <c r="F1759" s="425"/>
      <c r="G1759" s="425"/>
      <c r="H1759" s="425"/>
      <c r="I1759" s="425"/>
    </row>
    <row r="1760" spans="1:9" x14ac:dyDescent="0.2">
      <c r="A1760" s="425"/>
      <c r="B1760" s="425"/>
      <c r="C1760" s="425"/>
      <c r="D1760" s="425"/>
      <c r="E1760" s="425"/>
      <c r="F1760" s="425"/>
      <c r="G1760" s="425"/>
      <c r="H1760" s="425"/>
      <c r="I1760" s="425"/>
    </row>
    <row r="1761" spans="1:9" x14ac:dyDescent="0.2">
      <c r="A1761" s="425"/>
      <c r="B1761" s="425"/>
      <c r="C1761" s="425"/>
      <c r="D1761" s="425"/>
      <c r="E1761" s="425"/>
      <c r="F1761" s="425"/>
      <c r="G1761" s="425"/>
      <c r="H1761" s="425"/>
      <c r="I1761" s="425"/>
    </row>
    <row r="1762" spans="1:9" x14ac:dyDescent="0.2">
      <c r="A1762" s="425"/>
      <c r="B1762" s="425"/>
      <c r="C1762" s="425"/>
      <c r="D1762" s="425"/>
      <c r="E1762" s="425"/>
      <c r="F1762" s="425"/>
      <c r="G1762" s="425"/>
      <c r="H1762" s="425"/>
      <c r="I1762" s="425"/>
    </row>
    <row r="1763" spans="1:9" x14ac:dyDescent="0.2">
      <c r="A1763" s="425"/>
      <c r="B1763" s="425"/>
      <c r="C1763" s="425"/>
      <c r="D1763" s="425"/>
      <c r="E1763" s="425"/>
      <c r="F1763" s="425"/>
      <c r="G1763" s="425"/>
      <c r="H1763" s="425"/>
      <c r="I1763" s="425"/>
    </row>
    <row r="1764" spans="1:9" x14ac:dyDescent="0.2">
      <c r="A1764" s="425"/>
      <c r="B1764" s="425"/>
      <c r="C1764" s="425"/>
      <c r="D1764" s="425"/>
      <c r="E1764" s="425"/>
      <c r="F1764" s="425"/>
      <c r="G1764" s="425"/>
      <c r="H1764" s="425"/>
      <c r="I1764" s="425"/>
    </row>
    <row r="1765" spans="1:9" x14ac:dyDescent="0.2">
      <c r="A1765" s="425"/>
      <c r="B1765" s="425"/>
      <c r="C1765" s="425"/>
      <c r="D1765" s="425"/>
      <c r="E1765" s="425"/>
      <c r="F1765" s="425"/>
      <c r="G1765" s="425"/>
      <c r="H1765" s="425"/>
      <c r="I1765" s="425"/>
    </row>
    <row r="1766" spans="1:9" x14ac:dyDescent="0.2">
      <c r="A1766" s="425"/>
      <c r="B1766" s="425"/>
      <c r="C1766" s="425"/>
      <c r="D1766" s="425"/>
      <c r="E1766" s="425"/>
      <c r="F1766" s="425"/>
      <c r="G1766" s="425"/>
      <c r="H1766" s="425"/>
      <c r="I1766" s="425"/>
    </row>
    <row r="1767" spans="1:9" x14ac:dyDescent="0.2">
      <c r="A1767" s="425"/>
      <c r="B1767" s="425"/>
      <c r="C1767" s="425"/>
      <c r="D1767" s="425"/>
      <c r="E1767" s="425"/>
      <c r="F1767" s="425"/>
      <c r="G1767" s="425"/>
      <c r="H1767" s="425"/>
      <c r="I1767" s="425"/>
    </row>
    <row r="1768" spans="1:9" x14ac:dyDescent="0.2">
      <c r="A1768" s="425"/>
      <c r="B1768" s="425"/>
      <c r="C1768" s="425"/>
      <c r="D1768" s="425"/>
      <c r="E1768" s="425"/>
      <c r="F1768" s="425"/>
      <c r="G1768" s="425"/>
      <c r="H1768" s="425"/>
      <c r="I1768" s="425"/>
    </row>
    <row r="1769" spans="1:9" x14ac:dyDescent="0.2">
      <c r="A1769" s="425"/>
      <c r="B1769" s="425"/>
      <c r="C1769" s="425"/>
      <c r="D1769" s="425"/>
      <c r="E1769" s="425"/>
      <c r="F1769" s="425"/>
      <c r="G1769" s="425"/>
      <c r="H1769" s="425"/>
      <c r="I1769" s="425"/>
    </row>
    <row r="1770" spans="1:9" x14ac:dyDescent="0.2">
      <c r="A1770" s="425"/>
      <c r="B1770" s="425"/>
      <c r="C1770" s="425"/>
      <c r="D1770" s="425"/>
      <c r="E1770" s="425"/>
      <c r="F1770" s="425"/>
      <c r="G1770" s="425"/>
      <c r="H1770" s="425"/>
      <c r="I1770" s="425"/>
    </row>
    <row r="1771" spans="1:9" x14ac:dyDescent="0.2">
      <c r="A1771" s="425"/>
      <c r="B1771" s="425"/>
      <c r="C1771" s="425"/>
      <c r="D1771" s="425"/>
      <c r="E1771" s="425"/>
      <c r="F1771" s="425"/>
      <c r="G1771" s="425"/>
      <c r="H1771" s="425"/>
      <c r="I1771" s="425"/>
    </row>
    <row r="1772" spans="1:9" x14ac:dyDescent="0.2">
      <c r="A1772" s="425"/>
      <c r="B1772" s="425"/>
      <c r="C1772" s="425"/>
      <c r="D1772" s="425"/>
      <c r="E1772" s="425"/>
      <c r="F1772" s="425"/>
      <c r="G1772" s="425"/>
      <c r="H1772" s="425"/>
      <c r="I1772" s="425"/>
    </row>
    <row r="1773" spans="1:9" x14ac:dyDescent="0.2">
      <c r="A1773" s="425"/>
      <c r="B1773" s="425"/>
      <c r="C1773" s="425"/>
      <c r="D1773" s="425"/>
      <c r="E1773" s="425"/>
      <c r="F1773" s="425"/>
      <c r="G1773" s="425"/>
      <c r="H1773" s="425"/>
      <c r="I1773" s="425"/>
    </row>
    <row r="1774" spans="1:9" x14ac:dyDescent="0.2">
      <c r="A1774" s="425"/>
      <c r="B1774" s="425"/>
      <c r="C1774" s="425"/>
      <c r="D1774" s="425"/>
      <c r="E1774" s="425"/>
      <c r="F1774" s="425"/>
      <c r="G1774" s="425"/>
      <c r="H1774" s="425"/>
      <c r="I1774" s="425"/>
    </row>
    <row r="1775" spans="1:9" x14ac:dyDescent="0.2">
      <c r="A1775" s="425"/>
      <c r="B1775" s="425"/>
      <c r="C1775" s="425"/>
      <c r="D1775" s="425"/>
      <c r="E1775" s="425"/>
      <c r="F1775" s="425"/>
      <c r="G1775" s="425"/>
      <c r="H1775" s="425"/>
      <c r="I1775" s="425"/>
    </row>
    <row r="1776" spans="1:9" x14ac:dyDescent="0.2">
      <c r="A1776" s="425"/>
      <c r="B1776" s="425"/>
      <c r="C1776" s="425"/>
      <c r="D1776" s="425"/>
      <c r="E1776" s="425"/>
      <c r="F1776" s="425"/>
      <c r="G1776" s="425"/>
      <c r="H1776" s="425"/>
      <c r="I1776" s="425"/>
    </row>
    <row r="1777" spans="1:9" x14ac:dyDescent="0.2">
      <c r="A1777" s="425"/>
      <c r="B1777" s="425"/>
      <c r="C1777" s="425"/>
      <c r="D1777" s="425"/>
      <c r="E1777" s="425"/>
      <c r="F1777" s="425"/>
      <c r="G1777" s="425"/>
      <c r="H1777" s="425"/>
      <c r="I1777" s="425"/>
    </row>
    <row r="1778" spans="1:9" x14ac:dyDescent="0.2">
      <c r="A1778" s="425"/>
      <c r="B1778" s="425"/>
      <c r="C1778" s="425"/>
      <c r="D1778" s="425"/>
      <c r="E1778" s="425"/>
      <c r="F1778" s="425"/>
      <c r="G1778" s="425"/>
      <c r="H1778" s="425"/>
      <c r="I1778" s="425"/>
    </row>
    <row r="1779" spans="1:9" x14ac:dyDescent="0.2">
      <c r="A1779" s="425"/>
      <c r="B1779" s="425"/>
      <c r="C1779" s="425"/>
      <c r="D1779" s="425"/>
      <c r="E1779" s="425"/>
      <c r="F1779" s="425"/>
      <c r="G1779" s="425"/>
      <c r="H1779" s="425"/>
      <c r="I1779" s="425"/>
    </row>
    <row r="1780" spans="1:9" x14ac:dyDescent="0.2">
      <c r="A1780" s="425"/>
      <c r="B1780" s="425"/>
      <c r="C1780" s="425"/>
      <c r="D1780" s="425"/>
      <c r="E1780" s="425"/>
      <c r="F1780" s="425"/>
      <c r="G1780" s="425"/>
      <c r="H1780" s="425"/>
      <c r="I1780" s="425"/>
    </row>
    <row r="1781" spans="1:9" x14ac:dyDescent="0.2">
      <c r="A1781" s="425"/>
      <c r="B1781" s="425"/>
      <c r="C1781" s="425"/>
      <c r="D1781" s="425"/>
      <c r="E1781" s="425"/>
      <c r="F1781" s="425"/>
      <c r="G1781" s="425"/>
      <c r="H1781" s="425"/>
      <c r="I1781" s="425"/>
    </row>
    <row r="1782" spans="1:9" x14ac:dyDescent="0.2">
      <c r="A1782" s="425"/>
      <c r="B1782" s="425"/>
      <c r="C1782" s="425"/>
      <c r="D1782" s="425"/>
      <c r="E1782" s="425"/>
      <c r="F1782" s="425"/>
      <c r="G1782" s="425"/>
      <c r="H1782" s="425"/>
      <c r="I1782" s="425"/>
    </row>
    <row r="1783" spans="1:9" x14ac:dyDescent="0.2">
      <c r="A1783" s="425"/>
      <c r="B1783" s="425"/>
      <c r="C1783" s="425"/>
      <c r="D1783" s="425"/>
      <c r="E1783" s="425"/>
      <c r="F1783" s="425"/>
      <c r="G1783" s="425"/>
      <c r="H1783" s="425"/>
      <c r="I1783" s="425"/>
    </row>
    <row r="1784" spans="1:9" x14ac:dyDescent="0.2">
      <c r="A1784" s="425"/>
      <c r="B1784" s="425"/>
      <c r="C1784" s="425"/>
      <c r="D1784" s="425"/>
      <c r="E1784" s="425"/>
      <c r="F1784" s="425"/>
      <c r="G1784" s="425"/>
      <c r="H1784" s="425"/>
      <c r="I1784" s="425"/>
    </row>
    <row r="1785" spans="1:9" x14ac:dyDescent="0.2">
      <c r="A1785" s="425"/>
      <c r="B1785" s="425"/>
      <c r="C1785" s="425"/>
      <c r="D1785" s="425"/>
      <c r="E1785" s="425"/>
      <c r="F1785" s="425"/>
      <c r="G1785" s="425"/>
      <c r="H1785" s="425"/>
      <c r="I1785" s="425"/>
    </row>
    <row r="1786" spans="1:9" x14ac:dyDescent="0.2">
      <c r="A1786" s="425"/>
      <c r="B1786" s="425"/>
      <c r="C1786" s="425"/>
      <c r="D1786" s="425"/>
      <c r="E1786" s="425"/>
      <c r="F1786" s="425"/>
      <c r="G1786" s="425"/>
      <c r="H1786" s="425"/>
      <c r="I1786" s="425"/>
    </row>
    <row r="1787" spans="1:9" x14ac:dyDescent="0.2">
      <c r="A1787" s="425"/>
      <c r="B1787" s="425"/>
      <c r="C1787" s="425"/>
      <c r="D1787" s="425"/>
      <c r="E1787" s="425"/>
      <c r="F1787" s="425"/>
      <c r="G1787" s="425"/>
      <c r="H1787" s="425"/>
      <c r="I1787" s="425"/>
    </row>
    <row r="1788" spans="1:9" x14ac:dyDescent="0.2">
      <c r="A1788" s="425"/>
      <c r="B1788" s="425"/>
      <c r="C1788" s="425"/>
      <c r="D1788" s="425"/>
      <c r="E1788" s="425"/>
      <c r="F1788" s="425"/>
      <c r="G1788" s="425"/>
      <c r="H1788" s="425"/>
      <c r="I1788" s="425"/>
    </row>
    <row r="1789" spans="1:9" x14ac:dyDescent="0.2">
      <c r="A1789" s="425"/>
      <c r="B1789" s="425"/>
      <c r="C1789" s="425"/>
      <c r="D1789" s="425"/>
      <c r="E1789" s="425"/>
      <c r="F1789" s="425"/>
      <c r="G1789" s="425"/>
      <c r="H1789" s="425"/>
      <c r="I1789" s="425"/>
    </row>
    <row r="1790" spans="1:9" x14ac:dyDescent="0.2">
      <c r="A1790" s="425"/>
      <c r="B1790" s="425"/>
      <c r="C1790" s="425"/>
      <c r="D1790" s="425"/>
      <c r="E1790" s="425"/>
      <c r="F1790" s="425"/>
      <c r="G1790" s="425"/>
      <c r="H1790" s="425"/>
      <c r="I1790" s="425"/>
    </row>
    <row r="1791" spans="1:9" x14ac:dyDescent="0.2">
      <c r="A1791" s="425"/>
      <c r="B1791" s="425"/>
      <c r="C1791" s="425"/>
      <c r="D1791" s="425"/>
      <c r="E1791" s="425"/>
      <c r="F1791" s="425"/>
      <c r="G1791" s="425"/>
      <c r="H1791" s="425"/>
      <c r="I1791" s="425"/>
    </row>
    <row r="1792" spans="1:9" x14ac:dyDescent="0.2">
      <c r="A1792" s="425"/>
      <c r="B1792" s="425"/>
      <c r="C1792" s="425"/>
      <c r="D1792" s="425"/>
      <c r="E1792" s="425"/>
      <c r="F1792" s="425"/>
      <c r="G1792" s="425"/>
      <c r="H1792" s="425"/>
      <c r="I1792" s="425"/>
    </row>
    <row r="1793" spans="1:9" x14ac:dyDescent="0.2">
      <c r="A1793" s="425"/>
      <c r="B1793" s="425"/>
      <c r="C1793" s="425"/>
      <c r="D1793" s="425"/>
      <c r="E1793" s="425"/>
      <c r="F1793" s="425"/>
      <c r="G1793" s="425"/>
      <c r="H1793" s="425"/>
      <c r="I1793" s="425"/>
    </row>
    <row r="1794" spans="1:9" x14ac:dyDescent="0.2">
      <c r="A1794" s="425"/>
      <c r="B1794" s="425"/>
      <c r="C1794" s="425"/>
      <c r="D1794" s="425"/>
      <c r="E1794" s="425"/>
      <c r="F1794" s="425"/>
      <c r="G1794" s="425"/>
      <c r="H1794" s="425"/>
      <c r="I1794" s="425"/>
    </row>
    <row r="1795" spans="1:9" x14ac:dyDescent="0.2">
      <c r="A1795" s="425"/>
      <c r="B1795" s="425"/>
      <c r="C1795" s="425"/>
      <c r="D1795" s="425"/>
      <c r="E1795" s="425"/>
      <c r="F1795" s="425"/>
      <c r="G1795" s="425"/>
      <c r="H1795" s="425"/>
      <c r="I1795" s="425"/>
    </row>
    <row r="1796" spans="1:9" x14ac:dyDescent="0.2">
      <c r="A1796" s="425"/>
      <c r="B1796" s="425"/>
      <c r="C1796" s="425"/>
      <c r="D1796" s="425"/>
      <c r="E1796" s="425"/>
      <c r="F1796" s="425"/>
      <c r="G1796" s="425"/>
      <c r="H1796" s="425"/>
      <c r="I1796" s="425"/>
    </row>
    <row r="1797" spans="1:9" x14ac:dyDescent="0.2">
      <c r="A1797" s="425"/>
      <c r="B1797" s="425"/>
      <c r="C1797" s="425"/>
      <c r="D1797" s="425"/>
      <c r="E1797" s="425"/>
      <c r="F1797" s="425"/>
      <c r="G1797" s="425"/>
      <c r="H1797" s="425"/>
      <c r="I1797" s="425"/>
    </row>
    <row r="1798" spans="1:9" x14ac:dyDescent="0.2">
      <c r="A1798" s="425"/>
      <c r="B1798" s="425"/>
      <c r="C1798" s="425"/>
      <c r="D1798" s="425"/>
      <c r="E1798" s="425"/>
      <c r="F1798" s="425"/>
      <c r="G1798" s="425"/>
      <c r="H1798" s="425"/>
      <c r="I1798" s="425"/>
    </row>
    <row r="1799" spans="1:9" x14ac:dyDescent="0.2">
      <c r="A1799" s="425"/>
      <c r="B1799" s="425"/>
      <c r="C1799" s="425"/>
      <c r="D1799" s="425"/>
      <c r="E1799" s="425"/>
      <c r="F1799" s="425"/>
      <c r="G1799" s="425"/>
      <c r="H1799" s="425"/>
      <c r="I1799" s="425"/>
    </row>
    <row r="1800" spans="1:9" x14ac:dyDescent="0.2">
      <c r="A1800" s="425"/>
      <c r="B1800" s="425"/>
      <c r="C1800" s="425"/>
      <c r="D1800" s="425"/>
      <c r="E1800" s="425"/>
      <c r="F1800" s="425"/>
      <c r="G1800" s="425"/>
      <c r="H1800" s="425"/>
      <c r="I1800" s="425"/>
    </row>
    <row r="1801" spans="1:9" x14ac:dyDescent="0.2">
      <c r="A1801" s="425"/>
      <c r="B1801" s="425"/>
      <c r="C1801" s="425"/>
      <c r="D1801" s="425"/>
      <c r="E1801" s="425"/>
      <c r="F1801" s="425"/>
      <c r="G1801" s="425"/>
      <c r="H1801" s="425"/>
      <c r="I1801" s="425"/>
    </row>
    <row r="1802" spans="1:9" x14ac:dyDescent="0.2">
      <c r="A1802" s="425"/>
      <c r="B1802" s="425"/>
      <c r="C1802" s="425"/>
      <c r="D1802" s="425"/>
      <c r="E1802" s="425"/>
      <c r="F1802" s="425"/>
      <c r="G1802" s="425"/>
      <c r="H1802" s="425"/>
      <c r="I1802" s="425"/>
    </row>
    <row r="1803" spans="1:9" x14ac:dyDescent="0.2">
      <c r="A1803" s="425"/>
      <c r="B1803" s="425"/>
      <c r="C1803" s="425"/>
      <c r="D1803" s="425"/>
      <c r="E1803" s="425"/>
      <c r="F1803" s="425"/>
      <c r="G1803" s="425"/>
      <c r="H1803" s="425"/>
      <c r="I1803" s="425"/>
    </row>
    <row r="1804" spans="1:9" x14ac:dyDescent="0.2">
      <c r="A1804" s="425"/>
      <c r="B1804" s="425"/>
      <c r="C1804" s="425"/>
      <c r="D1804" s="425"/>
      <c r="E1804" s="425"/>
      <c r="F1804" s="425"/>
      <c r="G1804" s="425"/>
      <c r="H1804" s="425"/>
      <c r="I1804" s="425"/>
    </row>
    <row r="1805" spans="1:9" x14ac:dyDescent="0.2">
      <c r="A1805" s="425"/>
      <c r="B1805" s="425"/>
      <c r="C1805" s="425"/>
      <c r="D1805" s="425"/>
      <c r="E1805" s="425"/>
      <c r="F1805" s="425"/>
      <c r="G1805" s="425"/>
      <c r="H1805" s="425"/>
      <c r="I1805" s="425"/>
    </row>
    <row r="1806" spans="1:9" x14ac:dyDescent="0.2">
      <c r="A1806" s="425"/>
      <c r="B1806" s="425"/>
      <c r="C1806" s="425"/>
      <c r="D1806" s="425"/>
      <c r="E1806" s="425"/>
      <c r="F1806" s="425"/>
      <c r="G1806" s="425"/>
      <c r="H1806" s="425"/>
      <c r="I1806" s="425"/>
    </row>
    <row r="1807" spans="1:9" x14ac:dyDescent="0.2">
      <c r="A1807" s="425"/>
      <c r="B1807" s="425"/>
      <c r="C1807" s="425"/>
      <c r="D1807" s="425"/>
      <c r="E1807" s="425"/>
      <c r="F1807" s="425"/>
      <c r="G1807" s="425"/>
      <c r="H1807" s="425"/>
      <c r="I1807" s="425"/>
    </row>
    <row r="1808" spans="1:9" x14ac:dyDescent="0.2">
      <c r="A1808" s="425"/>
      <c r="B1808" s="425"/>
      <c r="C1808" s="425"/>
      <c r="D1808" s="425"/>
      <c r="E1808" s="425"/>
      <c r="F1808" s="425"/>
      <c r="G1808" s="425"/>
      <c r="H1808" s="425"/>
      <c r="I1808" s="425"/>
    </row>
    <row r="1809" spans="1:9" x14ac:dyDescent="0.2">
      <c r="A1809" s="425"/>
      <c r="B1809" s="425"/>
      <c r="C1809" s="425"/>
      <c r="D1809" s="425"/>
      <c r="E1809" s="425"/>
      <c r="F1809" s="425"/>
      <c r="G1809" s="425"/>
      <c r="H1809" s="425"/>
      <c r="I1809" s="425"/>
    </row>
    <row r="1810" spans="1:9" x14ac:dyDescent="0.2">
      <c r="A1810" s="425"/>
      <c r="B1810" s="425"/>
      <c r="C1810" s="425"/>
      <c r="D1810" s="425"/>
      <c r="E1810" s="425"/>
      <c r="F1810" s="425"/>
      <c r="G1810" s="425"/>
      <c r="H1810" s="425"/>
      <c r="I1810" s="425"/>
    </row>
    <row r="1811" spans="1:9" x14ac:dyDescent="0.2">
      <c r="A1811" s="425"/>
      <c r="B1811" s="425"/>
      <c r="C1811" s="425"/>
      <c r="D1811" s="425"/>
      <c r="E1811" s="425"/>
      <c r="F1811" s="425"/>
      <c r="G1811" s="425"/>
      <c r="H1811" s="425"/>
      <c r="I1811" s="425"/>
    </row>
    <row r="1812" spans="1:9" x14ac:dyDescent="0.2">
      <c r="A1812" s="425"/>
      <c r="B1812" s="425"/>
      <c r="C1812" s="425"/>
      <c r="D1812" s="425"/>
      <c r="E1812" s="425"/>
      <c r="F1812" s="425"/>
      <c r="G1812" s="425"/>
      <c r="H1812" s="425"/>
      <c r="I1812" s="425"/>
    </row>
    <row r="1813" spans="1:9" x14ac:dyDescent="0.2">
      <c r="A1813" s="425"/>
      <c r="B1813" s="425"/>
      <c r="C1813" s="425"/>
      <c r="D1813" s="425"/>
      <c r="E1813" s="425"/>
      <c r="F1813" s="425"/>
      <c r="G1813" s="425"/>
      <c r="H1813" s="425"/>
      <c r="I1813" s="425"/>
    </row>
    <row r="1814" spans="1:9" x14ac:dyDescent="0.2">
      <c r="A1814" s="425"/>
      <c r="B1814" s="425"/>
      <c r="C1814" s="425"/>
      <c r="D1814" s="425"/>
      <c r="E1814" s="425"/>
      <c r="F1814" s="425"/>
      <c r="G1814" s="425"/>
      <c r="H1814" s="425"/>
      <c r="I1814" s="425"/>
    </row>
    <row r="1815" spans="1:9" x14ac:dyDescent="0.2">
      <c r="A1815" s="425"/>
      <c r="B1815" s="425"/>
      <c r="C1815" s="425"/>
      <c r="D1815" s="425"/>
      <c r="E1815" s="425"/>
      <c r="F1815" s="425"/>
      <c r="G1815" s="425"/>
      <c r="H1815" s="425"/>
      <c r="I1815" s="425"/>
    </row>
    <row r="1816" spans="1:9" x14ac:dyDescent="0.2">
      <c r="A1816" s="425"/>
      <c r="B1816" s="425"/>
      <c r="C1816" s="425"/>
      <c r="D1816" s="425"/>
      <c r="E1816" s="425"/>
      <c r="F1816" s="425"/>
      <c r="G1816" s="425"/>
      <c r="H1816" s="425"/>
      <c r="I1816" s="425"/>
    </row>
    <row r="1817" spans="1:9" x14ac:dyDescent="0.2">
      <c r="A1817" s="425"/>
      <c r="B1817" s="425"/>
      <c r="C1817" s="425"/>
      <c r="D1817" s="425"/>
      <c r="E1817" s="425"/>
      <c r="F1817" s="425"/>
      <c r="G1817" s="425"/>
      <c r="H1817" s="425"/>
      <c r="I1817" s="425"/>
    </row>
    <row r="1818" spans="1:9" x14ac:dyDescent="0.2">
      <c r="A1818" s="425"/>
      <c r="B1818" s="425"/>
      <c r="C1818" s="425"/>
      <c r="D1818" s="425"/>
      <c r="E1818" s="425"/>
      <c r="F1818" s="425"/>
      <c r="G1818" s="425"/>
      <c r="H1818" s="425"/>
      <c r="I1818" s="425"/>
    </row>
    <row r="1819" spans="1:9" x14ac:dyDescent="0.2">
      <c r="A1819" s="425"/>
      <c r="B1819" s="425"/>
      <c r="C1819" s="425"/>
      <c r="D1819" s="425"/>
      <c r="E1819" s="425"/>
      <c r="F1819" s="425"/>
      <c r="G1819" s="425"/>
      <c r="H1819" s="425"/>
      <c r="I1819" s="425"/>
    </row>
    <row r="1820" spans="1:9" x14ac:dyDescent="0.2">
      <c r="A1820" s="425"/>
      <c r="B1820" s="425"/>
      <c r="C1820" s="425"/>
      <c r="D1820" s="425"/>
      <c r="E1820" s="425"/>
      <c r="F1820" s="425"/>
      <c r="G1820" s="425"/>
      <c r="H1820" s="425"/>
      <c r="I1820" s="425"/>
    </row>
    <row r="1821" spans="1:9" x14ac:dyDescent="0.2">
      <c r="A1821" s="425"/>
      <c r="B1821" s="425"/>
      <c r="C1821" s="425"/>
      <c r="D1821" s="425"/>
      <c r="E1821" s="425"/>
      <c r="F1821" s="425"/>
      <c r="G1821" s="425"/>
      <c r="H1821" s="425"/>
      <c r="I1821" s="425"/>
    </row>
    <row r="1822" spans="1:9" x14ac:dyDescent="0.2">
      <c r="A1822" s="425"/>
      <c r="B1822" s="425"/>
      <c r="C1822" s="425"/>
      <c r="D1822" s="425"/>
      <c r="E1822" s="425"/>
      <c r="F1822" s="425"/>
      <c r="G1822" s="425"/>
      <c r="H1822" s="425"/>
      <c r="I1822" s="425"/>
    </row>
    <row r="1823" spans="1:9" x14ac:dyDescent="0.2">
      <c r="A1823" s="425"/>
      <c r="B1823" s="425"/>
      <c r="C1823" s="425"/>
      <c r="D1823" s="425"/>
      <c r="E1823" s="425"/>
      <c r="F1823" s="425"/>
      <c r="G1823" s="425"/>
      <c r="H1823" s="425"/>
      <c r="I1823" s="425"/>
    </row>
    <row r="1824" spans="1:9" x14ac:dyDescent="0.2">
      <c r="A1824" s="425"/>
      <c r="B1824" s="425"/>
      <c r="C1824" s="425"/>
      <c r="D1824" s="425"/>
      <c r="E1824" s="425"/>
      <c r="F1824" s="425"/>
      <c r="G1824" s="425"/>
      <c r="H1824" s="425"/>
      <c r="I1824" s="425"/>
    </row>
    <row r="1825" spans="1:9" x14ac:dyDescent="0.2">
      <c r="A1825" s="425"/>
      <c r="B1825" s="425"/>
      <c r="C1825" s="425"/>
      <c r="D1825" s="425"/>
      <c r="E1825" s="425"/>
      <c r="F1825" s="425"/>
      <c r="G1825" s="425"/>
      <c r="H1825" s="425"/>
      <c r="I1825" s="425"/>
    </row>
    <row r="1826" spans="1:9" x14ac:dyDescent="0.2">
      <c r="A1826" s="425"/>
      <c r="B1826" s="425"/>
      <c r="C1826" s="425"/>
      <c r="D1826" s="425"/>
      <c r="E1826" s="425"/>
      <c r="F1826" s="425"/>
      <c r="G1826" s="425"/>
      <c r="H1826" s="425"/>
      <c r="I1826" s="425"/>
    </row>
    <row r="1827" spans="1:9" x14ac:dyDescent="0.2">
      <c r="A1827" s="425"/>
      <c r="B1827" s="425"/>
      <c r="C1827" s="425"/>
      <c r="D1827" s="425"/>
      <c r="E1827" s="425"/>
      <c r="F1827" s="425"/>
      <c r="G1827" s="425"/>
      <c r="H1827" s="425"/>
      <c r="I1827" s="425"/>
    </row>
    <row r="1828" spans="1:9" x14ac:dyDescent="0.2">
      <c r="A1828" s="425"/>
      <c r="B1828" s="425"/>
      <c r="C1828" s="425"/>
      <c r="D1828" s="425"/>
      <c r="E1828" s="425"/>
      <c r="F1828" s="425"/>
      <c r="G1828" s="425"/>
      <c r="H1828" s="425"/>
      <c r="I1828" s="425"/>
    </row>
    <row r="1829" spans="1:9" x14ac:dyDescent="0.2">
      <c r="A1829" s="425"/>
      <c r="B1829" s="425"/>
      <c r="C1829" s="425"/>
      <c r="D1829" s="425"/>
      <c r="E1829" s="425"/>
      <c r="F1829" s="425"/>
      <c r="G1829" s="425"/>
      <c r="H1829" s="425"/>
      <c r="I1829" s="425"/>
    </row>
    <row r="1830" spans="1:9" x14ac:dyDescent="0.2">
      <c r="A1830" s="425"/>
      <c r="B1830" s="425"/>
      <c r="C1830" s="425"/>
      <c r="D1830" s="425"/>
      <c r="E1830" s="425"/>
      <c r="F1830" s="425"/>
      <c r="G1830" s="425"/>
      <c r="H1830" s="425"/>
      <c r="I1830" s="425"/>
    </row>
    <row r="1831" spans="1:9" x14ac:dyDescent="0.2">
      <c r="A1831" s="425"/>
      <c r="B1831" s="425"/>
      <c r="C1831" s="425"/>
      <c r="D1831" s="425"/>
      <c r="E1831" s="425"/>
      <c r="F1831" s="425"/>
      <c r="G1831" s="425"/>
      <c r="H1831" s="425"/>
      <c r="I1831" s="425"/>
    </row>
    <row r="1832" spans="1:9" x14ac:dyDescent="0.2">
      <c r="A1832" s="425"/>
      <c r="B1832" s="425"/>
      <c r="C1832" s="425"/>
      <c r="D1832" s="425"/>
      <c r="E1832" s="425"/>
      <c r="F1832" s="425"/>
      <c r="G1832" s="425"/>
      <c r="H1832" s="425"/>
      <c r="I1832" s="425"/>
    </row>
    <row r="1833" spans="1:9" x14ac:dyDescent="0.2">
      <c r="A1833" s="425"/>
      <c r="B1833" s="425"/>
      <c r="C1833" s="425"/>
      <c r="D1833" s="425"/>
      <c r="E1833" s="425"/>
      <c r="F1833" s="425"/>
      <c r="G1833" s="425"/>
      <c r="H1833" s="425"/>
      <c r="I1833" s="425"/>
    </row>
    <row r="1834" spans="1:9" x14ac:dyDescent="0.2">
      <c r="A1834" s="425"/>
      <c r="B1834" s="425"/>
      <c r="C1834" s="425"/>
      <c r="D1834" s="425"/>
      <c r="E1834" s="425"/>
      <c r="F1834" s="425"/>
      <c r="G1834" s="425"/>
      <c r="H1834" s="425"/>
      <c r="I1834" s="425"/>
    </row>
    <row r="1835" spans="1:9" x14ac:dyDescent="0.2">
      <c r="A1835" s="425"/>
      <c r="B1835" s="425"/>
      <c r="C1835" s="425"/>
      <c r="D1835" s="425"/>
      <c r="E1835" s="425"/>
      <c r="F1835" s="425"/>
      <c r="G1835" s="425"/>
      <c r="H1835" s="425"/>
      <c r="I1835" s="425"/>
    </row>
    <row r="1836" spans="1:9" x14ac:dyDescent="0.2">
      <c r="A1836" s="425"/>
      <c r="B1836" s="425"/>
      <c r="C1836" s="425"/>
      <c r="D1836" s="425"/>
      <c r="E1836" s="425"/>
      <c r="F1836" s="425"/>
      <c r="G1836" s="425"/>
      <c r="H1836" s="425"/>
      <c r="I1836" s="425"/>
    </row>
    <row r="1837" spans="1:9" x14ac:dyDescent="0.2">
      <c r="A1837" s="425"/>
      <c r="B1837" s="425"/>
      <c r="C1837" s="425"/>
      <c r="D1837" s="425"/>
      <c r="E1837" s="425"/>
      <c r="F1837" s="425"/>
      <c r="G1837" s="425"/>
      <c r="H1837" s="425"/>
      <c r="I1837" s="425"/>
    </row>
    <row r="1838" spans="1:9" x14ac:dyDescent="0.2">
      <c r="A1838" s="425"/>
      <c r="B1838" s="425"/>
      <c r="C1838" s="425"/>
      <c r="D1838" s="425"/>
      <c r="E1838" s="425"/>
      <c r="F1838" s="425"/>
      <c r="G1838" s="425"/>
      <c r="H1838" s="425"/>
      <c r="I1838" s="425"/>
    </row>
    <row r="1839" spans="1:9" x14ac:dyDescent="0.2">
      <c r="A1839" s="425"/>
      <c r="B1839" s="425"/>
      <c r="C1839" s="425"/>
      <c r="D1839" s="425"/>
      <c r="E1839" s="425"/>
      <c r="F1839" s="425"/>
      <c r="G1839" s="425"/>
      <c r="H1839" s="425"/>
      <c r="I1839" s="425"/>
    </row>
    <row r="1840" spans="1:9" x14ac:dyDescent="0.2">
      <c r="A1840" s="425"/>
      <c r="B1840" s="425"/>
      <c r="C1840" s="425"/>
      <c r="D1840" s="425"/>
      <c r="E1840" s="425"/>
      <c r="F1840" s="425"/>
      <c r="G1840" s="425"/>
      <c r="H1840" s="425"/>
      <c r="I1840" s="425"/>
    </row>
    <row r="1841" spans="1:9" x14ac:dyDescent="0.2">
      <c r="A1841" s="425"/>
      <c r="B1841" s="425"/>
      <c r="C1841" s="425"/>
      <c r="D1841" s="425"/>
      <c r="E1841" s="425"/>
      <c r="F1841" s="425"/>
      <c r="G1841" s="425"/>
      <c r="H1841" s="425"/>
      <c r="I1841" s="425"/>
    </row>
    <row r="1842" spans="1:9" x14ac:dyDescent="0.2">
      <c r="A1842" s="425"/>
      <c r="B1842" s="425"/>
      <c r="C1842" s="425"/>
      <c r="D1842" s="425"/>
      <c r="E1842" s="425"/>
      <c r="F1842" s="425"/>
      <c r="G1842" s="425"/>
      <c r="H1842" s="425"/>
      <c r="I1842" s="425"/>
    </row>
    <row r="1843" spans="1:9" x14ac:dyDescent="0.2">
      <c r="A1843" s="425"/>
      <c r="B1843" s="425"/>
      <c r="C1843" s="425"/>
      <c r="D1843" s="425"/>
      <c r="E1843" s="425"/>
      <c r="F1843" s="425"/>
      <c r="G1843" s="425"/>
      <c r="H1843" s="425"/>
      <c r="I1843" s="425"/>
    </row>
    <row r="1844" spans="1:9" x14ac:dyDescent="0.2">
      <c r="A1844" s="425"/>
      <c r="B1844" s="425"/>
      <c r="C1844" s="425"/>
      <c r="D1844" s="425"/>
      <c r="E1844" s="425"/>
      <c r="F1844" s="425"/>
      <c r="G1844" s="425"/>
      <c r="H1844" s="425"/>
      <c r="I1844" s="425"/>
    </row>
    <row r="1845" spans="1:9" x14ac:dyDescent="0.2">
      <c r="A1845" s="425"/>
      <c r="B1845" s="425"/>
      <c r="C1845" s="425"/>
      <c r="D1845" s="425"/>
      <c r="E1845" s="425"/>
      <c r="F1845" s="425"/>
      <c r="G1845" s="425"/>
      <c r="H1845" s="425"/>
      <c r="I1845" s="425"/>
    </row>
    <row r="1846" spans="1:9" x14ac:dyDescent="0.2">
      <c r="A1846" s="425"/>
      <c r="B1846" s="425"/>
      <c r="C1846" s="425"/>
      <c r="D1846" s="425"/>
      <c r="E1846" s="425"/>
      <c r="F1846" s="425"/>
      <c r="G1846" s="425"/>
      <c r="H1846" s="425"/>
      <c r="I1846" s="425"/>
    </row>
    <row r="1847" spans="1:9" x14ac:dyDescent="0.2">
      <c r="A1847" s="425"/>
      <c r="B1847" s="425"/>
      <c r="C1847" s="425"/>
      <c r="D1847" s="425"/>
      <c r="E1847" s="425"/>
      <c r="F1847" s="425"/>
      <c r="G1847" s="425"/>
      <c r="H1847" s="425"/>
      <c r="I1847" s="425"/>
    </row>
    <row r="1848" spans="1:9" x14ac:dyDescent="0.2">
      <c r="A1848" s="425"/>
      <c r="B1848" s="425"/>
      <c r="C1848" s="425"/>
      <c r="D1848" s="425"/>
      <c r="E1848" s="425"/>
      <c r="F1848" s="425"/>
      <c r="G1848" s="425"/>
      <c r="H1848" s="425"/>
      <c r="I1848" s="425"/>
    </row>
    <row r="1849" spans="1:9" x14ac:dyDescent="0.2">
      <c r="A1849" s="425"/>
      <c r="B1849" s="425"/>
      <c r="C1849" s="425"/>
      <c r="D1849" s="425"/>
      <c r="E1849" s="425"/>
      <c r="F1849" s="425"/>
      <c r="G1849" s="425"/>
      <c r="H1849" s="425"/>
      <c r="I1849" s="425"/>
    </row>
    <row r="1850" spans="1:9" x14ac:dyDescent="0.2">
      <c r="A1850" s="425"/>
      <c r="B1850" s="425"/>
      <c r="C1850" s="425"/>
      <c r="D1850" s="425"/>
      <c r="E1850" s="425"/>
      <c r="F1850" s="425"/>
      <c r="G1850" s="425"/>
      <c r="H1850" s="425"/>
      <c r="I1850" s="425"/>
    </row>
    <row r="1851" spans="1:9" x14ac:dyDescent="0.2">
      <c r="A1851" s="425"/>
      <c r="B1851" s="425"/>
      <c r="C1851" s="425"/>
      <c r="D1851" s="425"/>
      <c r="E1851" s="425"/>
      <c r="F1851" s="425"/>
      <c r="G1851" s="425"/>
      <c r="H1851" s="425"/>
      <c r="I1851" s="425"/>
    </row>
    <row r="1852" spans="1:9" x14ac:dyDescent="0.2">
      <c r="A1852" s="425"/>
      <c r="B1852" s="425"/>
      <c r="C1852" s="425"/>
      <c r="D1852" s="425"/>
      <c r="E1852" s="425"/>
      <c r="F1852" s="425"/>
      <c r="G1852" s="425"/>
      <c r="H1852" s="425"/>
      <c r="I1852" s="425"/>
    </row>
    <row r="1853" spans="1:9" x14ac:dyDescent="0.2">
      <c r="A1853" s="425"/>
      <c r="B1853" s="425"/>
      <c r="C1853" s="425"/>
      <c r="D1853" s="425"/>
      <c r="E1853" s="425"/>
      <c r="F1853" s="425"/>
      <c r="G1853" s="425"/>
      <c r="H1853" s="425"/>
      <c r="I1853" s="425"/>
    </row>
    <row r="1854" spans="1:9" x14ac:dyDescent="0.2">
      <c r="A1854" s="425"/>
      <c r="B1854" s="425"/>
      <c r="C1854" s="425"/>
      <c r="D1854" s="425"/>
      <c r="E1854" s="425"/>
      <c r="F1854" s="425"/>
      <c r="G1854" s="425"/>
      <c r="H1854" s="425"/>
      <c r="I1854" s="425"/>
    </row>
    <row r="1855" spans="1:9" x14ac:dyDescent="0.2">
      <c r="A1855" s="425"/>
      <c r="B1855" s="425"/>
      <c r="C1855" s="425"/>
      <c r="D1855" s="425"/>
      <c r="E1855" s="425"/>
      <c r="F1855" s="425"/>
      <c r="G1855" s="425"/>
      <c r="H1855" s="425"/>
      <c r="I1855" s="425"/>
    </row>
    <row r="1856" spans="1:9" x14ac:dyDescent="0.2">
      <c r="A1856" s="425"/>
      <c r="B1856" s="425"/>
      <c r="C1856" s="425"/>
      <c r="D1856" s="425"/>
      <c r="E1856" s="425"/>
      <c r="F1856" s="425"/>
      <c r="G1856" s="425"/>
      <c r="H1856" s="425"/>
      <c r="I1856" s="425"/>
    </row>
    <row r="1857" spans="1:9" x14ac:dyDescent="0.2">
      <c r="A1857" s="425"/>
      <c r="B1857" s="425"/>
      <c r="C1857" s="425"/>
      <c r="D1857" s="425"/>
      <c r="E1857" s="425"/>
      <c r="F1857" s="425"/>
      <c r="G1857" s="425"/>
      <c r="H1857" s="425"/>
      <c r="I1857" s="425"/>
    </row>
    <row r="1858" spans="1:9" x14ac:dyDescent="0.2">
      <c r="A1858" s="425"/>
      <c r="B1858" s="425"/>
      <c r="C1858" s="425"/>
      <c r="D1858" s="425"/>
      <c r="E1858" s="425"/>
      <c r="F1858" s="425"/>
      <c r="G1858" s="425"/>
      <c r="H1858" s="425"/>
      <c r="I1858" s="425"/>
    </row>
    <row r="1859" spans="1:9" x14ac:dyDescent="0.2">
      <c r="A1859" s="425"/>
      <c r="B1859" s="425"/>
      <c r="C1859" s="425"/>
      <c r="D1859" s="425"/>
      <c r="E1859" s="425"/>
      <c r="F1859" s="425"/>
      <c r="G1859" s="425"/>
      <c r="H1859" s="425"/>
      <c r="I1859" s="425"/>
    </row>
    <row r="1860" spans="1:9" x14ac:dyDescent="0.2">
      <c r="A1860" s="425"/>
      <c r="B1860" s="425"/>
      <c r="C1860" s="425"/>
      <c r="D1860" s="425"/>
      <c r="E1860" s="425"/>
      <c r="F1860" s="425"/>
      <c r="G1860" s="425"/>
      <c r="H1860" s="425"/>
      <c r="I1860" s="425"/>
    </row>
    <row r="1861" spans="1:9" x14ac:dyDescent="0.2">
      <c r="A1861" s="425"/>
      <c r="B1861" s="425"/>
      <c r="C1861" s="425"/>
      <c r="D1861" s="425"/>
      <c r="E1861" s="425"/>
      <c r="F1861" s="425"/>
      <c r="G1861" s="425"/>
      <c r="H1861" s="425"/>
      <c r="I1861" s="425"/>
    </row>
    <row r="1862" spans="1:9" x14ac:dyDescent="0.2">
      <c r="A1862" s="425"/>
      <c r="B1862" s="425"/>
      <c r="C1862" s="425"/>
      <c r="D1862" s="425"/>
      <c r="E1862" s="425"/>
      <c r="F1862" s="425"/>
      <c r="G1862" s="425"/>
      <c r="H1862" s="425"/>
      <c r="I1862" s="425"/>
    </row>
    <row r="1863" spans="1:9" x14ac:dyDescent="0.2">
      <c r="A1863" s="425"/>
      <c r="B1863" s="425"/>
      <c r="C1863" s="425"/>
      <c r="D1863" s="425"/>
      <c r="E1863" s="425"/>
      <c r="F1863" s="425"/>
      <c r="G1863" s="425"/>
      <c r="H1863" s="425"/>
      <c r="I1863" s="425"/>
    </row>
    <row r="1864" spans="1:9" x14ac:dyDescent="0.2">
      <c r="A1864" s="425"/>
      <c r="B1864" s="425"/>
      <c r="C1864" s="425"/>
      <c r="D1864" s="425"/>
      <c r="E1864" s="425"/>
      <c r="F1864" s="425"/>
      <c r="G1864" s="425"/>
      <c r="H1864" s="425"/>
      <c r="I1864" s="425"/>
    </row>
    <row r="1865" spans="1:9" x14ac:dyDescent="0.2">
      <c r="A1865" s="425"/>
      <c r="B1865" s="425"/>
      <c r="C1865" s="425"/>
      <c r="D1865" s="425"/>
      <c r="E1865" s="425"/>
      <c r="F1865" s="425"/>
      <c r="G1865" s="425"/>
      <c r="H1865" s="425"/>
      <c r="I1865" s="425"/>
    </row>
    <row r="1866" spans="1:9" x14ac:dyDescent="0.2">
      <c r="A1866" s="425"/>
      <c r="B1866" s="425"/>
      <c r="C1866" s="425"/>
      <c r="D1866" s="425"/>
      <c r="E1866" s="425"/>
      <c r="F1866" s="425"/>
      <c r="G1866" s="425"/>
      <c r="H1866" s="425"/>
      <c r="I1866" s="425"/>
    </row>
    <row r="1867" spans="1:9" x14ac:dyDescent="0.2">
      <c r="A1867" s="425"/>
      <c r="B1867" s="425"/>
      <c r="C1867" s="425"/>
      <c r="D1867" s="425"/>
      <c r="E1867" s="425"/>
      <c r="F1867" s="425"/>
      <c r="G1867" s="425"/>
      <c r="H1867" s="425"/>
      <c r="I1867" s="425"/>
    </row>
    <row r="1868" spans="1:9" x14ac:dyDescent="0.2">
      <c r="A1868" s="425"/>
      <c r="B1868" s="425"/>
      <c r="C1868" s="425"/>
      <c r="D1868" s="425"/>
      <c r="E1868" s="425"/>
      <c r="F1868" s="425"/>
      <c r="G1868" s="425"/>
      <c r="H1868" s="425"/>
      <c r="I1868" s="425"/>
    </row>
    <row r="1869" spans="1:9" x14ac:dyDescent="0.2">
      <c r="A1869" s="425"/>
      <c r="B1869" s="425"/>
      <c r="C1869" s="425"/>
      <c r="D1869" s="425"/>
      <c r="E1869" s="425"/>
      <c r="F1869" s="425"/>
      <c r="G1869" s="425"/>
      <c r="H1869" s="425"/>
      <c r="I1869" s="425"/>
    </row>
    <row r="1870" spans="1:9" x14ac:dyDescent="0.2">
      <c r="A1870" s="425"/>
      <c r="B1870" s="425"/>
      <c r="C1870" s="425"/>
      <c r="D1870" s="425"/>
      <c r="E1870" s="425"/>
      <c r="F1870" s="425"/>
      <c r="G1870" s="425"/>
      <c r="H1870" s="425"/>
      <c r="I1870" s="425"/>
    </row>
    <row r="1871" spans="1:9" x14ac:dyDescent="0.2">
      <c r="A1871" s="425"/>
      <c r="B1871" s="425"/>
      <c r="C1871" s="425"/>
      <c r="D1871" s="425"/>
      <c r="E1871" s="425"/>
      <c r="F1871" s="425"/>
      <c r="G1871" s="425"/>
      <c r="H1871" s="425"/>
      <c r="I1871" s="425"/>
    </row>
    <row r="1872" spans="1:9" x14ac:dyDescent="0.2">
      <c r="A1872" s="425"/>
      <c r="B1872" s="425"/>
      <c r="C1872" s="425"/>
      <c r="D1872" s="425"/>
      <c r="E1872" s="425"/>
      <c r="F1872" s="425"/>
      <c r="G1872" s="425"/>
      <c r="H1872" s="425"/>
      <c r="I1872" s="425"/>
    </row>
    <row r="1873" spans="1:9" x14ac:dyDescent="0.2">
      <c r="A1873" s="425"/>
      <c r="B1873" s="425"/>
      <c r="C1873" s="425"/>
      <c r="D1873" s="425"/>
      <c r="E1873" s="425"/>
      <c r="F1873" s="425"/>
      <c r="G1873" s="425"/>
      <c r="H1873" s="425"/>
      <c r="I1873" s="425"/>
    </row>
    <row r="1874" spans="1:9" x14ac:dyDescent="0.2">
      <c r="A1874" s="425"/>
      <c r="B1874" s="425"/>
      <c r="C1874" s="425"/>
      <c r="D1874" s="425"/>
      <c r="E1874" s="425"/>
      <c r="F1874" s="425"/>
      <c r="G1874" s="425"/>
      <c r="H1874" s="425"/>
      <c r="I1874" s="425"/>
    </row>
    <row r="1875" spans="1:9" x14ac:dyDescent="0.2">
      <c r="A1875" s="425"/>
      <c r="B1875" s="425"/>
      <c r="C1875" s="425"/>
      <c r="D1875" s="425"/>
      <c r="E1875" s="425"/>
      <c r="F1875" s="425"/>
      <c r="G1875" s="425"/>
      <c r="H1875" s="425"/>
      <c r="I1875" s="425"/>
    </row>
    <row r="1876" spans="1:9" x14ac:dyDescent="0.2">
      <c r="A1876" s="425"/>
      <c r="B1876" s="425"/>
      <c r="C1876" s="425"/>
      <c r="D1876" s="425"/>
      <c r="E1876" s="425"/>
      <c r="F1876" s="425"/>
      <c r="G1876" s="425"/>
      <c r="H1876" s="425"/>
      <c r="I1876" s="425"/>
    </row>
    <row r="1877" spans="1:9" x14ac:dyDescent="0.2">
      <c r="A1877" s="425"/>
      <c r="B1877" s="425"/>
      <c r="C1877" s="425"/>
      <c r="D1877" s="425"/>
      <c r="E1877" s="425"/>
      <c r="F1877" s="425"/>
      <c r="G1877" s="425"/>
      <c r="H1877" s="425"/>
      <c r="I1877" s="425"/>
    </row>
    <row r="1878" spans="1:9" x14ac:dyDescent="0.2">
      <c r="A1878" s="425"/>
      <c r="B1878" s="425"/>
      <c r="C1878" s="425"/>
      <c r="D1878" s="425"/>
      <c r="E1878" s="425"/>
      <c r="F1878" s="425"/>
      <c r="G1878" s="425"/>
      <c r="H1878" s="425"/>
      <c r="I1878" s="425"/>
    </row>
    <row r="1879" spans="1:9" x14ac:dyDescent="0.2">
      <c r="A1879" s="425"/>
      <c r="B1879" s="425"/>
      <c r="C1879" s="425"/>
      <c r="D1879" s="425"/>
      <c r="E1879" s="425"/>
      <c r="F1879" s="425"/>
      <c r="G1879" s="425"/>
      <c r="H1879" s="425"/>
      <c r="I1879" s="425"/>
    </row>
    <row r="1880" spans="1:9" x14ac:dyDescent="0.2">
      <c r="A1880" s="425"/>
      <c r="B1880" s="425"/>
      <c r="C1880" s="425"/>
      <c r="D1880" s="425"/>
      <c r="E1880" s="425"/>
      <c r="F1880" s="425"/>
      <c r="G1880" s="425"/>
      <c r="H1880" s="425"/>
      <c r="I1880" s="425"/>
    </row>
    <row r="1881" spans="1:9" x14ac:dyDescent="0.2">
      <c r="A1881" s="425"/>
      <c r="B1881" s="425"/>
      <c r="C1881" s="425"/>
      <c r="D1881" s="425"/>
      <c r="E1881" s="425"/>
      <c r="F1881" s="425"/>
      <c r="G1881" s="425"/>
      <c r="H1881" s="425"/>
      <c r="I1881" s="425"/>
    </row>
    <row r="1882" spans="1:9" x14ac:dyDescent="0.2">
      <c r="A1882" s="425"/>
      <c r="B1882" s="425"/>
      <c r="C1882" s="425"/>
      <c r="D1882" s="425"/>
      <c r="E1882" s="425"/>
      <c r="F1882" s="425"/>
      <c r="G1882" s="425"/>
      <c r="H1882" s="425"/>
      <c r="I1882" s="425"/>
    </row>
    <row r="1883" spans="1:9" x14ac:dyDescent="0.2">
      <c r="A1883" s="425"/>
      <c r="B1883" s="425"/>
      <c r="C1883" s="425"/>
      <c r="D1883" s="425"/>
      <c r="E1883" s="425"/>
      <c r="F1883" s="425"/>
      <c r="G1883" s="425"/>
      <c r="H1883" s="425"/>
      <c r="I1883" s="425"/>
    </row>
    <row r="1884" spans="1:9" x14ac:dyDescent="0.2">
      <c r="A1884" s="425"/>
      <c r="B1884" s="425"/>
      <c r="C1884" s="425"/>
      <c r="D1884" s="425"/>
      <c r="E1884" s="425"/>
      <c r="F1884" s="425"/>
      <c r="G1884" s="425"/>
      <c r="H1884" s="425"/>
      <c r="I1884" s="425"/>
    </row>
    <row r="1885" spans="1:9" x14ac:dyDescent="0.2">
      <c r="A1885" s="425"/>
      <c r="B1885" s="425"/>
      <c r="C1885" s="425"/>
      <c r="D1885" s="425"/>
      <c r="E1885" s="425"/>
      <c r="F1885" s="425"/>
      <c r="G1885" s="425"/>
      <c r="H1885" s="425"/>
      <c r="I1885" s="425"/>
    </row>
    <row r="1886" spans="1:9" x14ac:dyDescent="0.2">
      <c r="A1886" s="425"/>
      <c r="B1886" s="425"/>
      <c r="C1886" s="425"/>
      <c r="D1886" s="425"/>
      <c r="E1886" s="425"/>
      <c r="F1886" s="425"/>
      <c r="G1886" s="425"/>
      <c r="H1886" s="425"/>
      <c r="I1886" s="425"/>
    </row>
    <row r="1887" spans="1:9" x14ac:dyDescent="0.2">
      <c r="A1887" s="425"/>
      <c r="B1887" s="425"/>
      <c r="C1887" s="425"/>
      <c r="D1887" s="425"/>
      <c r="E1887" s="425"/>
      <c r="F1887" s="425"/>
      <c r="G1887" s="425"/>
      <c r="H1887" s="425"/>
      <c r="I1887" s="425"/>
    </row>
    <row r="1888" spans="1:9" x14ac:dyDescent="0.2">
      <c r="A1888" s="425"/>
      <c r="B1888" s="425"/>
      <c r="C1888" s="425"/>
      <c r="D1888" s="425"/>
      <c r="E1888" s="425"/>
      <c r="F1888" s="425"/>
      <c r="G1888" s="425"/>
      <c r="H1888" s="425"/>
      <c r="I1888" s="425"/>
    </row>
    <row r="1889" spans="1:9" x14ac:dyDescent="0.2">
      <c r="A1889" s="425"/>
      <c r="B1889" s="425"/>
      <c r="C1889" s="425"/>
      <c r="D1889" s="425"/>
      <c r="E1889" s="425"/>
      <c r="F1889" s="425"/>
      <c r="G1889" s="425"/>
      <c r="H1889" s="425"/>
      <c r="I1889" s="425"/>
    </row>
    <row r="1890" spans="1:9" x14ac:dyDescent="0.2">
      <c r="A1890" s="425"/>
      <c r="B1890" s="425"/>
      <c r="C1890" s="425"/>
      <c r="D1890" s="425"/>
      <c r="E1890" s="425"/>
      <c r="F1890" s="425"/>
      <c r="G1890" s="425"/>
      <c r="H1890" s="425"/>
      <c r="I1890" s="425"/>
    </row>
    <row r="1891" spans="1:9" x14ac:dyDescent="0.2">
      <c r="A1891" s="425"/>
      <c r="B1891" s="425"/>
      <c r="C1891" s="425"/>
      <c r="D1891" s="425"/>
      <c r="E1891" s="425"/>
      <c r="F1891" s="425"/>
      <c r="G1891" s="425"/>
      <c r="H1891" s="425"/>
      <c r="I1891" s="425"/>
    </row>
    <row r="1892" spans="1:9" x14ac:dyDescent="0.2">
      <c r="A1892" s="425"/>
      <c r="B1892" s="425"/>
      <c r="C1892" s="425"/>
      <c r="D1892" s="425"/>
      <c r="E1892" s="425"/>
      <c r="F1892" s="425"/>
      <c r="G1892" s="425"/>
      <c r="H1892" s="425"/>
      <c r="I1892" s="425"/>
    </row>
    <row r="1893" spans="1:9" x14ac:dyDescent="0.2">
      <c r="A1893" s="425"/>
      <c r="B1893" s="425"/>
      <c r="C1893" s="425"/>
      <c r="D1893" s="425"/>
      <c r="E1893" s="425"/>
      <c r="F1893" s="425"/>
      <c r="G1893" s="425"/>
      <c r="H1893" s="425"/>
      <c r="I1893" s="425"/>
    </row>
    <row r="1894" spans="1:9" x14ac:dyDescent="0.2">
      <c r="A1894" s="425"/>
      <c r="B1894" s="425"/>
      <c r="C1894" s="425"/>
      <c r="D1894" s="425"/>
      <c r="E1894" s="425"/>
      <c r="F1894" s="425"/>
      <c r="G1894" s="425"/>
      <c r="H1894" s="425"/>
      <c r="I1894" s="425"/>
    </row>
    <row r="1895" spans="1:9" x14ac:dyDescent="0.2">
      <c r="A1895" s="425"/>
      <c r="B1895" s="425"/>
      <c r="C1895" s="425"/>
      <c r="D1895" s="425"/>
      <c r="E1895" s="425"/>
      <c r="F1895" s="425"/>
      <c r="G1895" s="425"/>
      <c r="H1895" s="425"/>
      <c r="I1895" s="425"/>
    </row>
    <row r="1896" spans="1:9" x14ac:dyDescent="0.2">
      <c r="A1896" s="425"/>
      <c r="B1896" s="425"/>
      <c r="C1896" s="425"/>
      <c r="D1896" s="425"/>
      <c r="E1896" s="425"/>
      <c r="F1896" s="425"/>
      <c r="G1896" s="425"/>
      <c r="H1896" s="425"/>
      <c r="I1896" s="425"/>
    </row>
    <row r="1897" spans="1:9" x14ac:dyDescent="0.2">
      <c r="A1897" s="425"/>
      <c r="B1897" s="425"/>
      <c r="C1897" s="425"/>
      <c r="D1897" s="425"/>
      <c r="E1897" s="425"/>
      <c r="F1897" s="425"/>
      <c r="G1897" s="425"/>
      <c r="H1897" s="425"/>
      <c r="I1897" s="425"/>
    </row>
    <row r="1898" spans="1:9" x14ac:dyDescent="0.2">
      <c r="A1898" s="425"/>
      <c r="B1898" s="425"/>
      <c r="C1898" s="425"/>
      <c r="D1898" s="425"/>
      <c r="E1898" s="425"/>
      <c r="F1898" s="425"/>
      <c r="G1898" s="425"/>
      <c r="H1898" s="425"/>
      <c r="I1898" s="425"/>
    </row>
    <row r="1899" spans="1:9" x14ac:dyDescent="0.2">
      <c r="A1899" s="425"/>
      <c r="B1899" s="425"/>
      <c r="C1899" s="425"/>
      <c r="D1899" s="425"/>
      <c r="E1899" s="425"/>
      <c r="F1899" s="425"/>
      <c r="G1899" s="425"/>
      <c r="H1899" s="425"/>
      <c r="I1899" s="425"/>
    </row>
    <row r="1900" spans="1:9" x14ac:dyDescent="0.2">
      <c r="A1900" s="425"/>
      <c r="B1900" s="425"/>
      <c r="C1900" s="425"/>
      <c r="D1900" s="425"/>
      <c r="E1900" s="425"/>
      <c r="F1900" s="425"/>
      <c r="G1900" s="425"/>
      <c r="H1900" s="425"/>
      <c r="I1900" s="425"/>
    </row>
    <row r="1901" spans="1:9" x14ac:dyDescent="0.2">
      <c r="A1901" s="425"/>
      <c r="B1901" s="425"/>
      <c r="C1901" s="425"/>
      <c r="D1901" s="425"/>
      <c r="E1901" s="425"/>
      <c r="F1901" s="425"/>
      <c r="G1901" s="425"/>
      <c r="H1901" s="425"/>
      <c r="I1901" s="425"/>
    </row>
    <row r="1902" spans="1:9" x14ac:dyDescent="0.2">
      <c r="A1902" s="425"/>
      <c r="B1902" s="425"/>
      <c r="C1902" s="425"/>
      <c r="D1902" s="425"/>
      <c r="E1902" s="425"/>
      <c r="F1902" s="425"/>
      <c r="G1902" s="425"/>
      <c r="H1902" s="425"/>
      <c r="I1902" s="425"/>
    </row>
    <row r="1903" spans="1:9" x14ac:dyDescent="0.2">
      <c r="A1903" s="425"/>
      <c r="B1903" s="425"/>
      <c r="C1903" s="425"/>
      <c r="D1903" s="425"/>
      <c r="E1903" s="425"/>
      <c r="F1903" s="425"/>
      <c r="G1903" s="425"/>
      <c r="H1903" s="425"/>
      <c r="I1903" s="425"/>
    </row>
    <row r="1904" spans="1:9" x14ac:dyDescent="0.2">
      <c r="A1904" s="425"/>
      <c r="B1904" s="425"/>
      <c r="C1904" s="425"/>
      <c r="D1904" s="425"/>
      <c r="E1904" s="425"/>
      <c r="F1904" s="425"/>
      <c r="G1904" s="425"/>
      <c r="H1904" s="425"/>
      <c r="I1904" s="425"/>
    </row>
    <row r="1905" spans="1:9" x14ac:dyDescent="0.2">
      <c r="A1905" s="425"/>
      <c r="B1905" s="425"/>
      <c r="C1905" s="425"/>
      <c r="D1905" s="425"/>
      <c r="E1905" s="425"/>
      <c r="F1905" s="425"/>
      <c r="G1905" s="425"/>
      <c r="H1905" s="425"/>
      <c r="I1905" s="425"/>
    </row>
    <row r="1906" spans="1:9" x14ac:dyDescent="0.2">
      <c r="A1906" s="425"/>
      <c r="B1906" s="425"/>
      <c r="C1906" s="425"/>
      <c r="D1906" s="425"/>
      <c r="E1906" s="425"/>
      <c r="F1906" s="425"/>
      <c r="G1906" s="425"/>
      <c r="H1906" s="425"/>
      <c r="I1906" s="425"/>
    </row>
    <row r="1907" spans="1:9" x14ac:dyDescent="0.2">
      <c r="A1907" s="425"/>
      <c r="B1907" s="425"/>
      <c r="C1907" s="425"/>
      <c r="D1907" s="425"/>
      <c r="E1907" s="425"/>
      <c r="F1907" s="425"/>
      <c r="G1907" s="425"/>
      <c r="H1907" s="425"/>
      <c r="I1907" s="425"/>
    </row>
    <row r="1908" spans="1:9" x14ac:dyDescent="0.2">
      <c r="A1908" s="425"/>
      <c r="B1908" s="425"/>
      <c r="C1908" s="425"/>
      <c r="D1908" s="425"/>
      <c r="E1908" s="425"/>
      <c r="F1908" s="425"/>
      <c r="G1908" s="425"/>
      <c r="H1908" s="425"/>
      <c r="I1908" s="425"/>
    </row>
    <row r="1909" spans="1:9" x14ac:dyDescent="0.2">
      <c r="A1909" s="425"/>
      <c r="B1909" s="425"/>
      <c r="C1909" s="425"/>
      <c r="D1909" s="425"/>
      <c r="E1909" s="425"/>
      <c r="F1909" s="425"/>
      <c r="G1909" s="425"/>
      <c r="H1909" s="425"/>
      <c r="I1909" s="425"/>
    </row>
    <row r="1910" spans="1:9" x14ac:dyDescent="0.2">
      <c r="A1910" s="425"/>
      <c r="B1910" s="425"/>
      <c r="C1910" s="425"/>
      <c r="D1910" s="425"/>
      <c r="E1910" s="425"/>
      <c r="F1910" s="425"/>
      <c r="G1910" s="425"/>
      <c r="H1910" s="425"/>
      <c r="I1910" s="425"/>
    </row>
    <row r="1911" spans="1:9" x14ac:dyDescent="0.2">
      <c r="A1911" s="425"/>
      <c r="B1911" s="425"/>
      <c r="C1911" s="425"/>
      <c r="D1911" s="425"/>
      <c r="E1911" s="425"/>
      <c r="F1911" s="425"/>
      <c r="G1911" s="425"/>
      <c r="H1911" s="425"/>
      <c r="I1911" s="425"/>
    </row>
    <row r="1912" spans="1:9" x14ac:dyDescent="0.2">
      <c r="A1912" s="425"/>
      <c r="B1912" s="425"/>
      <c r="C1912" s="425"/>
      <c r="D1912" s="425"/>
      <c r="E1912" s="425"/>
      <c r="F1912" s="425"/>
      <c r="G1912" s="425"/>
      <c r="H1912" s="425"/>
      <c r="I1912" s="425"/>
    </row>
    <row r="1913" spans="1:9" x14ac:dyDescent="0.2">
      <c r="A1913" s="425"/>
      <c r="B1913" s="425"/>
      <c r="C1913" s="425"/>
      <c r="D1913" s="425"/>
      <c r="E1913" s="425"/>
      <c r="F1913" s="425"/>
      <c r="G1913" s="425"/>
      <c r="H1913" s="425"/>
      <c r="I1913" s="425"/>
    </row>
    <row r="1914" spans="1:9" x14ac:dyDescent="0.2">
      <c r="A1914" s="425"/>
      <c r="B1914" s="425"/>
      <c r="C1914" s="425"/>
      <c r="D1914" s="425"/>
      <c r="E1914" s="425"/>
      <c r="F1914" s="425"/>
      <c r="G1914" s="425"/>
      <c r="H1914" s="425"/>
      <c r="I1914" s="425"/>
    </row>
    <row r="1915" spans="1:9" x14ac:dyDescent="0.2">
      <c r="A1915" s="425"/>
      <c r="B1915" s="425"/>
      <c r="C1915" s="425"/>
      <c r="D1915" s="425"/>
      <c r="E1915" s="425"/>
      <c r="F1915" s="425"/>
      <c r="G1915" s="425"/>
      <c r="H1915" s="425"/>
      <c r="I1915" s="425"/>
    </row>
    <row r="1916" spans="1:9" x14ac:dyDescent="0.2">
      <c r="A1916" s="425"/>
      <c r="B1916" s="425"/>
      <c r="C1916" s="425"/>
      <c r="D1916" s="425"/>
      <c r="E1916" s="425"/>
      <c r="F1916" s="425"/>
      <c r="G1916" s="425"/>
      <c r="H1916" s="425"/>
      <c r="I1916" s="425"/>
    </row>
    <row r="1917" spans="1:9" x14ac:dyDescent="0.2">
      <c r="A1917" s="425"/>
      <c r="B1917" s="425"/>
      <c r="C1917" s="425"/>
      <c r="D1917" s="425"/>
      <c r="E1917" s="425"/>
      <c r="F1917" s="425"/>
      <c r="G1917" s="425"/>
      <c r="H1917" s="425"/>
      <c r="I1917" s="425"/>
    </row>
    <row r="1918" spans="1:9" x14ac:dyDescent="0.2">
      <c r="A1918" s="425"/>
      <c r="B1918" s="425"/>
      <c r="C1918" s="425"/>
      <c r="D1918" s="425"/>
      <c r="E1918" s="425"/>
      <c r="F1918" s="425"/>
      <c r="G1918" s="425"/>
      <c r="H1918" s="425"/>
      <c r="I1918" s="425"/>
    </row>
    <row r="1919" spans="1:9" x14ac:dyDescent="0.2">
      <c r="A1919" s="425"/>
      <c r="B1919" s="425"/>
      <c r="C1919" s="425"/>
      <c r="D1919" s="425"/>
      <c r="E1919" s="425"/>
      <c r="F1919" s="425"/>
      <c r="G1919" s="425"/>
      <c r="H1919" s="425"/>
      <c r="I1919" s="425"/>
    </row>
    <row r="1920" spans="1:9" x14ac:dyDescent="0.2">
      <c r="A1920" s="425"/>
      <c r="B1920" s="425"/>
      <c r="C1920" s="425"/>
      <c r="D1920" s="425"/>
      <c r="E1920" s="425"/>
      <c r="F1920" s="425"/>
      <c r="G1920" s="425"/>
      <c r="H1920" s="425"/>
      <c r="I1920" s="425"/>
    </row>
    <row r="1921" spans="1:9" x14ac:dyDescent="0.2">
      <c r="A1921" s="425"/>
      <c r="B1921" s="425"/>
      <c r="C1921" s="425"/>
      <c r="D1921" s="425"/>
      <c r="E1921" s="425"/>
      <c r="F1921" s="425"/>
      <c r="G1921" s="425"/>
      <c r="H1921" s="425"/>
      <c r="I1921" s="425"/>
    </row>
    <row r="1922" spans="1:9" x14ac:dyDescent="0.2">
      <c r="A1922" s="425"/>
      <c r="B1922" s="425"/>
      <c r="C1922" s="425"/>
      <c r="D1922" s="425"/>
      <c r="E1922" s="425"/>
      <c r="F1922" s="425"/>
      <c r="G1922" s="425"/>
      <c r="H1922" s="425"/>
      <c r="I1922" s="425"/>
    </row>
    <row r="1923" spans="1:9" x14ac:dyDescent="0.2">
      <c r="A1923" s="425"/>
      <c r="B1923" s="425"/>
      <c r="C1923" s="425"/>
      <c r="D1923" s="425"/>
      <c r="E1923" s="425"/>
      <c r="F1923" s="425"/>
      <c r="G1923" s="425"/>
      <c r="H1923" s="425"/>
      <c r="I1923" s="425"/>
    </row>
    <row r="1924" spans="1:9" x14ac:dyDescent="0.2">
      <c r="A1924" s="425"/>
      <c r="B1924" s="425"/>
      <c r="C1924" s="425"/>
      <c r="D1924" s="425"/>
      <c r="E1924" s="425"/>
      <c r="F1924" s="425"/>
      <c r="G1924" s="425"/>
      <c r="H1924" s="425"/>
      <c r="I1924" s="425"/>
    </row>
    <row r="1925" spans="1:9" x14ac:dyDescent="0.2">
      <c r="A1925" s="425"/>
      <c r="B1925" s="425"/>
      <c r="C1925" s="425"/>
      <c r="D1925" s="425"/>
      <c r="E1925" s="425"/>
      <c r="F1925" s="425"/>
      <c r="G1925" s="425"/>
      <c r="H1925" s="425"/>
      <c r="I1925" s="425"/>
    </row>
    <row r="1926" spans="1:9" x14ac:dyDescent="0.2">
      <c r="A1926" s="425"/>
      <c r="B1926" s="425"/>
      <c r="C1926" s="425"/>
      <c r="D1926" s="425"/>
      <c r="E1926" s="425"/>
      <c r="F1926" s="425"/>
      <c r="G1926" s="425"/>
      <c r="H1926" s="425"/>
      <c r="I1926" s="425"/>
    </row>
    <row r="1927" spans="1:9" x14ac:dyDescent="0.2">
      <c r="A1927" s="425"/>
      <c r="B1927" s="425"/>
      <c r="C1927" s="425"/>
      <c r="D1927" s="425"/>
      <c r="E1927" s="425"/>
      <c r="F1927" s="425"/>
      <c r="G1927" s="425"/>
      <c r="H1927" s="425"/>
      <c r="I1927" s="425"/>
    </row>
    <row r="1928" spans="1:9" x14ac:dyDescent="0.2">
      <c r="A1928" s="425"/>
      <c r="B1928" s="425"/>
      <c r="C1928" s="425"/>
      <c r="D1928" s="425"/>
      <c r="E1928" s="425"/>
      <c r="F1928" s="425"/>
      <c r="G1928" s="425"/>
      <c r="H1928" s="425"/>
      <c r="I1928" s="425"/>
    </row>
    <row r="1929" spans="1:9" x14ac:dyDescent="0.2">
      <c r="A1929" s="425"/>
      <c r="B1929" s="425"/>
      <c r="C1929" s="425"/>
      <c r="D1929" s="425"/>
      <c r="E1929" s="425"/>
      <c r="F1929" s="425"/>
      <c r="G1929" s="425"/>
      <c r="H1929" s="425"/>
      <c r="I1929" s="425"/>
    </row>
    <row r="1930" spans="1:9" x14ac:dyDescent="0.2">
      <c r="A1930" s="425"/>
      <c r="B1930" s="425"/>
      <c r="C1930" s="425"/>
      <c r="D1930" s="425"/>
      <c r="E1930" s="425"/>
      <c r="F1930" s="425"/>
      <c r="G1930" s="425"/>
      <c r="H1930" s="425"/>
      <c r="I1930" s="425"/>
    </row>
    <row r="1931" spans="1:9" x14ac:dyDescent="0.2">
      <c r="A1931" s="425"/>
      <c r="B1931" s="425"/>
      <c r="C1931" s="425"/>
      <c r="D1931" s="425"/>
      <c r="E1931" s="425"/>
      <c r="F1931" s="425"/>
      <c r="G1931" s="425"/>
      <c r="H1931" s="425"/>
      <c r="I1931" s="425"/>
    </row>
    <row r="1932" spans="1:9" x14ac:dyDescent="0.2">
      <c r="A1932" s="425"/>
      <c r="B1932" s="425"/>
      <c r="C1932" s="425"/>
      <c r="D1932" s="425"/>
      <c r="E1932" s="425"/>
      <c r="F1932" s="425"/>
      <c r="G1932" s="425"/>
      <c r="H1932" s="425"/>
      <c r="I1932" s="425"/>
    </row>
    <row r="1933" spans="1:9" x14ac:dyDescent="0.2">
      <c r="A1933" s="425"/>
      <c r="B1933" s="425"/>
      <c r="C1933" s="425"/>
      <c r="D1933" s="425"/>
      <c r="E1933" s="425"/>
      <c r="F1933" s="425"/>
      <c r="G1933" s="425"/>
      <c r="H1933" s="425"/>
      <c r="I1933" s="425"/>
    </row>
    <row r="1934" spans="1:9" x14ac:dyDescent="0.2">
      <c r="A1934" s="425"/>
      <c r="B1934" s="425"/>
      <c r="C1934" s="425"/>
      <c r="D1934" s="425"/>
      <c r="E1934" s="425"/>
      <c r="F1934" s="425"/>
      <c r="G1934" s="425"/>
      <c r="H1934" s="425"/>
      <c r="I1934" s="425"/>
    </row>
    <row r="1935" spans="1:9" x14ac:dyDescent="0.2">
      <c r="A1935" s="425"/>
      <c r="B1935" s="425"/>
      <c r="C1935" s="425"/>
      <c r="D1935" s="425"/>
      <c r="E1935" s="425"/>
      <c r="F1935" s="425"/>
      <c r="G1935" s="425"/>
      <c r="H1935" s="425"/>
      <c r="I1935" s="425"/>
    </row>
    <row r="1936" spans="1:9" x14ac:dyDescent="0.2">
      <c r="A1936" s="425"/>
      <c r="B1936" s="425"/>
      <c r="C1936" s="425"/>
      <c r="D1936" s="425"/>
      <c r="E1936" s="425"/>
      <c r="F1936" s="425"/>
      <c r="G1936" s="425"/>
      <c r="H1936" s="425"/>
      <c r="I1936" s="425"/>
    </row>
    <row r="1937" spans="1:9" x14ac:dyDescent="0.2">
      <c r="A1937" s="425"/>
      <c r="B1937" s="425"/>
      <c r="C1937" s="425"/>
      <c r="D1937" s="425"/>
      <c r="E1937" s="425"/>
      <c r="F1937" s="425"/>
      <c r="G1937" s="425"/>
      <c r="H1937" s="425"/>
      <c r="I1937" s="425"/>
    </row>
    <row r="1938" spans="1:9" x14ac:dyDescent="0.2">
      <c r="A1938" s="425"/>
      <c r="B1938" s="425"/>
      <c r="C1938" s="425"/>
      <c r="D1938" s="425"/>
      <c r="E1938" s="425"/>
      <c r="F1938" s="425"/>
      <c r="G1938" s="425"/>
      <c r="H1938" s="425"/>
      <c r="I1938" s="425"/>
    </row>
    <row r="1939" spans="1:9" x14ac:dyDescent="0.2">
      <c r="A1939" s="425"/>
      <c r="B1939" s="425"/>
      <c r="C1939" s="425"/>
      <c r="D1939" s="425"/>
      <c r="E1939" s="425"/>
      <c r="F1939" s="425"/>
      <c r="G1939" s="425"/>
      <c r="H1939" s="425"/>
      <c r="I1939" s="425"/>
    </row>
    <row r="1940" spans="1:9" x14ac:dyDescent="0.2">
      <c r="A1940" s="425"/>
      <c r="B1940" s="425"/>
      <c r="C1940" s="425"/>
      <c r="D1940" s="425"/>
      <c r="E1940" s="425"/>
      <c r="F1940" s="425"/>
      <c r="G1940" s="425"/>
      <c r="H1940" s="425"/>
      <c r="I1940" s="425"/>
    </row>
    <row r="1941" spans="1:9" x14ac:dyDescent="0.2">
      <c r="A1941" s="425"/>
      <c r="B1941" s="425"/>
      <c r="C1941" s="425"/>
      <c r="D1941" s="425"/>
      <c r="E1941" s="425"/>
      <c r="F1941" s="425"/>
      <c r="G1941" s="425"/>
      <c r="H1941" s="425"/>
      <c r="I1941" s="425"/>
    </row>
    <row r="1942" spans="1:9" x14ac:dyDescent="0.2">
      <c r="A1942" s="425"/>
      <c r="B1942" s="425"/>
      <c r="C1942" s="425"/>
      <c r="D1942" s="425"/>
      <c r="E1942" s="425"/>
      <c r="F1942" s="425"/>
      <c r="G1942" s="425"/>
      <c r="H1942" s="425"/>
      <c r="I1942" s="425"/>
    </row>
    <row r="1943" spans="1:9" x14ac:dyDescent="0.2">
      <c r="A1943" s="425"/>
      <c r="B1943" s="425"/>
      <c r="C1943" s="425"/>
      <c r="D1943" s="425"/>
      <c r="E1943" s="425"/>
      <c r="F1943" s="425"/>
      <c r="G1943" s="425"/>
      <c r="H1943" s="425"/>
      <c r="I1943" s="425"/>
    </row>
    <row r="1944" spans="1:9" x14ac:dyDescent="0.2">
      <c r="A1944" s="425"/>
      <c r="B1944" s="425"/>
      <c r="C1944" s="425"/>
      <c r="D1944" s="425"/>
      <c r="E1944" s="425"/>
      <c r="F1944" s="425"/>
      <c r="G1944" s="425"/>
      <c r="H1944" s="425"/>
      <c r="I1944" s="425"/>
    </row>
    <row r="1945" spans="1:9" x14ac:dyDescent="0.2">
      <c r="A1945" s="425"/>
      <c r="B1945" s="425"/>
      <c r="C1945" s="425"/>
      <c r="D1945" s="425"/>
      <c r="E1945" s="425"/>
      <c r="F1945" s="425"/>
      <c r="G1945" s="425"/>
      <c r="H1945" s="425"/>
      <c r="I1945" s="425"/>
    </row>
    <row r="1946" spans="1:9" x14ac:dyDescent="0.2">
      <c r="A1946" s="425"/>
      <c r="B1946" s="425"/>
      <c r="C1946" s="425"/>
      <c r="D1946" s="425"/>
      <c r="E1946" s="425"/>
      <c r="F1946" s="425"/>
      <c r="G1946" s="425"/>
      <c r="H1946" s="425"/>
      <c r="I1946" s="425"/>
    </row>
    <row r="1947" spans="1:9" x14ac:dyDescent="0.2">
      <c r="A1947" s="425"/>
      <c r="B1947" s="425"/>
      <c r="C1947" s="425"/>
      <c r="D1947" s="425"/>
      <c r="E1947" s="425"/>
      <c r="F1947" s="425"/>
      <c r="G1947" s="425"/>
      <c r="H1947" s="425"/>
      <c r="I1947" s="425"/>
    </row>
    <row r="1948" spans="1:9" x14ac:dyDescent="0.2">
      <c r="A1948" s="425"/>
      <c r="B1948" s="425"/>
      <c r="C1948" s="425"/>
      <c r="D1948" s="425"/>
      <c r="E1948" s="425"/>
      <c r="F1948" s="425"/>
      <c r="G1948" s="425"/>
      <c r="H1948" s="425"/>
      <c r="I1948" s="425"/>
    </row>
    <row r="1949" spans="1:9" x14ac:dyDescent="0.2">
      <c r="A1949" s="425"/>
      <c r="B1949" s="425"/>
      <c r="C1949" s="425"/>
      <c r="D1949" s="425"/>
      <c r="E1949" s="425"/>
      <c r="F1949" s="425"/>
      <c r="G1949" s="425"/>
      <c r="H1949" s="425"/>
      <c r="I1949" s="425"/>
    </row>
    <row r="1950" spans="1:9" x14ac:dyDescent="0.2">
      <c r="A1950" s="425"/>
      <c r="B1950" s="425"/>
      <c r="C1950" s="425"/>
      <c r="D1950" s="425"/>
      <c r="E1950" s="425"/>
      <c r="F1950" s="425"/>
      <c r="G1950" s="425"/>
      <c r="H1950" s="425"/>
      <c r="I1950" s="425"/>
    </row>
    <row r="1951" spans="1:9" x14ac:dyDescent="0.2">
      <c r="A1951" s="425"/>
      <c r="B1951" s="425"/>
      <c r="C1951" s="425"/>
      <c r="D1951" s="425"/>
      <c r="E1951" s="425"/>
      <c r="F1951" s="425"/>
      <c r="G1951" s="425"/>
      <c r="H1951" s="425"/>
      <c r="I1951" s="425"/>
    </row>
    <row r="1952" spans="1:9" x14ac:dyDescent="0.2">
      <c r="A1952" s="425"/>
      <c r="B1952" s="425"/>
      <c r="C1952" s="425"/>
      <c r="D1952" s="425"/>
      <c r="E1952" s="425"/>
      <c r="F1952" s="425"/>
      <c r="G1952" s="425"/>
      <c r="H1952" s="425"/>
      <c r="I1952" s="425"/>
    </row>
    <row r="1953" spans="1:9" x14ac:dyDescent="0.2">
      <c r="A1953" s="425"/>
      <c r="B1953" s="425"/>
      <c r="C1953" s="425"/>
      <c r="D1953" s="425"/>
      <c r="E1953" s="425"/>
      <c r="F1953" s="425"/>
      <c r="G1953" s="425"/>
      <c r="H1953" s="425"/>
      <c r="I1953" s="425"/>
    </row>
    <row r="1954" spans="1:9" x14ac:dyDescent="0.2">
      <c r="A1954" s="425"/>
      <c r="B1954" s="425"/>
      <c r="C1954" s="425"/>
      <c r="D1954" s="425"/>
      <c r="E1954" s="425"/>
      <c r="F1954" s="425"/>
      <c r="G1954" s="425"/>
      <c r="H1954" s="425"/>
      <c r="I1954" s="425"/>
    </row>
    <row r="1955" spans="1:9" x14ac:dyDescent="0.2">
      <c r="A1955" s="425"/>
      <c r="B1955" s="425"/>
      <c r="C1955" s="425"/>
      <c r="D1955" s="425"/>
      <c r="E1955" s="425"/>
      <c r="F1955" s="425"/>
      <c r="G1955" s="425"/>
      <c r="H1955" s="425"/>
      <c r="I1955" s="425"/>
    </row>
    <row r="1956" spans="1:9" x14ac:dyDescent="0.2">
      <c r="A1956" s="425"/>
      <c r="B1956" s="425"/>
      <c r="C1956" s="425"/>
      <c r="D1956" s="425"/>
      <c r="E1956" s="425"/>
      <c r="F1956" s="425"/>
      <c r="G1956" s="425"/>
      <c r="H1956" s="425"/>
      <c r="I1956" s="425"/>
    </row>
    <row r="1957" spans="1:9" x14ac:dyDescent="0.2">
      <c r="A1957" s="425"/>
      <c r="B1957" s="425"/>
      <c r="C1957" s="425"/>
      <c r="D1957" s="425"/>
      <c r="E1957" s="425"/>
      <c r="F1957" s="425"/>
      <c r="G1957" s="425"/>
      <c r="H1957" s="425"/>
      <c r="I1957" s="425"/>
    </row>
    <row r="1958" spans="1:9" x14ac:dyDescent="0.2">
      <c r="A1958" s="425"/>
      <c r="B1958" s="425"/>
      <c r="C1958" s="425"/>
      <c r="D1958" s="425"/>
      <c r="E1958" s="425"/>
      <c r="F1958" s="425"/>
      <c r="G1958" s="425"/>
      <c r="H1958" s="425"/>
      <c r="I1958" s="425"/>
    </row>
    <row r="1959" spans="1:9" x14ac:dyDescent="0.2">
      <c r="A1959" s="425"/>
      <c r="B1959" s="425"/>
      <c r="C1959" s="425"/>
      <c r="D1959" s="425"/>
      <c r="E1959" s="425"/>
      <c r="F1959" s="425"/>
      <c r="G1959" s="425"/>
      <c r="H1959" s="425"/>
      <c r="I1959" s="425"/>
    </row>
    <row r="1960" spans="1:9" x14ac:dyDescent="0.2">
      <c r="A1960" s="425"/>
      <c r="B1960" s="425"/>
      <c r="C1960" s="425"/>
      <c r="D1960" s="425"/>
      <c r="E1960" s="425"/>
      <c r="F1960" s="425"/>
      <c r="G1960" s="425"/>
      <c r="H1960" s="425"/>
      <c r="I1960" s="425"/>
    </row>
    <row r="1961" spans="1:9" x14ac:dyDescent="0.2">
      <c r="A1961" s="425"/>
      <c r="B1961" s="425"/>
      <c r="C1961" s="425"/>
      <c r="D1961" s="425"/>
      <c r="E1961" s="425"/>
      <c r="F1961" s="425"/>
      <c r="G1961" s="425"/>
      <c r="H1961" s="425"/>
      <c r="I1961" s="425"/>
    </row>
    <row r="1962" spans="1:9" x14ac:dyDescent="0.2">
      <c r="A1962" s="425"/>
      <c r="B1962" s="425"/>
      <c r="C1962" s="425"/>
      <c r="D1962" s="425"/>
      <c r="E1962" s="425"/>
      <c r="F1962" s="425"/>
      <c r="G1962" s="425"/>
      <c r="H1962" s="425"/>
      <c r="I1962" s="425"/>
    </row>
    <row r="1963" spans="1:9" x14ac:dyDescent="0.2">
      <c r="A1963" s="425"/>
      <c r="B1963" s="425"/>
      <c r="C1963" s="425"/>
      <c r="D1963" s="425"/>
      <c r="E1963" s="425"/>
      <c r="F1963" s="425"/>
      <c r="G1963" s="425"/>
      <c r="H1963" s="425"/>
      <c r="I1963" s="425"/>
    </row>
    <row r="1964" spans="1:9" x14ac:dyDescent="0.2">
      <c r="A1964" s="425"/>
      <c r="B1964" s="425"/>
      <c r="C1964" s="425"/>
      <c r="D1964" s="425"/>
      <c r="E1964" s="425"/>
      <c r="F1964" s="425"/>
      <c r="G1964" s="425"/>
      <c r="H1964" s="425"/>
      <c r="I1964" s="425"/>
    </row>
    <row r="1965" spans="1:9" x14ac:dyDescent="0.2">
      <c r="A1965" s="425"/>
      <c r="B1965" s="425"/>
      <c r="C1965" s="425"/>
      <c r="D1965" s="425"/>
      <c r="E1965" s="425"/>
      <c r="F1965" s="425"/>
      <c r="G1965" s="425"/>
      <c r="H1965" s="425"/>
      <c r="I1965" s="425"/>
    </row>
    <row r="1966" spans="1:9" x14ac:dyDescent="0.2">
      <c r="A1966" s="425"/>
      <c r="B1966" s="425"/>
      <c r="C1966" s="425"/>
      <c r="D1966" s="425"/>
      <c r="E1966" s="425"/>
      <c r="F1966" s="425"/>
      <c r="G1966" s="425"/>
      <c r="H1966" s="425"/>
      <c r="I1966" s="425"/>
    </row>
    <row r="1967" spans="1:9" x14ac:dyDescent="0.2">
      <c r="A1967" s="425"/>
      <c r="B1967" s="425"/>
      <c r="C1967" s="425"/>
      <c r="D1967" s="425"/>
      <c r="E1967" s="425"/>
      <c r="F1967" s="425"/>
      <c r="G1967" s="425"/>
      <c r="H1967" s="425"/>
      <c r="I1967" s="425"/>
    </row>
    <row r="1968" spans="1:9" x14ac:dyDescent="0.2">
      <c r="A1968" s="425"/>
      <c r="B1968" s="425"/>
      <c r="C1968" s="425"/>
      <c r="D1968" s="425"/>
      <c r="E1968" s="425"/>
      <c r="F1968" s="425"/>
      <c r="G1968" s="425"/>
      <c r="H1968" s="425"/>
      <c r="I1968" s="425"/>
    </row>
    <row r="1969" spans="1:9" x14ac:dyDescent="0.2">
      <c r="A1969" s="425"/>
      <c r="B1969" s="425"/>
      <c r="C1969" s="425"/>
      <c r="D1969" s="425"/>
      <c r="E1969" s="425"/>
      <c r="F1969" s="425"/>
      <c r="G1969" s="425"/>
      <c r="H1969" s="425"/>
      <c r="I1969" s="425"/>
    </row>
    <row r="1970" spans="1:9" x14ac:dyDescent="0.2">
      <c r="A1970" s="425"/>
      <c r="B1970" s="425"/>
      <c r="C1970" s="425"/>
      <c r="D1970" s="425"/>
      <c r="E1970" s="425"/>
      <c r="F1970" s="425"/>
      <c r="G1970" s="425"/>
      <c r="H1970" s="425"/>
      <c r="I1970" s="425"/>
    </row>
    <row r="1971" spans="1:9" x14ac:dyDescent="0.2">
      <c r="A1971" s="425"/>
      <c r="B1971" s="425"/>
      <c r="C1971" s="425"/>
      <c r="D1971" s="425"/>
      <c r="E1971" s="425"/>
      <c r="F1971" s="425"/>
      <c r="G1971" s="425"/>
      <c r="H1971" s="425"/>
      <c r="I1971" s="425"/>
    </row>
    <row r="1972" spans="1:9" x14ac:dyDescent="0.2">
      <c r="A1972" s="425"/>
      <c r="B1972" s="425"/>
      <c r="C1972" s="425"/>
      <c r="D1972" s="425"/>
      <c r="E1972" s="425"/>
      <c r="F1972" s="425"/>
      <c r="G1972" s="425"/>
      <c r="H1972" s="425"/>
      <c r="I1972" s="425"/>
    </row>
    <row r="1973" spans="1:9" x14ac:dyDescent="0.2">
      <c r="A1973" s="425"/>
      <c r="B1973" s="425"/>
      <c r="C1973" s="425"/>
      <c r="D1973" s="425"/>
      <c r="E1973" s="425"/>
      <c r="F1973" s="425"/>
      <c r="G1973" s="425"/>
      <c r="H1973" s="425"/>
      <c r="I1973" s="425"/>
    </row>
    <row r="1974" spans="1:9" x14ac:dyDescent="0.2">
      <c r="A1974" s="425"/>
      <c r="B1974" s="425"/>
      <c r="C1974" s="425"/>
      <c r="D1974" s="425"/>
      <c r="E1974" s="425"/>
      <c r="F1974" s="425"/>
      <c r="G1974" s="425"/>
      <c r="H1974" s="425"/>
      <c r="I1974" s="425"/>
    </row>
    <row r="1975" spans="1:9" x14ac:dyDescent="0.2">
      <c r="A1975" s="425"/>
      <c r="B1975" s="425"/>
      <c r="C1975" s="425"/>
      <c r="D1975" s="425"/>
      <c r="E1975" s="425"/>
      <c r="F1975" s="425"/>
      <c r="G1975" s="425"/>
      <c r="H1975" s="425"/>
      <c r="I1975" s="425"/>
    </row>
    <row r="1976" spans="1:9" x14ac:dyDescent="0.2">
      <c r="A1976" s="425"/>
      <c r="B1976" s="425"/>
      <c r="C1976" s="425"/>
      <c r="D1976" s="425"/>
      <c r="E1976" s="425"/>
      <c r="F1976" s="425"/>
      <c r="G1976" s="425"/>
      <c r="H1976" s="425"/>
      <c r="I1976" s="425"/>
    </row>
    <row r="1977" spans="1:9" x14ac:dyDescent="0.2">
      <c r="A1977" s="425"/>
      <c r="B1977" s="425"/>
      <c r="C1977" s="425"/>
      <c r="D1977" s="425"/>
      <c r="E1977" s="425"/>
      <c r="F1977" s="425"/>
      <c r="G1977" s="425"/>
      <c r="H1977" s="425"/>
      <c r="I1977" s="425"/>
    </row>
    <row r="1978" spans="1:9" x14ac:dyDescent="0.2">
      <c r="A1978" s="425"/>
      <c r="B1978" s="425"/>
      <c r="C1978" s="425"/>
      <c r="D1978" s="425"/>
      <c r="E1978" s="425"/>
      <c r="F1978" s="425"/>
      <c r="G1978" s="425"/>
      <c r="H1978" s="425"/>
      <c r="I1978" s="425"/>
    </row>
    <row r="1979" spans="1:9" x14ac:dyDescent="0.2">
      <c r="A1979" s="425"/>
      <c r="B1979" s="425"/>
      <c r="C1979" s="425"/>
      <c r="D1979" s="425"/>
      <c r="E1979" s="425"/>
      <c r="F1979" s="425"/>
      <c r="G1979" s="425"/>
      <c r="H1979" s="425"/>
      <c r="I1979" s="425"/>
    </row>
    <row r="1980" spans="1:9" x14ac:dyDescent="0.2">
      <c r="A1980" s="425"/>
      <c r="B1980" s="425"/>
      <c r="C1980" s="425"/>
      <c r="D1980" s="425"/>
      <c r="E1980" s="425"/>
      <c r="F1980" s="425"/>
      <c r="G1980" s="425"/>
      <c r="H1980" s="425"/>
      <c r="I1980" s="425"/>
    </row>
    <row r="1981" spans="1:9" x14ac:dyDescent="0.2">
      <c r="A1981" s="425"/>
      <c r="B1981" s="425"/>
      <c r="C1981" s="425"/>
      <c r="D1981" s="425"/>
      <c r="E1981" s="425"/>
      <c r="F1981" s="425"/>
      <c r="G1981" s="425"/>
      <c r="H1981" s="425"/>
      <c r="I1981" s="425"/>
    </row>
    <row r="1982" spans="1:9" x14ac:dyDescent="0.2">
      <c r="A1982" s="425"/>
      <c r="B1982" s="425"/>
      <c r="C1982" s="425"/>
      <c r="D1982" s="425"/>
      <c r="E1982" s="425"/>
      <c r="F1982" s="425"/>
      <c r="G1982" s="425"/>
      <c r="H1982" s="425"/>
      <c r="I1982" s="425"/>
    </row>
    <row r="1983" spans="1:9" x14ac:dyDescent="0.2">
      <c r="A1983" s="425"/>
      <c r="B1983" s="425"/>
      <c r="C1983" s="425"/>
      <c r="D1983" s="425"/>
      <c r="E1983" s="425"/>
      <c r="F1983" s="425"/>
      <c r="G1983" s="425"/>
      <c r="H1983" s="425"/>
      <c r="I1983" s="425"/>
    </row>
    <row r="1984" spans="1:9" x14ac:dyDescent="0.2">
      <c r="A1984" s="425"/>
      <c r="B1984" s="425"/>
      <c r="C1984" s="425"/>
      <c r="D1984" s="425"/>
      <c r="E1984" s="425"/>
      <c r="F1984" s="425"/>
      <c r="G1984" s="425"/>
      <c r="H1984" s="425"/>
      <c r="I1984" s="425"/>
    </row>
    <row r="1985" spans="1:9" x14ac:dyDescent="0.2">
      <c r="A1985" s="425"/>
      <c r="B1985" s="425"/>
      <c r="C1985" s="425"/>
      <c r="D1985" s="425"/>
      <c r="E1985" s="425"/>
      <c r="F1985" s="425"/>
      <c r="G1985" s="425"/>
      <c r="H1985" s="425"/>
      <c r="I1985" s="425"/>
    </row>
    <row r="1986" spans="1:9" x14ac:dyDescent="0.2">
      <c r="A1986" s="425"/>
      <c r="B1986" s="425"/>
      <c r="C1986" s="425"/>
      <c r="D1986" s="425"/>
      <c r="E1986" s="425"/>
      <c r="F1986" s="425"/>
      <c r="G1986" s="425"/>
      <c r="H1986" s="425"/>
      <c r="I1986" s="425"/>
    </row>
    <row r="1987" spans="1:9" x14ac:dyDescent="0.2">
      <c r="A1987" s="425"/>
      <c r="B1987" s="425"/>
      <c r="C1987" s="425"/>
      <c r="D1987" s="425"/>
      <c r="E1987" s="425"/>
      <c r="F1987" s="425"/>
      <c r="G1987" s="425"/>
      <c r="H1987" s="425"/>
      <c r="I1987" s="425"/>
    </row>
    <row r="1988" spans="1:9" x14ac:dyDescent="0.2">
      <c r="A1988" s="425"/>
      <c r="B1988" s="425"/>
      <c r="C1988" s="425"/>
      <c r="D1988" s="425"/>
      <c r="E1988" s="425"/>
      <c r="F1988" s="425"/>
      <c r="G1988" s="425"/>
      <c r="H1988" s="425"/>
      <c r="I1988" s="425"/>
    </row>
    <row r="1989" spans="1:9" x14ac:dyDescent="0.2">
      <c r="A1989" s="425"/>
      <c r="B1989" s="425"/>
      <c r="C1989" s="425"/>
      <c r="D1989" s="425"/>
      <c r="E1989" s="425"/>
      <c r="F1989" s="425"/>
      <c r="G1989" s="425"/>
      <c r="H1989" s="425"/>
      <c r="I1989" s="425"/>
    </row>
    <row r="1990" spans="1:9" x14ac:dyDescent="0.2">
      <c r="A1990" s="425"/>
      <c r="B1990" s="425"/>
      <c r="C1990" s="425"/>
      <c r="D1990" s="425"/>
      <c r="E1990" s="425"/>
      <c r="F1990" s="425"/>
      <c r="G1990" s="425"/>
      <c r="H1990" s="425"/>
      <c r="I1990" s="425"/>
    </row>
    <row r="1991" spans="1:9" x14ac:dyDescent="0.2">
      <c r="A1991" s="425"/>
      <c r="B1991" s="425"/>
      <c r="C1991" s="425"/>
      <c r="D1991" s="425"/>
      <c r="E1991" s="425"/>
      <c r="F1991" s="425"/>
      <c r="G1991" s="425"/>
      <c r="H1991" s="425"/>
      <c r="I1991" s="425"/>
    </row>
    <row r="1992" spans="1:9" x14ac:dyDescent="0.2">
      <c r="A1992" s="425"/>
      <c r="B1992" s="425"/>
      <c r="C1992" s="425"/>
      <c r="D1992" s="425"/>
      <c r="E1992" s="425"/>
      <c r="F1992" s="425"/>
      <c r="G1992" s="425"/>
      <c r="H1992" s="425"/>
      <c r="I1992" s="425"/>
    </row>
    <row r="1993" spans="1:9" x14ac:dyDescent="0.2">
      <c r="A1993" s="425"/>
      <c r="B1993" s="425"/>
      <c r="C1993" s="425"/>
      <c r="D1993" s="425"/>
      <c r="E1993" s="425"/>
      <c r="F1993" s="425"/>
      <c r="G1993" s="425"/>
      <c r="H1993" s="425"/>
      <c r="I1993" s="425"/>
    </row>
    <row r="1994" spans="1:9" x14ac:dyDescent="0.2">
      <c r="A1994" s="425"/>
      <c r="B1994" s="425"/>
      <c r="C1994" s="425"/>
      <c r="D1994" s="425"/>
      <c r="E1994" s="425"/>
      <c r="F1994" s="425"/>
      <c r="G1994" s="425"/>
      <c r="H1994" s="425"/>
      <c r="I1994" s="425"/>
    </row>
    <row r="1995" spans="1:9" x14ac:dyDescent="0.2">
      <c r="A1995" s="425"/>
      <c r="B1995" s="425"/>
      <c r="C1995" s="425"/>
      <c r="D1995" s="425"/>
      <c r="E1995" s="425"/>
      <c r="F1995" s="425"/>
      <c r="G1995" s="425"/>
      <c r="H1995" s="425"/>
      <c r="I1995" s="425"/>
    </row>
    <row r="1996" spans="1:9" x14ac:dyDescent="0.2">
      <c r="A1996" s="425"/>
      <c r="B1996" s="425"/>
      <c r="C1996" s="425"/>
      <c r="D1996" s="425"/>
      <c r="E1996" s="425"/>
      <c r="F1996" s="425"/>
      <c r="G1996" s="425"/>
      <c r="H1996" s="425"/>
      <c r="I1996" s="425"/>
    </row>
    <row r="1997" spans="1:9" x14ac:dyDescent="0.2">
      <c r="A1997" s="425"/>
      <c r="B1997" s="425"/>
      <c r="C1997" s="425"/>
      <c r="D1997" s="425"/>
      <c r="E1997" s="425"/>
      <c r="F1997" s="425"/>
      <c r="G1997" s="425"/>
      <c r="H1997" s="425"/>
      <c r="I1997" s="425"/>
    </row>
    <row r="1998" spans="1:9" x14ac:dyDescent="0.2">
      <c r="A1998" s="425"/>
      <c r="B1998" s="425"/>
      <c r="C1998" s="425"/>
      <c r="D1998" s="425"/>
      <c r="E1998" s="425"/>
      <c r="F1998" s="425"/>
      <c r="G1998" s="425"/>
      <c r="H1998" s="425"/>
      <c r="I1998" s="425"/>
    </row>
    <row r="1999" spans="1:9" x14ac:dyDescent="0.2">
      <c r="A1999" s="425"/>
      <c r="B1999" s="425"/>
      <c r="C1999" s="425"/>
      <c r="D1999" s="425"/>
      <c r="E1999" s="425"/>
      <c r="F1999" s="425"/>
      <c r="G1999" s="425"/>
      <c r="H1999" s="425"/>
      <c r="I1999" s="425"/>
    </row>
    <row r="2000" spans="1:9" x14ac:dyDescent="0.2">
      <c r="A2000" s="425"/>
      <c r="B2000" s="425"/>
      <c r="C2000" s="425"/>
      <c r="D2000" s="425"/>
      <c r="E2000" s="425"/>
      <c r="F2000" s="425"/>
      <c r="G2000" s="425"/>
      <c r="H2000" s="425"/>
      <c r="I2000" s="425"/>
    </row>
    <row r="2001" spans="1:9" x14ac:dyDescent="0.2">
      <c r="A2001" s="425"/>
      <c r="B2001" s="425"/>
      <c r="C2001" s="425"/>
      <c r="D2001" s="425"/>
      <c r="E2001" s="425"/>
      <c r="F2001" s="425"/>
      <c r="G2001" s="425"/>
      <c r="H2001" s="425"/>
      <c r="I2001" s="425"/>
    </row>
    <row r="2002" spans="1:9" x14ac:dyDescent="0.2">
      <c r="A2002" s="425"/>
      <c r="B2002" s="425"/>
      <c r="C2002" s="425"/>
      <c r="D2002" s="425"/>
      <c r="E2002" s="425"/>
      <c r="F2002" s="425"/>
      <c r="G2002" s="425"/>
      <c r="H2002" s="425"/>
      <c r="I2002" s="425"/>
    </row>
    <row r="2003" spans="1:9" x14ac:dyDescent="0.2">
      <c r="A2003" s="425"/>
      <c r="B2003" s="425"/>
      <c r="C2003" s="425"/>
      <c r="D2003" s="425"/>
      <c r="E2003" s="425"/>
      <c r="F2003" s="425"/>
      <c r="G2003" s="425"/>
      <c r="H2003" s="425"/>
      <c r="I2003" s="425"/>
    </row>
    <row r="2004" spans="1:9" x14ac:dyDescent="0.2">
      <c r="A2004" s="425"/>
      <c r="B2004" s="425"/>
      <c r="C2004" s="425"/>
      <c r="D2004" s="425"/>
      <c r="E2004" s="425"/>
      <c r="F2004" s="425"/>
      <c r="G2004" s="425"/>
      <c r="H2004" s="425"/>
      <c r="I2004" s="425"/>
    </row>
    <row r="2005" spans="1:9" x14ac:dyDescent="0.2">
      <c r="A2005" s="425"/>
      <c r="B2005" s="425"/>
      <c r="C2005" s="425"/>
      <c r="D2005" s="425"/>
      <c r="E2005" s="425"/>
      <c r="F2005" s="425"/>
      <c r="G2005" s="425"/>
      <c r="H2005" s="425"/>
      <c r="I2005" s="425"/>
    </row>
    <row r="2006" spans="1:9" x14ac:dyDescent="0.2">
      <c r="A2006" s="425"/>
      <c r="B2006" s="425"/>
      <c r="C2006" s="425"/>
      <c r="D2006" s="425"/>
      <c r="E2006" s="425"/>
      <c r="F2006" s="425"/>
      <c r="G2006" s="425"/>
      <c r="H2006" s="425"/>
      <c r="I2006" s="425"/>
    </row>
    <row r="2007" spans="1:9" x14ac:dyDescent="0.2">
      <c r="A2007" s="425"/>
      <c r="B2007" s="425"/>
      <c r="C2007" s="425"/>
      <c r="D2007" s="425"/>
      <c r="E2007" s="425"/>
      <c r="F2007" s="425"/>
      <c r="G2007" s="425"/>
      <c r="H2007" s="425"/>
      <c r="I2007" s="425"/>
    </row>
    <row r="2008" spans="1:9" x14ac:dyDescent="0.2">
      <c r="A2008" s="425"/>
      <c r="B2008" s="425"/>
      <c r="C2008" s="425"/>
      <c r="D2008" s="425"/>
      <c r="E2008" s="425"/>
      <c r="F2008" s="425"/>
      <c r="G2008" s="425"/>
      <c r="H2008" s="425"/>
      <c r="I2008" s="425"/>
    </row>
    <row r="2009" spans="1:9" x14ac:dyDescent="0.2">
      <c r="A2009" s="425"/>
      <c r="B2009" s="425"/>
      <c r="C2009" s="425"/>
      <c r="D2009" s="425"/>
      <c r="E2009" s="425"/>
      <c r="F2009" s="425"/>
      <c r="G2009" s="425"/>
      <c r="H2009" s="425"/>
      <c r="I2009" s="425"/>
    </row>
    <row r="2010" spans="1:9" x14ac:dyDescent="0.2">
      <c r="A2010" s="425"/>
      <c r="B2010" s="425"/>
      <c r="C2010" s="425"/>
      <c r="D2010" s="425"/>
      <c r="E2010" s="425"/>
      <c r="F2010" s="425"/>
      <c r="G2010" s="425"/>
      <c r="H2010" s="425"/>
      <c r="I2010" s="425"/>
    </row>
    <row r="2011" spans="1:9" x14ac:dyDescent="0.2">
      <c r="A2011" s="425"/>
      <c r="B2011" s="425"/>
      <c r="C2011" s="425"/>
      <c r="D2011" s="425"/>
      <c r="E2011" s="425"/>
      <c r="F2011" s="425"/>
      <c r="G2011" s="425"/>
      <c r="H2011" s="425"/>
      <c r="I2011" s="425"/>
    </row>
    <row r="2012" spans="1:9" x14ac:dyDescent="0.2">
      <c r="A2012" s="425"/>
      <c r="B2012" s="425"/>
      <c r="C2012" s="425"/>
      <c r="D2012" s="425"/>
      <c r="E2012" s="425"/>
      <c r="F2012" s="425"/>
      <c r="G2012" s="425"/>
      <c r="H2012" s="425"/>
      <c r="I2012" s="425"/>
    </row>
    <row r="2013" spans="1:9" x14ac:dyDescent="0.2">
      <c r="A2013" s="425"/>
      <c r="B2013" s="425"/>
      <c r="C2013" s="425"/>
      <c r="D2013" s="425"/>
      <c r="E2013" s="425"/>
      <c r="F2013" s="425"/>
      <c r="G2013" s="425"/>
      <c r="H2013" s="425"/>
      <c r="I2013" s="425"/>
    </row>
    <row r="2014" spans="1:9" x14ac:dyDescent="0.2">
      <c r="A2014" s="425"/>
      <c r="B2014" s="425"/>
      <c r="C2014" s="425"/>
      <c r="D2014" s="425"/>
      <c r="E2014" s="425"/>
      <c r="F2014" s="425"/>
      <c r="G2014" s="425"/>
      <c r="H2014" s="425"/>
      <c r="I2014" s="425"/>
    </row>
    <row r="2015" spans="1:9" x14ac:dyDescent="0.2">
      <c r="A2015" s="425"/>
      <c r="B2015" s="425"/>
      <c r="C2015" s="425"/>
      <c r="D2015" s="425"/>
      <c r="E2015" s="425"/>
      <c r="F2015" s="425"/>
      <c r="G2015" s="425"/>
      <c r="H2015" s="425"/>
      <c r="I2015" s="425"/>
    </row>
    <row r="2016" spans="1:9" x14ac:dyDescent="0.2">
      <c r="A2016" s="425"/>
      <c r="B2016" s="425"/>
      <c r="C2016" s="425"/>
      <c r="D2016" s="425"/>
      <c r="E2016" s="425"/>
      <c r="F2016" s="425"/>
      <c r="G2016" s="425"/>
      <c r="H2016" s="425"/>
      <c r="I2016" s="425"/>
    </row>
    <row r="2017" spans="1:9" x14ac:dyDescent="0.2">
      <c r="A2017" s="425"/>
      <c r="B2017" s="425"/>
      <c r="C2017" s="425"/>
      <c r="D2017" s="425"/>
      <c r="E2017" s="425"/>
      <c r="F2017" s="425"/>
      <c r="G2017" s="425"/>
      <c r="H2017" s="425"/>
      <c r="I2017" s="425"/>
    </row>
    <row r="2018" spans="1:9" x14ac:dyDescent="0.2">
      <c r="A2018" s="425"/>
      <c r="B2018" s="425"/>
      <c r="C2018" s="425"/>
      <c r="D2018" s="425"/>
      <c r="E2018" s="425"/>
      <c r="F2018" s="425"/>
      <c r="G2018" s="425"/>
      <c r="H2018" s="425"/>
      <c r="I2018" s="425"/>
    </row>
    <row r="2019" spans="1:9" x14ac:dyDescent="0.2">
      <c r="A2019" s="425"/>
      <c r="B2019" s="425"/>
      <c r="C2019" s="425"/>
      <c r="D2019" s="425"/>
      <c r="E2019" s="425"/>
      <c r="F2019" s="425"/>
      <c r="G2019" s="425"/>
      <c r="H2019" s="425"/>
      <c r="I2019" s="425"/>
    </row>
    <row r="2020" spans="1:9" x14ac:dyDescent="0.2">
      <c r="A2020" s="425"/>
      <c r="B2020" s="425"/>
      <c r="C2020" s="425"/>
      <c r="D2020" s="425"/>
      <c r="E2020" s="425"/>
      <c r="F2020" s="425"/>
      <c r="G2020" s="425"/>
      <c r="H2020" s="425"/>
      <c r="I2020" s="425"/>
    </row>
    <row r="2021" spans="1:9" x14ac:dyDescent="0.2">
      <c r="A2021" s="425"/>
      <c r="B2021" s="425"/>
      <c r="C2021" s="425"/>
      <c r="D2021" s="425"/>
      <c r="E2021" s="425"/>
      <c r="F2021" s="425"/>
      <c r="G2021" s="425"/>
      <c r="H2021" s="425"/>
      <c r="I2021" s="425"/>
    </row>
    <row r="2022" spans="1:9" x14ac:dyDescent="0.2">
      <c r="A2022" s="425"/>
      <c r="B2022" s="425"/>
      <c r="C2022" s="425"/>
      <c r="D2022" s="425"/>
      <c r="E2022" s="425"/>
      <c r="F2022" s="425"/>
      <c r="G2022" s="425"/>
      <c r="H2022" s="425"/>
      <c r="I2022" s="425"/>
    </row>
    <row r="2023" spans="1:9" x14ac:dyDescent="0.2">
      <c r="A2023" s="425"/>
      <c r="B2023" s="425"/>
      <c r="C2023" s="425"/>
      <c r="D2023" s="425"/>
      <c r="E2023" s="425"/>
      <c r="F2023" s="425"/>
      <c r="G2023" s="425"/>
      <c r="H2023" s="425"/>
      <c r="I2023" s="425"/>
    </row>
    <row r="2024" spans="1:9" x14ac:dyDescent="0.2">
      <c r="A2024" s="425"/>
      <c r="B2024" s="425"/>
      <c r="C2024" s="425"/>
      <c r="D2024" s="425"/>
      <c r="E2024" s="425"/>
      <c r="F2024" s="425"/>
      <c r="G2024" s="425"/>
      <c r="H2024" s="425"/>
      <c r="I2024" s="425"/>
    </row>
    <row r="2025" spans="1:9" x14ac:dyDescent="0.2">
      <c r="A2025" s="425"/>
      <c r="B2025" s="425"/>
      <c r="C2025" s="425"/>
      <c r="D2025" s="425"/>
      <c r="E2025" s="425"/>
      <c r="F2025" s="425"/>
      <c r="G2025" s="425"/>
      <c r="H2025" s="425"/>
      <c r="I2025" s="425"/>
    </row>
    <row r="2026" spans="1:9" x14ac:dyDescent="0.2">
      <c r="A2026" s="425"/>
      <c r="B2026" s="425"/>
      <c r="C2026" s="425"/>
      <c r="D2026" s="425"/>
      <c r="E2026" s="425"/>
      <c r="F2026" s="425"/>
      <c r="G2026" s="425"/>
      <c r="H2026" s="425"/>
      <c r="I2026" s="425"/>
    </row>
    <row r="2027" spans="1:9" x14ac:dyDescent="0.2">
      <c r="A2027" s="425"/>
      <c r="B2027" s="425"/>
      <c r="C2027" s="425"/>
      <c r="D2027" s="425"/>
      <c r="E2027" s="425"/>
      <c r="F2027" s="425"/>
      <c r="G2027" s="425"/>
      <c r="H2027" s="425"/>
      <c r="I2027" s="425"/>
    </row>
    <row r="2028" spans="1:9" x14ac:dyDescent="0.2">
      <c r="A2028" s="425"/>
      <c r="B2028" s="425"/>
      <c r="C2028" s="425"/>
      <c r="D2028" s="425"/>
      <c r="E2028" s="425"/>
      <c r="F2028" s="425"/>
      <c r="G2028" s="425"/>
      <c r="H2028" s="425"/>
      <c r="I2028" s="425"/>
    </row>
    <row r="2029" spans="1:9" x14ac:dyDescent="0.2">
      <c r="A2029" s="425"/>
      <c r="B2029" s="425"/>
      <c r="C2029" s="425"/>
      <c r="D2029" s="425"/>
      <c r="E2029" s="425"/>
      <c r="F2029" s="425"/>
      <c r="G2029" s="425"/>
      <c r="H2029" s="425"/>
      <c r="I2029" s="425"/>
    </row>
    <row r="2030" spans="1:9" x14ac:dyDescent="0.2">
      <c r="A2030" s="425"/>
      <c r="B2030" s="425"/>
      <c r="C2030" s="425"/>
      <c r="D2030" s="425"/>
      <c r="E2030" s="425"/>
      <c r="F2030" s="425"/>
      <c r="G2030" s="425"/>
      <c r="H2030" s="425"/>
      <c r="I2030" s="425"/>
    </row>
    <row r="2031" spans="1:9" x14ac:dyDescent="0.2">
      <c r="A2031" s="425"/>
      <c r="B2031" s="425"/>
      <c r="C2031" s="425"/>
      <c r="D2031" s="425"/>
      <c r="E2031" s="425"/>
      <c r="F2031" s="425"/>
      <c r="G2031" s="425"/>
      <c r="H2031" s="425"/>
      <c r="I2031" s="425"/>
    </row>
    <row r="2032" spans="1:9" x14ac:dyDescent="0.2">
      <c r="A2032" s="425"/>
      <c r="B2032" s="425"/>
      <c r="C2032" s="425"/>
      <c r="D2032" s="425"/>
      <c r="E2032" s="425"/>
      <c r="F2032" s="425"/>
      <c r="G2032" s="425"/>
      <c r="H2032" s="425"/>
      <c r="I2032" s="425"/>
    </row>
    <row r="2033" spans="1:9" x14ac:dyDescent="0.2">
      <c r="A2033" s="425"/>
      <c r="B2033" s="425"/>
      <c r="C2033" s="425"/>
      <c r="D2033" s="425"/>
      <c r="E2033" s="425"/>
      <c r="F2033" s="425"/>
      <c r="G2033" s="425"/>
      <c r="H2033" s="425"/>
      <c r="I2033" s="425"/>
    </row>
    <row r="2034" spans="1:9" x14ac:dyDescent="0.2">
      <c r="A2034" s="425"/>
      <c r="B2034" s="425"/>
      <c r="C2034" s="425"/>
      <c r="D2034" s="425"/>
      <c r="E2034" s="425"/>
      <c r="F2034" s="425"/>
      <c r="G2034" s="425"/>
      <c r="H2034" s="425"/>
      <c r="I2034" s="425"/>
    </row>
    <row r="2035" spans="1:9" x14ac:dyDescent="0.2">
      <c r="A2035" s="425"/>
      <c r="B2035" s="425"/>
      <c r="C2035" s="425"/>
      <c r="D2035" s="425"/>
      <c r="E2035" s="425"/>
      <c r="F2035" s="425"/>
      <c r="G2035" s="425"/>
      <c r="H2035" s="425"/>
      <c r="I2035" s="425"/>
    </row>
    <row r="2036" spans="1:9" x14ac:dyDescent="0.2">
      <c r="A2036" s="425"/>
      <c r="B2036" s="425"/>
      <c r="C2036" s="425"/>
      <c r="D2036" s="425"/>
      <c r="E2036" s="425"/>
      <c r="F2036" s="425"/>
      <c r="G2036" s="425"/>
      <c r="H2036" s="425"/>
      <c r="I2036" s="425"/>
    </row>
    <row r="2037" spans="1:9" x14ac:dyDescent="0.2">
      <c r="A2037" s="425"/>
      <c r="B2037" s="425"/>
      <c r="C2037" s="425"/>
      <c r="D2037" s="425"/>
      <c r="E2037" s="425"/>
      <c r="F2037" s="425"/>
      <c r="G2037" s="425"/>
      <c r="H2037" s="425"/>
      <c r="I2037" s="425"/>
    </row>
    <row r="2038" spans="1:9" x14ac:dyDescent="0.2">
      <c r="A2038" s="425"/>
      <c r="B2038" s="425"/>
      <c r="C2038" s="425"/>
      <c r="D2038" s="425"/>
      <c r="E2038" s="425"/>
      <c r="F2038" s="425"/>
      <c r="G2038" s="425"/>
      <c r="H2038" s="425"/>
      <c r="I2038" s="425"/>
    </row>
    <row r="2039" spans="1:9" x14ac:dyDescent="0.2">
      <c r="A2039" s="425"/>
      <c r="B2039" s="425"/>
      <c r="C2039" s="425"/>
      <c r="D2039" s="425"/>
      <c r="E2039" s="425"/>
      <c r="F2039" s="425"/>
      <c r="G2039" s="425"/>
      <c r="H2039" s="425"/>
      <c r="I2039" s="425"/>
    </row>
    <row r="2040" spans="1:9" x14ac:dyDescent="0.2">
      <c r="A2040" s="425"/>
      <c r="B2040" s="425"/>
      <c r="C2040" s="425"/>
      <c r="D2040" s="425"/>
      <c r="E2040" s="425"/>
      <c r="F2040" s="425"/>
      <c r="G2040" s="425"/>
      <c r="H2040" s="425"/>
      <c r="I2040" s="425"/>
    </row>
    <row r="2041" spans="1:9" x14ac:dyDescent="0.2">
      <c r="A2041" s="425"/>
      <c r="B2041" s="425"/>
      <c r="C2041" s="425"/>
      <c r="D2041" s="425"/>
      <c r="E2041" s="425"/>
      <c r="F2041" s="425"/>
      <c r="G2041" s="425"/>
      <c r="H2041" s="425"/>
      <c r="I2041" s="425"/>
    </row>
    <row r="2042" spans="1:9" x14ac:dyDescent="0.2">
      <c r="A2042" s="425"/>
      <c r="B2042" s="425"/>
      <c r="C2042" s="425"/>
      <c r="D2042" s="425"/>
      <c r="E2042" s="425"/>
      <c r="F2042" s="425"/>
      <c r="G2042" s="425"/>
      <c r="H2042" s="425"/>
      <c r="I2042" s="425"/>
    </row>
    <row r="2043" spans="1:9" x14ac:dyDescent="0.2">
      <c r="A2043" s="425"/>
      <c r="B2043" s="425"/>
      <c r="C2043" s="425"/>
      <c r="D2043" s="425"/>
      <c r="E2043" s="425"/>
      <c r="F2043" s="425"/>
      <c r="G2043" s="425"/>
      <c r="H2043" s="425"/>
      <c r="I2043" s="425"/>
    </row>
    <row r="2044" spans="1:9" x14ac:dyDescent="0.2">
      <c r="A2044" s="425"/>
      <c r="B2044" s="425"/>
      <c r="C2044" s="425"/>
      <c r="D2044" s="425"/>
      <c r="E2044" s="425"/>
      <c r="F2044" s="425"/>
      <c r="G2044" s="425"/>
      <c r="H2044" s="425"/>
      <c r="I2044" s="425"/>
    </row>
    <row r="2045" spans="1:9" x14ac:dyDescent="0.2">
      <c r="A2045" s="425"/>
      <c r="B2045" s="425"/>
      <c r="C2045" s="425"/>
      <c r="D2045" s="425"/>
      <c r="E2045" s="425"/>
      <c r="F2045" s="425"/>
      <c r="G2045" s="425"/>
      <c r="H2045" s="425"/>
      <c r="I2045" s="425"/>
    </row>
    <row r="2046" spans="1:9" x14ac:dyDescent="0.2">
      <c r="A2046" s="425"/>
      <c r="B2046" s="425"/>
      <c r="C2046" s="425"/>
      <c r="D2046" s="425"/>
      <c r="E2046" s="425"/>
      <c r="F2046" s="425"/>
      <c r="G2046" s="425"/>
      <c r="H2046" s="425"/>
      <c r="I2046" s="425"/>
    </row>
    <row r="2047" spans="1:9" x14ac:dyDescent="0.2">
      <c r="A2047" s="425"/>
      <c r="B2047" s="425"/>
      <c r="C2047" s="425"/>
      <c r="D2047" s="425"/>
      <c r="E2047" s="425"/>
      <c r="F2047" s="425"/>
      <c r="G2047" s="425"/>
      <c r="H2047" s="425"/>
      <c r="I2047" s="425"/>
    </row>
    <row r="2048" spans="1:9" x14ac:dyDescent="0.2">
      <c r="A2048" s="425"/>
      <c r="B2048" s="425"/>
      <c r="C2048" s="425"/>
      <c r="D2048" s="425"/>
      <c r="E2048" s="425"/>
      <c r="F2048" s="425"/>
      <c r="G2048" s="425"/>
      <c r="H2048" s="425"/>
      <c r="I2048" s="425"/>
    </row>
    <row r="2049" spans="1:9" x14ac:dyDescent="0.2">
      <c r="A2049" s="425"/>
      <c r="B2049" s="425"/>
      <c r="C2049" s="425"/>
      <c r="D2049" s="425"/>
      <c r="E2049" s="425"/>
      <c r="F2049" s="425"/>
      <c r="G2049" s="425"/>
      <c r="H2049" s="425"/>
      <c r="I2049" s="425"/>
    </row>
    <row r="2050" spans="1:9" x14ac:dyDescent="0.2">
      <c r="A2050" s="425"/>
      <c r="B2050" s="425"/>
      <c r="C2050" s="425"/>
      <c r="D2050" s="425"/>
      <c r="E2050" s="425"/>
      <c r="F2050" s="425"/>
      <c r="G2050" s="425"/>
      <c r="H2050" s="425"/>
      <c r="I2050" s="425"/>
    </row>
    <row r="2051" spans="1:9" x14ac:dyDescent="0.2">
      <c r="A2051" s="425"/>
      <c r="B2051" s="425"/>
      <c r="C2051" s="425"/>
      <c r="D2051" s="425"/>
      <c r="E2051" s="425"/>
      <c r="F2051" s="425"/>
      <c r="G2051" s="425"/>
      <c r="H2051" s="425"/>
      <c r="I2051" s="425"/>
    </row>
    <row r="2052" spans="1:9" x14ac:dyDescent="0.2">
      <c r="A2052" s="425"/>
      <c r="B2052" s="425"/>
      <c r="C2052" s="425"/>
      <c r="D2052" s="425"/>
      <c r="E2052" s="425"/>
      <c r="F2052" s="425"/>
      <c r="G2052" s="425"/>
      <c r="H2052" s="425"/>
      <c r="I2052" s="425"/>
    </row>
    <row r="2053" spans="1:9" x14ac:dyDescent="0.2">
      <c r="A2053" s="425"/>
      <c r="B2053" s="425"/>
      <c r="C2053" s="425"/>
      <c r="D2053" s="425"/>
      <c r="E2053" s="425"/>
      <c r="F2053" s="425"/>
      <c r="G2053" s="425"/>
      <c r="H2053" s="425"/>
      <c r="I2053" s="425"/>
    </row>
    <row r="2054" spans="1:9" x14ac:dyDescent="0.2">
      <c r="A2054" s="425"/>
      <c r="B2054" s="425"/>
      <c r="C2054" s="425"/>
      <c r="D2054" s="425"/>
      <c r="E2054" s="425"/>
      <c r="F2054" s="425"/>
      <c r="G2054" s="425"/>
      <c r="H2054" s="425"/>
      <c r="I2054" s="425"/>
    </row>
    <row r="2055" spans="1:9" x14ac:dyDescent="0.2">
      <c r="A2055" s="425"/>
      <c r="B2055" s="425"/>
      <c r="C2055" s="425"/>
      <c r="D2055" s="425"/>
      <c r="E2055" s="425"/>
      <c r="F2055" s="425"/>
      <c r="G2055" s="425"/>
      <c r="H2055" s="425"/>
      <c r="I2055" s="425"/>
    </row>
    <row r="2056" spans="1:9" x14ac:dyDescent="0.2">
      <c r="A2056" s="425"/>
      <c r="B2056" s="425"/>
      <c r="C2056" s="425"/>
      <c r="D2056" s="425"/>
      <c r="E2056" s="425"/>
      <c r="F2056" s="425"/>
      <c r="G2056" s="425"/>
      <c r="H2056" s="425"/>
      <c r="I2056" s="425"/>
    </row>
    <row r="2057" spans="1:9" x14ac:dyDescent="0.2">
      <c r="A2057" s="425"/>
      <c r="B2057" s="425"/>
      <c r="C2057" s="425"/>
      <c r="D2057" s="425"/>
      <c r="E2057" s="425"/>
      <c r="F2057" s="425"/>
      <c r="G2057" s="425"/>
      <c r="H2057" s="425"/>
      <c r="I2057" s="425"/>
    </row>
    <row r="2058" spans="1:9" x14ac:dyDescent="0.2">
      <c r="A2058" s="425"/>
      <c r="B2058" s="425"/>
      <c r="C2058" s="425"/>
      <c r="D2058" s="425"/>
      <c r="E2058" s="425"/>
      <c r="F2058" s="425"/>
      <c r="G2058" s="425"/>
      <c r="H2058" s="425"/>
      <c r="I2058" s="425"/>
    </row>
    <row r="2059" spans="1:9" x14ac:dyDescent="0.2">
      <c r="A2059" s="425"/>
      <c r="B2059" s="425"/>
      <c r="C2059" s="425"/>
      <c r="D2059" s="425"/>
      <c r="E2059" s="425"/>
      <c r="F2059" s="425"/>
      <c r="G2059" s="425"/>
      <c r="H2059" s="425"/>
      <c r="I2059" s="425"/>
    </row>
    <row r="2060" spans="1:9" x14ac:dyDescent="0.2">
      <c r="A2060" s="425"/>
      <c r="B2060" s="425"/>
      <c r="C2060" s="425"/>
      <c r="D2060" s="425"/>
      <c r="E2060" s="425"/>
      <c r="F2060" s="425"/>
      <c r="G2060" s="425"/>
      <c r="H2060" s="425"/>
      <c r="I2060" s="425"/>
    </row>
    <row r="2061" spans="1:9" x14ac:dyDescent="0.2">
      <c r="A2061" s="425"/>
      <c r="B2061" s="425"/>
      <c r="C2061" s="425"/>
      <c r="D2061" s="425"/>
      <c r="E2061" s="425"/>
      <c r="F2061" s="425"/>
      <c r="G2061" s="425"/>
      <c r="H2061" s="425"/>
      <c r="I2061" s="425"/>
    </row>
    <row r="2062" spans="1:9" x14ac:dyDescent="0.2">
      <c r="A2062" s="425"/>
      <c r="B2062" s="425"/>
      <c r="C2062" s="425"/>
      <c r="D2062" s="425"/>
      <c r="E2062" s="425"/>
      <c r="F2062" s="425"/>
      <c r="G2062" s="425"/>
      <c r="H2062" s="425"/>
      <c r="I2062" s="425"/>
    </row>
    <row r="2063" spans="1:9" x14ac:dyDescent="0.2">
      <c r="A2063" s="425"/>
      <c r="B2063" s="425"/>
      <c r="C2063" s="425"/>
      <c r="D2063" s="425"/>
      <c r="E2063" s="425"/>
      <c r="F2063" s="425"/>
      <c r="G2063" s="425"/>
      <c r="H2063" s="425"/>
      <c r="I2063" s="425"/>
    </row>
    <row r="2064" spans="1:9" x14ac:dyDescent="0.2">
      <c r="A2064" s="425"/>
      <c r="B2064" s="425"/>
      <c r="C2064" s="425"/>
      <c r="D2064" s="425"/>
      <c r="E2064" s="425"/>
      <c r="F2064" s="425"/>
      <c r="G2064" s="425"/>
      <c r="H2064" s="425"/>
      <c r="I2064" s="425"/>
    </row>
    <row r="2065" spans="1:9" x14ac:dyDescent="0.2">
      <c r="A2065" s="425"/>
      <c r="B2065" s="425"/>
      <c r="C2065" s="425"/>
      <c r="D2065" s="425"/>
      <c r="E2065" s="425"/>
      <c r="F2065" s="425"/>
      <c r="G2065" s="425"/>
      <c r="H2065" s="425"/>
      <c r="I2065" s="425"/>
    </row>
    <row r="2066" spans="1:9" x14ac:dyDescent="0.2">
      <c r="A2066" s="425"/>
      <c r="B2066" s="425"/>
      <c r="C2066" s="425"/>
      <c r="D2066" s="425"/>
      <c r="E2066" s="425"/>
      <c r="F2066" s="425"/>
      <c r="G2066" s="425"/>
      <c r="H2066" s="425"/>
      <c r="I2066" s="425"/>
    </row>
    <row r="2067" spans="1:9" x14ac:dyDescent="0.2">
      <c r="A2067" s="425"/>
      <c r="B2067" s="425"/>
      <c r="C2067" s="425"/>
      <c r="D2067" s="425"/>
      <c r="E2067" s="425"/>
      <c r="F2067" s="425"/>
      <c r="G2067" s="425"/>
      <c r="H2067" s="425"/>
      <c r="I2067" s="425"/>
    </row>
    <row r="2068" spans="1:9" x14ac:dyDescent="0.2">
      <c r="A2068" s="425"/>
      <c r="B2068" s="425"/>
      <c r="C2068" s="425"/>
      <c r="D2068" s="425"/>
      <c r="E2068" s="425"/>
      <c r="F2068" s="425"/>
      <c r="G2068" s="425"/>
      <c r="H2068" s="425"/>
      <c r="I2068" s="425"/>
    </row>
    <row r="2069" spans="1:9" x14ac:dyDescent="0.2">
      <c r="A2069" s="425"/>
      <c r="B2069" s="425"/>
      <c r="C2069" s="425"/>
      <c r="D2069" s="425"/>
      <c r="E2069" s="425"/>
      <c r="F2069" s="425"/>
      <c r="G2069" s="425"/>
      <c r="H2069" s="425"/>
      <c r="I2069" s="425"/>
    </row>
    <row r="2070" spans="1:9" x14ac:dyDescent="0.2">
      <c r="A2070" s="425"/>
      <c r="B2070" s="425"/>
      <c r="C2070" s="425"/>
      <c r="D2070" s="425"/>
      <c r="E2070" s="425"/>
      <c r="F2070" s="425"/>
      <c r="G2070" s="425"/>
      <c r="H2070" s="425"/>
      <c r="I2070" s="425"/>
    </row>
    <row r="2071" spans="1:9" x14ac:dyDescent="0.2">
      <c r="A2071" s="425"/>
      <c r="B2071" s="425"/>
      <c r="C2071" s="425"/>
      <c r="D2071" s="425"/>
      <c r="E2071" s="425"/>
      <c r="F2071" s="425"/>
      <c r="G2071" s="425"/>
      <c r="H2071" s="425"/>
      <c r="I2071" s="425"/>
    </row>
    <row r="2072" spans="1:9" x14ac:dyDescent="0.2">
      <c r="A2072" s="425"/>
      <c r="B2072" s="425"/>
      <c r="C2072" s="425"/>
      <c r="D2072" s="425"/>
      <c r="E2072" s="425"/>
      <c r="F2072" s="425"/>
      <c r="G2072" s="425"/>
      <c r="H2072" s="425"/>
      <c r="I2072" s="425"/>
    </row>
    <row r="2073" spans="1:9" x14ac:dyDescent="0.2">
      <c r="A2073" s="425"/>
      <c r="B2073" s="425"/>
      <c r="C2073" s="425"/>
      <c r="D2073" s="425"/>
      <c r="E2073" s="425"/>
      <c r="F2073" s="425"/>
      <c r="G2073" s="425"/>
      <c r="H2073" s="425"/>
      <c r="I2073" s="425"/>
    </row>
    <row r="2074" spans="1:9" x14ac:dyDescent="0.2">
      <c r="A2074" s="425"/>
      <c r="B2074" s="425"/>
      <c r="C2074" s="425"/>
      <c r="D2074" s="425"/>
      <c r="E2074" s="425"/>
      <c r="F2074" s="425"/>
      <c r="G2074" s="425"/>
      <c r="H2074" s="425"/>
      <c r="I2074" s="425"/>
    </row>
    <row r="2075" spans="1:9" x14ac:dyDescent="0.2">
      <c r="A2075" s="425"/>
      <c r="B2075" s="425"/>
      <c r="C2075" s="425"/>
      <c r="D2075" s="425"/>
      <c r="E2075" s="425"/>
      <c r="F2075" s="425"/>
      <c r="G2075" s="425"/>
      <c r="H2075" s="425"/>
      <c r="I2075" s="425"/>
    </row>
    <row r="2076" spans="1:9" x14ac:dyDescent="0.2">
      <c r="A2076" s="425"/>
      <c r="B2076" s="425"/>
      <c r="C2076" s="425"/>
      <c r="D2076" s="425"/>
      <c r="E2076" s="425"/>
      <c r="F2076" s="425"/>
      <c r="G2076" s="425"/>
      <c r="H2076" s="425"/>
      <c r="I2076" s="425"/>
    </row>
    <row r="2077" spans="1:9" x14ac:dyDescent="0.2">
      <c r="A2077" s="425"/>
      <c r="B2077" s="425"/>
      <c r="C2077" s="425"/>
      <c r="D2077" s="425"/>
      <c r="E2077" s="425"/>
      <c r="F2077" s="425"/>
      <c r="G2077" s="425"/>
      <c r="H2077" s="425"/>
      <c r="I2077" s="425"/>
    </row>
    <row r="2078" spans="1:9" x14ac:dyDescent="0.2">
      <c r="A2078" s="425"/>
      <c r="B2078" s="425"/>
      <c r="C2078" s="425"/>
      <c r="D2078" s="425"/>
      <c r="E2078" s="425"/>
      <c r="F2078" s="425"/>
      <c r="G2078" s="425"/>
      <c r="H2078" s="425"/>
      <c r="I2078" s="425"/>
    </row>
    <row r="2079" spans="1:9" x14ac:dyDescent="0.2">
      <c r="A2079" s="425"/>
      <c r="B2079" s="425"/>
      <c r="C2079" s="425"/>
      <c r="D2079" s="425"/>
      <c r="E2079" s="425"/>
      <c r="F2079" s="425"/>
      <c r="G2079" s="425"/>
      <c r="H2079" s="425"/>
      <c r="I2079" s="425"/>
    </row>
    <row r="2080" spans="1:9" x14ac:dyDescent="0.2">
      <c r="A2080" s="425"/>
      <c r="B2080" s="425"/>
      <c r="C2080" s="425"/>
      <c r="D2080" s="425"/>
      <c r="E2080" s="425"/>
      <c r="F2080" s="425"/>
      <c r="G2080" s="425"/>
      <c r="H2080" s="425"/>
      <c r="I2080" s="425"/>
    </row>
    <row r="2081" spans="1:9" x14ac:dyDescent="0.2">
      <c r="A2081" s="425"/>
      <c r="B2081" s="425"/>
      <c r="C2081" s="425"/>
      <c r="D2081" s="425"/>
      <c r="E2081" s="425"/>
      <c r="F2081" s="425"/>
      <c r="G2081" s="425"/>
      <c r="H2081" s="425"/>
      <c r="I2081" s="425"/>
    </row>
    <row r="2082" spans="1:9" x14ac:dyDescent="0.2">
      <c r="A2082" s="425"/>
      <c r="B2082" s="425"/>
      <c r="C2082" s="425"/>
      <c r="D2082" s="425"/>
      <c r="E2082" s="425"/>
      <c r="F2082" s="425"/>
      <c r="G2082" s="425"/>
      <c r="H2082" s="425"/>
      <c r="I2082" s="425"/>
    </row>
    <row r="2083" spans="1:9" x14ac:dyDescent="0.2">
      <c r="A2083" s="425"/>
      <c r="B2083" s="425"/>
      <c r="C2083" s="425"/>
      <c r="D2083" s="425"/>
      <c r="E2083" s="425"/>
      <c r="F2083" s="425"/>
      <c r="G2083" s="425"/>
      <c r="H2083" s="425"/>
      <c r="I2083" s="425"/>
    </row>
    <row r="2084" spans="1:9" x14ac:dyDescent="0.2">
      <c r="A2084" s="425"/>
      <c r="B2084" s="425"/>
      <c r="C2084" s="425"/>
      <c r="D2084" s="425"/>
      <c r="E2084" s="425"/>
      <c r="F2084" s="425"/>
      <c r="G2084" s="425"/>
      <c r="H2084" s="425"/>
      <c r="I2084" s="425"/>
    </row>
    <row r="2085" spans="1:9" x14ac:dyDescent="0.2">
      <c r="A2085" s="425"/>
      <c r="B2085" s="425"/>
      <c r="C2085" s="425"/>
      <c r="D2085" s="425"/>
      <c r="E2085" s="425"/>
      <c r="F2085" s="425"/>
      <c r="G2085" s="425"/>
      <c r="H2085" s="425"/>
      <c r="I2085" s="425"/>
    </row>
    <row r="2086" spans="1:9" x14ac:dyDescent="0.2">
      <c r="A2086" s="425"/>
      <c r="B2086" s="425"/>
      <c r="C2086" s="425"/>
      <c r="D2086" s="425"/>
      <c r="E2086" s="425"/>
      <c r="F2086" s="425"/>
      <c r="G2086" s="425"/>
      <c r="H2086" s="425"/>
      <c r="I2086" s="425"/>
    </row>
    <row r="2087" spans="1:9" x14ac:dyDescent="0.2">
      <c r="A2087" s="425"/>
      <c r="B2087" s="425"/>
      <c r="C2087" s="425"/>
      <c r="D2087" s="425"/>
      <c r="E2087" s="425"/>
      <c r="F2087" s="425"/>
      <c r="G2087" s="425"/>
      <c r="H2087" s="425"/>
      <c r="I2087" s="425"/>
    </row>
    <row r="2088" spans="1:9" x14ac:dyDescent="0.2">
      <c r="A2088" s="425"/>
      <c r="B2088" s="425"/>
      <c r="C2088" s="425"/>
      <c r="D2088" s="425"/>
      <c r="E2088" s="425"/>
      <c r="F2088" s="425"/>
      <c r="G2088" s="425"/>
      <c r="H2088" s="425"/>
      <c r="I2088" s="425"/>
    </row>
    <row r="2089" spans="1:9" x14ac:dyDescent="0.2">
      <c r="A2089" s="425"/>
      <c r="B2089" s="425"/>
      <c r="C2089" s="425"/>
      <c r="D2089" s="425"/>
      <c r="E2089" s="425"/>
      <c r="F2089" s="425"/>
      <c r="G2089" s="425"/>
      <c r="H2089" s="425"/>
      <c r="I2089" s="425"/>
    </row>
    <row r="2090" spans="1:9" x14ac:dyDescent="0.2">
      <c r="A2090" s="425"/>
      <c r="B2090" s="425"/>
      <c r="C2090" s="425"/>
      <c r="D2090" s="425"/>
      <c r="E2090" s="425"/>
      <c r="F2090" s="425"/>
      <c r="G2090" s="425"/>
      <c r="H2090" s="425"/>
      <c r="I2090" s="425"/>
    </row>
    <row r="2091" spans="1:9" x14ac:dyDescent="0.2">
      <c r="A2091" s="425"/>
      <c r="B2091" s="425"/>
      <c r="C2091" s="425"/>
      <c r="D2091" s="425"/>
      <c r="E2091" s="425"/>
      <c r="F2091" s="425"/>
      <c r="G2091" s="425"/>
      <c r="H2091" s="425"/>
      <c r="I2091" s="425"/>
    </row>
    <row r="2092" spans="1:9" x14ac:dyDescent="0.2">
      <c r="A2092" s="425"/>
      <c r="B2092" s="425"/>
      <c r="C2092" s="425"/>
      <c r="D2092" s="425"/>
      <c r="E2092" s="425"/>
      <c r="F2092" s="425"/>
      <c r="G2092" s="425"/>
      <c r="H2092" s="425"/>
      <c r="I2092" s="425"/>
    </row>
    <row r="2093" spans="1:9" x14ac:dyDescent="0.2">
      <c r="A2093" s="425"/>
      <c r="B2093" s="425"/>
      <c r="C2093" s="425"/>
      <c r="D2093" s="425"/>
      <c r="E2093" s="425"/>
      <c r="F2093" s="425"/>
      <c r="G2093" s="425"/>
      <c r="H2093" s="425"/>
      <c r="I2093" s="425"/>
    </row>
    <row r="2094" spans="1:9" x14ac:dyDescent="0.2">
      <c r="A2094" s="425"/>
      <c r="B2094" s="425"/>
      <c r="C2094" s="425"/>
      <c r="D2094" s="425"/>
      <c r="E2094" s="425"/>
      <c r="F2094" s="425"/>
      <c r="G2094" s="425"/>
      <c r="H2094" s="425"/>
      <c r="I2094" s="425"/>
    </row>
    <row r="2095" spans="1:9" x14ac:dyDescent="0.2">
      <c r="A2095" s="425"/>
      <c r="B2095" s="425"/>
      <c r="C2095" s="425"/>
      <c r="D2095" s="425"/>
      <c r="E2095" s="425"/>
      <c r="F2095" s="425"/>
      <c r="G2095" s="425"/>
      <c r="H2095" s="425"/>
      <c r="I2095" s="425"/>
    </row>
    <row r="2096" spans="1:9" x14ac:dyDescent="0.2">
      <c r="A2096" s="425"/>
      <c r="B2096" s="425"/>
      <c r="C2096" s="425"/>
      <c r="D2096" s="425"/>
      <c r="E2096" s="425"/>
      <c r="F2096" s="425"/>
      <c r="G2096" s="425"/>
      <c r="H2096" s="425"/>
      <c r="I2096" s="425"/>
    </row>
    <row r="2097" spans="1:9" x14ac:dyDescent="0.2">
      <c r="A2097" s="425"/>
      <c r="B2097" s="425"/>
      <c r="C2097" s="425"/>
      <c r="D2097" s="425"/>
      <c r="E2097" s="425"/>
      <c r="F2097" s="425"/>
      <c r="G2097" s="425"/>
      <c r="H2097" s="425"/>
      <c r="I2097" s="425"/>
    </row>
    <row r="2098" spans="1:9" x14ac:dyDescent="0.2">
      <c r="A2098" s="425"/>
      <c r="B2098" s="425"/>
      <c r="C2098" s="425"/>
      <c r="D2098" s="425"/>
      <c r="E2098" s="425"/>
      <c r="F2098" s="425"/>
      <c r="G2098" s="425"/>
      <c r="H2098" s="425"/>
      <c r="I2098" s="425"/>
    </row>
    <row r="2099" spans="1:9" x14ac:dyDescent="0.2">
      <c r="A2099" s="425"/>
      <c r="B2099" s="425"/>
      <c r="C2099" s="425"/>
      <c r="D2099" s="425"/>
      <c r="E2099" s="425"/>
      <c r="F2099" s="425"/>
      <c r="G2099" s="425"/>
      <c r="H2099" s="425"/>
      <c r="I2099" s="425"/>
    </row>
    <row r="2100" spans="1:9" x14ac:dyDescent="0.2">
      <c r="A2100" s="425"/>
      <c r="B2100" s="425"/>
      <c r="C2100" s="425"/>
      <c r="D2100" s="425"/>
      <c r="E2100" s="425"/>
      <c r="F2100" s="425"/>
      <c r="G2100" s="425"/>
      <c r="H2100" s="425"/>
      <c r="I2100" s="425"/>
    </row>
    <row r="2101" spans="1:9" x14ac:dyDescent="0.2">
      <c r="A2101" s="425"/>
      <c r="B2101" s="425"/>
      <c r="C2101" s="425"/>
      <c r="D2101" s="425"/>
      <c r="E2101" s="425"/>
      <c r="F2101" s="425"/>
      <c r="G2101" s="425"/>
      <c r="H2101" s="425"/>
      <c r="I2101" s="425"/>
    </row>
    <row r="2102" spans="1:9" x14ac:dyDescent="0.2">
      <c r="A2102" s="425"/>
      <c r="B2102" s="425"/>
      <c r="C2102" s="425"/>
      <c r="D2102" s="425"/>
      <c r="E2102" s="425"/>
      <c r="F2102" s="425"/>
      <c r="G2102" s="425"/>
      <c r="H2102" s="425"/>
      <c r="I2102" s="425"/>
    </row>
    <row r="2103" spans="1:9" x14ac:dyDescent="0.2">
      <c r="A2103" s="425"/>
      <c r="B2103" s="425"/>
      <c r="C2103" s="425"/>
      <c r="D2103" s="425"/>
      <c r="E2103" s="425"/>
      <c r="F2103" s="425"/>
      <c r="G2103" s="425"/>
      <c r="H2103" s="425"/>
      <c r="I2103" s="425"/>
    </row>
    <row r="2104" spans="1:9" x14ac:dyDescent="0.2">
      <c r="A2104" s="425"/>
      <c r="B2104" s="425"/>
      <c r="C2104" s="425"/>
      <c r="D2104" s="425"/>
      <c r="E2104" s="425"/>
      <c r="F2104" s="425"/>
      <c r="G2104" s="425"/>
      <c r="H2104" s="425"/>
      <c r="I2104" s="425"/>
    </row>
    <row r="2105" spans="1:9" x14ac:dyDescent="0.2">
      <c r="A2105" s="425"/>
      <c r="B2105" s="425"/>
      <c r="C2105" s="425"/>
      <c r="D2105" s="425"/>
      <c r="E2105" s="425"/>
      <c r="F2105" s="425"/>
      <c r="G2105" s="425"/>
      <c r="H2105" s="425"/>
      <c r="I2105" s="425"/>
    </row>
    <row r="2106" spans="1:9" x14ac:dyDescent="0.2">
      <c r="A2106" s="425"/>
      <c r="B2106" s="425"/>
      <c r="C2106" s="425"/>
      <c r="D2106" s="425"/>
      <c r="E2106" s="425"/>
      <c r="F2106" s="425"/>
      <c r="G2106" s="425"/>
      <c r="H2106" s="425"/>
      <c r="I2106" s="425"/>
    </row>
    <row r="2107" spans="1:9" x14ac:dyDescent="0.2">
      <c r="A2107" s="425"/>
      <c r="B2107" s="425"/>
      <c r="C2107" s="425"/>
      <c r="D2107" s="425"/>
      <c r="E2107" s="425"/>
      <c r="F2107" s="425"/>
      <c r="G2107" s="425"/>
      <c r="H2107" s="425"/>
      <c r="I2107" s="425"/>
    </row>
    <row r="2108" spans="1:9" x14ac:dyDescent="0.2">
      <c r="A2108" s="425"/>
      <c r="B2108" s="425"/>
      <c r="C2108" s="425"/>
      <c r="D2108" s="425"/>
      <c r="E2108" s="425"/>
      <c r="F2108" s="425"/>
      <c r="G2108" s="425"/>
      <c r="H2108" s="425"/>
      <c r="I2108" s="425"/>
    </row>
    <row r="2109" spans="1:9" x14ac:dyDescent="0.2">
      <c r="A2109" s="425"/>
      <c r="B2109" s="425"/>
      <c r="C2109" s="425"/>
      <c r="D2109" s="425"/>
      <c r="E2109" s="425"/>
      <c r="F2109" s="425"/>
      <c r="G2109" s="425"/>
      <c r="H2109" s="425"/>
      <c r="I2109" s="425"/>
    </row>
    <row r="2110" spans="1:9" x14ac:dyDescent="0.2">
      <c r="A2110" s="425"/>
      <c r="B2110" s="425"/>
      <c r="C2110" s="425"/>
      <c r="D2110" s="425"/>
      <c r="E2110" s="425"/>
      <c r="F2110" s="425"/>
      <c r="G2110" s="425"/>
      <c r="H2110" s="425"/>
      <c r="I2110" s="425"/>
    </row>
    <row r="2111" spans="1:9" x14ac:dyDescent="0.2">
      <c r="A2111" s="425"/>
      <c r="B2111" s="425"/>
      <c r="C2111" s="425"/>
      <c r="D2111" s="425"/>
      <c r="E2111" s="425"/>
      <c r="F2111" s="425"/>
      <c r="G2111" s="425"/>
      <c r="H2111" s="425"/>
      <c r="I2111" s="425"/>
    </row>
    <row r="2112" spans="1:9" x14ac:dyDescent="0.2">
      <c r="A2112" s="425"/>
      <c r="B2112" s="425"/>
      <c r="C2112" s="425"/>
      <c r="D2112" s="425"/>
      <c r="E2112" s="425"/>
      <c r="F2112" s="425"/>
      <c r="G2112" s="425"/>
      <c r="H2112" s="425"/>
      <c r="I2112" s="425"/>
    </row>
    <row r="2113" spans="1:9" x14ac:dyDescent="0.2">
      <c r="A2113" s="425"/>
      <c r="B2113" s="425"/>
      <c r="C2113" s="425"/>
      <c r="D2113" s="425"/>
      <c r="E2113" s="425"/>
      <c r="F2113" s="425"/>
      <c r="G2113" s="425"/>
      <c r="H2113" s="425"/>
      <c r="I2113" s="425"/>
    </row>
    <row r="2114" spans="1:9" x14ac:dyDescent="0.2">
      <c r="A2114" s="425"/>
      <c r="B2114" s="425"/>
      <c r="C2114" s="425"/>
      <c r="D2114" s="425"/>
      <c r="E2114" s="425"/>
      <c r="F2114" s="425"/>
      <c r="G2114" s="425"/>
      <c r="H2114" s="425"/>
      <c r="I2114" s="425"/>
    </row>
    <row r="2115" spans="1:9" x14ac:dyDescent="0.2">
      <c r="A2115" s="425"/>
      <c r="B2115" s="425"/>
      <c r="C2115" s="425"/>
      <c r="D2115" s="425"/>
      <c r="E2115" s="425"/>
      <c r="F2115" s="425"/>
      <c r="G2115" s="425"/>
      <c r="H2115" s="425"/>
      <c r="I2115" s="425"/>
    </row>
    <row r="2116" spans="1:9" x14ac:dyDescent="0.2">
      <c r="A2116" s="425"/>
      <c r="B2116" s="425"/>
      <c r="C2116" s="425"/>
      <c r="D2116" s="425"/>
      <c r="E2116" s="425"/>
      <c r="F2116" s="425"/>
      <c r="G2116" s="425"/>
      <c r="H2116" s="425"/>
      <c r="I2116" s="425"/>
    </row>
    <row r="2117" spans="1:9" x14ac:dyDescent="0.2">
      <c r="A2117" s="425"/>
      <c r="B2117" s="425"/>
      <c r="C2117" s="425"/>
      <c r="D2117" s="425"/>
      <c r="E2117" s="425"/>
      <c r="F2117" s="425"/>
      <c r="G2117" s="425"/>
      <c r="H2117" s="425"/>
      <c r="I2117" s="425"/>
    </row>
    <row r="2118" spans="1:9" x14ac:dyDescent="0.2">
      <c r="A2118" s="425"/>
      <c r="B2118" s="425"/>
      <c r="C2118" s="425"/>
      <c r="D2118" s="425"/>
      <c r="E2118" s="425"/>
      <c r="F2118" s="425"/>
      <c r="G2118" s="425"/>
      <c r="H2118" s="425"/>
      <c r="I2118" s="425"/>
    </row>
    <row r="2119" spans="1:9" x14ac:dyDescent="0.2">
      <c r="A2119" s="425"/>
      <c r="B2119" s="425"/>
      <c r="C2119" s="425"/>
      <c r="D2119" s="425"/>
      <c r="E2119" s="425"/>
      <c r="F2119" s="425"/>
      <c r="G2119" s="425"/>
      <c r="H2119" s="425"/>
      <c r="I2119" s="425"/>
    </row>
    <row r="2120" spans="1:9" x14ac:dyDescent="0.2">
      <c r="A2120" s="425"/>
      <c r="B2120" s="425"/>
      <c r="C2120" s="425"/>
      <c r="D2120" s="425"/>
      <c r="E2120" s="425"/>
      <c r="F2120" s="425"/>
      <c r="G2120" s="425"/>
      <c r="H2120" s="425"/>
      <c r="I2120" s="425"/>
    </row>
    <row r="2121" spans="1:9" x14ac:dyDescent="0.2">
      <c r="A2121" s="425"/>
      <c r="B2121" s="425"/>
      <c r="C2121" s="425"/>
      <c r="D2121" s="425"/>
      <c r="E2121" s="425"/>
      <c r="F2121" s="425"/>
      <c r="G2121" s="425"/>
      <c r="H2121" s="425"/>
      <c r="I2121" s="425"/>
    </row>
    <row r="2122" spans="1:9" x14ac:dyDescent="0.2">
      <c r="A2122" s="425"/>
      <c r="B2122" s="425"/>
      <c r="C2122" s="425"/>
      <c r="D2122" s="425"/>
      <c r="E2122" s="425"/>
      <c r="F2122" s="425"/>
      <c r="G2122" s="425"/>
      <c r="H2122" s="425"/>
      <c r="I2122" s="425"/>
    </row>
    <row r="2123" spans="1:9" x14ac:dyDescent="0.2">
      <c r="A2123" s="425"/>
      <c r="B2123" s="425"/>
      <c r="C2123" s="425"/>
      <c r="D2123" s="425"/>
      <c r="E2123" s="425"/>
      <c r="F2123" s="425"/>
      <c r="G2123" s="425"/>
      <c r="H2123" s="425"/>
      <c r="I2123" s="425"/>
    </row>
    <row r="2124" spans="1:9" x14ac:dyDescent="0.2">
      <c r="A2124" s="425"/>
      <c r="B2124" s="425"/>
      <c r="C2124" s="425"/>
      <c r="D2124" s="425"/>
      <c r="E2124" s="425"/>
      <c r="F2124" s="425"/>
      <c r="G2124" s="425"/>
      <c r="H2124" s="425"/>
      <c r="I2124" s="425"/>
    </row>
    <row r="2125" spans="1:9" x14ac:dyDescent="0.2">
      <c r="A2125" s="425"/>
      <c r="B2125" s="425"/>
      <c r="C2125" s="425"/>
      <c r="D2125" s="425"/>
      <c r="E2125" s="425"/>
      <c r="F2125" s="425"/>
      <c r="G2125" s="425"/>
      <c r="H2125" s="425"/>
      <c r="I2125" s="425"/>
    </row>
    <row r="2126" spans="1:9" x14ac:dyDescent="0.2">
      <c r="A2126" s="425"/>
      <c r="B2126" s="425"/>
      <c r="C2126" s="425"/>
      <c r="D2126" s="425"/>
      <c r="E2126" s="425"/>
      <c r="F2126" s="425"/>
      <c r="G2126" s="425"/>
      <c r="H2126" s="425"/>
      <c r="I2126" s="425"/>
    </row>
    <row r="2127" spans="1:9" x14ac:dyDescent="0.2">
      <c r="A2127" s="425"/>
      <c r="B2127" s="425"/>
      <c r="C2127" s="425"/>
      <c r="D2127" s="425"/>
      <c r="E2127" s="425"/>
      <c r="F2127" s="425"/>
      <c r="G2127" s="425"/>
      <c r="H2127" s="425"/>
      <c r="I2127" s="425"/>
    </row>
    <row r="2128" spans="1:9" x14ac:dyDescent="0.2">
      <c r="A2128" s="425"/>
      <c r="B2128" s="425"/>
      <c r="C2128" s="425"/>
      <c r="D2128" s="425"/>
      <c r="E2128" s="425"/>
      <c r="F2128" s="425"/>
      <c r="G2128" s="425"/>
      <c r="H2128" s="425"/>
      <c r="I2128" s="425"/>
    </row>
    <row r="2129" spans="1:9" x14ac:dyDescent="0.2">
      <c r="A2129" s="425"/>
      <c r="B2129" s="425"/>
      <c r="C2129" s="425"/>
      <c r="D2129" s="425"/>
      <c r="E2129" s="425"/>
      <c r="F2129" s="425"/>
      <c r="G2129" s="425"/>
      <c r="H2129" s="425"/>
      <c r="I2129" s="425"/>
    </row>
    <row r="2130" spans="1:9" x14ac:dyDescent="0.2">
      <c r="A2130" s="425"/>
      <c r="B2130" s="425"/>
      <c r="C2130" s="425"/>
      <c r="D2130" s="425"/>
      <c r="E2130" s="425"/>
      <c r="F2130" s="425"/>
      <c r="G2130" s="425"/>
      <c r="H2130" s="425"/>
      <c r="I2130" s="425"/>
    </row>
    <row r="2131" spans="1:9" x14ac:dyDescent="0.2">
      <c r="A2131" s="425"/>
      <c r="B2131" s="425"/>
      <c r="C2131" s="425"/>
      <c r="D2131" s="425"/>
      <c r="E2131" s="425"/>
      <c r="F2131" s="425"/>
      <c r="G2131" s="425"/>
      <c r="H2131" s="425"/>
      <c r="I2131" s="425"/>
    </row>
    <row r="2132" spans="1:9" x14ac:dyDescent="0.2">
      <c r="A2132" s="425"/>
      <c r="B2132" s="425"/>
      <c r="C2132" s="425"/>
      <c r="D2132" s="425"/>
      <c r="E2132" s="425"/>
      <c r="F2132" s="425"/>
      <c r="G2132" s="425"/>
      <c r="H2132" s="425"/>
      <c r="I2132" s="425"/>
    </row>
    <row r="2133" spans="1:9" x14ac:dyDescent="0.2">
      <c r="A2133" s="425"/>
      <c r="B2133" s="425"/>
      <c r="C2133" s="425"/>
      <c r="D2133" s="425"/>
      <c r="E2133" s="425"/>
      <c r="F2133" s="425"/>
      <c r="G2133" s="425"/>
      <c r="H2133" s="425"/>
      <c r="I2133" s="425"/>
    </row>
    <row r="2134" spans="1:9" x14ac:dyDescent="0.2">
      <c r="A2134" s="425"/>
      <c r="B2134" s="425"/>
      <c r="C2134" s="425"/>
      <c r="D2134" s="425"/>
      <c r="E2134" s="425"/>
      <c r="F2134" s="425"/>
      <c r="G2134" s="425"/>
      <c r="H2134" s="425"/>
      <c r="I2134" s="425"/>
    </row>
    <row r="2135" spans="1:9" x14ac:dyDescent="0.2">
      <c r="A2135" s="425"/>
      <c r="B2135" s="425"/>
      <c r="C2135" s="425"/>
      <c r="D2135" s="425"/>
      <c r="E2135" s="425"/>
      <c r="F2135" s="425"/>
      <c r="G2135" s="425"/>
      <c r="H2135" s="425"/>
      <c r="I2135" s="425"/>
    </row>
    <row r="2136" spans="1:9" x14ac:dyDescent="0.2">
      <c r="A2136" s="425"/>
      <c r="B2136" s="425"/>
      <c r="C2136" s="425"/>
      <c r="D2136" s="425"/>
      <c r="E2136" s="425"/>
      <c r="F2136" s="425"/>
      <c r="G2136" s="425"/>
      <c r="H2136" s="425"/>
      <c r="I2136" s="425"/>
    </row>
    <row r="2137" spans="1:9" x14ac:dyDescent="0.2">
      <c r="A2137" s="425"/>
      <c r="B2137" s="425"/>
      <c r="C2137" s="425"/>
      <c r="D2137" s="425"/>
      <c r="E2137" s="425"/>
      <c r="F2137" s="425"/>
      <c r="G2137" s="425"/>
      <c r="H2137" s="425"/>
      <c r="I2137" s="425"/>
    </row>
    <row r="2138" spans="1:9" x14ac:dyDescent="0.2">
      <c r="A2138" s="425"/>
      <c r="B2138" s="425"/>
      <c r="C2138" s="425"/>
      <c r="D2138" s="425"/>
      <c r="E2138" s="425"/>
      <c r="F2138" s="425"/>
      <c r="G2138" s="425"/>
      <c r="H2138" s="425"/>
      <c r="I2138" s="425"/>
    </row>
    <row r="2139" spans="1:9" x14ac:dyDescent="0.2">
      <c r="A2139" s="425"/>
      <c r="B2139" s="425"/>
      <c r="C2139" s="425"/>
      <c r="D2139" s="425"/>
      <c r="E2139" s="425"/>
      <c r="F2139" s="425"/>
      <c r="G2139" s="425"/>
      <c r="H2139" s="425"/>
      <c r="I2139" s="425"/>
    </row>
    <row r="2140" spans="1:9" x14ac:dyDescent="0.2">
      <c r="A2140" s="425"/>
      <c r="B2140" s="425"/>
      <c r="C2140" s="425"/>
      <c r="D2140" s="425"/>
      <c r="E2140" s="425"/>
      <c r="F2140" s="425"/>
      <c r="G2140" s="425"/>
      <c r="H2140" s="425"/>
      <c r="I2140" s="425"/>
    </row>
    <row r="2141" spans="1:9" x14ac:dyDescent="0.2">
      <c r="A2141" s="425"/>
      <c r="B2141" s="425"/>
      <c r="C2141" s="425"/>
      <c r="D2141" s="425"/>
      <c r="E2141" s="425"/>
      <c r="F2141" s="425"/>
      <c r="G2141" s="425"/>
      <c r="H2141" s="425"/>
      <c r="I2141" s="425"/>
    </row>
    <row r="2142" spans="1:9" x14ac:dyDescent="0.2">
      <c r="A2142" s="425"/>
      <c r="B2142" s="425"/>
      <c r="C2142" s="425"/>
      <c r="D2142" s="425"/>
      <c r="E2142" s="425"/>
      <c r="F2142" s="425"/>
      <c r="G2142" s="425"/>
      <c r="H2142" s="425"/>
      <c r="I2142" s="425"/>
    </row>
    <row r="2143" spans="1:9" x14ac:dyDescent="0.2">
      <c r="A2143" s="425"/>
      <c r="B2143" s="425"/>
      <c r="C2143" s="425"/>
      <c r="D2143" s="425"/>
      <c r="E2143" s="425"/>
      <c r="F2143" s="425"/>
      <c r="G2143" s="425"/>
      <c r="H2143" s="425"/>
      <c r="I2143" s="425"/>
    </row>
    <row r="2144" spans="1:9" x14ac:dyDescent="0.2">
      <c r="A2144" s="425"/>
      <c r="B2144" s="425"/>
      <c r="C2144" s="425"/>
      <c r="D2144" s="425"/>
      <c r="E2144" s="425"/>
      <c r="F2144" s="425"/>
      <c r="G2144" s="425"/>
      <c r="H2144" s="425"/>
      <c r="I2144" s="425"/>
    </row>
    <row r="2145" spans="1:9" x14ac:dyDescent="0.2">
      <c r="A2145" s="425"/>
      <c r="B2145" s="425"/>
      <c r="C2145" s="425"/>
      <c r="D2145" s="425"/>
      <c r="E2145" s="425"/>
      <c r="F2145" s="425"/>
      <c r="G2145" s="425"/>
      <c r="H2145" s="425"/>
      <c r="I2145" s="425"/>
    </row>
    <row r="2146" spans="1:9" x14ac:dyDescent="0.2">
      <c r="A2146" s="425"/>
      <c r="B2146" s="425"/>
      <c r="C2146" s="425"/>
      <c r="D2146" s="425"/>
      <c r="E2146" s="425"/>
      <c r="F2146" s="425"/>
      <c r="G2146" s="425"/>
      <c r="H2146" s="425"/>
      <c r="I2146" s="425"/>
    </row>
    <row r="2147" spans="1:9" x14ac:dyDescent="0.2">
      <c r="A2147" s="425"/>
      <c r="B2147" s="425"/>
      <c r="C2147" s="425"/>
      <c r="D2147" s="425"/>
      <c r="E2147" s="425"/>
      <c r="F2147" s="425"/>
      <c r="G2147" s="425"/>
      <c r="H2147" s="425"/>
      <c r="I2147" s="425"/>
    </row>
    <row r="2148" spans="1:9" x14ac:dyDescent="0.2">
      <c r="A2148" s="425"/>
      <c r="B2148" s="425"/>
      <c r="C2148" s="425"/>
      <c r="D2148" s="425"/>
      <c r="E2148" s="425"/>
      <c r="F2148" s="425"/>
      <c r="G2148" s="425"/>
      <c r="H2148" s="425"/>
      <c r="I2148" s="425"/>
    </row>
    <row r="2149" spans="1:9" x14ac:dyDescent="0.2">
      <c r="A2149" s="425"/>
      <c r="B2149" s="425"/>
      <c r="C2149" s="425"/>
      <c r="D2149" s="425"/>
      <c r="E2149" s="425"/>
      <c r="F2149" s="425"/>
      <c r="G2149" s="425"/>
      <c r="H2149" s="425"/>
      <c r="I2149" s="425"/>
    </row>
    <row r="2150" spans="1:9" x14ac:dyDescent="0.2">
      <c r="A2150" s="425"/>
      <c r="B2150" s="425"/>
      <c r="C2150" s="425"/>
      <c r="D2150" s="425"/>
      <c r="E2150" s="425"/>
      <c r="F2150" s="425"/>
      <c r="G2150" s="425"/>
      <c r="H2150" s="425"/>
      <c r="I2150" s="425"/>
    </row>
    <row r="2151" spans="1:9" x14ac:dyDescent="0.2">
      <c r="A2151" s="425"/>
      <c r="B2151" s="425"/>
      <c r="C2151" s="425"/>
      <c r="D2151" s="425"/>
      <c r="E2151" s="425"/>
      <c r="F2151" s="425"/>
      <c r="G2151" s="425"/>
      <c r="H2151" s="425"/>
      <c r="I2151" s="425"/>
    </row>
    <row r="2152" spans="1:9" x14ac:dyDescent="0.2">
      <c r="A2152" s="425"/>
      <c r="B2152" s="425"/>
      <c r="C2152" s="425"/>
      <c r="D2152" s="425"/>
      <c r="E2152" s="425"/>
      <c r="F2152" s="425"/>
      <c r="G2152" s="425"/>
      <c r="H2152" s="425"/>
      <c r="I2152" s="425"/>
    </row>
    <row r="2153" spans="1:9" x14ac:dyDescent="0.2">
      <c r="A2153" s="425"/>
      <c r="B2153" s="425"/>
      <c r="C2153" s="425"/>
      <c r="D2153" s="425"/>
      <c r="E2153" s="425"/>
      <c r="F2153" s="425"/>
      <c r="G2153" s="425"/>
      <c r="H2153" s="425"/>
      <c r="I2153" s="425"/>
    </row>
    <row r="2154" spans="1:9" x14ac:dyDescent="0.2">
      <c r="A2154" s="425"/>
      <c r="B2154" s="425"/>
      <c r="C2154" s="425"/>
      <c r="D2154" s="425"/>
      <c r="E2154" s="425"/>
      <c r="F2154" s="425"/>
      <c r="G2154" s="425"/>
      <c r="H2154" s="425"/>
      <c r="I2154" s="425"/>
    </row>
    <row r="2155" spans="1:9" x14ac:dyDescent="0.2">
      <c r="A2155" s="425"/>
      <c r="B2155" s="425"/>
      <c r="C2155" s="425"/>
      <c r="D2155" s="425"/>
      <c r="E2155" s="425"/>
      <c r="F2155" s="425"/>
      <c r="G2155" s="425"/>
      <c r="H2155" s="425"/>
      <c r="I2155" s="425"/>
    </row>
    <row r="2156" spans="1:9" x14ac:dyDescent="0.2">
      <c r="A2156" s="425"/>
      <c r="B2156" s="425"/>
      <c r="C2156" s="425"/>
      <c r="D2156" s="425"/>
      <c r="E2156" s="425"/>
      <c r="F2156" s="425"/>
      <c r="G2156" s="425"/>
      <c r="H2156" s="425"/>
      <c r="I2156" s="425"/>
    </row>
    <row r="2157" spans="1:9" x14ac:dyDescent="0.2">
      <c r="A2157" s="425"/>
      <c r="B2157" s="425"/>
      <c r="C2157" s="425"/>
      <c r="D2157" s="425"/>
      <c r="E2157" s="425"/>
      <c r="F2157" s="425"/>
      <c r="G2157" s="425"/>
      <c r="H2157" s="425"/>
      <c r="I2157" s="425"/>
    </row>
    <row r="2158" spans="1:9" x14ac:dyDescent="0.2">
      <c r="A2158" s="425"/>
      <c r="B2158" s="425"/>
      <c r="C2158" s="425"/>
      <c r="D2158" s="425"/>
      <c r="E2158" s="425"/>
      <c r="F2158" s="425"/>
      <c r="G2158" s="425"/>
      <c r="H2158" s="425"/>
      <c r="I2158" s="425"/>
    </row>
    <row r="2159" spans="1:9" x14ac:dyDescent="0.2">
      <c r="A2159" s="425"/>
      <c r="B2159" s="425"/>
      <c r="C2159" s="425"/>
      <c r="D2159" s="425"/>
      <c r="E2159" s="425"/>
      <c r="F2159" s="425"/>
      <c r="G2159" s="425"/>
      <c r="H2159" s="425"/>
      <c r="I2159" s="425"/>
    </row>
    <row r="2160" spans="1:9" x14ac:dyDescent="0.2">
      <c r="A2160" s="425"/>
      <c r="B2160" s="425"/>
      <c r="C2160" s="425"/>
      <c r="D2160" s="425"/>
      <c r="E2160" s="425"/>
      <c r="F2160" s="425"/>
      <c r="G2160" s="425"/>
      <c r="H2160" s="425"/>
      <c r="I2160" s="425"/>
    </row>
    <row r="2161" spans="1:9" x14ac:dyDescent="0.2">
      <c r="A2161" s="425"/>
      <c r="B2161" s="425"/>
      <c r="C2161" s="425"/>
      <c r="D2161" s="425"/>
      <c r="E2161" s="425"/>
      <c r="F2161" s="425"/>
      <c r="G2161" s="425"/>
      <c r="H2161" s="425"/>
      <c r="I2161" s="425"/>
    </row>
    <row r="2162" spans="1:9" x14ac:dyDescent="0.2">
      <c r="A2162" s="425"/>
      <c r="B2162" s="425"/>
      <c r="C2162" s="425"/>
      <c r="D2162" s="425"/>
      <c r="E2162" s="425"/>
      <c r="F2162" s="425"/>
      <c r="G2162" s="425"/>
      <c r="H2162" s="425"/>
      <c r="I2162" s="425"/>
    </row>
    <row r="2163" spans="1:9" x14ac:dyDescent="0.2">
      <c r="A2163" s="425"/>
      <c r="B2163" s="425"/>
      <c r="C2163" s="425"/>
      <c r="D2163" s="425"/>
      <c r="E2163" s="425"/>
      <c r="F2163" s="425"/>
      <c r="G2163" s="425"/>
      <c r="H2163" s="425"/>
      <c r="I2163" s="425"/>
    </row>
    <row r="2164" spans="1:9" x14ac:dyDescent="0.2">
      <c r="A2164" s="425"/>
      <c r="B2164" s="425"/>
      <c r="C2164" s="425"/>
      <c r="D2164" s="425"/>
      <c r="E2164" s="425"/>
      <c r="F2164" s="425"/>
      <c r="G2164" s="425"/>
      <c r="H2164" s="425"/>
      <c r="I2164" s="425"/>
    </row>
    <row r="2165" spans="1:9" x14ac:dyDescent="0.2">
      <c r="A2165" s="425"/>
      <c r="B2165" s="425"/>
      <c r="C2165" s="425"/>
      <c r="D2165" s="425"/>
      <c r="E2165" s="425"/>
      <c r="F2165" s="425"/>
      <c r="G2165" s="425"/>
      <c r="H2165" s="425"/>
      <c r="I2165" s="425"/>
    </row>
    <row r="2166" spans="1:9" x14ac:dyDescent="0.2">
      <c r="A2166" s="425"/>
      <c r="B2166" s="425"/>
      <c r="C2166" s="425"/>
      <c r="D2166" s="425"/>
      <c r="E2166" s="425"/>
      <c r="F2166" s="425"/>
      <c r="G2166" s="425"/>
      <c r="H2166" s="425"/>
      <c r="I2166" s="425"/>
    </row>
    <row r="2167" spans="1:9" x14ac:dyDescent="0.2">
      <c r="A2167" s="425"/>
      <c r="B2167" s="425"/>
      <c r="C2167" s="425"/>
      <c r="D2167" s="425"/>
      <c r="E2167" s="425"/>
      <c r="F2167" s="425"/>
      <c r="G2167" s="425"/>
      <c r="H2167" s="425"/>
      <c r="I2167" s="425"/>
    </row>
    <row r="2168" spans="1:9" x14ac:dyDescent="0.2">
      <c r="A2168" s="425"/>
      <c r="B2168" s="425"/>
      <c r="C2168" s="425"/>
      <c r="D2168" s="425"/>
      <c r="E2168" s="425"/>
      <c r="F2168" s="425"/>
      <c r="G2168" s="425"/>
      <c r="H2168" s="425"/>
      <c r="I2168" s="425"/>
    </row>
    <row r="2169" spans="1:9" x14ac:dyDescent="0.2">
      <c r="A2169" s="425"/>
      <c r="B2169" s="425"/>
      <c r="C2169" s="425"/>
      <c r="D2169" s="425"/>
      <c r="E2169" s="425"/>
      <c r="F2169" s="425"/>
      <c r="G2169" s="425"/>
      <c r="H2169" s="425"/>
      <c r="I2169" s="425"/>
    </row>
    <row r="2170" spans="1:9" x14ac:dyDescent="0.2">
      <c r="A2170" s="425"/>
      <c r="B2170" s="425"/>
      <c r="C2170" s="425"/>
      <c r="D2170" s="425"/>
      <c r="E2170" s="425"/>
      <c r="F2170" s="425"/>
      <c r="G2170" s="425"/>
      <c r="H2170" s="425"/>
      <c r="I2170" s="425"/>
    </row>
    <row r="2171" spans="1:9" x14ac:dyDescent="0.2">
      <c r="A2171" s="425"/>
      <c r="B2171" s="425"/>
      <c r="C2171" s="425"/>
      <c r="D2171" s="425"/>
      <c r="E2171" s="425"/>
      <c r="F2171" s="425"/>
      <c r="G2171" s="425"/>
      <c r="H2171" s="425"/>
      <c r="I2171" s="425"/>
    </row>
    <row r="2172" spans="1:9" x14ac:dyDescent="0.2">
      <c r="A2172" s="425"/>
      <c r="B2172" s="425"/>
      <c r="C2172" s="425"/>
      <c r="D2172" s="425"/>
      <c r="E2172" s="425"/>
      <c r="F2172" s="425"/>
      <c r="G2172" s="425"/>
      <c r="H2172" s="425"/>
      <c r="I2172" s="425"/>
    </row>
    <row r="2173" spans="1:9" x14ac:dyDescent="0.2">
      <c r="A2173" s="425"/>
      <c r="B2173" s="425"/>
      <c r="C2173" s="425"/>
      <c r="D2173" s="425"/>
      <c r="E2173" s="425"/>
      <c r="F2173" s="425"/>
      <c r="G2173" s="425"/>
      <c r="H2173" s="425"/>
      <c r="I2173" s="425"/>
    </row>
    <row r="2174" spans="1:9" x14ac:dyDescent="0.2">
      <c r="A2174" s="425"/>
      <c r="B2174" s="425"/>
      <c r="C2174" s="425"/>
      <c r="D2174" s="425"/>
      <c r="E2174" s="425"/>
      <c r="F2174" s="425"/>
      <c r="G2174" s="425"/>
      <c r="H2174" s="425"/>
      <c r="I2174" s="425"/>
    </row>
    <row r="2175" spans="1:9" x14ac:dyDescent="0.2">
      <c r="A2175" s="425"/>
      <c r="B2175" s="425"/>
      <c r="C2175" s="425"/>
      <c r="D2175" s="425"/>
      <c r="E2175" s="425"/>
      <c r="F2175" s="425"/>
      <c r="G2175" s="425"/>
      <c r="H2175" s="425"/>
      <c r="I2175" s="425"/>
    </row>
    <row r="2176" spans="1:9" x14ac:dyDescent="0.2">
      <c r="A2176" s="425"/>
      <c r="B2176" s="425"/>
      <c r="C2176" s="425"/>
      <c r="D2176" s="425"/>
      <c r="E2176" s="425"/>
      <c r="F2176" s="425"/>
      <c r="G2176" s="425"/>
      <c r="H2176" s="425"/>
      <c r="I2176" s="425"/>
    </row>
    <row r="2177" spans="1:9" x14ac:dyDescent="0.2">
      <c r="A2177" s="425"/>
      <c r="B2177" s="425"/>
      <c r="C2177" s="425"/>
      <c r="D2177" s="425"/>
      <c r="E2177" s="425"/>
      <c r="F2177" s="425"/>
      <c r="G2177" s="425"/>
      <c r="H2177" s="425"/>
      <c r="I2177" s="425"/>
    </row>
    <row r="2178" spans="1:9" x14ac:dyDescent="0.2">
      <c r="A2178" s="425"/>
      <c r="B2178" s="425"/>
      <c r="C2178" s="425"/>
      <c r="D2178" s="425"/>
      <c r="E2178" s="425"/>
      <c r="F2178" s="425"/>
      <c r="G2178" s="425"/>
      <c r="H2178" s="425"/>
      <c r="I2178" s="425"/>
    </row>
    <row r="2179" spans="1:9" x14ac:dyDescent="0.2">
      <c r="A2179" s="425"/>
      <c r="B2179" s="425"/>
      <c r="C2179" s="425"/>
      <c r="D2179" s="425"/>
      <c r="E2179" s="425"/>
      <c r="F2179" s="425"/>
      <c r="G2179" s="425"/>
      <c r="H2179" s="425"/>
      <c r="I2179" s="425"/>
    </row>
    <row r="2180" spans="1:9" x14ac:dyDescent="0.2">
      <c r="A2180" s="425"/>
      <c r="B2180" s="425"/>
      <c r="C2180" s="425"/>
      <c r="D2180" s="425"/>
      <c r="E2180" s="425"/>
      <c r="F2180" s="425"/>
      <c r="G2180" s="425"/>
      <c r="H2180" s="425"/>
      <c r="I2180" s="425"/>
    </row>
    <row r="2181" spans="1:9" x14ac:dyDescent="0.2">
      <c r="A2181" s="425"/>
      <c r="B2181" s="425"/>
      <c r="C2181" s="425"/>
      <c r="D2181" s="425"/>
      <c r="E2181" s="425"/>
      <c r="F2181" s="425"/>
      <c r="G2181" s="425"/>
      <c r="H2181" s="425"/>
      <c r="I2181" s="425"/>
    </row>
    <row r="2182" spans="1:9" x14ac:dyDescent="0.2">
      <c r="A2182" s="425"/>
      <c r="B2182" s="425"/>
      <c r="C2182" s="425"/>
      <c r="D2182" s="425"/>
      <c r="E2182" s="425"/>
      <c r="F2182" s="425"/>
      <c r="G2182" s="425"/>
      <c r="H2182" s="425"/>
      <c r="I2182" s="425"/>
    </row>
    <row r="2183" spans="1:9" x14ac:dyDescent="0.2">
      <c r="A2183" s="425"/>
      <c r="B2183" s="425"/>
      <c r="C2183" s="425"/>
      <c r="D2183" s="425"/>
      <c r="E2183" s="425"/>
      <c r="F2183" s="425"/>
      <c r="G2183" s="425"/>
      <c r="H2183" s="425"/>
      <c r="I2183" s="425"/>
    </row>
    <row r="2184" spans="1:9" x14ac:dyDescent="0.2">
      <c r="A2184" s="425"/>
      <c r="B2184" s="425"/>
      <c r="C2184" s="425"/>
      <c r="D2184" s="425"/>
      <c r="E2184" s="425"/>
      <c r="F2184" s="425"/>
      <c r="G2184" s="425"/>
      <c r="H2184" s="425"/>
      <c r="I2184" s="425"/>
    </row>
    <row r="2185" spans="1:9" x14ac:dyDescent="0.2">
      <c r="A2185" s="425"/>
      <c r="B2185" s="425"/>
      <c r="C2185" s="425"/>
      <c r="D2185" s="425"/>
      <c r="E2185" s="425"/>
      <c r="F2185" s="425"/>
      <c r="G2185" s="425"/>
      <c r="H2185" s="425"/>
      <c r="I2185" s="425"/>
    </row>
    <row r="2186" spans="1:9" x14ac:dyDescent="0.2">
      <c r="A2186" s="425"/>
      <c r="B2186" s="425"/>
      <c r="C2186" s="425"/>
      <c r="D2186" s="425"/>
      <c r="E2186" s="425"/>
      <c r="F2186" s="425"/>
      <c r="G2186" s="425"/>
      <c r="H2186" s="425"/>
      <c r="I2186" s="425"/>
    </row>
    <row r="2187" spans="1:9" x14ac:dyDescent="0.2">
      <c r="A2187" s="425"/>
      <c r="B2187" s="425"/>
      <c r="C2187" s="425"/>
      <c r="D2187" s="425"/>
      <c r="E2187" s="425"/>
      <c r="F2187" s="425"/>
      <c r="G2187" s="425"/>
      <c r="H2187" s="425"/>
      <c r="I2187" s="425"/>
    </row>
    <row r="2188" spans="1:9" x14ac:dyDescent="0.2">
      <c r="A2188" s="425"/>
      <c r="B2188" s="425"/>
      <c r="C2188" s="425"/>
      <c r="D2188" s="425"/>
      <c r="E2188" s="425"/>
      <c r="F2188" s="425"/>
      <c r="G2188" s="425"/>
      <c r="H2188" s="425"/>
      <c r="I2188" s="425"/>
    </row>
    <row r="2189" spans="1:9" x14ac:dyDescent="0.2">
      <c r="A2189" s="425"/>
      <c r="B2189" s="425"/>
      <c r="C2189" s="425"/>
      <c r="D2189" s="425"/>
      <c r="E2189" s="425"/>
      <c r="F2189" s="425"/>
      <c r="G2189" s="425"/>
      <c r="H2189" s="425"/>
      <c r="I2189" s="425"/>
    </row>
    <row r="2190" spans="1:9" x14ac:dyDescent="0.2">
      <c r="A2190" s="425"/>
      <c r="B2190" s="425"/>
      <c r="C2190" s="425"/>
      <c r="D2190" s="425"/>
      <c r="E2190" s="425"/>
      <c r="F2190" s="425"/>
      <c r="G2190" s="425"/>
      <c r="H2190" s="425"/>
      <c r="I2190" s="425"/>
    </row>
    <row r="2191" spans="1:9" x14ac:dyDescent="0.2">
      <c r="A2191" s="425"/>
      <c r="B2191" s="425"/>
      <c r="C2191" s="425"/>
      <c r="D2191" s="425"/>
      <c r="E2191" s="425"/>
      <c r="F2191" s="425"/>
      <c r="G2191" s="425"/>
      <c r="H2191" s="425"/>
      <c r="I2191" s="425"/>
    </row>
    <row r="2192" spans="1:9" x14ac:dyDescent="0.2">
      <c r="A2192" s="425"/>
      <c r="B2192" s="425"/>
      <c r="C2192" s="425"/>
      <c r="D2192" s="425"/>
      <c r="E2192" s="425"/>
      <c r="F2192" s="425"/>
      <c r="G2192" s="425"/>
      <c r="H2192" s="425"/>
      <c r="I2192" s="425"/>
    </row>
    <row r="2193" spans="1:9" x14ac:dyDescent="0.2">
      <c r="A2193" s="425"/>
      <c r="B2193" s="425"/>
      <c r="C2193" s="425"/>
      <c r="D2193" s="425"/>
      <c r="E2193" s="425"/>
      <c r="F2193" s="425"/>
      <c r="G2193" s="425"/>
      <c r="H2193" s="425"/>
      <c r="I2193" s="425"/>
    </row>
    <row r="2194" spans="1:9" x14ac:dyDescent="0.2">
      <c r="A2194" s="425"/>
      <c r="B2194" s="425"/>
      <c r="C2194" s="425"/>
      <c r="D2194" s="425"/>
      <c r="E2194" s="425"/>
      <c r="F2194" s="425"/>
      <c r="G2194" s="425"/>
      <c r="H2194" s="425"/>
      <c r="I2194" s="425"/>
    </row>
    <row r="2195" spans="1:9" x14ac:dyDescent="0.2">
      <c r="A2195" s="425"/>
      <c r="B2195" s="425"/>
      <c r="C2195" s="425"/>
      <c r="D2195" s="425"/>
      <c r="E2195" s="425"/>
      <c r="F2195" s="425"/>
      <c r="G2195" s="425"/>
      <c r="H2195" s="425"/>
      <c r="I2195" s="425"/>
    </row>
    <row r="2196" spans="1:9" x14ac:dyDescent="0.2">
      <c r="A2196" s="425"/>
      <c r="B2196" s="425"/>
      <c r="C2196" s="425"/>
      <c r="D2196" s="425"/>
      <c r="E2196" s="425"/>
      <c r="F2196" s="425"/>
      <c r="G2196" s="425"/>
      <c r="H2196" s="425"/>
      <c r="I2196" s="425"/>
    </row>
    <row r="2197" spans="1:9" x14ac:dyDescent="0.2">
      <c r="A2197" s="425"/>
      <c r="B2197" s="425"/>
      <c r="C2197" s="425"/>
      <c r="D2197" s="425"/>
      <c r="E2197" s="425"/>
      <c r="F2197" s="425"/>
      <c r="G2197" s="425"/>
      <c r="H2197" s="425"/>
      <c r="I2197" s="425"/>
    </row>
    <row r="2198" spans="1:9" x14ac:dyDescent="0.2">
      <c r="A2198" s="425"/>
      <c r="B2198" s="425"/>
      <c r="C2198" s="425"/>
      <c r="D2198" s="425"/>
      <c r="E2198" s="425"/>
      <c r="F2198" s="425"/>
      <c r="G2198" s="425"/>
      <c r="H2198" s="425"/>
      <c r="I2198" s="425"/>
    </row>
    <row r="2199" spans="1:9" x14ac:dyDescent="0.2">
      <c r="A2199" s="425"/>
      <c r="B2199" s="425"/>
      <c r="C2199" s="425"/>
      <c r="D2199" s="425"/>
      <c r="E2199" s="425"/>
      <c r="F2199" s="425"/>
      <c r="G2199" s="425"/>
      <c r="H2199" s="425"/>
      <c r="I2199" s="425"/>
    </row>
    <row r="2200" spans="1:9" x14ac:dyDescent="0.2">
      <c r="A2200" s="425"/>
      <c r="B2200" s="425"/>
      <c r="C2200" s="425"/>
      <c r="D2200" s="425"/>
      <c r="E2200" s="425"/>
      <c r="F2200" s="425"/>
      <c r="G2200" s="425"/>
      <c r="H2200" s="425"/>
      <c r="I2200" s="425"/>
    </row>
    <row r="2201" spans="1:9" x14ac:dyDescent="0.2">
      <c r="A2201" s="425"/>
      <c r="B2201" s="425"/>
      <c r="C2201" s="425"/>
      <c r="D2201" s="425"/>
      <c r="E2201" s="425"/>
      <c r="F2201" s="425"/>
      <c r="G2201" s="425"/>
      <c r="H2201" s="425"/>
      <c r="I2201" s="425"/>
    </row>
    <row r="2202" spans="1:9" x14ac:dyDescent="0.2">
      <c r="A2202" s="425"/>
      <c r="B2202" s="425"/>
      <c r="C2202" s="425"/>
      <c r="D2202" s="425"/>
      <c r="E2202" s="425"/>
      <c r="F2202" s="425"/>
      <c r="G2202" s="425"/>
      <c r="H2202" s="425"/>
      <c r="I2202" s="425"/>
    </row>
    <row r="2203" spans="1:9" x14ac:dyDescent="0.2">
      <c r="A2203" s="425"/>
      <c r="B2203" s="425"/>
      <c r="C2203" s="425"/>
      <c r="D2203" s="425"/>
      <c r="E2203" s="425"/>
      <c r="F2203" s="425"/>
      <c r="G2203" s="425"/>
      <c r="H2203" s="425"/>
      <c r="I2203" s="425"/>
    </row>
    <row r="2204" spans="1:9" x14ac:dyDescent="0.2">
      <c r="A2204" s="425"/>
      <c r="B2204" s="425"/>
      <c r="C2204" s="425"/>
      <c r="D2204" s="425"/>
      <c r="E2204" s="425"/>
      <c r="F2204" s="425"/>
      <c r="G2204" s="425"/>
      <c r="H2204" s="425"/>
      <c r="I2204" s="425"/>
    </row>
    <row r="2205" spans="1:9" x14ac:dyDescent="0.2">
      <c r="A2205" s="425"/>
      <c r="B2205" s="425"/>
      <c r="C2205" s="425"/>
      <c r="D2205" s="425"/>
      <c r="E2205" s="425"/>
      <c r="F2205" s="425"/>
      <c r="G2205" s="425"/>
      <c r="H2205" s="425"/>
      <c r="I2205" s="425"/>
    </row>
    <row r="2206" spans="1:9" x14ac:dyDescent="0.2">
      <c r="A2206" s="425"/>
      <c r="B2206" s="425"/>
      <c r="C2206" s="425"/>
      <c r="D2206" s="425"/>
      <c r="E2206" s="425"/>
      <c r="F2206" s="425"/>
      <c r="G2206" s="425"/>
      <c r="H2206" s="425"/>
      <c r="I2206" s="425"/>
    </row>
    <row r="2207" spans="1:9" x14ac:dyDescent="0.2">
      <c r="A2207" s="425"/>
      <c r="B2207" s="425"/>
      <c r="C2207" s="425"/>
      <c r="D2207" s="425"/>
      <c r="E2207" s="425"/>
      <c r="F2207" s="425"/>
      <c r="G2207" s="425"/>
      <c r="H2207" s="425"/>
      <c r="I2207" s="425"/>
    </row>
    <row r="2208" spans="1:9" x14ac:dyDescent="0.2">
      <c r="A2208" s="425"/>
      <c r="B2208" s="425"/>
      <c r="C2208" s="425"/>
      <c r="D2208" s="425"/>
      <c r="E2208" s="425"/>
      <c r="F2208" s="425"/>
      <c r="G2208" s="425"/>
      <c r="H2208" s="425"/>
      <c r="I2208" s="425"/>
    </row>
    <row r="2209" spans="1:9" x14ac:dyDescent="0.2">
      <c r="A2209" s="425"/>
      <c r="B2209" s="425"/>
      <c r="C2209" s="425"/>
      <c r="D2209" s="425"/>
      <c r="E2209" s="425"/>
      <c r="F2209" s="425"/>
      <c r="G2209" s="425"/>
      <c r="H2209" s="425"/>
      <c r="I2209" s="425"/>
    </row>
    <row r="2210" spans="1:9" x14ac:dyDescent="0.2">
      <c r="A2210" s="425"/>
      <c r="B2210" s="425"/>
      <c r="C2210" s="425"/>
      <c r="D2210" s="425"/>
      <c r="E2210" s="425"/>
      <c r="F2210" s="425"/>
      <c r="G2210" s="425"/>
      <c r="H2210" s="425"/>
      <c r="I2210" s="425"/>
    </row>
    <row r="2211" spans="1:9" x14ac:dyDescent="0.2">
      <c r="A2211" s="425"/>
      <c r="B2211" s="425"/>
      <c r="C2211" s="425"/>
      <c r="D2211" s="425"/>
      <c r="E2211" s="425"/>
      <c r="F2211" s="425"/>
      <c r="G2211" s="425"/>
      <c r="H2211" s="425"/>
      <c r="I2211" s="425"/>
    </row>
    <row r="2212" spans="1:9" x14ac:dyDescent="0.2">
      <c r="A2212" s="425"/>
      <c r="B2212" s="425"/>
      <c r="C2212" s="425"/>
      <c r="D2212" s="425"/>
      <c r="E2212" s="425"/>
      <c r="F2212" s="425"/>
      <c r="G2212" s="425"/>
      <c r="H2212" s="425"/>
      <c r="I2212" s="425"/>
    </row>
    <row r="2213" spans="1:9" x14ac:dyDescent="0.2">
      <c r="A2213" s="425"/>
      <c r="B2213" s="425"/>
      <c r="C2213" s="425"/>
      <c r="D2213" s="425"/>
      <c r="E2213" s="425"/>
      <c r="F2213" s="425"/>
      <c r="G2213" s="425"/>
      <c r="H2213" s="425"/>
      <c r="I2213" s="425"/>
    </row>
    <row r="2214" spans="1:9" x14ac:dyDescent="0.2">
      <c r="A2214" s="425"/>
      <c r="B2214" s="425"/>
      <c r="C2214" s="425"/>
      <c r="D2214" s="425"/>
      <c r="E2214" s="425"/>
      <c r="F2214" s="425"/>
      <c r="G2214" s="425"/>
      <c r="H2214" s="425"/>
      <c r="I2214" s="425"/>
    </row>
    <row r="2215" spans="1:9" x14ac:dyDescent="0.2">
      <c r="A2215" s="425"/>
      <c r="B2215" s="425"/>
      <c r="C2215" s="425"/>
      <c r="D2215" s="425"/>
      <c r="E2215" s="425"/>
      <c r="F2215" s="425"/>
      <c r="G2215" s="425"/>
      <c r="H2215" s="425"/>
      <c r="I2215" s="425"/>
    </row>
    <row r="2216" spans="1:9" x14ac:dyDescent="0.2">
      <c r="A2216" s="425"/>
      <c r="B2216" s="425"/>
      <c r="C2216" s="425"/>
      <c r="D2216" s="425"/>
      <c r="E2216" s="425"/>
      <c r="F2216" s="425"/>
      <c r="G2216" s="425"/>
      <c r="H2216" s="425"/>
      <c r="I2216" s="425"/>
    </row>
    <row r="2217" spans="1:9" x14ac:dyDescent="0.2">
      <c r="A2217" s="425"/>
      <c r="B2217" s="425"/>
      <c r="C2217" s="425"/>
      <c r="D2217" s="425"/>
      <c r="E2217" s="425"/>
      <c r="F2217" s="425"/>
      <c r="G2217" s="425"/>
      <c r="H2217" s="425"/>
      <c r="I2217" s="425"/>
    </row>
    <row r="2218" spans="1:9" x14ac:dyDescent="0.2">
      <c r="A2218" s="425"/>
      <c r="B2218" s="425"/>
      <c r="C2218" s="425"/>
      <c r="D2218" s="425"/>
      <c r="E2218" s="425"/>
      <c r="F2218" s="425"/>
      <c r="G2218" s="425"/>
      <c r="H2218" s="425"/>
      <c r="I2218" s="425"/>
    </row>
    <row r="2219" spans="1:9" x14ac:dyDescent="0.2">
      <c r="A2219" s="425"/>
      <c r="B2219" s="425"/>
      <c r="C2219" s="425"/>
      <c r="D2219" s="425"/>
      <c r="E2219" s="425"/>
      <c r="F2219" s="425"/>
      <c r="G2219" s="425"/>
      <c r="H2219" s="425"/>
      <c r="I2219" s="425"/>
    </row>
    <row r="2220" spans="1:9" x14ac:dyDescent="0.2">
      <c r="A2220" s="425"/>
      <c r="B2220" s="425"/>
      <c r="C2220" s="425"/>
      <c r="D2220" s="425"/>
      <c r="E2220" s="425"/>
      <c r="F2220" s="425"/>
      <c r="G2220" s="425"/>
      <c r="H2220" s="425"/>
      <c r="I2220" s="425"/>
    </row>
    <row r="2221" spans="1:9" x14ac:dyDescent="0.2">
      <c r="A2221" s="425"/>
      <c r="B2221" s="425"/>
      <c r="C2221" s="425"/>
      <c r="D2221" s="425"/>
      <c r="E2221" s="425"/>
      <c r="F2221" s="425"/>
      <c r="G2221" s="425"/>
      <c r="H2221" s="425"/>
      <c r="I2221" s="425"/>
    </row>
    <row r="2222" spans="1:9" x14ac:dyDescent="0.2">
      <c r="A2222" s="425"/>
      <c r="B2222" s="425"/>
      <c r="C2222" s="425"/>
      <c r="D2222" s="425"/>
      <c r="E2222" s="425"/>
      <c r="F2222" s="425"/>
      <c r="G2222" s="425"/>
      <c r="H2222" s="425"/>
      <c r="I2222" s="425"/>
    </row>
    <row r="2223" spans="1:9" x14ac:dyDescent="0.2">
      <c r="A2223" s="425"/>
      <c r="B2223" s="425"/>
      <c r="C2223" s="425"/>
      <c r="D2223" s="425"/>
      <c r="E2223" s="425"/>
      <c r="F2223" s="425"/>
      <c r="G2223" s="425"/>
      <c r="H2223" s="425"/>
      <c r="I2223" s="425"/>
    </row>
    <row r="2224" spans="1:9" x14ac:dyDescent="0.2">
      <c r="A2224" s="425"/>
      <c r="B2224" s="425"/>
      <c r="C2224" s="425"/>
      <c r="D2224" s="425"/>
      <c r="E2224" s="425"/>
      <c r="F2224" s="425"/>
      <c r="G2224" s="425"/>
      <c r="H2224" s="425"/>
      <c r="I2224" s="425"/>
    </row>
    <row r="2225" spans="1:9" x14ac:dyDescent="0.2">
      <c r="A2225" s="425"/>
      <c r="B2225" s="425"/>
      <c r="C2225" s="425"/>
      <c r="D2225" s="425"/>
      <c r="E2225" s="425"/>
      <c r="F2225" s="425"/>
      <c r="G2225" s="425"/>
      <c r="H2225" s="425"/>
      <c r="I2225" s="425"/>
    </row>
    <row r="2226" spans="1:9" x14ac:dyDescent="0.2">
      <c r="A2226" s="425"/>
      <c r="B2226" s="425"/>
      <c r="C2226" s="425"/>
      <c r="D2226" s="425"/>
      <c r="E2226" s="425"/>
      <c r="F2226" s="425"/>
      <c r="G2226" s="425"/>
      <c r="H2226" s="425"/>
      <c r="I2226" s="425"/>
    </row>
    <row r="2227" spans="1:9" x14ac:dyDescent="0.2">
      <c r="A2227" s="425"/>
      <c r="B2227" s="425"/>
      <c r="C2227" s="425"/>
      <c r="D2227" s="425"/>
      <c r="E2227" s="425"/>
      <c r="F2227" s="425"/>
      <c r="G2227" s="425"/>
      <c r="H2227" s="425"/>
      <c r="I2227" s="425"/>
    </row>
    <row r="2228" spans="1:9" x14ac:dyDescent="0.2">
      <c r="A2228" s="425"/>
      <c r="B2228" s="425"/>
      <c r="C2228" s="425"/>
      <c r="D2228" s="425"/>
      <c r="E2228" s="425"/>
      <c r="F2228" s="425"/>
      <c r="G2228" s="425"/>
      <c r="H2228" s="425"/>
      <c r="I2228" s="425"/>
    </row>
    <row r="2229" spans="1:9" x14ac:dyDescent="0.2">
      <c r="A2229" s="425"/>
      <c r="B2229" s="425"/>
      <c r="C2229" s="425"/>
      <c r="D2229" s="425"/>
      <c r="E2229" s="425"/>
      <c r="F2229" s="425"/>
      <c r="G2229" s="425"/>
      <c r="H2229" s="425"/>
      <c r="I2229" s="425"/>
    </row>
    <row r="2230" spans="1:9" x14ac:dyDescent="0.2">
      <c r="A2230" s="425"/>
      <c r="B2230" s="425"/>
      <c r="C2230" s="425"/>
      <c r="D2230" s="425"/>
      <c r="E2230" s="425"/>
      <c r="F2230" s="425"/>
      <c r="G2230" s="425"/>
      <c r="H2230" s="425"/>
      <c r="I2230" s="425"/>
    </row>
    <row r="2231" spans="1:9" x14ac:dyDescent="0.2">
      <c r="A2231" s="425"/>
      <c r="B2231" s="425"/>
      <c r="C2231" s="425"/>
      <c r="D2231" s="425"/>
      <c r="E2231" s="425"/>
      <c r="F2231" s="425"/>
      <c r="G2231" s="425"/>
      <c r="H2231" s="425"/>
      <c r="I2231" s="425"/>
    </row>
    <row r="2232" spans="1:9" x14ac:dyDescent="0.2">
      <c r="A2232" s="425"/>
      <c r="B2232" s="425"/>
      <c r="C2232" s="425"/>
      <c r="D2232" s="425"/>
      <c r="E2232" s="425"/>
      <c r="F2232" s="425"/>
      <c r="G2232" s="425"/>
      <c r="H2232" s="425"/>
      <c r="I2232" s="425"/>
    </row>
    <row r="2233" spans="1:9" x14ac:dyDescent="0.2">
      <c r="A2233" s="425"/>
      <c r="B2233" s="425"/>
      <c r="C2233" s="425"/>
      <c r="D2233" s="425"/>
      <c r="E2233" s="425"/>
      <c r="F2233" s="425"/>
      <c r="G2233" s="425"/>
      <c r="H2233" s="425"/>
      <c r="I2233" s="425"/>
    </row>
    <row r="2234" spans="1:9" x14ac:dyDescent="0.2">
      <c r="A2234" s="425"/>
      <c r="B2234" s="425"/>
      <c r="C2234" s="425"/>
      <c r="D2234" s="425"/>
      <c r="E2234" s="425"/>
      <c r="F2234" s="425"/>
      <c r="G2234" s="425"/>
      <c r="H2234" s="425"/>
      <c r="I2234" s="425"/>
    </row>
    <row r="2235" spans="1:9" x14ac:dyDescent="0.2">
      <c r="A2235" s="425"/>
      <c r="B2235" s="425"/>
      <c r="C2235" s="425"/>
      <c r="D2235" s="425"/>
      <c r="E2235" s="425"/>
      <c r="F2235" s="425"/>
      <c r="G2235" s="425"/>
      <c r="H2235" s="425"/>
      <c r="I2235" s="425"/>
    </row>
    <row r="2236" spans="1:9" x14ac:dyDescent="0.2">
      <c r="A2236" s="425"/>
      <c r="B2236" s="425"/>
      <c r="C2236" s="425"/>
      <c r="D2236" s="425"/>
      <c r="E2236" s="425"/>
      <c r="F2236" s="425"/>
      <c r="G2236" s="425"/>
      <c r="H2236" s="425"/>
      <c r="I2236" s="425"/>
    </row>
    <row r="2237" spans="1:9" x14ac:dyDescent="0.2">
      <c r="A2237" s="425"/>
      <c r="B2237" s="425"/>
      <c r="C2237" s="425"/>
      <c r="D2237" s="425"/>
      <c r="E2237" s="425"/>
      <c r="F2237" s="425"/>
      <c r="G2237" s="425"/>
      <c r="H2237" s="425"/>
      <c r="I2237" s="425"/>
    </row>
    <row r="2238" spans="1:9" x14ac:dyDescent="0.2">
      <c r="A2238" s="425"/>
      <c r="B2238" s="425"/>
      <c r="C2238" s="425"/>
      <c r="D2238" s="425"/>
      <c r="E2238" s="425"/>
      <c r="F2238" s="425"/>
      <c r="G2238" s="425"/>
      <c r="H2238" s="425"/>
      <c r="I2238" s="425"/>
    </row>
    <row r="2239" spans="1:9" x14ac:dyDescent="0.2">
      <c r="A2239" s="425"/>
      <c r="B2239" s="425"/>
      <c r="C2239" s="425"/>
      <c r="D2239" s="425"/>
      <c r="E2239" s="425"/>
      <c r="F2239" s="425"/>
      <c r="G2239" s="425"/>
      <c r="H2239" s="425"/>
      <c r="I2239" s="425"/>
    </row>
    <row r="2240" spans="1:9" x14ac:dyDescent="0.2">
      <c r="A2240" s="425"/>
      <c r="B2240" s="425"/>
      <c r="C2240" s="425"/>
      <c r="D2240" s="425"/>
      <c r="E2240" s="425"/>
      <c r="F2240" s="425"/>
      <c r="G2240" s="425"/>
      <c r="H2240" s="425"/>
      <c r="I2240" s="425"/>
    </row>
    <row r="2241" spans="1:9" x14ac:dyDescent="0.2">
      <c r="A2241" s="425"/>
      <c r="B2241" s="425"/>
      <c r="C2241" s="425"/>
      <c r="D2241" s="425"/>
      <c r="E2241" s="425"/>
      <c r="F2241" s="425"/>
      <c r="G2241" s="425"/>
      <c r="H2241" s="425"/>
      <c r="I2241" s="425"/>
    </row>
    <row r="2242" spans="1:9" x14ac:dyDescent="0.2">
      <c r="A2242" s="425"/>
      <c r="B2242" s="425"/>
      <c r="C2242" s="425"/>
      <c r="D2242" s="425"/>
      <c r="E2242" s="425"/>
      <c r="F2242" s="425"/>
      <c r="G2242" s="425"/>
      <c r="H2242" s="425"/>
      <c r="I2242" s="425"/>
    </row>
    <row r="2243" spans="1:9" x14ac:dyDescent="0.2">
      <c r="A2243" s="425"/>
      <c r="B2243" s="425"/>
      <c r="C2243" s="425"/>
      <c r="D2243" s="425"/>
      <c r="E2243" s="425"/>
      <c r="F2243" s="425"/>
      <c r="G2243" s="425"/>
      <c r="H2243" s="425"/>
      <c r="I2243" s="425"/>
    </row>
    <row r="2244" spans="1:9" x14ac:dyDescent="0.2">
      <c r="A2244" s="425"/>
      <c r="B2244" s="425"/>
      <c r="C2244" s="425"/>
      <c r="D2244" s="425"/>
      <c r="E2244" s="425"/>
      <c r="F2244" s="425"/>
      <c r="G2244" s="425"/>
      <c r="H2244" s="425"/>
      <c r="I2244" s="425"/>
    </row>
    <row r="2245" spans="1:9" x14ac:dyDescent="0.2">
      <c r="A2245" s="425"/>
      <c r="B2245" s="425"/>
      <c r="C2245" s="425"/>
      <c r="D2245" s="425"/>
      <c r="E2245" s="425"/>
      <c r="F2245" s="425"/>
      <c r="G2245" s="425"/>
      <c r="H2245" s="425"/>
      <c r="I2245" s="425"/>
    </row>
    <row r="2246" spans="1:9" x14ac:dyDescent="0.2">
      <c r="A2246" s="425"/>
      <c r="B2246" s="425"/>
      <c r="C2246" s="425"/>
      <c r="D2246" s="425"/>
      <c r="E2246" s="425"/>
      <c r="F2246" s="425"/>
      <c r="G2246" s="425"/>
      <c r="H2246" s="425"/>
      <c r="I2246" s="425"/>
    </row>
    <row r="2247" spans="1:9" x14ac:dyDescent="0.2">
      <c r="A2247" s="425"/>
      <c r="B2247" s="425"/>
      <c r="C2247" s="425"/>
      <c r="D2247" s="425"/>
      <c r="E2247" s="425"/>
      <c r="F2247" s="425"/>
      <c r="G2247" s="425"/>
      <c r="H2247" s="425"/>
      <c r="I2247" s="425"/>
    </row>
    <row r="2248" spans="1:9" x14ac:dyDescent="0.2">
      <c r="A2248" s="425"/>
      <c r="B2248" s="425"/>
      <c r="C2248" s="425"/>
      <c r="D2248" s="425"/>
      <c r="E2248" s="425"/>
      <c r="F2248" s="425"/>
      <c r="G2248" s="425"/>
      <c r="H2248" s="425"/>
      <c r="I2248" s="425"/>
    </row>
    <row r="2249" spans="1:9" x14ac:dyDescent="0.2">
      <c r="A2249" s="425"/>
      <c r="B2249" s="425"/>
      <c r="C2249" s="425"/>
      <c r="D2249" s="425"/>
      <c r="E2249" s="425"/>
      <c r="F2249" s="425"/>
      <c r="G2249" s="425"/>
      <c r="H2249" s="425"/>
      <c r="I2249" s="425"/>
    </row>
    <row r="2250" spans="1:9" x14ac:dyDescent="0.2">
      <c r="A2250" s="425"/>
      <c r="B2250" s="425"/>
      <c r="C2250" s="425"/>
      <c r="D2250" s="425"/>
      <c r="E2250" s="425"/>
      <c r="F2250" s="425"/>
      <c r="G2250" s="425"/>
      <c r="H2250" s="425"/>
      <c r="I2250" s="425"/>
    </row>
    <row r="2251" spans="1:9" x14ac:dyDescent="0.2">
      <c r="A2251" s="425"/>
      <c r="B2251" s="425"/>
      <c r="C2251" s="425"/>
      <c r="D2251" s="425"/>
      <c r="E2251" s="425"/>
      <c r="F2251" s="425"/>
      <c r="G2251" s="425"/>
      <c r="H2251" s="425"/>
      <c r="I2251" s="425"/>
    </row>
    <row r="2252" spans="1:9" x14ac:dyDescent="0.2">
      <c r="A2252" s="425"/>
      <c r="B2252" s="425"/>
      <c r="C2252" s="425"/>
      <c r="D2252" s="425"/>
      <c r="E2252" s="425"/>
      <c r="F2252" s="425"/>
      <c r="G2252" s="425"/>
      <c r="H2252" s="425"/>
      <c r="I2252" s="425"/>
    </row>
    <row r="2253" spans="1:9" x14ac:dyDescent="0.2">
      <c r="A2253" s="425"/>
      <c r="B2253" s="425"/>
      <c r="C2253" s="425"/>
      <c r="D2253" s="425"/>
      <c r="E2253" s="425"/>
      <c r="F2253" s="425"/>
      <c r="G2253" s="425"/>
      <c r="H2253" s="425"/>
      <c r="I2253" s="425"/>
    </row>
    <row r="2254" spans="1:9" x14ac:dyDescent="0.2">
      <c r="A2254" s="425"/>
      <c r="B2254" s="425"/>
      <c r="C2254" s="425"/>
      <c r="D2254" s="425"/>
      <c r="E2254" s="425"/>
      <c r="F2254" s="425"/>
      <c r="G2254" s="425"/>
      <c r="H2254" s="425"/>
      <c r="I2254" s="425"/>
    </row>
    <row r="2255" spans="1:9" x14ac:dyDescent="0.2">
      <c r="A2255" s="425"/>
      <c r="B2255" s="425"/>
      <c r="C2255" s="425"/>
      <c r="D2255" s="425"/>
      <c r="E2255" s="425"/>
      <c r="F2255" s="425"/>
      <c r="G2255" s="425"/>
      <c r="H2255" s="425"/>
      <c r="I2255" s="425"/>
    </row>
    <row r="2256" spans="1:9" x14ac:dyDescent="0.2">
      <c r="A2256" s="425"/>
      <c r="B2256" s="425"/>
      <c r="C2256" s="425"/>
      <c r="D2256" s="425"/>
      <c r="E2256" s="425"/>
      <c r="F2256" s="425"/>
      <c r="G2256" s="425"/>
      <c r="H2256" s="425"/>
      <c r="I2256" s="425"/>
    </row>
    <row r="2257" spans="1:9" x14ac:dyDescent="0.2">
      <c r="A2257" s="425"/>
      <c r="B2257" s="425"/>
      <c r="C2257" s="425"/>
      <c r="D2257" s="425"/>
      <c r="E2257" s="425"/>
      <c r="F2257" s="425"/>
      <c r="G2257" s="425"/>
      <c r="H2257" s="425"/>
      <c r="I2257" s="425"/>
    </row>
    <row r="2258" spans="1:9" x14ac:dyDescent="0.2">
      <c r="A2258" s="425"/>
      <c r="B2258" s="425"/>
      <c r="C2258" s="425"/>
      <c r="D2258" s="425"/>
      <c r="E2258" s="425"/>
      <c r="F2258" s="425"/>
      <c r="G2258" s="425"/>
      <c r="H2258" s="425"/>
      <c r="I2258" s="425"/>
    </row>
    <row r="2259" spans="1:9" x14ac:dyDescent="0.2">
      <c r="A2259" s="425"/>
      <c r="B2259" s="425"/>
      <c r="C2259" s="425"/>
      <c r="D2259" s="425"/>
      <c r="E2259" s="425"/>
      <c r="F2259" s="425"/>
      <c r="G2259" s="425"/>
      <c r="H2259" s="425"/>
      <c r="I2259" s="425"/>
    </row>
    <row r="2260" spans="1:9" x14ac:dyDescent="0.2">
      <c r="A2260" s="425"/>
      <c r="B2260" s="425"/>
      <c r="C2260" s="425"/>
      <c r="D2260" s="425"/>
      <c r="E2260" s="425"/>
      <c r="F2260" s="425"/>
      <c r="G2260" s="425"/>
      <c r="H2260" s="425"/>
      <c r="I2260" s="425"/>
    </row>
    <row r="2261" spans="1:9" x14ac:dyDescent="0.2">
      <c r="A2261" s="425"/>
      <c r="B2261" s="425"/>
      <c r="C2261" s="425"/>
      <c r="D2261" s="425"/>
      <c r="E2261" s="425"/>
      <c r="F2261" s="425"/>
      <c r="G2261" s="425"/>
      <c r="H2261" s="425"/>
      <c r="I2261" s="425"/>
    </row>
    <row r="2262" spans="1:9" x14ac:dyDescent="0.2">
      <c r="A2262" s="425"/>
      <c r="B2262" s="425"/>
      <c r="C2262" s="425"/>
      <c r="D2262" s="425"/>
      <c r="E2262" s="425"/>
      <c r="F2262" s="425"/>
      <c r="G2262" s="425"/>
      <c r="H2262" s="425"/>
      <c r="I2262" s="425"/>
    </row>
    <row r="2263" spans="1:9" x14ac:dyDescent="0.2">
      <c r="A2263" s="425"/>
      <c r="B2263" s="425"/>
      <c r="C2263" s="425"/>
      <c r="D2263" s="425"/>
      <c r="E2263" s="425"/>
      <c r="F2263" s="425"/>
      <c r="G2263" s="425"/>
      <c r="H2263" s="425"/>
      <c r="I2263" s="425"/>
    </row>
    <row r="2264" spans="1:9" x14ac:dyDescent="0.2">
      <c r="A2264" s="425"/>
      <c r="B2264" s="425"/>
      <c r="C2264" s="425"/>
      <c r="D2264" s="425"/>
      <c r="E2264" s="425"/>
      <c r="F2264" s="425"/>
      <c r="G2264" s="425"/>
      <c r="H2264" s="425"/>
      <c r="I2264" s="425"/>
    </row>
    <row r="2265" spans="1:9" x14ac:dyDescent="0.2">
      <c r="A2265" s="425"/>
      <c r="B2265" s="425"/>
      <c r="C2265" s="425"/>
      <c r="D2265" s="425"/>
      <c r="E2265" s="425"/>
      <c r="F2265" s="425"/>
      <c r="G2265" s="425"/>
      <c r="H2265" s="425"/>
      <c r="I2265" s="425"/>
    </row>
    <row r="2266" spans="1:9" x14ac:dyDescent="0.2">
      <c r="A2266" s="425"/>
      <c r="B2266" s="425"/>
      <c r="C2266" s="425"/>
      <c r="D2266" s="425"/>
      <c r="E2266" s="425"/>
      <c r="F2266" s="425"/>
      <c r="G2266" s="425"/>
      <c r="H2266" s="425"/>
      <c r="I2266" s="425"/>
    </row>
    <row r="2267" spans="1:9" x14ac:dyDescent="0.2">
      <c r="A2267" s="425"/>
      <c r="B2267" s="425"/>
      <c r="C2267" s="425"/>
      <c r="D2267" s="425"/>
      <c r="E2267" s="425"/>
      <c r="F2267" s="425"/>
      <c r="G2267" s="425"/>
      <c r="H2267" s="425"/>
      <c r="I2267" s="425"/>
    </row>
    <row r="2268" spans="1:9" x14ac:dyDescent="0.2">
      <c r="A2268" s="425"/>
      <c r="B2268" s="425"/>
      <c r="C2268" s="425"/>
      <c r="D2268" s="425"/>
      <c r="E2268" s="425"/>
      <c r="F2268" s="425"/>
      <c r="G2268" s="425"/>
      <c r="H2268" s="425"/>
      <c r="I2268" s="425"/>
    </row>
    <row r="2269" spans="1:9" x14ac:dyDescent="0.2">
      <c r="A2269" s="425"/>
      <c r="B2269" s="425"/>
      <c r="C2269" s="425"/>
      <c r="D2269" s="425"/>
      <c r="E2269" s="425"/>
      <c r="F2269" s="425"/>
      <c r="G2269" s="425"/>
      <c r="H2269" s="425"/>
      <c r="I2269" s="425"/>
    </row>
    <row r="2270" spans="1:9" x14ac:dyDescent="0.2">
      <c r="A2270" s="425"/>
      <c r="B2270" s="425"/>
      <c r="C2270" s="425"/>
      <c r="D2270" s="425"/>
      <c r="E2270" s="425"/>
      <c r="F2270" s="425"/>
      <c r="G2270" s="425"/>
      <c r="H2270" s="425"/>
      <c r="I2270" s="425"/>
    </row>
    <row r="2271" spans="1:9" x14ac:dyDescent="0.2">
      <c r="A2271" s="425"/>
      <c r="B2271" s="425"/>
      <c r="C2271" s="425"/>
      <c r="D2271" s="425"/>
      <c r="E2271" s="425"/>
      <c r="F2271" s="425"/>
      <c r="G2271" s="425"/>
      <c r="H2271" s="425"/>
      <c r="I2271" s="425"/>
    </row>
    <row r="2272" spans="1:9" x14ac:dyDescent="0.2">
      <c r="A2272" s="425"/>
      <c r="B2272" s="425"/>
      <c r="C2272" s="425"/>
      <c r="D2272" s="425"/>
      <c r="E2272" s="425"/>
      <c r="F2272" s="425"/>
      <c r="G2272" s="425"/>
      <c r="H2272" s="425"/>
      <c r="I2272" s="425"/>
    </row>
    <row r="2273" spans="1:9" x14ac:dyDescent="0.2">
      <c r="A2273" s="425"/>
      <c r="B2273" s="425"/>
      <c r="C2273" s="425"/>
      <c r="D2273" s="425"/>
      <c r="E2273" s="425"/>
      <c r="F2273" s="425"/>
      <c r="G2273" s="425"/>
      <c r="H2273" s="425"/>
      <c r="I2273" s="425"/>
    </row>
    <row r="2274" spans="1:9" x14ac:dyDescent="0.2">
      <c r="A2274" s="425"/>
      <c r="B2274" s="425"/>
      <c r="C2274" s="425"/>
      <c r="D2274" s="425"/>
      <c r="E2274" s="425"/>
      <c r="F2274" s="425"/>
      <c r="G2274" s="425"/>
      <c r="H2274" s="425"/>
      <c r="I2274" s="425"/>
    </row>
    <row r="2275" spans="1:9" x14ac:dyDescent="0.2">
      <c r="A2275" s="425"/>
      <c r="B2275" s="425"/>
      <c r="C2275" s="425"/>
      <c r="D2275" s="425"/>
      <c r="E2275" s="425"/>
      <c r="F2275" s="425"/>
      <c r="G2275" s="425"/>
      <c r="H2275" s="425"/>
      <c r="I2275" s="425"/>
    </row>
    <row r="2276" spans="1:9" x14ac:dyDescent="0.2">
      <c r="A2276" s="425"/>
      <c r="B2276" s="425"/>
      <c r="C2276" s="425"/>
      <c r="D2276" s="425"/>
      <c r="E2276" s="425"/>
      <c r="F2276" s="425"/>
      <c r="G2276" s="425"/>
      <c r="H2276" s="425"/>
      <c r="I2276" s="425"/>
    </row>
    <row r="2277" spans="1:9" x14ac:dyDescent="0.2">
      <c r="A2277" s="425"/>
      <c r="B2277" s="425"/>
      <c r="C2277" s="425"/>
      <c r="D2277" s="425"/>
      <c r="E2277" s="425"/>
      <c r="F2277" s="425"/>
      <c r="G2277" s="425"/>
      <c r="H2277" s="425"/>
      <c r="I2277" s="425"/>
    </row>
    <row r="2278" spans="1:9" x14ac:dyDescent="0.2">
      <c r="A2278" s="425"/>
      <c r="B2278" s="425"/>
      <c r="C2278" s="425"/>
      <c r="D2278" s="425"/>
      <c r="E2278" s="425"/>
      <c r="F2278" s="425"/>
      <c r="G2278" s="425"/>
      <c r="H2278" s="425"/>
      <c r="I2278" s="425"/>
    </row>
    <row r="2279" spans="1:9" x14ac:dyDescent="0.2">
      <c r="A2279" s="425"/>
      <c r="B2279" s="425"/>
      <c r="C2279" s="425"/>
      <c r="D2279" s="425"/>
      <c r="E2279" s="425"/>
      <c r="F2279" s="425"/>
      <c r="G2279" s="425"/>
      <c r="H2279" s="425"/>
      <c r="I2279" s="425"/>
    </row>
    <row r="2280" spans="1:9" x14ac:dyDescent="0.2">
      <c r="A2280" s="425"/>
      <c r="B2280" s="425"/>
      <c r="C2280" s="425"/>
      <c r="D2280" s="425"/>
      <c r="E2280" s="425"/>
      <c r="F2280" s="425"/>
      <c r="G2280" s="425"/>
      <c r="H2280" s="425"/>
      <c r="I2280" s="425"/>
    </row>
    <row r="2281" spans="1:9" x14ac:dyDescent="0.2">
      <c r="A2281" s="425"/>
      <c r="B2281" s="425"/>
      <c r="C2281" s="425"/>
      <c r="D2281" s="425"/>
      <c r="E2281" s="425"/>
      <c r="F2281" s="425"/>
      <c r="G2281" s="425"/>
      <c r="H2281" s="425"/>
      <c r="I2281" s="425"/>
    </row>
    <row r="2282" spans="1:9" x14ac:dyDescent="0.2">
      <c r="A2282" s="425"/>
      <c r="B2282" s="425"/>
      <c r="C2282" s="425"/>
      <c r="D2282" s="425"/>
      <c r="E2282" s="425"/>
      <c r="F2282" s="425"/>
      <c r="G2282" s="425"/>
      <c r="H2282" s="425"/>
      <c r="I2282" s="425"/>
    </row>
    <row r="2283" spans="1:9" x14ac:dyDescent="0.2">
      <c r="A2283" s="425"/>
      <c r="B2283" s="425"/>
      <c r="C2283" s="425"/>
      <c r="D2283" s="425"/>
      <c r="E2283" s="425"/>
      <c r="F2283" s="425"/>
      <c r="G2283" s="425"/>
      <c r="H2283" s="425"/>
      <c r="I2283" s="425"/>
    </row>
    <row r="2284" spans="1:9" x14ac:dyDescent="0.2">
      <c r="A2284" s="425"/>
      <c r="B2284" s="425"/>
      <c r="C2284" s="425"/>
      <c r="D2284" s="425"/>
      <c r="E2284" s="425"/>
      <c r="F2284" s="425"/>
      <c r="G2284" s="425"/>
      <c r="H2284" s="425"/>
      <c r="I2284" s="425"/>
    </row>
    <row r="2285" spans="1:9" x14ac:dyDescent="0.2">
      <c r="A2285" s="425"/>
      <c r="B2285" s="425"/>
      <c r="C2285" s="425"/>
      <c r="D2285" s="425"/>
      <c r="E2285" s="425"/>
      <c r="F2285" s="425"/>
      <c r="G2285" s="425"/>
      <c r="H2285" s="425"/>
      <c r="I2285" s="425"/>
    </row>
    <row r="2286" spans="1:9" x14ac:dyDescent="0.2">
      <c r="A2286" s="425"/>
      <c r="B2286" s="425"/>
      <c r="C2286" s="425"/>
      <c r="D2286" s="425"/>
      <c r="E2286" s="425"/>
      <c r="F2286" s="425"/>
      <c r="G2286" s="425"/>
      <c r="H2286" s="425"/>
      <c r="I2286" s="425"/>
    </row>
    <row r="2287" spans="1:9" x14ac:dyDescent="0.2">
      <c r="A2287" s="425"/>
      <c r="B2287" s="425"/>
      <c r="C2287" s="425"/>
      <c r="D2287" s="425"/>
      <c r="E2287" s="425"/>
      <c r="F2287" s="425"/>
      <c r="G2287" s="425"/>
      <c r="H2287" s="425"/>
      <c r="I2287" s="425"/>
    </row>
    <row r="2288" spans="1:9" x14ac:dyDescent="0.2">
      <c r="A2288" s="425"/>
      <c r="B2288" s="425"/>
      <c r="C2288" s="425"/>
      <c r="D2288" s="425"/>
      <c r="E2288" s="425"/>
      <c r="F2288" s="425"/>
      <c r="G2288" s="425"/>
      <c r="H2288" s="425"/>
      <c r="I2288" s="425"/>
    </row>
    <row r="2289" spans="1:9" x14ac:dyDescent="0.2">
      <c r="A2289" s="425"/>
      <c r="B2289" s="425"/>
      <c r="C2289" s="425"/>
      <c r="D2289" s="425"/>
      <c r="E2289" s="425"/>
      <c r="F2289" s="425"/>
      <c r="G2289" s="425"/>
      <c r="H2289" s="425"/>
      <c r="I2289" s="425"/>
    </row>
    <row r="2290" spans="1:9" x14ac:dyDescent="0.2">
      <c r="A2290" s="425"/>
      <c r="B2290" s="425"/>
      <c r="C2290" s="425"/>
      <c r="D2290" s="425"/>
      <c r="E2290" s="425"/>
      <c r="F2290" s="425"/>
      <c r="G2290" s="425"/>
      <c r="H2290" s="425"/>
      <c r="I2290" s="425"/>
    </row>
    <row r="2291" spans="1:9" x14ac:dyDescent="0.2">
      <c r="A2291" s="425"/>
      <c r="B2291" s="425"/>
      <c r="C2291" s="425"/>
      <c r="D2291" s="425"/>
      <c r="E2291" s="425"/>
      <c r="F2291" s="425"/>
      <c r="G2291" s="425"/>
      <c r="H2291" s="425"/>
      <c r="I2291" s="425"/>
    </row>
    <row r="2292" spans="1:9" x14ac:dyDescent="0.2">
      <c r="A2292" s="425"/>
      <c r="B2292" s="425"/>
      <c r="C2292" s="425"/>
      <c r="D2292" s="425"/>
      <c r="E2292" s="425"/>
      <c r="F2292" s="425"/>
      <c r="G2292" s="425"/>
      <c r="H2292" s="425"/>
      <c r="I2292" s="425"/>
    </row>
    <row r="2293" spans="1:9" x14ac:dyDescent="0.2">
      <c r="A2293" s="425"/>
      <c r="B2293" s="425"/>
      <c r="C2293" s="425"/>
      <c r="D2293" s="425"/>
      <c r="E2293" s="425"/>
      <c r="F2293" s="425"/>
      <c r="G2293" s="425"/>
      <c r="H2293" s="425"/>
      <c r="I2293" s="425"/>
    </row>
    <row r="2294" spans="1:9" x14ac:dyDescent="0.2">
      <c r="A2294" s="425"/>
      <c r="B2294" s="425"/>
      <c r="C2294" s="425"/>
      <c r="D2294" s="425"/>
      <c r="E2294" s="425"/>
      <c r="F2294" s="425"/>
      <c r="G2294" s="425"/>
      <c r="H2294" s="425"/>
      <c r="I2294" s="425"/>
    </row>
    <row r="2295" spans="1:9" x14ac:dyDescent="0.2">
      <c r="A2295" s="425"/>
      <c r="B2295" s="425"/>
      <c r="C2295" s="425"/>
      <c r="D2295" s="425"/>
      <c r="E2295" s="425"/>
      <c r="F2295" s="425"/>
      <c r="G2295" s="425"/>
      <c r="H2295" s="425"/>
      <c r="I2295" s="425"/>
    </row>
    <row r="2296" spans="1:9" x14ac:dyDescent="0.2">
      <c r="A2296" s="425"/>
      <c r="B2296" s="425"/>
      <c r="C2296" s="425"/>
      <c r="D2296" s="425"/>
      <c r="E2296" s="425"/>
      <c r="F2296" s="425"/>
      <c r="G2296" s="425"/>
      <c r="H2296" s="425"/>
      <c r="I2296" s="425"/>
    </row>
    <row r="2297" spans="1:9" x14ac:dyDescent="0.2">
      <c r="A2297" s="425"/>
      <c r="B2297" s="425"/>
      <c r="C2297" s="425"/>
      <c r="D2297" s="425"/>
      <c r="E2297" s="425"/>
      <c r="F2297" s="425"/>
      <c r="G2297" s="425"/>
      <c r="H2297" s="425"/>
      <c r="I2297" s="425"/>
    </row>
    <row r="2298" spans="1:9" x14ac:dyDescent="0.2">
      <c r="A2298" s="425"/>
      <c r="B2298" s="425"/>
      <c r="C2298" s="425"/>
      <c r="D2298" s="425"/>
      <c r="E2298" s="425"/>
      <c r="F2298" s="425"/>
      <c r="G2298" s="425"/>
      <c r="H2298" s="425"/>
      <c r="I2298" s="425"/>
    </row>
    <row r="2299" spans="1:9" x14ac:dyDescent="0.2">
      <c r="A2299" s="425"/>
      <c r="B2299" s="425"/>
      <c r="C2299" s="425"/>
      <c r="D2299" s="425"/>
      <c r="E2299" s="425"/>
      <c r="F2299" s="425"/>
      <c r="G2299" s="425"/>
      <c r="H2299" s="425"/>
      <c r="I2299" s="425"/>
    </row>
    <row r="2300" spans="1:9" x14ac:dyDescent="0.2">
      <c r="A2300" s="425"/>
      <c r="B2300" s="425"/>
      <c r="C2300" s="425"/>
      <c r="D2300" s="425"/>
      <c r="E2300" s="425"/>
      <c r="F2300" s="425"/>
      <c r="G2300" s="425"/>
      <c r="H2300" s="425"/>
      <c r="I2300" s="425"/>
    </row>
    <row r="2301" spans="1:9" x14ac:dyDescent="0.2">
      <c r="A2301" s="425"/>
      <c r="B2301" s="425"/>
      <c r="C2301" s="425"/>
      <c r="D2301" s="425"/>
      <c r="E2301" s="425"/>
      <c r="F2301" s="425"/>
      <c r="G2301" s="425"/>
      <c r="H2301" s="425"/>
      <c r="I2301" s="425"/>
    </row>
    <row r="2302" spans="1:9" x14ac:dyDescent="0.2">
      <c r="A2302" s="425"/>
      <c r="B2302" s="425"/>
      <c r="C2302" s="425"/>
      <c r="D2302" s="425"/>
      <c r="E2302" s="425"/>
      <c r="F2302" s="425"/>
      <c r="G2302" s="425"/>
      <c r="H2302" s="425"/>
      <c r="I2302" s="425"/>
    </row>
    <row r="2303" spans="1:9" x14ac:dyDescent="0.2">
      <c r="A2303" s="425"/>
      <c r="B2303" s="425"/>
      <c r="C2303" s="425"/>
      <c r="D2303" s="425"/>
      <c r="E2303" s="425"/>
      <c r="F2303" s="425"/>
      <c r="G2303" s="425"/>
      <c r="H2303" s="425"/>
      <c r="I2303" s="425"/>
    </row>
    <row r="2304" spans="1:9" x14ac:dyDescent="0.2">
      <c r="A2304" s="425"/>
      <c r="B2304" s="425"/>
      <c r="C2304" s="425"/>
      <c r="D2304" s="425"/>
      <c r="E2304" s="425"/>
      <c r="F2304" s="425"/>
      <c r="G2304" s="425"/>
      <c r="H2304" s="425"/>
      <c r="I2304" s="425"/>
    </row>
    <row r="2305" spans="1:9" x14ac:dyDescent="0.2">
      <c r="A2305" s="425"/>
      <c r="B2305" s="425"/>
      <c r="C2305" s="425"/>
      <c r="D2305" s="425"/>
      <c r="E2305" s="425"/>
      <c r="F2305" s="425"/>
      <c r="G2305" s="425"/>
      <c r="H2305" s="425"/>
      <c r="I2305" s="425"/>
    </row>
    <row r="2306" spans="1:9" x14ac:dyDescent="0.2">
      <c r="A2306" s="425"/>
      <c r="B2306" s="425"/>
      <c r="C2306" s="425"/>
      <c r="D2306" s="425"/>
      <c r="E2306" s="425"/>
      <c r="F2306" s="425"/>
      <c r="G2306" s="425"/>
      <c r="H2306" s="425"/>
      <c r="I2306" s="425"/>
    </row>
    <row r="2307" spans="1:9" x14ac:dyDescent="0.2">
      <c r="A2307" s="425"/>
      <c r="B2307" s="425"/>
      <c r="C2307" s="425"/>
      <c r="D2307" s="425"/>
      <c r="E2307" s="425"/>
      <c r="F2307" s="425"/>
      <c r="G2307" s="425"/>
      <c r="H2307" s="425"/>
      <c r="I2307" s="425"/>
    </row>
    <row r="2308" spans="1:9" x14ac:dyDescent="0.2">
      <c r="A2308" s="425"/>
      <c r="B2308" s="425"/>
      <c r="C2308" s="425"/>
      <c r="D2308" s="425"/>
      <c r="E2308" s="425"/>
      <c r="F2308" s="425"/>
      <c r="G2308" s="425"/>
      <c r="H2308" s="425"/>
      <c r="I2308" s="425"/>
    </row>
    <row r="2309" spans="1:9" x14ac:dyDescent="0.2">
      <c r="A2309" s="425"/>
      <c r="B2309" s="425"/>
      <c r="C2309" s="425"/>
      <c r="D2309" s="425"/>
      <c r="E2309" s="425"/>
      <c r="F2309" s="425"/>
      <c r="G2309" s="425"/>
      <c r="H2309" s="425"/>
      <c r="I2309" s="425"/>
    </row>
    <row r="2310" spans="1:9" x14ac:dyDescent="0.2">
      <c r="A2310" s="425"/>
      <c r="B2310" s="425"/>
      <c r="C2310" s="425"/>
      <c r="D2310" s="425"/>
      <c r="E2310" s="425"/>
      <c r="F2310" s="425"/>
      <c r="G2310" s="425"/>
      <c r="H2310" s="425"/>
      <c r="I2310" s="425"/>
    </row>
    <row r="2311" spans="1:9" x14ac:dyDescent="0.2">
      <c r="A2311" s="425"/>
      <c r="B2311" s="425"/>
      <c r="C2311" s="425"/>
      <c r="D2311" s="425"/>
      <c r="E2311" s="425"/>
      <c r="F2311" s="425"/>
      <c r="G2311" s="425"/>
      <c r="H2311" s="425"/>
      <c r="I2311" s="425"/>
    </row>
    <row r="2312" spans="1:9" x14ac:dyDescent="0.2">
      <c r="A2312" s="425"/>
      <c r="B2312" s="425"/>
      <c r="C2312" s="425"/>
      <c r="D2312" s="425"/>
      <c r="E2312" s="425"/>
      <c r="F2312" s="425"/>
      <c r="G2312" s="425"/>
      <c r="H2312" s="425"/>
      <c r="I2312" s="425"/>
    </row>
    <row r="2313" spans="1:9" x14ac:dyDescent="0.2">
      <c r="A2313" s="425"/>
      <c r="B2313" s="425"/>
      <c r="C2313" s="425"/>
      <c r="D2313" s="425"/>
      <c r="E2313" s="425"/>
      <c r="F2313" s="425"/>
      <c r="G2313" s="425"/>
      <c r="H2313" s="425"/>
      <c r="I2313" s="425"/>
    </row>
    <row r="2314" spans="1:9" x14ac:dyDescent="0.2">
      <c r="A2314" s="425"/>
      <c r="B2314" s="425"/>
      <c r="C2314" s="425"/>
      <c r="D2314" s="425"/>
      <c r="E2314" s="425"/>
      <c r="F2314" s="425"/>
      <c r="G2314" s="425"/>
      <c r="H2314" s="425"/>
      <c r="I2314" s="425"/>
    </row>
    <row r="2315" spans="1:9" x14ac:dyDescent="0.2">
      <c r="A2315" s="425"/>
      <c r="B2315" s="425"/>
      <c r="C2315" s="425"/>
      <c r="D2315" s="425"/>
      <c r="E2315" s="425"/>
      <c r="F2315" s="425"/>
      <c r="G2315" s="425"/>
      <c r="H2315" s="425"/>
      <c r="I2315" s="425"/>
    </row>
    <row r="2316" spans="1:9" x14ac:dyDescent="0.2">
      <c r="A2316" s="425"/>
      <c r="B2316" s="425"/>
      <c r="C2316" s="425"/>
      <c r="D2316" s="425"/>
      <c r="E2316" s="425"/>
      <c r="F2316" s="425"/>
      <c r="G2316" s="425"/>
      <c r="H2316" s="425"/>
      <c r="I2316" s="425"/>
    </row>
    <row r="2317" spans="1:9" x14ac:dyDescent="0.2">
      <c r="A2317" s="425"/>
      <c r="B2317" s="425"/>
      <c r="C2317" s="425"/>
      <c r="D2317" s="425"/>
      <c r="E2317" s="425"/>
      <c r="F2317" s="425"/>
      <c r="G2317" s="425"/>
      <c r="H2317" s="425"/>
      <c r="I2317" s="425"/>
    </row>
    <row r="2318" spans="1:9" x14ac:dyDescent="0.2">
      <c r="A2318" s="425"/>
      <c r="B2318" s="425"/>
      <c r="C2318" s="425"/>
      <c r="D2318" s="425"/>
      <c r="E2318" s="425"/>
      <c r="F2318" s="425"/>
      <c r="G2318" s="425"/>
      <c r="H2318" s="425"/>
      <c r="I2318" s="425"/>
    </row>
    <row r="2319" spans="1:9" x14ac:dyDescent="0.2">
      <c r="A2319" s="425"/>
      <c r="B2319" s="425"/>
      <c r="C2319" s="425"/>
      <c r="D2319" s="425"/>
      <c r="E2319" s="425"/>
      <c r="F2319" s="425"/>
      <c r="G2319" s="425"/>
      <c r="H2319" s="425"/>
      <c r="I2319" s="425"/>
    </row>
    <row r="2320" spans="1:9" x14ac:dyDescent="0.2">
      <c r="A2320" s="425"/>
      <c r="B2320" s="425"/>
      <c r="C2320" s="425"/>
      <c r="D2320" s="425"/>
      <c r="E2320" s="425"/>
      <c r="F2320" s="425"/>
      <c r="G2320" s="425"/>
      <c r="H2320" s="425"/>
      <c r="I2320" s="425"/>
    </row>
    <row r="2321" spans="1:9" x14ac:dyDescent="0.2">
      <c r="A2321" s="425"/>
      <c r="B2321" s="425"/>
      <c r="C2321" s="425"/>
      <c r="D2321" s="425"/>
      <c r="E2321" s="425"/>
      <c r="F2321" s="425"/>
      <c r="G2321" s="425"/>
      <c r="H2321" s="425"/>
      <c r="I2321" s="425"/>
    </row>
    <row r="2322" spans="1:9" x14ac:dyDescent="0.2">
      <c r="A2322" s="425"/>
      <c r="B2322" s="425"/>
      <c r="C2322" s="425"/>
      <c r="D2322" s="425"/>
      <c r="E2322" s="425"/>
      <c r="F2322" s="425"/>
      <c r="G2322" s="425"/>
      <c r="H2322" s="425"/>
      <c r="I2322" s="425"/>
    </row>
    <row r="2323" spans="1:9" x14ac:dyDescent="0.2">
      <c r="A2323" s="425"/>
      <c r="B2323" s="425"/>
      <c r="C2323" s="425"/>
      <c r="D2323" s="425"/>
      <c r="E2323" s="425"/>
      <c r="F2323" s="425"/>
      <c r="G2323" s="425"/>
      <c r="H2323" s="425"/>
      <c r="I2323" s="425"/>
    </row>
    <row r="2324" spans="1:9" x14ac:dyDescent="0.2">
      <c r="A2324" s="425"/>
      <c r="B2324" s="425"/>
      <c r="C2324" s="425"/>
      <c r="D2324" s="425"/>
      <c r="E2324" s="425"/>
      <c r="F2324" s="425"/>
      <c r="G2324" s="425"/>
      <c r="H2324" s="425"/>
      <c r="I2324" s="425"/>
    </row>
    <row r="2325" spans="1:9" x14ac:dyDescent="0.2">
      <c r="A2325" s="425"/>
      <c r="B2325" s="425"/>
      <c r="C2325" s="425"/>
      <c r="D2325" s="425"/>
      <c r="E2325" s="425"/>
      <c r="F2325" s="425"/>
      <c r="G2325" s="425"/>
      <c r="H2325" s="425"/>
      <c r="I2325" s="425"/>
    </row>
    <row r="2326" spans="1:9" x14ac:dyDescent="0.2">
      <c r="A2326" s="425"/>
      <c r="B2326" s="425"/>
      <c r="C2326" s="425"/>
      <c r="D2326" s="425"/>
      <c r="E2326" s="425"/>
      <c r="F2326" s="425"/>
      <c r="G2326" s="425"/>
      <c r="H2326" s="425"/>
      <c r="I2326" s="425"/>
    </row>
    <row r="2327" spans="1:9" x14ac:dyDescent="0.2">
      <c r="A2327" s="425"/>
      <c r="B2327" s="425"/>
      <c r="C2327" s="425"/>
      <c r="D2327" s="425"/>
      <c r="E2327" s="425"/>
      <c r="F2327" s="425"/>
      <c r="G2327" s="425"/>
      <c r="H2327" s="425"/>
      <c r="I2327" s="425"/>
    </row>
    <row r="2328" spans="1:9" x14ac:dyDescent="0.2">
      <c r="A2328" s="425"/>
      <c r="B2328" s="425"/>
      <c r="C2328" s="425"/>
      <c r="D2328" s="425"/>
      <c r="E2328" s="425"/>
      <c r="F2328" s="425"/>
      <c r="G2328" s="425"/>
      <c r="H2328" s="425"/>
      <c r="I2328" s="425"/>
    </row>
    <row r="2329" spans="1:9" x14ac:dyDescent="0.2">
      <c r="A2329" s="425"/>
      <c r="B2329" s="425"/>
      <c r="C2329" s="425"/>
      <c r="D2329" s="425"/>
      <c r="E2329" s="425"/>
      <c r="F2329" s="425"/>
      <c r="G2329" s="425"/>
      <c r="H2329" s="425"/>
      <c r="I2329" s="425"/>
    </row>
    <row r="2330" spans="1:9" x14ac:dyDescent="0.2">
      <c r="A2330" s="425"/>
      <c r="B2330" s="425"/>
      <c r="C2330" s="425"/>
      <c r="D2330" s="425"/>
      <c r="E2330" s="425"/>
      <c r="F2330" s="425"/>
      <c r="G2330" s="425"/>
      <c r="H2330" s="425"/>
      <c r="I2330" s="425"/>
    </row>
    <row r="2331" spans="1:9" x14ac:dyDescent="0.2">
      <c r="A2331" s="425"/>
      <c r="B2331" s="425"/>
      <c r="C2331" s="425"/>
      <c r="D2331" s="425"/>
      <c r="E2331" s="425"/>
      <c r="F2331" s="425"/>
      <c r="G2331" s="425"/>
      <c r="H2331" s="425"/>
      <c r="I2331" s="425"/>
    </row>
    <row r="2332" spans="1:9" x14ac:dyDescent="0.2">
      <c r="A2332" s="425"/>
      <c r="B2332" s="425"/>
      <c r="C2332" s="425"/>
      <c r="D2332" s="425"/>
      <c r="E2332" s="425"/>
      <c r="F2332" s="425"/>
      <c r="G2332" s="425"/>
      <c r="H2332" s="425"/>
      <c r="I2332" s="425"/>
    </row>
    <row r="2333" spans="1:9" x14ac:dyDescent="0.2">
      <c r="A2333" s="425"/>
      <c r="B2333" s="425"/>
      <c r="C2333" s="425"/>
      <c r="D2333" s="425"/>
      <c r="E2333" s="425"/>
      <c r="F2333" s="425"/>
      <c r="G2333" s="425"/>
      <c r="H2333" s="425"/>
      <c r="I2333" s="425"/>
    </row>
    <row r="2334" spans="1:9" x14ac:dyDescent="0.2">
      <c r="A2334" s="425"/>
      <c r="B2334" s="425"/>
      <c r="C2334" s="425"/>
      <c r="D2334" s="425"/>
      <c r="E2334" s="425"/>
      <c r="F2334" s="425"/>
      <c r="G2334" s="425"/>
      <c r="H2334" s="425"/>
      <c r="I2334" s="425"/>
    </row>
    <row r="2335" spans="1:9" x14ac:dyDescent="0.2">
      <c r="A2335" s="425"/>
      <c r="B2335" s="425"/>
      <c r="C2335" s="425"/>
      <c r="D2335" s="425"/>
      <c r="E2335" s="425"/>
      <c r="F2335" s="425"/>
      <c r="G2335" s="425"/>
      <c r="H2335" s="425"/>
      <c r="I2335" s="425"/>
    </row>
    <row r="2336" spans="1:9" x14ac:dyDescent="0.2">
      <c r="A2336" s="425"/>
      <c r="B2336" s="425"/>
      <c r="C2336" s="425"/>
      <c r="D2336" s="425"/>
      <c r="E2336" s="425"/>
      <c r="F2336" s="425"/>
      <c r="G2336" s="425"/>
      <c r="H2336" s="425"/>
      <c r="I2336" s="425"/>
    </row>
    <row r="2337" spans="1:9" x14ac:dyDescent="0.2">
      <c r="A2337" s="425"/>
      <c r="B2337" s="425"/>
      <c r="C2337" s="425"/>
      <c r="D2337" s="425"/>
      <c r="E2337" s="425"/>
      <c r="F2337" s="425"/>
      <c r="G2337" s="425"/>
      <c r="H2337" s="425"/>
      <c r="I2337" s="425"/>
    </row>
    <row r="2338" spans="1:9" x14ac:dyDescent="0.2">
      <c r="A2338" s="425"/>
      <c r="B2338" s="425"/>
      <c r="C2338" s="425"/>
      <c r="D2338" s="425"/>
      <c r="E2338" s="425"/>
      <c r="F2338" s="425"/>
      <c r="G2338" s="425"/>
      <c r="H2338" s="425"/>
      <c r="I2338" s="425"/>
    </row>
    <row r="2339" spans="1:9" x14ac:dyDescent="0.2">
      <c r="A2339" s="425"/>
      <c r="B2339" s="425"/>
      <c r="C2339" s="425"/>
      <c r="D2339" s="425"/>
      <c r="E2339" s="425"/>
      <c r="F2339" s="425"/>
      <c r="G2339" s="425"/>
      <c r="H2339" s="425"/>
      <c r="I2339" s="425"/>
    </row>
    <row r="2340" spans="1:9" x14ac:dyDescent="0.2">
      <c r="A2340" s="425"/>
      <c r="B2340" s="425"/>
      <c r="C2340" s="425"/>
      <c r="D2340" s="425"/>
      <c r="E2340" s="425"/>
      <c r="F2340" s="425"/>
      <c r="G2340" s="425"/>
      <c r="H2340" s="425"/>
      <c r="I2340" s="425"/>
    </row>
    <row r="2341" spans="1:9" x14ac:dyDescent="0.2">
      <c r="A2341" s="425"/>
      <c r="B2341" s="425"/>
      <c r="C2341" s="425"/>
      <c r="D2341" s="425"/>
      <c r="E2341" s="425"/>
      <c r="F2341" s="425"/>
      <c r="G2341" s="425"/>
      <c r="H2341" s="425"/>
      <c r="I2341" s="425"/>
    </row>
    <row r="2342" spans="1:9" x14ac:dyDescent="0.2">
      <c r="A2342" s="425"/>
      <c r="B2342" s="425"/>
      <c r="C2342" s="425"/>
      <c r="D2342" s="425"/>
      <c r="E2342" s="425"/>
      <c r="F2342" s="425"/>
      <c r="G2342" s="425"/>
      <c r="H2342" s="425"/>
      <c r="I2342" s="425"/>
    </row>
    <row r="2343" spans="1:9" x14ac:dyDescent="0.2">
      <c r="A2343" s="425"/>
      <c r="B2343" s="425"/>
      <c r="C2343" s="425"/>
      <c r="D2343" s="425"/>
      <c r="E2343" s="425"/>
      <c r="F2343" s="425"/>
      <c r="G2343" s="425"/>
      <c r="H2343" s="425"/>
      <c r="I2343" s="425"/>
    </row>
    <row r="2344" spans="1:9" x14ac:dyDescent="0.2">
      <c r="A2344" s="425"/>
      <c r="B2344" s="425"/>
      <c r="C2344" s="425"/>
      <c r="D2344" s="425"/>
      <c r="E2344" s="425"/>
      <c r="F2344" s="425"/>
      <c r="G2344" s="425"/>
      <c r="H2344" s="425"/>
      <c r="I2344" s="425"/>
    </row>
    <row r="2345" spans="1:9" x14ac:dyDescent="0.2">
      <c r="A2345" s="425"/>
      <c r="B2345" s="425"/>
      <c r="C2345" s="425"/>
      <c r="D2345" s="425"/>
      <c r="E2345" s="425"/>
      <c r="F2345" s="425"/>
      <c r="G2345" s="425"/>
      <c r="H2345" s="425"/>
      <c r="I2345" s="425"/>
    </row>
    <row r="2346" spans="1:9" x14ac:dyDescent="0.2">
      <c r="A2346" s="425"/>
      <c r="B2346" s="425"/>
      <c r="C2346" s="425"/>
      <c r="D2346" s="425"/>
      <c r="E2346" s="425"/>
      <c r="F2346" s="425"/>
      <c r="G2346" s="425"/>
      <c r="H2346" s="425"/>
      <c r="I2346" s="425"/>
    </row>
    <row r="2347" spans="1:9" x14ac:dyDescent="0.2">
      <c r="A2347" s="425"/>
      <c r="B2347" s="425"/>
      <c r="C2347" s="425"/>
      <c r="D2347" s="425"/>
      <c r="E2347" s="425"/>
      <c r="F2347" s="425"/>
      <c r="G2347" s="425"/>
      <c r="H2347" s="425"/>
      <c r="I2347" s="425"/>
    </row>
    <row r="2348" spans="1:9" x14ac:dyDescent="0.2">
      <c r="A2348" s="425"/>
      <c r="B2348" s="425"/>
      <c r="C2348" s="425"/>
      <c r="D2348" s="425"/>
      <c r="E2348" s="425"/>
      <c r="F2348" s="425"/>
      <c r="G2348" s="425"/>
      <c r="H2348" s="425"/>
      <c r="I2348" s="425"/>
    </row>
    <row r="2349" spans="1:9" x14ac:dyDescent="0.2">
      <c r="A2349" s="425"/>
      <c r="B2349" s="425"/>
      <c r="C2349" s="425"/>
      <c r="D2349" s="425"/>
      <c r="E2349" s="425"/>
      <c r="F2349" s="425"/>
      <c r="G2349" s="425"/>
      <c r="H2349" s="425"/>
      <c r="I2349" s="425"/>
    </row>
    <row r="2350" spans="1:9" x14ac:dyDescent="0.2">
      <c r="A2350" s="425"/>
      <c r="B2350" s="425"/>
      <c r="C2350" s="425"/>
      <c r="D2350" s="425"/>
      <c r="E2350" s="425"/>
      <c r="F2350" s="425"/>
      <c r="G2350" s="425"/>
      <c r="H2350" s="425"/>
      <c r="I2350" s="425"/>
    </row>
    <row r="2351" spans="1:9" x14ac:dyDescent="0.2">
      <c r="A2351" s="425"/>
      <c r="B2351" s="425"/>
      <c r="C2351" s="425"/>
      <c r="D2351" s="425"/>
      <c r="E2351" s="425"/>
      <c r="F2351" s="425"/>
      <c r="G2351" s="425"/>
      <c r="H2351" s="425"/>
      <c r="I2351" s="425"/>
    </row>
    <row r="2352" spans="1:9" x14ac:dyDescent="0.2">
      <c r="A2352" s="425"/>
      <c r="B2352" s="425"/>
      <c r="C2352" s="425"/>
      <c r="D2352" s="425"/>
      <c r="E2352" s="425"/>
      <c r="F2352" s="425"/>
      <c r="G2352" s="425"/>
      <c r="H2352" s="425"/>
      <c r="I2352" s="425"/>
    </row>
    <row r="2353" spans="1:9" x14ac:dyDescent="0.2">
      <c r="A2353" s="425"/>
      <c r="B2353" s="425"/>
      <c r="C2353" s="425"/>
      <c r="D2353" s="425"/>
      <c r="E2353" s="425"/>
      <c r="F2353" s="425"/>
      <c r="G2353" s="425"/>
      <c r="H2353" s="425"/>
      <c r="I2353" s="425"/>
    </row>
    <row r="2354" spans="1:9" x14ac:dyDescent="0.2">
      <c r="A2354" s="425"/>
      <c r="B2354" s="425"/>
      <c r="C2354" s="425"/>
      <c r="D2354" s="425"/>
      <c r="E2354" s="425"/>
      <c r="F2354" s="425"/>
      <c r="G2354" s="425"/>
      <c r="H2354" s="425"/>
      <c r="I2354" s="425"/>
    </row>
    <row r="2355" spans="1:9" x14ac:dyDescent="0.2">
      <c r="A2355" s="425"/>
      <c r="B2355" s="425"/>
      <c r="C2355" s="425"/>
      <c r="D2355" s="425"/>
      <c r="E2355" s="425"/>
      <c r="F2355" s="425"/>
      <c r="G2355" s="425"/>
      <c r="H2355" s="425"/>
      <c r="I2355" s="425"/>
    </row>
    <row r="2356" spans="1:9" x14ac:dyDescent="0.2">
      <c r="A2356" s="425"/>
      <c r="B2356" s="425"/>
      <c r="C2356" s="425"/>
      <c r="D2356" s="425"/>
      <c r="E2356" s="425"/>
      <c r="F2356" s="425"/>
      <c r="G2356" s="425"/>
      <c r="H2356" s="425"/>
      <c r="I2356" s="425"/>
    </row>
    <row r="2357" spans="1:9" x14ac:dyDescent="0.2">
      <c r="A2357" s="425"/>
      <c r="B2357" s="425"/>
      <c r="C2357" s="425"/>
      <c r="D2357" s="425"/>
      <c r="E2357" s="425"/>
      <c r="F2357" s="425"/>
      <c r="G2357" s="425"/>
      <c r="H2357" s="425"/>
      <c r="I2357" s="425"/>
    </row>
    <row r="2358" spans="1:9" x14ac:dyDescent="0.2">
      <c r="A2358" s="425"/>
      <c r="B2358" s="425"/>
      <c r="C2358" s="425"/>
      <c r="D2358" s="425"/>
      <c r="E2358" s="425"/>
      <c r="F2358" s="425"/>
      <c r="G2358" s="425"/>
      <c r="H2358" s="425"/>
      <c r="I2358" s="425"/>
    </row>
    <row r="2359" spans="1:9" x14ac:dyDescent="0.2">
      <c r="A2359" s="425"/>
      <c r="B2359" s="425"/>
      <c r="C2359" s="425"/>
      <c r="D2359" s="425"/>
      <c r="E2359" s="425"/>
      <c r="F2359" s="425"/>
      <c r="G2359" s="425"/>
      <c r="H2359" s="425"/>
      <c r="I2359" s="425"/>
    </row>
    <row r="2360" spans="1:9" x14ac:dyDescent="0.2">
      <c r="A2360" s="425"/>
      <c r="B2360" s="425"/>
      <c r="C2360" s="425"/>
      <c r="D2360" s="425"/>
      <c r="E2360" s="425"/>
      <c r="F2360" s="425"/>
      <c r="G2360" s="425"/>
      <c r="H2360" s="425"/>
      <c r="I2360" s="425"/>
    </row>
    <row r="2361" spans="1:9" x14ac:dyDescent="0.2">
      <c r="A2361" s="425"/>
      <c r="B2361" s="425"/>
      <c r="C2361" s="425"/>
      <c r="D2361" s="425"/>
      <c r="E2361" s="425"/>
      <c r="F2361" s="425"/>
      <c r="G2361" s="425"/>
      <c r="H2361" s="425"/>
      <c r="I2361" s="425"/>
    </row>
    <row r="2362" spans="1:9" x14ac:dyDescent="0.2">
      <c r="A2362" s="425"/>
      <c r="B2362" s="425"/>
      <c r="C2362" s="425"/>
      <c r="D2362" s="425"/>
      <c r="E2362" s="425"/>
      <c r="F2362" s="425"/>
      <c r="G2362" s="425"/>
      <c r="H2362" s="425"/>
      <c r="I2362" s="425"/>
    </row>
    <row r="2363" spans="1:9" x14ac:dyDescent="0.2">
      <c r="A2363" s="425"/>
      <c r="B2363" s="425"/>
      <c r="C2363" s="425"/>
      <c r="D2363" s="425"/>
      <c r="E2363" s="425"/>
      <c r="F2363" s="425"/>
      <c r="G2363" s="425"/>
      <c r="H2363" s="425"/>
      <c r="I2363" s="425"/>
    </row>
    <row r="2364" spans="1:9" x14ac:dyDescent="0.2">
      <c r="A2364" s="425"/>
      <c r="B2364" s="425"/>
      <c r="C2364" s="425"/>
      <c r="D2364" s="425"/>
      <c r="E2364" s="425"/>
      <c r="F2364" s="425"/>
      <c r="G2364" s="425"/>
      <c r="H2364" s="425"/>
      <c r="I2364" s="425"/>
    </row>
    <row r="2365" spans="1:9" x14ac:dyDescent="0.2">
      <c r="A2365" s="425"/>
      <c r="B2365" s="425"/>
      <c r="C2365" s="425"/>
      <c r="D2365" s="425"/>
      <c r="E2365" s="425"/>
      <c r="F2365" s="425"/>
      <c r="G2365" s="425"/>
      <c r="H2365" s="425"/>
      <c r="I2365" s="425"/>
    </row>
    <row r="2366" spans="1:9" x14ac:dyDescent="0.2">
      <c r="A2366" s="425"/>
      <c r="B2366" s="425"/>
      <c r="C2366" s="425"/>
      <c r="D2366" s="425"/>
      <c r="E2366" s="425"/>
      <c r="F2366" s="425"/>
      <c r="G2366" s="425"/>
      <c r="H2366" s="425"/>
      <c r="I2366" s="425"/>
    </row>
    <row r="2367" spans="1:9" x14ac:dyDescent="0.2">
      <c r="A2367" s="425"/>
      <c r="B2367" s="425"/>
      <c r="C2367" s="425"/>
      <c r="D2367" s="425"/>
      <c r="E2367" s="425"/>
      <c r="F2367" s="425"/>
      <c r="G2367" s="425"/>
      <c r="H2367" s="425"/>
      <c r="I2367" s="425"/>
    </row>
    <row r="2368" spans="1:9" x14ac:dyDescent="0.2">
      <c r="A2368" s="425"/>
      <c r="B2368" s="425"/>
      <c r="C2368" s="425"/>
      <c r="D2368" s="425"/>
      <c r="E2368" s="425"/>
      <c r="F2368" s="425"/>
      <c r="G2368" s="425"/>
      <c r="H2368" s="425"/>
      <c r="I2368" s="425"/>
    </row>
    <row r="2369" spans="1:9" x14ac:dyDescent="0.2">
      <c r="A2369" s="425"/>
      <c r="B2369" s="425"/>
      <c r="C2369" s="425"/>
      <c r="D2369" s="425"/>
      <c r="E2369" s="425"/>
      <c r="F2369" s="425"/>
      <c r="G2369" s="425"/>
      <c r="H2369" s="425"/>
      <c r="I2369" s="425"/>
    </row>
    <row r="2370" spans="1:9" x14ac:dyDescent="0.2">
      <c r="A2370" s="425"/>
      <c r="B2370" s="425"/>
      <c r="C2370" s="425"/>
      <c r="D2370" s="425"/>
      <c r="E2370" s="425"/>
      <c r="F2370" s="425"/>
      <c r="G2370" s="425"/>
      <c r="H2370" s="425"/>
      <c r="I2370" s="425"/>
    </row>
    <row r="2371" spans="1:9" x14ac:dyDescent="0.2">
      <c r="A2371" s="425"/>
      <c r="B2371" s="425"/>
      <c r="C2371" s="425"/>
      <c r="D2371" s="425"/>
      <c r="E2371" s="425"/>
      <c r="F2371" s="425"/>
      <c r="G2371" s="425"/>
      <c r="H2371" s="425"/>
      <c r="I2371" s="425"/>
    </row>
    <row r="2372" spans="1:9" x14ac:dyDescent="0.2">
      <c r="A2372" s="425"/>
      <c r="B2372" s="425"/>
      <c r="C2372" s="425"/>
      <c r="D2372" s="425"/>
      <c r="E2372" s="425"/>
      <c r="F2372" s="425"/>
      <c r="G2372" s="425"/>
      <c r="H2372" s="425"/>
      <c r="I2372" s="425"/>
    </row>
    <row r="2373" spans="1:9" x14ac:dyDescent="0.2">
      <c r="A2373" s="425"/>
      <c r="B2373" s="425"/>
      <c r="C2373" s="425"/>
      <c r="D2373" s="425"/>
      <c r="E2373" s="425"/>
      <c r="F2373" s="425"/>
      <c r="G2373" s="425"/>
      <c r="H2373" s="425"/>
      <c r="I2373" s="425"/>
    </row>
    <row r="2374" spans="1:9" x14ac:dyDescent="0.2">
      <c r="A2374" s="425"/>
      <c r="B2374" s="425"/>
      <c r="C2374" s="425"/>
      <c r="D2374" s="425"/>
      <c r="E2374" s="425"/>
      <c r="F2374" s="425"/>
      <c r="G2374" s="425"/>
      <c r="H2374" s="425"/>
      <c r="I2374" s="425"/>
    </row>
    <row r="2375" spans="1:9" x14ac:dyDescent="0.2">
      <c r="A2375" s="425"/>
      <c r="B2375" s="425"/>
      <c r="C2375" s="425"/>
      <c r="D2375" s="425"/>
      <c r="E2375" s="425"/>
      <c r="F2375" s="425"/>
      <c r="G2375" s="425"/>
      <c r="H2375" s="425"/>
      <c r="I2375" s="425"/>
    </row>
    <row r="2376" spans="1:9" x14ac:dyDescent="0.2">
      <c r="A2376" s="425"/>
      <c r="B2376" s="425"/>
      <c r="C2376" s="425"/>
      <c r="D2376" s="425"/>
      <c r="E2376" s="425"/>
      <c r="F2376" s="425"/>
      <c r="G2376" s="425"/>
      <c r="H2376" s="425"/>
      <c r="I2376" s="425"/>
    </row>
    <row r="2377" spans="1:9" x14ac:dyDescent="0.2">
      <c r="A2377" s="425"/>
      <c r="B2377" s="425"/>
      <c r="C2377" s="425"/>
      <c r="D2377" s="425"/>
      <c r="E2377" s="425"/>
      <c r="F2377" s="425"/>
      <c r="G2377" s="425"/>
      <c r="H2377" s="425"/>
      <c r="I2377" s="425"/>
    </row>
    <row r="2378" spans="1:9" x14ac:dyDescent="0.2">
      <c r="A2378" s="425"/>
      <c r="B2378" s="425"/>
      <c r="C2378" s="425"/>
      <c r="D2378" s="425"/>
      <c r="E2378" s="425"/>
      <c r="F2378" s="425"/>
      <c r="G2378" s="425"/>
      <c r="H2378" s="425"/>
      <c r="I2378" s="425"/>
    </row>
    <row r="2379" spans="1:9" x14ac:dyDescent="0.2">
      <c r="A2379" s="425"/>
      <c r="B2379" s="425"/>
      <c r="C2379" s="425"/>
      <c r="D2379" s="425"/>
      <c r="E2379" s="425"/>
      <c r="F2379" s="425"/>
      <c r="G2379" s="425"/>
      <c r="H2379" s="425"/>
      <c r="I2379" s="425"/>
    </row>
    <row r="2380" spans="1:9" x14ac:dyDescent="0.2">
      <c r="A2380" s="425"/>
      <c r="B2380" s="425"/>
      <c r="C2380" s="425"/>
      <c r="D2380" s="425"/>
      <c r="E2380" s="425"/>
      <c r="F2380" s="425"/>
      <c r="G2380" s="425"/>
      <c r="H2380" s="425"/>
      <c r="I2380" s="425"/>
    </row>
    <row r="2381" spans="1:9" x14ac:dyDescent="0.2">
      <c r="A2381" s="425"/>
      <c r="B2381" s="425"/>
      <c r="C2381" s="425"/>
      <c r="D2381" s="425"/>
      <c r="E2381" s="425"/>
      <c r="F2381" s="425"/>
      <c r="G2381" s="425"/>
      <c r="H2381" s="425"/>
      <c r="I2381" s="425"/>
    </row>
    <row r="2382" spans="1:9" x14ac:dyDescent="0.2">
      <c r="A2382" s="425"/>
      <c r="B2382" s="425"/>
      <c r="C2382" s="425"/>
      <c r="D2382" s="425"/>
      <c r="E2382" s="425"/>
      <c r="F2382" s="425"/>
      <c r="G2382" s="425"/>
      <c r="H2382" s="425"/>
      <c r="I2382" s="425"/>
    </row>
    <row r="2383" spans="1:9" x14ac:dyDescent="0.2">
      <c r="A2383" s="425"/>
      <c r="B2383" s="425"/>
      <c r="C2383" s="425"/>
      <c r="D2383" s="425"/>
      <c r="E2383" s="425"/>
      <c r="F2383" s="425"/>
      <c r="G2383" s="425"/>
      <c r="H2383" s="425"/>
      <c r="I2383" s="425"/>
    </row>
    <row r="2384" spans="1:9" x14ac:dyDescent="0.2">
      <c r="A2384" s="425"/>
      <c r="B2384" s="425"/>
      <c r="C2384" s="425"/>
      <c r="D2384" s="425"/>
      <c r="E2384" s="425"/>
      <c r="F2384" s="425"/>
      <c r="G2384" s="425"/>
      <c r="H2384" s="425"/>
      <c r="I2384" s="425"/>
    </row>
    <row r="2385" spans="1:9" x14ac:dyDescent="0.2">
      <c r="A2385" s="425"/>
      <c r="B2385" s="425"/>
      <c r="C2385" s="425"/>
      <c r="D2385" s="425"/>
      <c r="E2385" s="425"/>
      <c r="F2385" s="425"/>
      <c r="G2385" s="425"/>
      <c r="H2385" s="425"/>
      <c r="I2385" s="425"/>
    </row>
    <row r="2386" spans="1:9" x14ac:dyDescent="0.2">
      <c r="A2386" s="425"/>
      <c r="B2386" s="425"/>
      <c r="C2386" s="425"/>
      <c r="D2386" s="425"/>
      <c r="E2386" s="425"/>
      <c r="F2386" s="425"/>
      <c r="G2386" s="425"/>
      <c r="H2386" s="425"/>
      <c r="I2386" s="425"/>
    </row>
    <row r="2387" spans="1:9" x14ac:dyDescent="0.2">
      <c r="A2387" s="425"/>
      <c r="B2387" s="425"/>
      <c r="C2387" s="425"/>
      <c r="D2387" s="425"/>
      <c r="E2387" s="425"/>
      <c r="F2387" s="425"/>
      <c r="G2387" s="425"/>
      <c r="H2387" s="425"/>
      <c r="I2387" s="425"/>
    </row>
    <row r="2388" spans="1:9" x14ac:dyDescent="0.2">
      <c r="A2388" s="425"/>
      <c r="B2388" s="425"/>
      <c r="C2388" s="425"/>
      <c r="D2388" s="425"/>
      <c r="E2388" s="425"/>
      <c r="F2388" s="425"/>
      <c r="G2388" s="425"/>
      <c r="H2388" s="425"/>
      <c r="I2388" s="425"/>
    </row>
    <row r="2389" spans="1:9" x14ac:dyDescent="0.2">
      <c r="A2389" s="425"/>
      <c r="B2389" s="425"/>
      <c r="C2389" s="425"/>
      <c r="D2389" s="425"/>
      <c r="E2389" s="425"/>
      <c r="F2389" s="425"/>
      <c r="G2389" s="425"/>
      <c r="H2389" s="425"/>
      <c r="I2389" s="425"/>
    </row>
    <row r="2390" spans="1:9" x14ac:dyDescent="0.2">
      <c r="A2390" s="425"/>
      <c r="B2390" s="425"/>
      <c r="C2390" s="425"/>
      <c r="D2390" s="425"/>
      <c r="E2390" s="425"/>
      <c r="F2390" s="425"/>
      <c r="G2390" s="425"/>
      <c r="H2390" s="425"/>
      <c r="I2390" s="425"/>
    </row>
    <row r="2391" spans="1:9" x14ac:dyDescent="0.2">
      <c r="A2391" s="425"/>
      <c r="B2391" s="425"/>
      <c r="C2391" s="425"/>
      <c r="D2391" s="425"/>
      <c r="E2391" s="425"/>
      <c r="F2391" s="425"/>
      <c r="G2391" s="425"/>
      <c r="H2391" s="425"/>
      <c r="I2391" s="425"/>
    </row>
    <row r="2392" spans="1:9" x14ac:dyDescent="0.2">
      <c r="A2392" s="425"/>
      <c r="B2392" s="425"/>
      <c r="C2392" s="425"/>
      <c r="D2392" s="425"/>
      <c r="E2392" s="425"/>
      <c r="F2392" s="425"/>
      <c r="G2392" s="425"/>
      <c r="H2392" s="425"/>
      <c r="I2392" s="425"/>
    </row>
    <row r="2393" spans="1:9" x14ac:dyDescent="0.2">
      <c r="A2393" s="425"/>
      <c r="B2393" s="425"/>
      <c r="C2393" s="425"/>
      <c r="D2393" s="425"/>
      <c r="E2393" s="425"/>
      <c r="F2393" s="425"/>
      <c r="G2393" s="425"/>
      <c r="H2393" s="425"/>
      <c r="I2393" s="425"/>
    </row>
    <row r="2394" spans="1:9" x14ac:dyDescent="0.2">
      <c r="A2394" s="425"/>
      <c r="B2394" s="425"/>
      <c r="C2394" s="425"/>
      <c r="D2394" s="425"/>
      <c r="E2394" s="425"/>
      <c r="F2394" s="425"/>
      <c r="G2394" s="425"/>
      <c r="H2394" s="425"/>
      <c r="I2394" s="425"/>
    </row>
    <row r="2395" spans="1:9" x14ac:dyDescent="0.2">
      <c r="A2395" s="425"/>
      <c r="B2395" s="425"/>
      <c r="C2395" s="425"/>
      <c r="D2395" s="425"/>
      <c r="E2395" s="425"/>
      <c r="F2395" s="425"/>
      <c r="G2395" s="425"/>
      <c r="H2395" s="425"/>
      <c r="I2395" s="425"/>
    </row>
    <row r="2396" spans="1:9" x14ac:dyDescent="0.2">
      <c r="A2396" s="425"/>
      <c r="B2396" s="425"/>
      <c r="C2396" s="425"/>
      <c r="D2396" s="425"/>
      <c r="E2396" s="425"/>
      <c r="F2396" s="425"/>
      <c r="G2396" s="425"/>
      <c r="H2396" s="425"/>
      <c r="I2396" s="425"/>
    </row>
    <row r="2397" spans="1:9" x14ac:dyDescent="0.2">
      <c r="A2397" s="425"/>
      <c r="B2397" s="425"/>
      <c r="C2397" s="425"/>
      <c r="D2397" s="425"/>
      <c r="E2397" s="425"/>
      <c r="F2397" s="425"/>
      <c r="G2397" s="425"/>
      <c r="H2397" s="425"/>
      <c r="I2397" s="425"/>
    </row>
    <row r="2398" spans="1:9" x14ac:dyDescent="0.2">
      <c r="A2398" s="425"/>
      <c r="B2398" s="425"/>
      <c r="C2398" s="425"/>
      <c r="D2398" s="425"/>
      <c r="E2398" s="425"/>
      <c r="F2398" s="425"/>
      <c r="G2398" s="425"/>
      <c r="H2398" s="425"/>
      <c r="I2398" s="425"/>
    </row>
    <row r="2399" spans="1:9" x14ac:dyDescent="0.2">
      <c r="A2399" s="425"/>
      <c r="B2399" s="425"/>
      <c r="C2399" s="425"/>
      <c r="D2399" s="425"/>
      <c r="E2399" s="425"/>
      <c r="F2399" s="425"/>
      <c r="G2399" s="425"/>
      <c r="H2399" s="425"/>
      <c r="I2399" s="425"/>
    </row>
    <row r="2400" spans="1:9" x14ac:dyDescent="0.2">
      <c r="A2400" s="425"/>
      <c r="B2400" s="425"/>
      <c r="C2400" s="425"/>
      <c r="D2400" s="425"/>
      <c r="E2400" s="425"/>
      <c r="F2400" s="425"/>
      <c r="G2400" s="425"/>
      <c r="H2400" s="425"/>
      <c r="I2400" s="425"/>
    </row>
    <row r="2401" spans="1:9" x14ac:dyDescent="0.2">
      <c r="A2401" s="425"/>
      <c r="B2401" s="425"/>
      <c r="C2401" s="425"/>
      <c r="D2401" s="425"/>
      <c r="E2401" s="425"/>
      <c r="F2401" s="425"/>
      <c r="G2401" s="425"/>
      <c r="H2401" s="425"/>
      <c r="I2401" s="425"/>
    </row>
    <row r="2402" spans="1:9" x14ac:dyDescent="0.2">
      <c r="A2402" s="425"/>
      <c r="B2402" s="425"/>
      <c r="C2402" s="425"/>
      <c r="D2402" s="425"/>
      <c r="E2402" s="425"/>
      <c r="F2402" s="425"/>
      <c r="G2402" s="425"/>
      <c r="H2402" s="425"/>
      <c r="I2402" s="425"/>
    </row>
    <row r="2403" spans="1:9" x14ac:dyDescent="0.2">
      <c r="A2403" s="425"/>
      <c r="B2403" s="425"/>
      <c r="C2403" s="425"/>
      <c r="D2403" s="425"/>
      <c r="E2403" s="425"/>
      <c r="F2403" s="425"/>
      <c r="G2403" s="425"/>
      <c r="H2403" s="425"/>
      <c r="I2403" s="425"/>
    </row>
    <row r="2404" spans="1:9" x14ac:dyDescent="0.2">
      <c r="A2404" s="425"/>
      <c r="B2404" s="425"/>
      <c r="C2404" s="425"/>
      <c r="D2404" s="425"/>
      <c r="E2404" s="425"/>
      <c r="F2404" s="425"/>
      <c r="G2404" s="425"/>
      <c r="H2404" s="425"/>
      <c r="I2404" s="425"/>
    </row>
    <row r="2405" spans="1:9" x14ac:dyDescent="0.2">
      <c r="A2405" s="425"/>
      <c r="B2405" s="425"/>
      <c r="C2405" s="425"/>
      <c r="D2405" s="425"/>
      <c r="E2405" s="425"/>
      <c r="F2405" s="425"/>
      <c r="G2405" s="425"/>
      <c r="H2405" s="425"/>
      <c r="I2405" s="425"/>
    </row>
    <row r="2406" spans="1:9" x14ac:dyDescent="0.2">
      <c r="A2406" s="425"/>
      <c r="B2406" s="425"/>
      <c r="C2406" s="425"/>
      <c r="D2406" s="425"/>
      <c r="E2406" s="425"/>
      <c r="F2406" s="425"/>
      <c r="G2406" s="425"/>
      <c r="H2406" s="425"/>
      <c r="I2406" s="425"/>
    </row>
    <row r="2407" spans="1:9" x14ac:dyDescent="0.2">
      <c r="A2407" s="425"/>
      <c r="B2407" s="425"/>
      <c r="C2407" s="425"/>
      <c r="D2407" s="425"/>
      <c r="E2407" s="425"/>
      <c r="F2407" s="425"/>
      <c r="G2407" s="425"/>
      <c r="H2407" s="425"/>
      <c r="I2407" s="425"/>
    </row>
    <row r="2408" spans="1:9" x14ac:dyDescent="0.2">
      <c r="A2408" s="425"/>
      <c r="B2408" s="425"/>
      <c r="C2408" s="425"/>
      <c r="D2408" s="425"/>
      <c r="E2408" s="425"/>
      <c r="F2408" s="425"/>
      <c r="G2408" s="425"/>
      <c r="H2408" s="425"/>
      <c r="I2408" s="425"/>
    </row>
    <row r="2409" spans="1:9" x14ac:dyDescent="0.2">
      <c r="A2409" s="425"/>
      <c r="B2409" s="425"/>
      <c r="C2409" s="425"/>
      <c r="D2409" s="425"/>
      <c r="E2409" s="425"/>
      <c r="F2409" s="425"/>
      <c r="G2409" s="425"/>
      <c r="H2409" s="425"/>
      <c r="I2409" s="425"/>
    </row>
    <row r="2410" spans="1:9" x14ac:dyDescent="0.2">
      <c r="A2410" s="425"/>
      <c r="B2410" s="425"/>
      <c r="C2410" s="425"/>
      <c r="D2410" s="425"/>
      <c r="E2410" s="425"/>
      <c r="F2410" s="425"/>
      <c r="G2410" s="425"/>
      <c r="H2410" s="425"/>
      <c r="I2410" s="425"/>
    </row>
    <row r="2411" spans="1:9" x14ac:dyDescent="0.2">
      <c r="A2411" s="425"/>
      <c r="B2411" s="425"/>
      <c r="C2411" s="425"/>
      <c r="D2411" s="425"/>
      <c r="E2411" s="425"/>
      <c r="F2411" s="425"/>
      <c r="G2411" s="425"/>
      <c r="H2411" s="425"/>
      <c r="I2411" s="425"/>
    </row>
    <row r="2412" spans="1:9" x14ac:dyDescent="0.2">
      <c r="A2412" s="425"/>
      <c r="B2412" s="425"/>
      <c r="C2412" s="425"/>
      <c r="D2412" s="425"/>
      <c r="E2412" s="425"/>
      <c r="F2412" s="425"/>
      <c r="G2412" s="425"/>
      <c r="H2412" s="425"/>
      <c r="I2412" s="425"/>
    </row>
    <row r="2413" spans="1:9" x14ac:dyDescent="0.2">
      <c r="A2413" s="425"/>
      <c r="B2413" s="425"/>
      <c r="C2413" s="425"/>
      <c r="D2413" s="425"/>
      <c r="E2413" s="425"/>
      <c r="F2413" s="425"/>
      <c r="G2413" s="425"/>
      <c r="H2413" s="425"/>
      <c r="I2413" s="425"/>
    </row>
    <row r="2414" spans="1:9" x14ac:dyDescent="0.2">
      <c r="A2414" s="425"/>
      <c r="B2414" s="425"/>
      <c r="C2414" s="425"/>
      <c r="D2414" s="425"/>
      <c r="E2414" s="425"/>
      <c r="F2414" s="425"/>
      <c r="G2414" s="425"/>
      <c r="H2414" s="425"/>
      <c r="I2414" s="425"/>
    </row>
    <row r="2415" spans="1:9" x14ac:dyDescent="0.2">
      <c r="A2415" s="425"/>
      <c r="B2415" s="425"/>
      <c r="C2415" s="425"/>
      <c r="D2415" s="425"/>
      <c r="E2415" s="425"/>
      <c r="F2415" s="425"/>
      <c r="G2415" s="425"/>
      <c r="H2415" s="425"/>
      <c r="I2415" s="425"/>
    </row>
    <row r="2416" spans="1:9" x14ac:dyDescent="0.2">
      <c r="A2416" s="425"/>
      <c r="B2416" s="425"/>
      <c r="C2416" s="425"/>
      <c r="D2416" s="425"/>
      <c r="E2416" s="425"/>
      <c r="F2416" s="425"/>
      <c r="G2416" s="425"/>
      <c r="H2416" s="425"/>
      <c r="I2416" s="425"/>
    </row>
    <row r="2417" spans="1:9" x14ac:dyDescent="0.2">
      <c r="A2417" s="425"/>
      <c r="B2417" s="425"/>
      <c r="C2417" s="425"/>
      <c r="D2417" s="425"/>
      <c r="E2417" s="425"/>
      <c r="F2417" s="425"/>
      <c r="G2417" s="425"/>
      <c r="H2417" s="425"/>
      <c r="I2417" s="425"/>
    </row>
    <row r="2418" spans="1:9" x14ac:dyDescent="0.2">
      <c r="A2418" s="425"/>
      <c r="B2418" s="425"/>
      <c r="C2418" s="425"/>
      <c r="D2418" s="425"/>
      <c r="E2418" s="425"/>
      <c r="F2418" s="425"/>
      <c r="G2418" s="425"/>
      <c r="H2418" s="425"/>
      <c r="I2418" s="425"/>
    </row>
    <row r="2419" spans="1:9" x14ac:dyDescent="0.2">
      <c r="A2419" s="425"/>
      <c r="B2419" s="425"/>
      <c r="C2419" s="425"/>
      <c r="D2419" s="425"/>
      <c r="E2419" s="425"/>
      <c r="F2419" s="425"/>
      <c r="G2419" s="425"/>
      <c r="H2419" s="425"/>
      <c r="I2419" s="425"/>
    </row>
    <row r="2420" spans="1:9" x14ac:dyDescent="0.2">
      <c r="A2420" s="425"/>
      <c r="B2420" s="425"/>
      <c r="C2420" s="425"/>
      <c r="D2420" s="425"/>
      <c r="E2420" s="425"/>
      <c r="F2420" s="425"/>
      <c r="G2420" s="425"/>
      <c r="H2420" s="425"/>
      <c r="I2420" s="425"/>
    </row>
    <row r="2421" spans="1:9" x14ac:dyDescent="0.2">
      <c r="A2421" s="425"/>
      <c r="B2421" s="425"/>
      <c r="C2421" s="425"/>
      <c r="D2421" s="425"/>
      <c r="E2421" s="425"/>
      <c r="F2421" s="425"/>
      <c r="G2421" s="425"/>
      <c r="H2421" s="425"/>
      <c r="I2421" s="425"/>
    </row>
    <row r="2422" spans="1:9" x14ac:dyDescent="0.2">
      <c r="A2422" s="425"/>
      <c r="B2422" s="425"/>
      <c r="C2422" s="425"/>
      <c r="D2422" s="425"/>
      <c r="E2422" s="425"/>
      <c r="F2422" s="425"/>
      <c r="G2422" s="425"/>
      <c r="H2422" s="425"/>
      <c r="I2422" s="425"/>
    </row>
    <row r="2423" spans="1:9" x14ac:dyDescent="0.2">
      <c r="A2423" s="425"/>
      <c r="B2423" s="425"/>
      <c r="C2423" s="425"/>
      <c r="D2423" s="425"/>
      <c r="E2423" s="425"/>
      <c r="F2423" s="425"/>
      <c r="G2423" s="425"/>
      <c r="H2423" s="425"/>
      <c r="I2423" s="425"/>
    </row>
    <row r="2424" spans="1:9" x14ac:dyDescent="0.2">
      <c r="A2424" s="425"/>
      <c r="B2424" s="425"/>
      <c r="C2424" s="425"/>
      <c r="D2424" s="425"/>
      <c r="E2424" s="425"/>
      <c r="F2424" s="425"/>
      <c r="G2424" s="425"/>
      <c r="H2424" s="425"/>
      <c r="I2424" s="425"/>
    </row>
    <row r="2425" spans="1:9" x14ac:dyDescent="0.2">
      <c r="A2425" s="425"/>
      <c r="B2425" s="425"/>
      <c r="C2425" s="425"/>
      <c r="D2425" s="425"/>
      <c r="E2425" s="425"/>
      <c r="F2425" s="425"/>
      <c r="G2425" s="425"/>
      <c r="H2425" s="425"/>
      <c r="I2425" s="425"/>
    </row>
    <row r="2426" spans="1:9" x14ac:dyDescent="0.2">
      <c r="A2426" s="425"/>
      <c r="B2426" s="425"/>
      <c r="C2426" s="425"/>
      <c r="D2426" s="425"/>
      <c r="E2426" s="425"/>
      <c r="F2426" s="425"/>
      <c r="G2426" s="425"/>
      <c r="H2426" s="425"/>
      <c r="I2426" s="425"/>
    </row>
    <row r="2427" spans="1:9" x14ac:dyDescent="0.2">
      <c r="A2427" s="425"/>
      <c r="B2427" s="425"/>
      <c r="C2427" s="425"/>
      <c r="D2427" s="425"/>
      <c r="E2427" s="425"/>
      <c r="F2427" s="425"/>
      <c r="G2427" s="425"/>
      <c r="H2427" s="425"/>
      <c r="I2427" s="425"/>
    </row>
    <row r="2428" spans="1:9" x14ac:dyDescent="0.2">
      <c r="A2428" s="425"/>
      <c r="B2428" s="425"/>
      <c r="C2428" s="425"/>
      <c r="D2428" s="425"/>
      <c r="E2428" s="425"/>
      <c r="F2428" s="425"/>
      <c r="G2428" s="425"/>
      <c r="H2428" s="425"/>
      <c r="I2428" s="425"/>
    </row>
    <row r="2429" spans="1:9" x14ac:dyDescent="0.2">
      <c r="A2429" s="425"/>
      <c r="B2429" s="425"/>
      <c r="C2429" s="425"/>
      <c r="D2429" s="425"/>
      <c r="E2429" s="425"/>
      <c r="F2429" s="425"/>
      <c r="G2429" s="425"/>
      <c r="H2429" s="425"/>
      <c r="I2429" s="425"/>
    </row>
    <row r="2430" spans="1:9" x14ac:dyDescent="0.2">
      <c r="A2430" s="425"/>
      <c r="B2430" s="425"/>
      <c r="C2430" s="425"/>
      <c r="D2430" s="425"/>
      <c r="E2430" s="425"/>
      <c r="F2430" s="425"/>
      <c r="G2430" s="425"/>
      <c r="H2430" s="425"/>
      <c r="I2430" s="425"/>
    </row>
    <row r="2431" spans="1:9" x14ac:dyDescent="0.2">
      <c r="A2431" s="425"/>
      <c r="B2431" s="425"/>
      <c r="C2431" s="425"/>
      <c r="D2431" s="425"/>
      <c r="E2431" s="425"/>
      <c r="F2431" s="425"/>
      <c r="G2431" s="425"/>
      <c r="H2431" s="425"/>
      <c r="I2431" s="425"/>
    </row>
    <row r="2432" spans="1:9" x14ac:dyDescent="0.2">
      <c r="A2432" s="425"/>
      <c r="B2432" s="425"/>
      <c r="C2432" s="425"/>
      <c r="D2432" s="425"/>
      <c r="E2432" s="425"/>
      <c r="F2432" s="425"/>
      <c r="G2432" s="425"/>
      <c r="H2432" s="425"/>
      <c r="I2432" s="425"/>
    </row>
    <row r="2433" spans="1:9" x14ac:dyDescent="0.2">
      <c r="A2433" s="425"/>
      <c r="B2433" s="425"/>
      <c r="C2433" s="425"/>
      <c r="D2433" s="425"/>
      <c r="E2433" s="425"/>
      <c r="F2433" s="425"/>
      <c r="G2433" s="425"/>
      <c r="H2433" s="425"/>
      <c r="I2433" s="425"/>
    </row>
    <row r="2434" spans="1:9" x14ac:dyDescent="0.2">
      <c r="A2434" s="425"/>
      <c r="B2434" s="425"/>
      <c r="C2434" s="425"/>
      <c r="D2434" s="425"/>
      <c r="E2434" s="425"/>
      <c r="F2434" s="425"/>
      <c r="G2434" s="425"/>
      <c r="H2434" s="425"/>
      <c r="I2434" s="425"/>
    </row>
    <row r="2435" spans="1:9" x14ac:dyDescent="0.2">
      <c r="A2435" s="425"/>
      <c r="B2435" s="425"/>
      <c r="C2435" s="425"/>
      <c r="D2435" s="425"/>
      <c r="E2435" s="425"/>
      <c r="F2435" s="425"/>
      <c r="G2435" s="425"/>
      <c r="H2435" s="425"/>
      <c r="I2435" s="425"/>
    </row>
    <row r="2436" spans="1:9" x14ac:dyDescent="0.2">
      <c r="A2436" s="425"/>
      <c r="B2436" s="425"/>
      <c r="C2436" s="425"/>
      <c r="D2436" s="425"/>
      <c r="E2436" s="425"/>
      <c r="F2436" s="425"/>
      <c r="G2436" s="425"/>
      <c r="H2436" s="425"/>
      <c r="I2436" s="425"/>
    </row>
    <row r="2437" spans="1:9" x14ac:dyDescent="0.2">
      <c r="A2437" s="425"/>
      <c r="B2437" s="425"/>
      <c r="C2437" s="425"/>
      <c r="D2437" s="425"/>
      <c r="E2437" s="425"/>
      <c r="F2437" s="425"/>
      <c r="G2437" s="425"/>
      <c r="H2437" s="425"/>
      <c r="I2437" s="425"/>
    </row>
    <row r="2438" spans="1:9" x14ac:dyDescent="0.2">
      <c r="A2438" s="425"/>
      <c r="B2438" s="425"/>
      <c r="C2438" s="425"/>
      <c r="D2438" s="425"/>
      <c r="E2438" s="425"/>
      <c r="F2438" s="425"/>
      <c r="G2438" s="425"/>
      <c r="H2438" s="425"/>
      <c r="I2438" s="425"/>
    </row>
    <row r="2439" spans="1:9" x14ac:dyDescent="0.2">
      <c r="A2439" s="425"/>
      <c r="B2439" s="425"/>
      <c r="C2439" s="425"/>
      <c r="D2439" s="425"/>
      <c r="E2439" s="425"/>
      <c r="F2439" s="425"/>
      <c r="G2439" s="425"/>
      <c r="H2439" s="425"/>
      <c r="I2439" s="425"/>
    </row>
    <row r="2440" spans="1:9" x14ac:dyDescent="0.2">
      <c r="A2440" s="425"/>
      <c r="B2440" s="425"/>
      <c r="C2440" s="425"/>
      <c r="D2440" s="425"/>
      <c r="E2440" s="425"/>
      <c r="F2440" s="425"/>
      <c r="G2440" s="425"/>
      <c r="H2440" s="425"/>
      <c r="I2440" s="425"/>
    </row>
    <row r="2441" spans="1:9" x14ac:dyDescent="0.2">
      <c r="A2441" s="425"/>
      <c r="B2441" s="425"/>
      <c r="C2441" s="425"/>
      <c r="D2441" s="425"/>
      <c r="E2441" s="425"/>
      <c r="F2441" s="425"/>
      <c r="G2441" s="425"/>
      <c r="H2441" s="425"/>
      <c r="I2441" s="425"/>
    </row>
    <row r="2442" spans="1:9" x14ac:dyDescent="0.2">
      <c r="A2442" s="425"/>
      <c r="B2442" s="425"/>
      <c r="C2442" s="425"/>
      <c r="D2442" s="425"/>
      <c r="E2442" s="425"/>
      <c r="F2442" s="425"/>
      <c r="G2442" s="425"/>
      <c r="H2442" s="425"/>
      <c r="I2442" s="425"/>
    </row>
    <row r="2443" spans="1:9" x14ac:dyDescent="0.2">
      <c r="A2443" s="425"/>
      <c r="B2443" s="425"/>
      <c r="C2443" s="425"/>
      <c r="D2443" s="425"/>
      <c r="E2443" s="425"/>
      <c r="F2443" s="425"/>
      <c r="G2443" s="425"/>
      <c r="H2443" s="425"/>
      <c r="I2443" s="425"/>
    </row>
    <row r="2444" spans="1:9" x14ac:dyDescent="0.2">
      <c r="A2444" s="425"/>
      <c r="B2444" s="425"/>
      <c r="C2444" s="425"/>
      <c r="D2444" s="425"/>
      <c r="E2444" s="425"/>
      <c r="F2444" s="425"/>
      <c r="G2444" s="425"/>
      <c r="H2444" s="425"/>
      <c r="I2444" s="425"/>
    </row>
    <row r="2445" spans="1:9" x14ac:dyDescent="0.2">
      <c r="A2445" s="425"/>
      <c r="B2445" s="425"/>
      <c r="C2445" s="425"/>
      <c r="D2445" s="425"/>
      <c r="E2445" s="425"/>
      <c r="F2445" s="425"/>
      <c r="G2445" s="425"/>
      <c r="H2445" s="425"/>
      <c r="I2445" s="425"/>
    </row>
    <row r="2446" spans="1:9" x14ac:dyDescent="0.2">
      <c r="A2446" s="425"/>
      <c r="B2446" s="425"/>
      <c r="C2446" s="425"/>
      <c r="D2446" s="425"/>
      <c r="E2446" s="425"/>
      <c r="F2446" s="425"/>
      <c r="G2446" s="425"/>
      <c r="H2446" s="425"/>
      <c r="I2446" s="425"/>
    </row>
    <row r="2447" spans="1:9" x14ac:dyDescent="0.2">
      <c r="A2447" s="425"/>
      <c r="B2447" s="425"/>
      <c r="C2447" s="425"/>
      <c r="D2447" s="425"/>
      <c r="E2447" s="425"/>
      <c r="F2447" s="425"/>
      <c r="G2447" s="425"/>
      <c r="H2447" s="425"/>
      <c r="I2447" s="425"/>
    </row>
    <row r="2448" spans="1:9" x14ac:dyDescent="0.2">
      <c r="A2448" s="425"/>
      <c r="B2448" s="425"/>
      <c r="C2448" s="425"/>
      <c r="D2448" s="425"/>
      <c r="E2448" s="425"/>
      <c r="F2448" s="425"/>
      <c r="G2448" s="425"/>
      <c r="H2448" s="425"/>
      <c r="I2448" s="425"/>
    </row>
    <row r="2449" spans="1:9" x14ac:dyDescent="0.2">
      <c r="A2449" s="425"/>
      <c r="B2449" s="425"/>
      <c r="C2449" s="425"/>
      <c r="D2449" s="425"/>
      <c r="E2449" s="425"/>
      <c r="F2449" s="425"/>
      <c r="G2449" s="425"/>
      <c r="H2449" s="425"/>
      <c r="I2449" s="425"/>
    </row>
    <row r="2450" spans="1:9" x14ac:dyDescent="0.2">
      <c r="A2450" s="425"/>
      <c r="B2450" s="425"/>
      <c r="C2450" s="425"/>
      <c r="D2450" s="425"/>
      <c r="E2450" s="425"/>
      <c r="F2450" s="425"/>
      <c r="G2450" s="425"/>
      <c r="H2450" s="425"/>
      <c r="I2450" s="425"/>
    </row>
    <row r="2451" spans="1:9" x14ac:dyDescent="0.2">
      <c r="A2451" s="425"/>
      <c r="B2451" s="425"/>
      <c r="C2451" s="425"/>
      <c r="D2451" s="425"/>
      <c r="E2451" s="425"/>
      <c r="F2451" s="425"/>
      <c r="G2451" s="425"/>
      <c r="H2451" s="425"/>
      <c r="I2451" s="425"/>
    </row>
    <row r="2452" spans="1:9" x14ac:dyDescent="0.2">
      <c r="A2452" s="425"/>
      <c r="B2452" s="425"/>
      <c r="C2452" s="425"/>
      <c r="D2452" s="425"/>
      <c r="E2452" s="425"/>
      <c r="F2452" s="425"/>
      <c r="G2452" s="425"/>
      <c r="H2452" s="425"/>
      <c r="I2452" s="425"/>
    </row>
    <row r="2453" spans="1:9" x14ac:dyDescent="0.2">
      <c r="A2453" s="425"/>
      <c r="B2453" s="425"/>
      <c r="C2453" s="425"/>
      <c r="D2453" s="425"/>
      <c r="E2453" s="425"/>
      <c r="F2453" s="425"/>
      <c r="G2453" s="425"/>
      <c r="H2453" s="425"/>
      <c r="I2453" s="425"/>
    </row>
    <row r="2454" spans="1:9" x14ac:dyDescent="0.2">
      <c r="A2454" s="425"/>
      <c r="B2454" s="425"/>
      <c r="C2454" s="425"/>
      <c r="D2454" s="425"/>
      <c r="E2454" s="425"/>
      <c r="F2454" s="425"/>
      <c r="G2454" s="425"/>
      <c r="H2454" s="425"/>
      <c r="I2454" s="425"/>
    </row>
    <row r="2455" spans="1:9" x14ac:dyDescent="0.2">
      <c r="A2455" s="425"/>
      <c r="B2455" s="425"/>
      <c r="C2455" s="425"/>
      <c r="D2455" s="425"/>
      <c r="E2455" s="425"/>
      <c r="F2455" s="425"/>
      <c r="G2455" s="425"/>
      <c r="H2455" s="425"/>
      <c r="I2455" s="425"/>
    </row>
    <row r="2456" spans="1:9" x14ac:dyDescent="0.2">
      <c r="A2456" s="425"/>
      <c r="B2456" s="425"/>
      <c r="C2456" s="425"/>
      <c r="D2456" s="425"/>
      <c r="E2456" s="425"/>
      <c r="F2456" s="425"/>
      <c r="G2456" s="425"/>
      <c r="H2456" s="425"/>
      <c r="I2456" s="425"/>
    </row>
    <row r="2457" spans="1:9" x14ac:dyDescent="0.2">
      <c r="A2457" s="425"/>
      <c r="B2457" s="425"/>
      <c r="C2457" s="425"/>
      <c r="D2457" s="425"/>
      <c r="E2457" s="425"/>
      <c r="F2457" s="425"/>
      <c r="G2457" s="425"/>
      <c r="H2457" s="425"/>
      <c r="I2457" s="425"/>
    </row>
    <row r="2458" spans="1:9" x14ac:dyDescent="0.2">
      <c r="A2458" s="425"/>
      <c r="B2458" s="425"/>
      <c r="C2458" s="425"/>
      <c r="D2458" s="425"/>
      <c r="E2458" s="425"/>
      <c r="F2458" s="425"/>
      <c r="G2458" s="425"/>
      <c r="H2458" s="425"/>
      <c r="I2458" s="425"/>
    </row>
    <row r="2459" spans="1:9" x14ac:dyDescent="0.2">
      <c r="A2459" s="425"/>
      <c r="B2459" s="425"/>
      <c r="C2459" s="425"/>
      <c r="D2459" s="425"/>
      <c r="E2459" s="425"/>
      <c r="F2459" s="425"/>
      <c r="G2459" s="425"/>
      <c r="H2459" s="425"/>
      <c r="I2459" s="425"/>
    </row>
    <row r="2460" spans="1:9" x14ac:dyDescent="0.2">
      <c r="A2460" s="425"/>
      <c r="B2460" s="425"/>
      <c r="C2460" s="425"/>
      <c r="D2460" s="425"/>
      <c r="E2460" s="425"/>
      <c r="F2460" s="425"/>
      <c r="G2460" s="425"/>
      <c r="H2460" s="425"/>
      <c r="I2460" s="425"/>
    </row>
    <row r="2461" spans="1:9" x14ac:dyDescent="0.2">
      <c r="A2461" s="425"/>
      <c r="B2461" s="425"/>
      <c r="C2461" s="425"/>
      <c r="D2461" s="425"/>
      <c r="E2461" s="425"/>
      <c r="F2461" s="425"/>
      <c r="G2461" s="425"/>
      <c r="H2461" s="425"/>
      <c r="I2461" s="425"/>
    </row>
    <row r="2462" spans="1:9" x14ac:dyDescent="0.2">
      <c r="A2462" s="425"/>
      <c r="B2462" s="425"/>
      <c r="C2462" s="425"/>
      <c r="D2462" s="425"/>
      <c r="E2462" s="425"/>
      <c r="F2462" s="425"/>
      <c r="G2462" s="425"/>
      <c r="H2462" s="425"/>
      <c r="I2462" s="425"/>
    </row>
    <row r="2463" spans="1:9" x14ac:dyDescent="0.2">
      <c r="A2463" s="425"/>
      <c r="B2463" s="425"/>
      <c r="C2463" s="425"/>
      <c r="D2463" s="425"/>
      <c r="E2463" s="425"/>
      <c r="F2463" s="425"/>
      <c r="G2463" s="425"/>
      <c r="H2463" s="425"/>
      <c r="I2463" s="425"/>
    </row>
    <row r="2464" spans="1:9" x14ac:dyDescent="0.2">
      <c r="A2464" s="425"/>
      <c r="B2464" s="425"/>
      <c r="C2464" s="425"/>
      <c r="D2464" s="425"/>
      <c r="E2464" s="425"/>
      <c r="F2464" s="425"/>
      <c r="G2464" s="425"/>
      <c r="H2464" s="425"/>
      <c r="I2464" s="425"/>
    </row>
    <row r="2465" spans="1:9" x14ac:dyDescent="0.2">
      <c r="A2465" s="425"/>
      <c r="B2465" s="425"/>
      <c r="C2465" s="425"/>
      <c r="D2465" s="425"/>
      <c r="E2465" s="425"/>
      <c r="F2465" s="425"/>
      <c r="G2465" s="425"/>
      <c r="H2465" s="425"/>
      <c r="I2465" s="425"/>
    </row>
    <row r="2466" spans="1:9" x14ac:dyDescent="0.2">
      <c r="A2466" s="425"/>
      <c r="B2466" s="425"/>
      <c r="C2466" s="425"/>
      <c r="D2466" s="425"/>
      <c r="E2466" s="425"/>
      <c r="F2466" s="425"/>
      <c r="G2466" s="425"/>
      <c r="H2466" s="425"/>
      <c r="I2466" s="425"/>
    </row>
    <row r="2467" spans="1:9" x14ac:dyDescent="0.2">
      <c r="A2467" s="425"/>
      <c r="B2467" s="425"/>
      <c r="C2467" s="425"/>
      <c r="D2467" s="425"/>
      <c r="E2467" s="425"/>
      <c r="F2467" s="425"/>
      <c r="G2467" s="425"/>
      <c r="H2467" s="425"/>
      <c r="I2467" s="425"/>
    </row>
    <row r="2468" spans="1:9" x14ac:dyDescent="0.2">
      <c r="A2468" s="425"/>
      <c r="B2468" s="425"/>
      <c r="C2468" s="425"/>
      <c r="D2468" s="425"/>
      <c r="E2468" s="425"/>
      <c r="F2468" s="425"/>
      <c r="G2468" s="425"/>
      <c r="H2468" s="425"/>
      <c r="I2468" s="425"/>
    </row>
    <row r="2469" spans="1:9" x14ac:dyDescent="0.2">
      <c r="A2469" s="425"/>
      <c r="B2469" s="425"/>
      <c r="C2469" s="425"/>
      <c r="D2469" s="425"/>
      <c r="E2469" s="425"/>
      <c r="F2469" s="425"/>
      <c r="G2469" s="425"/>
      <c r="H2469" s="425"/>
      <c r="I2469" s="425"/>
    </row>
    <row r="2470" spans="1:9" x14ac:dyDescent="0.2">
      <c r="A2470" s="425"/>
      <c r="B2470" s="425"/>
      <c r="C2470" s="425"/>
      <c r="D2470" s="425"/>
      <c r="E2470" s="425"/>
      <c r="F2470" s="425"/>
      <c r="G2470" s="425"/>
      <c r="H2470" s="425"/>
      <c r="I2470" s="425"/>
    </row>
    <row r="2471" spans="1:9" x14ac:dyDescent="0.2">
      <c r="A2471" s="425"/>
      <c r="B2471" s="425"/>
      <c r="C2471" s="425"/>
      <c r="D2471" s="425"/>
      <c r="E2471" s="425"/>
      <c r="F2471" s="425"/>
      <c r="G2471" s="425"/>
      <c r="H2471" s="425"/>
      <c r="I2471" s="425"/>
    </row>
    <row r="2472" spans="1:9" x14ac:dyDescent="0.2">
      <c r="A2472" s="425"/>
      <c r="B2472" s="425"/>
      <c r="C2472" s="425"/>
      <c r="D2472" s="425"/>
      <c r="E2472" s="425"/>
      <c r="F2472" s="425"/>
      <c r="G2472" s="425"/>
      <c r="H2472" s="425"/>
      <c r="I2472" s="425"/>
    </row>
    <row r="2473" spans="1:9" x14ac:dyDescent="0.2">
      <c r="A2473" s="425"/>
      <c r="B2473" s="425"/>
      <c r="C2473" s="425"/>
      <c r="D2473" s="425"/>
      <c r="E2473" s="425"/>
      <c r="F2473" s="425"/>
      <c r="G2473" s="425"/>
      <c r="H2473" s="425"/>
      <c r="I2473" s="425"/>
    </row>
    <row r="2474" spans="1:9" x14ac:dyDescent="0.2">
      <c r="A2474" s="425"/>
      <c r="B2474" s="425"/>
      <c r="C2474" s="425"/>
      <c r="D2474" s="425"/>
      <c r="E2474" s="425"/>
      <c r="F2474" s="425"/>
      <c r="G2474" s="425"/>
      <c r="H2474" s="425"/>
      <c r="I2474" s="425"/>
    </row>
    <row r="2475" spans="1:9" x14ac:dyDescent="0.2">
      <c r="A2475" s="425"/>
      <c r="B2475" s="425"/>
      <c r="C2475" s="425"/>
      <c r="D2475" s="425"/>
      <c r="E2475" s="425"/>
      <c r="F2475" s="425"/>
      <c r="G2475" s="425"/>
      <c r="H2475" s="425"/>
      <c r="I2475" s="425"/>
    </row>
    <row r="2476" spans="1:9" x14ac:dyDescent="0.2">
      <c r="A2476" s="425"/>
      <c r="B2476" s="425"/>
      <c r="C2476" s="425"/>
      <c r="D2476" s="425"/>
      <c r="E2476" s="425"/>
      <c r="F2476" s="425"/>
      <c r="G2476" s="425"/>
      <c r="H2476" s="425"/>
      <c r="I2476" s="425"/>
    </row>
    <row r="2477" spans="1:9" x14ac:dyDescent="0.2">
      <c r="A2477" s="425"/>
      <c r="B2477" s="425"/>
      <c r="C2477" s="425"/>
      <c r="D2477" s="425"/>
      <c r="E2477" s="425"/>
      <c r="F2477" s="425"/>
      <c r="G2477" s="425"/>
      <c r="H2477" s="425"/>
      <c r="I2477" s="425"/>
    </row>
    <row r="2478" spans="1:9" x14ac:dyDescent="0.2">
      <c r="A2478" s="425"/>
      <c r="B2478" s="425"/>
      <c r="C2478" s="425"/>
      <c r="D2478" s="425"/>
      <c r="E2478" s="425"/>
      <c r="F2478" s="425"/>
      <c r="G2478" s="425"/>
      <c r="H2478" s="425"/>
      <c r="I2478" s="425"/>
    </row>
    <row r="2479" spans="1:9" x14ac:dyDescent="0.2">
      <c r="A2479" s="425"/>
      <c r="B2479" s="425"/>
      <c r="C2479" s="425"/>
      <c r="D2479" s="425"/>
      <c r="E2479" s="425"/>
      <c r="F2479" s="425"/>
      <c r="G2479" s="425"/>
      <c r="H2479" s="425"/>
      <c r="I2479" s="425"/>
    </row>
    <row r="2480" spans="1:9" x14ac:dyDescent="0.2">
      <c r="A2480" s="425"/>
      <c r="B2480" s="425"/>
      <c r="C2480" s="425"/>
      <c r="D2480" s="425"/>
      <c r="E2480" s="425"/>
      <c r="F2480" s="425"/>
      <c r="G2480" s="425"/>
      <c r="H2480" s="425"/>
      <c r="I2480" s="425"/>
    </row>
    <row r="2481" spans="1:9" x14ac:dyDescent="0.2">
      <c r="A2481" s="425"/>
      <c r="B2481" s="425"/>
      <c r="C2481" s="425"/>
      <c r="D2481" s="425"/>
      <c r="E2481" s="425"/>
      <c r="F2481" s="425"/>
      <c r="G2481" s="425"/>
      <c r="H2481" s="425"/>
      <c r="I2481" s="425"/>
    </row>
    <row r="2482" spans="1:9" x14ac:dyDescent="0.2">
      <c r="A2482" s="425"/>
      <c r="B2482" s="425"/>
      <c r="C2482" s="425"/>
      <c r="D2482" s="425"/>
      <c r="E2482" s="425"/>
      <c r="F2482" s="425"/>
      <c r="G2482" s="425"/>
      <c r="H2482" s="425"/>
      <c r="I2482" s="425"/>
    </row>
    <row r="2483" spans="1:9" x14ac:dyDescent="0.2">
      <c r="A2483" s="425"/>
      <c r="B2483" s="425"/>
      <c r="C2483" s="425"/>
      <c r="D2483" s="425"/>
      <c r="E2483" s="425"/>
      <c r="F2483" s="425"/>
      <c r="G2483" s="425"/>
      <c r="H2483" s="425"/>
      <c r="I2483" s="425"/>
    </row>
    <row r="2484" spans="1:9" x14ac:dyDescent="0.2">
      <c r="A2484" s="425"/>
      <c r="B2484" s="425"/>
      <c r="C2484" s="425"/>
      <c r="D2484" s="425"/>
      <c r="E2484" s="425"/>
      <c r="F2484" s="425"/>
      <c r="G2484" s="425"/>
      <c r="H2484" s="425"/>
      <c r="I2484" s="425"/>
    </row>
    <row r="2485" spans="1:9" x14ac:dyDescent="0.2">
      <c r="A2485" s="425"/>
      <c r="B2485" s="425"/>
      <c r="C2485" s="425"/>
      <c r="D2485" s="425"/>
      <c r="E2485" s="425"/>
      <c r="F2485" s="425"/>
      <c r="G2485" s="425"/>
      <c r="H2485" s="425"/>
      <c r="I2485" s="425"/>
    </row>
    <row r="2486" spans="1:9" x14ac:dyDescent="0.2">
      <c r="A2486" s="425"/>
      <c r="B2486" s="425"/>
      <c r="C2486" s="425"/>
      <c r="D2486" s="425"/>
      <c r="E2486" s="425"/>
      <c r="F2486" s="425"/>
      <c r="G2486" s="425"/>
      <c r="H2486" s="425"/>
      <c r="I2486" s="425"/>
    </row>
    <row r="2487" spans="1:9" x14ac:dyDescent="0.2">
      <c r="A2487" s="425"/>
      <c r="B2487" s="425"/>
      <c r="C2487" s="425"/>
      <c r="D2487" s="425"/>
      <c r="E2487" s="425"/>
      <c r="F2487" s="425"/>
      <c r="G2487" s="425"/>
      <c r="H2487" s="425"/>
      <c r="I2487" s="425"/>
    </row>
    <row r="2488" spans="1:9" x14ac:dyDescent="0.2">
      <c r="A2488" s="425"/>
      <c r="B2488" s="425"/>
      <c r="C2488" s="425"/>
      <c r="D2488" s="425"/>
      <c r="E2488" s="425"/>
      <c r="F2488" s="425"/>
      <c r="G2488" s="425"/>
      <c r="H2488" s="425"/>
      <c r="I2488" s="425"/>
    </row>
    <row r="2489" spans="1:9" x14ac:dyDescent="0.2">
      <c r="A2489" s="425"/>
      <c r="B2489" s="425"/>
      <c r="C2489" s="425"/>
      <c r="D2489" s="425"/>
      <c r="E2489" s="425"/>
      <c r="F2489" s="425"/>
      <c r="G2489" s="425"/>
      <c r="H2489" s="425"/>
      <c r="I2489" s="425"/>
    </row>
    <row r="2490" spans="1:9" x14ac:dyDescent="0.2">
      <c r="A2490" s="425"/>
      <c r="B2490" s="425"/>
      <c r="C2490" s="425"/>
      <c r="D2490" s="425"/>
      <c r="E2490" s="425"/>
      <c r="F2490" s="425"/>
      <c r="G2490" s="425"/>
      <c r="H2490" s="425"/>
      <c r="I2490" s="425"/>
    </row>
    <row r="2491" spans="1:9" x14ac:dyDescent="0.2">
      <c r="A2491" s="425"/>
      <c r="B2491" s="425"/>
      <c r="C2491" s="425"/>
      <c r="D2491" s="425"/>
      <c r="E2491" s="425"/>
      <c r="F2491" s="425"/>
      <c r="G2491" s="425"/>
      <c r="H2491" s="425"/>
      <c r="I2491" s="425"/>
    </row>
    <row r="2492" spans="1:9" x14ac:dyDescent="0.2">
      <c r="A2492" s="425"/>
      <c r="B2492" s="425"/>
      <c r="C2492" s="425"/>
      <c r="D2492" s="425"/>
      <c r="E2492" s="425"/>
      <c r="F2492" s="425"/>
      <c r="G2492" s="425"/>
      <c r="H2492" s="425"/>
      <c r="I2492" s="425"/>
    </row>
    <row r="2493" spans="1:9" x14ac:dyDescent="0.2">
      <c r="A2493" s="425"/>
      <c r="B2493" s="425"/>
      <c r="C2493" s="425"/>
      <c r="D2493" s="425"/>
      <c r="E2493" s="425"/>
      <c r="F2493" s="425"/>
      <c r="G2493" s="425"/>
      <c r="H2493" s="425"/>
      <c r="I2493" s="425"/>
    </row>
    <row r="2494" spans="1:9" x14ac:dyDescent="0.2">
      <c r="A2494" s="425"/>
      <c r="B2494" s="425"/>
      <c r="C2494" s="425"/>
      <c r="D2494" s="425"/>
      <c r="E2494" s="425"/>
      <c r="F2494" s="425"/>
      <c r="G2494" s="425"/>
      <c r="H2494" s="425"/>
      <c r="I2494" s="425"/>
    </row>
    <row r="2495" spans="1:9" x14ac:dyDescent="0.2">
      <c r="A2495" s="425"/>
      <c r="B2495" s="425"/>
      <c r="C2495" s="425"/>
      <c r="D2495" s="425"/>
      <c r="E2495" s="425"/>
      <c r="F2495" s="425"/>
      <c r="G2495" s="425"/>
      <c r="H2495" s="425"/>
      <c r="I2495" s="425"/>
    </row>
    <row r="2496" spans="1:9" x14ac:dyDescent="0.2">
      <c r="A2496" s="425"/>
      <c r="B2496" s="425"/>
      <c r="C2496" s="425"/>
      <c r="D2496" s="425"/>
      <c r="E2496" s="425"/>
      <c r="F2496" s="425"/>
      <c r="G2496" s="425"/>
      <c r="H2496" s="425"/>
      <c r="I2496" s="425"/>
    </row>
    <row r="2497" spans="1:9" x14ac:dyDescent="0.2">
      <c r="A2497" s="425"/>
      <c r="B2497" s="425"/>
      <c r="C2497" s="425"/>
      <c r="D2497" s="425"/>
      <c r="E2497" s="425"/>
      <c r="F2497" s="425"/>
      <c r="G2497" s="425"/>
      <c r="H2497" s="425"/>
      <c r="I2497" s="425"/>
    </row>
    <row r="2498" spans="1:9" x14ac:dyDescent="0.2">
      <c r="A2498" s="425"/>
      <c r="B2498" s="425"/>
      <c r="C2498" s="425"/>
      <c r="D2498" s="425"/>
      <c r="E2498" s="425"/>
      <c r="F2498" s="425"/>
      <c r="G2498" s="425"/>
      <c r="H2498" s="425"/>
      <c r="I2498" s="425"/>
    </row>
    <row r="2499" spans="1:9" x14ac:dyDescent="0.2">
      <c r="A2499" s="425"/>
      <c r="B2499" s="425"/>
      <c r="C2499" s="425"/>
      <c r="D2499" s="425"/>
      <c r="E2499" s="425"/>
      <c r="F2499" s="425"/>
      <c r="G2499" s="425"/>
      <c r="H2499" s="425"/>
      <c r="I2499" s="425"/>
    </row>
    <row r="2500" spans="1:9" x14ac:dyDescent="0.2">
      <c r="A2500" s="425"/>
      <c r="B2500" s="425"/>
      <c r="C2500" s="425"/>
      <c r="D2500" s="425"/>
      <c r="E2500" s="425"/>
      <c r="F2500" s="425"/>
      <c r="G2500" s="425"/>
      <c r="H2500" s="425"/>
      <c r="I2500" s="425"/>
    </row>
    <row r="2501" spans="1:9" x14ac:dyDescent="0.2">
      <c r="A2501" s="425"/>
      <c r="B2501" s="425"/>
      <c r="C2501" s="425"/>
      <c r="D2501" s="425"/>
      <c r="E2501" s="425"/>
      <c r="F2501" s="425"/>
      <c r="G2501" s="425"/>
      <c r="H2501" s="425"/>
      <c r="I2501" s="425"/>
    </row>
    <row r="2502" spans="1:9" x14ac:dyDescent="0.2">
      <c r="A2502" s="425"/>
      <c r="B2502" s="425"/>
      <c r="C2502" s="425"/>
      <c r="D2502" s="425"/>
      <c r="E2502" s="425"/>
      <c r="F2502" s="425"/>
      <c r="G2502" s="425"/>
      <c r="H2502" s="425"/>
      <c r="I2502" s="425"/>
    </row>
    <row r="2503" spans="1:9" x14ac:dyDescent="0.2">
      <c r="A2503" s="425"/>
      <c r="B2503" s="425"/>
      <c r="C2503" s="425"/>
      <c r="D2503" s="425"/>
      <c r="E2503" s="425"/>
      <c r="F2503" s="425"/>
      <c r="G2503" s="425"/>
      <c r="H2503" s="425"/>
      <c r="I2503" s="425"/>
    </row>
    <row r="2504" spans="1:9" x14ac:dyDescent="0.2">
      <c r="A2504" s="425"/>
      <c r="B2504" s="425"/>
      <c r="C2504" s="425"/>
      <c r="D2504" s="425"/>
      <c r="E2504" s="425"/>
      <c r="F2504" s="425"/>
      <c r="G2504" s="425"/>
      <c r="H2504" s="425"/>
      <c r="I2504" s="425"/>
    </row>
    <row r="2505" spans="1:9" x14ac:dyDescent="0.2">
      <c r="A2505" s="425"/>
      <c r="B2505" s="425"/>
      <c r="C2505" s="425"/>
      <c r="D2505" s="425"/>
      <c r="E2505" s="425"/>
      <c r="F2505" s="425"/>
      <c r="G2505" s="425"/>
      <c r="H2505" s="425"/>
      <c r="I2505" s="425"/>
    </row>
    <row r="2506" spans="1:9" x14ac:dyDescent="0.2">
      <c r="A2506" s="425"/>
      <c r="B2506" s="425"/>
      <c r="C2506" s="425"/>
      <c r="D2506" s="425"/>
      <c r="E2506" s="425"/>
      <c r="F2506" s="425"/>
      <c r="G2506" s="425"/>
      <c r="H2506" s="425"/>
      <c r="I2506" s="425"/>
    </row>
    <row r="2507" spans="1:9" x14ac:dyDescent="0.2">
      <c r="A2507" s="425"/>
      <c r="B2507" s="425"/>
      <c r="C2507" s="425"/>
      <c r="D2507" s="425"/>
      <c r="E2507" s="425"/>
      <c r="F2507" s="425"/>
      <c r="G2507" s="425"/>
      <c r="H2507" s="425"/>
      <c r="I2507" s="425"/>
    </row>
    <row r="2508" spans="1:9" x14ac:dyDescent="0.2">
      <c r="A2508" s="425"/>
      <c r="B2508" s="425"/>
      <c r="C2508" s="425"/>
      <c r="D2508" s="425"/>
      <c r="E2508" s="425"/>
      <c r="F2508" s="425"/>
      <c r="G2508" s="425"/>
      <c r="H2508" s="425"/>
      <c r="I2508" s="425"/>
    </row>
    <row r="2509" spans="1:9" x14ac:dyDescent="0.2">
      <c r="A2509" s="425"/>
      <c r="B2509" s="425"/>
      <c r="C2509" s="425"/>
      <c r="D2509" s="425"/>
      <c r="E2509" s="425"/>
      <c r="F2509" s="425"/>
      <c r="G2509" s="425"/>
      <c r="H2509" s="425"/>
      <c r="I2509" s="425"/>
    </row>
    <row r="2510" spans="1:9" x14ac:dyDescent="0.2">
      <c r="A2510" s="425"/>
      <c r="B2510" s="425"/>
      <c r="C2510" s="425"/>
      <c r="D2510" s="425"/>
      <c r="E2510" s="425"/>
      <c r="F2510" s="425"/>
      <c r="G2510" s="425"/>
      <c r="H2510" s="425"/>
      <c r="I2510" s="425"/>
    </row>
    <row r="2511" spans="1:9" x14ac:dyDescent="0.2">
      <c r="A2511" s="425"/>
      <c r="B2511" s="425"/>
      <c r="C2511" s="425"/>
      <c r="D2511" s="425"/>
      <c r="E2511" s="425"/>
      <c r="F2511" s="425"/>
      <c r="G2511" s="425"/>
      <c r="H2511" s="425"/>
      <c r="I2511" s="425"/>
    </row>
    <row r="2512" spans="1:9" x14ac:dyDescent="0.2">
      <c r="A2512" s="425"/>
      <c r="B2512" s="425"/>
      <c r="C2512" s="425"/>
      <c r="D2512" s="425"/>
      <c r="E2512" s="425"/>
      <c r="F2512" s="425"/>
      <c r="G2512" s="425"/>
      <c r="H2512" s="425"/>
      <c r="I2512" s="425"/>
    </row>
    <row r="2513" spans="1:9" x14ac:dyDescent="0.2">
      <c r="A2513" s="425"/>
      <c r="B2513" s="425"/>
      <c r="C2513" s="425"/>
      <c r="D2513" s="425"/>
      <c r="E2513" s="425"/>
      <c r="F2513" s="425"/>
      <c r="G2513" s="425"/>
      <c r="H2513" s="425"/>
      <c r="I2513" s="425"/>
    </row>
    <row r="2514" spans="1:9" x14ac:dyDescent="0.2">
      <c r="A2514" s="425"/>
      <c r="B2514" s="425"/>
      <c r="C2514" s="425"/>
      <c r="D2514" s="425"/>
      <c r="E2514" s="425"/>
      <c r="F2514" s="425"/>
      <c r="G2514" s="425"/>
      <c r="H2514" s="425"/>
      <c r="I2514" s="425"/>
    </row>
    <row r="2515" spans="1:9" x14ac:dyDescent="0.2">
      <c r="A2515" s="425"/>
      <c r="B2515" s="425"/>
      <c r="C2515" s="425"/>
      <c r="D2515" s="425"/>
      <c r="E2515" s="425"/>
      <c r="F2515" s="425"/>
      <c r="G2515" s="425"/>
      <c r="H2515" s="425"/>
      <c r="I2515" s="425"/>
    </row>
    <row r="2516" spans="1:9" x14ac:dyDescent="0.2">
      <c r="A2516" s="425"/>
      <c r="B2516" s="425"/>
      <c r="C2516" s="425"/>
      <c r="D2516" s="425"/>
      <c r="E2516" s="425"/>
      <c r="F2516" s="425"/>
      <c r="G2516" s="425"/>
      <c r="H2516" s="425"/>
      <c r="I2516" s="425"/>
    </row>
    <row r="2517" spans="1:9" x14ac:dyDescent="0.2">
      <c r="A2517" s="425"/>
      <c r="B2517" s="425"/>
      <c r="C2517" s="425"/>
      <c r="D2517" s="425"/>
      <c r="E2517" s="425"/>
      <c r="F2517" s="425"/>
      <c r="G2517" s="425"/>
      <c r="H2517" s="425"/>
      <c r="I2517" s="425"/>
    </row>
    <row r="2518" spans="1:9" x14ac:dyDescent="0.2">
      <c r="A2518" s="425"/>
      <c r="B2518" s="425"/>
      <c r="C2518" s="425"/>
      <c r="D2518" s="425"/>
      <c r="E2518" s="425"/>
      <c r="F2518" s="425"/>
      <c r="G2518" s="425"/>
      <c r="H2518" s="425"/>
      <c r="I2518" s="425"/>
    </row>
    <row r="2519" spans="1:9" x14ac:dyDescent="0.2">
      <c r="A2519" s="425"/>
      <c r="B2519" s="425"/>
      <c r="C2519" s="425"/>
      <c r="D2519" s="425"/>
      <c r="E2519" s="425"/>
      <c r="F2519" s="425"/>
      <c r="G2519" s="425"/>
      <c r="H2519" s="425"/>
      <c r="I2519" s="425"/>
    </row>
    <row r="2520" spans="1:9" x14ac:dyDescent="0.2">
      <c r="A2520" s="425"/>
      <c r="B2520" s="425"/>
      <c r="C2520" s="425"/>
      <c r="D2520" s="425"/>
      <c r="E2520" s="425"/>
      <c r="F2520" s="425"/>
      <c r="G2520" s="425"/>
      <c r="H2520" s="425"/>
      <c r="I2520" s="425"/>
    </row>
    <row r="2521" spans="1:9" x14ac:dyDescent="0.2">
      <c r="A2521" s="425"/>
      <c r="B2521" s="425"/>
      <c r="C2521" s="425"/>
      <c r="D2521" s="425"/>
      <c r="E2521" s="425"/>
      <c r="F2521" s="425"/>
      <c r="G2521" s="425"/>
      <c r="H2521" s="425"/>
      <c r="I2521" s="425"/>
    </row>
    <row r="2522" spans="1:9" x14ac:dyDescent="0.2">
      <c r="A2522" s="425"/>
      <c r="B2522" s="425"/>
      <c r="C2522" s="425"/>
      <c r="D2522" s="425"/>
      <c r="E2522" s="425"/>
      <c r="F2522" s="425"/>
      <c r="G2522" s="425"/>
      <c r="H2522" s="425"/>
      <c r="I2522" s="425"/>
    </row>
    <row r="2523" spans="1:9" x14ac:dyDescent="0.2">
      <c r="A2523" s="425"/>
      <c r="B2523" s="425"/>
      <c r="C2523" s="425"/>
      <c r="D2523" s="425"/>
      <c r="E2523" s="425"/>
      <c r="F2523" s="425"/>
      <c r="G2523" s="425"/>
      <c r="H2523" s="425"/>
      <c r="I2523" s="425"/>
    </row>
    <row r="2524" spans="1:9" x14ac:dyDescent="0.2">
      <c r="A2524" s="425"/>
      <c r="B2524" s="425"/>
      <c r="C2524" s="425"/>
      <c r="D2524" s="425"/>
      <c r="E2524" s="425"/>
      <c r="F2524" s="425"/>
      <c r="G2524" s="425"/>
      <c r="H2524" s="425"/>
      <c r="I2524" s="425"/>
    </row>
    <row r="2525" spans="1:9" x14ac:dyDescent="0.2">
      <c r="A2525" s="425"/>
      <c r="B2525" s="425"/>
      <c r="C2525" s="425"/>
      <c r="D2525" s="425"/>
      <c r="E2525" s="425"/>
      <c r="F2525" s="425"/>
      <c r="G2525" s="425"/>
      <c r="H2525" s="425"/>
      <c r="I2525" s="425"/>
    </row>
    <row r="2526" spans="1:9" x14ac:dyDescent="0.2">
      <c r="A2526" s="425"/>
      <c r="B2526" s="425"/>
      <c r="C2526" s="425"/>
      <c r="D2526" s="425"/>
      <c r="E2526" s="425"/>
      <c r="F2526" s="425"/>
      <c r="G2526" s="425"/>
      <c r="H2526" s="425"/>
      <c r="I2526" s="425"/>
    </row>
    <row r="2527" spans="1:9" x14ac:dyDescent="0.2">
      <c r="A2527" s="425"/>
      <c r="B2527" s="425"/>
      <c r="C2527" s="425"/>
      <c r="D2527" s="425"/>
      <c r="E2527" s="425"/>
      <c r="F2527" s="425"/>
      <c r="G2527" s="425"/>
      <c r="H2527" s="425"/>
      <c r="I2527" s="425"/>
    </row>
    <row r="2528" spans="1:9" x14ac:dyDescent="0.2">
      <c r="A2528" s="425"/>
      <c r="B2528" s="425"/>
      <c r="C2528" s="425"/>
      <c r="D2528" s="425"/>
      <c r="E2528" s="425"/>
      <c r="F2528" s="425"/>
      <c r="G2528" s="425"/>
      <c r="H2528" s="425"/>
      <c r="I2528" s="425"/>
    </row>
    <row r="2529" spans="1:9" x14ac:dyDescent="0.2">
      <c r="A2529" s="425"/>
      <c r="B2529" s="425"/>
      <c r="C2529" s="425"/>
      <c r="D2529" s="425"/>
      <c r="E2529" s="425"/>
      <c r="F2529" s="425"/>
      <c r="G2529" s="425"/>
      <c r="H2529" s="425"/>
      <c r="I2529" s="425"/>
    </row>
    <row r="2530" spans="1:9" x14ac:dyDescent="0.2">
      <c r="A2530" s="425"/>
      <c r="B2530" s="425"/>
      <c r="C2530" s="425"/>
      <c r="D2530" s="425"/>
      <c r="E2530" s="425"/>
      <c r="F2530" s="425"/>
      <c r="G2530" s="425"/>
      <c r="H2530" s="425"/>
      <c r="I2530" s="425"/>
    </row>
    <row r="2531" spans="1:9" x14ac:dyDescent="0.2">
      <c r="A2531" s="425"/>
      <c r="B2531" s="425"/>
      <c r="C2531" s="425"/>
      <c r="D2531" s="425"/>
      <c r="E2531" s="425"/>
      <c r="F2531" s="425"/>
      <c r="G2531" s="425"/>
      <c r="H2531" s="425"/>
      <c r="I2531" s="425"/>
    </row>
    <row r="2532" spans="1:9" x14ac:dyDescent="0.2">
      <c r="A2532" s="425"/>
      <c r="B2532" s="425"/>
      <c r="C2532" s="425"/>
      <c r="D2532" s="425"/>
      <c r="E2532" s="425"/>
      <c r="F2532" s="425"/>
      <c r="G2532" s="425"/>
      <c r="H2532" s="425"/>
      <c r="I2532" s="425"/>
    </row>
    <row r="2533" spans="1:9" x14ac:dyDescent="0.2">
      <c r="A2533" s="425"/>
      <c r="B2533" s="425"/>
      <c r="C2533" s="425"/>
      <c r="D2533" s="425"/>
      <c r="E2533" s="425"/>
      <c r="F2533" s="425"/>
      <c r="G2533" s="425"/>
      <c r="H2533" s="425"/>
      <c r="I2533" s="425"/>
    </row>
    <row r="2534" spans="1:9" x14ac:dyDescent="0.2">
      <c r="A2534" s="425"/>
      <c r="B2534" s="425"/>
      <c r="C2534" s="425"/>
      <c r="D2534" s="425"/>
      <c r="E2534" s="425"/>
      <c r="F2534" s="425"/>
      <c r="G2534" s="425"/>
      <c r="H2534" s="425"/>
      <c r="I2534" s="425"/>
    </row>
    <row r="2535" spans="1:9" x14ac:dyDescent="0.2">
      <c r="A2535" s="425"/>
      <c r="B2535" s="425"/>
      <c r="C2535" s="425"/>
      <c r="D2535" s="425"/>
      <c r="E2535" s="425"/>
      <c r="F2535" s="425"/>
      <c r="G2535" s="425"/>
      <c r="H2535" s="425"/>
      <c r="I2535" s="425"/>
    </row>
    <row r="2536" spans="1:9" x14ac:dyDescent="0.2">
      <c r="A2536" s="425"/>
      <c r="B2536" s="425"/>
      <c r="C2536" s="425"/>
      <c r="D2536" s="425"/>
      <c r="E2536" s="425"/>
      <c r="F2536" s="425"/>
      <c r="G2536" s="425"/>
      <c r="H2536" s="425"/>
      <c r="I2536" s="425"/>
    </row>
    <row r="2537" spans="1:9" x14ac:dyDescent="0.2">
      <c r="A2537" s="425"/>
      <c r="B2537" s="425"/>
      <c r="C2537" s="425"/>
      <c r="D2537" s="425"/>
      <c r="E2537" s="425"/>
      <c r="F2537" s="425"/>
      <c r="G2537" s="425"/>
      <c r="H2537" s="425"/>
      <c r="I2537" s="425"/>
    </row>
    <row r="2538" spans="1:9" x14ac:dyDescent="0.2">
      <c r="A2538" s="425"/>
      <c r="B2538" s="425"/>
      <c r="C2538" s="425"/>
      <c r="D2538" s="425"/>
      <c r="E2538" s="425"/>
      <c r="F2538" s="425"/>
      <c r="G2538" s="425"/>
      <c r="H2538" s="425"/>
      <c r="I2538" s="425"/>
    </row>
    <row r="2539" spans="1:9" x14ac:dyDescent="0.2">
      <c r="A2539" s="425"/>
      <c r="B2539" s="425"/>
      <c r="C2539" s="425"/>
      <c r="D2539" s="425"/>
      <c r="E2539" s="425"/>
      <c r="F2539" s="425"/>
      <c r="G2539" s="425"/>
      <c r="H2539" s="425"/>
      <c r="I2539" s="425"/>
    </row>
    <row r="2540" spans="1:9" x14ac:dyDescent="0.2">
      <c r="A2540" s="425"/>
      <c r="B2540" s="425"/>
      <c r="C2540" s="425"/>
      <c r="D2540" s="425"/>
      <c r="E2540" s="425"/>
      <c r="F2540" s="425"/>
      <c r="G2540" s="425"/>
      <c r="H2540" s="425"/>
      <c r="I2540" s="425"/>
    </row>
    <row r="2541" spans="1:9" x14ac:dyDescent="0.2">
      <c r="A2541" s="425"/>
      <c r="B2541" s="425"/>
      <c r="C2541" s="425"/>
      <c r="D2541" s="425"/>
      <c r="E2541" s="425"/>
      <c r="F2541" s="425"/>
      <c r="G2541" s="425"/>
      <c r="H2541" s="425"/>
      <c r="I2541" s="425"/>
    </row>
    <row r="2542" spans="1:9" x14ac:dyDescent="0.2">
      <c r="A2542" s="425"/>
      <c r="B2542" s="425"/>
      <c r="C2542" s="425"/>
      <c r="D2542" s="425"/>
      <c r="E2542" s="425"/>
      <c r="F2542" s="425"/>
      <c r="G2542" s="425"/>
      <c r="H2542" s="425"/>
      <c r="I2542" s="425"/>
    </row>
    <row r="2543" spans="1:9" x14ac:dyDescent="0.2">
      <c r="A2543" s="425"/>
      <c r="B2543" s="425"/>
      <c r="C2543" s="425"/>
      <c r="D2543" s="425"/>
      <c r="E2543" s="425"/>
      <c r="F2543" s="425"/>
      <c r="G2543" s="425"/>
      <c r="H2543" s="425"/>
      <c r="I2543" s="425"/>
    </row>
    <row r="2544" spans="1:9" x14ac:dyDescent="0.2">
      <c r="A2544" s="425"/>
      <c r="B2544" s="425"/>
      <c r="C2544" s="425"/>
      <c r="D2544" s="425"/>
      <c r="E2544" s="425"/>
      <c r="F2544" s="425"/>
      <c r="G2544" s="425"/>
      <c r="H2544" s="425"/>
      <c r="I2544" s="425"/>
    </row>
    <row r="2545" spans="1:9" x14ac:dyDescent="0.2">
      <c r="A2545" s="425"/>
      <c r="B2545" s="425"/>
      <c r="C2545" s="425"/>
      <c r="D2545" s="425"/>
      <c r="E2545" s="425"/>
      <c r="F2545" s="425"/>
      <c r="G2545" s="425"/>
      <c r="H2545" s="425"/>
      <c r="I2545" s="425"/>
    </row>
    <row r="2546" spans="1:9" x14ac:dyDescent="0.2">
      <c r="A2546" s="425"/>
      <c r="B2546" s="425"/>
      <c r="C2546" s="425"/>
      <c r="D2546" s="425"/>
      <c r="E2546" s="425"/>
      <c r="F2546" s="425"/>
      <c r="G2546" s="425"/>
      <c r="H2546" s="425"/>
      <c r="I2546" s="425"/>
    </row>
    <row r="2547" spans="1:9" x14ac:dyDescent="0.2">
      <c r="A2547" s="425"/>
      <c r="B2547" s="425"/>
      <c r="C2547" s="425"/>
      <c r="D2547" s="425"/>
      <c r="E2547" s="425"/>
      <c r="F2547" s="425"/>
      <c r="G2547" s="425"/>
      <c r="H2547" s="425"/>
      <c r="I2547" s="425"/>
    </row>
    <row r="2548" spans="1:9" x14ac:dyDescent="0.2">
      <c r="A2548" s="425"/>
      <c r="B2548" s="425"/>
      <c r="C2548" s="425"/>
      <c r="D2548" s="425"/>
      <c r="E2548" s="425"/>
      <c r="F2548" s="425"/>
      <c r="G2548" s="425"/>
      <c r="H2548" s="425"/>
      <c r="I2548" s="425"/>
    </row>
    <row r="2549" spans="1:9" x14ac:dyDescent="0.2">
      <c r="A2549" s="425"/>
      <c r="B2549" s="425"/>
      <c r="C2549" s="425"/>
      <c r="D2549" s="425"/>
      <c r="E2549" s="425"/>
      <c r="F2549" s="425"/>
      <c r="G2549" s="425"/>
      <c r="H2549" s="425"/>
      <c r="I2549" s="425"/>
    </row>
    <row r="2550" spans="1:9" x14ac:dyDescent="0.2">
      <c r="A2550" s="425"/>
      <c r="B2550" s="425"/>
      <c r="C2550" s="425"/>
      <c r="D2550" s="425"/>
      <c r="E2550" s="425"/>
      <c r="F2550" s="425"/>
      <c r="G2550" s="425"/>
      <c r="H2550" s="425"/>
      <c r="I2550" s="425"/>
    </row>
    <row r="2551" spans="1:9" x14ac:dyDescent="0.2">
      <c r="A2551" s="425"/>
      <c r="B2551" s="425"/>
      <c r="C2551" s="425"/>
      <c r="D2551" s="425"/>
      <c r="E2551" s="425"/>
      <c r="F2551" s="425"/>
      <c r="G2551" s="425"/>
      <c r="H2551" s="425"/>
      <c r="I2551" s="425"/>
    </row>
    <row r="2552" spans="1:9" x14ac:dyDescent="0.2">
      <c r="A2552" s="425"/>
      <c r="B2552" s="425"/>
      <c r="C2552" s="425"/>
      <c r="D2552" s="425"/>
      <c r="E2552" s="425"/>
      <c r="F2552" s="425"/>
      <c r="G2552" s="425"/>
      <c r="H2552" s="425"/>
      <c r="I2552" s="425"/>
    </row>
    <row r="2553" spans="1:9" x14ac:dyDescent="0.2">
      <c r="A2553" s="425"/>
      <c r="B2553" s="425"/>
      <c r="C2553" s="425"/>
      <c r="D2553" s="425"/>
      <c r="E2553" s="425"/>
      <c r="F2553" s="425"/>
      <c r="G2553" s="425"/>
      <c r="H2553" s="425"/>
      <c r="I2553" s="425"/>
    </row>
    <row r="2554" spans="1:9" x14ac:dyDescent="0.2">
      <c r="A2554" s="425"/>
      <c r="B2554" s="425"/>
      <c r="C2554" s="425"/>
      <c r="D2554" s="425"/>
      <c r="E2554" s="425"/>
      <c r="F2554" s="425"/>
      <c r="G2554" s="425"/>
      <c r="H2554" s="425"/>
      <c r="I2554" s="425"/>
    </row>
    <row r="2555" spans="1:9" x14ac:dyDescent="0.2">
      <c r="A2555" s="425"/>
      <c r="B2555" s="425"/>
      <c r="C2555" s="425"/>
      <c r="D2555" s="425"/>
      <c r="E2555" s="425"/>
      <c r="F2555" s="425"/>
      <c r="G2555" s="425"/>
      <c r="H2555" s="425"/>
      <c r="I2555" s="425"/>
    </row>
    <row r="2556" spans="1:9" x14ac:dyDescent="0.2">
      <c r="A2556" s="425"/>
      <c r="B2556" s="425"/>
      <c r="C2556" s="425"/>
      <c r="D2556" s="425"/>
      <c r="E2556" s="425"/>
      <c r="F2556" s="425"/>
      <c r="G2556" s="425"/>
      <c r="H2556" s="425"/>
      <c r="I2556" s="425"/>
    </row>
    <row r="2557" spans="1:9" x14ac:dyDescent="0.2">
      <c r="A2557" s="425"/>
      <c r="B2557" s="425"/>
      <c r="C2557" s="425"/>
      <c r="D2557" s="425"/>
      <c r="E2557" s="425"/>
      <c r="F2557" s="425"/>
      <c r="G2557" s="425"/>
      <c r="H2557" s="425"/>
      <c r="I2557" s="425"/>
    </row>
    <row r="2558" spans="1:9" x14ac:dyDescent="0.2">
      <c r="A2558" s="425"/>
      <c r="B2558" s="425"/>
      <c r="C2558" s="425"/>
      <c r="D2558" s="425"/>
      <c r="E2558" s="425"/>
      <c r="F2558" s="425"/>
      <c r="G2558" s="425"/>
      <c r="H2558" s="425"/>
      <c r="I2558" s="425"/>
    </row>
    <row r="2559" spans="1:9" x14ac:dyDescent="0.2">
      <c r="A2559" s="425"/>
      <c r="B2559" s="425"/>
      <c r="C2559" s="425"/>
      <c r="D2559" s="425"/>
      <c r="E2559" s="425"/>
      <c r="F2559" s="425"/>
      <c r="G2559" s="425"/>
      <c r="H2559" s="425"/>
      <c r="I2559" s="425"/>
    </row>
    <row r="2560" spans="1:9" x14ac:dyDescent="0.2">
      <c r="A2560" s="425"/>
      <c r="B2560" s="425"/>
      <c r="C2560" s="425"/>
      <c r="D2560" s="425"/>
      <c r="E2560" s="425"/>
      <c r="F2560" s="425"/>
      <c r="G2560" s="425"/>
      <c r="H2560" s="425"/>
      <c r="I2560" s="425"/>
    </row>
    <row r="2561" spans="1:9" x14ac:dyDescent="0.2">
      <c r="A2561" s="425"/>
      <c r="B2561" s="425"/>
      <c r="C2561" s="425"/>
      <c r="D2561" s="425"/>
      <c r="E2561" s="425"/>
      <c r="F2561" s="425"/>
      <c r="G2561" s="425"/>
      <c r="H2561" s="425"/>
      <c r="I2561" s="425"/>
    </row>
    <row r="2562" spans="1:9" x14ac:dyDescent="0.2">
      <c r="A2562" s="425"/>
      <c r="B2562" s="425"/>
      <c r="C2562" s="425"/>
      <c r="D2562" s="425"/>
      <c r="E2562" s="425"/>
      <c r="F2562" s="425"/>
      <c r="G2562" s="425"/>
      <c r="H2562" s="425"/>
      <c r="I2562" s="425"/>
    </row>
    <row r="2563" spans="1:9" x14ac:dyDescent="0.2">
      <c r="A2563" s="425"/>
      <c r="B2563" s="425"/>
      <c r="C2563" s="425"/>
      <c r="D2563" s="425"/>
      <c r="E2563" s="425"/>
      <c r="F2563" s="425"/>
      <c r="G2563" s="425"/>
      <c r="H2563" s="425"/>
      <c r="I2563" s="425"/>
    </row>
    <row r="2564" spans="1:9" x14ac:dyDescent="0.2">
      <c r="A2564" s="425"/>
      <c r="B2564" s="425"/>
      <c r="C2564" s="425"/>
      <c r="D2564" s="425"/>
      <c r="E2564" s="425"/>
      <c r="F2564" s="425"/>
      <c r="G2564" s="425"/>
      <c r="H2564" s="425"/>
      <c r="I2564" s="425"/>
    </row>
    <row r="2565" spans="1:9" x14ac:dyDescent="0.2">
      <c r="A2565" s="425"/>
      <c r="B2565" s="425"/>
      <c r="C2565" s="425"/>
      <c r="D2565" s="425"/>
      <c r="E2565" s="425"/>
      <c r="F2565" s="425"/>
      <c r="G2565" s="425"/>
      <c r="H2565" s="425"/>
      <c r="I2565" s="425"/>
    </row>
    <row r="2566" spans="1:9" x14ac:dyDescent="0.2">
      <c r="A2566" s="425"/>
      <c r="B2566" s="425"/>
      <c r="C2566" s="425"/>
      <c r="D2566" s="425"/>
      <c r="E2566" s="425"/>
      <c r="F2566" s="425"/>
      <c r="G2566" s="425"/>
      <c r="H2566" s="425"/>
      <c r="I2566" s="425"/>
    </row>
    <row r="2567" spans="1:9" x14ac:dyDescent="0.2">
      <c r="A2567" s="425"/>
      <c r="B2567" s="425"/>
      <c r="C2567" s="425"/>
      <c r="D2567" s="425"/>
      <c r="E2567" s="425"/>
      <c r="F2567" s="425"/>
      <c r="G2567" s="425"/>
      <c r="H2567" s="425"/>
      <c r="I2567" s="425"/>
    </row>
    <row r="2568" spans="1:9" x14ac:dyDescent="0.2">
      <c r="A2568" s="425"/>
      <c r="B2568" s="425"/>
      <c r="C2568" s="425"/>
      <c r="D2568" s="425"/>
      <c r="E2568" s="425"/>
      <c r="F2568" s="425"/>
      <c r="G2568" s="425"/>
      <c r="H2568" s="425"/>
      <c r="I2568" s="425"/>
    </row>
    <row r="2569" spans="1:9" x14ac:dyDescent="0.2">
      <c r="A2569" s="425"/>
      <c r="B2569" s="425"/>
      <c r="C2569" s="425"/>
      <c r="D2569" s="425"/>
      <c r="E2569" s="425"/>
      <c r="F2569" s="425"/>
      <c r="G2569" s="425"/>
      <c r="H2569" s="425"/>
      <c r="I2569" s="425"/>
    </row>
    <row r="2570" spans="1:9" x14ac:dyDescent="0.2">
      <c r="A2570" s="425"/>
      <c r="B2570" s="425"/>
      <c r="C2570" s="425"/>
      <c r="D2570" s="425"/>
      <c r="E2570" s="425"/>
      <c r="F2570" s="425"/>
      <c r="G2570" s="425"/>
      <c r="H2570" s="425"/>
      <c r="I2570" s="425"/>
    </row>
    <row r="2571" spans="1:9" x14ac:dyDescent="0.2">
      <c r="A2571" s="425"/>
      <c r="B2571" s="425"/>
      <c r="C2571" s="425"/>
      <c r="D2571" s="425"/>
      <c r="E2571" s="425"/>
      <c r="F2571" s="425"/>
      <c r="G2571" s="425"/>
      <c r="H2571" s="425"/>
      <c r="I2571" s="425"/>
    </row>
    <row r="2572" spans="1:9" x14ac:dyDescent="0.2">
      <c r="A2572" s="425"/>
      <c r="B2572" s="425"/>
      <c r="C2572" s="425"/>
      <c r="D2572" s="425"/>
      <c r="E2572" s="425"/>
      <c r="F2572" s="425"/>
      <c r="G2572" s="425"/>
      <c r="H2572" s="425"/>
      <c r="I2572" s="425"/>
    </row>
    <row r="2573" spans="1:9" x14ac:dyDescent="0.2">
      <c r="A2573" s="425"/>
      <c r="B2573" s="425"/>
      <c r="C2573" s="425"/>
      <c r="D2573" s="425"/>
      <c r="E2573" s="425"/>
      <c r="F2573" s="425"/>
      <c r="G2573" s="425"/>
      <c r="H2573" s="425"/>
      <c r="I2573" s="425"/>
    </row>
    <row r="2574" spans="1:9" x14ac:dyDescent="0.2">
      <c r="A2574" s="425"/>
      <c r="B2574" s="425"/>
      <c r="C2574" s="425"/>
      <c r="D2574" s="425"/>
      <c r="E2574" s="425"/>
      <c r="F2574" s="425"/>
      <c r="G2574" s="425"/>
      <c r="H2574" s="425"/>
      <c r="I2574" s="425"/>
    </row>
    <row r="2575" spans="1:9" x14ac:dyDescent="0.2">
      <c r="A2575" s="425"/>
      <c r="B2575" s="425"/>
      <c r="C2575" s="425"/>
      <c r="D2575" s="425"/>
      <c r="E2575" s="425"/>
      <c r="F2575" s="425"/>
      <c r="G2575" s="425"/>
      <c r="H2575" s="425"/>
      <c r="I2575" s="425"/>
    </row>
    <row r="2576" spans="1:9" x14ac:dyDescent="0.2">
      <c r="A2576" s="425"/>
      <c r="B2576" s="425"/>
      <c r="C2576" s="425"/>
      <c r="D2576" s="425"/>
      <c r="E2576" s="425"/>
      <c r="F2576" s="425"/>
      <c r="G2576" s="425"/>
      <c r="H2576" s="425"/>
      <c r="I2576" s="425"/>
    </row>
    <row r="2577" spans="1:9" x14ac:dyDescent="0.2">
      <c r="A2577" s="425"/>
      <c r="B2577" s="425"/>
      <c r="C2577" s="425"/>
      <c r="D2577" s="425"/>
      <c r="E2577" s="425"/>
      <c r="F2577" s="425"/>
      <c r="G2577" s="425"/>
      <c r="H2577" s="425"/>
      <c r="I2577" s="425"/>
    </row>
    <row r="2578" spans="1:9" x14ac:dyDescent="0.2">
      <c r="A2578" s="425"/>
      <c r="B2578" s="425"/>
      <c r="C2578" s="425"/>
      <c r="D2578" s="425"/>
      <c r="E2578" s="425"/>
      <c r="F2578" s="425"/>
      <c r="G2578" s="425"/>
      <c r="H2578" s="425"/>
      <c r="I2578" s="425"/>
    </row>
    <row r="2579" spans="1:9" x14ac:dyDescent="0.2">
      <c r="A2579" s="425"/>
      <c r="B2579" s="425"/>
      <c r="C2579" s="425"/>
      <c r="D2579" s="425"/>
      <c r="E2579" s="425"/>
      <c r="F2579" s="425"/>
      <c r="G2579" s="425"/>
      <c r="H2579" s="425"/>
      <c r="I2579" s="425"/>
    </row>
    <row r="2580" spans="1:9" x14ac:dyDescent="0.2">
      <c r="A2580" s="425"/>
      <c r="B2580" s="425"/>
      <c r="C2580" s="425"/>
      <c r="D2580" s="425"/>
      <c r="E2580" s="425"/>
      <c r="F2580" s="425"/>
      <c r="G2580" s="425"/>
      <c r="H2580" s="425"/>
      <c r="I2580" s="425"/>
    </row>
    <row r="2581" spans="1:9" x14ac:dyDescent="0.2">
      <c r="A2581" s="425"/>
      <c r="B2581" s="425"/>
      <c r="C2581" s="425"/>
      <c r="D2581" s="425"/>
      <c r="E2581" s="425"/>
      <c r="F2581" s="425"/>
      <c r="G2581" s="425"/>
      <c r="H2581" s="425"/>
      <c r="I2581" s="425"/>
    </row>
    <row r="2582" spans="1:9" x14ac:dyDescent="0.2">
      <c r="A2582" s="425"/>
      <c r="B2582" s="425"/>
      <c r="C2582" s="425"/>
      <c r="D2582" s="425"/>
      <c r="E2582" s="425"/>
      <c r="F2582" s="425"/>
      <c r="G2582" s="425"/>
      <c r="H2582" s="425"/>
      <c r="I2582" s="425"/>
    </row>
    <row r="2583" spans="1:9" x14ac:dyDescent="0.2">
      <c r="A2583" s="425"/>
      <c r="B2583" s="425"/>
      <c r="C2583" s="425"/>
      <c r="D2583" s="425"/>
      <c r="E2583" s="425"/>
      <c r="F2583" s="425"/>
      <c r="G2583" s="425"/>
      <c r="H2583" s="425"/>
      <c r="I2583" s="425"/>
    </row>
    <row r="2584" spans="1:9" x14ac:dyDescent="0.2">
      <c r="A2584" s="425"/>
      <c r="B2584" s="425"/>
      <c r="C2584" s="425"/>
      <c r="D2584" s="425"/>
      <c r="E2584" s="425"/>
      <c r="F2584" s="425"/>
      <c r="G2584" s="425"/>
      <c r="H2584" s="425"/>
      <c r="I2584" s="425"/>
    </row>
    <row r="2585" spans="1:9" x14ac:dyDescent="0.2">
      <c r="A2585" s="425"/>
      <c r="B2585" s="425"/>
      <c r="C2585" s="425"/>
      <c r="D2585" s="425"/>
      <c r="E2585" s="425"/>
      <c r="F2585" s="425"/>
      <c r="G2585" s="425"/>
      <c r="H2585" s="425"/>
      <c r="I2585" s="425"/>
    </row>
    <row r="2586" spans="1:9" x14ac:dyDescent="0.2">
      <c r="A2586" s="425"/>
      <c r="B2586" s="425"/>
      <c r="C2586" s="425"/>
      <c r="D2586" s="425"/>
      <c r="E2586" s="425"/>
      <c r="F2586" s="425"/>
      <c r="G2586" s="425"/>
      <c r="H2586" s="425"/>
      <c r="I2586" s="425"/>
    </row>
    <row r="2587" spans="1:9" x14ac:dyDescent="0.2">
      <c r="A2587" s="425"/>
      <c r="B2587" s="425"/>
      <c r="C2587" s="425"/>
      <c r="D2587" s="425"/>
      <c r="E2587" s="425"/>
      <c r="F2587" s="425"/>
      <c r="G2587" s="425"/>
      <c r="H2587" s="425"/>
      <c r="I2587" s="425"/>
    </row>
    <row r="2588" spans="1:9" x14ac:dyDescent="0.2">
      <c r="A2588" s="425"/>
      <c r="B2588" s="425"/>
      <c r="C2588" s="425"/>
      <c r="D2588" s="425"/>
      <c r="E2588" s="425"/>
      <c r="F2588" s="425"/>
      <c r="G2588" s="425"/>
      <c r="H2588" s="425"/>
      <c r="I2588" s="425"/>
    </row>
    <row r="2589" spans="1:9" x14ac:dyDescent="0.2">
      <c r="A2589" s="425"/>
      <c r="B2589" s="425"/>
      <c r="C2589" s="425"/>
      <c r="D2589" s="425"/>
      <c r="E2589" s="425"/>
      <c r="F2589" s="425"/>
      <c r="G2589" s="425"/>
      <c r="H2589" s="425"/>
      <c r="I2589" s="425"/>
    </row>
    <row r="2590" spans="1:9" x14ac:dyDescent="0.2">
      <c r="A2590" s="425"/>
      <c r="B2590" s="425"/>
      <c r="C2590" s="425"/>
      <c r="D2590" s="425"/>
      <c r="E2590" s="425"/>
      <c r="F2590" s="425"/>
      <c r="G2590" s="425"/>
      <c r="H2590" s="425"/>
      <c r="I2590" s="425"/>
    </row>
    <row r="2591" spans="1:9" x14ac:dyDescent="0.2">
      <c r="A2591" s="425"/>
      <c r="B2591" s="425"/>
      <c r="C2591" s="425"/>
      <c r="D2591" s="425"/>
      <c r="E2591" s="425"/>
      <c r="F2591" s="425"/>
      <c r="G2591" s="425"/>
      <c r="H2591" s="425"/>
      <c r="I2591" s="425"/>
    </row>
    <row r="2592" spans="1:9" x14ac:dyDescent="0.2">
      <c r="A2592" s="425"/>
      <c r="B2592" s="425"/>
      <c r="C2592" s="425"/>
      <c r="D2592" s="425"/>
      <c r="E2592" s="425"/>
      <c r="F2592" s="425"/>
      <c r="G2592" s="425"/>
      <c r="H2592" s="425"/>
      <c r="I2592" s="425"/>
    </row>
    <row r="2593" spans="1:9" x14ac:dyDescent="0.2">
      <c r="A2593" s="425"/>
      <c r="B2593" s="425"/>
      <c r="C2593" s="425"/>
      <c r="D2593" s="425"/>
      <c r="E2593" s="425"/>
      <c r="F2593" s="425"/>
      <c r="G2593" s="425"/>
      <c r="H2593" s="425"/>
      <c r="I2593" s="425"/>
    </row>
    <row r="2594" spans="1:9" x14ac:dyDescent="0.2">
      <c r="A2594" s="425"/>
      <c r="B2594" s="425"/>
      <c r="C2594" s="425"/>
      <c r="D2594" s="425"/>
      <c r="E2594" s="425"/>
      <c r="F2594" s="425"/>
      <c r="G2594" s="425"/>
      <c r="H2594" s="425"/>
      <c r="I2594" s="425"/>
    </row>
    <row r="2595" spans="1:9" x14ac:dyDescent="0.2">
      <c r="A2595" s="425"/>
      <c r="B2595" s="425"/>
      <c r="C2595" s="425"/>
      <c r="D2595" s="425"/>
      <c r="E2595" s="425"/>
      <c r="F2595" s="425"/>
      <c r="G2595" s="425"/>
      <c r="H2595" s="425"/>
      <c r="I2595" s="425"/>
    </row>
    <row r="2596" spans="1:9" x14ac:dyDescent="0.2">
      <c r="A2596" s="425"/>
      <c r="B2596" s="425"/>
      <c r="C2596" s="425"/>
      <c r="D2596" s="425"/>
      <c r="E2596" s="425"/>
      <c r="F2596" s="425"/>
      <c r="G2596" s="425"/>
      <c r="H2596" s="425"/>
      <c r="I2596" s="425"/>
    </row>
    <row r="2597" spans="1:9" x14ac:dyDescent="0.2">
      <c r="A2597" s="425"/>
      <c r="B2597" s="425"/>
      <c r="C2597" s="425"/>
      <c r="D2597" s="425"/>
      <c r="E2597" s="425"/>
      <c r="F2597" s="425"/>
      <c r="G2597" s="425"/>
      <c r="H2597" s="425"/>
      <c r="I2597" s="425"/>
    </row>
    <row r="2598" spans="1:9" x14ac:dyDescent="0.2">
      <c r="A2598" s="425"/>
      <c r="B2598" s="425"/>
      <c r="C2598" s="425"/>
      <c r="D2598" s="425"/>
      <c r="E2598" s="425"/>
      <c r="F2598" s="425"/>
      <c r="G2598" s="425"/>
      <c r="H2598" s="425"/>
      <c r="I2598" s="425"/>
    </row>
    <row r="2599" spans="1:9" x14ac:dyDescent="0.2">
      <c r="A2599" s="425"/>
      <c r="B2599" s="425"/>
      <c r="C2599" s="425"/>
      <c r="D2599" s="425"/>
      <c r="E2599" s="425"/>
      <c r="F2599" s="425"/>
      <c r="G2599" s="425"/>
      <c r="H2599" s="425"/>
      <c r="I2599" s="425"/>
    </row>
    <row r="2600" spans="1:9" x14ac:dyDescent="0.2">
      <c r="A2600" s="425"/>
      <c r="B2600" s="425"/>
      <c r="C2600" s="425"/>
      <c r="D2600" s="425"/>
      <c r="E2600" s="425"/>
      <c r="F2600" s="425"/>
      <c r="G2600" s="425"/>
      <c r="H2600" s="425"/>
      <c r="I2600" s="425"/>
    </row>
    <row r="2601" spans="1:9" x14ac:dyDescent="0.2">
      <c r="A2601" s="425"/>
      <c r="B2601" s="425"/>
      <c r="C2601" s="425"/>
      <c r="D2601" s="425"/>
      <c r="E2601" s="425"/>
      <c r="F2601" s="425"/>
      <c r="G2601" s="425"/>
      <c r="H2601" s="425"/>
      <c r="I2601" s="425"/>
    </row>
    <row r="2602" spans="1:9" x14ac:dyDescent="0.2">
      <c r="A2602" s="425"/>
      <c r="B2602" s="425"/>
      <c r="C2602" s="425"/>
      <c r="D2602" s="425"/>
      <c r="E2602" s="425"/>
      <c r="F2602" s="425"/>
      <c r="G2602" s="425"/>
      <c r="H2602" s="425"/>
      <c r="I2602" s="425"/>
    </row>
    <row r="2603" spans="1:9" x14ac:dyDescent="0.2">
      <c r="A2603" s="425"/>
      <c r="B2603" s="425"/>
      <c r="C2603" s="425"/>
      <c r="D2603" s="425"/>
      <c r="E2603" s="425"/>
      <c r="F2603" s="425"/>
      <c r="G2603" s="425"/>
      <c r="H2603" s="425"/>
      <c r="I2603" s="425"/>
    </row>
    <row r="2604" spans="1:9" x14ac:dyDescent="0.2">
      <c r="A2604" s="425"/>
      <c r="B2604" s="425"/>
      <c r="C2604" s="425"/>
      <c r="D2604" s="425"/>
      <c r="E2604" s="425"/>
      <c r="F2604" s="425"/>
      <c r="G2604" s="425"/>
      <c r="H2604" s="425"/>
      <c r="I2604" s="425"/>
    </row>
    <row r="2605" spans="1:9" x14ac:dyDescent="0.2">
      <c r="A2605" s="425"/>
      <c r="B2605" s="425"/>
      <c r="C2605" s="425"/>
      <c r="D2605" s="425"/>
      <c r="E2605" s="425"/>
      <c r="F2605" s="425"/>
      <c r="G2605" s="425"/>
      <c r="H2605" s="425"/>
      <c r="I2605" s="425"/>
    </row>
    <row r="2606" spans="1:9" x14ac:dyDescent="0.2">
      <c r="A2606" s="425"/>
      <c r="B2606" s="425"/>
      <c r="C2606" s="425"/>
      <c r="D2606" s="425"/>
      <c r="E2606" s="425"/>
      <c r="F2606" s="425"/>
      <c r="G2606" s="425"/>
      <c r="H2606" s="425"/>
      <c r="I2606" s="425"/>
    </row>
    <row r="2607" spans="1:9" x14ac:dyDescent="0.2">
      <c r="A2607" s="425"/>
      <c r="B2607" s="425"/>
      <c r="C2607" s="425"/>
      <c r="D2607" s="425"/>
      <c r="E2607" s="425"/>
      <c r="F2607" s="425"/>
      <c r="G2607" s="425"/>
      <c r="H2607" s="425"/>
      <c r="I2607" s="425"/>
    </row>
    <row r="2608" spans="1:9" x14ac:dyDescent="0.2">
      <c r="A2608" s="425"/>
      <c r="B2608" s="425"/>
      <c r="C2608" s="425"/>
      <c r="D2608" s="425"/>
      <c r="E2608" s="425"/>
      <c r="F2608" s="425"/>
      <c r="G2608" s="425"/>
      <c r="H2608" s="425"/>
      <c r="I2608" s="425"/>
    </row>
    <row r="2609" spans="1:9" x14ac:dyDescent="0.2">
      <c r="A2609" s="425"/>
      <c r="B2609" s="425"/>
      <c r="C2609" s="425"/>
      <c r="D2609" s="425"/>
      <c r="E2609" s="425"/>
      <c r="F2609" s="425"/>
      <c r="G2609" s="425"/>
      <c r="H2609" s="425"/>
      <c r="I2609" s="425"/>
    </row>
    <row r="2610" spans="1:9" x14ac:dyDescent="0.2">
      <c r="A2610" s="425"/>
      <c r="B2610" s="425"/>
      <c r="C2610" s="425"/>
      <c r="D2610" s="425"/>
      <c r="E2610" s="425"/>
      <c r="F2610" s="425"/>
      <c r="G2610" s="425"/>
      <c r="H2610" s="425"/>
      <c r="I2610" s="425"/>
    </row>
    <row r="2611" spans="1:9" x14ac:dyDescent="0.2">
      <c r="A2611" s="425"/>
      <c r="B2611" s="425"/>
      <c r="C2611" s="425"/>
      <c r="D2611" s="425"/>
      <c r="E2611" s="425"/>
      <c r="F2611" s="425"/>
      <c r="G2611" s="425"/>
      <c r="H2611" s="425"/>
      <c r="I2611" s="425"/>
    </row>
    <row r="2612" spans="1:9" x14ac:dyDescent="0.2">
      <c r="A2612" s="425"/>
      <c r="B2612" s="425"/>
      <c r="C2612" s="425"/>
      <c r="D2612" s="425"/>
      <c r="E2612" s="425"/>
      <c r="F2612" s="425"/>
      <c r="G2612" s="425"/>
      <c r="H2612" s="425"/>
      <c r="I2612" s="425"/>
    </row>
    <row r="2613" spans="1:9" x14ac:dyDescent="0.2">
      <c r="A2613" s="425"/>
      <c r="B2613" s="425"/>
      <c r="C2613" s="425"/>
      <c r="D2613" s="425"/>
      <c r="E2613" s="425"/>
      <c r="F2613" s="425"/>
      <c r="G2613" s="425"/>
      <c r="H2613" s="425"/>
      <c r="I2613" s="425"/>
    </row>
    <row r="2614" spans="1:9" x14ac:dyDescent="0.2">
      <c r="A2614" s="425"/>
      <c r="B2614" s="425"/>
      <c r="C2614" s="425"/>
      <c r="D2614" s="425"/>
      <c r="E2614" s="425"/>
      <c r="F2614" s="425"/>
      <c r="G2614" s="425"/>
      <c r="H2614" s="425"/>
      <c r="I2614" s="425"/>
    </row>
    <row r="2615" spans="1:9" x14ac:dyDescent="0.2">
      <c r="A2615" s="425"/>
      <c r="B2615" s="425"/>
      <c r="C2615" s="425"/>
      <c r="D2615" s="425"/>
      <c r="E2615" s="425"/>
      <c r="F2615" s="425"/>
      <c r="G2615" s="425"/>
      <c r="H2615" s="425"/>
      <c r="I2615" s="425"/>
    </row>
    <row r="2616" spans="1:9" x14ac:dyDescent="0.2">
      <c r="A2616" s="425"/>
      <c r="B2616" s="425"/>
      <c r="C2616" s="425"/>
      <c r="D2616" s="425"/>
      <c r="E2616" s="425"/>
      <c r="F2616" s="425"/>
      <c r="G2616" s="425"/>
      <c r="H2616" s="425"/>
      <c r="I2616" s="425"/>
    </row>
    <row r="2617" spans="1:9" x14ac:dyDescent="0.2">
      <c r="A2617" s="425"/>
      <c r="B2617" s="425"/>
      <c r="C2617" s="425"/>
      <c r="D2617" s="425"/>
      <c r="E2617" s="425"/>
      <c r="F2617" s="425"/>
      <c r="G2617" s="425"/>
      <c r="H2617" s="425"/>
      <c r="I2617" s="425"/>
    </row>
    <row r="2618" spans="1:9" x14ac:dyDescent="0.2">
      <c r="A2618" s="425"/>
      <c r="B2618" s="425"/>
      <c r="C2618" s="425"/>
      <c r="D2618" s="425"/>
      <c r="E2618" s="425"/>
      <c r="F2618" s="425"/>
      <c r="G2618" s="425"/>
      <c r="H2618" s="425"/>
      <c r="I2618" s="425"/>
    </row>
    <row r="2619" spans="1:9" x14ac:dyDescent="0.2">
      <c r="A2619" s="425"/>
      <c r="B2619" s="425"/>
      <c r="C2619" s="425"/>
      <c r="D2619" s="425"/>
      <c r="E2619" s="425"/>
      <c r="F2619" s="425"/>
      <c r="G2619" s="425"/>
      <c r="H2619" s="425"/>
      <c r="I2619" s="425"/>
    </row>
    <row r="2620" spans="1:9" x14ac:dyDescent="0.2">
      <c r="A2620" s="425"/>
      <c r="B2620" s="425"/>
      <c r="C2620" s="425"/>
      <c r="D2620" s="425"/>
      <c r="E2620" s="425"/>
      <c r="F2620" s="425"/>
      <c r="G2620" s="425"/>
      <c r="H2620" s="425"/>
      <c r="I2620" s="425"/>
    </row>
    <row r="2621" spans="1:9" x14ac:dyDescent="0.2">
      <c r="A2621" s="425"/>
      <c r="B2621" s="425"/>
      <c r="C2621" s="425"/>
      <c r="D2621" s="425"/>
      <c r="E2621" s="425"/>
      <c r="F2621" s="425"/>
      <c r="G2621" s="425"/>
      <c r="H2621" s="425"/>
      <c r="I2621" s="425"/>
    </row>
    <row r="2622" spans="1:9" x14ac:dyDescent="0.2">
      <c r="A2622" s="425"/>
      <c r="B2622" s="425"/>
      <c r="C2622" s="425"/>
      <c r="D2622" s="425"/>
      <c r="E2622" s="425"/>
      <c r="F2622" s="425"/>
      <c r="G2622" s="425"/>
      <c r="H2622" s="425"/>
      <c r="I2622" s="425"/>
    </row>
    <row r="2623" spans="1:9" x14ac:dyDescent="0.2">
      <c r="A2623" s="425"/>
      <c r="B2623" s="425"/>
      <c r="C2623" s="425"/>
      <c r="D2623" s="425"/>
      <c r="E2623" s="425"/>
      <c r="F2623" s="425"/>
      <c r="G2623" s="425"/>
      <c r="H2623" s="425"/>
      <c r="I2623" s="425"/>
    </row>
    <row r="2624" spans="1:9" x14ac:dyDescent="0.2">
      <c r="A2624" s="425"/>
      <c r="B2624" s="425"/>
      <c r="C2624" s="425"/>
      <c r="D2624" s="425"/>
      <c r="E2624" s="425"/>
      <c r="F2624" s="425"/>
      <c r="G2624" s="425"/>
      <c r="H2624" s="425"/>
      <c r="I2624" s="425"/>
    </row>
    <row r="2625" spans="1:9" x14ac:dyDescent="0.2">
      <c r="A2625" s="425"/>
      <c r="B2625" s="425"/>
      <c r="C2625" s="425"/>
      <c r="D2625" s="425"/>
      <c r="E2625" s="425"/>
      <c r="F2625" s="425"/>
      <c r="G2625" s="425"/>
      <c r="H2625" s="425"/>
      <c r="I2625" s="425"/>
    </row>
    <row r="2626" spans="1:9" x14ac:dyDescent="0.2">
      <c r="A2626" s="425"/>
      <c r="B2626" s="425"/>
      <c r="C2626" s="425"/>
      <c r="D2626" s="425"/>
      <c r="E2626" s="425"/>
      <c r="F2626" s="425"/>
      <c r="G2626" s="425"/>
      <c r="H2626" s="425"/>
      <c r="I2626" s="425"/>
    </row>
    <row r="2627" spans="1:9" x14ac:dyDescent="0.2">
      <c r="A2627" s="425"/>
      <c r="B2627" s="425"/>
      <c r="C2627" s="425"/>
      <c r="D2627" s="425"/>
      <c r="E2627" s="425"/>
      <c r="F2627" s="425"/>
      <c r="G2627" s="425"/>
      <c r="H2627" s="425"/>
      <c r="I2627" s="425"/>
    </row>
    <row r="2628" spans="1:9" x14ac:dyDescent="0.2">
      <c r="A2628" s="425"/>
      <c r="B2628" s="425"/>
      <c r="C2628" s="425"/>
      <c r="D2628" s="425"/>
      <c r="E2628" s="425"/>
      <c r="F2628" s="425"/>
      <c r="G2628" s="425"/>
      <c r="H2628" s="425"/>
      <c r="I2628" s="425"/>
    </row>
    <row r="2629" spans="1:9" x14ac:dyDescent="0.2">
      <c r="A2629" s="425"/>
      <c r="B2629" s="425"/>
      <c r="C2629" s="425"/>
      <c r="D2629" s="425"/>
      <c r="E2629" s="425"/>
      <c r="F2629" s="425"/>
      <c r="G2629" s="425"/>
      <c r="H2629" s="425"/>
      <c r="I2629" s="425"/>
    </row>
    <row r="2630" spans="1:9" x14ac:dyDescent="0.2">
      <c r="A2630" s="425"/>
      <c r="B2630" s="425"/>
      <c r="C2630" s="425"/>
      <c r="D2630" s="425"/>
      <c r="E2630" s="425"/>
      <c r="F2630" s="425"/>
      <c r="G2630" s="425"/>
      <c r="H2630" s="425"/>
      <c r="I2630" s="425"/>
    </row>
    <row r="2631" spans="1:9" x14ac:dyDescent="0.2">
      <c r="A2631" s="425"/>
      <c r="B2631" s="425"/>
      <c r="C2631" s="425"/>
      <c r="D2631" s="425"/>
      <c r="E2631" s="425"/>
      <c r="F2631" s="425"/>
      <c r="G2631" s="425"/>
      <c r="H2631" s="425"/>
      <c r="I2631" s="425"/>
    </row>
    <row r="2632" spans="1:9" x14ac:dyDescent="0.2">
      <c r="A2632" s="425"/>
      <c r="B2632" s="425"/>
      <c r="C2632" s="425"/>
      <c r="D2632" s="425"/>
      <c r="E2632" s="425"/>
      <c r="F2632" s="425"/>
      <c r="G2632" s="425"/>
      <c r="H2632" s="425"/>
      <c r="I2632" s="425"/>
    </row>
    <row r="2633" spans="1:9" x14ac:dyDescent="0.2">
      <c r="A2633" s="425"/>
      <c r="B2633" s="425"/>
      <c r="C2633" s="425"/>
      <c r="D2633" s="425"/>
      <c r="E2633" s="425"/>
      <c r="F2633" s="425"/>
      <c r="G2633" s="425"/>
      <c r="H2633" s="425"/>
      <c r="I2633" s="425"/>
    </row>
    <row r="2634" spans="1:9" x14ac:dyDescent="0.2">
      <c r="A2634" s="425"/>
      <c r="B2634" s="425"/>
      <c r="C2634" s="425"/>
      <c r="D2634" s="425"/>
      <c r="E2634" s="425"/>
      <c r="F2634" s="425"/>
      <c r="G2634" s="425"/>
      <c r="H2634" s="425"/>
      <c r="I2634" s="425"/>
    </row>
    <row r="2635" spans="1:9" x14ac:dyDescent="0.2">
      <c r="A2635" s="425"/>
      <c r="B2635" s="425"/>
      <c r="C2635" s="425"/>
      <c r="D2635" s="425"/>
      <c r="E2635" s="425"/>
      <c r="F2635" s="425"/>
      <c r="G2635" s="425"/>
      <c r="H2635" s="425"/>
      <c r="I2635" s="425"/>
    </row>
    <row r="2636" spans="1:9" x14ac:dyDescent="0.2">
      <c r="A2636" s="425"/>
      <c r="B2636" s="425"/>
      <c r="C2636" s="425"/>
      <c r="D2636" s="425"/>
      <c r="E2636" s="425"/>
      <c r="F2636" s="425"/>
      <c r="G2636" s="425"/>
      <c r="H2636" s="425"/>
      <c r="I2636" s="425"/>
    </row>
    <row r="2637" spans="1:9" x14ac:dyDescent="0.2">
      <c r="A2637" s="425"/>
      <c r="B2637" s="425"/>
      <c r="C2637" s="425"/>
      <c r="D2637" s="425"/>
      <c r="E2637" s="425"/>
      <c r="F2637" s="425"/>
      <c r="G2637" s="425"/>
      <c r="H2637" s="425"/>
      <c r="I2637" s="425"/>
    </row>
    <row r="2638" spans="1:9" x14ac:dyDescent="0.2">
      <c r="A2638" s="425"/>
      <c r="B2638" s="425"/>
      <c r="C2638" s="425"/>
      <c r="D2638" s="425"/>
      <c r="E2638" s="425"/>
      <c r="F2638" s="425"/>
      <c r="G2638" s="425"/>
      <c r="H2638" s="425"/>
      <c r="I2638" s="425"/>
    </row>
    <row r="2639" spans="1:9" x14ac:dyDescent="0.2">
      <c r="A2639" s="425"/>
      <c r="B2639" s="425"/>
      <c r="C2639" s="425"/>
      <c r="D2639" s="425"/>
      <c r="E2639" s="425"/>
      <c r="F2639" s="425"/>
      <c r="G2639" s="425"/>
      <c r="H2639" s="425"/>
      <c r="I2639" s="425"/>
    </row>
    <row r="2640" spans="1:9" x14ac:dyDescent="0.2">
      <c r="A2640" s="425"/>
      <c r="B2640" s="425"/>
      <c r="C2640" s="425"/>
      <c r="D2640" s="425"/>
      <c r="E2640" s="425"/>
      <c r="F2640" s="425"/>
      <c r="G2640" s="425"/>
      <c r="H2640" s="425"/>
      <c r="I2640" s="425"/>
    </row>
    <row r="2641" spans="1:9" x14ac:dyDescent="0.2">
      <c r="A2641" s="425"/>
      <c r="B2641" s="425"/>
      <c r="C2641" s="425"/>
      <c r="D2641" s="425"/>
      <c r="E2641" s="425"/>
      <c r="F2641" s="425"/>
      <c r="G2641" s="425"/>
      <c r="H2641" s="425"/>
      <c r="I2641" s="425"/>
    </row>
    <row r="2642" spans="1:9" x14ac:dyDescent="0.2">
      <c r="A2642" s="425"/>
      <c r="B2642" s="425"/>
      <c r="C2642" s="425"/>
      <c r="D2642" s="425"/>
      <c r="E2642" s="425"/>
      <c r="F2642" s="425"/>
      <c r="G2642" s="425"/>
      <c r="H2642" s="425"/>
      <c r="I2642" s="425"/>
    </row>
    <row r="2643" spans="1:9" x14ac:dyDescent="0.2">
      <c r="A2643" s="425"/>
      <c r="B2643" s="425"/>
      <c r="C2643" s="425"/>
      <c r="D2643" s="425"/>
      <c r="E2643" s="425"/>
      <c r="F2643" s="425"/>
      <c r="G2643" s="425"/>
      <c r="H2643" s="425"/>
      <c r="I2643" s="425"/>
    </row>
    <row r="2644" spans="1:9" x14ac:dyDescent="0.2">
      <c r="A2644" s="425"/>
      <c r="B2644" s="425"/>
      <c r="C2644" s="425"/>
      <c r="D2644" s="425"/>
      <c r="E2644" s="425"/>
      <c r="F2644" s="425"/>
      <c r="G2644" s="425"/>
      <c r="H2644" s="425"/>
      <c r="I2644" s="425"/>
    </row>
    <row r="2645" spans="1:9" x14ac:dyDescent="0.2">
      <c r="A2645" s="425"/>
      <c r="B2645" s="425"/>
      <c r="C2645" s="425"/>
      <c r="D2645" s="425"/>
      <c r="E2645" s="425"/>
      <c r="F2645" s="425"/>
      <c r="G2645" s="425"/>
      <c r="H2645" s="425"/>
      <c r="I2645" s="425"/>
    </row>
    <row r="2646" spans="1:9" x14ac:dyDescent="0.2">
      <c r="A2646" s="425"/>
      <c r="B2646" s="425"/>
      <c r="C2646" s="425"/>
      <c r="D2646" s="425"/>
      <c r="E2646" s="425"/>
      <c r="F2646" s="425"/>
      <c r="G2646" s="425"/>
      <c r="H2646" s="425"/>
      <c r="I2646" s="425"/>
    </row>
    <row r="2647" spans="1:9" x14ac:dyDescent="0.2">
      <c r="A2647" s="425"/>
      <c r="B2647" s="425"/>
      <c r="C2647" s="425"/>
      <c r="D2647" s="425"/>
      <c r="E2647" s="425"/>
      <c r="F2647" s="425"/>
      <c r="G2647" s="425"/>
      <c r="H2647" s="425"/>
      <c r="I2647" s="425"/>
    </row>
    <row r="2648" spans="1:9" x14ac:dyDescent="0.2">
      <c r="A2648" s="425"/>
      <c r="B2648" s="425"/>
      <c r="C2648" s="425"/>
      <c r="D2648" s="425"/>
      <c r="E2648" s="425"/>
      <c r="F2648" s="425"/>
      <c r="G2648" s="425"/>
      <c r="H2648" s="425"/>
      <c r="I2648" s="425"/>
    </row>
    <row r="2649" spans="1:9" x14ac:dyDescent="0.2">
      <c r="A2649" s="425"/>
      <c r="B2649" s="425"/>
      <c r="C2649" s="425"/>
      <c r="D2649" s="425"/>
      <c r="E2649" s="425"/>
      <c r="F2649" s="425"/>
      <c r="G2649" s="425"/>
      <c r="H2649" s="425"/>
      <c r="I2649" s="425"/>
    </row>
    <row r="2650" spans="1:9" x14ac:dyDescent="0.2">
      <c r="A2650" s="425"/>
      <c r="B2650" s="425"/>
      <c r="C2650" s="425"/>
      <c r="D2650" s="425"/>
      <c r="E2650" s="425"/>
      <c r="F2650" s="425"/>
      <c r="G2650" s="425"/>
      <c r="H2650" s="425"/>
      <c r="I2650" s="425"/>
    </row>
    <row r="2651" spans="1:9" x14ac:dyDescent="0.2">
      <c r="A2651" s="425"/>
      <c r="B2651" s="425"/>
      <c r="C2651" s="425"/>
      <c r="D2651" s="425"/>
      <c r="E2651" s="425"/>
      <c r="F2651" s="425"/>
      <c r="G2651" s="425"/>
      <c r="H2651" s="425"/>
      <c r="I2651" s="425"/>
    </row>
    <row r="2652" spans="1:9" x14ac:dyDescent="0.2">
      <c r="A2652" s="425"/>
      <c r="B2652" s="425"/>
      <c r="C2652" s="425"/>
      <c r="D2652" s="425"/>
      <c r="E2652" s="425"/>
      <c r="F2652" s="425"/>
      <c r="G2652" s="425"/>
      <c r="H2652" s="425"/>
      <c r="I2652" s="425"/>
    </row>
    <row r="2653" spans="1:9" x14ac:dyDescent="0.2">
      <c r="A2653" s="425"/>
      <c r="B2653" s="425"/>
      <c r="C2653" s="425"/>
      <c r="D2653" s="425"/>
      <c r="E2653" s="425"/>
      <c r="F2653" s="425"/>
      <c r="G2653" s="425"/>
      <c r="H2653" s="425"/>
      <c r="I2653" s="425"/>
    </row>
    <row r="2654" spans="1:9" x14ac:dyDescent="0.2">
      <c r="A2654" s="425"/>
      <c r="B2654" s="425"/>
      <c r="C2654" s="425"/>
      <c r="D2654" s="425"/>
      <c r="E2654" s="425"/>
      <c r="F2654" s="425"/>
      <c r="G2654" s="425"/>
      <c r="H2654" s="425"/>
      <c r="I2654" s="425"/>
    </row>
    <row r="2655" spans="1:9" x14ac:dyDescent="0.2">
      <c r="A2655" s="425"/>
      <c r="B2655" s="425"/>
      <c r="C2655" s="425"/>
      <c r="D2655" s="425"/>
      <c r="E2655" s="425"/>
      <c r="F2655" s="425"/>
      <c r="G2655" s="425"/>
      <c r="H2655" s="425"/>
      <c r="I2655" s="425"/>
    </row>
    <row r="2656" spans="1:9" x14ac:dyDescent="0.2">
      <c r="A2656" s="425"/>
      <c r="B2656" s="425"/>
      <c r="C2656" s="425"/>
      <c r="D2656" s="425"/>
      <c r="E2656" s="425"/>
      <c r="F2656" s="425"/>
      <c r="G2656" s="425"/>
      <c r="H2656" s="425"/>
      <c r="I2656" s="425"/>
    </row>
    <row r="2657" spans="1:9" x14ac:dyDescent="0.2">
      <c r="A2657" s="425"/>
      <c r="B2657" s="425"/>
      <c r="C2657" s="425"/>
      <c r="D2657" s="425"/>
      <c r="E2657" s="425"/>
      <c r="F2657" s="425"/>
      <c r="G2657" s="425"/>
      <c r="H2657" s="425"/>
      <c r="I2657" s="425"/>
    </row>
    <row r="2658" spans="1:9" x14ac:dyDescent="0.2">
      <c r="A2658" s="425"/>
      <c r="B2658" s="425"/>
      <c r="C2658" s="425"/>
      <c r="D2658" s="425"/>
      <c r="E2658" s="425"/>
      <c r="F2658" s="425"/>
      <c r="G2658" s="425"/>
      <c r="H2658" s="425"/>
      <c r="I2658" s="425"/>
    </row>
    <row r="2659" spans="1:9" x14ac:dyDescent="0.2">
      <c r="A2659" s="425"/>
      <c r="B2659" s="425"/>
      <c r="C2659" s="425"/>
      <c r="D2659" s="425"/>
      <c r="E2659" s="425"/>
      <c r="F2659" s="425"/>
      <c r="G2659" s="425"/>
      <c r="H2659" s="425"/>
      <c r="I2659" s="425"/>
    </row>
    <row r="2660" spans="1:9" x14ac:dyDescent="0.2">
      <c r="A2660" s="425"/>
      <c r="B2660" s="425"/>
      <c r="C2660" s="425"/>
      <c r="D2660" s="425"/>
      <c r="E2660" s="425"/>
      <c r="F2660" s="425"/>
      <c r="G2660" s="425"/>
      <c r="H2660" s="425"/>
      <c r="I2660" s="425"/>
    </row>
    <row r="2661" spans="1:9" x14ac:dyDescent="0.2">
      <c r="A2661" s="425"/>
      <c r="B2661" s="425"/>
      <c r="C2661" s="425"/>
      <c r="D2661" s="425"/>
      <c r="E2661" s="425"/>
      <c r="F2661" s="425"/>
      <c r="G2661" s="425"/>
      <c r="H2661" s="425"/>
      <c r="I2661" s="425"/>
    </row>
    <row r="2662" spans="1:9" x14ac:dyDescent="0.2">
      <c r="A2662" s="425"/>
      <c r="B2662" s="425"/>
      <c r="C2662" s="425"/>
      <c r="D2662" s="425"/>
      <c r="E2662" s="425"/>
      <c r="F2662" s="425"/>
      <c r="G2662" s="425"/>
      <c r="H2662" s="425"/>
      <c r="I2662" s="425"/>
    </row>
    <row r="2663" spans="1:9" x14ac:dyDescent="0.2">
      <c r="A2663" s="425"/>
      <c r="B2663" s="425"/>
      <c r="C2663" s="425"/>
      <c r="D2663" s="425"/>
      <c r="E2663" s="425"/>
      <c r="F2663" s="425"/>
      <c r="G2663" s="425"/>
      <c r="H2663" s="425"/>
      <c r="I2663" s="425"/>
    </row>
    <row r="2664" spans="1:9" x14ac:dyDescent="0.2">
      <c r="A2664" s="425"/>
      <c r="B2664" s="425"/>
      <c r="C2664" s="425"/>
      <c r="D2664" s="425"/>
      <c r="E2664" s="425"/>
      <c r="F2664" s="425"/>
      <c r="G2664" s="425"/>
      <c r="H2664" s="425"/>
      <c r="I2664" s="425"/>
    </row>
    <row r="2665" spans="1:9" x14ac:dyDescent="0.2">
      <c r="A2665" s="425"/>
      <c r="B2665" s="425"/>
      <c r="C2665" s="425"/>
      <c r="D2665" s="425"/>
      <c r="E2665" s="425"/>
      <c r="F2665" s="425"/>
      <c r="G2665" s="425"/>
      <c r="H2665" s="425"/>
      <c r="I2665" s="425"/>
    </row>
    <row r="2666" spans="1:9" x14ac:dyDescent="0.2">
      <c r="A2666" s="425"/>
      <c r="B2666" s="425"/>
      <c r="C2666" s="425"/>
      <c r="D2666" s="425"/>
      <c r="E2666" s="425"/>
      <c r="F2666" s="425"/>
      <c r="G2666" s="425"/>
      <c r="H2666" s="425"/>
      <c r="I2666" s="425"/>
    </row>
    <row r="2667" spans="1:9" x14ac:dyDescent="0.2">
      <c r="A2667" s="425"/>
      <c r="B2667" s="425"/>
      <c r="C2667" s="425"/>
      <c r="D2667" s="425"/>
      <c r="E2667" s="425"/>
      <c r="F2667" s="425"/>
      <c r="G2667" s="425"/>
      <c r="H2667" s="425"/>
      <c r="I2667" s="425"/>
    </row>
    <row r="2668" spans="1:9" x14ac:dyDescent="0.2">
      <c r="A2668" s="425"/>
      <c r="B2668" s="425"/>
      <c r="C2668" s="425"/>
      <c r="D2668" s="425"/>
      <c r="E2668" s="425"/>
      <c r="F2668" s="425"/>
      <c r="G2668" s="425"/>
      <c r="H2668" s="425"/>
      <c r="I2668" s="425"/>
    </row>
    <row r="2669" spans="1:9" x14ac:dyDescent="0.2">
      <c r="A2669" s="425"/>
      <c r="B2669" s="425"/>
      <c r="C2669" s="425"/>
      <c r="D2669" s="425"/>
      <c r="E2669" s="425"/>
      <c r="F2669" s="425"/>
      <c r="G2669" s="425"/>
      <c r="H2669" s="425"/>
      <c r="I2669" s="425"/>
    </row>
    <row r="2670" spans="1:9" x14ac:dyDescent="0.2">
      <c r="A2670" s="425"/>
      <c r="B2670" s="425"/>
      <c r="C2670" s="425"/>
      <c r="D2670" s="425"/>
      <c r="E2670" s="425"/>
      <c r="F2670" s="425"/>
      <c r="G2670" s="425"/>
      <c r="H2670" s="425"/>
      <c r="I2670" s="425"/>
    </row>
    <row r="2671" spans="1:9" x14ac:dyDescent="0.2">
      <c r="A2671" s="425"/>
      <c r="B2671" s="425"/>
      <c r="C2671" s="425"/>
      <c r="D2671" s="425"/>
      <c r="E2671" s="425"/>
      <c r="F2671" s="425"/>
      <c r="G2671" s="425"/>
      <c r="H2671" s="425"/>
      <c r="I2671" s="425"/>
    </row>
    <row r="2672" spans="1:9" x14ac:dyDescent="0.2">
      <c r="A2672" s="425"/>
      <c r="B2672" s="425"/>
      <c r="C2672" s="425"/>
      <c r="D2672" s="425"/>
      <c r="E2672" s="425"/>
      <c r="F2672" s="425"/>
      <c r="G2672" s="425"/>
      <c r="H2672" s="425"/>
      <c r="I2672" s="425"/>
    </row>
    <row r="2673" spans="1:9" x14ac:dyDescent="0.2">
      <c r="A2673" s="425"/>
      <c r="B2673" s="425"/>
      <c r="C2673" s="425"/>
      <c r="D2673" s="425"/>
      <c r="E2673" s="425"/>
      <c r="F2673" s="425"/>
      <c r="G2673" s="425"/>
      <c r="H2673" s="425"/>
      <c r="I2673" s="425"/>
    </row>
    <row r="2674" spans="1:9" x14ac:dyDescent="0.2">
      <c r="A2674" s="425"/>
      <c r="B2674" s="425"/>
      <c r="C2674" s="425"/>
      <c r="D2674" s="425"/>
      <c r="E2674" s="425"/>
      <c r="F2674" s="425"/>
      <c r="G2674" s="425"/>
      <c r="H2674" s="425"/>
      <c r="I2674" s="425"/>
    </row>
    <row r="2675" spans="1:9" x14ac:dyDescent="0.2">
      <c r="A2675" s="425"/>
      <c r="B2675" s="425"/>
      <c r="C2675" s="425"/>
      <c r="D2675" s="425"/>
      <c r="E2675" s="425"/>
      <c r="F2675" s="425"/>
      <c r="G2675" s="425"/>
      <c r="H2675" s="425"/>
      <c r="I2675" s="425"/>
    </row>
    <row r="2676" spans="1:9" x14ac:dyDescent="0.2">
      <c r="A2676" s="425"/>
      <c r="B2676" s="425"/>
      <c r="C2676" s="425"/>
      <c r="D2676" s="425"/>
      <c r="E2676" s="425"/>
      <c r="F2676" s="425"/>
      <c r="G2676" s="425"/>
      <c r="H2676" s="425"/>
      <c r="I2676" s="425"/>
    </row>
    <row r="2677" spans="1:9" x14ac:dyDescent="0.2">
      <c r="A2677" s="425"/>
      <c r="B2677" s="425"/>
      <c r="C2677" s="425"/>
      <c r="D2677" s="425"/>
      <c r="E2677" s="425"/>
      <c r="F2677" s="425"/>
      <c r="G2677" s="425"/>
      <c r="H2677" s="425"/>
      <c r="I2677" s="425"/>
    </row>
    <row r="2678" spans="1:9" x14ac:dyDescent="0.2">
      <c r="A2678" s="425"/>
      <c r="B2678" s="425"/>
      <c r="C2678" s="425"/>
      <c r="D2678" s="425"/>
      <c r="E2678" s="425"/>
      <c r="F2678" s="425"/>
      <c r="G2678" s="425"/>
      <c r="H2678" s="425"/>
      <c r="I2678" s="425"/>
    </row>
    <row r="2679" spans="1:9" x14ac:dyDescent="0.2">
      <c r="A2679" s="425"/>
      <c r="B2679" s="425"/>
      <c r="C2679" s="425"/>
      <c r="D2679" s="425"/>
      <c r="E2679" s="425"/>
      <c r="F2679" s="425"/>
      <c r="G2679" s="425"/>
      <c r="H2679" s="425"/>
      <c r="I2679" s="425"/>
    </row>
    <row r="2680" spans="1:9" x14ac:dyDescent="0.2">
      <c r="A2680" s="425"/>
      <c r="B2680" s="425"/>
      <c r="C2680" s="425"/>
      <c r="D2680" s="425"/>
      <c r="E2680" s="425"/>
      <c r="F2680" s="425"/>
      <c r="G2680" s="425"/>
      <c r="H2680" s="425"/>
      <c r="I2680" s="425"/>
    </row>
    <row r="2681" spans="1:9" x14ac:dyDescent="0.2">
      <c r="A2681" s="425"/>
      <c r="B2681" s="425"/>
      <c r="C2681" s="425"/>
      <c r="D2681" s="425"/>
      <c r="E2681" s="425"/>
      <c r="F2681" s="425"/>
      <c r="G2681" s="425"/>
      <c r="H2681" s="425"/>
      <c r="I2681" s="425"/>
    </row>
    <row r="2682" spans="1:9" x14ac:dyDescent="0.2">
      <c r="A2682" s="425"/>
      <c r="B2682" s="425"/>
      <c r="C2682" s="425"/>
      <c r="D2682" s="425"/>
      <c r="E2682" s="425"/>
      <c r="F2682" s="425"/>
      <c r="G2682" s="425"/>
      <c r="H2682" s="425"/>
      <c r="I2682" s="425"/>
    </row>
    <row r="2683" spans="1:9" x14ac:dyDescent="0.2">
      <c r="A2683" s="425"/>
      <c r="B2683" s="425"/>
      <c r="C2683" s="425"/>
      <c r="D2683" s="425"/>
      <c r="E2683" s="425"/>
      <c r="F2683" s="425"/>
      <c r="G2683" s="425"/>
      <c r="H2683" s="425"/>
      <c r="I2683" s="425"/>
    </row>
    <row r="2684" spans="1:9" x14ac:dyDescent="0.2">
      <c r="A2684" s="425"/>
      <c r="B2684" s="425"/>
      <c r="C2684" s="425"/>
      <c r="D2684" s="425"/>
      <c r="E2684" s="425"/>
      <c r="F2684" s="425"/>
      <c r="G2684" s="425"/>
      <c r="H2684" s="425"/>
      <c r="I2684" s="425"/>
    </row>
    <row r="2685" spans="1:9" x14ac:dyDescent="0.2">
      <c r="A2685" s="425"/>
      <c r="B2685" s="425"/>
      <c r="C2685" s="425"/>
      <c r="D2685" s="425"/>
      <c r="E2685" s="425"/>
      <c r="F2685" s="425"/>
      <c r="G2685" s="425"/>
      <c r="H2685" s="425"/>
      <c r="I2685" s="425"/>
    </row>
    <row r="2686" spans="1:9" x14ac:dyDescent="0.2">
      <c r="A2686" s="425"/>
      <c r="B2686" s="425"/>
      <c r="C2686" s="425"/>
      <c r="D2686" s="425"/>
      <c r="E2686" s="425"/>
      <c r="F2686" s="425"/>
      <c r="G2686" s="425"/>
      <c r="H2686" s="425"/>
      <c r="I2686" s="425"/>
    </row>
    <row r="2687" spans="1:9" x14ac:dyDescent="0.2">
      <c r="A2687" s="425"/>
      <c r="B2687" s="425"/>
      <c r="C2687" s="425"/>
      <c r="D2687" s="425"/>
      <c r="E2687" s="425"/>
      <c r="F2687" s="425"/>
      <c r="G2687" s="425"/>
      <c r="H2687" s="425"/>
      <c r="I2687" s="425"/>
    </row>
    <row r="2688" spans="1:9" x14ac:dyDescent="0.2">
      <c r="A2688" s="425"/>
      <c r="B2688" s="425"/>
      <c r="C2688" s="425"/>
      <c r="D2688" s="425"/>
      <c r="E2688" s="425"/>
      <c r="F2688" s="425"/>
      <c r="G2688" s="425"/>
      <c r="H2688" s="425"/>
      <c r="I2688" s="425"/>
    </row>
    <row r="2689" spans="1:9" x14ac:dyDescent="0.2">
      <c r="A2689" s="425"/>
      <c r="B2689" s="425"/>
      <c r="C2689" s="425"/>
      <c r="D2689" s="425"/>
      <c r="E2689" s="425"/>
      <c r="F2689" s="425"/>
      <c r="G2689" s="425"/>
      <c r="H2689" s="425"/>
      <c r="I2689" s="425"/>
    </row>
    <row r="2690" spans="1:9" x14ac:dyDescent="0.2">
      <c r="A2690" s="425"/>
      <c r="B2690" s="425"/>
      <c r="C2690" s="425"/>
      <c r="D2690" s="425"/>
      <c r="E2690" s="425"/>
      <c r="F2690" s="425"/>
      <c r="G2690" s="425"/>
      <c r="H2690" s="425"/>
      <c r="I2690" s="425"/>
    </row>
    <row r="2691" spans="1:9" x14ac:dyDescent="0.2">
      <c r="A2691" s="425"/>
      <c r="B2691" s="425"/>
      <c r="C2691" s="425"/>
      <c r="D2691" s="425"/>
      <c r="E2691" s="425"/>
      <c r="F2691" s="425"/>
      <c r="G2691" s="425"/>
      <c r="H2691" s="425"/>
      <c r="I2691" s="425"/>
    </row>
    <row r="2692" spans="1:9" x14ac:dyDescent="0.2">
      <c r="A2692" s="425"/>
      <c r="B2692" s="425"/>
      <c r="C2692" s="425"/>
      <c r="D2692" s="425"/>
      <c r="E2692" s="425"/>
      <c r="F2692" s="425"/>
      <c r="G2692" s="425"/>
      <c r="H2692" s="425"/>
      <c r="I2692" s="425"/>
    </row>
    <row r="2693" spans="1:9" x14ac:dyDescent="0.2">
      <c r="A2693" s="425"/>
      <c r="B2693" s="425"/>
      <c r="C2693" s="425"/>
      <c r="D2693" s="425"/>
      <c r="E2693" s="425"/>
      <c r="F2693" s="425"/>
      <c r="G2693" s="425"/>
      <c r="H2693" s="425"/>
      <c r="I2693" s="425"/>
    </row>
    <row r="2694" spans="1:9" x14ac:dyDescent="0.2">
      <c r="A2694" s="425"/>
      <c r="B2694" s="425"/>
      <c r="C2694" s="425"/>
      <c r="D2694" s="425"/>
      <c r="E2694" s="425"/>
      <c r="F2694" s="425"/>
      <c r="G2694" s="425"/>
      <c r="H2694" s="425"/>
      <c r="I2694" s="425"/>
    </row>
    <row r="2695" spans="1:9" x14ac:dyDescent="0.2">
      <c r="A2695" s="425"/>
      <c r="B2695" s="425"/>
      <c r="C2695" s="425"/>
      <c r="D2695" s="425"/>
      <c r="E2695" s="425"/>
      <c r="F2695" s="425"/>
      <c r="G2695" s="425"/>
      <c r="H2695" s="425"/>
      <c r="I2695" s="425"/>
    </row>
    <row r="2696" spans="1:9" x14ac:dyDescent="0.2">
      <c r="A2696" s="425"/>
      <c r="B2696" s="425"/>
      <c r="C2696" s="425"/>
      <c r="D2696" s="425"/>
      <c r="E2696" s="425"/>
      <c r="F2696" s="425"/>
      <c r="G2696" s="425"/>
      <c r="H2696" s="425"/>
      <c r="I2696" s="425"/>
    </row>
    <row r="2697" spans="1:9" x14ac:dyDescent="0.2">
      <c r="A2697" s="425"/>
      <c r="B2697" s="425"/>
      <c r="C2697" s="425"/>
      <c r="D2697" s="425"/>
      <c r="E2697" s="425"/>
      <c r="F2697" s="425"/>
      <c r="G2697" s="425"/>
      <c r="H2697" s="425"/>
      <c r="I2697" s="425"/>
    </row>
    <row r="2698" spans="1:9" x14ac:dyDescent="0.2">
      <c r="A2698" s="425"/>
      <c r="B2698" s="425"/>
      <c r="C2698" s="425"/>
      <c r="D2698" s="425"/>
      <c r="E2698" s="425"/>
      <c r="F2698" s="425"/>
      <c r="G2698" s="425"/>
      <c r="H2698" s="425"/>
      <c r="I2698" s="425"/>
    </row>
    <row r="2699" spans="1:9" x14ac:dyDescent="0.2">
      <c r="A2699" s="425"/>
      <c r="B2699" s="425"/>
      <c r="C2699" s="425"/>
      <c r="D2699" s="425"/>
      <c r="E2699" s="425"/>
      <c r="F2699" s="425"/>
      <c r="G2699" s="425"/>
      <c r="H2699" s="425"/>
      <c r="I2699" s="425"/>
    </row>
    <row r="2700" spans="1:9" x14ac:dyDescent="0.2">
      <c r="A2700" s="425"/>
      <c r="B2700" s="425"/>
      <c r="C2700" s="425"/>
      <c r="D2700" s="425"/>
      <c r="E2700" s="425"/>
      <c r="F2700" s="425"/>
      <c r="G2700" s="425"/>
      <c r="H2700" s="425"/>
      <c r="I2700" s="425"/>
    </row>
    <row r="2701" spans="1:9" x14ac:dyDescent="0.2">
      <c r="A2701" s="425"/>
      <c r="B2701" s="425"/>
      <c r="C2701" s="425"/>
      <c r="D2701" s="425"/>
      <c r="E2701" s="425"/>
      <c r="F2701" s="425"/>
      <c r="G2701" s="425"/>
      <c r="H2701" s="425"/>
      <c r="I2701" s="425"/>
    </row>
    <row r="2702" spans="1:9" x14ac:dyDescent="0.2">
      <c r="A2702" s="425"/>
      <c r="B2702" s="425"/>
      <c r="C2702" s="425"/>
      <c r="D2702" s="425"/>
      <c r="E2702" s="425"/>
      <c r="F2702" s="425"/>
      <c r="G2702" s="425"/>
      <c r="H2702" s="425"/>
      <c r="I2702" s="425"/>
    </row>
    <row r="2703" spans="1:9" x14ac:dyDescent="0.2">
      <c r="A2703" s="425"/>
      <c r="B2703" s="425"/>
      <c r="C2703" s="425"/>
      <c r="D2703" s="425"/>
      <c r="E2703" s="425"/>
      <c r="F2703" s="425"/>
      <c r="G2703" s="425"/>
      <c r="H2703" s="425"/>
      <c r="I2703" s="425"/>
    </row>
    <row r="2704" spans="1:9" x14ac:dyDescent="0.2">
      <c r="A2704" s="425"/>
      <c r="B2704" s="425"/>
      <c r="C2704" s="425"/>
      <c r="D2704" s="425"/>
      <c r="E2704" s="425"/>
      <c r="F2704" s="425"/>
      <c r="G2704" s="425"/>
      <c r="H2704" s="425"/>
      <c r="I2704" s="425"/>
    </row>
    <row r="2705" spans="1:9" x14ac:dyDescent="0.2">
      <c r="A2705" s="425"/>
      <c r="B2705" s="425"/>
      <c r="C2705" s="425"/>
      <c r="D2705" s="425"/>
      <c r="E2705" s="425"/>
      <c r="F2705" s="425"/>
      <c r="G2705" s="425"/>
      <c r="H2705" s="425"/>
      <c r="I2705" s="425"/>
    </row>
    <row r="2706" spans="1:9" x14ac:dyDescent="0.2">
      <c r="A2706" s="425"/>
      <c r="B2706" s="425"/>
      <c r="C2706" s="425"/>
      <c r="D2706" s="425"/>
      <c r="E2706" s="425"/>
      <c r="F2706" s="425"/>
      <c r="G2706" s="425"/>
      <c r="H2706" s="425"/>
      <c r="I2706" s="425"/>
    </row>
    <row r="2707" spans="1:9" x14ac:dyDescent="0.2">
      <c r="A2707" s="425"/>
      <c r="B2707" s="425"/>
      <c r="C2707" s="425"/>
      <c r="D2707" s="425"/>
      <c r="E2707" s="425"/>
      <c r="F2707" s="425"/>
      <c r="G2707" s="425"/>
      <c r="H2707" s="425"/>
      <c r="I2707" s="425"/>
    </row>
    <row r="2708" spans="1:9" x14ac:dyDescent="0.2">
      <c r="A2708" s="425"/>
      <c r="B2708" s="425"/>
      <c r="C2708" s="425"/>
      <c r="D2708" s="425"/>
      <c r="E2708" s="425"/>
      <c r="F2708" s="425"/>
      <c r="G2708" s="425"/>
      <c r="H2708" s="425"/>
      <c r="I2708" s="425"/>
    </row>
    <row r="2709" spans="1:9" x14ac:dyDescent="0.2">
      <c r="A2709" s="425"/>
      <c r="B2709" s="425"/>
      <c r="C2709" s="425"/>
      <c r="D2709" s="425"/>
      <c r="E2709" s="425"/>
      <c r="F2709" s="425"/>
      <c r="G2709" s="425"/>
      <c r="H2709" s="425"/>
      <c r="I2709" s="425"/>
    </row>
    <row r="2710" spans="1:9" x14ac:dyDescent="0.2">
      <c r="A2710" s="425"/>
      <c r="B2710" s="425"/>
      <c r="C2710" s="425"/>
      <c r="D2710" s="425"/>
      <c r="E2710" s="425"/>
      <c r="F2710" s="425"/>
      <c r="G2710" s="425"/>
      <c r="H2710" s="425"/>
      <c r="I2710" s="425"/>
    </row>
    <row r="2711" spans="1:9" x14ac:dyDescent="0.2">
      <c r="A2711" s="425"/>
      <c r="B2711" s="425"/>
      <c r="C2711" s="425"/>
      <c r="D2711" s="425"/>
      <c r="E2711" s="425"/>
      <c r="F2711" s="425"/>
      <c r="G2711" s="425"/>
      <c r="H2711" s="425"/>
      <c r="I2711" s="425"/>
    </row>
    <row r="2712" spans="1:9" x14ac:dyDescent="0.2">
      <c r="A2712" s="425"/>
      <c r="B2712" s="425"/>
      <c r="C2712" s="425"/>
      <c r="D2712" s="425"/>
      <c r="E2712" s="425"/>
      <c r="F2712" s="425"/>
      <c r="G2712" s="425"/>
      <c r="H2712" s="425"/>
      <c r="I2712" s="425"/>
    </row>
    <row r="2713" spans="1:9" x14ac:dyDescent="0.2">
      <c r="A2713" s="425"/>
      <c r="B2713" s="425"/>
      <c r="C2713" s="425"/>
      <c r="D2713" s="425"/>
      <c r="E2713" s="425"/>
      <c r="F2713" s="425"/>
      <c r="G2713" s="425"/>
      <c r="H2713" s="425"/>
      <c r="I2713" s="425"/>
    </row>
    <row r="2714" spans="1:9" x14ac:dyDescent="0.2">
      <c r="A2714" s="425"/>
      <c r="B2714" s="425"/>
      <c r="C2714" s="425"/>
      <c r="D2714" s="425"/>
      <c r="E2714" s="425"/>
      <c r="F2714" s="425"/>
      <c r="G2714" s="425"/>
      <c r="H2714" s="425"/>
      <c r="I2714" s="425"/>
    </row>
    <row r="2715" spans="1:9" x14ac:dyDescent="0.2">
      <c r="A2715" s="425"/>
      <c r="B2715" s="425"/>
      <c r="C2715" s="425"/>
      <c r="D2715" s="425"/>
      <c r="E2715" s="425"/>
      <c r="F2715" s="425"/>
      <c r="G2715" s="425"/>
      <c r="H2715" s="425"/>
      <c r="I2715" s="425"/>
    </row>
    <row r="2716" spans="1:9" x14ac:dyDescent="0.2">
      <c r="A2716" s="425"/>
      <c r="B2716" s="425"/>
      <c r="C2716" s="425"/>
      <c r="D2716" s="425"/>
      <c r="E2716" s="425"/>
      <c r="F2716" s="425"/>
      <c r="G2716" s="425"/>
      <c r="H2716" s="425"/>
      <c r="I2716" s="425"/>
    </row>
    <row r="2717" spans="1:9" x14ac:dyDescent="0.2">
      <c r="A2717" s="425"/>
      <c r="B2717" s="425"/>
      <c r="C2717" s="425"/>
      <c r="D2717" s="425"/>
      <c r="E2717" s="425"/>
      <c r="F2717" s="425"/>
      <c r="G2717" s="425"/>
      <c r="H2717" s="425"/>
      <c r="I2717" s="425"/>
    </row>
    <row r="2718" spans="1:9" x14ac:dyDescent="0.2">
      <c r="A2718" s="425"/>
      <c r="B2718" s="425"/>
      <c r="C2718" s="425"/>
      <c r="D2718" s="425"/>
      <c r="E2718" s="425"/>
      <c r="F2718" s="425"/>
      <c r="G2718" s="425"/>
      <c r="H2718" s="425"/>
      <c r="I2718" s="425"/>
    </row>
    <row r="2719" spans="1:9" x14ac:dyDescent="0.2">
      <c r="A2719" s="425"/>
      <c r="B2719" s="425"/>
      <c r="C2719" s="425"/>
      <c r="D2719" s="425"/>
      <c r="E2719" s="425"/>
      <c r="F2719" s="425"/>
      <c r="G2719" s="425"/>
      <c r="H2719" s="425"/>
      <c r="I2719" s="425"/>
    </row>
    <row r="2720" spans="1:9" x14ac:dyDescent="0.2">
      <c r="A2720" s="425"/>
      <c r="B2720" s="425"/>
      <c r="C2720" s="425"/>
      <c r="D2720" s="425"/>
      <c r="E2720" s="425"/>
      <c r="F2720" s="425"/>
      <c r="G2720" s="425"/>
      <c r="H2720" s="425"/>
      <c r="I2720" s="425"/>
    </row>
    <row r="2721" spans="1:9" x14ac:dyDescent="0.2">
      <c r="A2721" s="425"/>
      <c r="B2721" s="425"/>
      <c r="C2721" s="425"/>
      <c r="D2721" s="425"/>
      <c r="E2721" s="425"/>
      <c r="F2721" s="425"/>
      <c r="G2721" s="425"/>
      <c r="H2721" s="425"/>
      <c r="I2721" s="425"/>
    </row>
    <row r="2722" spans="1:9" x14ac:dyDescent="0.2">
      <c r="A2722" s="425"/>
      <c r="B2722" s="425"/>
      <c r="C2722" s="425"/>
      <c r="D2722" s="425"/>
      <c r="E2722" s="425"/>
      <c r="F2722" s="425"/>
      <c r="G2722" s="425"/>
      <c r="H2722" s="425"/>
      <c r="I2722" s="425"/>
    </row>
    <row r="2723" spans="1:9" x14ac:dyDescent="0.2">
      <c r="A2723" s="425"/>
      <c r="B2723" s="425"/>
      <c r="C2723" s="425"/>
      <c r="D2723" s="425"/>
      <c r="E2723" s="425"/>
      <c r="F2723" s="425"/>
      <c r="G2723" s="425"/>
      <c r="H2723" s="425"/>
      <c r="I2723" s="425"/>
    </row>
    <row r="2724" spans="1:9" x14ac:dyDescent="0.2">
      <c r="A2724" s="425"/>
      <c r="B2724" s="425"/>
      <c r="C2724" s="425"/>
      <c r="D2724" s="425"/>
      <c r="E2724" s="425"/>
      <c r="F2724" s="425"/>
      <c r="G2724" s="425"/>
      <c r="H2724" s="425"/>
      <c r="I2724" s="425"/>
    </row>
    <row r="2725" spans="1:9" x14ac:dyDescent="0.2">
      <c r="A2725" s="425"/>
      <c r="B2725" s="425"/>
      <c r="C2725" s="425"/>
      <c r="D2725" s="425"/>
      <c r="E2725" s="425"/>
      <c r="F2725" s="425"/>
      <c r="G2725" s="425"/>
      <c r="H2725" s="425"/>
      <c r="I2725" s="425"/>
    </row>
    <row r="2726" spans="1:9" x14ac:dyDescent="0.2">
      <c r="A2726" s="425"/>
      <c r="B2726" s="425"/>
      <c r="C2726" s="425"/>
      <c r="D2726" s="425"/>
      <c r="E2726" s="425"/>
      <c r="F2726" s="425"/>
      <c r="G2726" s="425"/>
      <c r="H2726" s="425"/>
      <c r="I2726" s="425"/>
    </row>
    <row r="2727" spans="1:9" x14ac:dyDescent="0.2">
      <c r="A2727" s="425"/>
      <c r="B2727" s="425"/>
      <c r="C2727" s="425"/>
      <c r="D2727" s="425"/>
      <c r="E2727" s="425"/>
      <c r="F2727" s="425"/>
      <c r="G2727" s="425"/>
      <c r="H2727" s="425"/>
      <c r="I2727" s="425"/>
    </row>
    <row r="2728" spans="1:9" x14ac:dyDescent="0.2">
      <c r="A2728" s="425"/>
      <c r="B2728" s="425"/>
      <c r="C2728" s="425"/>
      <c r="D2728" s="425"/>
      <c r="E2728" s="425"/>
      <c r="F2728" s="425"/>
      <c r="G2728" s="425"/>
      <c r="H2728" s="425"/>
      <c r="I2728" s="425"/>
    </row>
    <row r="2729" spans="1:9" x14ac:dyDescent="0.2">
      <c r="A2729" s="425"/>
      <c r="B2729" s="425"/>
      <c r="C2729" s="425"/>
      <c r="D2729" s="425"/>
      <c r="E2729" s="425"/>
      <c r="F2729" s="425"/>
      <c r="G2729" s="425"/>
      <c r="H2729" s="425"/>
      <c r="I2729" s="425"/>
    </row>
    <row r="2730" spans="1:9" x14ac:dyDescent="0.2">
      <c r="A2730" s="425"/>
      <c r="B2730" s="425"/>
      <c r="C2730" s="425"/>
      <c r="D2730" s="425"/>
      <c r="E2730" s="425"/>
      <c r="F2730" s="425"/>
      <c r="G2730" s="425"/>
      <c r="H2730" s="425"/>
      <c r="I2730" s="425"/>
    </row>
    <row r="2731" spans="1:9" x14ac:dyDescent="0.2">
      <c r="A2731" s="425"/>
      <c r="B2731" s="425"/>
      <c r="C2731" s="425"/>
      <c r="D2731" s="425"/>
      <c r="E2731" s="425"/>
      <c r="F2731" s="425"/>
      <c r="G2731" s="425"/>
      <c r="H2731" s="425"/>
      <c r="I2731" s="425"/>
    </row>
    <row r="2732" spans="1:9" x14ac:dyDescent="0.2">
      <c r="A2732" s="425"/>
      <c r="B2732" s="425"/>
      <c r="C2732" s="425"/>
      <c r="D2732" s="425"/>
      <c r="E2732" s="425"/>
      <c r="F2732" s="425"/>
      <c r="G2732" s="425"/>
      <c r="H2732" s="425"/>
      <c r="I2732" s="425"/>
    </row>
    <row r="2733" spans="1:9" x14ac:dyDescent="0.2">
      <c r="A2733" s="425"/>
      <c r="B2733" s="425"/>
      <c r="C2733" s="425"/>
      <c r="D2733" s="425"/>
      <c r="E2733" s="425"/>
      <c r="F2733" s="425"/>
      <c r="G2733" s="425"/>
      <c r="H2733" s="425"/>
      <c r="I2733" s="425"/>
    </row>
    <row r="2734" spans="1:9" x14ac:dyDescent="0.2">
      <c r="A2734" s="425"/>
      <c r="B2734" s="425"/>
      <c r="C2734" s="425"/>
      <c r="D2734" s="425"/>
      <c r="E2734" s="425"/>
      <c r="F2734" s="425"/>
      <c r="G2734" s="425"/>
      <c r="H2734" s="425"/>
      <c r="I2734" s="425"/>
    </row>
    <row r="2735" spans="1:9" x14ac:dyDescent="0.2">
      <c r="A2735" s="425"/>
      <c r="B2735" s="425"/>
      <c r="C2735" s="425"/>
      <c r="D2735" s="425"/>
      <c r="E2735" s="425"/>
      <c r="F2735" s="425"/>
      <c r="G2735" s="425"/>
      <c r="H2735" s="425"/>
      <c r="I2735" s="425"/>
    </row>
    <row r="2736" spans="1:9" x14ac:dyDescent="0.2">
      <c r="A2736" s="425"/>
      <c r="B2736" s="425"/>
      <c r="C2736" s="425"/>
      <c r="D2736" s="425"/>
      <c r="E2736" s="425"/>
      <c r="F2736" s="425"/>
      <c r="G2736" s="425"/>
      <c r="H2736" s="425"/>
      <c r="I2736" s="425"/>
    </row>
    <row r="2737" spans="1:9" x14ac:dyDescent="0.2">
      <c r="A2737" s="425"/>
      <c r="B2737" s="425"/>
      <c r="C2737" s="425"/>
      <c r="D2737" s="425"/>
      <c r="E2737" s="425"/>
      <c r="F2737" s="425"/>
      <c r="G2737" s="425"/>
      <c r="H2737" s="425"/>
      <c r="I2737" s="425"/>
    </row>
    <row r="2738" spans="1:9" x14ac:dyDescent="0.2">
      <c r="A2738" s="425"/>
      <c r="B2738" s="425"/>
      <c r="C2738" s="425"/>
      <c r="D2738" s="425"/>
      <c r="E2738" s="425"/>
      <c r="F2738" s="425"/>
      <c r="G2738" s="425"/>
      <c r="H2738" s="425"/>
      <c r="I2738" s="425"/>
    </row>
    <row r="2739" spans="1:9" x14ac:dyDescent="0.2">
      <c r="A2739" s="425"/>
      <c r="B2739" s="425"/>
      <c r="C2739" s="425"/>
      <c r="D2739" s="425"/>
      <c r="E2739" s="425"/>
      <c r="F2739" s="425"/>
      <c r="G2739" s="425"/>
      <c r="H2739" s="425"/>
      <c r="I2739" s="425"/>
    </row>
    <row r="2740" spans="1:9" x14ac:dyDescent="0.2">
      <c r="A2740" s="425"/>
      <c r="B2740" s="425"/>
      <c r="C2740" s="425"/>
      <c r="D2740" s="425"/>
      <c r="E2740" s="425"/>
      <c r="F2740" s="425"/>
      <c r="G2740" s="425"/>
      <c r="H2740" s="425"/>
      <c r="I2740" s="425"/>
    </row>
    <row r="2741" spans="1:9" x14ac:dyDescent="0.2">
      <c r="A2741" s="425"/>
      <c r="B2741" s="425"/>
      <c r="C2741" s="425"/>
      <c r="D2741" s="425"/>
      <c r="E2741" s="425"/>
      <c r="F2741" s="425"/>
      <c r="G2741" s="425"/>
      <c r="H2741" s="425"/>
      <c r="I2741" s="425"/>
    </row>
    <row r="2742" spans="1:9" x14ac:dyDescent="0.2">
      <c r="A2742" s="425"/>
      <c r="B2742" s="425"/>
      <c r="C2742" s="425"/>
      <c r="D2742" s="425"/>
      <c r="E2742" s="425"/>
      <c r="F2742" s="425"/>
      <c r="G2742" s="425"/>
      <c r="H2742" s="425"/>
      <c r="I2742" s="425"/>
    </row>
    <row r="2743" spans="1:9" x14ac:dyDescent="0.2">
      <c r="A2743" s="425"/>
      <c r="B2743" s="425"/>
      <c r="C2743" s="425"/>
      <c r="D2743" s="425"/>
      <c r="E2743" s="425"/>
      <c r="F2743" s="425"/>
      <c r="G2743" s="425"/>
      <c r="H2743" s="425"/>
      <c r="I2743" s="425"/>
    </row>
    <row r="2744" spans="1:9" x14ac:dyDescent="0.2">
      <c r="A2744" s="425"/>
      <c r="B2744" s="425"/>
      <c r="C2744" s="425"/>
      <c r="D2744" s="425"/>
      <c r="E2744" s="425"/>
      <c r="F2744" s="425"/>
      <c r="G2744" s="425"/>
      <c r="H2744" s="425"/>
      <c r="I2744" s="425"/>
    </row>
    <row r="2745" spans="1:9" x14ac:dyDescent="0.2">
      <c r="A2745" s="425"/>
      <c r="B2745" s="425"/>
      <c r="C2745" s="425"/>
      <c r="D2745" s="425"/>
      <c r="E2745" s="425"/>
      <c r="F2745" s="425"/>
      <c r="G2745" s="425"/>
      <c r="H2745" s="425"/>
      <c r="I2745" s="425"/>
    </row>
    <row r="2746" spans="1:9" x14ac:dyDescent="0.2">
      <c r="A2746" s="425"/>
      <c r="B2746" s="425"/>
      <c r="C2746" s="425"/>
      <c r="D2746" s="425"/>
      <c r="E2746" s="425"/>
      <c r="F2746" s="425"/>
      <c r="G2746" s="425"/>
      <c r="H2746" s="425"/>
      <c r="I2746" s="425"/>
    </row>
    <row r="2747" spans="1:9" x14ac:dyDescent="0.2">
      <c r="A2747" s="425"/>
      <c r="B2747" s="425"/>
      <c r="C2747" s="425"/>
      <c r="D2747" s="425"/>
      <c r="E2747" s="425"/>
      <c r="F2747" s="425"/>
      <c r="G2747" s="425"/>
      <c r="H2747" s="425"/>
      <c r="I2747" s="425"/>
    </row>
    <row r="2748" spans="1:9" x14ac:dyDescent="0.2">
      <c r="A2748" s="425"/>
      <c r="B2748" s="425"/>
      <c r="C2748" s="425"/>
      <c r="D2748" s="425"/>
      <c r="E2748" s="425"/>
      <c r="F2748" s="425"/>
      <c r="G2748" s="425"/>
      <c r="H2748" s="425"/>
      <c r="I2748" s="425"/>
    </row>
    <row r="2749" spans="1:9" x14ac:dyDescent="0.2">
      <c r="A2749" s="425"/>
      <c r="B2749" s="425"/>
      <c r="C2749" s="425"/>
      <c r="D2749" s="425"/>
      <c r="E2749" s="425"/>
      <c r="F2749" s="425"/>
      <c r="G2749" s="425"/>
      <c r="H2749" s="425"/>
      <c r="I2749" s="425"/>
    </row>
    <row r="2750" spans="1:9" x14ac:dyDescent="0.2">
      <c r="A2750" s="425"/>
      <c r="B2750" s="425"/>
      <c r="C2750" s="425"/>
      <c r="D2750" s="425"/>
      <c r="E2750" s="425"/>
      <c r="F2750" s="425"/>
      <c r="G2750" s="425"/>
      <c r="H2750" s="425"/>
      <c r="I2750" s="425"/>
    </row>
    <row r="2751" spans="1:9" x14ac:dyDescent="0.2">
      <c r="A2751" s="425"/>
      <c r="B2751" s="425"/>
      <c r="C2751" s="425"/>
      <c r="D2751" s="425"/>
      <c r="E2751" s="425"/>
      <c r="F2751" s="425"/>
      <c r="G2751" s="425"/>
      <c r="H2751" s="425"/>
      <c r="I2751" s="425"/>
    </row>
    <row r="2752" spans="1:9" x14ac:dyDescent="0.2">
      <c r="A2752" s="425"/>
      <c r="B2752" s="425"/>
      <c r="C2752" s="425"/>
      <c r="D2752" s="425"/>
      <c r="E2752" s="425"/>
      <c r="F2752" s="425"/>
      <c r="G2752" s="425"/>
      <c r="H2752" s="425"/>
      <c r="I2752" s="425"/>
    </row>
    <row r="2753" spans="1:9" x14ac:dyDescent="0.2">
      <c r="A2753" s="425"/>
      <c r="B2753" s="425"/>
      <c r="C2753" s="425"/>
      <c r="D2753" s="425"/>
      <c r="E2753" s="425"/>
      <c r="F2753" s="425"/>
      <c r="G2753" s="425"/>
      <c r="H2753" s="425"/>
      <c r="I2753" s="425"/>
    </row>
    <row r="2754" spans="1:9" x14ac:dyDescent="0.2">
      <c r="A2754" s="425"/>
      <c r="B2754" s="425"/>
      <c r="C2754" s="425"/>
      <c r="D2754" s="425"/>
      <c r="E2754" s="425"/>
      <c r="F2754" s="425"/>
      <c r="G2754" s="425"/>
      <c r="H2754" s="425"/>
      <c r="I2754" s="425"/>
    </row>
    <row r="2755" spans="1:9" x14ac:dyDescent="0.2">
      <c r="A2755" s="425"/>
      <c r="B2755" s="425"/>
      <c r="C2755" s="425"/>
      <c r="D2755" s="425"/>
      <c r="E2755" s="425"/>
      <c r="F2755" s="425"/>
      <c r="G2755" s="425"/>
      <c r="H2755" s="425"/>
      <c r="I2755" s="425"/>
    </row>
    <row r="2756" spans="1:9" x14ac:dyDescent="0.2">
      <c r="A2756" s="425"/>
      <c r="B2756" s="425"/>
      <c r="C2756" s="425"/>
      <c r="D2756" s="425"/>
      <c r="E2756" s="425"/>
      <c r="F2756" s="425"/>
      <c r="G2756" s="425"/>
      <c r="H2756" s="425"/>
      <c r="I2756" s="425"/>
    </row>
    <row r="2757" spans="1:9" x14ac:dyDescent="0.2">
      <c r="A2757" s="425"/>
      <c r="B2757" s="425"/>
      <c r="C2757" s="425"/>
      <c r="D2757" s="425"/>
      <c r="E2757" s="425"/>
      <c r="F2757" s="425"/>
      <c r="G2757" s="425"/>
      <c r="H2757" s="425"/>
      <c r="I2757" s="425"/>
    </row>
    <row r="2758" spans="1:9" x14ac:dyDescent="0.2">
      <c r="A2758" s="425"/>
      <c r="B2758" s="425"/>
      <c r="C2758" s="425"/>
      <c r="D2758" s="425"/>
      <c r="E2758" s="425"/>
      <c r="F2758" s="425"/>
      <c r="G2758" s="425"/>
      <c r="H2758" s="425"/>
      <c r="I2758" s="425"/>
    </row>
    <row r="2759" spans="1:9" x14ac:dyDescent="0.2">
      <c r="A2759" s="425"/>
      <c r="B2759" s="425"/>
      <c r="C2759" s="425"/>
      <c r="D2759" s="425"/>
      <c r="E2759" s="425"/>
      <c r="F2759" s="425"/>
      <c r="G2759" s="425"/>
      <c r="H2759" s="425"/>
      <c r="I2759" s="425"/>
    </row>
    <row r="2760" spans="1:9" x14ac:dyDescent="0.2">
      <c r="A2760" s="425"/>
      <c r="B2760" s="425"/>
      <c r="C2760" s="425"/>
      <c r="D2760" s="425"/>
      <c r="E2760" s="425"/>
      <c r="F2760" s="425"/>
      <c r="G2760" s="425"/>
      <c r="H2760" s="425"/>
      <c r="I2760" s="425"/>
    </row>
    <row r="2761" spans="1:9" x14ac:dyDescent="0.2">
      <c r="A2761" s="425"/>
      <c r="B2761" s="425"/>
      <c r="C2761" s="425"/>
      <c r="D2761" s="425"/>
      <c r="E2761" s="425"/>
      <c r="F2761" s="425"/>
      <c r="G2761" s="425"/>
      <c r="H2761" s="425"/>
      <c r="I2761" s="425"/>
    </row>
    <row r="2762" spans="1:9" x14ac:dyDescent="0.2">
      <c r="A2762" s="425"/>
      <c r="B2762" s="425"/>
      <c r="C2762" s="425"/>
      <c r="D2762" s="425"/>
      <c r="E2762" s="425"/>
      <c r="F2762" s="425"/>
      <c r="G2762" s="425"/>
      <c r="H2762" s="425"/>
      <c r="I2762" s="425"/>
    </row>
    <row r="2763" spans="1:9" x14ac:dyDescent="0.2">
      <c r="A2763" s="425"/>
      <c r="B2763" s="425"/>
      <c r="C2763" s="425"/>
      <c r="D2763" s="425"/>
      <c r="E2763" s="425"/>
      <c r="F2763" s="425"/>
      <c r="G2763" s="425"/>
      <c r="H2763" s="425"/>
      <c r="I2763" s="425"/>
    </row>
    <row r="2764" spans="1:9" x14ac:dyDescent="0.2">
      <c r="A2764" s="425"/>
      <c r="B2764" s="425"/>
      <c r="C2764" s="425"/>
      <c r="D2764" s="425"/>
      <c r="E2764" s="425"/>
      <c r="F2764" s="425"/>
      <c r="G2764" s="425"/>
      <c r="H2764" s="425"/>
      <c r="I2764" s="425"/>
    </row>
    <row r="2765" spans="1:9" x14ac:dyDescent="0.2">
      <c r="A2765" s="425"/>
      <c r="B2765" s="425"/>
      <c r="C2765" s="425"/>
      <c r="D2765" s="425"/>
      <c r="E2765" s="425"/>
      <c r="F2765" s="425"/>
      <c r="G2765" s="425"/>
      <c r="H2765" s="425"/>
      <c r="I2765" s="425"/>
    </row>
    <row r="2766" spans="1:9" x14ac:dyDescent="0.2">
      <c r="A2766" s="425"/>
      <c r="B2766" s="425"/>
      <c r="C2766" s="425"/>
      <c r="D2766" s="425"/>
      <c r="E2766" s="425"/>
      <c r="F2766" s="425"/>
      <c r="G2766" s="425"/>
      <c r="H2766" s="425"/>
      <c r="I2766" s="425"/>
    </row>
    <row r="2767" spans="1:9" x14ac:dyDescent="0.2">
      <c r="A2767" s="425"/>
      <c r="B2767" s="425"/>
      <c r="C2767" s="425"/>
      <c r="D2767" s="425"/>
      <c r="E2767" s="425"/>
      <c r="F2767" s="425"/>
      <c r="G2767" s="425"/>
      <c r="H2767" s="425"/>
      <c r="I2767" s="425"/>
    </row>
    <row r="2768" spans="1:9" x14ac:dyDescent="0.2">
      <c r="A2768" s="425"/>
      <c r="B2768" s="425"/>
      <c r="C2768" s="425"/>
      <c r="D2768" s="425"/>
      <c r="E2768" s="425"/>
      <c r="F2768" s="425"/>
      <c r="G2768" s="425"/>
      <c r="H2768" s="425"/>
      <c r="I2768" s="425"/>
    </row>
    <row r="2769" spans="1:9" x14ac:dyDescent="0.2">
      <c r="A2769" s="425"/>
      <c r="B2769" s="425"/>
      <c r="C2769" s="425"/>
      <c r="D2769" s="425"/>
      <c r="E2769" s="425"/>
      <c r="F2769" s="425"/>
      <c r="G2769" s="425"/>
      <c r="H2769" s="425"/>
      <c r="I2769" s="425"/>
    </row>
    <row r="2770" spans="1:9" x14ac:dyDescent="0.2">
      <c r="A2770" s="425"/>
      <c r="B2770" s="425"/>
      <c r="C2770" s="425"/>
      <c r="D2770" s="425"/>
      <c r="E2770" s="425"/>
      <c r="F2770" s="425"/>
      <c r="G2770" s="425"/>
      <c r="H2770" s="425"/>
      <c r="I2770" s="425"/>
    </row>
    <row r="2771" spans="1:9" x14ac:dyDescent="0.2">
      <c r="A2771" s="425"/>
      <c r="B2771" s="425"/>
      <c r="C2771" s="425"/>
      <c r="D2771" s="425"/>
      <c r="E2771" s="425"/>
      <c r="F2771" s="425"/>
      <c r="G2771" s="425"/>
      <c r="H2771" s="425"/>
      <c r="I2771" s="425"/>
    </row>
    <row r="2772" spans="1:9" x14ac:dyDescent="0.2">
      <c r="A2772" s="425"/>
      <c r="B2772" s="425"/>
      <c r="C2772" s="425"/>
      <c r="D2772" s="425"/>
      <c r="E2772" s="425"/>
      <c r="F2772" s="425"/>
      <c r="G2772" s="425"/>
      <c r="H2772" s="425"/>
      <c r="I2772" s="425"/>
    </row>
    <row r="2773" spans="1:9" x14ac:dyDescent="0.2">
      <c r="A2773" s="425"/>
      <c r="B2773" s="425"/>
      <c r="C2773" s="425"/>
      <c r="D2773" s="425"/>
      <c r="E2773" s="425"/>
      <c r="F2773" s="425"/>
      <c r="G2773" s="425"/>
      <c r="H2773" s="425"/>
      <c r="I2773" s="425"/>
    </row>
    <row r="2774" spans="1:9" x14ac:dyDescent="0.2">
      <c r="A2774" s="425"/>
      <c r="B2774" s="425"/>
      <c r="C2774" s="425"/>
      <c r="D2774" s="425"/>
      <c r="E2774" s="425"/>
      <c r="F2774" s="425"/>
      <c r="G2774" s="425"/>
      <c r="H2774" s="425"/>
      <c r="I2774" s="425"/>
    </row>
    <row r="2775" spans="1:9" x14ac:dyDescent="0.2">
      <c r="A2775" s="425"/>
      <c r="B2775" s="425"/>
      <c r="C2775" s="425"/>
      <c r="D2775" s="425"/>
      <c r="E2775" s="425"/>
      <c r="F2775" s="425"/>
      <c r="G2775" s="425"/>
      <c r="H2775" s="425"/>
      <c r="I2775" s="425"/>
    </row>
    <row r="2776" spans="1:9" x14ac:dyDescent="0.2">
      <c r="A2776" s="425"/>
      <c r="B2776" s="425"/>
      <c r="C2776" s="425"/>
      <c r="D2776" s="425"/>
      <c r="E2776" s="425"/>
      <c r="F2776" s="425"/>
      <c r="G2776" s="425"/>
      <c r="H2776" s="425"/>
      <c r="I2776" s="425"/>
    </row>
    <row r="2777" spans="1:9" x14ac:dyDescent="0.2">
      <c r="A2777" s="425"/>
      <c r="B2777" s="425"/>
      <c r="C2777" s="425"/>
      <c r="D2777" s="425"/>
      <c r="E2777" s="425"/>
      <c r="F2777" s="425"/>
      <c r="G2777" s="425"/>
      <c r="H2777" s="425"/>
      <c r="I2777" s="425"/>
    </row>
    <row r="2778" spans="1:9" x14ac:dyDescent="0.2">
      <c r="A2778" s="425"/>
      <c r="B2778" s="425"/>
      <c r="C2778" s="425"/>
      <c r="D2778" s="425"/>
      <c r="E2778" s="425"/>
      <c r="F2778" s="425"/>
      <c r="G2778" s="425"/>
      <c r="H2778" s="425"/>
      <c r="I2778" s="425"/>
    </row>
    <row r="2779" spans="1:9" x14ac:dyDescent="0.2">
      <c r="A2779" s="425"/>
      <c r="B2779" s="425"/>
      <c r="C2779" s="425"/>
      <c r="D2779" s="425"/>
      <c r="E2779" s="425"/>
      <c r="F2779" s="425"/>
      <c r="G2779" s="425"/>
      <c r="H2779" s="425"/>
      <c r="I2779" s="425"/>
    </row>
    <row r="2780" spans="1:9" x14ac:dyDescent="0.2">
      <c r="A2780" s="425"/>
      <c r="B2780" s="425"/>
      <c r="C2780" s="425"/>
      <c r="D2780" s="425"/>
      <c r="E2780" s="425"/>
      <c r="F2780" s="425"/>
      <c r="G2780" s="425"/>
      <c r="H2780" s="425"/>
      <c r="I2780" s="425"/>
    </row>
    <row r="2781" spans="1:9" x14ac:dyDescent="0.2">
      <c r="A2781" s="425"/>
      <c r="B2781" s="425"/>
      <c r="C2781" s="425"/>
      <c r="D2781" s="425"/>
      <c r="E2781" s="425"/>
      <c r="F2781" s="425"/>
      <c r="G2781" s="425"/>
      <c r="H2781" s="425"/>
      <c r="I2781" s="425"/>
    </row>
    <row r="2782" spans="1:9" x14ac:dyDescent="0.2">
      <c r="A2782" s="425"/>
      <c r="B2782" s="425"/>
      <c r="C2782" s="425"/>
      <c r="D2782" s="425"/>
      <c r="E2782" s="425"/>
      <c r="F2782" s="425"/>
      <c r="G2782" s="425"/>
      <c r="H2782" s="425"/>
      <c r="I2782" s="425"/>
    </row>
    <row r="2783" spans="1:9" x14ac:dyDescent="0.2">
      <c r="A2783" s="425"/>
      <c r="B2783" s="425"/>
      <c r="C2783" s="425"/>
      <c r="D2783" s="425"/>
      <c r="E2783" s="425"/>
      <c r="F2783" s="425"/>
      <c r="G2783" s="425"/>
      <c r="H2783" s="425"/>
      <c r="I2783" s="425"/>
    </row>
    <row r="2784" spans="1:9" x14ac:dyDescent="0.2">
      <c r="A2784" s="425"/>
      <c r="B2784" s="425"/>
      <c r="C2784" s="425"/>
      <c r="D2784" s="425"/>
      <c r="E2784" s="425"/>
      <c r="F2784" s="425"/>
      <c r="G2784" s="425"/>
      <c r="H2784" s="425"/>
      <c r="I2784" s="425"/>
    </row>
    <row r="2785" spans="1:9" x14ac:dyDescent="0.2">
      <c r="A2785" s="425"/>
      <c r="B2785" s="425"/>
      <c r="C2785" s="425"/>
      <c r="D2785" s="425"/>
      <c r="E2785" s="425"/>
      <c r="F2785" s="425"/>
      <c r="G2785" s="425"/>
      <c r="H2785" s="425"/>
      <c r="I2785" s="425"/>
    </row>
    <row r="2786" spans="1:9" x14ac:dyDescent="0.2">
      <c r="A2786" s="425"/>
      <c r="B2786" s="425"/>
      <c r="C2786" s="425"/>
      <c r="D2786" s="425"/>
      <c r="E2786" s="425"/>
      <c r="F2786" s="425"/>
      <c r="G2786" s="425"/>
      <c r="H2786" s="425"/>
      <c r="I2786" s="425"/>
    </row>
    <row r="2787" spans="1:9" x14ac:dyDescent="0.2">
      <c r="A2787" s="425"/>
      <c r="B2787" s="425"/>
      <c r="C2787" s="425"/>
      <c r="D2787" s="425"/>
      <c r="E2787" s="425"/>
      <c r="F2787" s="425"/>
      <c r="G2787" s="425"/>
      <c r="H2787" s="425"/>
      <c r="I2787" s="425"/>
    </row>
    <row r="2788" spans="1:9" x14ac:dyDescent="0.2">
      <c r="A2788" s="425"/>
      <c r="B2788" s="425"/>
      <c r="C2788" s="425"/>
      <c r="D2788" s="425"/>
      <c r="E2788" s="425"/>
      <c r="F2788" s="425"/>
      <c r="G2788" s="425"/>
      <c r="H2788" s="425"/>
      <c r="I2788" s="425"/>
    </row>
    <row r="2789" spans="1:9" x14ac:dyDescent="0.2">
      <c r="A2789" s="425"/>
      <c r="B2789" s="425"/>
      <c r="C2789" s="425"/>
      <c r="D2789" s="425"/>
      <c r="E2789" s="425"/>
      <c r="F2789" s="425"/>
      <c r="G2789" s="425"/>
      <c r="H2789" s="425"/>
      <c r="I2789" s="425"/>
    </row>
    <row r="2790" spans="1:9" x14ac:dyDescent="0.2">
      <c r="A2790" s="425"/>
      <c r="B2790" s="425"/>
      <c r="C2790" s="425"/>
      <c r="D2790" s="425"/>
      <c r="E2790" s="425"/>
      <c r="F2790" s="425"/>
      <c r="G2790" s="425"/>
      <c r="H2790" s="425"/>
      <c r="I2790" s="425"/>
    </row>
    <row r="2791" spans="1:9" x14ac:dyDescent="0.2">
      <c r="A2791" s="425"/>
      <c r="B2791" s="425"/>
      <c r="C2791" s="425"/>
      <c r="D2791" s="425"/>
      <c r="E2791" s="425"/>
      <c r="F2791" s="425"/>
      <c r="G2791" s="425"/>
      <c r="H2791" s="425"/>
      <c r="I2791" s="425"/>
    </row>
    <row r="2792" spans="1:9" x14ac:dyDescent="0.2">
      <c r="A2792" s="425"/>
      <c r="B2792" s="425"/>
      <c r="C2792" s="425"/>
      <c r="D2792" s="425"/>
      <c r="E2792" s="425"/>
      <c r="F2792" s="425"/>
      <c r="G2792" s="425"/>
      <c r="H2792" s="425"/>
      <c r="I2792" s="425"/>
    </row>
    <row r="2793" spans="1:9" x14ac:dyDescent="0.2">
      <c r="A2793" s="425"/>
      <c r="B2793" s="425"/>
      <c r="C2793" s="425"/>
      <c r="D2793" s="425"/>
      <c r="E2793" s="425"/>
      <c r="F2793" s="425"/>
      <c r="G2793" s="425"/>
      <c r="H2793" s="425"/>
      <c r="I2793" s="425"/>
    </row>
    <row r="2794" spans="1:9" x14ac:dyDescent="0.2">
      <c r="A2794" s="425"/>
      <c r="B2794" s="425"/>
      <c r="C2794" s="425"/>
      <c r="D2794" s="425"/>
      <c r="E2794" s="425"/>
      <c r="F2794" s="425"/>
      <c r="G2794" s="425"/>
      <c r="H2794" s="425"/>
      <c r="I2794" s="425"/>
    </row>
    <row r="2795" spans="1:9" x14ac:dyDescent="0.2">
      <c r="A2795" s="425"/>
      <c r="B2795" s="425"/>
      <c r="C2795" s="425"/>
      <c r="D2795" s="425"/>
      <c r="E2795" s="425"/>
      <c r="F2795" s="425"/>
      <c r="G2795" s="425"/>
      <c r="H2795" s="425"/>
      <c r="I2795" s="425"/>
    </row>
    <row r="2796" spans="1:9" x14ac:dyDescent="0.2">
      <c r="A2796" s="425"/>
      <c r="B2796" s="425"/>
      <c r="C2796" s="425"/>
      <c r="D2796" s="425"/>
      <c r="E2796" s="425"/>
      <c r="F2796" s="425"/>
      <c r="G2796" s="425"/>
      <c r="H2796" s="425"/>
      <c r="I2796" s="425"/>
    </row>
    <row r="2797" spans="1:9" x14ac:dyDescent="0.2">
      <c r="A2797" s="425"/>
      <c r="B2797" s="425"/>
      <c r="C2797" s="425"/>
      <c r="D2797" s="425"/>
      <c r="E2797" s="425"/>
      <c r="F2797" s="425"/>
      <c r="G2797" s="425"/>
      <c r="H2797" s="425"/>
      <c r="I2797" s="425"/>
    </row>
    <row r="2798" spans="1:9" x14ac:dyDescent="0.2">
      <c r="A2798" s="425"/>
      <c r="B2798" s="425"/>
      <c r="C2798" s="425"/>
      <c r="D2798" s="425"/>
      <c r="E2798" s="425"/>
      <c r="F2798" s="425"/>
      <c r="G2798" s="425"/>
      <c r="H2798" s="425"/>
      <c r="I2798" s="425"/>
    </row>
    <row r="2799" spans="1:9" x14ac:dyDescent="0.2">
      <c r="A2799" s="425"/>
      <c r="B2799" s="425"/>
      <c r="C2799" s="425"/>
      <c r="D2799" s="425"/>
      <c r="E2799" s="425"/>
      <c r="F2799" s="425"/>
      <c r="G2799" s="425"/>
      <c r="H2799" s="425"/>
      <c r="I2799" s="425"/>
    </row>
    <row r="2800" spans="1:9" x14ac:dyDescent="0.2">
      <c r="A2800" s="425"/>
      <c r="B2800" s="425"/>
      <c r="C2800" s="425"/>
      <c r="D2800" s="425"/>
      <c r="E2800" s="425"/>
      <c r="F2800" s="425"/>
      <c r="G2800" s="425"/>
      <c r="H2800" s="425"/>
      <c r="I2800" s="425"/>
    </row>
    <row r="2801" spans="1:9" x14ac:dyDescent="0.2">
      <c r="A2801" s="425"/>
      <c r="B2801" s="425"/>
      <c r="C2801" s="425"/>
      <c r="D2801" s="425"/>
      <c r="E2801" s="425"/>
      <c r="F2801" s="425"/>
      <c r="G2801" s="425"/>
      <c r="H2801" s="425"/>
      <c r="I2801" s="425"/>
    </row>
    <row r="2802" spans="1:9" x14ac:dyDescent="0.2">
      <c r="A2802" s="425"/>
      <c r="B2802" s="425"/>
      <c r="C2802" s="425"/>
      <c r="D2802" s="425"/>
      <c r="E2802" s="425"/>
      <c r="F2802" s="425"/>
      <c r="G2802" s="425"/>
      <c r="H2802" s="425"/>
      <c r="I2802" s="425"/>
    </row>
    <row r="2803" spans="1:9" x14ac:dyDescent="0.2">
      <c r="A2803" s="425"/>
      <c r="B2803" s="425"/>
      <c r="C2803" s="425"/>
      <c r="D2803" s="425"/>
      <c r="E2803" s="425"/>
      <c r="F2803" s="425"/>
      <c r="G2803" s="425"/>
      <c r="H2803" s="425"/>
      <c r="I2803" s="425"/>
    </row>
    <row r="2804" spans="1:9" x14ac:dyDescent="0.2">
      <c r="A2804" s="425"/>
      <c r="B2804" s="425"/>
      <c r="C2804" s="425"/>
      <c r="D2804" s="425"/>
      <c r="E2804" s="425"/>
      <c r="F2804" s="425"/>
      <c r="G2804" s="425"/>
      <c r="H2804" s="425"/>
      <c r="I2804" s="425"/>
    </row>
    <row r="2805" spans="1:9" x14ac:dyDescent="0.2">
      <c r="A2805" s="425"/>
      <c r="B2805" s="425"/>
      <c r="C2805" s="425"/>
      <c r="D2805" s="425"/>
      <c r="E2805" s="425"/>
      <c r="F2805" s="425"/>
      <c r="G2805" s="425"/>
      <c r="H2805" s="425"/>
      <c r="I2805" s="425"/>
    </row>
    <row r="2806" spans="1:9" x14ac:dyDescent="0.2">
      <c r="A2806" s="425"/>
      <c r="B2806" s="425"/>
      <c r="C2806" s="425"/>
      <c r="D2806" s="425"/>
      <c r="E2806" s="425"/>
      <c r="F2806" s="425"/>
      <c r="G2806" s="425"/>
      <c r="H2806" s="425"/>
      <c r="I2806" s="425"/>
    </row>
    <row r="2807" spans="1:9" x14ac:dyDescent="0.2">
      <c r="A2807" s="425"/>
      <c r="B2807" s="425"/>
      <c r="C2807" s="425"/>
      <c r="D2807" s="425"/>
      <c r="E2807" s="425"/>
      <c r="F2807" s="425"/>
      <c r="G2807" s="425"/>
      <c r="H2807" s="425"/>
      <c r="I2807" s="425"/>
    </row>
    <row r="2808" spans="1:9" x14ac:dyDescent="0.2">
      <c r="A2808" s="425"/>
      <c r="B2808" s="425"/>
      <c r="C2808" s="425"/>
      <c r="D2808" s="425"/>
      <c r="E2808" s="425"/>
      <c r="F2808" s="425"/>
      <c r="G2808" s="425"/>
      <c r="H2808" s="425"/>
      <c r="I2808" s="425"/>
    </row>
    <row r="2809" spans="1:9" x14ac:dyDescent="0.2">
      <c r="A2809" s="425"/>
      <c r="B2809" s="425"/>
      <c r="C2809" s="425"/>
      <c r="D2809" s="425"/>
      <c r="E2809" s="425"/>
      <c r="F2809" s="425"/>
      <c r="G2809" s="425"/>
      <c r="H2809" s="425"/>
      <c r="I2809" s="425"/>
    </row>
    <row r="2810" spans="1:9" x14ac:dyDescent="0.2">
      <c r="A2810" s="425"/>
      <c r="B2810" s="425"/>
      <c r="C2810" s="425"/>
      <c r="D2810" s="425"/>
      <c r="E2810" s="425"/>
      <c r="F2810" s="425"/>
      <c r="G2810" s="425"/>
      <c r="H2810" s="425"/>
      <c r="I2810" s="425"/>
    </row>
    <row r="2811" spans="1:9" x14ac:dyDescent="0.2">
      <c r="A2811" s="425"/>
      <c r="B2811" s="425"/>
      <c r="C2811" s="425"/>
      <c r="D2811" s="425"/>
      <c r="E2811" s="425"/>
      <c r="F2811" s="425"/>
      <c r="G2811" s="425"/>
      <c r="H2811" s="425"/>
      <c r="I2811" s="425"/>
    </row>
    <row r="2812" spans="1:9" x14ac:dyDescent="0.2">
      <c r="A2812" s="425"/>
      <c r="B2812" s="425"/>
      <c r="C2812" s="425"/>
      <c r="D2812" s="425"/>
      <c r="E2812" s="425"/>
      <c r="F2812" s="425"/>
      <c r="G2812" s="425"/>
      <c r="H2812" s="425"/>
      <c r="I2812" s="425"/>
    </row>
    <row r="2813" spans="1:9" x14ac:dyDescent="0.2">
      <c r="A2813" s="425"/>
      <c r="B2813" s="425"/>
      <c r="C2813" s="425"/>
      <c r="D2813" s="425"/>
      <c r="E2813" s="425"/>
      <c r="F2813" s="425"/>
      <c r="G2813" s="425"/>
      <c r="H2813" s="425"/>
      <c r="I2813" s="425"/>
    </row>
    <row r="2814" spans="1:9" x14ac:dyDescent="0.2">
      <c r="A2814" s="425"/>
      <c r="B2814" s="425"/>
      <c r="C2814" s="425"/>
      <c r="D2814" s="425"/>
      <c r="E2814" s="425"/>
      <c r="F2814" s="425"/>
      <c r="G2814" s="425"/>
      <c r="H2814" s="425"/>
      <c r="I2814" s="425"/>
    </row>
    <row r="2815" spans="1:9" x14ac:dyDescent="0.2">
      <c r="A2815" s="425"/>
      <c r="B2815" s="425"/>
      <c r="C2815" s="425"/>
      <c r="D2815" s="425"/>
      <c r="E2815" s="425"/>
      <c r="F2815" s="425"/>
      <c r="G2815" s="425"/>
      <c r="H2815" s="425"/>
      <c r="I2815" s="425"/>
    </row>
    <row r="2816" spans="1:9" x14ac:dyDescent="0.2">
      <c r="A2816" s="425"/>
      <c r="B2816" s="425"/>
      <c r="C2816" s="425"/>
      <c r="D2816" s="425"/>
      <c r="E2816" s="425"/>
      <c r="F2816" s="425"/>
      <c r="G2816" s="425"/>
      <c r="H2816" s="425"/>
      <c r="I2816" s="425"/>
    </row>
    <row r="2817" spans="1:9" x14ac:dyDescent="0.2">
      <c r="A2817" s="425"/>
      <c r="B2817" s="425"/>
      <c r="C2817" s="425"/>
      <c r="D2817" s="425"/>
      <c r="E2817" s="425"/>
      <c r="F2817" s="425"/>
      <c r="G2817" s="425"/>
      <c r="H2817" s="425"/>
      <c r="I2817" s="425"/>
    </row>
    <row r="2818" spans="1:9" x14ac:dyDescent="0.2">
      <c r="A2818" s="425"/>
      <c r="B2818" s="425"/>
      <c r="C2818" s="425"/>
      <c r="D2818" s="425"/>
      <c r="E2818" s="425"/>
      <c r="F2818" s="425"/>
      <c r="G2818" s="425"/>
      <c r="H2818" s="425"/>
      <c r="I2818" s="425"/>
    </row>
    <row r="2819" spans="1:9" x14ac:dyDescent="0.2">
      <c r="A2819" s="425"/>
      <c r="B2819" s="425"/>
      <c r="C2819" s="425"/>
      <c r="D2819" s="425"/>
      <c r="E2819" s="425"/>
      <c r="F2819" s="425"/>
      <c r="G2819" s="425"/>
      <c r="H2819" s="425"/>
      <c r="I2819" s="425"/>
    </row>
    <row r="2820" spans="1:9" x14ac:dyDescent="0.2">
      <c r="A2820" s="425"/>
      <c r="B2820" s="425"/>
      <c r="C2820" s="425"/>
      <c r="D2820" s="425"/>
      <c r="E2820" s="425"/>
      <c r="F2820" s="425"/>
      <c r="G2820" s="425"/>
      <c r="H2820" s="425"/>
      <c r="I2820" s="425"/>
    </row>
    <row r="2821" spans="1:9" x14ac:dyDescent="0.2">
      <c r="A2821" s="425"/>
      <c r="B2821" s="425"/>
      <c r="C2821" s="425"/>
      <c r="D2821" s="425"/>
      <c r="E2821" s="425"/>
      <c r="F2821" s="425"/>
      <c r="G2821" s="425"/>
      <c r="H2821" s="425"/>
      <c r="I2821" s="425"/>
    </row>
    <row r="2822" spans="1:9" x14ac:dyDescent="0.2">
      <c r="A2822" s="425"/>
      <c r="B2822" s="425"/>
      <c r="C2822" s="425"/>
      <c r="D2822" s="425"/>
      <c r="E2822" s="425"/>
      <c r="F2822" s="425"/>
      <c r="G2822" s="425"/>
      <c r="H2822" s="425"/>
      <c r="I2822" s="425"/>
    </row>
    <row r="2823" spans="1:9" x14ac:dyDescent="0.2">
      <c r="A2823" s="425"/>
      <c r="B2823" s="425"/>
      <c r="C2823" s="425"/>
      <c r="D2823" s="425"/>
      <c r="E2823" s="425"/>
      <c r="F2823" s="425"/>
      <c r="G2823" s="425"/>
      <c r="H2823" s="425"/>
      <c r="I2823" s="425"/>
    </row>
    <row r="2824" spans="1:9" x14ac:dyDescent="0.2">
      <c r="A2824" s="425"/>
      <c r="B2824" s="425"/>
      <c r="C2824" s="425"/>
      <c r="D2824" s="425"/>
      <c r="E2824" s="425"/>
      <c r="F2824" s="425"/>
      <c r="G2824" s="425"/>
      <c r="H2824" s="425"/>
      <c r="I2824" s="425"/>
    </row>
    <row r="2825" spans="1:9" x14ac:dyDescent="0.2">
      <c r="A2825" s="425"/>
      <c r="B2825" s="425"/>
      <c r="C2825" s="425"/>
      <c r="D2825" s="425"/>
      <c r="E2825" s="425"/>
      <c r="F2825" s="425"/>
      <c r="G2825" s="425"/>
      <c r="H2825" s="425"/>
      <c r="I2825" s="425"/>
    </row>
    <row r="2826" spans="1:9" x14ac:dyDescent="0.2">
      <c r="A2826" s="425"/>
      <c r="B2826" s="425"/>
      <c r="C2826" s="425"/>
      <c r="D2826" s="425"/>
      <c r="E2826" s="425"/>
      <c r="F2826" s="425"/>
      <c r="G2826" s="425"/>
      <c r="H2826" s="425"/>
      <c r="I2826" s="425"/>
    </row>
    <row r="2827" spans="1:9" x14ac:dyDescent="0.2">
      <c r="A2827" s="425"/>
      <c r="B2827" s="425"/>
      <c r="C2827" s="425"/>
      <c r="D2827" s="425"/>
      <c r="E2827" s="425"/>
      <c r="F2827" s="425"/>
      <c r="G2827" s="425"/>
      <c r="H2827" s="425"/>
      <c r="I2827" s="425"/>
    </row>
    <row r="2828" spans="1:9" x14ac:dyDescent="0.2">
      <c r="A2828" s="425"/>
      <c r="B2828" s="425"/>
      <c r="C2828" s="425"/>
      <c r="D2828" s="425"/>
      <c r="E2828" s="425"/>
      <c r="F2828" s="425"/>
      <c r="G2828" s="425"/>
      <c r="H2828" s="425"/>
      <c r="I2828" s="425"/>
    </row>
    <row r="2829" spans="1:9" x14ac:dyDescent="0.2">
      <c r="A2829" s="425"/>
      <c r="B2829" s="425"/>
      <c r="C2829" s="425"/>
      <c r="D2829" s="425"/>
      <c r="E2829" s="425"/>
      <c r="F2829" s="425"/>
      <c r="G2829" s="425"/>
      <c r="H2829" s="425"/>
      <c r="I2829" s="425"/>
    </row>
    <row r="2830" spans="1:9" x14ac:dyDescent="0.2">
      <c r="A2830" s="425"/>
      <c r="B2830" s="425"/>
      <c r="C2830" s="425"/>
      <c r="D2830" s="425"/>
      <c r="E2830" s="425"/>
      <c r="F2830" s="425"/>
      <c r="G2830" s="425"/>
      <c r="H2830" s="425"/>
      <c r="I2830" s="425"/>
    </row>
    <row r="2831" spans="1:9" x14ac:dyDescent="0.2">
      <c r="A2831" s="425"/>
      <c r="B2831" s="425"/>
      <c r="C2831" s="425"/>
      <c r="D2831" s="425"/>
      <c r="E2831" s="425"/>
      <c r="F2831" s="425"/>
      <c r="G2831" s="425"/>
      <c r="H2831" s="425"/>
      <c r="I2831" s="425"/>
    </row>
    <row r="2832" spans="1:9" x14ac:dyDescent="0.2">
      <c r="A2832" s="425"/>
      <c r="B2832" s="425"/>
      <c r="C2832" s="425"/>
      <c r="D2832" s="425"/>
      <c r="E2832" s="425"/>
      <c r="F2832" s="425"/>
      <c r="G2832" s="425"/>
      <c r="H2832" s="425"/>
      <c r="I2832" s="425"/>
    </row>
    <row r="2833" spans="1:9" x14ac:dyDescent="0.2">
      <c r="A2833" s="425"/>
      <c r="B2833" s="425"/>
      <c r="C2833" s="425"/>
      <c r="D2833" s="425"/>
      <c r="E2833" s="425"/>
      <c r="F2833" s="425"/>
      <c r="G2833" s="425"/>
      <c r="H2833" s="425"/>
      <c r="I2833" s="425"/>
    </row>
    <row r="2834" spans="1:9" x14ac:dyDescent="0.2">
      <c r="A2834" s="425"/>
      <c r="B2834" s="425"/>
      <c r="C2834" s="425"/>
      <c r="D2834" s="425"/>
      <c r="E2834" s="425"/>
      <c r="F2834" s="425"/>
      <c r="G2834" s="425"/>
      <c r="H2834" s="425"/>
      <c r="I2834" s="425"/>
    </row>
    <row r="2835" spans="1:9" x14ac:dyDescent="0.2">
      <c r="A2835" s="425"/>
      <c r="B2835" s="425"/>
      <c r="C2835" s="425"/>
      <c r="D2835" s="425"/>
      <c r="E2835" s="425"/>
      <c r="F2835" s="425"/>
      <c r="G2835" s="425"/>
      <c r="H2835" s="425"/>
      <c r="I2835" s="425"/>
    </row>
    <row r="2836" spans="1:9" x14ac:dyDescent="0.2">
      <c r="A2836" s="425"/>
      <c r="B2836" s="425"/>
      <c r="C2836" s="425"/>
      <c r="D2836" s="425"/>
      <c r="E2836" s="425"/>
      <c r="F2836" s="425"/>
      <c r="G2836" s="425"/>
      <c r="H2836" s="425"/>
      <c r="I2836" s="425"/>
    </row>
    <row r="2837" spans="1:9" x14ac:dyDescent="0.2">
      <c r="A2837" s="425"/>
      <c r="B2837" s="425"/>
      <c r="C2837" s="425"/>
      <c r="D2837" s="425"/>
      <c r="E2837" s="425"/>
      <c r="F2837" s="425"/>
      <c r="G2837" s="425"/>
      <c r="H2837" s="425"/>
      <c r="I2837" s="425"/>
    </row>
    <row r="2838" spans="1:9" x14ac:dyDescent="0.2">
      <c r="A2838" s="425"/>
      <c r="B2838" s="425"/>
      <c r="C2838" s="425"/>
      <c r="D2838" s="425"/>
      <c r="E2838" s="425"/>
      <c r="F2838" s="425"/>
      <c r="G2838" s="425"/>
      <c r="H2838" s="425"/>
      <c r="I2838" s="425"/>
    </row>
    <row r="2839" spans="1:9" x14ac:dyDescent="0.2">
      <c r="A2839" s="425"/>
      <c r="B2839" s="425"/>
      <c r="C2839" s="425"/>
      <c r="D2839" s="425"/>
      <c r="E2839" s="425"/>
      <c r="F2839" s="425"/>
      <c r="G2839" s="425"/>
      <c r="H2839" s="425"/>
      <c r="I2839" s="425"/>
    </row>
    <row r="2840" spans="1:9" x14ac:dyDescent="0.2">
      <c r="A2840" s="425"/>
      <c r="B2840" s="425"/>
      <c r="C2840" s="425"/>
      <c r="D2840" s="425"/>
      <c r="E2840" s="425"/>
      <c r="F2840" s="425"/>
      <c r="G2840" s="425"/>
      <c r="H2840" s="425"/>
      <c r="I2840" s="425"/>
    </row>
    <row r="2841" spans="1:9" x14ac:dyDescent="0.2">
      <c r="A2841" s="425"/>
      <c r="B2841" s="425"/>
      <c r="C2841" s="425"/>
      <c r="D2841" s="425"/>
      <c r="E2841" s="425"/>
      <c r="F2841" s="425"/>
      <c r="G2841" s="425"/>
      <c r="H2841" s="425"/>
      <c r="I2841" s="425"/>
    </row>
    <row r="2842" spans="1:9" x14ac:dyDescent="0.2">
      <c r="A2842" s="425"/>
      <c r="B2842" s="425"/>
      <c r="C2842" s="425"/>
      <c r="D2842" s="425"/>
      <c r="E2842" s="425"/>
      <c r="F2842" s="425"/>
      <c r="G2842" s="425"/>
      <c r="H2842" s="425"/>
      <c r="I2842" s="425"/>
    </row>
    <row r="2843" spans="1:9" x14ac:dyDescent="0.2">
      <c r="A2843" s="425"/>
      <c r="B2843" s="425"/>
      <c r="C2843" s="425"/>
      <c r="D2843" s="425"/>
      <c r="E2843" s="425"/>
      <c r="F2843" s="425"/>
      <c r="G2843" s="425"/>
      <c r="H2843" s="425"/>
      <c r="I2843" s="425"/>
    </row>
    <row r="2844" spans="1:9" x14ac:dyDescent="0.2">
      <c r="A2844" s="425"/>
      <c r="B2844" s="425"/>
      <c r="C2844" s="425"/>
      <c r="D2844" s="425"/>
      <c r="E2844" s="425"/>
      <c r="F2844" s="425"/>
      <c r="G2844" s="425"/>
      <c r="H2844" s="425"/>
      <c r="I2844" s="425"/>
    </row>
    <row r="2845" spans="1:9" x14ac:dyDescent="0.2">
      <c r="A2845" s="425"/>
      <c r="B2845" s="425"/>
      <c r="C2845" s="425"/>
      <c r="D2845" s="425"/>
      <c r="E2845" s="425"/>
      <c r="F2845" s="425"/>
      <c r="G2845" s="425"/>
      <c r="H2845" s="425"/>
      <c r="I2845" s="425"/>
    </row>
    <row r="2846" spans="1:9" x14ac:dyDescent="0.2">
      <c r="A2846" s="425"/>
      <c r="B2846" s="425"/>
      <c r="C2846" s="425"/>
      <c r="D2846" s="425"/>
      <c r="E2846" s="425"/>
      <c r="F2846" s="425"/>
      <c r="G2846" s="425"/>
      <c r="H2846" s="425"/>
      <c r="I2846" s="425"/>
    </row>
    <row r="2847" spans="1:9" x14ac:dyDescent="0.2">
      <c r="A2847" s="425"/>
      <c r="B2847" s="425"/>
      <c r="C2847" s="425"/>
      <c r="D2847" s="425"/>
      <c r="E2847" s="425"/>
      <c r="F2847" s="425"/>
      <c r="G2847" s="425"/>
      <c r="H2847" s="425"/>
      <c r="I2847" s="425"/>
    </row>
    <row r="2848" spans="1:9" x14ac:dyDescent="0.2">
      <c r="A2848" s="425"/>
      <c r="B2848" s="425"/>
      <c r="C2848" s="425"/>
      <c r="D2848" s="425"/>
      <c r="E2848" s="425"/>
      <c r="F2848" s="425"/>
      <c r="G2848" s="425"/>
      <c r="H2848" s="425"/>
      <c r="I2848" s="425"/>
    </row>
    <row r="2849" spans="1:9" x14ac:dyDescent="0.2">
      <c r="A2849" s="425"/>
      <c r="B2849" s="425"/>
      <c r="C2849" s="425"/>
      <c r="D2849" s="425"/>
      <c r="E2849" s="425"/>
      <c r="F2849" s="425"/>
      <c r="G2849" s="425"/>
      <c r="H2849" s="425"/>
      <c r="I2849" s="425"/>
    </row>
    <row r="2850" spans="1:9" x14ac:dyDescent="0.2">
      <c r="A2850" s="425"/>
      <c r="B2850" s="425"/>
      <c r="C2850" s="425"/>
      <c r="D2850" s="425"/>
      <c r="E2850" s="425"/>
      <c r="F2850" s="425"/>
      <c r="G2850" s="425"/>
      <c r="H2850" s="425"/>
      <c r="I2850" s="425"/>
    </row>
    <row r="2851" spans="1:9" x14ac:dyDescent="0.2">
      <c r="A2851" s="425"/>
      <c r="B2851" s="425"/>
      <c r="C2851" s="425"/>
      <c r="D2851" s="425"/>
      <c r="E2851" s="425"/>
      <c r="F2851" s="425"/>
      <c r="G2851" s="425"/>
      <c r="H2851" s="425"/>
      <c r="I2851" s="425"/>
    </row>
    <row r="2852" spans="1:9" x14ac:dyDescent="0.2">
      <c r="A2852" s="425"/>
      <c r="B2852" s="425"/>
      <c r="C2852" s="425"/>
      <c r="D2852" s="425"/>
      <c r="E2852" s="425"/>
      <c r="F2852" s="425"/>
      <c r="G2852" s="425"/>
      <c r="H2852" s="425"/>
      <c r="I2852" s="425"/>
    </row>
    <row r="2853" spans="1:9" x14ac:dyDescent="0.2">
      <c r="A2853" s="425"/>
      <c r="B2853" s="425"/>
      <c r="C2853" s="425"/>
      <c r="D2853" s="425"/>
      <c r="E2853" s="425"/>
      <c r="F2853" s="425"/>
      <c r="G2853" s="425"/>
      <c r="H2853" s="425"/>
      <c r="I2853" s="425"/>
    </row>
    <row r="2854" spans="1:9" x14ac:dyDescent="0.2">
      <c r="A2854" s="425"/>
      <c r="B2854" s="425"/>
      <c r="C2854" s="425"/>
      <c r="D2854" s="425"/>
      <c r="E2854" s="425"/>
      <c r="F2854" s="425"/>
      <c r="G2854" s="425"/>
      <c r="H2854" s="425"/>
      <c r="I2854" s="425"/>
    </row>
    <row r="2855" spans="1:9" x14ac:dyDescent="0.2">
      <c r="A2855" s="425"/>
      <c r="B2855" s="425"/>
      <c r="C2855" s="425"/>
      <c r="D2855" s="425"/>
      <c r="E2855" s="425"/>
      <c r="F2855" s="425"/>
      <c r="G2855" s="425"/>
      <c r="H2855" s="425"/>
      <c r="I2855" s="425"/>
    </row>
    <row r="2856" spans="1:9" x14ac:dyDescent="0.2">
      <c r="A2856" s="425"/>
      <c r="B2856" s="425"/>
      <c r="C2856" s="425"/>
      <c r="D2856" s="425"/>
      <c r="E2856" s="425"/>
      <c r="F2856" s="425"/>
      <c r="G2856" s="425"/>
      <c r="H2856" s="425"/>
      <c r="I2856" s="425"/>
    </row>
    <row r="2857" spans="1:9" x14ac:dyDescent="0.2">
      <c r="A2857" s="425"/>
      <c r="B2857" s="425"/>
      <c r="C2857" s="425"/>
      <c r="D2857" s="425"/>
      <c r="E2857" s="425"/>
      <c r="F2857" s="425"/>
      <c r="G2857" s="425"/>
      <c r="H2857" s="425"/>
      <c r="I2857" s="425"/>
    </row>
    <row r="2858" spans="1:9" x14ac:dyDescent="0.2">
      <c r="A2858" s="425"/>
      <c r="B2858" s="425"/>
      <c r="C2858" s="425"/>
      <c r="D2858" s="425"/>
      <c r="E2858" s="425"/>
      <c r="F2858" s="425"/>
      <c r="G2858" s="425"/>
      <c r="H2858" s="425"/>
      <c r="I2858" s="425"/>
    </row>
    <row r="2859" spans="1:9" x14ac:dyDescent="0.2">
      <c r="A2859" s="425"/>
      <c r="B2859" s="425"/>
      <c r="C2859" s="425"/>
      <c r="D2859" s="425"/>
      <c r="E2859" s="425"/>
      <c r="F2859" s="425"/>
      <c r="G2859" s="425"/>
      <c r="H2859" s="425"/>
      <c r="I2859" s="425"/>
    </row>
    <row r="2860" spans="1:9" x14ac:dyDescent="0.2">
      <c r="A2860" s="425"/>
      <c r="B2860" s="425"/>
      <c r="C2860" s="425"/>
      <c r="D2860" s="425"/>
      <c r="E2860" s="425"/>
      <c r="F2860" s="425"/>
      <c r="G2860" s="425"/>
      <c r="H2860" s="425"/>
      <c r="I2860" s="425"/>
    </row>
    <row r="2861" spans="1:9" x14ac:dyDescent="0.2">
      <c r="A2861" s="425"/>
      <c r="B2861" s="425"/>
      <c r="C2861" s="425"/>
      <c r="D2861" s="425"/>
      <c r="E2861" s="425"/>
      <c r="F2861" s="425"/>
      <c r="G2861" s="425"/>
      <c r="H2861" s="425"/>
      <c r="I2861" s="425"/>
    </row>
    <row r="2862" spans="1:9" x14ac:dyDescent="0.2">
      <c r="A2862" s="425"/>
      <c r="B2862" s="425"/>
      <c r="C2862" s="425"/>
      <c r="D2862" s="425"/>
      <c r="E2862" s="425"/>
      <c r="F2862" s="425"/>
      <c r="G2862" s="425"/>
      <c r="H2862" s="425"/>
      <c r="I2862" s="425"/>
    </row>
    <row r="2863" spans="1:9" x14ac:dyDescent="0.2">
      <c r="A2863" s="425"/>
      <c r="B2863" s="425"/>
      <c r="C2863" s="425"/>
      <c r="D2863" s="425"/>
      <c r="E2863" s="425"/>
      <c r="F2863" s="425"/>
      <c r="G2863" s="425"/>
      <c r="H2863" s="425"/>
      <c r="I2863" s="425"/>
    </row>
    <row r="2864" spans="1:9" x14ac:dyDescent="0.2">
      <c r="A2864" s="425"/>
      <c r="B2864" s="425"/>
      <c r="C2864" s="425"/>
      <c r="D2864" s="425"/>
      <c r="E2864" s="425"/>
      <c r="F2864" s="425"/>
      <c r="G2864" s="425"/>
      <c r="H2864" s="425"/>
      <c r="I2864" s="425"/>
    </row>
    <row r="2865" spans="1:9" x14ac:dyDescent="0.2">
      <c r="A2865" s="425"/>
      <c r="B2865" s="425"/>
      <c r="C2865" s="425"/>
      <c r="D2865" s="425"/>
      <c r="E2865" s="425"/>
      <c r="F2865" s="425"/>
      <c r="G2865" s="425"/>
      <c r="H2865" s="425"/>
      <c r="I2865" s="425"/>
    </row>
    <row r="2866" spans="1:9" x14ac:dyDescent="0.2">
      <c r="A2866" s="425"/>
      <c r="B2866" s="425"/>
      <c r="C2866" s="425"/>
      <c r="D2866" s="425"/>
      <c r="E2866" s="425"/>
      <c r="F2866" s="425"/>
      <c r="G2866" s="425"/>
      <c r="H2866" s="425"/>
      <c r="I2866" s="425"/>
    </row>
    <row r="2867" spans="1:9" x14ac:dyDescent="0.2">
      <c r="A2867" s="425"/>
      <c r="B2867" s="425"/>
      <c r="C2867" s="425"/>
      <c r="D2867" s="425"/>
      <c r="E2867" s="425"/>
      <c r="F2867" s="425"/>
      <c r="G2867" s="425"/>
      <c r="H2867" s="425"/>
      <c r="I2867" s="425"/>
    </row>
    <row r="2868" spans="1:9" x14ac:dyDescent="0.2">
      <c r="A2868" s="425"/>
      <c r="B2868" s="425"/>
      <c r="C2868" s="425"/>
      <c r="D2868" s="425"/>
      <c r="E2868" s="425"/>
      <c r="F2868" s="425"/>
      <c r="G2868" s="425"/>
      <c r="H2868" s="425"/>
      <c r="I2868" s="425"/>
    </row>
    <row r="2869" spans="1:9" x14ac:dyDescent="0.2">
      <c r="A2869" s="425"/>
      <c r="B2869" s="425"/>
      <c r="C2869" s="425"/>
      <c r="D2869" s="425"/>
      <c r="E2869" s="425"/>
      <c r="F2869" s="425"/>
      <c r="G2869" s="425"/>
      <c r="H2869" s="425"/>
      <c r="I2869" s="425"/>
    </row>
    <row r="2870" spans="1:9" x14ac:dyDescent="0.2">
      <c r="A2870" s="425"/>
      <c r="B2870" s="425"/>
      <c r="C2870" s="425"/>
      <c r="D2870" s="425"/>
      <c r="E2870" s="425"/>
      <c r="F2870" s="425"/>
      <c r="G2870" s="425"/>
      <c r="H2870" s="425"/>
      <c r="I2870" s="425"/>
    </row>
    <row r="2871" spans="1:9" x14ac:dyDescent="0.2">
      <c r="A2871" s="425"/>
      <c r="B2871" s="425"/>
      <c r="C2871" s="425"/>
      <c r="D2871" s="425"/>
      <c r="E2871" s="425"/>
      <c r="F2871" s="425"/>
      <c r="G2871" s="425"/>
      <c r="H2871" s="425"/>
      <c r="I2871" s="425"/>
    </row>
    <row r="2872" spans="1:9" x14ac:dyDescent="0.2">
      <c r="A2872" s="425"/>
      <c r="B2872" s="425"/>
      <c r="C2872" s="425"/>
      <c r="D2872" s="425"/>
      <c r="E2872" s="425"/>
      <c r="F2872" s="425"/>
      <c r="G2872" s="425"/>
      <c r="H2872" s="425"/>
      <c r="I2872" s="425"/>
    </row>
    <row r="2873" spans="1:9" x14ac:dyDescent="0.2">
      <c r="A2873" s="425"/>
      <c r="B2873" s="425"/>
      <c r="C2873" s="425"/>
      <c r="D2873" s="425"/>
      <c r="E2873" s="425"/>
      <c r="F2873" s="425"/>
      <c r="G2873" s="425"/>
      <c r="H2873" s="425"/>
      <c r="I2873" s="425"/>
    </row>
    <row r="2874" spans="1:9" x14ac:dyDescent="0.2">
      <c r="A2874" s="425"/>
      <c r="B2874" s="425"/>
      <c r="C2874" s="425"/>
      <c r="D2874" s="425"/>
      <c r="E2874" s="425"/>
      <c r="F2874" s="425"/>
      <c r="G2874" s="425"/>
      <c r="H2874" s="425"/>
      <c r="I2874" s="425"/>
    </row>
    <row r="2875" spans="1:9" x14ac:dyDescent="0.2">
      <c r="A2875" s="425"/>
      <c r="B2875" s="425"/>
      <c r="C2875" s="425"/>
      <c r="D2875" s="425"/>
      <c r="E2875" s="425"/>
      <c r="F2875" s="425"/>
      <c r="G2875" s="425"/>
      <c r="H2875" s="425"/>
      <c r="I2875" s="425"/>
    </row>
    <row r="2876" spans="1:9" x14ac:dyDescent="0.2">
      <c r="A2876" s="425"/>
      <c r="B2876" s="425"/>
      <c r="C2876" s="425"/>
      <c r="D2876" s="425"/>
      <c r="E2876" s="425"/>
      <c r="F2876" s="425"/>
      <c r="G2876" s="425"/>
      <c r="H2876" s="425"/>
      <c r="I2876" s="425"/>
    </row>
    <row r="2877" spans="1:9" x14ac:dyDescent="0.2">
      <c r="A2877" s="425"/>
      <c r="B2877" s="425"/>
      <c r="C2877" s="425"/>
      <c r="D2877" s="425"/>
      <c r="E2877" s="425"/>
      <c r="F2877" s="425"/>
      <c r="G2877" s="425"/>
      <c r="H2877" s="425"/>
      <c r="I2877" s="425"/>
    </row>
    <row r="2878" spans="1:9" x14ac:dyDescent="0.2">
      <c r="A2878" s="425"/>
      <c r="B2878" s="425"/>
      <c r="C2878" s="425"/>
      <c r="D2878" s="425"/>
      <c r="E2878" s="425"/>
      <c r="F2878" s="425"/>
      <c r="G2878" s="425"/>
      <c r="H2878" s="425"/>
      <c r="I2878" s="425"/>
    </row>
    <row r="2879" spans="1:9" x14ac:dyDescent="0.2">
      <c r="A2879" s="425"/>
      <c r="B2879" s="425"/>
      <c r="C2879" s="425"/>
      <c r="D2879" s="425"/>
      <c r="E2879" s="425"/>
      <c r="F2879" s="425"/>
      <c r="G2879" s="425"/>
      <c r="H2879" s="425"/>
      <c r="I2879" s="425"/>
    </row>
    <row r="2880" spans="1:9" x14ac:dyDescent="0.2">
      <c r="A2880" s="425"/>
      <c r="B2880" s="425"/>
      <c r="C2880" s="425"/>
      <c r="D2880" s="425"/>
      <c r="E2880" s="425"/>
      <c r="F2880" s="425"/>
      <c r="G2880" s="425"/>
      <c r="H2880" s="425"/>
      <c r="I2880" s="425"/>
    </row>
    <row r="2881" spans="1:9" x14ac:dyDescent="0.2">
      <c r="A2881" s="425"/>
      <c r="B2881" s="425"/>
      <c r="C2881" s="425"/>
      <c r="D2881" s="425"/>
      <c r="E2881" s="425"/>
      <c r="F2881" s="425"/>
      <c r="G2881" s="425"/>
      <c r="H2881" s="425"/>
      <c r="I2881" s="425"/>
    </row>
    <row r="2882" spans="1:9" x14ac:dyDescent="0.2">
      <c r="A2882" s="425"/>
      <c r="B2882" s="425"/>
      <c r="C2882" s="425"/>
      <c r="D2882" s="425"/>
      <c r="E2882" s="425"/>
      <c r="F2882" s="425"/>
      <c r="G2882" s="425"/>
      <c r="H2882" s="425"/>
      <c r="I2882" s="425"/>
    </row>
    <row r="2883" spans="1:9" x14ac:dyDescent="0.2">
      <c r="A2883" s="425"/>
      <c r="B2883" s="425"/>
      <c r="C2883" s="425"/>
      <c r="D2883" s="425"/>
      <c r="E2883" s="425"/>
      <c r="F2883" s="425"/>
      <c r="G2883" s="425"/>
      <c r="H2883" s="425"/>
      <c r="I2883" s="425"/>
    </row>
    <row r="2884" spans="1:9" x14ac:dyDescent="0.2">
      <c r="A2884" s="425"/>
      <c r="B2884" s="425"/>
      <c r="C2884" s="425"/>
      <c r="D2884" s="425"/>
      <c r="E2884" s="425"/>
      <c r="F2884" s="425"/>
      <c r="G2884" s="425"/>
      <c r="H2884" s="425"/>
      <c r="I2884" s="425"/>
    </row>
    <row r="2885" spans="1:9" x14ac:dyDescent="0.2">
      <c r="A2885" s="425"/>
      <c r="B2885" s="425"/>
      <c r="C2885" s="425"/>
      <c r="D2885" s="425"/>
      <c r="E2885" s="425"/>
      <c r="F2885" s="425"/>
      <c r="G2885" s="425"/>
      <c r="H2885" s="425"/>
      <c r="I2885" s="425"/>
    </row>
    <row r="2886" spans="1:9" x14ac:dyDescent="0.2">
      <c r="A2886" s="425"/>
      <c r="B2886" s="425"/>
      <c r="C2886" s="425"/>
      <c r="D2886" s="425"/>
      <c r="E2886" s="425"/>
      <c r="F2886" s="425"/>
      <c r="G2886" s="425"/>
      <c r="H2886" s="425"/>
      <c r="I2886" s="425"/>
    </row>
    <row r="2887" spans="1:9" x14ac:dyDescent="0.2">
      <c r="A2887" s="425"/>
      <c r="B2887" s="425"/>
      <c r="C2887" s="425"/>
      <c r="D2887" s="425"/>
      <c r="E2887" s="425"/>
      <c r="F2887" s="425"/>
      <c r="G2887" s="425"/>
      <c r="H2887" s="425"/>
      <c r="I2887" s="425"/>
    </row>
    <row r="2888" spans="1:9" x14ac:dyDescent="0.2">
      <c r="A2888" s="425"/>
      <c r="B2888" s="425"/>
      <c r="C2888" s="425"/>
      <c r="D2888" s="425"/>
      <c r="E2888" s="425"/>
      <c r="F2888" s="425"/>
      <c r="G2888" s="425"/>
      <c r="H2888" s="425"/>
      <c r="I2888" s="425"/>
    </row>
    <row r="2889" spans="1:9" x14ac:dyDescent="0.2">
      <c r="A2889" s="425"/>
      <c r="B2889" s="425"/>
      <c r="C2889" s="425"/>
      <c r="D2889" s="425"/>
      <c r="E2889" s="425"/>
      <c r="F2889" s="425"/>
      <c r="G2889" s="425"/>
      <c r="H2889" s="425"/>
      <c r="I2889" s="425"/>
    </row>
    <row r="2890" spans="1:9" x14ac:dyDescent="0.2">
      <c r="A2890" s="425"/>
      <c r="B2890" s="425"/>
      <c r="C2890" s="425"/>
      <c r="D2890" s="425"/>
      <c r="E2890" s="425"/>
      <c r="F2890" s="425"/>
      <c r="G2890" s="425"/>
      <c r="H2890" s="425"/>
      <c r="I2890" s="425"/>
    </row>
    <row r="2891" spans="1:9" x14ac:dyDescent="0.2">
      <c r="A2891" s="425"/>
      <c r="B2891" s="425"/>
      <c r="C2891" s="425"/>
      <c r="D2891" s="425"/>
      <c r="E2891" s="425"/>
      <c r="F2891" s="425"/>
      <c r="G2891" s="425"/>
      <c r="H2891" s="425"/>
      <c r="I2891" s="425"/>
    </row>
    <row r="2892" spans="1:9" x14ac:dyDescent="0.2">
      <c r="A2892" s="425"/>
      <c r="B2892" s="425"/>
      <c r="C2892" s="425"/>
      <c r="D2892" s="425"/>
      <c r="E2892" s="425"/>
      <c r="F2892" s="425"/>
      <c r="G2892" s="425"/>
      <c r="H2892" s="425"/>
      <c r="I2892" s="425"/>
    </row>
    <row r="2893" spans="1:9" x14ac:dyDescent="0.2">
      <c r="A2893" s="425"/>
      <c r="B2893" s="425"/>
      <c r="C2893" s="425"/>
      <c r="D2893" s="425"/>
      <c r="E2893" s="425"/>
      <c r="F2893" s="425"/>
      <c r="G2893" s="425"/>
      <c r="H2893" s="425"/>
      <c r="I2893" s="425"/>
    </row>
    <row r="2894" spans="1:9" x14ac:dyDescent="0.2">
      <c r="A2894" s="425"/>
      <c r="B2894" s="425"/>
      <c r="C2894" s="425"/>
      <c r="D2894" s="425"/>
      <c r="E2894" s="425"/>
      <c r="F2894" s="425"/>
      <c r="G2894" s="425"/>
      <c r="H2894" s="425"/>
      <c r="I2894" s="425"/>
    </row>
    <row r="2895" spans="1:9" x14ac:dyDescent="0.2">
      <c r="A2895" s="425"/>
      <c r="B2895" s="425"/>
      <c r="C2895" s="425"/>
      <c r="D2895" s="425"/>
      <c r="E2895" s="425"/>
      <c r="F2895" s="425"/>
      <c r="G2895" s="425"/>
      <c r="H2895" s="425"/>
      <c r="I2895" s="425"/>
    </row>
    <row r="2896" spans="1:9" x14ac:dyDescent="0.2">
      <c r="A2896" s="425"/>
      <c r="B2896" s="425"/>
      <c r="C2896" s="425"/>
      <c r="D2896" s="425"/>
      <c r="E2896" s="425"/>
      <c r="F2896" s="425"/>
      <c r="G2896" s="425"/>
      <c r="H2896" s="425"/>
      <c r="I2896" s="425"/>
    </row>
    <row r="2897" spans="1:9" x14ac:dyDescent="0.2">
      <c r="A2897" s="425"/>
      <c r="B2897" s="425"/>
      <c r="C2897" s="425"/>
      <c r="D2897" s="425"/>
      <c r="E2897" s="425"/>
      <c r="F2897" s="425"/>
      <c r="G2897" s="425"/>
      <c r="H2897" s="425"/>
      <c r="I2897" s="425"/>
    </row>
    <row r="2898" spans="1:9" x14ac:dyDescent="0.2">
      <c r="A2898" s="425"/>
      <c r="B2898" s="425"/>
      <c r="C2898" s="425"/>
      <c r="D2898" s="425"/>
      <c r="E2898" s="425"/>
      <c r="F2898" s="425"/>
      <c r="G2898" s="425"/>
      <c r="H2898" s="425"/>
      <c r="I2898" s="425"/>
    </row>
    <row r="2899" spans="1:9" x14ac:dyDescent="0.2">
      <c r="A2899" s="425"/>
      <c r="B2899" s="425"/>
      <c r="C2899" s="425"/>
      <c r="D2899" s="425"/>
      <c r="E2899" s="425"/>
      <c r="F2899" s="425"/>
      <c r="G2899" s="425"/>
      <c r="H2899" s="425"/>
      <c r="I2899" s="425"/>
    </row>
    <row r="2900" spans="1:9" x14ac:dyDescent="0.2">
      <c r="A2900" s="425"/>
      <c r="B2900" s="425"/>
      <c r="C2900" s="425"/>
      <c r="D2900" s="425"/>
      <c r="E2900" s="425"/>
      <c r="F2900" s="425"/>
      <c r="G2900" s="425"/>
      <c r="H2900" s="425"/>
      <c r="I2900" s="425"/>
    </row>
    <row r="2901" spans="1:9" x14ac:dyDescent="0.2">
      <c r="A2901" s="425"/>
      <c r="B2901" s="425"/>
      <c r="C2901" s="425"/>
      <c r="D2901" s="425"/>
      <c r="E2901" s="425"/>
      <c r="F2901" s="425"/>
      <c r="G2901" s="425"/>
      <c r="H2901" s="425"/>
      <c r="I2901" s="425"/>
    </row>
    <row r="2902" spans="1:9" x14ac:dyDescent="0.2">
      <c r="A2902" s="425"/>
      <c r="B2902" s="425"/>
      <c r="C2902" s="425"/>
      <c r="D2902" s="425"/>
      <c r="E2902" s="425"/>
      <c r="F2902" s="425"/>
      <c r="G2902" s="425"/>
      <c r="H2902" s="425"/>
      <c r="I2902" s="425"/>
    </row>
    <row r="2903" spans="1:9" x14ac:dyDescent="0.2">
      <c r="A2903" s="425"/>
      <c r="B2903" s="425"/>
      <c r="C2903" s="425"/>
      <c r="D2903" s="425"/>
      <c r="E2903" s="425"/>
      <c r="F2903" s="425"/>
      <c r="G2903" s="425"/>
      <c r="H2903" s="425"/>
      <c r="I2903" s="425"/>
    </row>
    <row r="2904" spans="1:9" x14ac:dyDescent="0.2">
      <c r="A2904" s="425"/>
      <c r="B2904" s="425"/>
      <c r="C2904" s="425"/>
      <c r="D2904" s="425"/>
      <c r="E2904" s="425"/>
      <c r="F2904" s="425"/>
      <c r="G2904" s="425"/>
      <c r="H2904" s="425"/>
      <c r="I2904" s="425"/>
    </row>
    <row r="2905" spans="1:9" x14ac:dyDescent="0.2">
      <c r="A2905" s="425"/>
      <c r="B2905" s="425"/>
      <c r="C2905" s="425"/>
      <c r="D2905" s="425"/>
      <c r="E2905" s="425"/>
      <c r="F2905" s="425"/>
      <c r="G2905" s="425"/>
      <c r="H2905" s="425"/>
      <c r="I2905" s="425"/>
    </row>
    <row r="2906" spans="1:9" x14ac:dyDescent="0.2">
      <c r="A2906" s="425"/>
      <c r="B2906" s="425"/>
      <c r="C2906" s="425"/>
      <c r="D2906" s="425"/>
      <c r="E2906" s="425"/>
      <c r="F2906" s="425"/>
      <c r="G2906" s="425"/>
      <c r="H2906" s="425"/>
      <c r="I2906" s="425"/>
    </row>
    <row r="2907" spans="1:9" x14ac:dyDescent="0.2">
      <c r="A2907" s="425"/>
      <c r="B2907" s="425"/>
      <c r="C2907" s="425"/>
      <c r="D2907" s="425"/>
      <c r="E2907" s="425"/>
      <c r="F2907" s="425"/>
      <c r="G2907" s="425"/>
      <c r="H2907" s="425"/>
      <c r="I2907" s="425"/>
    </row>
    <row r="2908" spans="1:9" x14ac:dyDescent="0.2">
      <c r="A2908" s="425"/>
      <c r="B2908" s="425"/>
      <c r="C2908" s="425"/>
      <c r="D2908" s="425"/>
      <c r="E2908" s="425"/>
      <c r="F2908" s="425"/>
      <c r="G2908" s="425"/>
      <c r="H2908" s="425"/>
      <c r="I2908" s="425"/>
    </row>
    <row r="2909" spans="1:9" x14ac:dyDescent="0.2">
      <c r="A2909" s="425"/>
      <c r="B2909" s="425"/>
      <c r="C2909" s="425"/>
      <c r="D2909" s="425"/>
      <c r="E2909" s="425"/>
      <c r="F2909" s="425"/>
      <c r="G2909" s="425"/>
      <c r="H2909" s="425"/>
      <c r="I2909" s="425"/>
    </row>
    <row r="2910" spans="1:9" x14ac:dyDescent="0.2">
      <c r="A2910" s="425"/>
      <c r="B2910" s="425"/>
      <c r="C2910" s="425"/>
      <c r="D2910" s="425"/>
      <c r="E2910" s="425"/>
      <c r="F2910" s="425"/>
      <c r="G2910" s="425"/>
      <c r="H2910" s="425"/>
      <c r="I2910" s="425"/>
    </row>
    <row r="2911" spans="1:9" x14ac:dyDescent="0.2">
      <c r="A2911" s="425"/>
      <c r="B2911" s="425"/>
      <c r="C2911" s="425"/>
      <c r="D2911" s="425"/>
      <c r="E2911" s="425"/>
      <c r="F2911" s="425"/>
      <c r="G2911" s="425"/>
      <c r="H2911" s="425"/>
      <c r="I2911" s="425"/>
    </row>
    <row r="2912" spans="1:9" x14ac:dyDescent="0.2">
      <c r="A2912" s="425"/>
      <c r="B2912" s="425"/>
      <c r="C2912" s="425"/>
      <c r="D2912" s="425"/>
      <c r="E2912" s="425"/>
      <c r="F2912" s="425"/>
      <c r="G2912" s="425"/>
      <c r="H2912" s="425"/>
      <c r="I2912" s="425"/>
    </row>
    <row r="2913" spans="1:9" x14ac:dyDescent="0.2">
      <c r="A2913" s="425"/>
      <c r="B2913" s="425"/>
      <c r="C2913" s="425"/>
      <c r="D2913" s="425"/>
      <c r="E2913" s="425"/>
      <c r="F2913" s="425"/>
      <c r="G2913" s="425"/>
      <c r="H2913" s="425"/>
      <c r="I2913" s="425"/>
    </row>
    <row r="2914" spans="1:9" x14ac:dyDescent="0.2">
      <c r="A2914" s="425"/>
      <c r="B2914" s="425"/>
      <c r="C2914" s="425"/>
      <c r="D2914" s="425"/>
      <c r="E2914" s="425"/>
      <c r="F2914" s="425"/>
      <c r="G2914" s="425"/>
      <c r="H2914" s="425"/>
      <c r="I2914" s="425"/>
    </row>
    <row r="2915" spans="1:9" x14ac:dyDescent="0.2">
      <c r="A2915" s="425"/>
      <c r="B2915" s="425"/>
      <c r="C2915" s="425"/>
      <c r="D2915" s="425"/>
      <c r="E2915" s="425"/>
      <c r="F2915" s="425"/>
      <c r="G2915" s="425"/>
      <c r="H2915" s="425"/>
      <c r="I2915" s="425"/>
    </row>
    <row r="2916" spans="1:9" x14ac:dyDescent="0.2">
      <c r="A2916" s="425"/>
      <c r="B2916" s="425"/>
      <c r="C2916" s="425"/>
      <c r="D2916" s="425"/>
      <c r="E2916" s="425"/>
      <c r="F2916" s="425"/>
      <c r="G2916" s="425"/>
      <c r="H2916" s="425"/>
      <c r="I2916" s="425"/>
    </row>
    <row r="2917" spans="1:9" x14ac:dyDescent="0.2">
      <c r="A2917" s="425"/>
      <c r="B2917" s="425"/>
      <c r="C2917" s="425"/>
      <c r="D2917" s="425"/>
      <c r="E2917" s="425"/>
      <c r="F2917" s="425"/>
      <c r="G2917" s="425"/>
      <c r="H2917" s="425"/>
      <c r="I2917" s="425"/>
    </row>
    <row r="2918" spans="1:9" x14ac:dyDescent="0.2">
      <c r="A2918" s="425"/>
      <c r="B2918" s="425"/>
      <c r="C2918" s="425"/>
      <c r="D2918" s="425"/>
      <c r="E2918" s="425"/>
      <c r="F2918" s="425"/>
      <c r="G2918" s="425"/>
      <c r="H2918" s="425"/>
      <c r="I2918" s="425"/>
    </row>
    <row r="2919" spans="1:9" x14ac:dyDescent="0.2">
      <c r="A2919" s="425"/>
      <c r="B2919" s="425"/>
      <c r="C2919" s="425"/>
      <c r="D2919" s="425"/>
      <c r="E2919" s="425"/>
      <c r="F2919" s="425"/>
      <c r="G2919" s="425"/>
      <c r="H2919" s="425"/>
      <c r="I2919" s="425"/>
    </row>
    <row r="2920" spans="1:9" x14ac:dyDescent="0.2">
      <c r="A2920" s="425"/>
      <c r="B2920" s="425"/>
      <c r="C2920" s="425"/>
      <c r="D2920" s="425"/>
      <c r="E2920" s="425"/>
      <c r="F2920" s="425"/>
      <c r="G2920" s="425"/>
      <c r="H2920" s="425"/>
      <c r="I2920" s="425"/>
    </row>
    <row r="2921" spans="1:9" x14ac:dyDescent="0.2">
      <c r="A2921" s="425"/>
      <c r="B2921" s="425"/>
      <c r="C2921" s="425"/>
      <c r="D2921" s="425"/>
      <c r="E2921" s="425"/>
      <c r="F2921" s="425"/>
      <c r="G2921" s="425"/>
      <c r="H2921" s="425"/>
      <c r="I2921" s="425"/>
    </row>
    <row r="2922" spans="1:9" x14ac:dyDescent="0.2">
      <c r="A2922" s="425"/>
      <c r="B2922" s="425"/>
      <c r="C2922" s="425"/>
      <c r="D2922" s="425"/>
      <c r="E2922" s="425"/>
      <c r="F2922" s="425"/>
      <c r="G2922" s="425"/>
      <c r="H2922" s="425"/>
      <c r="I2922" s="425"/>
    </row>
    <row r="2923" spans="1:9" x14ac:dyDescent="0.2">
      <c r="A2923" s="425"/>
      <c r="B2923" s="425"/>
      <c r="C2923" s="425"/>
      <c r="D2923" s="425"/>
      <c r="E2923" s="425"/>
      <c r="F2923" s="425"/>
      <c r="G2923" s="425"/>
      <c r="H2923" s="425"/>
      <c r="I2923" s="425"/>
    </row>
    <row r="2924" spans="1:9" x14ac:dyDescent="0.2">
      <c r="A2924" s="425"/>
      <c r="B2924" s="425"/>
      <c r="C2924" s="425"/>
      <c r="D2924" s="425"/>
      <c r="E2924" s="425"/>
      <c r="F2924" s="425"/>
      <c r="G2924" s="425"/>
      <c r="H2924" s="425"/>
      <c r="I2924" s="425"/>
    </row>
    <row r="2925" spans="1:9" x14ac:dyDescent="0.2">
      <c r="A2925" s="425"/>
      <c r="B2925" s="425"/>
      <c r="C2925" s="425"/>
      <c r="D2925" s="425"/>
      <c r="E2925" s="425"/>
      <c r="F2925" s="425"/>
      <c r="G2925" s="425"/>
      <c r="H2925" s="425"/>
      <c r="I2925" s="425"/>
    </row>
    <row r="2926" spans="1:9" x14ac:dyDescent="0.2">
      <c r="A2926" s="425"/>
      <c r="B2926" s="425"/>
      <c r="C2926" s="425"/>
      <c r="D2926" s="425"/>
      <c r="E2926" s="425"/>
      <c r="F2926" s="425"/>
      <c r="G2926" s="425"/>
      <c r="H2926" s="425"/>
      <c r="I2926" s="425"/>
    </row>
    <row r="2927" spans="1:9" x14ac:dyDescent="0.2">
      <c r="A2927" s="425"/>
      <c r="B2927" s="425"/>
      <c r="C2927" s="425"/>
      <c r="D2927" s="425"/>
      <c r="E2927" s="425"/>
      <c r="F2927" s="425"/>
      <c r="G2927" s="425"/>
      <c r="H2927" s="425"/>
      <c r="I2927" s="425"/>
    </row>
    <row r="2928" spans="1:9" x14ac:dyDescent="0.2">
      <c r="A2928" s="425"/>
      <c r="B2928" s="425"/>
      <c r="C2928" s="425"/>
      <c r="D2928" s="425"/>
      <c r="E2928" s="425"/>
      <c r="F2928" s="425"/>
      <c r="G2928" s="425"/>
      <c r="H2928" s="425"/>
      <c r="I2928" s="425"/>
    </row>
    <row r="2929" spans="1:9" x14ac:dyDescent="0.2">
      <c r="A2929" s="425"/>
      <c r="B2929" s="425"/>
      <c r="C2929" s="425"/>
      <c r="D2929" s="425"/>
      <c r="E2929" s="425"/>
      <c r="F2929" s="425"/>
      <c r="G2929" s="425"/>
      <c r="H2929" s="425"/>
      <c r="I2929" s="425"/>
    </row>
    <row r="2930" spans="1:9" x14ac:dyDescent="0.2">
      <c r="A2930" s="425"/>
      <c r="B2930" s="425"/>
      <c r="C2930" s="425"/>
      <c r="D2930" s="425"/>
      <c r="E2930" s="425"/>
      <c r="F2930" s="425"/>
      <c r="G2930" s="425"/>
      <c r="H2930" s="425"/>
      <c r="I2930" s="425"/>
    </row>
    <row r="2931" spans="1:9" x14ac:dyDescent="0.2">
      <c r="A2931" s="425"/>
      <c r="B2931" s="425"/>
      <c r="C2931" s="425"/>
      <c r="D2931" s="425"/>
      <c r="E2931" s="425"/>
      <c r="F2931" s="425"/>
      <c r="G2931" s="425"/>
      <c r="H2931" s="425"/>
      <c r="I2931" s="425"/>
    </row>
    <row r="2932" spans="1:9" x14ac:dyDescent="0.2">
      <c r="A2932" s="425"/>
      <c r="B2932" s="425"/>
      <c r="C2932" s="425"/>
      <c r="D2932" s="425"/>
      <c r="E2932" s="425"/>
      <c r="F2932" s="425"/>
      <c r="G2932" s="425"/>
      <c r="H2932" s="425"/>
      <c r="I2932" s="425"/>
    </row>
    <row r="2933" spans="1:9" x14ac:dyDescent="0.2">
      <c r="A2933" s="425"/>
      <c r="B2933" s="425"/>
      <c r="C2933" s="425"/>
      <c r="D2933" s="425"/>
      <c r="E2933" s="425"/>
      <c r="F2933" s="425"/>
      <c r="G2933" s="425"/>
      <c r="H2933" s="425"/>
      <c r="I2933" s="425"/>
    </row>
    <row r="2934" spans="1:9" x14ac:dyDescent="0.2">
      <c r="A2934" s="425"/>
      <c r="B2934" s="425"/>
      <c r="C2934" s="425"/>
      <c r="D2934" s="425"/>
      <c r="E2934" s="425"/>
      <c r="F2934" s="425"/>
      <c r="G2934" s="425"/>
      <c r="H2934" s="425"/>
      <c r="I2934" s="425"/>
    </row>
    <row r="2935" spans="1:9" x14ac:dyDescent="0.2">
      <c r="A2935" s="425"/>
      <c r="B2935" s="425"/>
      <c r="C2935" s="425"/>
      <c r="D2935" s="425"/>
      <c r="E2935" s="425"/>
      <c r="F2935" s="425"/>
      <c r="G2935" s="425"/>
      <c r="H2935" s="425"/>
      <c r="I2935" s="425"/>
    </row>
    <row r="2936" spans="1:9" x14ac:dyDescent="0.2">
      <c r="A2936" s="425"/>
      <c r="B2936" s="425"/>
      <c r="C2936" s="425"/>
      <c r="D2936" s="425"/>
      <c r="E2936" s="425"/>
      <c r="F2936" s="425"/>
      <c r="G2936" s="425"/>
      <c r="H2936" s="425"/>
      <c r="I2936" s="425"/>
    </row>
    <row r="2937" spans="1:9" x14ac:dyDescent="0.2">
      <c r="A2937" s="425"/>
      <c r="B2937" s="425"/>
      <c r="C2937" s="425"/>
      <c r="D2937" s="425"/>
      <c r="E2937" s="425"/>
      <c r="F2937" s="425"/>
      <c r="G2937" s="425"/>
      <c r="H2937" s="425"/>
      <c r="I2937" s="425"/>
    </row>
    <row r="2938" spans="1:9" x14ac:dyDescent="0.2">
      <c r="A2938" s="425"/>
      <c r="B2938" s="425"/>
      <c r="C2938" s="425"/>
      <c r="D2938" s="425"/>
      <c r="E2938" s="425"/>
      <c r="F2938" s="425"/>
      <c r="G2938" s="425"/>
      <c r="H2938" s="425"/>
      <c r="I2938" s="425"/>
    </row>
    <row r="2939" spans="1:9" x14ac:dyDescent="0.2">
      <c r="A2939" s="425"/>
      <c r="B2939" s="425"/>
      <c r="C2939" s="425"/>
      <c r="D2939" s="425"/>
      <c r="E2939" s="425"/>
      <c r="F2939" s="425"/>
      <c r="G2939" s="425"/>
      <c r="H2939" s="425"/>
      <c r="I2939" s="425"/>
    </row>
    <row r="2940" spans="1:9" x14ac:dyDescent="0.2">
      <c r="A2940" s="425"/>
      <c r="B2940" s="425"/>
      <c r="C2940" s="425"/>
      <c r="D2940" s="425"/>
      <c r="E2940" s="425"/>
      <c r="F2940" s="425"/>
      <c r="G2940" s="425"/>
      <c r="H2940" s="425"/>
      <c r="I2940" s="425"/>
    </row>
    <row r="2941" spans="1:9" x14ac:dyDescent="0.2">
      <c r="A2941" s="425"/>
      <c r="B2941" s="425"/>
      <c r="C2941" s="425"/>
      <c r="D2941" s="425"/>
      <c r="E2941" s="425"/>
      <c r="F2941" s="425"/>
      <c r="G2941" s="425"/>
      <c r="H2941" s="425"/>
      <c r="I2941" s="425"/>
    </row>
    <row r="2942" spans="1:9" x14ac:dyDescent="0.2">
      <c r="A2942" s="425"/>
      <c r="B2942" s="425"/>
      <c r="C2942" s="425"/>
      <c r="D2942" s="425"/>
      <c r="E2942" s="425"/>
      <c r="F2942" s="425"/>
      <c r="G2942" s="425"/>
      <c r="H2942" s="425"/>
      <c r="I2942" s="425"/>
    </row>
    <row r="2943" spans="1:9" x14ac:dyDescent="0.2">
      <c r="A2943" s="425"/>
      <c r="B2943" s="425"/>
      <c r="C2943" s="425"/>
      <c r="D2943" s="425"/>
      <c r="E2943" s="425"/>
      <c r="F2943" s="425"/>
      <c r="G2943" s="425"/>
      <c r="H2943" s="425"/>
      <c r="I2943" s="425"/>
    </row>
    <row r="2944" spans="1:9" x14ac:dyDescent="0.2">
      <c r="A2944" s="425"/>
      <c r="B2944" s="425"/>
      <c r="C2944" s="425"/>
      <c r="D2944" s="425"/>
      <c r="E2944" s="425"/>
      <c r="F2944" s="425"/>
      <c r="G2944" s="425"/>
      <c r="H2944" s="425"/>
      <c r="I2944" s="425"/>
    </row>
    <row r="2945" spans="1:9" x14ac:dyDescent="0.2">
      <c r="A2945" s="425"/>
      <c r="B2945" s="425"/>
      <c r="C2945" s="425"/>
      <c r="D2945" s="425"/>
      <c r="E2945" s="425"/>
      <c r="F2945" s="425"/>
      <c r="G2945" s="425"/>
      <c r="H2945" s="425"/>
      <c r="I2945" s="425"/>
    </row>
    <row r="2946" spans="1:9" x14ac:dyDescent="0.2">
      <c r="A2946" s="425"/>
      <c r="B2946" s="425"/>
      <c r="C2946" s="425"/>
      <c r="D2946" s="425"/>
      <c r="E2946" s="425"/>
      <c r="F2946" s="425"/>
      <c r="G2946" s="425"/>
      <c r="H2946" s="425"/>
      <c r="I2946" s="425"/>
    </row>
    <row r="2947" spans="1:9" x14ac:dyDescent="0.2">
      <c r="A2947" s="425"/>
      <c r="B2947" s="425"/>
      <c r="C2947" s="425"/>
      <c r="D2947" s="425"/>
      <c r="E2947" s="425"/>
      <c r="F2947" s="425"/>
      <c r="G2947" s="425"/>
      <c r="H2947" s="425"/>
      <c r="I2947" s="425"/>
    </row>
    <row r="2948" spans="1:9" x14ac:dyDescent="0.2">
      <c r="A2948" s="425"/>
      <c r="B2948" s="425"/>
      <c r="C2948" s="425"/>
      <c r="D2948" s="425"/>
      <c r="E2948" s="425"/>
      <c r="F2948" s="425"/>
      <c r="G2948" s="425"/>
      <c r="H2948" s="425"/>
      <c r="I2948" s="425"/>
    </row>
    <row r="2949" spans="1:9" x14ac:dyDescent="0.2">
      <c r="A2949" s="425"/>
      <c r="B2949" s="425"/>
      <c r="C2949" s="425"/>
      <c r="D2949" s="425"/>
      <c r="E2949" s="425"/>
      <c r="F2949" s="425"/>
      <c r="G2949" s="425"/>
      <c r="H2949" s="425"/>
      <c r="I2949" s="425"/>
    </row>
    <row r="2950" spans="1:9" x14ac:dyDescent="0.2">
      <c r="A2950" s="425"/>
      <c r="B2950" s="425"/>
      <c r="C2950" s="425"/>
      <c r="D2950" s="425"/>
      <c r="E2950" s="425"/>
      <c r="F2950" s="425"/>
      <c r="G2950" s="425"/>
      <c r="H2950" s="425"/>
      <c r="I2950" s="425"/>
    </row>
    <row r="2951" spans="1:9" x14ac:dyDescent="0.2">
      <c r="A2951" s="425"/>
      <c r="B2951" s="425"/>
      <c r="C2951" s="425"/>
      <c r="D2951" s="425"/>
      <c r="E2951" s="425"/>
      <c r="F2951" s="425"/>
      <c r="G2951" s="425"/>
      <c r="H2951" s="425"/>
      <c r="I2951" s="425"/>
    </row>
    <row r="2952" spans="1:9" x14ac:dyDescent="0.2">
      <c r="A2952" s="425"/>
      <c r="B2952" s="425"/>
      <c r="C2952" s="425"/>
      <c r="D2952" s="425"/>
      <c r="E2952" s="425"/>
      <c r="F2952" s="425"/>
      <c r="G2952" s="425"/>
      <c r="H2952" s="425"/>
      <c r="I2952" s="425"/>
    </row>
    <row r="2953" spans="1:9" x14ac:dyDescent="0.2">
      <c r="A2953" s="425"/>
      <c r="B2953" s="425"/>
      <c r="C2953" s="425"/>
      <c r="D2953" s="425"/>
      <c r="E2953" s="425"/>
      <c r="F2953" s="425"/>
      <c r="G2953" s="425"/>
      <c r="H2953" s="425"/>
      <c r="I2953" s="425"/>
    </row>
    <row r="2954" spans="1:9" x14ac:dyDescent="0.2">
      <c r="A2954" s="425"/>
      <c r="B2954" s="425"/>
      <c r="C2954" s="425"/>
      <c r="D2954" s="425"/>
      <c r="E2954" s="425"/>
      <c r="F2954" s="425"/>
      <c r="G2954" s="425"/>
      <c r="H2954" s="425"/>
      <c r="I2954" s="425"/>
    </row>
    <row r="2955" spans="1:9" x14ac:dyDescent="0.2">
      <c r="A2955" s="425"/>
      <c r="B2955" s="425"/>
      <c r="C2955" s="425"/>
      <c r="D2955" s="425"/>
      <c r="E2955" s="425"/>
      <c r="F2955" s="425"/>
      <c r="G2955" s="425"/>
      <c r="H2955" s="425"/>
      <c r="I2955" s="425"/>
    </row>
    <row r="2956" spans="1:9" x14ac:dyDescent="0.2">
      <c r="A2956" s="425"/>
      <c r="B2956" s="425"/>
      <c r="C2956" s="425"/>
      <c r="D2956" s="425"/>
      <c r="E2956" s="425"/>
      <c r="F2956" s="425"/>
      <c r="G2956" s="425"/>
      <c r="H2956" s="425"/>
      <c r="I2956" s="425"/>
    </row>
    <row r="2957" spans="1:9" x14ac:dyDescent="0.2">
      <c r="A2957" s="425"/>
      <c r="B2957" s="425"/>
      <c r="C2957" s="425"/>
      <c r="D2957" s="425"/>
      <c r="E2957" s="425"/>
      <c r="F2957" s="425"/>
      <c r="G2957" s="425"/>
      <c r="H2957" s="425"/>
      <c r="I2957" s="425"/>
    </row>
    <row r="2958" spans="1:9" x14ac:dyDescent="0.2">
      <c r="A2958" s="425"/>
      <c r="B2958" s="425"/>
      <c r="C2958" s="425"/>
      <c r="D2958" s="425"/>
      <c r="E2958" s="425"/>
      <c r="F2958" s="425"/>
      <c r="G2958" s="425"/>
      <c r="H2958" s="425"/>
      <c r="I2958" s="425"/>
    </row>
    <row r="2959" spans="1:9" x14ac:dyDescent="0.2">
      <c r="A2959" s="425"/>
      <c r="B2959" s="425"/>
      <c r="C2959" s="425"/>
      <c r="D2959" s="425"/>
      <c r="E2959" s="425"/>
      <c r="F2959" s="425"/>
      <c r="G2959" s="425"/>
      <c r="H2959" s="425"/>
      <c r="I2959" s="425"/>
    </row>
    <row r="2960" spans="1:9" x14ac:dyDescent="0.2">
      <c r="A2960" s="425"/>
      <c r="B2960" s="425"/>
      <c r="C2960" s="425"/>
      <c r="D2960" s="425"/>
      <c r="E2960" s="425"/>
      <c r="F2960" s="425"/>
      <c r="G2960" s="425"/>
      <c r="H2960" s="425"/>
      <c r="I2960" s="425"/>
    </row>
    <row r="2961" spans="1:9" x14ac:dyDescent="0.2">
      <c r="A2961" s="425"/>
      <c r="B2961" s="425"/>
      <c r="C2961" s="425"/>
      <c r="D2961" s="425"/>
      <c r="E2961" s="425"/>
      <c r="F2961" s="425"/>
      <c r="G2961" s="425"/>
      <c r="H2961" s="425"/>
      <c r="I2961" s="425"/>
    </row>
    <row r="2962" spans="1:9" x14ac:dyDescent="0.2">
      <c r="A2962" s="425"/>
      <c r="B2962" s="425"/>
      <c r="C2962" s="425"/>
      <c r="D2962" s="425"/>
      <c r="E2962" s="425"/>
      <c r="F2962" s="425"/>
      <c r="G2962" s="425"/>
      <c r="H2962" s="425"/>
      <c r="I2962" s="425"/>
    </row>
    <row r="2963" spans="1:9" x14ac:dyDescent="0.2">
      <c r="A2963" s="425"/>
      <c r="B2963" s="425"/>
      <c r="C2963" s="425"/>
      <c r="D2963" s="425"/>
      <c r="E2963" s="425"/>
      <c r="F2963" s="425"/>
      <c r="G2963" s="425"/>
      <c r="H2963" s="425"/>
      <c r="I2963" s="425"/>
    </row>
    <row r="2964" spans="1:9" x14ac:dyDescent="0.2">
      <c r="A2964" s="425"/>
      <c r="B2964" s="425"/>
      <c r="C2964" s="425"/>
      <c r="D2964" s="425"/>
      <c r="E2964" s="425"/>
      <c r="F2964" s="425"/>
      <c r="G2964" s="425"/>
      <c r="H2964" s="425"/>
      <c r="I2964" s="425"/>
    </row>
    <row r="2965" spans="1:9" x14ac:dyDescent="0.2">
      <c r="A2965" s="425"/>
      <c r="B2965" s="425"/>
      <c r="C2965" s="425"/>
      <c r="D2965" s="425"/>
      <c r="E2965" s="425"/>
      <c r="F2965" s="425"/>
      <c r="G2965" s="425"/>
      <c r="H2965" s="425"/>
      <c r="I2965" s="425"/>
    </row>
    <row r="2966" spans="1:9" x14ac:dyDescent="0.2">
      <c r="A2966" s="425"/>
      <c r="B2966" s="425"/>
      <c r="C2966" s="425"/>
      <c r="D2966" s="425"/>
      <c r="E2966" s="425"/>
      <c r="F2966" s="425"/>
      <c r="G2966" s="425"/>
      <c r="H2966" s="425"/>
      <c r="I2966" s="425"/>
    </row>
    <row r="2967" spans="1:9" x14ac:dyDescent="0.2">
      <c r="A2967" s="425"/>
      <c r="B2967" s="425"/>
      <c r="C2967" s="425"/>
      <c r="D2967" s="425"/>
      <c r="E2967" s="425"/>
      <c r="F2967" s="425"/>
      <c r="G2967" s="425"/>
      <c r="H2967" s="425"/>
      <c r="I2967" s="425"/>
    </row>
    <row r="2968" spans="1:9" x14ac:dyDescent="0.2">
      <c r="A2968" s="425"/>
      <c r="B2968" s="425"/>
      <c r="C2968" s="425"/>
      <c r="D2968" s="425"/>
      <c r="E2968" s="425"/>
      <c r="F2968" s="425"/>
      <c r="G2968" s="425"/>
      <c r="H2968" s="425"/>
      <c r="I2968" s="425"/>
    </row>
    <row r="2969" spans="1:9" x14ac:dyDescent="0.2">
      <c r="A2969" s="425"/>
      <c r="B2969" s="425"/>
      <c r="C2969" s="425"/>
      <c r="D2969" s="425"/>
      <c r="E2969" s="425"/>
      <c r="F2969" s="425"/>
      <c r="G2969" s="425"/>
      <c r="H2969" s="425"/>
      <c r="I2969" s="425"/>
    </row>
    <row r="2970" spans="1:9" x14ac:dyDescent="0.2">
      <c r="A2970" s="425"/>
      <c r="B2970" s="425"/>
      <c r="C2970" s="425"/>
      <c r="D2970" s="425"/>
      <c r="E2970" s="425"/>
      <c r="F2970" s="425"/>
      <c r="G2970" s="425"/>
      <c r="H2970" s="425"/>
      <c r="I2970" s="425"/>
    </row>
    <row r="2971" spans="1:9" x14ac:dyDescent="0.2">
      <c r="A2971" s="425"/>
      <c r="B2971" s="425"/>
      <c r="C2971" s="425"/>
      <c r="D2971" s="425"/>
      <c r="E2971" s="425"/>
      <c r="F2971" s="425"/>
      <c r="G2971" s="425"/>
      <c r="H2971" s="425"/>
      <c r="I2971" s="425"/>
    </row>
    <row r="2972" spans="1:9" x14ac:dyDescent="0.2">
      <c r="A2972" s="425"/>
      <c r="B2972" s="425"/>
      <c r="C2972" s="425"/>
      <c r="D2972" s="425"/>
      <c r="E2972" s="425"/>
      <c r="F2972" s="425"/>
      <c r="G2972" s="425"/>
      <c r="H2972" s="425"/>
      <c r="I2972" s="425"/>
    </row>
    <row r="2973" spans="1:9" x14ac:dyDescent="0.2">
      <c r="A2973" s="425"/>
      <c r="B2973" s="425"/>
      <c r="C2973" s="425"/>
      <c r="D2973" s="425"/>
      <c r="E2973" s="425"/>
      <c r="F2973" s="425"/>
      <c r="G2973" s="425"/>
      <c r="H2973" s="425"/>
      <c r="I2973" s="425"/>
    </row>
    <row r="2974" spans="1:9" x14ac:dyDescent="0.2">
      <c r="A2974" s="425"/>
      <c r="B2974" s="425"/>
      <c r="C2974" s="425"/>
      <c r="D2974" s="425"/>
      <c r="E2974" s="425"/>
      <c r="F2974" s="425"/>
      <c r="G2974" s="425"/>
      <c r="H2974" s="425"/>
      <c r="I2974" s="425"/>
    </row>
    <row r="2975" spans="1:9" x14ac:dyDescent="0.2">
      <c r="A2975" s="425"/>
      <c r="B2975" s="425"/>
      <c r="C2975" s="425"/>
      <c r="D2975" s="425"/>
      <c r="E2975" s="425"/>
      <c r="F2975" s="425"/>
      <c r="G2975" s="425"/>
      <c r="H2975" s="425"/>
      <c r="I2975" s="425"/>
    </row>
    <row r="2976" spans="1:9" x14ac:dyDescent="0.2">
      <c r="A2976" s="425"/>
      <c r="B2976" s="425"/>
      <c r="C2976" s="425"/>
      <c r="D2976" s="425"/>
      <c r="E2976" s="425"/>
      <c r="F2976" s="425"/>
      <c r="G2976" s="425"/>
      <c r="H2976" s="425"/>
      <c r="I2976" s="425"/>
    </row>
    <row r="2977" spans="1:9" x14ac:dyDescent="0.2">
      <c r="A2977" s="425"/>
      <c r="B2977" s="425"/>
      <c r="C2977" s="425"/>
      <c r="D2977" s="425"/>
      <c r="E2977" s="425"/>
      <c r="F2977" s="425"/>
      <c r="G2977" s="425"/>
      <c r="H2977" s="425"/>
      <c r="I2977" s="425"/>
    </row>
    <row r="2978" spans="1:9" x14ac:dyDescent="0.2">
      <c r="A2978" s="425"/>
      <c r="B2978" s="425"/>
      <c r="C2978" s="425"/>
      <c r="D2978" s="425"/>
      <c r="E2978" s="425"/>
      <c r="F2978" s="425"/>
      <c r="G2978" s="425"/>
      <c r="H2978" s="425"/>
      <c r="I2978" s="425"/>
    </row>
    <row r="2979" spans="1:9" x14ac:dyDescent="0.2">
      <c r="A2979" s="425"/>
      <c r="B2979" s="425"/>
      <c r="C2979" s="425"/>
      <c r="D2979" s="425"/>
      <c r="E2979" s="425"/>
      <c r="F2979" s="425"/>
      <c r="G2979" s="425"/>
      <c r="H2979" s="425"/>
      <c r="I2979" s="425"/>
    </row>
    <row r="2980" spans="1:9" x14ac:dyDescent="0.2">
      <c r="A2980" s="425"/>
      <c r="B2980" s="425"/>
      <c r="C2980" s="425"/>
      <c r="D2980" s="425"/>
      <c r="E2980" s="425"/>
      <c r="F2980" s="425"/>
      <c r="G2980" s="425"/>
      <c r="H2980" s="425"/>
      <c r="I2980" s="425"/>
    </row>
    <row r="2981" spans="1:9" x14ac:dyDescent="0.2">
      <c r="A2981" s="425"/>
      <c r="B2981" s="425"/>
      <c r="C2981" s="425"/>
      <c r="D2981" s="425"/>
      <c r="E2981" s="425"/>
      <c r="F2981" s="425"/>
      <c r="G2981" s="425"/>
      <c r="H2981" s="425"/>
      <c r="I2981" s="425"/>
    </row>
    <row r="2982" spans="1:9" x14ac:dyDescent="0.2">
      <c r="A2982" s="425"/>
      <c r="B2982" s="425"/>
      <c r="C2982" s="425"/>
      <c r="D2982" s="425"/>
      <c r="E2982" s="425"/>
      <c r="F2982" s="425"/>
      <c r="G2982" s="425"/>
      <c r="H2982" s="425"/>
      <c r="I2982" s="425"/>
    </row>
    <row r="2983" spans="1:9" x14ac:dyDescent="0.2">
      <c r="A2983" s="425"/>
      <c r="B2983" s="425"/>
      <c r="C2983" s="425"/>
      <c r="D2983" s="425"/>
      <c r="E2983" s="425"/>
      <c r="F2983" s="425"/>
      <c r="G2983" s="425"/>
      <c r="H2983" s="425"/>
      <c r="I2983" s="425"/>
    </row>
    <row r="2984" spans="1:9" x14ac:dyDescent="0.2">
      <c r="A2984" s="425"/>
      <c r="B2984" s="425"/>
      <c r="C2984" s="425"/>
      <c r="D2984" s="425"/>
      <c r="E2984" s="425"/>
      <c r="F2984" s="425"/>
      <c r="G2984" s="425"/>
      <c r="H2984" s="425"/>
      <c r="I2984" s="425"/>
    </row>
    <row r="2985" spans="1:9" x14ac:dyDescent="0.2">
      <c r="A2985" s="425"/>
      <c r="B2985" s="425"/>
      <c r="C2985" s="425"/>
      <c r="D2985" s="425"/>
      <c r="E2985" s="425"/>
      <c r="F2985" s="425"/>
      <c r="G2985" s="425"/>
      <c r="H2985" s="425"/>
      <c r="I2985" s="425"/>
    </row>
    <row r="2986" spans="1:9" x14ac:dyDescent="0.2">
      <c r="A2986" s="425"/>
      <c r="B2986" s="425"/>
      <c r="C2986" s="425"/>
      <c r="D2986" s="425"/>
      <c r="E2986" s="425"/>
      <c r="F2986" s="425"/>
      <c r="G2986" s="425"/>
      <c r="H2986" s="425"/>
      <c r="I2986" s="425"/>
    </row>
    <row r="2987" spans="1:9" x14ac:dyDescent="0.2">
      <c r="A2987" s="425"/>
      <c r="B2987" s="425"/>
      <c r="C2987" s="425"/>
      <c r="D2987" s="425"/>
      <c r="E2987" s="425"/>
      <c r="F2987" s="425"/>
      <c r="G2987" s="425"/>
      <c r="H2987" s="425"/>
      <c r="I2987" s="425"/>
    </row>
    <row r="2988" spans="1:9" x14ac:dyDescent="0.2">
      <c r="A2988" s="425"/>
      <c r="B2988" s="425"/>
      <c r="C2988" s="425"/>
      <c r="D2988" s="425"/>
      <c r="E2988" s="425"/>
      <c r="F2988" s="425"/>
      <c r="G2988" s="425"/>
      <c r="H2988" s="425"/>
      <c r="I2988" s="425"/>
    </row>
    <row r="2989" spans="1:9" x14ac:dyDescent="0.2">
      <c r="A2989" s="425"/>
      <c r="B2989" s="425"/>
      <c r="C2989" s="425"/>
      <c r="D2989" s="425"/>
      <c r="E2989" s="425"/>
      <c r="F2989" s="425"/>
      <c r="G2989" s="425"/>
      <c r="H2989" s="425"/>
      <c r="I2989" s="425"/>
    </row>
    <row r="2990" spans="1:9" x14ac:dyDescent="0.2">
      <c r="A2990" s="425"/>
      <c r="B2990" s="425"/>
      <c r="C2990" s="425"/>
      <c r="D2990" s="425"/>
      <c r="E2990" s="425"/>
      <c r="F2990" s="425"/>
      <c r="G2990" s="425"/>
      <c r="H2990" s="425"/>
      <c r="I2990" s="425"/>
    </row>
    <row r="2991" spans="1:9" x14ac:dyDescent="0.2">
      <c r="A2991" s="425"/>
      <c r="B2991" s="425"/>
      <c r="C2991" s="425"/>
      <c r="D2991" s="425"/>
      <c r="E2991" s="425"/>
      <c r="F2991" s="425"/>
      <c r="G2991" s="425"/>
      <c r="H2991" s="425"/>
      <c r="I2991" s="425"/>
    </row>
    <row r="2992" spans="1:9" x14ac:dyDescent="0.2">
      <c r="A2992" s="425"/>
      <c r="B2992" s="425"/>
      <c r="C2992" s="425"/>
      <c r="D2992" s="425"/>
      <c r="E2992" s="425"/>
      <c r="F2992" s="425"/>
      <c r="G2992" s="425"/>
      <c r="H2992" s="425"/>
      <c r="I2992" s="425"/>
    </row>
    <row r="2993" spans="1:9" x14ac:dyDescent="0.2">
      <c r="A2993" s="425"/>
      <c r="B2993" s="425"/>
      <c r="C2993" s="425"/>
      <c r="D2993" s="425"/>
      <c r="E2993" s="425"/>
      <c r="F2993" s="425"/>
      <c r="G2993" s="425"/>
      <c r="H2993" s="425"/>
      <c r="I2993" s="425"/>
    </row>
    <row r="2994" spans="1:9" x14ac:dyDescent="0.2">
      <c r="A2994" s="425"/>
      <c r="B2994" s="425"/>
      <c r="C2994" s="425"/>
      <c r="D2994" s="425"/>
      <c r="E2994" s="425"/>
      <c r="F2994" s="425"/>
      <c r="G2994" s="425"/>
      <c r="H2994" s="425"/>
      <c r="I2994" s="425"/>
    </row>
    <row r="2995" spans="1:9" x14ac:dyDescent="0.2">
      <c r="A2995" s="425"/>
      <c r="B2995" s="425"/>
      <c r="C2995" s="425"/>
      <c r="D2995" s="425"/>
      <c r="E2995" s="425"/>
      <c r="F2995" s="425"/>
      <c r="G2995" s="425"/>
      <c r="H2995" s="425"/>
      <c r="I2995" s="425"/>
    </row>
    <row r="2996" spans="1:9" x14ac:dyDescent="0.2">
      <c r="A2996" s="425"/>
      <c r="B2996" s="425"/>
      <c r="C2996" s="425"/>
      <c r="D2996" s="425"/>
      <c r="E2996" s="425"/>
      <c r="F2996" s="425"/>
      <c r="G2996" s="425"/>
      <c r="H2996" s="425"/>
      <c r="I2996" s="425"/>
    </row>
    <row r="2997" spans="1:9" x14ac:dyDescent="0.2">
      <c r="A2997" s="425"/>
      <c r="B2997" s="425"/>
      <c r="C2997" s="425"/>
      <c r="D2997" s="425"/>
      <c r="E2997" s="425"/>
      <c r="F2997" s="425"/>
      <c r="G2997" s="425"/>
      <c r="H2997" s="425"/>
      <c r="I2997" s="425"/>
    </row>
    <row r="2998" spans="1:9" x14ac:dyDescent="0.2">
      <c r="A2998" s="425"/>
      <c r="B2998" s="425"/>
      <c r="C2998" s="425"/>
      <c r="D2998" s="425"/>
      <c r="E2998" s="425"/>
      <c r="F2998" s="425"/>
      <c r="G2998" s="425"/>
      <c r="H2998" s="425"/>
      <c r="I2998" s="425"/>
    </row>
    <row r="2999" spans="1:9" x14ac:dyDescent="0.2">
      <c r="A2999" s="425"/>
      <c r="B2999" s="425"/>
      <c r="C2999" s="425"/>
      <c r="D2999" s="425"/>
      <c r="E2999" s="425"/>
      <c r="F2999" s="425"/>
      <c r="G2999" s="425"/>
      <c r="H2999" s="425"/>
      <c r="I2999" s="425"/>
    </row>
    <row r="3000" spans="1:9" x14ac:dyDescent="0.2">
      <c r="A3000" s="425"/>
      <c r="B3000" s="425"/>
      <c r="C3000" s="425"/>
      <c r="D3000" s="425"/>
      <c r="E3000" s="425"/>
      <c r="F3000" s="425"/>
      <c r="G3000" s="425"/>
      <c r="H3000" s="425"/>
      <c r="I3000" s="425"/>
    </row>
    <row r="3001" spans="1:9" x14ac:dyDescent="0.2">
      <c r="A3001" s="425"/>
      <c r="B3001" s="425"/>
      <c r="C3001" s="425"/>
      <c r="D3001" s="425"/>
      <c r="E3001" s="425"/>
      <c r="F3001" s="425"/>
      <c r="G3001" s="425"/>
      <c r="H3001" s="425"/>
      <c r="I3001" s="425"/>
    </row>
    <row r="3002" spans="1:9" x14ac:dyDescent="0.2">
      <c r="A3002" s="425"/>
      <c r="B3002" s="425"/>
      <c r="C3002" s="425"/>
      <c r="D3002" s="425"/>
      <c r="E3002" s="425"/>
      <c r="F3002" s="425"/>
      <c r="G3002" s="425"/>
      <c r="H3002" s="425"/>
      <c r="I3002" s="425"/>
    </row>
    <row r="3003" spans="1:9" x14ac:dyDescent="0.2">
      <c r="A3003" s="425"/>
      <c r="B3003" s="425"/>
      <c r="C3003" s="425"/>
      <c r="D3003" s="425"/>
      <c r="E3003" s="425"/>
      <c r="F3003" s="425"/>
      <c r="G3003" s="425"/>
      <c r="H3003" s="425"/>
      <c r="I3003" s="425"/>
    </row>
    <row r="3004" spans="1:9" x14ac:dyDescent="0.2">
      <c r="A3004" s="425"/>
      <c r="B3004" s="425"/>
      <c r="C3004" s="425"/>
      <c r="D3004" s="425"/>
      <c r="E3004" s="425"/>
      <c r="F3004" s="425"/>
      <c r="G3004" s="425"/>
      <c r="H3004" s="425"/>
      <c r="I3004" s="425"/>
    </row>
    <row r="3005" spans="1:9" x14ac:dyDescent="0.2">
      <c r="A3005" s="425"/>
      <c r="B3005" s="425"/>
      <c r="C3005" s="425"/>
      <c r="D3005" s="425"/>
      <c r="E3005" s="425"/>
      <c r="F3005" s="425"/>
      <c r="G3005" s="425"/>
      <c r="H3005" s="425"/>
      <c r="I3005" s="425"/>
    </row>
    <row r="3006" spans="1:9" x14ac:dyDescent="0.2">
      <c r="A3006" s="425"/>
      <c r="B3006" s="425"/>
      <c r="C3006" s="425"/>
      <c r="D3006" s="425"/>
      <c r="E3006" s="425"/>
      <c r="F3006" s="425"/>
      <c r="G3006" s="425"/>
      <c r="H3006" s="425"/>
      <c r="I3006" s="425"/>
    </row>
    <row r="3007" spans="1:9" x14ac:dyDescent="0.2">
      <c r="A3007" s="425"/>
      <c r="B3007" s="425"/>
      <c r="C3007" s="425"/>
      <c r="D3007" s="425"/>
      <c r="E3007" s="425"/>
      <c r="F3007" s="425"/>
      <c r="G3007" s="425"/>
      <c r="H3007" s="425"/>
      <c r="I3007" s="425"/>
    </row>
    <row r="3008" spans="1:9" x14ac:dyDescent="0.2">
      <c r="A3008" s="425"/>
      <c r="B3008" s="425"/>
      <c r="C3008" s="425"/>
      <c r="D3008" s="425"/>
      <c r="E3008" s="425"/>
      <c r="F3008" s="425"/>
      <c r="G3008" s="425"/>
      <c r="H3008" s="425"/>
      <c r="I3008" s="425"/>
    </row>
    <row r="3009" spans="1:9" x14ac:dyDescent="0.2">
      <c r="A3009" s="425"/>
      <c r="B3009" s="425"/>
      <c r="C3009" s="425"/>
      <c r="D3009" s="425"/>
      <c r="E3009" s="425"/>
      <c r="F3009" s="425"/>
      <c r="G3009" s="425"/>
      <c r="H3009" s="425"/>
      <c r="I3009" s="425"/>
    </row>
    <row r="3010" spans="1:9" x14ac:dyDescent="0.2">
      <c r="A3010" s="425"/>
      <c r="B3010" s="425"/>
      <c r="C3010" s="425"/>
      <c r="D3010" s="425"/>
      <c r="E3010" s="425"/>
      <c r="F3010" s="425"/>
      <c r="G3010" s="425"/>
      <c r="H3010" s="425"/>
      <c r="I3010" s="425"/>
    </row>
    <row r="3011" spans="1:9" x14ac:dyDescent="0.2">
      <c r="A3011" s="425"/>
      <c r="B3011" s="425"/>
      <c r="C3011" s="425"/>
      <c r="D3011" s="425"/>
      <c r="E3011" s="425"/>
      <c r="F3011" s="425"/>
      <c r="G3011" s="425"/>
      <c r="H3011" s="425"/>
      <c r="I3011" s="425"/>
    </row>
    <row r="3012" spans="1:9" x14ac:dyDescent="0.2">
      <c r="A3012" s="425"/>
      <c r="B3012" s="425"/>
      <c r="C3012" s="425"/>
      <c r="D3012" s="425"/>
      <c r="E3012" s="425"/>
      <c r="F3012" s="425"/>
      <c r="G3012" s="425"/>
      <c r="H3012" s="425"/>
      <c r="I3012" s="425"/>
    </row>
    <row r="3013" spans="1:9" x14ac:dyDescent="0.2">
      <c r="A3013" s="425"/>
      <c r="B3013" s="425"/>
      <c r="C3013" s="425"/>
      <c r="D3013" s="425"/>
      <c r="E3013" s="425"/>
      <c r="F3013" s="425"/>
      <c r="G3013" s="425"/>
      <c r="H3013" s="425"/>
      <c r="I3013" s="425"/>
    </row>
    <row r="3014" spans="1:9" x14ac:dyDescent="0.2">
      <c r="A3014" s="425"/>
      <c r="B3014" s="425"/>
      <c r="C3014" s="425"/>
      <c r="D3014" s="425"/>
      <c r="E3014" s="425"/>
      <c r="F3014" s="425"/>
      <c r="G3014" s="425"/>
      <c r="H3014" s="425"/>
      <c r="I3014" s="425"/>
    </row>
    <row r="3015" spans="1:9" x14ac:dyDescent="0.2">
      <c r="A3015" s="425"/>
      <c r="B3015" s="425"/>
      <c r="C3015" s="425"/>
      <c r="D3015" s="425"/>
      <c r="E3015" s="425"/>
      <c r="F3015" s="425"/>
      <c r="G3015" s="425"/>
      <c r="H3015" s="425"/>
      <c r="I3015" s="425"/>
    </row>
    <row r="3016" spans="1:9" x14ac:dyDescent="0.2">
      <c r="A3016" s="425"/>
      <c r="B3016" s="425"/>
      <c r="C3016" s="425"/>
      <c r="D3016" s="425"/>
      <c r="E3016" s="425"/>
      <c r="F3016" s="425"/>
      <c r="G3016" s="425"/>
      <c r="H3016" s="425"/>
      <c r="I3016" s="425"/>
    </row>
    <row r="3017" spans="1:9" x14ac:dyDescent="0.2">
      <c r="A3017" s="425"/>
      <c r="B3017" s="425"/>
      <c r="C3017" s="425"/>
      <c r="D3017" s="425"/>
      <c r="E3017" s="425"/>
      <c r="F3017" s="425"/>
      <c r="G3017" s="425"/>
      <c r="H3017" s="425"/>
      <c r="I3017" s="425"/>
    </row>
    <row r="3018" spans="1:9" x14ac:dyDescent="0.2">
      <c r="A3018" s="425"/>
      <c r="B3018" s="425"/>
      <c r="C3018" s="425"/>
      <c r="D3018" s="425"/>
      <c r="E3018" s="425"/>
      <c r="F3018" s="425"/>
      <c r="G3018" s="425"/>
      <c r="H3018" s="425"/>
      <c r="I3018" s="425"/>
    </row>
    <row r="3019" spans="1:9" x14ac:dyDescent="0.2">
      <c r="A3019" s="425"/>
      <c r="B3019" s="425"/>
      <c r="C3019" s="425"/>
      <c r="D3019" s="425"/>
      <c r="E3019" s="425"/>
      <c r="F3019" s="425"/>
      <c r="G3019" s="425"/>
      <c r="H3019" s="425"/>
      <c r="I3019" s="425"/>
    </row>
    <row r="3020" spans="1:9" x14ac:dyDescent="0.2">
      <c r="A3020" s="425"/>
      <c r="B3020" s="425"/>
      <c r="C3020" s="425"/>
      <c r="D3020" s="425"/>
      <c r="E3020" s="425"/>
      <c r="F3020" s="425"/>
      <c r="G3020" s="425"/>
      <c r="H3020" s="425"/>
      <c r="I3020" s="425"/>
    </row>
    <row r="3021" spans="1:9" x14ac:dyDescent="0.2">
      <c r="A3021" s="425"/>
      <c r="B3021" s="425"/>
      <c r="C3021" s="425"/>
      <c r="D3021" s="425"/>
      <c r="E3021" s="425"/>
      <c r="F3021" s="425"/>
      <c r="G3021" s="425"/>
      <c r="H3021" s="425"/>
      <c r="I3021" s="425"/>
    </row>
    <row r="3022" spans="1:9" x14ac:dyDescent="0.2">
      <c r="A3022" s="425"/>
      <c r="B3022" s="425"/>
      <c r="C3022" s="425"/>
      <c r="D3022" s="425"/>
      <c r="E3022" s="425"/>
      <c r="F3022" s="425"/>
      <c r="G3022" s="425"/>
      <c r="H3022" s="425"/>
      <c r="I3022" s="425"/>
    </row>
    <row r="3023" spans="1:9" x14ac:dyDescent="0.2">
      <c r="A3023" s="425"/>
      <c r="B3023" s="425"/>
      <c r="C3023" s="425"/>
      <c r="D3023" s="425"/>
      <c r="E3023" s="425"/>
      <c r="F3023" s="425"/>
      <c r="G3023" s="425"/>
      <c r="H3023" s="425"/>
      <c r="I3023" s="425"/>
    </row>
    <row r="3024" spans="1:9" x14ac:dyDescent="0.2">
      <c r="A3024" s="425"/>
      <c r="B3024" s="425"/>
      <c r="C3024" s="425"/>
      <c r="D3024" s="425"/>
      <c r="E3024" s="425"/>
      <c r="F3024" s="425"/>
      <c r="G3024" s="425"/>
      <c r="H3024" s="425"/>
      <c r="I3024" s="425"/>
    </row>
    <row r="3025" spans="1:9" x14ac:dyDescent="0.2">
      <c r="A3025" s="425"/>
      <c r="B3025" s="425"/>
      <c r="C3025" s="425"/>
      <c r="D3025" s="425"/>
      <c r="E3025" s="425"/>
      <c r="F3025" s="425"/>
      <c r="G3025" s="425"/>
      <c r="H3025" s="425"/>
      <c r="I3025" s="425"/>
    </row>
    <row r="3026" spans="1:9" x14ac:dyDescent="0.2">
      <c r="A3026" s="425"/>
      <c r="B3026" s="425"/>
      <c r="C3026" s="425"/>
      <c r="D3026" s="425"/>
      <c r="E3026" s="425"/>
      <c r="F3026" s="425"/>
      <c r="G3026" s="425"/>
      <c r="H3026" s="425"/>
      <c r="I3026" s="425"/>
    </row>
    <row r="3027" spans="1:9" x14ac:dyDescent="0.2">
      <c r="A3027" s="425"/>
      <c r="B3027" s="425"/>
      <c r="C3027" s="425"/>
      <c r="D3027" s="425"/>
      <c r="E3027" s="425"/>
      <c r="F3027" s="425"/>
      <c r="G3027" s="425"/>
      <c r="H3027" s="425"/>
      <c r="I3027" s="425"/>
    </row>
    <row r="3028" spans="1:9" x14ac:dyDescent="0.2">
      <c r="A3028" s="425"/>
      <c r="B3028" s="425"/>
      <c r="C3028" s="425"/>
      <c r="D3028" s="425"/>
      <c r="E3028" s="425"/>
      <c r="F3028" s="425"/>
      <c r="G3028" s="425"/>
      <c r="H3028" s="425"/>
      <c r="I3028" s="425"/>
    </row>
    <row r="3029" spans="1:9" x14ac:dyDescent="0.2">
      <c r="A3029" s="425"/>
      <c r="B3029" s="425"/>
      <c r="C3029" s="425"/>
      <c r="D3029" s="425"/>
      <c r="E3029" s="425"/>
      <c r="F3029" s="425"/>
      <c r="G3029" s="425"/>
      <c r="H3029" s="425"/>
      <c r="I3029" s="425"/>
    </row>
    <row r="3030" spans="1:9" x14ac:dyDescent="0.2">
      <c r="A3030" s="425"/>
      <c r="B3030" s="425"/>
      <c r="C3030" s="425"/>
      <c r="D3030" s="425"/>
      <c r="E3030" s="425"/>
      <c r="F3030" s="425"/>
      <c r="G3030" s="425"/>
      <c r="H3030" s="425"/>
      <c r="I3030" s="425"/>
    </row>
    <row r="3031" spans="1:9" x14ac:dyDescent="0.2">
      <c r="A3031" s="425"/>
      <c r="B3031" s="425"/>
      <c r="C3031" s="425"/>
      <c r="D3031" s="425"/>
      <c r="E3031" s="425"/>
      <c r="F3031" s="425"/>
      <c r="G3031" s="425"/>
      <c r="H3031" s="425"/>
      <c r="I3031" s="425"/>
    </row>
    <row r="3032" spans="1:9" x14ac:dyDescent="0.2">
      <c r="A3032" s="425"/>
      <c r="B3032" s="425"/>
      <c r="C3032" s="425"/>
      <c r="D3032" s="425"/>
      <c r="E3032" s="425"/>
      <c r="F3032" s="425"/>
      <c r="G3032" s="425"/>
      <c r="H3032" s="425"/>
      <c r="I3032" s="425"/>
    </row>
    <row r="3033" spans="1:9" x14ac:dyDescent="0.2">
      <c r="A3033" s="425"/>
      <c r="B3033" s="425"/>
      <c r="C3033" s="425"/>
      <c r="D3033" s="425"/>
      <c r="E3033" s="425"/>
      <c r="F3033" s="425"/>
      <c r="G3033" s="425"/>
      <c r="H3033" s="425"/>
      <c r="I3033" s="425"/>
    </row>
    <row r="3034" spans="1:9" x14ac:dyDescent="0.2">
      <c r="A3034" s="425"/>
      <c r="B3034" s="425"/>
      <c r="C3034" s="425"/>
      <c r="D3034" s="425"/>
      <c r="E3034" s="425"/>
      <c r="F3034" s="425"/>
      <c r="G3034" s="425"/>
      <c r="H3034" s="425"/>
      <c r="I3034" s="425"/>
    </row>
    <row r="3035" spans="1:9" x14ac:dyDescent="0.2">
      <c r="A3035" s="425"/>
      <c r="B3035" s="425"/>
      <c r="C3035" s="425"/>
      <c r="D3035" s="425"/>
      <c r="E3035" s="425"/>
      <c r="F3035" s="425"/>
      <c r="G3035" s="425"/>
      <c r="H3035" s="425"/>
      <c r="I3035" s="425"/>
    </row>
    <row r="3036" spans="1:9" x14ac:dyDescent="0.2">
      <c r="A3036" s="425"/>
      <c r="B3036" s="425"/>
      <c r="C3036" s="425"/>
      <c r="D3036" s="425"/>
      <c r="E3036" s="425"/>
      <c r="F3036" s="425"/>
      <c r="G3036" s="425"/>
      <c r="H3036" s="425"/>
      <c r="I3036" s="425"/>
    </row>
    <row r="3037" spans="1:9" x14ac:dyDescent="0.2">
      <c r="A3037" s="425"/>
      <c r="B3037" s="425"/>
      <c r="C3037" s="425"/>
      <c r="D3037" s="425"/>
      <c r="E3037" s="425"/>
      <c r="F3037" s="425"/>
      <c r="G3037" s="425"/>
      <c r="H3037" s="425"/>
      <c r="I3037" s="425"/>
    </row>
    <row r="3038" spans="1:9" x14ac:dyDescent="0.2">
      <c r="A3038" s="425"/>
      <c r="B3038" s="425"/>
      <c r="C3038" s="425"/>
      <c r="D3038" s="425"/>
      <c r="E3038" s="425"/>
      <c r="F3038" s="425"/>
      <c r="G3038" s="425"/>
      <c r="H3038" s="425"/>
      <c r="I3038" s="425"/>
    </row>
    <row r="3039" spans="1:9" x14ac:dyDescent="0.2">
      <c r="A3039" s="425"/>
      <c r="B3039" s="425"/>
      <c r="C3039" s="425"/>
      <c r="D3039" s="425"/>
      <c r="E3039" s="425"/>
      <c r="F3039" s="425"/>
      <c r="G3039" s="425"/>
      <c r="H3039" s="425"/>
      <c r="I3039" s="425"/>
    </row>
    <row r="3040" spans="1:9" x14ac:dyDescent="0.2">
      <c r="A3040" s="425"/>
      <c r="B3040" s="425"/>
      <c r="C3040" s="425"/>
      <c r="D3040" s="425"/>
      <c r="E3040" s="425"/>
      <c r="F3040" s="425"/>
      <c r="G3040" s="425"/>
      <c r="H3040" s="425"/>
      <c r="I3040" s="425"/>
    </row>
    <row r="3041" spans="1:9" x14ac:dyDescent="0.2">
      <c r="A3041" s="425"/>
      <c r="B3041" s="425"/>
      <c r="C3041" s="425"/>
      <c r="D3041" s="425"/>
      <c r="E3041" s="425"/>
      <c r="F3041" s="425"/>
      <c r="G3041" s="425"/>
      <c r="H3041" s="425"/>
      <c r="I3041" s="425"/>
    </row>
    <row r="3042" spans="1:9" x14ac:dyDescent="0.2">
      <c r="A3042" s="425"/>
      <c r="B3042" s="425"/>
      <c r="C3042" s="425"/>
      <c r="D3042" s="425"/>
      <c r="E3042" s="425"/>
      <c r="F3042" s="425"/>
      <c r="G3042" s="425"/>
      <c r="H3042" s="425"/>
      <c r="I3042" s="425"/>
    </row>
    <row r="3043" spans="1:9" x14ac:dyDescent="0.2">
      <c r="A3043" s="425"/>
      <c r="B3043" s="425"/>
      <c r="C3043" s="425"/>
      <c r="D3043" s="425"/>
      <c r="E3043" s="425"/>
      <c r="F3043" s="425"/>
      <c r="G3043" s="425"/>
      <c r="H3043" s="425"/>
      <c r="I3043" s="425"/>
    </row>
    <row r="3044" spans="1:9" x14ac:dyDescent="0.2">
      <c r="A3044" s="425"/>
      <c r="B3044" s="425"/>
      <c r="C3044" s="425"/>
      <c r="D3044" s="425"/>
      <c r="E3044" s="425"/>
      <c r="F3044" s="425"/>
      <c r="G3044" s="425"/>
      <c r="H3044" s="425"/>
      <c r="I3044" s="425"/>
    </row>
    <row r="3045" spans="1:9" x14ac:dyDescent="0.2">
      <c r="A3045" s="425"/>
      <c r="B3045" s="425"/>
      <c r="C3045" s="425"/>
      <c r="D3045" s="425"/>
      <c r="E3045" s="425"/>
      <c r="F3045" s="425"/>
      <c r="G3045" s="425"/>
      <c r="H3045" s="425"/>
      <c r="I3045" s="425"/>
    </row>
    <row r="3046" spans="1:9" x14ac:dyDescent="0.2">
      <c r="A3046" s="425"/>
      <c r="B3046" s="425"/>
      <c r="C3046" s="425"/>
      <c r="D3046" s="425"/>
      <c r="E3046" s="425"/>
      <c r="F3046" s="425"/>
      <c r="G3046" s="425"/>
      <c r="H3046" s="425"/>
      <c r="I3046" s="425"/>
    </row>
    <row r="3047" spans="1:9" x14ac:dyDescent="0.2">
      <c r="A3047" s="425"/>
      <c r="B3047" s="425"/>
      <c r="C3047" s="425"/>
      <c r="D3047" s="425"/>
      <c r="E3047" s="425"/>
      <c r="F3047" s="425"/>
      <c r="G3047" s="425"/>
      <c r="H3047" s="425"/>
      <c r="I3047" s="425"/>
    </row>
    <row r="3048" spans="1:9" x14ac:dyDescent="0.2">
      <c r="A3048" s="425"/>
      <c r="B3048" s="425"/>
      <c r="C3048" s="425"/>
      <c r="D3048" s="425"/>
      <c r="E3048" s="425"/>
      <c r="F3048" s="425"/>
      <c r="G3048" s="425"/>
      <c r="H3048" s="425"/>
      <c r="I3048" s="425"/>
    </row>
    <row r="3049" spans="1:9" x14ac:dyDescent="0.2">
      <c r="A3049" s="425"/>
      <c r="B3049" s="425"/>
      <c r="C3049" s="425"/>
      <c r="D3049" s="425"/>
      <c r="E3049" s="425"/>
      <c r="F3049" s="425"/>
      <c r="G3049" s="425"/>
      <c r="H3049" s="425"/>
      <c r="I3049" s="425"/>
    </row>
    <row r="3050" spans="1:9" x14ac:dyDescent="0.2">
      <c r="A3050" s="425"/>
      <c r="B3050" s="425"/>
      <c r="C3050" s="425"/>
      <c r="D3050" s="425"/>
      <c r="E3050" s="425"/>
      <c r="F3050" s="425"/>
      <c r="G3050" s="425"/>
      <c r="H3050" s="425"/>
      <c r="I3050" s="425"/>
    </row>
    <row r="3051" spans="1:9" x14ac:dyDescent="0.2">
      <c r="A3051" s="425"/>
      <c r="B3051" s="425"/>
      <c r="C3051" s="425"/>
      <c r="D3051" s="425"/>
      <c r="E3051" s="425"/>
      <c r="F3051" s="425"/>
      <c r="G3051" s="425"/>
      <c r="H3051" s="425"/>
      <c r="I3051" s="425"/>
    </row>
    <row r="3052" spans="1:9" x14ac:dyDescent="0.2">
      <c r="A3052" s="425"/>
      <c r="B3052" s="425"/>
      <c r="C3052" s="425"/>
      <c r="D3052" s="425"/>
      <c r="E3052" s="425"/>
      <c r="F3052" s="425"/>
      <c r="G3052" s="425"/>
      <c r="H3052" s="425"/>
      <c r="I3052" s="425"/>
    </row>
    <row r="3053" spans="1:9" x14ac:dyDescent="0.2">
      <c r="A3053" s="425"/>
      <c r="B3053" s="425"/>
      <c r="C3053" s="425"/>
      <c r="D3053" s="425"/>
      <c r="E3053" s="425"/>
      <c r="F3053" s="425"/>
      <c r="G3053" s="425"/>
      <c r="H3053" s="425"/>
      <c r="I3053" s="425"/>
    </row>
    <row r="3054" spans="1:9" x14ac:dyDescent="0.2">
      <c r="A3054" s="425"/>
      <c r="B3054" s="425"/>
      <c r="C3054" s="425"/>
      <c r="D3054" s="425"/>
      <c r="E3054" s="425"/>
      <c r="F3054" s="425"/>
      <c r="G3054" s="425"/>
      <c r="H3054" s="425"/>
      <c r="I3054" s="425"/>
    </row>
    <row r="3055" spans="1:9" x14ac:dyDescent="0.2">
      <c r="A3055" s="425"/>
      <c r="B3055" s="425"/>
      <c r="C3055" s="425"/>
      <c r="D3055" s="425"/>
      <c r="E3055" s="425"/>
      <c r="F3055" s="425"/>
      <c r="G3055" s="425"/>
      <c r="H3055" s="425"/>
      <c r="I3055" s="425"/>
    </row>
    <row r="3056" spans="1:9" x14ac:dyDescent="0.2">
      <c r="A3056" s="425"/>
      <c r="B3056" s="425"/>
      <c r="C3056" s="425"/>
      <c r="D3056" s="425"/>
      <c r="E3056" s="425"/>
      <c r="F3056" s="425"/>
      <c r="G3056" s="425"/>
      <c r="H3056" s="425"/>
      <c r="I3056" s="425"/>
    </row>
    <row r="3057" spans="1:9" x14ac:dyDescent="0.2">
      <c r="A3057" s="425"/>
      <c r="B3057" s="425"/>
      <c r="C3057" s="425"/>
      <c r="D3057" s="425"/>
      <c r="E3057" s="425"/>
      <c r="F3057" s="425"/>
      <c r="G3057" s="425"/>
      <c r="H3057" s="425"/>
      <c r="I3057" s="425"/>
    </row>
    <row r="3058" spans="1:9" x14ac:dyDescent="0.2">
      <c r="A3058" s="425"/>
      <c r="B3058" s="425"/>
      <c r="C3058" s="425"/>
      <c r="D3058" s="425"/>
      <c r="E3058" s="425"/>
      <c r="F3058" s="425"/>
      <c r="G3058" s="425"/>
      <c r="H3058" s="425"/>
      <c r="I3058" s="425"/>
    </row>
    <row r="3059" spans="1:9" x14ac:dyDescent="0.2">
      <c r="A3059" s="425"/>
      <c r="B3059" s="425"/>
      <c r="C3059" s="425"/>
      <c r="D3059" s="425"/>
      <c r="E3059" s="425"/>
      <c r="F3059" s="425"/>
      <c r="G3059" s="425"/>
      <c r="H3059" s="425"/>
      <c r="I3059" s="425"/>
    </row>
    <row r="3060" spans="1:9" x14ac:dyDescent="0.2">
      <c r="A3060" s="425"/>
      <c r="B3060" s="425"/>
      <c r="C3060" s="425"/>
      <c r="D3060" s="425"/>
      <c r="E3060" s="425"/>
      <c r="F3060" s="425"/>
      <c r="G3060" s="425"/>
      <c r="H3060" s="425"/>
      <c r="I3060" s="425"/>
    </row>
    <row r="3061" spans="1:9" x14ac:dyDescent="0.2">
      <c r="A3061" s="425"/>
      <c r="B3061" s="425"/>
      <c r="C3061" s="425"/>
      <c r="D3061" s="425"/>
      <c r="E3061" s="425"/>
      <c r="F3061" s="425"/>
      <c r="G3061" s="425"/>
      <c r="H3061" s="425"/>
      <c r="I3061" s="425"/>
    </row>
    <row r="3062" spans="1:9" x14ac:dyDescent="0.2">
      <c r="A3062" s="425"/>
      <c r="B3062" s="425"/>
      <c r="C3062" s="425"/>
      <c r="D3062" s="425"/>
      <c r="E3062" s="425"/>
      <c r="F3062" s="425"/>
      <c r="G3062" s="425"/>
      <c r="H3062" s="425"/>
      <c r="I3062" s="425"/>
    </row>
    <row r="3063" spans="1:9" x14ac:dyDescent="0.2">
      <c r="A3063" s="425"/>
      <c r="B3063" s="425"/>
      <c r="C3063" s="425"/>
      <c r="D3063" s="425"/>
      <c r="E3063" s="425"/>
      <c r="F3063" s="425"/>
      <c r="G3063" s="425"/>
      <c r="H3063" s="425"/>
      <c r="I3063" s="425"/>
    </row>
    <row r="3064" spans="1:9" x14ac:dyDescent="0.2">
      <c r="A3064" s="425"/>
      <c r="B3064" s="425"/>
      <c r="C3064" s="425"/>
      <c r="D3064" s="425"/>
      <c r="E3064" s="425"/>
      <c r="F3064" s="425"/>
      <c r="G3064" s="425"/>
      <c r="H3064" s="425"/>
      <c r="I3064" s="425"/>
    </row>
    <row r="3065" spans="1:9" x14ac:dyDescent="0.2">
      <c r="A3065" s="425"/>
      <c r="B3065" s="425"/>
      <c r="C3065" s="425"/>
      <c r="D3065" s="425"/>
      <c r="E3065" s="425"/>
      <c r="F3065" s="425"/>
      <c r="G3065" s="425"/>
      <c r="H3065" s="425"/>
      <c r="I3065" s="425"/>
    </row>
    <row r="3066" spans="1:9" x14ac:dyDescent="0.2">
      <c r="A3066" s="425"/>
      <c r="B3066" s="425"/>
      <c r="C3066" s="425"/>
      <c r="D3066" s="425"/>
      <c r="E3066" s="425"/>
      <c r="F3066" s="425"/>
      <c r="G3066" s="425"/>
      <c r="H3066" s="425"/>
      <c r="I3066" s="425"/>
    </row>
    <row r="3067" spans="1:9" x14ac:dyDescent="0.2">
      <c r="A3067" s="425"/>
      <c r="B3067" s="425"/>
      <c r="C3067" s="425"/>
      <c r="D3067" s="425"/>
      <c r="E3067" s="425"/>
      <c r="F3067" s="425"/>
      <c r="G3067" s="425"/>
      <c r="H3067" s="425"/>
      <c r="I3067" s="425"/>
    </row>
    <row r="3068" spans="1:9" x14ac:dyDescent="0.2">
      <c r="A3068" s="425"/>
      <c r="B3068" s="425"/>
      <c r="C3068" s="425"/>
      <c r="D3068" s="425"/>
      <c r="E3068" s="425"/>
      <c r="F3068" s="425"/>
      <c r="G3068" s="425"/>
      <c r="H3068" s="425"/>
      <c r="I3068" s="425"/>
    </row>
    <row r="3069" spans="1:9" x14ac:dyDescent="0.2">
      <c r="A3069" s="425"/>
      <c r="B3069" s="425"/>
      <c r="C3069" s="425"/>
      <c r="D3069" s="425"/>
      <c r="E3069" s="425"/>
      <c r="F3069" s="425"/>
      <c r="G3069" s="425"/>
      <c r="H3069" s="425"/>
      <c r="I3069" s="425"/>
    </row>
    <row r="3070" spans="1:9" x14ac:dyDescent="0.2">
      <c r="A3070" s="425"/>
      <c r="B3070" s="425"/>
      <c r="C3070" s="425"/>
      <c r="D3070" s="425"/>
      <c r="E3070" s="425"/>
      <c r="F3070" s="425"/>
      <c r="G3070" s="425"/>
      <c r="H3070" s="425"/>
      <c r="I3070" s="425"/>
    </row>
    <row r="3071" spans="1:9" x14ac:dyDescent="0.2">
      <c r="A3071" s="425"/>
      <c r="B3071" s="425"/>
      <c r="C3071" s="425"/>
      <c r="D3071" s="425"/>
      <c r="E3071" s="425"/>
      <c r="F3071" s="425"/>
      <c r="G3071" s="425"/>
      <c r="H3071" s="425"/>
      <c r="I3071" s="425"/>
    </row>
    <row r="3072" spans="1:9" x14ac:dyDescent="0.2">
      <c r="A3072" s="425"/>
      <c r="B3072" s="425"/>
      <c r="C3072" s="425"/>
      <c r="D3072" s="425"/>
      <c r="E3072" s="425"/>
      <c r="F3072" s="425"/>
      <c r="G3072" s="425"/>
      <c r="H3072" s="425"/>
      <c r="I3072" s="425"/>
    </row>
    <row r="3073" spans="1:9" x14ac:dyDescent="0.2">
      <c r="A3073" s="425"/>
      <c r="B3073" s="425"/>
      <c r="C3073" s="425"/>
      <c r="D3073" s="425"/>
      <c r="E3073" s="425"/>
      <c r="F3073" s="425"/>
      <c r="G3073" s="425"/>
      <c r="H3073" s="425"/>
      <c r="I3073" s="425"/>
    </row>
    <row r="3074" spans="1:9" x14ac:dyDescent="0.2">
      <c r="A3074" s="425"/>
      <c r="B3074" s="425"/>
      <c r="C3074" s="425"/>
      <c r="D3074" s="425"/>
      <c r="E3074" s="425"/>
      <c r="F3074" s="425"/>
      <c r="G3074" s="425"/>
      <c r="H3074" s="425"/>
      <c r="I3074" s="425"/>
    </row>
    <row r="3075" spans="1:9" x14ac:dyDescent="0.2">
      <c r="A3075" s="425"/>
      <c r="B3075" s="425"/>
      <c r="C3075" s="425"/>
      <c r="D3075" s="425"/>
      <c r="E3075" s="425"/>
      <c r="F3075" s="425"/>
      <c r="G3075" s="425"/>
      <c r="H3075" s="425"/>
      <c r="I3075" s="425"/>
    </row>
    <row r="3076" spans="1:9" x14ac:dyDescent="0.2">
      <c r="A3076" s="425"/>
      <c r="B3076" s="425"/>
      <c r="C3076" s="425"/>
      <c r="D3076" s="425"/>
      <c r="E3076" s="425"/>
      <c r="F3076" s="425"/>
      <c r="G3076" s="425"/>
      <c r="H3076" s="425"/>
      <c r="I3076" s="425"/>
    </row>
    <row r="3077" spans="1:9" x14ac:dyDescent="0.2">
      <c r="A3077" s="425"/>
      <c r="B3077" s="425"/>
      <c r="C3077" s="425"/>
      <c r="D3077" s="425"/>
      <c r="E3077" s="425"/>
      <c r="F3077" s="425"/>
      <c r="G3077" s="425"/>
      <c r="H3077" s="425"/>
      <c r="I3077" s="425"/>
    </row>
    <row r="3078" spans="1:9" x14ac:dyDescent="0.2">
      <c r="A3078" s="425"/>
      <c r="B3078" s="425"/>
      <c r="C3078" s="425"/>
      <c r="D3078" s="425"/>
      <c r="E3078" s="425"/>
      <c r="F3078" s="425"/>
      <c r="G3078" s="425"/>
      <c r="H3078" s="425"/>
      <c r="I3078" s="425"/>
    </row>
    <row r="3079" spans="1:9" x14ac:dyDescent="0.2">
      <c r="A3079" s="425"/>
      <c r="B3079" s="425"/>
      <c r="C3079" s="425"/>
      <c r="D3079" s="425"/>
      <c r="E3079" s="425"/>
      <c r="F3079" s="425"/>
      <c r="G3079" s="425"/>
      <c r="H3079" s="425"/>
      <c r="I3079" s="425"/>
    </row>
    <row r="3080" spans="1:9" x14ac:dyDescent="0.2">
      <c r="A3080" s="425"/>
      <c r="B3080" s="425"/>
      <c r="C3080" s="425"/>
      <c r="D3080" s="425"/>
      <c r="E3080" s="425"/>
      <c r="F3080" s="425"/>
      <c r="G3080" s="425"/>
      <c r="H3080" s="425"/>
      <c r="I3080" s="425"/>
    </row>
    <row r="3081" spans="1:9" x14ac:dyDescent="0.2">
      <c r="A3081" s="425"/>
      <c r="B3081" s="425"/>
      <c r="C3081" s="425"/>
      <c r="D3081" s="425"/>
      <c r="E3081" s="425"/>
      <c r="F3081" s="425"/>
      <c r="G3081" s="425"/>
      <c r="H3081" s="425"/>
      <c r="I3081" s="425"/>
    </row>
    <row r="3082" spans="1:9" x14ac:dyDescent="0.2">
      <c r="A3082" s="425"/>
      <c r="B3082" s="425"/>
      <c r="C3082" s="425"/>
      <c r="D3082" s="425"/>
      <c r="E3082" s="425"/>
      <c r="F3082" s="425"/>
      <c r="G3082" s="425"/>
      <c r="H3082" s="425"/>
      <c r="I3082" s="425"/>
    </row>
    <row r="3083" spans="1:9" x14ac:dyDescent="0.2">
      <c r="A3083" s="425"/>
      <c r="B3083" s="425"/>
      <c r="C3083" s="425"/>
      <c r="D3083" s="425"/>
      <c r="E3083" s="425"/>
      <c r="F3083" s="425"/>
      <c r="G3083" s="425"/>
      <c r="H3083" s="425"/>
      <c r="I3083" s="425"/>
    </row>
    <row r="3084" spans="1:9" x14ac:dyDescent="0.2">
      <c r="A3084" s="425"/>
      <c r="B3084" s="425"/>
      <c r="C3084" s="425"/>
      <c r="D3084" s="425"/>
      <c r="E3084" s="425"/>
      <c r="F3084" s="425"/>
      <c r="G3084" s="425"/>
      <c r="H3084" s="425"/>
      <c r="I3084" s="425"/>
    </row>
    <row r="3085" spans="1:9" x14ac:dyDescent="0.2">
      <c r="A3085" s="425"/>
      <c r="B3085" s="425"/>
      <c r="C3085" s="425"/>
      <c r="D3085" s="425"/>
      <c r="E3085" s="425"/>
      <c r="F3085" s="425"/>
      <c r="G3085" s="425"/>
      <c r="H3085" s="425"/>
      <c r="I3085" s="425"/>
    </row>
    <row r="3086" spans="1:9" x14ac:dyDescent="0.2">
      <c r="A3086" s="425"/>
      <c r="B3086" s="425"/>
      <c r="C3086" s="425"/>
      <c r="D3086" s="425"/>
      <c r="E3086" s="425"/>
      <c r="F3086" s="425"/>
      <c r="G3086" s="425"/>
      <c r="H3086" s="425"/>
      <c r="I3086" s="425"/>
    </row>
    <row r="3087" spans="1:9" x14ac:dyDescent="0.2">
      <c r="A3087" s="425"/>
      <c r="B3087" s="425"/>
      <c r="C3087" s="425"/>
      <c r="D3087" s="425"/>
      <c r="E3087" s="425"/>
      <c r="F3087" s="425"/>
      <c r="G3087" s="425"/>
      <c r="H3087" s="425"/>
      <c r="I3087" s="425"/>
    </row>
    <row r="3088" spans="1:9" x14ac:dyDescent="0.2">
      <c r="A3088" s="425"/>
      <c r="B3088" s="425"/>
      <c r="C3088" s="425"/>
      <c r="D3088" s="425"/>
      <c r="E3088" s="425"/>
      <c r="F3088" s="425"/>
      <c r="G3088" s="425"/>
      <c r="H3088" s="425"/>
      <c r="I3088" s="425"/>
    </row>
    <row r="3089" spans="1:9" x14ac:dyDescent="0.2">
      <c r="A3089" s="425"/>
      <c r="B3089" s="425"/>
      <c r="C3089" s="425"/>
      <c r="D3089" s="425"/>
      <c r="E3089" s="425"/>
      <c r="F3089" s="425"/>
      <c r="G3089" s="425"/>
      <c r="H3089" s="425"/>
      <c r="I3089" s="425"/>
    </row>
    <row r="3090" spans="1:9" x14ac:dyDescent="0.2">
      <c r="A3090" s="425"/>
      <c r="B3090" s="425"/>
      <c r="C3090" s="425"/>
      <c r="D3090" s="425"/>
      <c r="E3090" s="425"/>
      <c r="F3090" s="425"/>
      <c r="G3090" s="425"/>
      <c r="H3090" s="425"/>
      <c r="I3090" s="425"/>
    </row>
    <row r="3091" spans="1:9" x14ac:dyDescent="0.2">
      <c r="A3091" s="425"/>
      <c r="B3091" s="425"/>
      <c r="C3091" s="425"/>
      <c r="D3091" s="425"/>
      <c r="E3091" s="425"/>
      <c r="F3091" s="425"/>
      <c r="G3091" s="425"/>
      <c r="H3091" s="425"/>
      <c r="I3091" s="425"/>
    </row>
    <row r="3092" spans="1:9" x14ac:dyDescent="0.2">
      <c r="A3092" s="425"/>
      <c r="B3092" s="425"/>
      <c r="C3092" s="425"/>
      <c r="D3092" s="425"/>
      <c r="E3092" s="425"/>
      <c r="F3092" s="425"/>
      <c r="G3092" s="425"/>
      <c r="H3092" s="425"/>
      <c r="I3092" s="425"/>
    </row>
    <row r="3093" spans="1:9" x14ac:dyDescent="0.2">
      <c r="A3093" s="425"/>
      <c r="B3093" s="425"/>
      <c r="C3093" s="425"/>
      <c r="D3093" s="425"/>
      <c r="E3093" s="425"/>
      <c r="F3093" s="425"/>
      <c r="G3093" s="425"/>
      <c r="H3093" s="425"/>
      <c r="I3093" s="425"/>
    </row>
    <row r="3094" spans="1:9" x14ac:dyDescent="0.2">
      <c r="A3094" s="425"/>
      <c r="B3094" s="425"/>
      <c r="C3094" s="425"/>
      <c r="D3094" s="425"/>
      <c r="E3094" s="425"/>
      <c r="F3094" s="425"/>
      <c r="G3094" s="425"/>
      <c r="H3094" s="425"/>
      <c r="I3094" s="425"/>
    </row>
    <row r="3095" spans="1:9" x14ac:dyDescent="0.2">
      <c r="A3095" s="425"/>
      <c r="B3095" s="425"/>
      <c r="C3095" s="425"/>
      <c r="D3095" s="425"/>
      <c r="E3095" s="425"/>
      <c r="F3095" s="425"/>
      <c r="G3095" s="425"/>
      <c r="H3095" s="425"/>
      <c r="I3095" s="425"/>
    </row>
    <row r="3096" spans="1:9" x14ac:dyDescent="0.2">
      <c r="A3096" s="425"/>
      <c r="B3096" s="425"/>
      <c r="C3096" s="425"/>
      <c r="D3096" s="425"/>
      <c r="E3096" s="425"/>
      <c r="F3096" s="425"/>
      <c r="G3096" s="425"/>
      <c r="H3096" s="425"/>
      <c r="I3096" s="425"/>
    </row>
    <row r="3097" spans="1:9" x14ac:dyDescent="0.2">
      <c r="A3097" s="425"/>
      <c r="B3097" s="425"/>
      <c r="C3097" s="425"/>
      <c r="D3097" s="425"/>
      <c r="E3097" s="425"/>
      <c r="F3097" s="425"/>
      <c r="G3097" s="425"/>
      <c r="H3097" s="425"/>
      <c r="I3097" s="425"/>
    </row>
    <row r="3098" spans="1:9" x14ac:dyDescent="0.2">
      <c r="A3098" s="425"/>
      <c r="B3098" s="425"/>
      <c r="C3098" s="425"/>
      <c r="D3098" s="425"/>
      <c r="E3098" s="425"/>
      <c r="F3098" s="425"/>
      <c r="G3098" s="425"/>
      <c r="H3098" s="425"/>
      <c r="I3098" s="425"/>
    </row>
    <row r="3099" spans="1:9" x14ac:dyDescent="0.2">
      <c r="A3099" s="425"/>
      <c r="B3099" s="425"/>
      <c r="C3099" s="425"/>
      <c r="D3099" s="425"/>
      <c r="E3099" s="425"/>
      <c r="F3099" s="425"/>
      <c r="G3099" s="425"/>
      <c r="H3099" s="425"/>
      <c r="I3099" s="425"/>
    </row>
    <row r="3100" spans="1:9" x14ac:dyDescent="0.2">
      <c r="A3100" s="425"/>
      <c r="B3100" s="425"/>
      <c r="C3100" s="425"/>
      <c r="D3100" s="425"/>
      <c r="E3100" s="425"/>
      <c r="F3100" s="425"/>
      <c r="G3100" s="425"/>
      <c r="H3100" s="425"/>
      <c r="I3100" s="425"/>
    </row>
    <row r="3101" spans="1:9" x14ac:dyDescent="0.2">
      <c r="A3101" s="425"/>
      <c r="B3101" s="425"/>
      <c r="C3101" s="425"/>
      <c r="D3101" s="425"/>
      <c r="E3101" s="425"/>
      <c r="F3101" s="425"/>
      <c r="G3101" s="425"/>
      <c r="H3101" s="425"/>
      <c r="I3101" s="425"/>
    </row>
    <row r="3102" spans="1:9" x14ac:dyDescent="0.2">
      <c r="A3102" s="425"/>
      <c r="B3102" s="425"/>
      <c r="C3102" s="425"/>
      <c r="D3102" s="425"/>
      <c r="E3102" s="425"/>
      <c r="F3102" s="425"/>
      <c r="G3102" s="425"/>
      <c r="H3102" s="425"/>
      <c r="I3102" s="425"/>
    </row>
    <row r="3103" spans="1:9" x14ac:dyDescent="0.2">
      <c r="A3103" s="425"/>
      <c r="B3103" s="425"/>
      <c r="C3103" s="425"/>
      <c r="D3103" s="425"/>
      <c r="E3103" s="425"/>
      <c r="F3103" s="425"/>
      <c r="G3103" s="425"/>
      <c r="H3103" s="425"/>
      <c r="I3103" s="425"/>
    </row>
    <row r="3104" spans="1:9" x14ac:dyDescent="0.2">
      <c r="A3104" s="425"/>
      <c r="B3104" s="425"/>
      <c r="C3104" s="425"/>
      <c r="D3104" s="425"/>
      <c r="E3104" s="425"/>
      <c r="F3104" s="425"/>
      <c r="G3104" s="425"/>
      <c r="H3104" s="425"/>
      <c r="I3104" s="425"/>
    </row>
    <row r="3105" spans="1:9" x14ac:dyDescent="0.2">
      <c r="A3105" s="425"/>
      <c r="B3105" s="425"/>
      <c r="C3105" s="425"/>
      <c r="D3105" s="425"/>
      <c r="E3105" s="425"/>
      <c r="F3105" s="425"/>
      <c r="G3105" s="425"/>
      <c r="H3105" s="425"/>
      <c r="I3105" s="425"/>
    </row>
    <row r="3106" spans="1:9" x14ac:dyDescent="0.2">
      <c r="A3106" s="425"/>
      <c r="B3106" s="425"/>
      <c r="C3106" s="425"/>
      <c r="D3106" s="425"/>
      <c r="E3106" s="425"/>
      <c r="F3106" s="425"/>
      <c r="G3106" s="425"/>
      <c r="H3106" s="425"/>
      <c r="I3106" s="425"/>
    </row>
    <row r="3107" spans="1:9" x14ac:dyDescent="0.2">
      <c r="A3107" s="425"/>
      <c r="B3107" s="425"/>
      <c r="C3107" s="425"/>
      <c r="D3107" s="425"/>
      <c r="E3107" s="425"/>
      <c r="F3107" s="425"/>
      <c r="G3107" s="425"/>
      <c r="H3107" s="425"/>
      <c r="I3107" s="425"/>
    </row>
    <row r="3108" spans="1:9" x14ac:dyDescent="0.2">
      <c r="A3108" s="425"/>
      <c r="B3108" s="425"/>
      <c r="C3108" s="425"/>
      <c r="D3108" s="425"/>
      <c r="E3108" s="425"/>
      <c r="F3108" s="425"/>
      <c r="G3108" s="425"/>
      <c r="H3108" s="425"/>
      <c r="I3108" s="425"/>
    </row>
    <row r="3109" spans="1:9" x14ac:dyDescent="0.2">
      <c r="A3109" s="425"/>
      <c r="B3109" s="425"/>
      <c r="C3109" s="425"/>
      <c r="D3109" s="425"/>
      <c r="E3109" s="425"/>
      <c r="F3109" s="425"/>
      <c r="G3109" s="425"/>
      <c r="H3109" s="425"/>
      <c r="I3109" s="425"/>
    </row>
    <row r="3110" spans="1:9" x14ac:dyDescent="0.2">
      <c r="A3110" s="425"/>
      <c r="B3110" s="425"/>
      <c r="C3110" s="425"/>
      <c r="D3110" s="425"/>
      <c r="E3110" s="425"/>
      <c r="F3110" s="425"/>
      <c r="G3110" s="425"/>
      <c r="H3110" s="425"/>
      <c r="I3110" s="425"/>
    </row>
    <row r="3111" spans="1:9" x14ac:dyDescent="0.2">
      <c r="A3111" s="425"/>
      <c r="B3111" s="425"/>
      <c r="C3111" s="425"/>
      <c r="D3111" s="425"/>
      <c r="E3111" s="425"/>
      <c r="F3111" s="425"/>
      <c r="G3111" s="425"/>
      <c r="H3111" s="425"/>
      <c r="I3111" s="425"/>
    </row>
    <row r="3112" spans="1:9" x14ac:dyDescent="0.2">
      <c r="A3112" s="425"/>
      <c r="B3112" s="425"/>
      <c r="C3112" s="425"/>
      <c r="D3112" s="425"/>
      <c r="E3112" s="425"/>
      <c r="F3112" s="425"/>
      <c r="G3112" s="425"/>
      <c r="H3112" s="425"/>
      <c r="I3112" s="425"/>
    </row>
    <row r="3113" spans="1:9" x14ac:dyDescent="0.2">
      <c r="A3113" s="425"/>
      <c r="B3113" s="425"/>
      <c r="C3113" s="425"/>
      <c r="D3113" s="425"/>
      <c r="E3113" s="425"/>
      <c r="F3113" s="425"/>
      <c r="G3113" s="425"/>
      <c r="H3113" s="425"/>
      <c r="I3113" s="425"/>
    </row>
    <row r="3114" spans="1:9" x14ac:dyDescent="0.2">
      <c r="A3114" s="425"/>
      <c r="B3114" s="425"/>
      <c r="C3114" s="425"/>
      <c r="D3114" s="425"/>
      <c r="E3114" s="425"/>
      <c r="F3114" s="425"/>
      <c r="G3114" s="425"/>
      <c r="H3114" s="425"/>
      <c r="I3114" s="425"/>
    </row>
    <row r="3115" spans="1:9" x14ac:dyDescent="0.2">
      <c r="A3115" s="425"/>
      <c r="B3115" s="425"/>
      <c r="C3115" s="425"/>
      <c r="D3115" s="425"/>
      <c r="E3115" s="425"/>
      <c r="F3115" s="425"/>
      <c r="G3115" s="425"/>
      <c r="H3115" s="425"/>
      <c r="I3115" s="425"/>
    </row>
    <row r="3116" spans="1:9" x14ac:dyDescent="0.2">
      <c r="A3116" s="425"/>
      <c r="B3116" s="425"/>
      <c r="C3116" s="425"/>
      <c r="D3116" s="425"/>
      <c r="E3116" s="425"/>
      <c r="F3116" s="425"/>
      <c r="G3116" s="425"/>
      <c r="H3116" s="425"/>
      <c r="I3116" s="425"/>
    </row>
    <row r="3117" spans="1:9" x14ac:dyDescent="0.2">
      <c r="A3117" s="425"/>
      <c r="B3117" s="425"/>
      <c r="C3117" s="425"/>
      <c r="D3117" s="425"/>
      <c r="E3117" s="425"/>
      <c r="F3117" s="425"/>
      <c r="G3117" s="425"/>
      <c r="H3117" s="425"/>
      <c r="I3117" s="425"/>
    </row>
    <row r="3118" spans="1:9" x14ac:dyDescent="0.2">
      <c r="A3118" s="425"/>
      <c r="B3118" s="425"/>
      <c r="C3118" s="425"/>
      <c r="D3118" s="425"/>
      <c r="E3118" s="425"/>
      <c r="F3118" s="425"/>
      <c r="G3118" s="425"/>
      <c r="H3118" s="425"/>
      <c r="I3118" s="425"/>
    </row>
    <row r="3119" spans="1:9" x14ac:dyDescent="0.2">
      <c r="A3119" s="425"/>
      <c r="B3119" s="425"/>
      <c r="C3119" s="425"/>
      <c r="D3119" s="425"/>
      <c r="E3119" s="425"/>
      <c r="F3119" s="425"/>
      <c r="G3119" s="425"/>
      <c r="H3119" s="425"/>
      <c r="I3119" s="425"/>
    </row>
    <row r="3120" spans="1:9" x14ac:dyDescent="0.2">
      <c r="A3120" s="425"/>
      <c r="B3120" s="425"/>
      <c r="C3120" s="425"/>
      <c r="D3120" s="425"/>
      <c r="E3120" s="425"/>
      <c r="F3120" s="425"/>
      <c r="G3120" s="425"/>
      <c r="H3120" s="425"/>
      <c r="I3120" s="425"/>
    </row>
    <row r="3121" spans="1:9" x14ac:dyDescent="0.2">
      <c r="A3121" s="425"/>
      <c r="B3121" s="425"/>
      <c r="C3121" s="425"/>
      <c r="D3121" s="425"/>
      <c r="E3121" s="425"/>
      <c r="F3121" s="425"/>
      <c r="G3121" s="425"/>
      <c r="H3121" s="425"/>
      <c r="I3121" s="425"/>
    </row>
    <row r="3122" spans="1:9" x14ac:dyDescent="0.2">
      <c r="A3122" s="425"/>
      <c r="B3122" s="425"/>
      <c r="C3122" s="425"/>
      <c r="D3122" s="425"/>
      <c r="E3122" s="425"/>
      <c r="F3122" s="425"/>
      <c r="G3122" s="425"/>
      <c r="H3122" s="425"/>
      <c r="I3122" s="425"/>
    </row>
    <row r="3123" spans="1:9" x14ac:dyDescent="0.2">
      <c r="A3123" s="425"/>
      <c r="B3123" s="425"/>
      <c r="C3123" s="425"/>
      <c r="D3123" s="425"/>
      <c r="E3123" s="425"/>
      <c r="F3123" s="425"/>
      <c r="G3123" s="425"/>
      <c r="H3123" s="425"/>
      <c r="I3123" s="425"/>
    </row>
    <row r="3124" spans="1:9" x14ac:dyDescent="0.2">
      <c r="A3124" s="425"/>
      <c r="B3124" s="425"/>
      <c r="F3124" s="425"/>
      <c r="G3124" s="425"/>
      <c r="H3124" s="425"/>
      <c r="I3124" s="425"/>
    </row>
    <row r="3125" spans="1:9" x14ac:dyDescent="0.2">
      <c r="A3125" s="425"/>
      <c r="B3125" s="425"/>
      <c r="F3125" s="425"/>
      <c r="G3125" s="425"/>
      <c r="H3125" s="425"/>
      <c r="I3125" s="425"/>
    </row>
    <row r="3126" spans="1:9" x14ac:dyDescent="0.2">
      <c r="A3126" s="425"/>
      <c r="B3126" s="425"/>
      <c r="F3126" s="425"/>
      <c r="G3126" s="425"/>
      <c r="H3126" s="425"/>
      <c r="I3126" s="425"/>
    </row>
    <row r="3127" spans="1:9" x14ac:dyDescent="0.2">
      <c r="A3127" s="425"/>
      <c r="B3127" s="425"/>
      <c r="F3127" s="425"/>
      <c r="G3127" s="425"/>
      <c r="H3127" s="425"/>
      <c r="I3127" s="425"/>
    </row>
    <row r="3128" spans="1:9" x14ac:dyDescent="0.2">
      <c r="A3128" s="425"/>
      <c r="B3128" s="425"/>
      <c r="F3128" s="425"/>
      <c r="G3128" s="425"/>
      <c r="H3128" s="425"/>
      <c r="I3128" s="425"/>
    </row>
    <row r="3129" spans="1:9" x14ac:dyDescent="0.2">
      <c r="A3129" s="425"/>
      <c r="B3129" s="425"/>
      <c r="F3129" s="425"/>
      <c r="G3129" s="425"/>
      <c r="H3129" s="425"/>
      <c r="I3129" s="425"/>
    </row>
    <row r="3130" spans="1:9" x14ac:dyDescent="0.2">
      <c r="A3130" s="425"/>
      <c r="B3130" s="425"/>
      <c r="F3130" s="425"/>
      <c r="G3130" s="425"/>
      <c r="H3130" s="425"/>
      <c r="I3130" s="425"/>
    </row>
    <row r="3131" spans="1:9" x14ac:dyDescent="0.2">
      <c r="A3131" s="425"/>
      <c r="B3131" s="425"/>
      <c r="F3131" s="425"/>
      <c r="G3131" s="425"/>
      <c r="H3131" s="425"/>
      <c r="I3131" s="425"/>
    </row>
    <row r="3132" spans="1:9" x14ac:dyDescent="0.2">
      <c r="A3132" s="425"/>
      <c r="B3132" s="425"/>
      <c r="F3132" s="425"/>
      <c r="G3132" s="425"/>
      <c r="H3132" s="425"/>
      <c r="I3132" s="425"/>
    </row>
    <row r="3133" spans="1:9" x14ac:dyDescent="0.2">
      <c r="A3133" s="425"/>
      <c r="B3133" s="425"/>
      <c r="F3133" s="425"/>
      <c r="G3133" s="425"/>
      <c r="H3133" s="425"/>
      <c r="I3133" s="425"/>
    </row>
    <row r="3134" spans="1:9" x14ac:dyDescent="0.2">
      <c r="A3134" s="425"/>
      <c r="B3134" s="425"/>
      <c r="F3134" s="425"/>
      <c r="G3134" s="425"/>
      <c r="H3134" s="425"/>
      <c r="I3134" s="425"/>
    </row>
    <row r="3135" spans="1:9" x14ac:dyDescent="0.2">
      <c r="A3135" s="425"/>
      <c r="B3135" s="425"/>
      <c r="F3135" s="425"/>
      <c r="G3135" s="425"/>
      <c r="H3135" s="425"/>
      <c r="I3135" s="425"/>
    </row>
    <row r="3136" spans="1:9" x14ac:dyDescent="0.2">
      <c r="A3136" s="425"/>
      <c r="B3136" s="425"/>
      <c r="F3136" s="425"/>
      <c r="G3136" s="425"/>
      <c r="H3136" s="425"/>
      <c r="I3136" s="425"/>
    </row>
    <row r="3137" spans="1:9" x14ac:dyDescent="0.2">
      <c r="A3137" s="425"/>
      <c r="B3137" s="425"/>
      <c r="F3137" s="425"/>
      <c r="G3137" s="425"/>
      <c r="H3137" s="425"/>
      <c r="I3137" s="425"/>
    </row>
    <row r="3138" spans="1:9" x14ac:dyDescent="0.2">
      <c r="A3138" s="425"/>
      <c r="B3138" s="425"/>
      <c r="F3138" s="425"/>
      <c r="G3138" s="425"/>
      <c r="H3138" s="425"/>
      <c r="I3138" s="425"/>
    </row>
    <row r="3139" spans="1:9" x14ac:dyDescent="0.2">
      <c r="A3139" s="425"/>
      <c r="B3139" s="425"/>
      <c r="F3139" s="425"/>
      <c r="G3139" s="425"/>
      <c r="H3139" s="425"/>
      <c r="I3139" s="425"/>
    </row>
    <row r="3140" spans="1:9" x14ac:dyDescent="0.2">
      <c r="A3140" s="425"/>
      <c r="B3140" s="425"/>
      <c r="F3140" s="425"/>
      <c r="G3140" s="425"/>
      <c r="H3140" s="425"/>
      <c r="I3140" s="425"/>
    </row>
    <row r="3141" spans="1:9" x14ac:dyDescent="0.2">
      <c r="A3141" s="425"/>
      <c r="B3141" s="425"/>
      <c r="F3141" s="425"/>
      <c r="G3141" s="425"/>
      <c r="H3141" s="425"/>
      <c r="I3141" s="425"/>
    </row>
    <row r="3142" spans="1:9" x14ac:dyDescent="0.2">
      <c r="A3142" s="425"/>
      <c r="B3142" s="425"/>
      <c r="F3142" s="425"/>
      <c r="G3142" s="425"/>
      <c r="H3142" s="425"/>
      <c r="I3142" s="425"/>
    </row>
    <row r="3143" spans="1:9" x14ac:dyDescent="0.2">
      <c r="A3143" s="425"/>
      <c r="B3143" s="425"/>
      <c r="F3143" s="425"/>
      <c r="G3143" s="425"/>
      <c r="H3143" s="425"/>
      <c r="I3143" s="425"/>
    </row>
    <row r="3144" spans="1:9" x14ac:dyDescent="0.2">
      <c r="A3144" s="425"/>
      <c r="B3144" s="425"/>
      <c r="F3144" s="425"/>
      <c r="G3144" s="425"/>
      <c r="H3144" s="425"/>
      <c r="I3144" s="425"/>
    </row>
    <row r="3145" spans="1:9" x14ac:dyDescent="0.2">
      <c r="A3145" s="425"/>
      <c r="B3145" s="425"/>
      <c r="F3145" s="425"/>
      <c r="G3145" s="425"/>
      <c r="H3145" s="425"/>
      <c r="I3145" s="425"/>
    </row>
    <row r="3146" spans="1:9" x14ac:dyDescent="0.2">
      <c r="A3146" s="425"/>
      <c r="B3146" s="425"/>
      <c r="F3146" s="425"/>
      <c r="G3146" s="425"/>
      <c r="H3146" s="425"/>
      <c r="I3146" s="425"/>
    </row>
    <row r="3147" spans="1:9" x14ac:dyDescent="0.2">
      <c r="A3147" s="425"/>
      <c r="B3147" s="425"/>
      <c r="F3147" s="425"/>
      <c r="G3147" s="425"/>
      <c r="H3147" s="425"/>
      <c r="I3147" s="425"/>
    </row>
    <row r="3148" spans="1:9" x14ac:dyDescent="0.2">
      <c r="A3148" s="425"/>
      <c r="B3148" s="425"/>
      <c r="F3148" s="425"/>
      <c r="G3148" s="425"/>
      <c r="H3148" s="425"/>
      <c r="I3148" s="425"/>
    </row>
    <row r="3149" spans="1:9" x14ac:dyDescent="0.2">
      <c r="A3149" s="425"/>
      <c r="B3149" s="425"/>
      <c r="F3149" s="425"/>
      <c r="G3149" s="425"/>
      <c r="H3149" s="425"/>
      <c r="I3149" s="425"/>
    </row>
    <row r="3150" spans="1:9" x14ac:dyDescent="0.2">
      <c r="A3150" s="425"/>
      <c r="B3150" s="425"/>
      <c r="F3150" s="425"/>
      <c r="G3150" s="425"/>
      <c r="H3150" s="425"/>
      <c r="I3150" s="425"/>
    </row>
    <row r="3151" spans="1:9" x14ac:dyDescent="0.2">
      <c r="A3151" s="425"/>
      <c r="B3151" s="425"/>
      <c r="F3151" s="425"/>
      <c r="G3151" s="425"/>
      <c r="H3151" s="425"/>
      <c r="I3151" s="425"/>
    </row>
    <row r="3152" spans="1:9" x14ac:dyDescent="0.2">
      <c r="A3152" s="425"/>
      <c r="B3152" s="425"/>
      <c r="F3152" s="425"/>
      <c r="G3152" s="425"/>
      <c r="H3152" s="425"/>
      <c r="I3152" s="425"/>
    </row>
    <row r="3153" spans="1:9" x14ac:dyDescent="0.2">
      <c r="A3153" s="425"/>
      <c r="B3153" s="425"/>
      <c r="F3153" s="425"/>
      <c r="G3153" s="425"/>
      <c r="H3153" s="425"/>
      <c r="I3153" s="425"/>
    </row>
    <row r="3154" spans="1:9" x14ac:dyDescent="0.2">
      <c r="A3154" s="425"/>
      <c r="B3154" s="425"/>
      <c r="F3154" s="425"/>
      <c r="G3154" s="425"/>
      <c r="H3154" s="425"/>
      <c r="I3154" s="425"/>
    </row>
    <row r="3155" spans="1:9" x14ac:dyDescent="0.2">
      <c r="A3155" s="425"/>
      <c r="B3155" s="425"/>
      <c r="F3155" s="425"/>
      <c r="G3155" s="425"/>
      <c r="H3155" s="425"/>
      <c r="I3155" s="425"/>
    </row>
    <row r="3156" spans="1:9" x14ac:dyDescent="0.2">
      <c r="A3156" s="425"/>
      <c r="B3156" s="425"/>
      <c r="F3156" s="425"/>
      <c r="G3156" s="425"/>
      <c r="H3156" s="425"/>
      <c r="I3156" s="425"/>
    </row>
    <row r="3157" spans="1:9" x14ac:dyDescent="0.2">
      <c r="A3157" s="425"/>
      <c r="B3157" s="425"/>
      <c r="F3157" s="425"/>
      <c r="G3157" s="425"/>
      <c r="H3157" s="425"/>
      <c r="I3157" s="425"/>
    </row>
    <row r="3158" spans="1:9" x14ac:dyDescent="0.2">
      <c r="A3158" s="425"/>
      <c r="B3158" s="425"/>
      <c r="F3158" s="425"/>
      <c r="G3158" s="425"/>
      <c r="H3158" s="425"/>
      <c r="I3158" s="425"/>
    </row>
    <row r="3159" spans="1:9" x14ac:dyDescent="0.2">
      <c r="A3159" s="425"/>
      <c r="B3159" s="425"/>
      <c r="F3159" s="425"/>
      <c r="G3159" s="425"/>
      <c r="H3159" s="425"/>
      <c r="I3159" s="425"/>
    </row>
    <row r="3160" spans="1:9" x14ac:dyDescent="0.2">
      <c r="A3160" s="425"/>
      <c r="B3160" s="425"/>
      <c r="F3160" s="425"/>
      <c r="G3160" s="425"/>
      <c r="H3160" s="425"/>
      <c r="I3160" s="425"/>
    </row>
    <row r="3161" spans="1:9" x14ac:dyDescent="0.2">
      <c r="A3161" s="425"/>
      <c r="B3161" s="425"/>
      <c r="F3161" s="425"/>
      <c r="G3161" s="425"/>
      <c r="H3161" s="425"/>
      <c r="I3161" s="425"/>
    </row>
    <row r="3162" spans="1:9" x14ac:dyDescent="0.2">
      <c r="A3162" s="425"/>
      <c r="B3162" s="425"/>
      <c r="F3162" s="425"/>
      <c r="G3162" s="425"/>
      <c r="H3162" s="425"/>
      <c r="I3162" s="425"/>
    </row>
    <row r="3163" spans="1:9" x14ac:dyDescent="0.2">
      <c r="A3163" s="425"/>
      <c r="B3163" s="425"/>
      <c r="F3163" s="425"/>
      <c r="G3163" s="425"/>
      <c r="H3163" s="425"/>
      <c r="I3163" s="425"/>
    </row>
    <row r="3164" spans="1:9" x14ac:dyDescent="0.2">
      <c r="A3164" s="425"/>
      <c r="B3164" s="425"/>
      <c r="F3164" s="425"/>
      <c r="G3164" s="425"/>
      <c r="H3164" s="425"/>
      <c r="I3164" s="425"/>
    </row>
    <row r="3165" spans="1:9" x14ac:dyDescent="0.2">
      <c r="A3165" s="425"/>
      <c r="B3165" s="425"/>
      <c r="F3165" s="425"/>
      <c r="G3165" s="425"/>
      <c r="H3165" s="425"/>
      <c r="I3165" s="425"/>
    </row>
    <row r="3166" spans="1:9" x14ac:dyDescent="0.2">
      <c r="A3166" s="425"/>
      <c r="B3166" s="425"/>
      <c r="F3166" s="425"/>
      <c r="G3166" s="425"/>
      <c r="H3166" s="425"/>
      <c r="I3166" s="425"/>
    </row>
    <row r="3167" spans="1:9" x14ac:dyDescent="0.2">
      <c r="A3167" s="425"/>
      <c r="B3167" s="425"/>
      <c r="F3167" s="425"/>
      <c r="G3167" s="425"/>
      <c r="H3167" s="425"/>
      <c r="I3167" s="425"/>
    </row>
    <row r="3168" spans="1:9" x14ac:dyDescent="0.2">
      <c r="A3168" s="425"/>
      <c r="B3168" s="425"/>
      <c r="F3168" s="425"/>
      <c r="G3168" s="425"/>
      <c r="H3168" s="425"/>
      <c r="I3168" s="425"/>
    </row>
    <row r="3169" spans="1:9" x14ac:dyDescent="0.2">
      <c r="A3169" s="425"/>
      <c r="B3169" s="425"/>
      <c r="F3169" s="425"/>
      <c r="G3169" s="425"/>
      <c r="H3169" s="425"/>
      <c r="I3169" s="425"/>
    </row>
    <row r="3170" spans="1:9" x14ac:dyDescent="0.2">
      <c r="A3170" s="425"/>
      <c r="B3170" s="425"/>
      <c r="F3170" s="425"/>
      <c r="G3170" s="425"/>
      <c r="H3170" s="425"/>
      <c r="I3170" s="425"/>
    </row>
    <row r="3171" spans="1:9" x14ac:dyDescent="0.2">
      <c r="A3171" s="425"/>
      <c r="B3171" s="425"/>
      <c r="F3171" s="425"/>
      <c r="G3171" s="425"/>
      <c r="H3171" s="425"/>
      <c r="I3171" s="425"/>
    </row>
    <row r="3172" spans="1:9" x14ac:dyDescent="0.2">
      <c r="A3172" s="425"/>
      <c r="B3172" s="425"/>
      <c r="F3172" s="425"/>
      <c r="G3172" s="425"/>
      <c r="H3172" s="425"/>
      <c r="I3172" s="425"/>
    </row>
    <row r="3173" spans="1:9" x14ac:dyDescent="0.2">
      <c r="A3173" s="425"/>
      <c r="B3173" s="425"/>
      <c r="F3173" s="425"/>
      <c r="G3173" s="425"/>
      <c r="H3173" s="425"/>
      <c r="I3173" s="425"/>
    </row>
    <row r="3174" spans="1:9" x14ac:dyDescent="0.2">
      <c r="A3174" s="425"/>
      <c r="B3174" s="425"/>
      <c r="F3174" s="425"/>
      <c r="G3174" s="425"/>
      <c r="H3174" s="425"/>
      <c r="I3174" s="425"/>
    </row>
    <row r="3175" spans="1:9" x14ac:dyDescent="0.2">
      <c r="A3175" s="425"/>
      <c r="B3175" s="425"/>
      <c r="F3175" s="425"/>
      <c r="G3175" s="425"/>
      <c r="H3175" s="425"/>
      <c r="I3175" s="425"/>
    </row>
    <row r="3176" spans="1:9" x14ac:dyDescent="0.2">
      <c r="A3176" s="425"/>
      <c r="B3176" s="425"/>
      <c r="F3176" s="425"/>
      <c r="G3176" s="425"/>
    </row>
    <row r="3177" spans="1:9" x14ac:dyDescent="0.2">
      <c r="A3177" s="425"/>
      <c r="B3177" s="425"/>
    </row>
    <row r="3178" spans="1:9" x14ac:dyDescent="0.2">
      <c r="A3178" s="425"/>
      <c r="B3178" s="425"/>
    </row>
    <row r="3179" spans="1:9" x14ac:dyDescent="0.2">
      <c r="A3179" s="425"/>
      <c r="B3179" s="425"/>
    </row>
    <row r="3180" spans="1:9" x14ac:dyDescent="0.2">
      <c r="A3180" s="425"/>
      <c r="B3180" s="425"/>
    </row>
    <row r="3181" spans="1:9" x14ac:dyDescent="0.2">
      <c r="A3181" s="425"/>
      <c r="B3181" s="425"/>
    </row>
    <row r="3182" spans="1:9" x14ac:dyDescent="0.2">
      <c r="A3182" s="425"/>
      <c r="B3182" s="425"/>
    </row>
    <row r="3183" spans="1:9" x14ac:dyDescent="0.2">
      <c r="A3183" s="425"/>
      <c r="B3183" s="425"/>
    </row>
    <row r="3184" spans="1:9" x14ac:dyDescent="0.2">
      <c r="A3184" s="425"/>
      <c r="B3184" s="425"/>
    </row>
    <row r="3185" spans="1:2" x14ac:dyDescent="0.2">
      <c r="A3185" s="425"/>
      <c r="B3185" s="425"/>
    </row>
    <row r="3186" spans="1:2" x14ac:dyDescent="0.2">
      <c r="A3186" s="425"/>
      <c r="B3186" s="425"/>
    </row>
    <row r="3187" spans="1:2" x14ac:dyDescent="0.2">
      <c r="A3187" s="425"/>
      <c r="B3187" s="425"/>
    </row>
    <row r="3188" spans="1:2" x14ac:dyDescent="0.2">
      <c r="A3188" s="425"/>
      <c r="B3188" s="425"/>
    </row>
    <row r="3189" spans="1:2" x14ac:dyDescent="0.2">
      <c r="A3189" s="425"/>
      <c r="B3189" s="425"/>
    </row>
    <row r="3190" spans="1:2" x14ac:dyDescent="0.2">
      <c r="A3190" s="425"/>
      <c r="B3190" s="425"/>
    </row>
    <row r="3191" spans="1:2" x14ac:dyDescent="0.2">
      <c r="A3191" s="425"/>
      <c r="B3191" s="425"/>
    </row>
    <row r="3192" spans="1:2" x14ac:dyDescent="0.2">
      <c r="A3192" s="425"/>
      <c r="B3192" s="425"/>
    </row>
    <row r="3193" spans="1:2" x14ac:dyDescent="0.2">
      <c r="A3193" s="425"/>
      <c r="B3193" s="425"/>
    </row>
    <row r="3194" spans="1:2" x14ac:dyDescent="0.2">
      <c r="A3194" s="425"/>
      <c r="B3194" s="425"/>
    </row>
    <row r="3195" spans="1:2" x14ac:dyDescent="0.2">
      <c r="A3195" s="425"/>
      <c r="B3195" s="425"/>
    </row>
    <row r="3196" spans="1:2" x14ac:dyDescent="0.2">
      <c r="A3196" s="425"/>
      <c r="B3196" s="425"/>
    </row>
    <row r="3197" spans="1:2" x14ac:dyDescent="0.2">
      <c r="A3197" s="425"/>
      <c r="B3197" s="425"/>
    </row>
    <row r="3198" spans="1:2" x14ac:dyDescent="0.2">
      <c r="A3198" s="425"/>
      <c r="B3198" s="425"/>
    </row>
    <row r="3199" spans="1:2" x14ac:dyDescent="0.2">
      <c r="A3199" s="425"/>
      <c r="B3199" s="425"/>
    </row>
    <row r="3200" spans="1:2" x14ac:dyDescent="0.2">
      <c r="A3200" s="425"/>
      <c r="B3200" s="425"/>
    </row>
    <row r="3201" spans="1:2" x14ac:dyDescent="0.2">
      <c r="A3201" s="425"/>
      <c r="B3201" s="425"/>
    </row>
    <row r="3202" spans="1:2" x14ac:dyDescent="0.2">
      <c r="A3202" s="425"/>
      <c r="B3202" s="425"/>
    </row>
    <row r="3203" spans="1:2" x14ac:dyDescent="0.2">
      <c r="A3203" s="425"/>
      <c r="B3203" s="425"/>
    </row>
    <row r="3204" spans="1:2" x14ac:dyDescent="0.2">
      <c r="A3204" s="425"/>
      <c r="B3204" s="425"/>
    </row>
    <row r="3205" spans="1:2" x14ac:dyDescent="0.2">
      <c r="A3205" s="425"/>
      <c r="B3205" s="425"/>
    </row>
    <row r="3206" spans="1:2" x14ac:dyDescent="0.2">
      <c r="A3206" s="425"/>
      <c r="B3206" s="425"/>
    </row>
    <row r="3207" spans="1:2" x14ac:dyDescent="0.2">
      <c r="A3207" s="425"/>
      <c r="B3207" s="425"/>
    </row>
    <row r="3208" spans="1:2" x14ac:dyDescent="0.2">
      <c r="A3208" s="425"/>
      <c r="B3208" s="425"/>
    </row>
    <row r="3209" spans="1:2" x14ac:dyDescent="0.2">
      <c r="A3209" s="425"/>
      <c r="B3209" s="425"/>
    </row>
    <row r="3210" spans="1:2" x14ac:dyDescent="0.2">
      <c r="A3210" s="425"/>
      <c r="B3210" s="425"/>
    </row>
    <row r="3211" spans="1:2" x14ac:dyDescent="0.2">
      <c r="A3211" s="425"/>
      <c r="B3211" s="425"/>
    </row>
    <row r="3212" spans="1:2" x14ac:dyDescent="0.2">
      <c r="A3212" s="425"/>
      <c r="B3212" s="425"/>
    </row>
    <row r="3213" spans="1:2" x14ac:dyDescent="0.2">
      <c r="A3213" s="425"/>
      <c r="B3213" s="425"/>
    </row>
    <row r="3214" spans="1:2" x14ac:dyDescent="0.2">
      <c r="A3214" s="425"/>
      <c r="B3214" s="425"/>
    </row>
    <row r="3215" spans="1:2" x14ac:dyDescent="0.2">
      <c r="A3215" s="425"/>
      <c r="B3215" s="425"/>
    </row>
    <row r="3216" spans="1:2" x14ac:dyDescent="0.2">
      <c r="A3216" s="425"/>
      <c r="B3216" s="425"/>
    </row>
    <row r="3217" spans="1:2" x14ac:dyDescent="0.2">
      <c r="A3217" s="425"/>
      <c r="B3217" s="425"/>
    </row>
    <row r="3218" spans="1:2" x14ac:dyDescent="0.2">
      <c r="A3218" s="425"/>
      <c r="B3218" s="425"/>
    </row>
    <row r="3219" spans="1:2" x14ac:dyDescent="0.2">
      <c r="A3219" s="425"/>
      <c r="B3219" s="425"/>
    </row>
    <row r="3220" spans="1:2" x14ac:dyDescent="0.2">
      <c r="A3220" s="425"/>
      <c r="B3220" s="425"/>
    </row>
    <row r="3221" spans="1:2" x14ac:dyDescent="0.2">
      <c r="A3221" s="425"/>
      <c r="B3221" s="425"/>
    </row>
    <row r="3222" spans="1:2" x14ac:dyDescent="0.2">
      <c r="A3222" s="425"/>
      <c r="B3222" s="425"/>
    </row>
    <row r="3223" spans="1:2" x14ac:dyDescent="0.2">
      <c r="A3223" s="425"/>
      <c r="B3223" s="425"/>
    </row>
    <row r="3224" spans="1:2" x14ac:dyDescent="0.2">
      <c r="A3224" s="425"/>
      <c r="B3224" s="425"/>
    </row>
    <row r="3225" spans="1:2" x14ac:dyDescent="0.2">
      <c r="A3225" s="425"/>
      <c r="B3225" s="425"/>
    </row>
    <row r="3226" spans="1:2" x14ac:dyDescent="0.2">
      <c r="A3226" s="425"/>
      <c r="B3226" s="425"/>
    </row>
    <row r="3227" spans="1:2" x14ac:dyDescent="0.2">
      <c r="A3227" s="425"/>
      <c r="B3227" s="425"/>
    </row>
    <row r="3228" spans="1:2" x14ac:dyDescent="0.2">
      <c r="A3228" s="425"/>
      <c r="B3228" s="425"/>
    </row>
    <row r="3229" spans="1:2" x14ac:dyDescent="0.2">
      <c r="A3229" s="425"/>
      <c r="B3229" s="425"/>
    </row>
    <row r="3230" spans="1:2" x14ac:dyDescent="0.2">
      <c r="A3230" s="425"/>
      <c r="B3230" s="425"/>
    </row>
    <row r="3231" spans="1:2" x14ac:dyDescent="0.2">
      <c r="A3231" s="425"/>
      <c r="B3231" s="425"/>
    </row>
    <row r="3232" spans="1:2" x14ac:dyDescent="0.2">
      <c r="A3232" s="425"/>
      <c r="B3232" s="425"/>
    </row>
    <row r="3233" spans="1:2" x14ac:dyDescent="0.2">
      <c r="A3233" s="425"/>
      <c r="B3233" s="425"/>
    </row>
    <row r="3234" spans="1:2" x14ac:dyDescent="0.2">
      <c r="A3234" s="425"/>
      <c r="B3234" s="425"/>
    </row>
    <row r="3235" spans="1:2" x14ac:dyDescent="0.2">
      <c r="A3235" s="425"/>
      <c r="B3235" s="425"/>
    </row>
    <row r="3236" spans="1:2" x14ac:dyDescent="0.2">
      <c r="A3236" s="425"/>
      <c r="B3236" s="425"/>
    </row>
    <row r="3237" spans="1:2" x14ac:dyDescent="0.2">
      <c r="A3237" s="425"/>
      <c r="B3237" s="425"/>
    </row>
    <row r="3238" spans="1:2" x14ac:dyDescent="0.2">
      <c r="A3238" s="425"/>
      <c r="B3238" s="425"/>
    </row>
    <row r="3239" spans="1:2" x14ac:dyDescent="0.2">
      <c r="A3239" s="425"/>
      <c r="B3239" s="425"/>
    </row>
    <row r="3240" spans="1:2" x14ac:dyDescent="0.2">
      <c r="A3240" s="425"/>
      <c r="B3240" s="425"/>
    </row>
    <row r="3241" spans="1:2" x14ac:dyDescent="0.2">
      <c r="A3241" s="425"/>
      <c r="B3241" s="425"/>
    </row>
    <row r="3242" spans="1:2" x14ac:dyDescent="0.2">
      <c r="A3242" s="425"/>
      <c r="B3242" s="425"/>
    </row>
    <row r="3243" spans="1:2" x14ac:dyDescent="0.2">
      <c r="A3243" s="425"/>
      <c r="B3243" s="425"/>
    </row>
    <row r="3244" spans="1:2" x14ac:dyDescent="0.2">
      <c r="A3244" s="425"/>
      <c r="B3244" s="425"/>
    </row>
    <row r="3245" spans="1:2" x14ac:dyDescent="0.2">
      <c r="A3245" s="425"/>
      <c r="B3245" s="425"/>
    </row>
    <row r="3246" spans="1:2" x14ac:dyDescent="0.2">
      <c r="A3246" s="425"/>
      <c r="B3246" s="425"/>
    </row>
    <row r="3247" spans="1:2" x14ac:dyDescent="0.2">
      <c r="A3247" s="425"/>
      <c r="B3247" s="425"/>
    </row>
    <row r="3248" spans="1:2" x14ac:dyDescent="0.2">
      <c r="A3248" s="425"/>
      <c r="B3248" s="425"/>
    </row>
    <row r="3249" spans="1:2" x14ac:dyDescent="0.2">
      <c r="A3249" s="425"/>
      <c r="B3249" s="425"/>
    </row>
    <row r="3250" spans="1:2" x14ac:dyDescent="0.2">
      <c r="A3250" s="425"/>
      <c r="B3250" s="425"/>
    </row>
    <row r="3251" spans="1:2" x14ac:dyDescent="0.2">
      <c r="A3251" s="425"/>
      <c r="B3251" s="425"/>
    </row>
    <row r="3252" spans="1:2" x14ac:dyDescent="0.2">
      <c r="A3252" s="425"/>
      <c r="B3252" s="425"/>
    </row>
    <row r="3253" spans="1:2" x14ac:dyDescent="0.2">
      <c r="A3253" s="425"/>
      <c r="B3253" s="425"/>
    </row>
    <row r="3254" spans="1:2" x14ac:dyDescent="0.2">
      <c r="A3254" s="425"/>
      <c r="B3254" s="425"/>
    </row>
    <row r="3255" spans="1:2" x14ac:dyDescent="0.2">
      <c r="A3255" s="425"/>
      <c r="B3255" s="425"/>
    </row>
    <row r="3256" spans="1:2" x14ac:dyDescent="0.2">
      <c r="A3256" s="425"/>
      <c r="B3256" s="425"/>
    </row>
    <row r="3257" spans="1:2" x14ac:dyDescent="0.2">
      <c r="A3257" s="425"/>
      <c r="B3257" s="425"/>
    </row>
    <row r="3258" spans="1:2" x14ac:dyDescent="0.2">
      <c r="A3258" s="425"/>
      <c r="B3258" s="425"/>
    </row>
    <row r="3259" spans="1:2" x14ac:dyDescent="0.2">
      <c r="A3259" s="425"/>
      <c r="B3259" s="425"/>
    </row>
    <row r="3260" spans="1:2" x14ac:dyDescent="0.2">
      <c r="A3260" s="425"/>
      <c r="B3260" s="425"/>
    </row>
    <row r="3261" spans="1:2" x14ac:dyDescent="0.2">
      <c r="A3261" s="425"/>
      <c r="B3261" s="425"/>
    </row>
    <row r="3262" spans="1:2" x14ac:dyDescent="0.2">
      <c r="A3262" s="425"/>
      <c r="B3262" s="425"/>
    </row>
    <row r="3263" spans="1:2" x14ac:dyDescent="0.2">
      <c r="A3263" s="425"/>
      <c r="B3263" s="425"/>
    </row>
    <row r="3264" spans="1:2" x14ac:dyDescent="0.2">
      <c r="A3264" s="425"/>
      <c r="B3264" s="425"/>
    </row>
    <row r="3265" spans="1:2" x14ac:dyDescent="0.2">
      <c r="A3265" s="425"/>
      <c r="B3265" s="425"/>
    </row>
    <row r="3266" spans="1:2" x14ac:dyDescent="0.2">
      <c r="A3266" s="425"/>
      <c r="B3266" s="425"/>
    </row>
    <row r="3267" spans="1:2" x14ac:dyDescent="0.2">
      <c r="A3267" s="425"/>
      <c r="B3267" s="425"/>
    </row>
    <row r="3268" spans="1:2" x14ac:dyDescent="0.2">
      <c r="A3268" s="425"/>
      <c r="B3268" s="425"/>
    </row>
    <row r="3269" spans="1:2" x14ac:dyDescent="0.2">
      <c r="A3269" s="425"/>
      <c r="B3269" s="425"/>
    </row>
    <row r="3270" spans="1:2" x14ac:dyDescent="0.2">
      <c r="A3270" s="425"/>
      <c r="B3270" s="425"/>
    </row>
    <row r="3271" spans="1:2" x14ac:dyDescent="0.2">
      <c r="A3271" s="425"/>
      <c r="B3271" s="425"/>
    </row>
    <row r="3272" spans="1:2" x14ac:dyDescent="0.2">
      <c r="A3272" s="425"/>
      <c r="B3272" s="425"/>
    </row>
    <row r="3273" spans="1:2" x14ac:dyDescent="0.2">
      <c r="A3273" s="425"/>
      <c r="B3273" s="425"/>
    </row>
    <row r="3274" spans="1:2" x14ac:dyDescent="0.2">
      <c r="A3274" s="425"/>
      <c r="B3274" s="425"/>
    </row>
    <row r="3275" spans="1:2" x14ac:dyDescent="0.2">
      <c r="A3275" s="425"/>
      <c r="B3275" s="425"/>
    </row>
    <row r="3276" spans="1:2" x14ac:dyDescent="0.2">
      <c r="A3276" s="425"/>
      <c r="B3276" s="425"/>
    </row>
    <row r="3277" spans="1:2" x14ac:dyDescent="0.2">
      <c r="A3277" s="425"/>
      <c r="B3277" s="425"/>
    </row>
  </sheetData>
  <mergeCells count="27">
    <mergeCell ref="A201:G201"/>
    <mergeCell ref="I183:O183"/>
    <mergeCell ref="A183:G183"/>
    <mergeCell ref="A3:G3"/>
    <mergeCell ref="I3:O3"/>
    <mergeCell ref="A21:G21"/>
    <mergeCell ref="I21:O21"/>
    <mergeCell ref="I165:O165"/>
    <mergeCell ref="A165:G165"/>
    <mergeCell ref="A75:G75"/>
    <mergeCell ref="I75:O75"/>
    <mergeCell ref="I147:O147"/>
    <mergeCell ref="A93:G93"/>
    <mergeCell ref="I93:O93"/>
    <mergeCell ref="A111:G111"/>
    <mergeCell ref="I111:O111"/>
    <mergeCell ref="I129:O129"/>
    <mergeCell ref="A147:G147"/>
    <mergeCell ref="A129:G129"/>
    <mergeCell ref="S23:U23"/>
    <mergeCell ref="S44:U44"/>
    <mergeCell ref="V44:X44"/>
    <mergeCell ref="A57:G57"/>
    <mergeCell ref="I57:O57"/>
    <mergeCell ref="V23:X23"/>
    <mergeCell ref="A39:G39"/>
    <mergeCell ref="I39:O39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70"/>
  <sheetViews>
    <sheetView workbookViewId="0">
      <selection activeCell="A20" sqref="A20"/>
    </sheetView>
  </sheetViews>
  <sheetFormatPr defaultRowHeight="12.75" x14ac:dyDescent="0.2"/>
  <cols>
    <col min="1" max="1" width="9.7109375" style="15" customWidth="1"/>
    <col min="2" max="2" width="7.7109375" style="33" customWidth="1"/>
    <col min="3" max="3" width="8.28515625" style="15" customWidth="1"/>
    <col min="4" max="4" width="8.85546875" style="15" customWidth="1"/>
    <col min="5" max="5" width="8.42578125" style="15" customWidth="1"/>
    <col min="6" max="6" width="8.85546875" style="15" customWidth="1"/>
    <col min="7" max="7" width="8.5703125" style="15" customWidth="1"/>
    <col min="8" max="8" width="8.7109375" style="15" customWidth="1"/>
    <col min="9" max="9" width="8.140625" style="15" customWidth="1"/>
    <col min="10" max="11" width="8.7109375" style="130" customWidth="1"/>
    <col min="12" max="16" width="9.140625" style="130"/>
    <col min="17" max="35" width="9.140625" style="437"/>
    <col min="36" max="40" width="9.140625" style="438"/>
    <col min="41" max="260" width="9.140625" style="15"/>
    <col min="261" max="261" width="9.7109375" style="15" customWidth="1"/>
    <col min="262" max="271" width="7.7109375" style="15" customWidth="1"/>
    <col min="272" max="516" width="9.140625" style="15"/>
    <col min="517" max="517" width="9.7109375" style="15" customWidth="1"/>
    <col min="518" max="527" width="7.7109375" style="15" customWidth="1"/>
    <col min="528" max="772" width="9.140625" style="15"/>
    <col min="773" max="773" width="9.7109375" style="15" customWidth="1"/>
    <col min="774" max="783" width="7.7109375" style="15" customWidth="1"/>
    <col min="784" max="1028" width="9.140625" style="15"/>
    <col min="1029" max="1029" width="9.7109375" style="15" customWidth="1"/>
    <col min="1030" max="1039" width="7.7109375" style="15" customWidth="1"/>
    <col min="1040" max="1284" width="9.140625" style="15"/>
    <col min="1285" max="1285" width="9.7109375" style="15" customWidth="1"/>
    <col min="1286" max="1295" width="7.7109375" style="15" customWidth="1"/>
    <col min="1296" max="1540" width="9.140625" style="15"/>
    <col min="1541" max="1541" width="9.7109375" style="15" customWidth="1"/>
    <col min="1542" max="1551" width="7.7109375" style="15" customWidth="1"/>
    <col min="1552" max="1796" width="9.140625" style="15"/>
    <col min="1797" max="1797" width="9.7109375" style="15" customWidth="1"/>
    <col min="1798" max="1807" width="7.7109375" style="15" customWidth="1"/>
    <col min="1808" max="2052" width="9.140625" style="15"/>
    <col min="2053" max="2053" width="9.7109375" style="15" customWidth="1"/>
    <col min="2054" max="2063" width="7.7109375" style="15" customWidth="1"/>
    <col min="2064" max="2308" width="9.140625" style="15"/>
    <col min="2309" max="2309" width="9.7109375" style="15" customWidth="1"/>
    <col min="2310" max="2319" width="7.7109375" style="15" customWidth="1"/>
    <col min="2320" max="2564" width="9.140625" style="15"/>
    <col min="2565" max="2565" width="9.7109375" style="15" customWidth="1"/>
    <col min="2566" max="2575" width="7.7109375" style="15" customWidth="1"/>
    <col min="2576" max="2820" width="9.140625" style="15"/>
    <col min="2821" max="2821" width="9.7109375" style="15" customWidth="1"/>
    <col min="2822" max="2831" width="7.7109375" style="15" customWidth="1"/>
    <col min="2832" max="3076" width="9.140625" style="15"/>
    <col min="3077" max="3077" width="9.7109375" style="15" customWidth="1"/>
    <col min="3078" max="3087" width="7.7109375" style="15" customWidth="1"/>
    <col min="3088" max="3332" width="9.140625" style="15"/>
    <col min="3333" max="3333" width="9.7109375" style="15" customWidth="1"/>
    <col min="3334" max="3343" width="7.7109375" style="15" customWidth="1"/>
    <col min="3344" max="3588" width="9.140625" style="15"/>
    <col min="3589" max="3589" width="9.7109375" style="15" customWidth="1"/>
    <col min="3590" max="3599" width="7.7109375" style="15" customWidth="1"/>
    <col min="3600" max="3844" width="9.140625" style="15"/>
    <col min="3845" max="3845" width="9.7109375" style="15" customWidth="1"/>
    <col min="3846" max="3855" width="7.7109375" style="15" customWidth="1"/>
    <col min="3856" max="4100" width="9.140625" style="15"/>
    <col min="4101" max="4101" width="9.7109375" style="15" customWidth="1"/>
    <col min="4102" max="4111" width="7.7109375" style="15" customWidth="1"/>
    <col min="4112" max="4356" width="9.140625" style="15"/>
    <col min="4357" max="4357" width="9.7109375" style="15" customWidth="1"/>
    <col min="4358" max="4367" width="7.7109375" style="15" customWidth="1"/>
    <col min="4368" max="4612" width="9.140625" style="15"/>
    <col min="4613" max="4613" width="9.7109375" style="15" customWidth="1"/>
    <col min="4614" max="4623" width="7.7109375" style="15" customWidth="1"/>
    <col min="4624" max="4868" width="9.140625" style="15"/>
    <col min="4869" max="4869" width="9.7109375" style="15" customWidth="1"/>
    <col min="4870" max="4879" width="7.7109375" style="15" customWidth="1"/>
    <col min="4880" max="5124" width="9.140625" style="15"/>
    <col min="5125" max="5125" width="9.7109375" style="15" customWidth="1"/>
    <col min="5126" max="5135" width="7.7109375" style="15" customWidth="1"/>
    <col min="5136" max="5380" width="9.140625" style="15"/>
    <col min="5381" max="5381" width="9.7109375" style="15" customWidth="1"/>
    <col min="5382" max="5391" width="7.7109375" style="15" customWidth="1"/>
    <col min="5392" max="5636" width="9.140625" style="15"/>
    <col min="5637" max="5637" width="9.7109375" style="15" customWidth="1"/>
    <col min="5638" max="5647" width="7.7109375" style="15" customWidth="1"/>
    <col min="5648" max="5892" width="9.140625" style="15"/>
    <col min="5893" max="5893" width="9.7109375" style="15" customWidth="1"/>
    <col min="5894" max="5903" width="7.7109375" style="15" customWidth="1"/>
    <col min="5904" max="6148" width="9.140625" style="15"/>
    <col min="6149" max="6149" width="9.7109375" style="15" customWidth="1"/>
    <col min="6150" max="6159" width="7.7109375" style="15" customWidth="1"/>
    <col min="6160" max="6404" width="9.140625" style="15"/>
    <col min="6405" max="6405" width="9.7109375" style="15" customWidth="1"/>
    <col min="6406" max="6415" width="7.7109375" style="15" customWidth="1"/>
    <col min="6416" max="6660" width="9.140625" style="15"/>
    <col min="6661" max="6661" width="9.7109375" style="15" customWidth="1"/>
    <col min="6662" max="6671" width="7.7109375" style="15" customWidth="1"/>
    <col min="6672" max="6916" width="9.140625" style="15"/>
    <col min="6917" max="6917" width="9.7109375" style="15" customWidth="1"/>
    <col min="6918" max="6927" width="7.7109375" style="15" customWidth="1"/>
    <col min="6928" max="7172" width="9.140625" style="15"/>
    <col min="7173" max="7173" width="9.7109375" style="15" customWidth="1"/>
    <col min="7174" max="7183" width="7.7109375" style="15" customWidth="1"/>
    <col min="7184" max="7428" width="9.140625" style="15"/>
    <col min="7429" max="7429" width="9.7109375" style="15" customWidth="1"/>
    <col min="7430" max="7439" width="7.7109375" style="15" customWidth="1"/>
    <col min="7440" max="7684" width="9.140625" style="15"/>
    <col min="7685" max="7685" width="9.7109375" style="15" customWidth="1"/>
    <col min="7686" max="7695" width="7.7109375" style="15" customWidth="1"/>
    <col min="7696" max="7940" width="9.140625" style="15"/>
    <col min="7941" max="7941" width="9.7109375" style="15" customWidth="1"/>
    <col min="7942" max="7951" width="7.7109375" style="15" customWidth="1"/>
    <col min="7952" max="8196" width="9.140625" style="15"/>
    <col min="8197" max="8197" width="9.7109375" style="15" customWidth="1"/>
    <col min="8198" max="8207" width="7.7109375" style="15" customWidth="1"/>
    <col min="8208" max="8452" width="9.140625" style="15"/>
    <col min="8453" max="8453" width="9.7109375" style="15" customWidth="1"/>
    <col min="8454" max="8463" width="7.7109375" style="15" customWidth="1"/>
    <col min="8464" max="8708" width="9.140625" style="15"/>
    <col min="8709" max="8709" width="9.7109375" style="15" customWidth="1"/>
    <col min="8710" max="8719" width="7.7109375" style="15" customWidth="1"/>
    <col min="8720" max="8964" width="9.140625" style="15"/>
    <col min="8965" max="8965" width="9.7109375" style="15" customWidth="1"/>
    <col min="8966" max="8975" width="7.7109375" style="15" customWidth="1"/>
    <col min="8976" max="9220" width="9.140625" style="15"/>
    <col min="9221" max="9221" width="9.7109375" style="15" customWidth="1"/>
    <col min="9222" max="9231" width="7.7109375" style="15" customWidth="1"/>
    <col min="9232" max="9476" width="9.140625" style="15"/>
    <col min="9477" max="9477" width="9.7109375" style="15" customWidth="1"/>
    <col min="9478" max="9487" width="7.7109375" style="15" customWidth="1"/>
    <col min="9488" max="9732" width="9.140625" style="15"/>
    <col min="9733" max="9733" width="9.7109375" style="15" customWidth="1"/>
    <col min="9734" max="9743" width="7.7109375" style="15" customWidth="1"/>
    <col min="9744" max="9988" width="9.140625" style="15"/>
    <col min="9989" max="9989" width="9.7109375" style="15" customWidth="1"/>
    <col min="9990" max="9999" width="7.7109375" style="15" customWidth="1"/>
    <col min="10000" max="10244" width="9.140625" style="15"/>
    <col min="10245" max="10245" width="9.7109375" style="15" customWidth="1"/>
    <col min="10246" max="10255" width="7.7109375" style="15" customWidth="1"/>
    <col min="10256" max="10500" width="9.140625" style="15"/>
    <col min="10501" max="10501" width="9.7109375" style="15" customWidth="1"/>
    <col min="10502" max="10511" width="7.7109375" style="15" customWidth="1"/>
    <col min="10512" max="10756" width="9.140625" style="15"/>
    <col min="10757" max="10757" width="9.7109375" style="15" customWidth="1"/>
    <col min="10758" max="10767" width="7.7109375" style="15" customWidth="1"/>
    <col min="10768" max="11012" width="9.140625" style="15"/>
    <col min="11013" max="11013" width="9.7109375" style="15" customWidth="1"/>
    <col min="11014" max="11023" width="7.7109375" style="15" customWidth="1"/>
    <col min="11024" max="11268" width="9.140625" style="15"/>
    <col min="11269" max="11269" width="9.7109375" style="15" customWidth="1"/>
    <col min="11270" max="11279" width="7.7109375" style="15" customWidth="1"/>
    <col min="11280" max="11524" width="9.140625" style="15"/>
    <col min="11525" max="11525" width="9.7109375" style="15" customWidth="1"/>
    <col min="11526" max="11535" width="7.7109375" style="15" customWidth="1"/>
    <col min="11536" max="11780" width="9.140625" style="15"/>
    <col min="11781" max="11781" width="9.7109375" style="15" customWidth="1"/>
    <col min="11782" max="11791" width="7.7109375" style="15" customWidth="1"/>
    <col min="11792" max="12036" width="9.140625" style="15"/>
    <col min="12037" max="12037" width="9.7109375" style="15" customWidth="1"/>
    <col min="12038" max="12047" width="7.7109375" style="15" customWidth="1"/>
    <col min="12048" max="12292" width="9.140625" style="15"/>
    <col min="12293" max="12293" width="9.7109375" style="15" customWidth="1"/>
    <col min="12294" max="12303" width="7.7109375" style="15" customWidth="1"/>
    <col min="12304" max="12548" width="9.140625" style="15"/>
    <col min="12549" max="12549" width="9.7109375" style="15" customWidth="1"/>
    <col min="12550" max="12559" width="7.7109375" style="15" customWidth="1"/>
    <col min="12560" max="12804" width="9.140625" style="15"/>
    <col min="12805" max="12805" width="9.7109375" style="15" customWidth="1"/>
    <col min="12806" max="12815" width="7.7109375" style="15" customWidth="1"/>
    <col min="12816" max="13060" width="9.140625" style="15"/>
    <col min="13061" max="13061" width="9.7109375" style="15" customWidth="1"/>
    <col min="13062" max="13071" width="7.7109375" style="15" customWidth="1"/>
    <col min="13072" max="13316" width="9.140625" style="15"/>
    <col min="13317" max="13317" width="9.7109375" style="15" customWidth="1"/>
    <col min="13318" max="13327" width="7.7109375" style="15" customWidth="1"/>
    <col min="13328" max="13572" width="9.140625" style="15"/>
    <col min="13573" max="13573" width="9.7109375" style="15" customWidth="1"/>
    <col min="13574" max="13583" width="7.7109375" style="15" customWidth="1"/>
    <col min="13584" max="13828" width="9.140625" style="15"/>
    <col min="13829" max="13829" width="9.7109375" style="15" customWidth="1"/>
    <col min="13830" max="13839" width="7.7109375" style="15" customWidth="1"/>
    <col min="13840" max="14084" width="9.140625" style="15"/>
    <col min="14085" max="14085" width="9.7109375" style="15" customWidth="1"/>
    <col min="14086" max="14095" width="7.7109375" style="15" customWidth="1"/>
    <col min="14096" max="14340" width="9.140625" style="15"/>
    <col min="14341" max="14341" width="9.7109375" style="15" customWidth="1"/>
    <col min="14342" max="14351" width="7.7109375" style="15" customWidth="1"/>
    <col min="14352" max="14596" width="9.140625" style="15"/>
    <col min="14597" max="14597" width="9.7109375" style="15" customWidth="1"/>
    <col min="14598" max="14607" width="7.7109375" style="15" customWidth="1"/>
    <col min="14608" max="14852" width="9.140625" style="15"/>
    <col min="14853" max="14853" width="9.7109375" style="15" customWidth="1"/>
    <col min="14854" max="14863" width="7.7109375" style="15" customWidth="1"/>
    <col min="14864" max="15108" width="9.140625" style="15"/>
    <col min="15109" max="15109" width="9.7109375" style="15" customWidth="1"/>
    <col min="15110" max="15119" width="7.7109375" style="15" customWidth="1"/>
    <col min="15120" max="15364" width="9.140625" style="15"/>
    <col min="15365" max="15365" width="9.7109375" style="15" customWidth="1"/>
    <col min="15366" max="15375" width="7.7109375" style="15" customWidth="1"/>
    <col min="15376" max="15620" width="9.140625" style="15"/>
    <col min="15621" max="15621" width="9.7109375" style="15" customWidth="1"/>
    <col min="15622" max="15631" width="7.7109375" style="15" customWidth="1"/>
    <col min="15632" max="15876" width="9.140625" style="15"/>
    <col min="15877" max="15877" width="9.7109375" style="15" customWidth="1"/>
    <col min="15878" max="15887" width="7.7109375" style="15" customWidth="1"/>
    <col min="15888" max="16132" width="9.140625" style="15"/>
    <col min="16133" max="16133" width="9.7109375" style="15" customWidth="1"/>
    <col min="16134" max="16143" width="7.7109375" style="15" customWidth="1"/>
    <col min="16144" max="16384" width="9.140625" style="15"/>
  </cols>
  <sheetData>
    <row r="1" spans="1:43" x14ac:dyDescent="0.2">
      <c r="A1" s="435" t="s">
        <v>621</v>
      </c>
      <c r="B1" s="436"/>
    </row>
    <row r="2" spans="1:43" ht="6.75" customHeight="1" thickBot="1" x14ac:dyDescent="0.25">
      <c r="B2" s="436"/>
    </row>
    <row r="3" spans="1:43" ht="14.25" thickTop="1" thickBot="1" x14ac:dyDescent="0.25">
      <c r="A3" s="439"/>
      <c r="B3" s="440" t="s">
        <v>25</v>
      </c>
      <c r="C3" s="441" t="s">
        <v>5</v>
      </c>
      <c r="D3" s="441" t="s">
        <v>6</v>
      </c>
      <c r="E3" s="441" t="s">
        <v>7</v>
      </c>
      <c r="F3" s="442" t="s">
        <v>8</v>
      </c>
      <c r="G3" s="442" t="s">
        <v>9</v>
      </c>
      <c r="H3" s="442" t="s">
        <v>10</v>
      </c>
      <c r="I3" s="442" t="s">
        <v>11</v>
      </c>
      <c r="J3" s="442" t="s">
        <v>12</v>
      </c>
      <c r="K3" s="442" t="s">
        <v>13</v>
      </c>
      <c r="L3" s="442" t="s">
        <v>14</v>
      </c>
      <c r="M3" s="442" t="s">
        <v>15</v>
      </c>
      <c r="N3" s="442" t="s">
        <v>16</v>
      </c>
      <c r="O3" s="442" t="s">
        <v>17</v>
      </c>
      <c r="P3" s="442" t="s">
        <v>35</v>
      </c>
      <c r="Q3" s="442" t="s">
        <v>543</v>
      </c>
      <c r="R3" s="442" t="s">
        <v>545</v>
      </c>
      <c r="S3" s="442" t="s">
        <v>553</v>
      </c>
      <c r="T3" s="442" t="s">
        <v>563</v>
      </c>
      <c r="U3" s="442" t="s">
        <v>593</v>
      </c>
      <c r="V3" s="442" t="s">
        <v>597</v>
      </c>
      <c r="W3" s="442" t="s">
        <v>601</v>
      </c>
      <c r="X3" s="442" t="s">
        <v>605</v>
      </c>
      <c r="Y3" s="443"/>
      <c r="Z3" s="443"/>
      <c r="AA3" s="443"/>
      <c r="AB3" s="443"/>
      <c r="AC3" s="443"/>
      <c r="AD3" s="443"/>
      <c r="AE3" s="443"/>
      <c r="AJ3" s="437"/>
      <c r="AK3" s="437"/>
      <c r="AL3" s="437"/>
    </row>
    <row r="4" spans="1:43" ht="13.5" thickTop="1" x14ac:dyDescent="0.2">
      <c r="A4" s="444">
        <v>18</v>
      </c>
      <c r="B4" s="445">
        <v>0.43103322113273818</v>
      </c>
      <c r="C4" s="446">
        <f>+'vš_věk x dfst'!J6</f>
        <v>0.21968901298767834</v>
      </c>
      <c r="D4" s="446">
        <v>9.2700000000000005E-2</v>
      </c>
      <c r="E4" s="446">
        <v>1.8518518518518519E-3</v>
      </c>
      <c r="F4" s="447">
        <v>3.35651449005112E-3</v>
      </c>
      <c r="G4" s="447">
        <v>3.8465602874352745E-3</v>
      </c>
      <c r="H4" s="447">
        <v>3.3312468835867133E-3</v>
      </c>
      <c r="I4" s="447">
        <v>5.0254893647822809E-3</v>
      </c>
      <c r="J4" s="447">
        <v>5.5919861608400047E-3</v>
      </c>
      <c r="K4" s="447">
        <v>5.4916662444906023E-3</v>
      </c>
      <c r="L4" s="448">
        <v>5.6390416612795754E-3</v>
      </c>
      <c r="M4" s="448">
        <v>5.137099908062972E-3</v>
      </c>
      <c r="N4" s="448">
        <v>4.509268517806325E-3</v>
      </c>
      <c r="O4" s="448">
        <f>+'vš_věk x dfst'!J114</f>
        <v>4.7778874629812486E-3</v>
      </c>
      <c r="P4" s="448">
        <f>+'vš_věk x dfst'!B132</f>
        <v>3.4830000000000139E-3</v>
      </c>
      <c r="Q4" s="448">
        <f>+'vš_věk x dfst'!J132</f>
        <v>4.6310000000000517E-3</v>
      </c>
      <c r="R4" s="448">
        <f>+'vš_věk x dfst'!B150</f>
        <v>5.0000000000000001E-3</v>
      </c>
      <c r="S4" s="448">
        <f>+'vš_věk x dfst'!J150</f>
        <v>5.5343713589662115E-3</v>
      </c>
      <c r="T4" s="448">
        <f>+'vš_věk x dfst'!B168</f>
        <v>6.4000000000000003E-3</v>
      </c>
      <c r="U4" s="448">
        <f>+'vš_věk x dfst'!J168</f>
        <v>6.1000000000000004E-3</v>
      </c>
      <c r="V4" s="448">
        <f>+'vš_věk x dfst'!B186</f>
        <v>6.6E-3</v>
      </c>
      <c r="W4" s="448">
        <f>+'vš_věk x dfst'!J186</f>
        <v>7.7999999999999996E-3</v>
      </c>
      <c r="X4" s="413">
        <f>+'vš_věk x dfst'!B204</f>
        <v>8.0000000000000002E-3</v>
      </c>
      <c r="Y4" s="449"/>
      <c r="Z4" s="449"/>
      <c r="AA4" s="449"/>
      <c r="AB4" s="449"/>
      <c r="AC4" s="449"/>
      <c r="AD4" s="449"/>
      <c r="AE4" s="449"/>
      <c r="AF4" s="449"/>
      <c r="AG4" s="449"/>
      <c r="AJ4" s="437"/>
      <c r="AK4" s="437"/>
      <c r="AL4" s="437"/>
    </row>
    <row r="5" spans="1:43" x14ac:dyDescent="0.2">
      <c r="A5" s="450">
        <v>19</v>
      </c>
      <c r="B5" s="451">
        <v>0.27694643641153227</v>
      </c>
      <c r="C5" s="452">
        <f>+'vš_věk x dfst'!J7</f>
        <v>0.26075261930988547</v>
      </c>
      <c r="D5" s="452">
        <v>0.4536</v>
      </c>
      <c r="E5" s="452">
        <v>0.44995863344364417</v>
      </c>
      <c r="F5" s="453">
        <v>0.45650790865015495</v>
      </c>
      <c r="G5" s="453">
        <v>0.46011835570115189</v>
      </c>
      <c r="H5" s="453">
        <v>0.47048027244082796</v>
      </c>
      <c r="I5" s="453">
        <v>0.47274757773480724</v>
      </c>
      <c r="J5" s="453">
        <v>0.47214064448646254</v>
      </c>
      <c r="K5" s="453">
        <v>0.47289123055879223</v>
      </c>
      <c r="L5" s="370">
        <v>0.46197376403544538</v>
      </c>
      <c r="M5" s="370">
        <v>0.46549518041456966</v>
      </c>
      <c r="N5" s="370">
        <v>0.43532228290131547</v>
      </c>
      <c r="O5" s="370">
        <f>+'vš_věk x dfst'!J115</f>
        <v>0.43363277393879607</v>
      </c>
      <c r="P5" s="370">
        <f>+'vš_věk x dfst'!B133</f>
        <v>0.41340900000000003</v>
      </c>
      <c r="Q5" s="370">
        <f>+'vš_věk x dfst'!J133</f>
        <v>0.39259300000000003</v>
      </c>
      <c r="R5" s="370">
        <f>+'vš_věk x dfst'!B151</f>
        <v>0.40089999999999998</v>
      </c>
      <c r="S5" s="370">
        <f>+'vš_věk x dfst'!J151</f>
        <v>0.42549782861984958</v>
      </c>
      <c r="T5" s="370">
        <f>+'vš_věk x dfst'!B169</f>
        <v>0.44040000000000001</v>
      </c>
      <c r="U5" s="370">
        <f>+'vš_věk x dfst'!J169</f>
        <v>0.45200000000000001</v>
      </c>
      <c r="V5" s="370">
        <f>+'vš_věk x dfst'!B187</f>
        <v>0.45810000000000001</v>
      </c>
      <c r="W5" s="370">
        <f>+'vš_věk x dfst'!J187</f>
        <v>0.46810000000000002</v>
      </c>
      <c r="X5" s="415">
        <f>+'vš_věk x dfst'!B205</f>
        <v>0.47489999999999999</v>
      </c>
      <c r="Y5" s="449"/>
      <c r="Z5" s="449"/>
      <c r="AA5" s="449"/>
      <c r="AB5" s="449"/>
      <c r="AC5" s="449"/>
      <c r="AD5" s="449"/>
      <c r="AE5" s="449"/>
      <c r="AF5" s="449"/>
      <c r="AG5" s="449"/>
      <c r="AJ5" s="437"/>
      <c r="AK5" s="437"/>
      <c r="AL5" s="437"/>
    </row>
    <row r="6" spans="1:43" x14ac:dyDescent="0.2">
      <c r="A6" s="450">
        <v>20</v>
      </c>
      <c r="B6" s="451">
        <v>0.12026196399824382</v>
      </c>
      <c r="C6" s="452">
        <f>+'vš_věk x dfst'!J8</f>
        <v>0.17201629223557138</v>
      </c>
      <c r="D6" s="452">
        <v>0.15870000000000001</v>
      </c>
      <c r="E6" s="452">
        <v>0.23582587113101031</v>
      </c>
      <c r="F6" s="453">
        <v>0.21314963911984702</v>
      </c>
      <c r="G6" s="453">
        <v>0.22379794991017646</v>
      </c>
      <c r="H6" s="453">
        <v>0.22869964671808529</v>
      </c>
      <c r="I6" s="453">
        <v>0.22362393621971521</v>
      </c>
      <c r="J6" s="453">
        <v>0.22283461399203441</v>
      </c>
      <c r="K6" s="453">
        <v>0.22361821774152693</v>
      </c>
      <c r="L6" s="370">
        <v>0.23297098926891366</v>
      </c>
      <c r="M6" s="370">
        <v>0.22762470736538809</v>
      </c>
      <c r="N6" s="370">
        <v>0.25153834320436902</v>
      </c>
      <c r="O6" s="370">
        <f>+'vš_věk x dfst'!J116</f>
        <v>0.24906219151036549</v>
      </c>
      <c r="P6" s="370">
        <f>+'vš_věk x dfst'!B134</f>
        <v>0.258913</v>
      </c>
      <c r="Q6" s="370">
        <f>+'vš_věk x dfst'!J134</f>
        <v>0.25536599999999998</v>
      </c>
      <c r="R6" s="370">
        <f>+'vš_věk x dfst'!B152</f>
        <v>0.2422</v>
      </c>
      <c r="S6" s="370">
        <f>+'vš_věk x dfst'!J152</f>
        <v>0.24173816333015571</v>
      </c>
      <c r="T6" s="370">
        <f>+'vš_věk x dfst'!B170</f>
        <v>0.2495</v>
      </c>
      <c r="U6" s="370">
        <f>+'vš_věk x dfst'!J170</f>
        <v>0.251</v>
      </c>
      <c r="V6" s="370">
        <f>+'vš_věk x dfst'!B188</f>
        <v>0.24349999999999999</v>
      </c>
      <c r="W6" s="370">
        <f>+'vš_věk x dfst'!J188</f>
        <v>0.2477</v>
      </c>
      <c r="X6" s="415">
        <f>+'vš_věk x dfst'!B206</f>
        <v>0.24679999999999999</v>
      </c>
      <c r="Y6" s="449"/>
      <c r="Z6" s="449"/>
      <c r="AA6" s="449"/>
      <c r="AB6" s="449"/>
      <c r="AC6" s="449"/>
      <c r="AD6" s="449"/>
      <c r="AE6" s="449"/>
      <c r="AF6" s="449"/>
      <c r="AG6" s="449"/>
      <c r="AJ6" s="437"/>
      <c r="AK6" s="437"/>
      <c r="AL6" s="437"/>
      <c r="AO6" s="438"/>
      <c r="AP6" s="438"/>
      <c r="AQ6" s="438"/>
    </row>
    <row r="7" spans="1:43" x14ac:dyDescent="0.2">
      <c r="A7" s="450">
        <v>21</v>
      </c>
      <c r="B7" s="451">
        <v>6.192375237816479E-2</v>
      </c>
      <c r="C7" s="452">
        <f>+'vš_věk x dfst'!J9</f>
        <v>0.1189896764607936</v>
      </c>
      <c r="D7" s="452">
        <v>9.1200000000000003E-2</v>
      </c>
      <c r="E7" s="452">
        <v>9.8853903056258519E-2</v>
      </c>
      <c r="F7" s="453">
        <v>0.10395322817717099</v>
      </c>
      <c r="G7" s="453">
        <v>0.10075029060551621</v>
      </c>
      <c r="H7" s="453">
        <v>9.8473355329464565E-2</v>
      </c>
      <c r="I7" s="453">
        <v>9.623915538689029E-2</v>
      </c>
      <c r="J7" s="453">
        <v>9.7024982902200574E-2</v>
      </c>
      <c r="K7" s="453">
        <v>9.7613860884543296E-2</v>
      </c>
      <c r="L7" s="370">
        <v>9.7226228008234786E-2</v>
      </c>
      <c r="M7" s="370">
        <v>0.10252400314671065</v>
      </c>
      <c r="N7" s="370">
        <v>0.10566494885008851</v>
      </c>
      <c r="O7" s="370">
        <f>+'vš_věk x dfst'!J117</f>
        <v>0.11353405725567633</v>
      </c>
      <c r="P7" s="370">
        <f>+'vš_věk x dfst'!B135</f>
        <v>0.11442099999999999</v>
      </c>
      <c r="Q7" s="370">
        <f>+'vš_věk x dfst'!J135</f>
        <v>0.121367</v>
      </c>
      <c r="R7" s="370">
        <f>+'vš_věk x dfst'!B153</f>
        <v>0.1197</v>
      </c>
      <c r="S7" s="370">
        <f>+'vš_věk x dfst'!J153</f>
        <v>0.11107139074250609</v>
      </c>
      <c r="T7" s="370">
        <f>+'vš_věk x dfst'!B171</f>
        <v>0.10299999999999999</v>
      </c>
      <c r="U7" s="370">
        <f>+'vš_věk x dfst'!J171</f>
        <v>0.104</v>
      </c>
      <c r="V7" s="370">
        <f>+'vš_věk x dfst'!B189</f>
        <v>0.10580000000000001</v>
      </c>
      <c r="W7" s="370">
        <f>+'vš_věk x dfst'!J189</f>
        <v>0.1012</v>
      </c>
      <c r="X7" s="415">
        <f>+'vš_věk x dfst'!B207</f>
        <v>9.9599999999999994E-2</v>
      </c>
      <c r="Y7" s="449"/>
      <c r="Z7" s="449"/>
      <c r="AA7" s="449"/>
      <c r="AB7" s="449"/>
      <c r="AC7" s="449"/>
      <c r="AD7" s="449"/>
      <c r="AE7" s="449"/>
      <c r="AF7" s="449"/>
      <c r="AG7" s="449"/>
      <c r="AJ7" s="437"/>
      <c r="AK7" s="437"/>
      <c r="AL7" s="437"/>
      <c r="AO7" s="438"/>
      <c r="AP7" s="438"/>
      <c r="AQ7" s="438"/>
    </row>
    <row r="8" spans="1:43" x14ac:dyDescent="0.2">
      <c r="A8" s="450">
        <v>22</v>
      </c>
      <c r="B8" s="451">
        <v>3.7684765110493193E-2</v>
      </c>
      <c r="C8" s="452">
        <f>+'vš_věk x dfst'!J10</f>
        <v>7.4275687168583654E-2</v>
      </c>
      <c r="D8" s="452">
        <v>6.54E-2</v>
      </c>
      <c r="E8" s="452">
        <v>6.481166050223866E-2</v>
      </c>
      <c r="F8" s="453">
        <v>6.0757299870565801E-2</v>
      </c>
      <c r="G8" s="453">
        <v>6.8931628447638171E-2</v>
      </c>
      <c r="H8" s="453">
        <v>6.5829257683616416E-2</v>
      </c>
      <c r="I8" s="453">
        <v>6.7358102309036577E-2</v>
      </c>
      <c r="J8" s="453">
        <v>6.7224524278875167E-2</v>
      </c>
      <c r="K8" s="453">
        <v>6.9294290490906324E-2</v>
      </c>
      <c r="L8" s="370">
        <v>6.9548180489114764E-2</v>
      </c>
      <c r="M8" s="370">
        <v>7.1246457581013584E-2</v>
      </c>
      <c r="N8" s="370">
        <v>7.6792169833089799E-2</v>
      </c>
      <c r="O8" s="370">
        <f>+'vš_věk x dfst'!J118</f>
        <v>7.5320829220138275E-2</v>
      </c>
      <c r="P8" s="370">
        <f>+'vš_věk x dfst'!B136</f>
        <v>8.0181000000000002E-2</v>
      </c>
      <c r="Q8" s="370">
        <f>+'vš_věk x dfst'!J136</f>
        <v>8.1558000000000005E-2</v>
      </c>
      <c r="R8" s="370">
        <f>+'vš_věk x dfst'!B154</f>
        <v>8.5099999999999995E-2</v>
      </c>
      <c r="S8" s="370">
        <f>+'vš_věk x dfst'!J154</f>
        <v>7.745471877979028E-2</v>
      </c>
      <c r="T8" s="370">
        <f>+'vš_věk x dfst'!B172</f>
        <v>6.7500000000000004E-2</v>
      </c>
      <c r="U8" s="370">
        <f>+'vš_věk x dfst'!J172</f>
        <v>6.2100000000000002E-2</v>
      </c>
      <c r="V8" s="370">
        <f>+'vš_věk x dfst'!B190</f>
        <v>6.5600000000000006E-2</v>
      </c>
      <c r="W8" s="370">
        <f>+'vš_věk x dfst'!J190</f>
        <v>6.0600000000000001E-2</v>
      </c>
      <c r="X8" s="415">
        <f>+'vš_věk x dfst'!B208</f>
        <v>5.8500000000000003E-2</v>
      </c>
      <c r="Y8" s="449"/>
      <c r="Z8" s="449"/>
      <c r="AA8" s="449"/>
      <c r="AB8" s="449"/>
      <c r="AC8" s="449"/>
      <c r="AD8" s="449"/>
      <c r="AE8" s="449"/>
      <c r="AF8" s="449"/>
      <c r="AG8" s="449"/>
      <c r="AJ8" s="437"/>
      <c r="AK8" s="437"/>
      <c r="AL8" s="437"/>
      <c r="AO8" s="438"/>
      <c r="AP8" s="438"/>
      <c r="AQ8" s="438"/>
    </row>
    <row r="9" spans="1:43" x14ac:dyDescent="0.2">
      <c r="A9" s="450">
        <v>23</v>
      </c>
      <c r="B9" s="451">
        <v>2.5025611005414897E-2</v>
      </c>
      <c r="C9" s="452">
        <f>+'vš_věk x dfst'!J11</f>
        <v>4.8838281630248226E-2</v>
      </c>
      <c r="D9" s="452">
        <v>4.41E-2</v>
      </c>
      <c r="E9" s="452">
        <v>4.8800369865680357E-2</v>
      </c>
      <c r="F9" s="453">
        <v>4.7715156966412903E-2</v>
      </c>
      <c r="G9" s="453">
        <v>4.1530170136320405E-2</v>
      </c>
      <c r="H9" s="453">
        <v>4.3391082018693169E-2</v>
      </c>
      <c r="I9" s="453">
        <v>4.2571892417301749E-2</v>
      </c>
      <c r="J9" s="453">
        <v>4.2563463008408096E-2</v>
      </c>
      <c r="K9" s="453">
        <v>4.2879578499417398E-2</v>
      </c>
      <c r="L9" s="370">
        <v>4.4764244298799591E-2</v>
      </c>
      <c r="M9" s="370">
        <v>4.4916451041163145E-2</v>
      </c>
      <c r="N9" s="370">
        <v>4.5631105299592356E-2</v>
      </c>
      <c r="O9" s="370">
        <f>+'vš_věk x dfst'!J119</f>
        <v>4.6495557749259675E-2</v>
      </c>
      <c r="P9" s="370">
        <f>+'vš_věk x dfst'!B137</f>
        <v>4.7744000000000002E-2</v>
      </c>
      <c r="Q9" s="370">
        <f>+'vš_věk x dfst'!J137</f>
        <v>5.5384000000000003E-2</v>
      </c>
      <c r="R9" s="370">
        <f>+'vš_věk x dfst'!B155</f>
        <v>5.2999999999999999E-2</v>
      </c>
      <c r="S9" s="370">
        <f>+'vš_věk x dfst'!J155</f>
        <v>5.0325707022561172E-2</v>
      </c>
      <c r="T9" s="370">
        <f>+'vš_věk x dfst'!B173</f>
        <v>4.48E-2</v>
      </c>
      <c r="U9" s="370">
        <f>+'vš_věk x dfst'!J173</f>
        <v>3.9800000000000002E-2</v>
      </c>
      <c r="V9" s="370">
        <f>+'vš_věk x dfst'!B191</f>
        <v>3.7900000000000003E-2</v>
      </c>
      <c r="W9" s="370">
        <f>+'vš_věk x dfst'!J191</f>
        <v>3.8199999999999998E-2</v>
      </c>
      <c r="X9" s="415">
        <f>+'vš_věk x dfst'!B209</f>
        <v>3.6299999999999999E-2</v>
      </c>
      <c r="Y9" s="449"/>
      <c r="Z9" s="449"/>
      <c r="AA9" s="449"/>
      <c r="AB9" s="449"/>
      <c r="AC9" s="449"/>
      <c r="AD9" s="449"/>
      <c r="AE9" s="449"/>
      <c r="AF9" s="449"/>
      <c r="AG9" s="449"/>
      <c r="AJ9" s="437"/>
      <c r="AK9" s="437"/>
      <c r="AL9" s="437"/>
      <c r="AO9" s="438"/>
      <c r="AP9" s="438"/>
      <c r="AQ9" s="438"/>
    </row>
    <row r="10" spans="1:43" x14ac:dyDescent="0.2">
      <c r="A10" s="450">
        <v>24</v>
      </c>
      <c r="B10" s="451">
        <v>1.4945851017122787E-2</v>
      </c>
      <c r="C10" s="452">
        <f>+'vš_věk x dfst'!J12</f>
        <v>3.1764736019673646E-2</v>
      </c>
      <c r="D10" s="452">
        <v>2.8899999999999999E-2</v>
      </c>
      <c r="E10" s="452">
        <v>3.2241580689118164E-2</v>
      </c>
      <c r="F10" s="453">
        <v>3.7470109470635997E-2</v>
      </c>
      <c r="G10" s="453">
        <v>2.8976011835570116E-2</v>
      </c>
      <c r="H10" s="453">
        <v>2.406136284068365E-2</v>
      </c>
      <c r="I10" s="453">
        <v>2.7567807914628727E-2</v>
      </c>
      <c r="J10" s="453">
        <v>2.5536066299231604E-2</v>
      </c>
      <c r="K10" s="453">
        <v>2.7397537869192967E-2</v>
      </c>
      <c r="L10" s="370">
        <v>2.8036081910312385E-2</v>
      </c>
      <c r="M10" s="370">
        <v>2.8055010568019182E-2</v>
      </c>
      <c r="N10" s="370">
        <v>2.850742250596109E-2</v>
      </c>
      <c r="O10" s="370">
        <f>+'vš_věk x dfst'!J120</f>
        <v>2.8983218163869725E-2</v>
      </c>
      <c r="P10" s="370">
        <f>+'vš_věk x dfst'!B138</f>
        <v>3.0522000000000001E-2</v>
      </c>
      <c r="Q10" s="370">
        <f>+'vš_věk x dfst'!J138</f>
        <v>3.2780999999999998E-2</v>
      </c>
      <c r="R10" s="370">
        <f>+'vš_věk x dfst'!B156</f>
        <v>3.5499999999999997E-2</v>
      </c>
      <c r="S10" s="370">
        <f>+'vš_věk x dfst'!J156</f>
        <v>3.2451541150301876E-2</v>
      </c>
      <c r="T10" s="370">
        <f>+'vš_věk x dfst'!B174</f>
        <v>3.2800000000000003E-2</v>
      </c>
      <c r="U10" s="370">
        <f>+'vš_věk x dfst'!J174</f>
        <v>3.1099999999999999E-2</v>
      </c>
      <c r="V10" s="370">
        <f>+'vš_věk x dfst'!B192</f>
        <v>3.0700000000000002E-2</v>
      </c>
      <c r="W10" s="370">
        <f>+'vš_věk x dfst'!J192</f>
        <v>2.9000000000000001E-2</v>
      </c>
      <c r="X10" s="415">
        <f>+'vš_věk x dfst'!B210</f>
        <v>2.8400000000000002E-2</v>
      </c>
      <c r="Y10" s="449"/>
      <c r="Z10" s="449"/>
      <c r="AA10" s="449"/>
      <c r="AB10" s="449"/>
      <c r="AC10" s="449"/>
      <c r="AD10" s="449"/>
      <c r="AE10" s="449"/>
      <c r="AF10" s="449"/>
      <c r="AG10" s="449"/>
      <c r="AJ10" s="437"/>
      <c r="AK10" s="437"/>
      <c r="AL10" s="437"/>
      <c r="AM10" s="454"/>
      <c r="AN10" s="454"/>
      <c r="AO10" s="454"/>
      <c r="AP10" s="454"/>
      <c r="AQ10" s="454"/>
    </row>
    <row r="11" spans="1:43" x14ac:dyDescent="0.2">
      <c r="A11" s="450">
        <v>25</v>
      </c>
      <c r="B11" s="451">
        <v>9.3297234011415191E-3</v>
      </c>
      <c r="C11" s="452">
        <f>+'vš_věk x dfst'!J13</f>
        <v>1.9648026231523938E-2</v>
      </c>
      <c r="D11" s="452">
        <v>1.7100000000000001E-2</v>
      </c>
      <c r="E11" s="452">
        <v>1.9685614171695544E-2</v>
      </c>
      <c r="F11" s="453">
        <v>2.1652809161310099E-2</v>
      </c>
      <c r="G11" s="453">
        <v>1.84296734650745E-2</v>
      </c>
      <c r="H11" s="453">
        <v>1.4757211512958975E-2</v>
      </c>
      <c r="I11" s="453">
        <v>1.3535731643004124E-2</v>
      </c>
      <c r="J11" s="453">
        <v>1.4915315605262098E-2</v>
      </c>
      <c r="K11" s="453">
        <v>1.380009119002989E-2</v>
      </c>
      <c r="L11" s="370">
        <v>1.5037444430078867E-2</v>
      </c>
      <c r="M11" s="370">
        <v>1.5108002312642763E-2</v>
      </c>
      <c r="N11" s="370">
        <v>1.5143065918006314E-2</v>
      </c>
      <c r="O11" s="370">
        <f>+'vš_věk x dfst'!J121</f>
        <v>1.542941757156961E-2</v>
      </c>
      <c r="P11" s="370">
        <f>+'vš_věk x dfst'!B139</f>
        <v>1.6556000000000001E-2</v>
      </c>
      <c r="Q11" s="370">
        <f>+'vš_věk x dfst'!J139</f>
        <v>1.7742000000000001E-2</v>
      </c>
      <c r="R11" s="370">
        <f>+'vš_věk x dfst'!B157</f>
        <v>1.84E-2</v>
      </c>
      <c r="S11" s="370">
        <f>+'vš_věk x dfst'!J157</f>
        <v>1.9145217667619955E-2</v>
      </c>
      <c r="T11" s="370">
        <f>+'vš_věk x dfst'!B175</f>
        <v>1.8100000000000002E-2</v>
      </c>
      <c r="U11" s="370">
        <f>+'vš_věk x dfst'!J175</f>
        <v>1.89E-2</v>
      </c>
      <c r="V11" s="370">
        <f>+'vš_věk x dfst'!B193</f>
        <v>1.9599999999999999E-2</v>
      </c>
      <c r="W11" s="370">
        <f>+'vš_věk x dfst'!J193</f>
        <v>1.77E-2</v>
      </c>
      <c r="X11" s="415">
        <f>+'vš_věk x dfst'!B211</f>
        <v>1.6400000000000001E-2</v>
      </c>
      <c r="Y11" s="449"/>
      <c r="Z11" s="449"/>
      <c r="AA11" s="449"/>
      <c r="AB11" s="449"/>
      <c r="AC11" s="449"/>
      <c r="AD11" s="449"/>
      <c r="AE11" s="449"/>
      <c r="AF11" s="449"/>
      <c r="AG11" s="455"/>
      <c r="AJ11" s="437"/>
      <c r="AK11" s="437"/>
      <c r="AL11" s="437"/>
      <c r="AM11" s="454"/>
      <c r="AN11" s="454"/>
      <c r="AO11" s="454"/>
      <c r="AP11" s="454"/>
      <c r="AQ11" s="454"/>
    </row>
    <row r="12" spans="1:43" x14ac:dyDescent="0.2">
      <c r="A12" s="450">
        <v>26</v>
      </c>
      <c r="B12" s="451">
        <v>5.0307332064978777E-3</v>
      </c>
      <c r="C12" s="452">
        <f>+'vš_věk x dfst'!J14</f>
        <v>1.2910828188641546E-2</v>
      </c>
      <c r="D12" s="452">
        <v>1.316E-2</v>
      </c>
      <c r="E12" s="452">
        <v>1.208146778275258E-2</v>
      </c>
      <c r="F12" s="453">
        <v>1.2910514884935198E-2</v>
      </c>
      <c r="G12" s="453">
        <v>1.0504068477227095E-2</v>
      </c>
      <c r="H12" s="453">
        <v>9.1662334631175801E-3</v>
      </c>
      <c r="I12" s="453">
        <v>7.9311735448312944E-3</v>
      </c>
      <c r="J12" s="453">
        <v>7.6437220903568413E-3</v>
      </c>
      <c r="K12" s="453">
        <v>7.6194336085921273E-3</v>
      </c>
      <c r="L12" s="370">
        <v>7.0015614277615891E-3</v>
      </c>
      <c r="M12" s="370">
        <v>6.7578454510127291E-3</v>
      </c>
      <c r="N12" s="370">
        <v>6.8360126144142788E-3</v>
      </c>
      <c r="O12" s="370">
        <f>+'vš_věk x dfst'!J122</f>
        <v>6.2586377097729583E-3</v>
      </c>
      <c r="P12" s="370">
        <f>+'vš_věk x dfst'!B140</f>
        <v>6.4099999999999999E-3</v>
      </c>
      <c r="Q12" s="370">
        <f>+'vš_věk x dfst'!J140</f>
        <v>6.8690000000000001E-3</v>
      </c>
      <c r="R12" s="370">
        <f>+'vš_věk x dfst'!B158</f>
        <v>7.1000000000000004E-3</v>
      </c>
      <c r="S12" s="370">
        <f>+'vš_věk x dfst'!J158</f>
        <v>6.580341065565088E-3</v>
      </c>
      <c r="T12" s="370">
        <f>+'vš_věk x dfst'!B176</f>
        <v>6.6E-3</v>
      </c>
      <c r="U12" s="370">
        <f>+'vš_věk x dfst'!J176</f>
        <v>5.7999999999999996E-3</v>
      </c>
      <c r="V12" s="370">
        <f>+'vš_věk x dfst'!B194</f>
        <v>5.5999999999999999E-3</v>
      </c>
      <c r="W12" s="370">
        <f>+'vš_věk x dfst'!J194</f>
        <v>4.5999999999999999E-3</v>
      </c>
      <c r="X12" s="415">
        <f>+'vš_věk x dfst'!B212</f>
        <v>4.1000000000000003E-3</v>
      </c>
    </row>
    <row r="13" spans="1:43" x14ac:dyDescent="0.2">
      <c r="A13" s="450">
        <v>27</v>
      </c>
      <c r="B13" s="451">
        <v>3.8233572369383872E-3</v>
      </c>
      <c r="C13" s="452">
        <f>+'vš_věk x dfst'!J15</f>
        <v>8.9914696313753619E-3</v>
      </c>
      <c r="D13" s="452">
        <v>7.6E-3</v>
      </c>
      <c r="E13" s="452">
        <v>8.5409772240607352E-3</v>
      </c>
      <c r="F13" s="453">
        <v>8.8519842923897099E-3</v>
      </c>
      <c r="G13" s="453">
        <v>7.1119095424284047E-3</v>
      </c>
      <c r="H13" s="453">
        <v>6.9595476294040896E-3</v>
      </c>
      <c r="I13" s="453">
        <v>6.9281437744940898E-3</v>
      </c>
      <c r="J13" s="453">
        <v>6.2155529629480634E-3</v>
      </c>
      <c r="K13" s="453">
        <v>5.7449718830741171E-3</v>
      </c>
      <c r="L13" s="370">
        <v>5.3804612676406531E-3</v>
      </c>
      <c r="M13" s="370">
        <v>4.9191048935141746E-3</v>
      </c>
      <c r="N13" s="370">
        <v>4.3458195523421294E-3</v>
      </c>
      <c r="O13" s="370">
        <f>+'vš_věk x dfst'!J123</f>
        <v>4.086870681145118E-3</v>
      </c>
      <c r="P13" s="370">
        <f>+'vš_věk x dfst'!B141</f>
        <v>4.4539999999999996E-3</v>
      </c>
      <c r="Q13" s="370">
        <f>+'vš_věk x dfst'!J141</f>
        <v>4.5069999999999997E-3</v>
      </c>
      <c r="R13" s="370">
        <f>+'vš_věk x dfst'!B159</f>
        <v>4.7999999999999996E-3</v>
      </c>
      <c r="S13" s="370">
        <f>+'vš_věk x dfst'!J159</f>
        <v>4.8723652155492E-3</v>
      </c>
      <c r="T13" s="370">
        <f>+'vš_věk x dfst'!B177</f>
        <v>4.7000000000000002E-3</v>
      </c>
      <c r="U13" s="370">
        <f>+'vš_věk x dfst'!J177</f>
        <v>4.1000000000000003E-3</v>
      </c>
      <c r="V13" s="370">
        <f>+'vš_věk x dfst'!B195</f>
        <v>3.7000000000000002E-3</v>
      </c>
      <c r="W13" s="370">
        <f>+'vš_věk x dfst'!J195</f>
        <v>3.5000000000000001E-3</v>
      </c>
      <c r="X13" s="415">
        <f>+'vš_věk x dfst'!B213</f>
        <v>3.3999999999999998E-3</v>
      </c>
    </row>
    <row r="14" spans="1:43" x14ac:dyDescent="0.2">
      <c r="A14" s="450">
        <v>28</v>
      </c>
      <c r="B14" s="451">
        <v>2.5245133908971171E-3</v>
      </c>
      <c r="C14" s="452">
        <f>+'vš_věk x dfst'!J16</f>
        <v>5.930271281092297E-3</v>
      </c>
      <c r="D14" s="452">
        <v>5.7000000000000002E-3</v>
      </c>
      <c r="E14" s="452">
        <v>5.5358185711504772E-3</v>
      </c>
      <c r="F14" s="453">
        <v>6.5594629576815897E-3</v>
      </c>
      <c r="G14" s="453">
        <v>5.9917573708126379E-3</v>
      </c>
      <c r="H14" s="453">
        <v>5.4848873847590154E-3</v>
      </c>
      <c r="I14" s="453">
        <v>5.2012780874186983E-3</v>
      </c>
      <c r="J14" s="453">
        <v>5.7428490968338894E-3</v>
      </c>
      <c r="K14" s="453">
        <v>4.5088403667865647E-3</v>
      </c>
      <c r="L14" s="370">
        <v>4.1074500989567277E-3</v>
      </c>
      <c r="M14" s="370">
        <v>3.9144322177675417E-3</v>
      </c>
      <c r="N14" s="370">
        <v>3.3747404045842643E-3</v>
      </c>
      <c r="O14" s="370">
        <f>+'vš_věk x dfst'!J124</f>
        <v>3.2379072063178711E-3</v>
      </c>
      <c r="P14" s="370">
        <f>+'vš_věk x dfst'!B142</f>
        <v>3.532E-3</v>
      </c>
      <c r="Q14" s="370">
        <f>+'vš_věk x dfst'!J142</f>
        <v>3.64E-3</v>
      </c>
      <c r="R14" s="370">
        <f>+'vš_věk x dfst'!B160</f>
        <v>3.8E-3</v>
      </c>
      <c r="S14" s="370">
        <f>+'vš_věk x dfst'!J160</f>
        <v>3.4027115771634361E-3</v>
      </c>
      <c r="T14" s="370">
        <f>+'vš_věk x dfst'!B178</f>
        <v>3.3E-3</v>
      </c>
      <c r="U14" s="370">
        <f>+'vš_věk x dfst'!J178</f>
        <v>2.8E-3</v>
      </c>
      <c r="V14" s="370">
        <f>+'vš_věk x dfst'!B196</f>
        <v>3.0999999999999999E-3</v>
      </c>
      <c r="W14" s="370">
        <f>+'vš_věk x dfst'!J196</f>
        <v>2.3999999999999998E-3</v>
      </c>
      <c r="X14" s="415">
        <f>+'vš_věk x dfst'!B214</f>
        <v>2.5000000000000001E-3</v>
      </c>
    </row>
    <row r="15" spans="1:43" x14ac:dyDescent="0.2">
      <c r="A15" s="450">
        <v>29</v>
      </c>
      <c r="B15" s="451">
        <v>1.5549539001902533E-3</v>
      </c>
      <c r="C15" s="452">
        <f>+'vš_věk x dfst'!J17</f>
        <v>4.3036093962138481E-3</v>
      </c>
      <c r="D15" s="452">
        <v>3.8999999999999998E-3</v>
      </c>
      <c r="E15" s="452">
        <v>4.221822075141133E-3</v>
      </c>
      <c r="F15" s="453">
        <v>4.9031437158589802E-3</v>
      </c>
      <c r="G15" s="453">
        <v>5.3788439184191059E-3</v>
      </c>
      <c r="H15" s="453">
        <v>4.3497172683775558E-3</v>
      </c>
      <c r="I15" s="453">
        <v>4.3430155004291317E-3</v>
      </c>
      <c r="J15" s="453">
        <v>4.2241622078287803E-3</v>
      </c>
      <c r="K15" s="453">
        <v>4.0630224428795788E-3</v>
      </c>
      <c r="L15" s="370">
        <v>3.2620911197525585E-3</v>
      </c>
      <c r="M15" s="370">
        <v>2.7960230126911011E-3</v>
      </c>
      <c r="N15" s="370">
        <v>2.8940081532189844E-3</v>
      </c>
      <c r="O15" s="370">
        <f>+'vš_věk x dfst'!J125</f>
        <v>2.4185587364264583E-3</v>
      </c>
      <c r="P15" s="370">
        <f>+'vš_věk x dfst'!B143</f>
        <v>2.539E-3</v>
      </c>
      <c r="Q15" s="370">
        <f>+'vš_věk x dfst'!J143</f>
        <v>2.807E-3</v>
      </c>
      <c r="R15" s="370">
        <f>+'vš_věk x dfst'!B161</f>
        <v>2.8E-3</v>
      </c>
      <c r="S15" s="370">
        <f>+'vš_věk x dfst'!J161</f>
        <v>2.7009850651414044E-3</v>
      </c>
      <c r="T15" s="370">
        <f>+'vš_věk x dfst'!B179</f>
        <v>2.8999999999999998E-3</v>
      </c>
      <c r="U15" s="370">
        <f>+'vš_věk x dfst'!J179</f>
        <v>2.5999999999999999E-3</v>
      </c>
      <c r="V15" s="370">
        <f>+'vš_věk x dfst'!B197</f>
        <v>2.0999999999999999E-3</v>
      </c>
      <c r="W15" s="370">
        <f>+'vš_věk x dfst'!J197</f>
        <v>2E-3</v>
      </c>
      <c r="X15" s="415">
        <f>+'vš_věk x dfst'!B215</f>
        <v>2.2000000000000001E-3</v>
      </c>
    </row>
    <row r="16" spans="1:43" x14ac:dyDescent="0.2">
      <c r="A16" s="458" t="s">
        <v>100</v>
      </c>
      <c r="B16" s="459">
        <v>9.9151178106249085E-3</v>
      </c>
      <c r="C16" s="460">
        <f>+'vš_věk x dfst'!J18</f>
        <v>2.1415580090683197E-2</v>
      </c>
      <c r="D16" s="460">
        <v>1.72E-2</v>
      </c>
      <c r="E16" s="460">
        <v>1.891911621569009E-2</v>
      </c>
      <c r="F16" s="461">
        <v>1.8679999999999999E-2</v>
      </c>
      <c r="G16" s="461">
        <v>2.4E-2</v>
      </c>
      <c r="H16" s="461">
        <v>2.5000000000000001E-2</v>
      </c>
      <c r="I16" s="461">
        <v>2.7E-2</v>
      </c>
      <c r="J16" s="461">
        <v>2.8000000000000001E-2</v>
      </c>
      <c r="K16" s="461">
        <v>2.4975935964334565E-2</v>
      </c>
      <c r="L16" s="376">
        <v>2.5052461983709435E-2</v>
      </c>
      <c r="M16" s="376">
        <v>2.1458291866890335E-2</v>
      </c>
      <c r="N16" s="376">
        <v>1.9440812245211891E-2</v>
      </c>
      <c r="O16" s="376">
        <f>+'vš_věk x dfst'!J126</f>
        <v>1.6762092793681238E-2</v>
      </c>
      <c r="P16" s="376">
        <f>+'vš_věk x dfst'!B144</f>
        <v>1.7836000000000001E-2</v>
      </c>
      <c r="Q16" s="376">
        <f>+'vš_věk x dfst'!J144</f>
        <v>2.0754999999999999E-2</v>
      </c>
      <c r="R16" s="376">
        <f>+'vš_věk x dfst'!B162</f>
        <v>1.9599999999999999E-2</v>
      </c>
      <c r="S16" s="376">
        <f>+'vš_věk x dfst'!J162</f>
        <v>1.9224658404829998E-2</v>
      </c>
      <c r="T16" s="376">
        <f>+'vš_věk x dfst'!B180</f>
        <v>0.02</v>
      </c>
      <c r="U16" s="376">
        <f>+'vš_věk x dfst'!J180</f>
        <v>1.9599999999999999E-2</v>
      </c>
      <c r="V16" s="376">
        <f>+'vš_věk x dfst'!B198</f>
        <v>1.77E-2</v>
      </c>
      <c r="W16" s="151">
        <f>+'vš_věk x dfst'!J198</f>
        <v>1.7100000000000001E-2</v>
      </c>
      <c r="X16" s="415">
        <f>+'vš_věk x dfst'!B216</f>
        <v>1.89E-2</v>
      </c>
    </row>
    <row r="17" spans="1:45" ht="13.5" thickBot="1" x14ac:dyDescent="0.25">
      <c r="A17" s="462" t="s">
        <v>34</v>
      </c>
      <c r="B17" s="463">
        <v>19.38</v>
      </c>
      <c r="C17" s="419">
        <f>+'vš_věk x dfst'!J19</f>
        <v>20.47</v>
      </c>
      <c r="D17" s="419">
        <v>20.73</v>
      </c>
      <c r="E17" s="419">
        <v>20.87</v>
      </c>
      <c r="F17" s="464">
        <v>20.420000000000002</v>
      </c>
      <c r="G17" s="464">
        <v>20.69</v>
      </c>
      <c r="H17" s="464">
        <v>20.62</v>
      </c>
      <c r="I17" s="464">
        <v>20.66</v>
      </c>
      <c r="J17" s="464">
        <v>20.69</v>
      </c>
      <c r="K17" s="464">
        <v>20.616211560869345</v>
      </c>
      <c r="L17" s="464">
        <v>20.629026643725943</v>
      </c>
      <c r="M17" s="464">
        <v>20.578407119906881</v>
      </c>
      <c r="N17" s="464">
        <v>20.580464964233528</v>
      </c>
      <c r="O17" s="464">
        <f>+'vš_věk x dfst'!J127</f>
        <v>20.54</v>
      </c>
      <c r="P17" s="464">
        <f>+'vš_věk x dfst'!B145</f>
        <v>20.61</v>
      </c>
      <c r="Q17" s="464">
        <f>+'vš_věk x dfst'!J145</f>
        <v>20.753799999999998</v>
      </c>
      <c r="R17" s="464">
        <f>+'vš_věk x dfst'!B163</f>
        <v>20.732900000000001</v>
      </c>
      <c r="S17" s="464">
        <f>+'vš_věk x dfst'!J163</f>
        <v>20.658899999999999</v>
      </c>
      <c r="T17" s="464">
        <f>+'vš_věk x dfst'!B181</f>
        <v>20.610499999999998</v>
      </c>
      <c r="U17" s="464">
        <f>+'vš_věk x dfst'!J181</f>
        <v>20.550699999999999</v>
      </c>
      <c r="V17" s="464">
        <f>+'vš_věk x dfst'!B199</f>
        <v>20.513500000000001</v>
      </c>
      <c r="W17" s="464">
        <f>+'vš_věk x dfst'!J199</f>
        <v>20.4559</v>
      </c>
      <c r="X17" s="420">
        <f>+'vš_věk x dfst'!B217</f>
        <v>20.4635</v>
      </c>
    </row>
    <row r="18" spans="1:45" ht="13.5" thickTop="1" x14ac:dyDescent="0.2">
      <c r="K18" s="465"/>
      <c r="L18" s="465"/>
      <c r="Q18" s="454"/>
      <c r="R18" s="43"/>
      <c r="S18" s="43"/>
      <c r="T18" s="130"/>
      <c r="U18" s="130"/>
      <c r="V18" s="130"/>
      <c r="W18" s="130"/>
      <c r="X18" s="130"/>
    </row>
    <row r="19" spans="1:45" x14ac:dyDescent="0.2">
      <c r="A19" s="754" t="s">
        <v>622</v>
      </c>
      <c r="R19" s="130"/>
      <c r="S19" s="130"/>
      <c r="T19" s="130"/>
      <c r="U19" s="130"/>
      <c r="V19" s="130"/>
      <c r="W19" s="130"/>
      <c r="X19" s="130"/>
    </row>
    <row r="20" spans="1:45" x14ac:dyDescent="0.2">
      <c r="A20" s="466" t="s">
        <v>122</v>
      </c>
      <c r="Q20" s="454"/>
      <c r="R20" s="43"/>
      <c r="S20" s="43"/>
      <c r="T20" s="130"/>
      <c r="U20" s="130"/>
      <c r="V20" s="130"/>
      <c r="W20" s="130"/>
      <c r="X20" s="130"/>
    </row>
    <row r="21" spans="1:45" ht="9" customHeight="1" x14ac:dyDescent="0.2">
      <c r="Q21" s="454"/>
      <c r="R21" s="43"/>
      <c r="S21" s="43"/>
      <c r="T21" s="130"/>
      <c r="U21" s="130"/>
      <c r="V21" s="130"/>
      <c r="W21" s="130"/>
      <c r="X21" s="130"/>
    </row>
    <row r="22" spans="1:45" x14ac:dyDescent="0.2">
      <c r="Q22" s="454"/>
      <c r="R22" s="43"/>
      <c r="S22" s="43"/>
      <c r="T22" s="43"/>
      <c r="U22" s="43"/>
      <c r="V22" s="130"/>
      <c r="W22" s="130"/>
      <c r="X22" s="130"/>
      <c r="Y22" s="432"/>
      <c r="Z22" s="432"/>
      <c r="AA22" s="432"/>
      <c r="AB22" s="432"/>
      <c r="AC22" s="432"/>
      <c r="AD22" s="432"/>
      <c r="AE22" s="432"/>
      <c r="AO22" s="438"/>
      <c r="AP22" s="438"/>
      <c r="AQ22" s="438"/>
      <c r="AR22" s="438"/>
      <c r="AS22" s="438"/>
    </row>
    <row r="23" spans="1:45" x14ac:dyDescent="0.2">
      <c r="R23" s="130"/>
      <c r="S23" s="130"/>
      <c r="T23" s="130"/>
      <c r="U23" s="130"/>
      <c r="V23" s="130"/>
      <c r="W23" s="130"/>
      <c r="X23" s="130"/>
      <c r="Y23" s="432"/>
      <c r="Z23" s="432"/>
      <c r="AA23" s="432"/>
      <c r="AB23" s="432"/>
      <c r="AC23" s="432"/>
      <c r="AD23" s="432"/>
      <c r="AE23" s="432"/>
      <c r="AH23" s="130"/>
      <c r="AI23" s="130"/>
      <c r="AJ23" s="15"/>
      <c r="AK23" s="15"/>
      <c r="AL23" s="15"/>
      <c r="AM23" s="15"/>
      <c r="AN23" s="15"/>
      <c r="AO23" s="438"/>
      <c r="AP23" s="438"/>
      <c r="AQ23" s="438"/>
      <c r="AR23" s="438"/>
      <c r="AS23" s="438"/>
    </row>
    <row r="24" spans="1:45" x14ac:dyDescent="0.2">
      <c r="O24" s="465"/>
      <c r="R24" s="130"/>
      <c r="S24" s="130"/>
      <c r="T24" s="130"/>
      <c r="U24" s="130"/>
      <c r="V24" s="130"/>
      <c r="W24" s="130"/>
      <c r="X24" s="130"/>
      <c r="Y24" s="432"/>
      <c r="Z24" s="432"/>
      <c r="AA24" s="432"/>
      <c r="AB24" s="432"/>
      <c r="AC24" s="432"/>
      <c r="AD24" s="432"/>
      <c r="AE24" s="432"/>
      <c r="AH24" s="130"/>
      <c r="AI24" s="130"/>
      <c r="AJ24" s="15"/>
      <c r="AK24" s="15"/>
      <c r="AL24" s="15"/>
      <c r="AM24" s="15"/>
      <c r="AN24" s="15"/>
      <c r="AO24" s="438"/>
      <c r="AP24" s="438"/>
      <c r="AQ24" s="438"/>
      <c r="AR24" s="438"/>
      <c r="AS24" s="438"/>
    </row>
    <row r="25" spans="1:45" x14ac:dyDescent="0.2">
      <c r="J25" s="130" t="s">
        <v>112</v>
      </c>
      <c r="R25" s="130"/>
      <c r="S25" s="130"/>
      <c r="T25" s="130"/>
      <c r="U25" s="130"/>
      <c r="V25" s="130"/>
      <c r="W25" s="130"/>
      <c r="X25" s="130"/>
      <c r="Y25" s="432"/>
      <c r="Z25" s="432"/>
      <c r="AA25" s="432"/>
      <c r="AB25" s="432"/>
      <c r="AC25" s="432"/>
      <c r="AD25" s="432"/>
      <c r="AE25" s="432"/>
      <c r="AH25" s="130"/>
      <c r="AI25" s="130"/>
      <c r="AJ25" s="15"/>
      <c r="AK25" s="15"/>
      <c r="AL25" s="15"/>
      <c r="AM25" s="15"/>
      <c r="AN25" s="15"/>
      <c r="AO25" s="438"/>
      <c r="AP25" s="438"/>
      <c r="AQ25" s="438"/>
      <c r="AR25" s="438"/>
      <c r="AS25" s="438"/>
    </row>
    <row r="26" spans="1:45" x14ac:dyDescent="0.2">
      <c r="R26" s="130"/>
      <c r="S26" s="130"/>
      <c r="T26" s="130"/>
      <c r="U26" s="130"/>
      <c r="V26" s="130"/>
      <c r="W26" s="130"/>
      <c r="X26" s="130"/>
      <c r="Y26" s="432"/>
      <c r="Z26" s="432"/>
      <c r="AA26" s="432"/>
      <c r="AB26" s="432"/>
      <c r="AC26" s="432"/>
      <c r="AD26" s="432"/>
      <c r="AE26" s="432"/>
      <c r="AH26" s="130"/>
      <c r="AI26" s="130"/>
      <c r="AJ26" s="15"/>
      <c r="AK26" s="15"/>
      <c r="AL26" s="15"/>
      <c r="AM26" s="15"/>
      <c r="AN26" s="15"/>
    </row>
    <row r="27" spans="1:45" x14ac:dyDescent="0.2">
      <c r="J27" s="130" t="s">
        <v>62</v>
      </c>
      <c r="AH27" s="130"/>
      <c r="AI27" s="130"/>
      <c r="AJ27" s="15"/>
      <c r="AK27" s="15"/>
      <c r="AL27" s="15"/>
      <c r="AM27" s="15"/>
      <c r="AN27" s="15"/>
    </row>
    <row r="28" spans="1:45" x14ac:dyDescent="0.2">
      <c r="AJ28" s="454"/>
      <c r="AK28" s="454"/>
      <c r="AL28" s="454"/>
      <c r="AM28" s="454"/>
      <c r="AN28" s="454"/>
      <c r="AO28" s="454"/>
      <c r="AP28" s="454"/>
      <c r="AQ28" s="454"/>
      <c r="AR28" s="438"/>
    </row>
    <row r="29" spans="1:45" x14ac:dyDescent="0.2">
      <c r="AJ29" s="437"/>
      <c r="AK29" s="437"/>
      <c r="AL29" s="437"/>
      <c r="AM29" s="454"/>
      <c r="AN29" s="454"/>
      <c r="AO29" s="454"/>
      <c r="AP29" s="454"/>
      <c r="AQ29" s="454"/>
      <c r="AR29" s="438"/>
    </row>
    <row r="30" spans="1:45" x14ac:dyDescent="0.2">
      <c r="V30" s="443" t="s">
        <v>25</v>
      </c>
      <c r="W30" s="443"/>
      <c r="X30" s="456" t="s">
        <v>5</v>
      </c>
      <c r="Y30" s="456" t="s">
        <v>6</v>
      </c>
      <c r="Z30" s="456" t="s">
        <v>7</v>
      </c>
      <c r="AA30" s="687" t="s">
        <v>8</v>
      </c>
      <c r="AB30" s="687" t="s">
        <v>9</v>
      </c>
      <c r="AC30" s="687" t="s">
        <v>10</v>
      </c>
      <c r="AD30" s="687" t="s">
        <v>11</v>
      </c>
      <c r="AE30" s="456" t="s">
        <v>12</v>
      </c>
      <c r="AF30" s="456" t="s">
        <v>13</v>
      </c>
      <c r="AG30" s="457" t="s">
        <v>14</v>
      </c>
      <c r="AH30" s="457" t="s">
        <v>15</v>
      </c>
      <c r="AI30" s="437" t="s">
        <v>16</v>
      </c>
      <c r="AJ30" s="437" t="s">
        <v>17</v>
      </c>
      <c r="AK30" s="437" t="s">
        <v>35</v>
      </c>
      <c r="AL30" s="437" t="s">
        <v>543</v>
      </c>
      <c r="AM30" s="437" t="s">
        <v>545</v>
      </c>
      <c r="AN30" s="437" t="s">
        <v>553</v>
      </c>
      <c r="AO30" s="437" t="s">
        <v>563</v>
      </c>
      <c r="AP30" s="454" t="s">
        <v>593</v>
      </c>
      <c r="AQ30" s="454" t="s">
        <v>597</v>
      </c>
      <c r="AR30" s="438" t="s">
        <v>601</v>
      </c>
    </row>
    <row r="31" spans="1:45" x14ac:dyDescent="0.2">
      <c r="V31" s="449">
        <f t="shared" ref="V31:V34" si="0">+B4</f>
        <v>0.43103322113273818</v>
      </c>
      <c r="W31" s="449"/>
      <c r="X31" s="449">
        <f t="shared" ref="X31:Y34" si="1">+C4</f>
        <v>0.21968901298767834</v>
      </c>
      <c r="Y31" s="449">
        <f t="shared" si="1"/>
        <v>9.2700000000000005E-2</v>
      </c>
      <c r="Z31" s="449">
        <v>1.8518518518518519E-3</v>
      </c>
      <c r="AA31" s="688">
        <f>33.5651449005112%/100</f>
        <v>3.35651449005112E-3</v>
      </c>
      <c r="AB31" s="688">
        <v>3.8465602874352745E-3</v>
      </c>
      <c r="AC31" s="688">
        <v>3.3312468835867133E-3</v>
      </c>
      <c r="AD31" s="688">
        <v>5.0254893647822809E-3</v>
      </c>
      <c r="AE31" s="688">
        <v>5.5919861608400047E-3</v>
      </c>
      <c r="AF31" s="688">
        <v>5.4916662444906023E-3</v>
      </c>
      <c r="AG31" s="449">
        <v>5.6390416612795754E-3</v>
      </c>
      <c r="AH31" s="689">
        <v>5.137099908062972E-3</v>
      </c>
      <c r="AI31" s="449">
        <f t="shared" ref="AI31:AQ37" si="2">+N4</f>
        <v>4.509268517806325E-3</v>
      </c>
      <c r="AJ31" s="449">
        <f t="shared" si="2"/>
        <v>4.7778874629812486E-3</v>
      </c>
      <c r="AK31" s="449">
        <f t="shared" si="2"/>
        <v>3.4830000000000139E-3</v>
      </c>
      <c r="AL31" s="449">
        <f t="shared" si="2"/>
        <v>4.6310000000000517E-3</v>
      </c>
      <c r="AM31" s="449">
        <f t="shared" si="2"/>
        <v>5.0000000000000001E-3</v>
      </c>
      <c r="AN31" s="449">
        <f t="shared" si="2"/>
        <v>5.5343713589662115E-3</v>
      </c>
      <c r="AO31" s="449">
        <f t="shared" si="2"/>
        <v>6.4000000000000003E-3</v>
      </c>
      <c r="AP31" s="449">
        <f t="shared" si="2"/>
        <v>6.1000000000000004E-3</v>
      </c>
      <c r="AQ31" s="449">
        <f t="shared" si="2"/>
        <v>6.6E-3</v>
      </c>
      <c r="AR31" s="449">
        <f t="shared" ref="AR31" si="3">+X4</f>
        <v>8.0000000000000002E-3</v>
      </c>
    </row>
    <row r="32" spans="1:45" x14ac:dyDescent="0.2">
      <c r="Q32" s="449"/>
      <c r="R32" s="449"/>
      <c r="S32" s="449"/>
      <c r="V32" s="449">
        <f t="shared" si="0"/>
        <v>0.27694643641153227</v>
      </c>
      <c r="W32" s="449"/>
      <c r="X32" s="449">
        <f t="shared" si="1"/>
        <v>0.26075261930988547</v>
      </c>
      <c r="Y32" s="449">
        <f t="shared" si="1"/>
        <v>0.4536</v>
      </c>
      <c r="Z32" s="449">
        <v>0.44995863344364417</v>
      </c>
      <c r="AA32" s="688">
        <f>4565.07908650155%/100</f>
        <v>0.45650790865015495</v>
      </c>
      <c r="AB32" s="688">
        <v>0.46011835570115189</v>
      </c>
      <c r="AC32" s="688">
        <v>0.47</v>
      </c>
      <c r="AD32" s="688">
        <v>0.47274757773480724</v>
      </c>
      <c r="AE32" s="688">
        <v>0.47214064448646254</v>
      </c>
      <c r="AF32" s="688">
        <v>0.47289123055879223</v>
      </c>
      <c r="AG32" s="449">
        <v>0.46197376403544538</v>
      </c>
      <c r="AH32" s="689">
        <v>0.46549518041456966</v>
      </c>
      <c r="AI32" s="449">
        <f t="shared" si="2"/>
        <v>0.43532228290131547</v>
      </c>
      <c r="AJ32" s="449">
        <f t="shared" si="2"/>
        <v>0.43363277393879607</v>
      </c>
      <c r="AK32" s="449">
        <f t="shared" si="2"/>
        <v>0.41340900000000003</v>
      </c>
      <c r="AL32" s="449">
        <f t="shared" si="2"/>
        <v>0.39259300000000003</v>
      </c>
      <c r="AM32" s="449">
        <f t="shared" si="2"/>
        <v>0.40089999999999998</v>
      </c>
      <c r="AN32" s="449">
        <f t="shared" si="2"/>
        <v>0.42549782861984958</v>
      </c>
      <c r="AO32" s="449">
        <f t="shared" si="2"/>
        <v>0.44040000000000001</v>
      </c>
      <c r="AP32" s="449">
        <f t="shared" si="2"/>
        <v>0.45200000000000001</v>
      </c>
      <c r="AQ32" s="449">
        <f t="shared" si="2"/>
        <v>0.45810000000000001</v>
      </c>
      <c r="AR32" s="449">
        <f t="shared" ref="AR32" si="4">+X5</f>
        <v>0.47489999999999999</v>
      </c>
    </row>
    <row r="33" spans="6:45" x14ac:dyDescent="0.2">
      <c r="V33" s="449">
        <f t="shared" si="0"/>
        <v>0.12026196399824382</v>
      </c>
      <c r="W33" s="449"/>
      <c r="X33" s="449">
        <f t="shared" si="1"/>
        <v>0.17201629223557138</v>
      </c>
      <c r="Y33" s="449">
        <f t="shared" si="1"/>
        <v>0.15870000000000001</v>
      </c>
      <c r="Z33" s="449">
        <v>0.23582587113101031</v>
      </c>
      <c r="AA33" s="688">
        <f>2131.49639119847%/100</f>
        <v>0.21314963911984702</v>
      </c>
      <c r="AB33" s="688">
        <v>0.22379794991017646</v>
      </c>
      <c r="AC33" s="688">
        <v>0.22869964671808529</v>
      </c>
      <c r="AD33" s="688">
        <v>0.22362393621971521</v>
      </c>
      <c r="AE33" s="688">
        <v>0.22283461399203441</v>
      </c>
      <c r="AF33" s="688">
        <v>0.22361821774152693</v>
      </c>
      <c r="AG33" s="449">
        <v>0.23297098926891366</v>
      </c>
      <c r="AH33" s="689">
        <v>0.22762470736538809</v>
      </c>
      <c r="AI33" s="449">
        <f t="shared" si="2"/>
        <v>0.25153834320436902</v>
      </c>
      <c r="AJ33" s="449">
        <f t="shared" si="2"/>
        <v>0.24906219151036549</v>
      </c>
      <c r="AK33" s="449">
        <f t="shared" si="2"/>
        <v>0.258913</v>
      </c>
      <c r="AL33" s="449">
        <f t="shared" si="2"/>
        <v>0.25536599999999998</v>
      </c>
      <c r="AM33" s="449">
        <f t="shared" si="2"/>
        <v>0.2422</v>
      </c>
      <c r="AN33" s="449">
        <f t="shared" si="2"/>
        <v>0.24173816333015571</v>
      </c>
      <c r="AO33" s="449">
        <f t="shared" si="2"/>
        <v>0.2495</v>
      </c>
      <c r="AP33" s="449">
        <f t="shared" si="2"/>
        <v>0.251</v>
      </c>
      <c r="AQ33" s="449">
        <f t="shared" si="2"/>
        <v>0.24349999999999999</v>
      </c>
      <c r="AR33" s="449">
        <f t="shared" ref="AR33" si="5">+X6</f>
        <v>0.24679999999999999</v>
      </c>
    </row>
    <row r="34" spans="6:45" x14ac:dyDescent="0.2">
      <c r="V34" s="449">
        <f t="shared" si="0"/>
        <v>6.192375237816479E-2</v>
      </c>
      <c r="W34" s="449"/>
      <c r="X34" s="449">
        <f t="shared" si="1"/>
        <v>0.1189896764607936</v>
      </c>
      <c r="Y34" s="449">
        <f t="shared" si="1"/>
        <v>9.1200000000000003E-2</v>
      </c>
      <c r="Z34" s="449">
        <v>9.8853903056258519E-2</v>
      </c>
      <c r="AA34" s="688">
        <f>1039.53228177171%/100</f>
        <v>0.10395322817717099</v>
      </c>
      <c r="AB34" s="688">
        <v>0.10075029060551621</v>
      </c>
      <c r="AC34" s="688">
        <v>9.8473355329464565E-2</v>
      </c>
      <c r="AD34" s="688">
        <v>9.623915538689029E-2</v>
      </c>
      <c r="AE34" s="688">
        <v>9.7024982902200574E-2</v>
      </c>
      <c r="AF34" s="688">
        <v>9.7613860884543296E-2</v>
      </c>
      <c r="AG34" s="449">
        <v>9.7226228008234786E-2</v>
      </c>
      <c r="AH34" s="689">
        <v>0.10252400314671065</v>
      </c>
      <c r="AI34" s="449">
        <f t="shared" si="2"/>
        <v>0.10566494885008851</v>
      </c>
      <c r="AJ34" s="449">
        <f t="shared" si="2"/>
        <v>0.11353405725567633</v>
      </c>
      <c r="AK34" s="449">
        <f t="shared" si="2"/>
        <v>0.11442099999999999</v>
      </c>
      <c r="AL34" s="449">
        <f t="shared" si="2"/>
        <v>0.121367</v>
      </c>
      <c r="AM34" s="449">
        <f t="shared" si="2"/>
        <v>0.1197</v>
      </c>
      <c r="AN34" s="449">
        <f t="shared" si="2"/>
        <v>0.11107139074250609</v>
      </c>
      <c r="AO34" s="449">
        <f t="shared" si="2"/>
        <v>0.10299999999999999</v>
      </c>
      <c r="AP34" s="449">
        <f t="shared" si="2"/>
        <v>0.104</v>
      </c>
      <c r="AQ34" s="449">
        <f t="shared" si="2"/>
        <v>0.10580000000000001</v>
      </c>
      <c r="AR34" s="449">
        <f t="shared" ref="AR34" si="6">+X7</f>
        <v>9.9599999999999994E-2</v>
      </c>
    </row>
    <row r="35" spans="6:45" x14ac:dyDescent="0.2">
      <c r="V35" s="449">
        <v>3.7684765110493193E-2</v>
      </c>
      <c r="W35" s="449"/>
      <c r="X35" s="449">
        <v>7.4275687168583654E-2</v>
      </c>
      <c r="Y35" s="449">
        <v>6.54E-2</v>
      </c>
      <c r="Z35" s="688">
        <v>6.481166050223866E-2</v>
      </c>
      <c r="AA35" s="688">
        <v>6.0757299870565801E-2</v>
      </c>
      <c r="AB35" s="688">
        <v>6.8931628447638171E-2</v>
      </c>
      <c r="AC35" s="688">
        <v>6.5829257683616416E-2</v>
      </c>
      <c r="AD35" s="688">
        <v>6.7358102309036577E-2</v>
      </c>
      <c r="AE35" s="688">
        <v>6.7224524278875167E-2</v>
      </c>
      <c r="AF35" s="688">
        <v>6.9294290490906324E-2</v>
      </c>
      <c r="AG35" s="449">
        <v>6.9548180489114764E-2</v>
      </c>
      <c r="AH35" s="689">
        <v>7.1246457581013584E-2</v>
      </c>
      <c r="AI35" s="449">
        <f t="shared" si="2"/>
        <v>7.6792169833089799E-2</v>
      </c>
      <c r="AJ35" s="449">
        <f t="shared" si="2"/>
        <v>7.5320829220138275E-2</v>
      </c>
      <c r="AK35" s="449">
        <f t="shared" si="2"/>
        <v>8.0181000000000002E-2</v>
      </c>
      <c r="AL35" s="449">
        <f t="shared" si="2"/>
        <v>8.1558000000000005E-2</v>
      </c>
      <c r="AM35" s="449">
        <f t="shared" si="2"/>
        <v>8.5099999999999995E-2</v>
      </c>
      <c r="AN35" s="449">
        <f t="shared" si="2"/>
        <v>7.745471877979028E-2</v>
      </c>
      <c r="AO35" s="449">
        <f t="shared" si="2"/>
        <v>6.7500000000000004E-2</v>
      </c>
      <c r="AP35" s="449">
        <f t="shared" si="2"/>
        <v>6.2100000000000002E-2</v>
      </c>
      <c r="AQ35" s="449">
        <f t="shared" si="2"/>
        <v>6.5600000000000006E-2</v>
      </c>
      <c r="AR35" s="449">
        <f t="shared" ref="AR35" si="7">+X8</f>
        <v>5.8500000000000003E-2</v>
      </c>
    </row>
    <row r="36" spans="6:45" x14ac:dyDescent="0.2">
      <c r="V36" s="449">
        <v>2.5025611005414897E-2</v>
      </c>
      <c r="W36" s="449"/>
      <c r="X36" s="449">
        <v>4.8838281630248226E-2</v>
      </c>
      <c r="Y36" s="449">
        <v>4.41E-2</v>
      </c>
      <c r="Z36" s="688">
        <v>4.8800369865680357E-2</v>
      </c>
      <c r="AA36" s="688">
        <v>4.7715156966412903E-2</v>
      </c>
      <c r="AB36" s="688">
        <v>4.1530170136320405E-2</v>
      </c>
      <c r="AC36" s="688">
        <v>4.3391082018693169E-2</v>
      </c>
      <c r="AD36" s="688">
        <v>4.2571892417301749E-2</v>
      </c>
      <c r="AE36" s="688">
        <v>4.2563463008408096E-2</v>
      </c>
      <c r="AF36" s="688">
        <v>4.2879578499417398E-2</v>
      </c>
      <c r="AG36" s="449">
        <v>4.4764244298799591E-2</v>
      </c>
      <c r="AH36" s="689">
        <v>4.4916451041163145E-2</v>
      </c>
      <c r="AI36" s="449">
        <f t="shared" si="2"/>
        <v>4.5631105299592356E-2</v>
      </c>
      <c r="AJ36" s="449">
        <f t="shared" si="2"/>
        <v>4.6495557749259675E-2</v>
      </c>
      <c r="AK36" s="449">
        <f t="shared" si="2"/>
        <v>4.7744000000000002E-2</v>
      </c>
      <c r="AL36" s="449">
        <f t="shared" si="2"/>
        <v>5.5384000000000003E-2</v>
      </c>
      <c r="AM36" s="449">
        <f t="shared" si="2"/>
        <v>5.2999999999999999E-2</v>
      </c>
      <c r="AN36" s="449">
        <f t="shared" si="2"/>
        <v>5.0325707022561172E-2</v>
      </c>
      <c r="AO36" s="449">
        <f t="shared" si="2"/>
        <v>4.48E-2</v>
      </c>
      <c r="AP36" s="449">
        <f t="shared" si="2"/>
        <v>3.9800000000000002E-2</v>
      </c>
      <c r="AQ36" s="449">
        <f t="shared" si="2"/>
        <v>3.7900000000000003E-2</v>
      </c>
      <c r="AR36" s="449">
        <f t="shared" ref="AR36" si="8">+X9</f>
        <v>3.6299999999999999E-2</v>
      </c>
    </row>
    <row r="37" spans="6:45" x14ac:dyDescent="0.2">
      <c r="V37" s="449">
        <v>1.4945851017122787E-2</v>
      </c>
      <c r="W37" s="449"/>
      <c r="X37" s="449">
        <v>3.1764736019673646E-2</v>
      </c>
      <c r="Y37" s="449">
        <v>2.8899999999999999E-2</v>
      </c>
      <c r="Z37" s="688">
        <v>3.2241580689118164E-2</v>
      </c>
      <c r="AA37" s="688">
        <v>3.7470109470635997E-2</v>
      </c>
      <c r="AB37" s="688">
        <v>2.8976011835570116E-2</v>
      </c>
      <c r="AC37" s="688">
        <v>2.406136284068365E-2</v>
      </c>
      <c r="AD37" s="688">
        <v>2.7567807914628727E-2</v>
      </c>
      <c r="AE37" s="688">
        <v>2.5536066299231604E-2</v>
      </c>
      <c r="AF37" s="688">
        <v>2.7397537869192967E-2</v>
      </c>
      <c r="AG37" s="449">
        <v>2.8036081910312385E-2</v>
      </c>
      <c r="AH37" s="689">
        <v>2.8055010568019182E-2</v>
      </c>
      <c r="AI37" s="449">
        <f t="shared" si="2"/>
        <v>2.850742250596109E-2</v>
      </c>
      <c r="AJ37" s="449">
        <f t="shared" si="2"/>
        <v>2.8983218163869725E-2</v>
      </c>
      <c r="AK37" s="449">
        <f t="shared" si="2"/>
        <v>3.0522000000000001E-2</v>
      </c>
      <c r="AL37" s="449">
        <f t="shared" si="2"/>
        <v>3.2780999999999998E-2</v>
      </c>
      <c r="AM37" s="449">
        <f t="shared" si="2"/>
        <v>3.5499999999999997E-2</v>
      </c>
      <c r="AN37" s="449">
        <f t="shared" si="2"/>
        <v>3.2451541150301876E-2</v>
      </c>
      <c r="AO37" s="449">
        <f t="shared" si="2"/>
        <v>3.2800000000000003E-2</v>
      </c>
      <c r="AP37" s="449">
        <f t="shared" si="2"/>
        <v>3.1099999999999999E-2</v>
      </c>
      <c r="AQ37" s="449">
        <f t="shared" si="2"/>
        <v>3.0700000000000002E-2</v>
      </c>
      <c r="AR37" s="449">
        <f t="shared" ref="AR37" si="9">+X10</f>
        <v>2.8400000000000002E-2</v>
      </c>
      <c r="AS37" s="438"/>
    </row>
    <row r="38" spans="6:45" x14ac:dyDescent="0.2">
      <c r="V38" s="449">
        <v>3.2178398946290064E-2</v>
      </c>
      <c r="W38" s="449"/>
      <c r="X38" s="455">
        <v>7.3199784819530184E-2</v>
      </c>
      <c r="Y38" s="449">
        <v>6.4659999999999995E-2</v>
      </c>
      <c r="Z38" s="688">
        <v>6.4659999999999995E-2</v>
      </c>
      <c r="AA38" s="688">
        <v>7.3999999999999996E-2</v>
      </c>
      <c r="AB38" s="688">
        <v>7.0999999999999994E-2</v>
      </c>
      <c r="AC38" s="688">
        <v>6.6000000000000003E-2</v>
      </c>
      <c r="AD38" s="688">
        <v>6.5000000000000002E-2</v>
      </c>
      <c r="AE38" s="688">
        <v>6.7000000000000004E-2</v>
      </c>
      <c r="AF38" s="688">
        <v>6.0712295455696841E-2</v>
      </c>
      <c r="AG38" s="449">
        <v>5.9841470327899826E-2</v>
      </c>
      <c r="AH38" s="449">
        <v>5.4953699754518644E-2</v>
      </c>
      <c r="AI38" s="449">
        <f t="shared" ref="AI38:AQ38" si="10">SUM(N11:N16)</f>
        <v>5.2034458887777857E-2</v>
      </c>
      <c r="AJ38" s="449">
        <f t="shared" si="10"/>
        <v>4.8193484698913255E-2</v>
      </c>
      <c r="AK38" s="449">
        <f t="shared" si="10"/>
        <v>5.1326999999999998E-2</v>
      </c>
      <c r="AL38" s="449">
        <f t="shared" si="10"/>
        <v>5.6319999999999995E-2</v>
      </c>
      <c r="AM38" s="449">
        <f t="shared" si="10"/>
        <v>5.6499999999999995E-2</v>
      </c>
      <c r="AN38" s="449">
        <f t="shared" si="10"/>
        <v>5.5926278995869078E-2</v>
      </c>
      <c r="AO38" s="449">
        <f t="shared" si="10"/>
        <v>5.5599999999999997E-2</v>
      </c>
      <c r="AP38" s="449">
        <f t="shared" si="10"/>
        <v>5.3799999999999994E-2</v>
      </c>
      <c r="AQ38" s="449">
        <f t="shared" si="10"/>
        <v>5.1799999999999999E-2</v>
      </c>
      <c r="AR38" s="449">
        <f t="shared" ref="AR38" si="11">SUM(X11:X16)</f>
        <v>4.7500000000000001E-2</v>
      </c>
      <c r="AS38" s="438"/>
    </row>
    <row r="39" spans="6:45" x14ac:dyDescent="0.2">
      <c r="V39" s="454"/>
      <c r="W39" s="454"/>
      <c r="X39" s="454"/>
      <c r="Y39" s="454"/>
      <c r="Z39" s="454"/>
      <c r="AA39" s="454"/>
      <c r="AB39" s="454"/>
      <c r="AC39" s="454"/>
      <c r="AD39" s="454"/>
      <c r="AF39" s="449"/>
      <c r="AG39" s="449"/>
      <c r="AJ39" s="437"/>
      <c r="AK39" s="437"/>
      <c r="AL39" s="437"/>
      <c r="AM39" s="454"/>
      <c r="AN39" s="454"/>
      <c r="AO39" s="454"/>
      <c r="AP39" s="454"/>
      <c r="AQ39" s="454"/>
      <c r="AR39" s="438"/>
      <c r="AS39" s="438"/>
    </row>
    <row r="40" spans="6:45" x14ac:dyDescent="0.2">
      <c r="AH40" s="130"/>
      <c r="AI40" s="130"/>
      <c r="AJ40" s="43"/>
      <c r="AK40" s="43"/>
      <c r="AL40" s="43"/>
      <c r="AM40" s="43"/>
      <c r="AN40" s="43"/>
      <c r="AO40" s="454"/>
      <c r="AP40" s="454"/>
      <c r="AQ40" s="454"/>
      <c r="AR40" s="438"/>
      <c r="AS40" s="438"/>
    </row>
    <row r="41" spans="6:45" x14ac:dyDescent="0.2">
      <c r="T41" s="432"/>
      <c r="U41" s="432"/>
      <c r="V41" s="432"/>
      <c r="W41" s="432"/>
      <c r="X41" s="432"/>
      <c r="Y41" s="432"/>
      <c r="Z41" s="432"/>
      <c r="AA41" s="434"/>
      <c r="AB41" s="432"/>
      <c r="AC41" s="432"/>
      <c r="AD41" s="432"/>
      <c r="AE41" s="432"/>
      <c r="AH41" s="130"/>
      <c r="AI41" s="130"/>
      <c r="AJ41" s="43"/>
      <c r="AK41" s="43"/>
      <c r="AL41" s="43"/>
      <c r="AM41" s="43"/>
      <c r="AN41" s="43"/>
      <c r="AO41" s="454"/>
      <c r="AP41" s="454"/>
      <c r="AQ41" s="454"/>
      <c r="AR41" s="438"/>
      <c r="AS41" s="438"/>
    </row>
    <row r="42" spans="6:45" x14ac:dyDescent="0.2">
      <c r="T42" s="432"/>
      <c r="U42" s="432"/>
      <c r="V42" s="432"/>
      <c r="W42" s="432"/>
      <c r="X42" s="432"/>
      <c r="Y42" s="432"/>
      <c r="Z42" s="432"/>
      <c r="AA42" s="432"/>
      <c r="AB42" s="432"/>
      <c r="AC42" s="432"/>
      <c r="AD42" s="432"/>
      <c r="AE42" s="432"/>
      <c r="AH42" s="130"/>
      <c r="AI42" s="130"/>
      <c r="AJ42" s="43"/>
      <c r="AK42" s="43"/>
      <c r="AL42" s="43"/>
      <c r="AM42" s="43"/>
      <c r="AN42" s="43"/>
      <c r="AO42" s="454"/>
      <c r="AP42" s="454"/>
      <c r="AQ42" s="454"/>
      <c r="AR42" s="438"/>
      <c r="AS42" s="438"/>
    </row>
    <row r="43" spans="6:45" x14ac:dyDescent="0.2">
      <c r="F43" s="33"/>
      <c r="G43" s="33"/>
      <c r="H43" s="33"/>
      <c r="I43" s="33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H43" s="130"/>
      <c r="AI43" s="130"/>
      <c r="AJ43" s="43"/>
      <c r="AK43" s="43"/>
      <c r="AL43" s="43"/>
      <c r="AM43" s="43"/>
      <c r="AN43" s="43"/>
      <c r="AO43" s="454"/>
      <c r="AP43" s="454"/>
      <c r="AQ43" s="454"/>
      <c r="AR43" s="438"/>
      <c r="AS43" s="438"/>
    </row>
    <row r="44" spans="6:45" x14ac:dyDescent="0.2">
      <c r="F44" s="33"/>
      <c r="G44" s="33"/>
      <c r="H44" s="33"/>
      <c r="I44" s="33"/>
      <c r="M44" s="15"/>
      <c r="N44" s="15"/>
      <c r="T44" s="432"/>
      <c r="U44" s="432"/>
      <c r="V44" s="432"/>
      <c r="W44" s="432"/>
      <c r="X44" s="432"/>
      <c r="Y44" s="432"/>
      <c r="Z44" s="432"/>
      <c r="AA44" s="432"/>
      <c r="AB44" s="432"/>
      <c r="AC44" s="432"/>
      <c r="AD44" s="432"/>
      <c r="AE44" s="432"/>
      <c r="AH44" s="130"/>
      <c r="AI44" s="130"/>
      <c r="AJ44" s="43"/>
      <c r="AK44" s="43"/>
      <c r="AL44" s="43"/>
      <c r="AM44" s="43"/>
      <c r="AN44" s="43"/>
      <c r="AO44" s="454"/>
      <c r="AP44" s="454"/>
      <c r="AQ44" s="454"/>
      <c r="AR44" s="438"/>
      <c r="AS44" s="438"/>
    </row>
    <row r="45" spans="6:45" x14ac:dyDescent="0.2">
      <c r="F45" s="33"/>
      <c r="G45" s="33"/>
      <c r="H45" s="33"/>
      <c r="I45" s="33"/>
      <c r="M45" s="15"/>
      <c r="N45" s="15"/>
      <c r="T45" s="432"/>
      <c r="U45" s="432"/>
      <c r="V45" s="744"/>
      <c r="W45" s="744"/>
      <c r="X45" s="432"/>
      <c r="Y45" s="432"/>
      <c r="Z45" s="432"/>
      <c r="AA45" s="432"/>
      <c r="AB45" s="432"/>
      <c r="AC45" s="432"/>
      <c r="AD45" s="432"/>
      <c r="AE45" s="432"/>
      <c r="AF45" s="432"/>
      <c r="AG45" s="432"/>
      <c r="AH45" s="130"/>
      <c r="AI45" s="130"/>
      <c r="AJ45" s="15"/>
      <c r="AK45" s="15"/>
      <c r="AL45" s="15"/>
      <c r="AM45" s="15"/>
      <c r="AN45" s="15"/>
      <c r="AO45" s="433"/>
      <c r="AP45" s="433"/>
    </row>
    <row r="46" spans="6:45" x14ac:dyDescent="0.2">
      <c r="F46" s="33"/>
      <c r="G46" s="33"/>
      <c r="H46" s="33"/>
      <c r="I46" s="33"/>
      <c r="M46" s="15"/>
      <c r="N46" s="15"/>
      <c r="T46" s="432"/>
      <c r="U46" s="432"/>
      <c r="V46" s="744"/>
      <c r="W46" s="744"/>
      <c r="X46" s="432"/>
      <c r="Y46" s="432"/>
      <c r="Z46" s="432"/>
      <c r="AA46" s="432"/>
      <c r="AB46" s="432"/>
      <c r="AC46" s="432"/>
      <c r="AD46" s="432"/>
      <c r="AE46" s="432"/>
      <c r="AF46" s="432"/>
      <c r="AG46" s="432"/>
      <c r="AH46" s="130"/>
      <c r="AI46" s="130"/>
      <c r="AJ46" s="15"/>
      <c r="AK46" s="15"/>
      <c r="AL46" s="15"/>
      <c r="AM46" s="15"/>
      <c r="AN46" s="15"/>
      <c r="AO46" s="433"/>
      <c r="AP46" s="433"/>
    </row>
    <row r="47" spans="6:45" x14ac:dyDescent="0.2">
      <c r="F47" s="33"/>
      <c r="G47" s="33"/>
      <c r="H47" s="33"/>
      <c r="I47" s="33"/>
      <c r="M47" s="15"/>
      <c r="N47" s="15"/>
      <c r="T47" s="432"/>
      <c r="U47" s="432"/>
      <c r="V47" s="744"/>
      <c r="W47" s="744"/>
      <c r="X47" s="432"/>
      <c r="Y47" s="432"/>
      <c r="Z47" s="432"/>
      <c r="AA47" s="432"/>
      <c r="AB47" s="432"/>
      <c r="AC47" s="432"/>
      <c r="AD47" s="432"/>
      <c r="AE47" s="432"/>
      <c r="AF47" s="432"/>
      <c r="AG47" s="432"/>
      <c r="AH47" s="130"/>
      <c r="AI47" s="130"/>
      <c r="AJ47" s="15"/>
      <c r="AK47" s="15"/>
      <c r="AL47" s="15"/>
      <c r="AM47" s="15"/>
      <c r="AN47" s="15"/>
      <c r="AO47" s="433"/>
      <c r="AP47" s="433"/>
    </row>
    <row r="48" spans="6:45" x14ac:dyDescent="0.2">
      <c r="F48" s="33"/>
      <c r="G48" s="33"/>
      <c r="H48" s="33"/>
      <c r="I48" s="33"/>
      <c r="M48" s="15"/>
      <c r="N48" s="15"/>
      <c r="T48" s="432"/>
      <c r="U48" s="432"/>
      <c r="V48" s="744"/>
      <c r="W48" s="744"/>
      <c r="X48" s="432"/>
      <c r="Y48" s="432"/>
      <c r="Z48" s="432"/>
      <c r="AA48" s="432"/>
      <c r="AB48" s="432"/>
      <c r="AC48" s="432"/>
      <c r="AD48" s="432"/>
      <c r="AE48" s="432"/>
      <c r="AF48" s="432"/>
      <c r="AG48" s="432"/>
      <c r="AH48" s="130"/>
      <c r="AI48" s="130"/>
      <c r="AJ48" s="15"/>
      <c r="AK48" s="15"/>
      <c r="AL48" s="15"/>
      <c r="AM48" s="15"/>
      <c r="AN48" s="15"/>
      <c r="AO48" s="433"/>
      <c r="AP48" s="433"/>
    </row>
    <row r="49" spans="3:42" x14ac:dyDescent="0.2">
      <c r="F49" s="33"/>
      <c r="G49" s="33"/>
      <c r="H49" s="33"/>
      <c r="I49" s="33"/>
      <c r="M49" s="15"/>
      <c r="N49" s="15"/>
      <c r="T49" s="432"/>
      <c r="U49" s="432"/>
      <c r="V49" s="744"/>
      <c r="W49" s="744"/>
      <c r="X49" s="432"/>
      <c r="Y49" s="432"/>
      <c r="Z49" s="432"/>
      <c r="AA49" s="432"/>
      <c r="AB49" s="432"/>
      <c r="AC49" s="432"/>
      <c r="AD49" s="432"/>
      <c r="AE49" s="432"/>
      <c r="AF49" s="432"/>
      <c r="AG49" s="432"/>
      <c r="AH49" s="130"/>
      <c r="AI49" s="130"/>
      <c r="AJ49" s="15"/>
      <c r="AK49" s="15"/>
      <c r="AL49" s="15"/>
      <c r="AM49" s="15"/>
      <c r="AN49" s="15"/>
      <c r="AO49" s="433"/>
      <c r="AP49" s="433"/>
    </row>
    <row r="50" spans="3:42" x14ac:dyDescent="0.2">
      <c r="F50" s="33"/>
      <c r="G50" s="33"/>
      <c r="H50" s="33"/>
      <c r="I50" s="33"/>
      <c r="M50" s="15"/>
      <c r="N50" s="15"/>
      <c r="V50" s="455"/>
      <c r="W50" s="455"/>
      <c r="AH50" s="130"/>
      <c r="AI50" s="130"/>
      <c r="AJ50" s="15"/>
      <c r="AK50" s="15"/>
      <c r="AL50" s="15"/>
      <c r="AM50" s="15"/>
      <c r="AN50" s="15"/>
    </row>
    <row r="51" spans="3:42" x14ac:dyDescent="0.2">
      <c r="F51" s="33"/>
      <c r="G51" s="33"/>
      <c r="H51" s="33"/>
      <c r="I51" s="33"/>
      <c r="M51" s="15"/>
      <c r="N51" s="15"/>
      <c r="V51" s="455"/>
      <c r="W51" s="455"/>
      <c r="AH51" s="130"/>
      <c r="AI51" s="130"/>
      <c r="AJ51" s="15"/>
      <c r="AK51" s="15"/>
      <c r="AL51" s="15"/>
      <c r="AM51" s="15"/>
      <c r="AN51" s="15"/>
    </row>
    <row r="52" spans="3:42" x14ac:dyDescent="0.2">
      <c r="F52" s="33"/>
      <c r="G52" s="33"/>
      <c r="H52" s="33"/>
      <c r="I52" s="33"/>
      <c r="M52" s="15"/>
      <c r="N52" s="15"/>
      <c r="V52" s="455"/>
      <c r="W52" s="455"/>
      <c r="AH52" s="130"/>
      <c r="AI52" s="130"/>
      <c r="AJ52" s="15"/>
      <c r="AK52" s="15"/>
      <c r="AL52" s="15"/>
      <c r="AM52" s="15"/>
      <c r="AN52" s="15"/>
    </row>
    <row r="53" spans="3:42" x14ac:dyDescent="0.2">
      <c r="F53" s="33"/>
      <c r="G53" s="33"/>
      <c r="H53" s="33"/>
      <c r="I53" s="33"/>
      <c r="M53" s="15"/>
      <c r="N53" s="15"/>
      <c r="V53" s="455"/>
      <c r="W53" s="455"/>
      <c r="AH53" s="130"/>
      <c r="AI53" s="130"/>
      <c r="AJ53" s="15"/>
      <c r="AK53" s="15"/>
      <c r="AL53" s="15"/>
      <c r="AM53" s="15"/>
      <c r="AN53" s="15"/>
    </row>
    <row r="54" spans="3:42" x14ac:dyDescent="0.2">
      <c r="F54" s="33"/>
      <c r="G54" s="33"/>
      <c r="H54" s="33"/>
      <c r="I54" s="33"/>
      <c r="M54" s="15"/>
      <c r="N54" s="15"/>
      <c r="V54" s="455"/>
      <c r="W54" s="455"/>
    </row>
    <row r="55" spans="3:42" x14ac:dyDescent="0.2">
      <c r="F55" s="33"/>
      <c r="G55" s="33"/>
      <c r="H55" s="33"/>
      <c r="I55" s="33"/>
      <c r="M55" s="15"/>
      <c r="N55" s="15"/>
      <c r="V55" s="455"/>
      <c r="W55" s="455"/>
    </row>
    <row r="56" spans="3:42" x14ac:dyDescent="0.2">
      <c r="M56" s="15"/>
      <c r="N56" s="15"/>
      <c r="V56" s="455"/>
      <c r="W56" s="455"/>
    </row>
    <row r="57" spans="3:42" x14ac:dyDescent="0.2">
      <c r="M57" s="15"/>
      <c r="N57" s="15"/>
      <c r="V57" s="455"/>
      <c r="W57" s="455"/>
    </row>
    <row r="58" spans="3:42" x14ac:dyDescent="0.2">
      <c r="M58" s="15"/>
      <c r="N58" s="15"/>
      <c r="V58" s="455"/>
      <c r="W58" s="455"/>
    </row>
    <row r="59" spans="3:42" x14ac:dyDescent="0.2">
      <c r="M59" s="15"/>
      <c r="N59" s="15"/>
      <c r="V59" s="455"/>
      <c r="W59" s="455"/>
    </row>
    <row r="60" spans="3:42" x14ac:dyDescent="0.2">
      <c r="V60" s="455"/>
      <c r="W60" s="455"/>
    </row>
    <row r="61" spans="3:42" x14ac:dyDescent="0.2">
      <c r="V61" s="455"/>
      <c r="W61" s="455"/>
    </row>
    <row r="62" spans="3:42" x14ac:dyDescent="0.2">
      <c r="C62" s="108"/>
      <c r="V62" s="455"/>
      <c r="W62" s="455"/>
    </row>
    <row r="63" spans="3:42" x14ac:dyDescent="0.2">
      <c r="C63" s="108"/>
      <c r="V63" s="455"/>
      <c r="W63" s="455"/>
    </row>
    <row r="64" spans="3:42" x14ac:dyDescent="0.2">
      <c r="V64" s="455"/>
      <c r="W64" s="455"/>
    </row>
    <row r="65" spans="22:23" x14ac:dyDescent="0.2">
      <c r="V65" s="455"/>
      <c r="W65" s="455"/>
    </row>
    <row r="66" spans="22:23" x14ac:dyDescent="0.2">
      <c r="V66" s="455"/>
      <c r="W66" s="455"/>
    </row>
    <row r="67" spans="22:23" x14ac:dyDescent="0.2">
      <c r="V67" s="455"/>
      <c r="W67" s="455"/>
    </row>
    <row r="68" spans="22:23" x14ac:dyDescent="0.2">
      <c r="V68" s="455"/>
      <c r="W68" s="455"/>
    </row>
    <row r="69" spans="22:23" x14ac:dyDescent="0.2">
      <c r="V69" s="455"/>
      <c r="W69" s="455"/>
    </row>
    <row r="70" spans="22:23" x14ac:dyDescent="0.2">
      <c r="V70" s="455"/>
      <c r="W70" s="455"/>
    </row>
  </sheetData>
  <pageMargins left="0.7" right="0.7" top="0.78740157499999996" bottom="0.78740157499999996" header="0.3" footer="0.3"/>
  <pageSetup paperSize="9" orientation="portrait" r:id="rId1"/>
  <ignoredErrors>
    <ignoredError sqref="AI38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188"/>
  <sheetViews>
    <sheetView workbookViewId="0">
      <pane ySplit="3" topLeftCell="A67" activePane="bottomLeft" state="frozen"/>
      <selection pane="bottomLeft" activeCell="P72" sqref="P72"/>
    </sheetView>
  </sheetViews>
  <sheetFormatPr defaultRowHeight="12.75" x14ac:dyDescent="0.2"/>
  <cols>
    <col min="1" max="1" width="9.140625" style="15"/>
    <col min="2" max="2" width="8.7109375" style="15" customWidth="1"/>
    <col min="3" max="3" width="10.5703125" style="15" customWidth="1"/>
    <col min="4" max="4" width="20.7109375" style="15" customWidth="1"/>
    <col min="5" max="5" width="8.28515625" style="15" customWidth="1"/>
    <col min="6" max="7" width="20.7109375" style="15" customWidth="1"/>
    <col min="8" max="11" width="7.7109375" style="15" customWidth="1"/>
    <col min="12" max="12" width="8.7109375" style="15" customWidth="1"/>
    <col min="13" max="13" width="7.7109375" style="15" customWidth="1"/>
    <col min="14" max="14" width="12.85546875" style="15" customWidth="1"/>
    <col min="15" max="15" width="9.28515625" style="33" customWidth="1"/>
    <col min="16" max="16" width="11" style="15" customWidth="1"/>
    <col min="17" max="17" width="8.42578125" style="438" bestFit="1" customWidth="1"/>
    <col min="18" max="18" width="12.7109375" style="437" customWidth="1"/>
    <col min="19" max="27" width="9.140625" style="437"/>
    <col min="28" max="28" width="8.140625" style="437" customWidth="1"/>
    <col min="29" max="30" width="9.140625" style="437"/>
    <col min="31" max="36" width="9.140625" style="438"/>
    <col min="37" max="256" width="9.140625" style="15"/>
    <col min="257" max="257" width="8.7109375" style="15" customWidth="1"/>
    <col min="258" max="258" width="10.5703125" style="15" customWidth="1"/>
    <col min="259" max="259" width="20.7109375" style="15" customWidth="1"/>
    <col min="260" max="260" width="8.28515625" style="15" customWidth="1"/>
    <col min="261" max="262" width="20.7109375" style="15" customWidth="1"/>
    <col min="263" max="266" width="7.7109375" style="15" customWidth="1"/>
    <col min="267" max="267" width="8.7109375" style="15" customWidth="1"/>
    <col min="268" max="268" width="7.7109375" style="15" customWidth="1"/>
    <col min="269" max="269" width="12.85546875" style="15" customWidth="1"/>
    <col min="270" max="270" width="9.28515625" style="15" customWidth="1"/>
    <col min="271" max="271" width="5.85546875" style="15" customWidth="1"/>
    <col min="272" max="272" width="4.28515625" style="15" bestFit="1" customWidth="1"/>
    <col min="273" max="273" width="8.42578125" style="15" bestFit="1" customWidth="1"/>
    <col min="274" max="274" width="12.7109375" style="15" customWidth="1"/>
    <col min="275" max="283" width="9.140625" style="15"/>
    <col min="284" max="284" width="8.140625" style="15" customWidth="1"/>
    <col min="285" max="512" width="9.140625" style="15"/>
    <col min="513" max="513" width="8.7109375" style="15" customWidth="1"/>
    <col min="514" max="514" width="10.5703125" style="15" customWidth="1"/>
    <col min="515" max="515" width="20.7109375" style="15" customWidth="1"/>
    <col min="516" max="516" width="8.28515625" style="15" customWidth="1"/>
    <col min="517" max="518" width="20.7109375" style="15" customWidth="1"/>
    <col min="519" max="522" width="7.7109375" style="15" customWidth="1"/>
    <col min="523" max="523" width="8.7109375" style="15" customWidth="1"/>
    <col min="524" max="524" width="7.7109375" style="15" customWidth="1"/>
    <col min="525" max="525" width="12.85546875" style="15" customWidth="1"/>
    <col min="526" max="526" width="9.28515625" style="15" customWidth="1"/>
    <col min="527" max="527" width="5.85546875" style="15" customWidth="1"/>
    <col min="528" max="528" width="4.28515625" style="15" bestFit="1" customWidth="1"/>
    <col min="529" max="529" width="8.42578125" style="15" bestFit="1" customWidth="1"/>
    <col min="530" max="530" width="12.7109375" style="15" customWidth="1"/>
    <col min="531" max="539" width="9.140625" style="15"/>
    <col min="540" max="540" width="8.140625" style="15" customWidth="1"/>
    <col min="541" max="768" width="9.140625" style="15"/>
    <col min="769" max="769" width="8.7109375" style="15" customWidth="1"/>
    <col min="770" max="770" width="10.5703125" style="15" customWidth="1"/>
    <col min="771" max="771" width="20.7109375" style="15" customWidth="1"/>
    <col min="772" max="772" width="8.28515625" style="15" customWidth="1"/>
    <col min="773" max="774" width="20.7109375" style="15" customWidth="1"/>
    <col min="775" max="778" width="7.7109375" style="15" customWidth="1"/>
    <col min="779" max="779" width="8.7109375" style="15" customWidth="1"/>
    <col min="780" max="780" width="7.7109375" style="15" customWidth="1"/>
    <col min="781" max="781" width="12.85546875" style="15" customWidth="1"/>
    <col min="782" max="782" width="9.28515625" style="15" customWidth="1"/>
    <col min="783" max="783" width="5.85546875" style="15" customWidth="1"/>
    <col min="784" max="784" width="4.28515625" style="15" bestFit="1" customWidth="1"/>
    <col min="785" max="785" width="8.42578125" style="15" bestFit="1" customWidth="1"/>
    <col min="786" max="786" width="12.7109375" style="15" customWidth="1"/>
    <col min="787" max="795" width="9.140625" style="15"/>
    <col min="796" max="796" width="8.140625" style="15" customWidth="1"/>
    <col min="797" max="1024" width="9.140625" style="15"/>
    <col min="1025" max="1025" width="8.7109375" style="15" customWidth="1"/>
    <col min="1026" max="1026" width="10.5703125" style="15" customWidth="1"/>
    <col min="1027" max="1027" width="20.7109375" style="15" customWidth="1"/>
    <col min="1028" max="1028" width="8.28515625" style="15" customWidth="1"/>
    <col min="1029" max="1030" width="20.7109375" style="15" customWidth="1"/>
    <col min="1031" max="1034" width="7.7109375" style="15" customWidth="1"/>
    <col min="1035" max="1035" width="8.7109375" style="15" customWidth="1"/>
    <col min="1036" max="1036" width="7.7109375" style="15" customWidth="1"/>
    <col min="1037" max="1037" width="12.85546875" style="15" customWidth="1"/>
    <col min="1038" max="1038" width="9.28515625" style="15" customWidth="1"/>
    <col min="1039" max="1039" width="5.85546875" style="15" customWidth="1"/>
    <col min="1040" max="1040" width="4.28515625" style="15" bestFit="1" customWidth="1"/>
    <col min="1041" max="1041" width="8.42578125" style="15" bestFit="1" customWidth="1"/>
    <col min="1042" max="1042" width="12.7109375" style="15" customWidth="1"/>
    <col min="1043" max="1051" width="9.140625" style="15"/>
    <col min="1052" max="1052" width="8.140625" style="15" customWidth="1"/>
    <col min="1053" max="1280" width="9.140625" style="15"/>
    <col min="1281" max="1281" width="8.7109375" style="15" customWidth="1"/>
    <col min="1282" max="1282" width="10.5703125" style="15" customWidth="1"/>
    <col min="1283" max="1283" width="20.7109375" style="15" customWidth="1"/>
    <col min="1284" max="1284" width="8.28515625" style="15" customWidth="1"/>
    <col min="1285" max="1286" width="20.7109375" style="15" customWidth="1"/>
    <col min="1287" max="1290" width="7.7109375" style="15" customWidth="1"/>
    <col min="1291" max="1291" width="8.7109375" style="15" customWidth="1"/>
    <col min="1292" max="1292" width="7.7109375" style="15" customWidth="1"/>
    <col min="1293" max="1293" width="12.85546875" style="15" customWidth="1"/>
    <col min="1294" max="1294" width="9.28515625" style="15" customWidth="1"/>
    <col min="1295" max="1295" width="5.85546875" style="15" customWidth="1"/>
    <col min="1296" max="1296" width="4.28515625" style="15" bestFit="1" customWidth="1"/>
    <col min="1297" max="1297" width="8.42578125" style="15" bestFit="1" customWidth="1"/>
    <col min="1298" max="1298" width="12.7109375" style="15" customWidth="1"/>
    <col min="1299" max="1307" width="9.140625" style="15"/>
    <col min="1308" max="1308" width="8.140625" style="15" customWidth="1"/>
    <col min="1309" max="1536" width="9.140625" style="15"/>
    <col min="1537" max="1537" width="8.7109375" style="15" customWidth="1"/>
    <col min="1538" max="1538" width="10.5703125" style="15" customWidth="1"/>
    <col min="1539" max="1539" width="20.7109375" style="15" customWidth="1"/>
    <col min="1540" max="1540" width="8.28515625" style="15" customWidth="1"/>
    <col min="1541" max="1542" width="20.7109375" style="15" customWidth="1"/>
    <col min="1543" max="1546" width="7.7109375" style="15" customWidth="1"/>
    <col min="1547" max="1547" width="8.7109375" style="15" customWidth="1"/>
    <col min="1548" max="1548" width="7.7109375" style="15" customWidth="1"/>
    <col min="1549" max="1549" width="12.85546875" style="15" customWidth="1"/>
    <col min="1550" max="1550" width="9.28515625" style="15" customWidth="1"/>
    <col min="1551" max="1551" width="5.85546875" style="15" customWidth="1"/>
    <col min="1552" max="1552" width="4.28515625" style="15" bestFit="1" customWidth="1"/>
    <col min="1553" max="1553" width="8.42578125" style="15" bestFit="1" customWidth="1"/>
    <col min="1554" max="1554" width="12.7109375" style="15" customWidth="1"/>
    <col min="1555" max="1563" width="9.140625" style="15"/>
    <col min="1564" max="1564" width="8.140625" style="15" customWidth="1"/>
    <col min="1565" max="1792" width="9.140625" style="15"/>
    <col min="1793" max="1793" width="8.7109375" style="15" customWidth="1"/>
    <col min="1794" max="1794" width="10.5703125" style="15" customWidth="1"/>
    <col min="1795" max="1795" width="20.7109375" style="15" customWidth="1"/>
    <col min="1796" max="1796" width="8.28515625" style="15" customWidth="1"/>
    <col min="1797" max="1798" width="20.7109375" style="15" customWidth="1"/>
    <col min="1799" max="1802" width="7.7109375" style="15" customWidth="1"/>
    <col min="1803" max="1803" width="8.7109375" style="15" customWidth="1"/>
    <col min="1804" max="1804" width="7.7109375" style="15" customWidth="1"/>
    <col min="1805" max="1805" width="12.85546875" style="15" customWidth="1"/>
    <col min="1806" max="1806" width="9.28515625" style="15" customWidth="1"/>
    <col min="1807" max="1807" width="5.85546875" style="15" customWidth="1"/>
    <col min="1808" max="1808" width="4.28515625" style="15" bestFit="1" customWidth="1"/>
    <col min="1809" max="1809" width="8.42578125" style="15" bestFit="1" customWidth="1"/>
    <col min="1810" max="1810" width="12.7109375" style="15" customWidth="1"/>
    <col min="1811" max="1819" width="9.140625" style="15"/>
    <col min="1820" max="1820" width="8.140625" style="15" customWidth="1"/>
    <col min="1821" max="2048" width="9.140625" style="15"/>
    <col min="2049" max="2049" width="8.7109375" style="15" customWidth="1"/>
    <col min="2050" max="2050" width="10.5703125" style="15" customWidth="1"/>
    <col min="2051" max="2051" width="20.7109375" style="15" customWidth="1"/>
    <col min="2052" max="2052" width="8.28515625" style="15" customWidth="1"/>
    <col min="2053" max="2054" width="20.7109375" style="15" customWidth="1"/>
    <col min="2055" max="2058" width="7.7109375" style="15" customWidth="1"/>
    <col min="2059" max="2059" width="8.7109375" style="15" customWidth="1"/>
    <col min="2060" max="2060" width="7.7109375" style="15" customWidth="1"/>
    <col min="2061" max="2061" width="12.85546875" style="15" customWidth="1"/>
    <col min="2062" max="2062" width="9.28515625" style="15" customWidth="1"/>
    <col min="2063" max="2063" width="5.85546875" style="15" customWidth="1"/>
    <col min="2064" max="2064" width="4.28515625" style="15" bestFit="1" customWidth="1"/>
    <col min="2065" max="2065" width="8.42578125" style="15" bestFit="1" customWidth="1"/>
    <col min="2066" max="2066" width="12.7109375" style="15" customWidth="1"/>
    <col min="2067" max="2075" width="9.140625" style="15"/>
    <col min="2076" max="2076" width="8.140625" style="15" customWidth="1"/>
    <col min="2077" max="2304" width="9.140625" style="15"/>
    <col min="2305" max="2305" width="8.7109375" style="15" customWidth="1"/>
    <col min="2306" max="2306" width="10.5703125" style="15" customWidth="1"/>
    <col min="2307" max="2307" width="20.7109375" style="15" customWidth="1"/>
    <col min="2308" max="2308" width="8.28515625" style="15" customWidth="1"/>
    <col min="2309" max="2310" width="20.7109375" style="15" customWidth="1"/>
    <col min="2311" max="2314" width="7.7109375" style="15" customWidth="1"/>
    <col min="2315" max="2315" width="8.7109375" style="15" customWidth="1"/>
    <col min="2316" max="2316" width="7.7109375" style="15" customWidth="1"/>
    <col min="2317" max="2317" width="12.85546875" style="15" customWidth="1"/>
    <col min="2318" max="2318" width="9.28515625" style="15" customWidth="1"/>
    <col min="2319" max="2319" width="5.85546875" style="15" customWidth="1"/>
    <col min="2320" max="2320" width="4.28515625" style="15" bestFit="1" customWidth="1"/>
    <col min="2321" max="2321" width="8.42578125" style="15" bestFit="1" customWidth="1"/>
    <col min="2322" max="2322" width="12.7109375" style="15" customWidth="1"/>
    <col min="2323" max="2331" width="9.140625" style="15"/>
    <col min="2332" max="2332" width="8.140625" style="15" customWidth="1"/>
    <col min="2333" max="2560" width="9.140625" style="15"/>
    <col min="2561" max="2561" width="8.7109375" style="15" customWidth="1"/>
    <col min="2562" max="2562" width="10.5703125" style="15" customWidth="1"/>
    <col min="2563" max="2563" width="20.7109375" style="15" customWidth="1"/>
    <col min="2564" max="2564" width="8.28515625" style="15" customWidth="1"/>
    <col min="2565" max="2566" width="20.7109375" style="15" customWidth="1"/>
    <col min="2567" max="2570" width="7.7109375" style="15" customWidth="1"/>
    <col min="2571" max="2571" width="8.7109375" style="15" customWidth="1"/>
    <col min="2572" max="2572" width="7.7109375" style="15" customWidth="1"/>
    <col min="2573" max="2573" width="12.85546875" style="15" customWidth="1"/>
    <col min="2574" max="2574" width="9.28515625" style="15" customWidth="1"/>
    <col min="2575" max="2575" width="5.85546875" style="15" customWidth="1"/>
    <col min="2576" max="2576" width="4.28515625" style="15" bestFit="1" customWidth="1"/>
    <col min="2577" max="2577" width="8.42578125" style="15" bestFit="1" customWidth="1"/>
    <col min="2578" max="2578" width="12.7109375" style="15" customWidth="1"/>
    <col min="2579" max="2587" width="9.140625" style="15"/>
    <col min="2588" max="2588" width="8.140625" style="15" customWidth="1"/>
    <col min="2589" max="2816" width="9.140625" style="15"/>
    <col min="2817" max="2817" width="8.7109375" style="15" customWidth="1"/>
    <col min="2818" max="2818" width="10.5703125" style="15" customWidth="1"/>
    <col min="2819" max="2819" width="20.7109375" style="15" customWidth="1"/>
    <col min="2820" max="2820" width="8.28515625" style="15" customWidth="1"/>
    <col min="2821" max="2822" width="20.7109375" style="15" customWidth="1"/>
    <col min="2823" max="2826" width="7.7109375" style="15" customWidth="1"/>
    <col min="2827" max="2827" width="8.7109375" style="15" customWidth="1"/>
    <col min="2828" max="2828" width="7.7109375" style="15" customWidth="1"/>
    <col min="2829" max="2829" width="12.85546875" style="15" customWidth="1"/>
    <col min="2830" max="2830" width="9.28515625" style="15" customWidth="1"/>
    <col min="2831" max="2831" width="5.85546875" style="15" customWidth="1"/>
    <col min="2832" max="2832" width="4.28515625" style="15" bestFit="1" customWidth="1"/>
    <col min="2833" max="2833" width="8.42578125" style="15" bestFit="1" customWidth="1"/>
    <col min="2834" max="2834" width="12.7109375" style="15" customWidth="1"/>
    <col min="2835" max="2843" width="9.140625" style="15"/>
    <col min="2844" max="2844" width="8.140625" style="15" customWidth="1"/>
    <col min="2845" max="3072" width="9.140625" style="15"/>
    <col min="3073" max="3073" width="8.7109375" style="15" customWidth="1"/>
    <col min="3074" max="3074" width="10.5703125" style="15" customWidth="1"/>
    <col min="3075" max="3075" width="20.7109375" style="15" customWidth="1"/>
    <col min="3076" max="3076" width="8.28515625" style="15" customWidth="1"/>
    <col min="3077" max="3078" width="20.7109375" style="15" customWidth="1"/>
    <col min="3079" max="3082" width="7.7109375" style="15" customWidth="1"/>
    <col min="3083" max="3083" width="8.7109375" style="15" customWidth="1"/>
    <col min="3084" max="3084" width="7.7109375" style="15" customWidth="1"/>
    <col min="3085" max="3085" width="12.85546875" style="15" customWidth="1"/>
    <col min="3086" max="3086" width="9.28515625" style="15" customWidth="1"/>
    <col min="3087" max="3087" width="5.85546875" style="15" customWidth="1"/>
    <col min="3088" max="3088" width="4.28515625" style="15" bestFit="1" customWidth="1"/>
    <col min="3089" max="3089" width="8.42578125" style="15" bestFit="1" customWidth="1"/>
    <col min="3090" max="3090" width="12.7109375" style="15" customWidth="1"/>
    <col min="3091" max="3099" width="9.140625" style="15"/>
    <col min="3100" max="3100" width="8.140625" style="15" customWidth="1"/>
    <col min="3101" max="3328" width="9.140625" style="15"/>
    <col min="3329" max="3329" width="8.7109375" style="15" customWidth="1"/>
    <col min="3330" max="3330" width="10.5703125" style="15" customWidth="1"/>
    <col min="3331" max="3331" width="20.7109375" style="15" customWidth="1"/>
    <col min="3332" max="3332" width="8.28515625" style="15" customWidth="1"/>
    <col min="3333" max="3334" width="20.7109375" style="15" customWidth="1"/>
    <col min="3335" max="3338" width="7.7109375" style="15" customWidth="1"/>
    <col min="3339" max="3339" width="8.7109375" style="15" customWidth="1"/>
    <col min="3340" max="3340" width="7.7109375" style="15" customWidth="1"/>
    <col min="3341" max="3341" width="12.85546875" style="15" customWidth="1"/>
    <col min="3342" max="3342" width="9.28515625" style="15" customWidth="1"/>
    <col min="3343" max="3343" width="5.85546875" style="15" customWidth="1"/>
    <col min="3344" max="3344" width="4.28515625" style="15" bestFit="1" customWidth="1"/>
    <col min="3345" max="3345" width="8.42578125" style="15" bestFit="1" customWidth="1"/>
    <col min="3346" max="3346" width="12.7109375" style="15" customWidth="1"/>
    <col min="3347" max="3355" width="9.140625" style="15"/>
    <col min="3356" max="3356" width="8.140625" style="15" customWidth="1"/>
    <col min="3357" max="3584" width="9.140625" style="15"/>
    <col min="3585" max="3585" width="8.7109375" style="15" customWidth="1"/>
    <col min="3586" max="3586" width="10.5703125" style="15" customWidth="1"/>
    <col min="3587" max="3587" width="20.7109375" style="15" customWidth="1"/>
    <col min="3588" max="3588" width="8.28515625" style="15" customWidth="1"/>
    <col min="3589" max="3590" width="20.7109375" style="15" customWidth="1"/>
    <col min="3591" max="3594" width="7.7109375" style="15" customWidth="1"/>
    <col min="3595" max="3595" width="8.7109375" style="15" customWidth="1"/>
    <col min="3596" max="3596" width="7.7109375" style="15" customWidth="1"/>
    <col min="3597" max="3597" width="12.85546875" style="15" customWidth="1"/>
    <col min="3598" max="3598" width="9.28515625" style="15" customWidth="1"/>
    <col min="3599" max="3599" width="5.85546875" style="15" customWidth="1"/>
    <col min="3600" max="3600" width="4.28515625" style="15" bestFit="1" customWidth="1"/>
    <col min="3601" max="3601" width="8.42578125" style="15" bestFit="1" customWidth="1"/>
    <col min="3602" max="3602" width="12.7109375" style="15" customWidth="1"/>
    <col min="3603" max="3611" width="9.140625" style="15"/>
    <col min="3612" max="3612" width="8.140625" style="15" customWidth="1"/>
    <col min="3613" max="3840" width="9.140625" style="15"/>
    <col min="3841" max="3841" width="8.7109375" style="15" customWidth="1"/>
    <col min="3842" max="3842" width="10.5703125" style="15" customWidth="1"/>
    <col min="3843" max="3843" width="20.7109375" style="15" customWidth="1"/>
    <col min="3844" max="3844" width="8.28515625" style="15" customWidth="1"/>
    <col min="3845" max="3846" width="20.7109375" style="15" customWidth="1"/>
    <col min="3847" max="3850" width="7.7109375" style="15" customWidth="1"/>
    <col min="3851" max="3851" width="8.7109375" style="15" customWidth="1"/>
    <col min="3852" max="3852" width="7.7109375" style="15" customWidth="1"/>
    <col min="3853" max="3853" width="12.85546875" style="15" customWidth="1"/>
    <col min="3854" max="3854" width="9.28515625" style="15" customWidth="1"/>
    <col min="3855" max="3855" width="5.85546875" style="15" customWidth="1"/>
    <col min="3856" max="3856" width="4.28515625" style="15" bestFit="1" customWidth="1"/>
    <col min="3857" max="3857" width="8.42578125" style="15" bestFit="1" customWidth="1"/>
    <col min="3858" max="3858" width="12.7109375" style="15" customWidth="1"/>
    <col min="3859" max="3867" width="9.140625" style="15"/>
    <col min="3868" max="3868" width="8.140625" style="15" customWidth="1"/>
    <col min="3869" max="4096" width="9.140625" style="15"/>
    <col min="4097" max="4097" width="8.7109375" style="15" customWidth="1"/>
    <col min="4098" max="4098" width="10.5703125" style="15" customWidth="1"/>
    <col min="4099" max="4099" width="20.7109375" style="15" customWidth="1"/>
    <col min="4100" max="4100" width="8.28515625" style="15" customWidth="1"/>
    <col min="4101" max="4102" width="20.7109375" style="15" customWidth="1"/>
    <col min="4103" max="4106" width="7.7109375" style="15" customWidth="1"/>
    <col min="4107" max="4107" width="8.7109375" style="15" customWidth="1"/>
    <col min="4108" max="4108" width="7.7109375" style="15" customWidth="1"/>
    <col min="4109" max="4109" width="12.85546875" style="15" customWidth="1"/>
    <col min="4110" max="4110" width="9.28515625" style="15" customWidth="1"/>
    <col min="4111" max="4111" width="5.85546875" style="15" customWidth="1"/>
    <col min="4112" max="4112" width="4.28515625" style="15" bestFit="1" customWidth="1"/>
    <col min="4113" max="4113" width="8.42578125" style="15" bestFit="1" customWidth="1"/>
    <col min="4114" max="4114" width="12.7109375" style="15" customWidth="1"/>
    <col min="4115" max="4123" width="9.140625" style="15"/>
    <col min="4124" max="4124" width="8.140625" style="15" customWidth="1"/>
    <col min="4125" max="4352" width="9.140625" style="15"/>
    <col min="4353" max="4353" width="8.7109375" style="15" customWidth="1"/>
    <col min="4354" max="4354" width="10.5703125" style="15" customWidth="1"/>
    <col min="4355" max="4355" width="20.7109375" style="15" customWidth="1"/>
    <col min="4356" max="4356" width="8.28515625" style="15" customWidth="1"/>
    <col min="4357" max="4358" width="20.7109375" style="15" customWidth="1"/>
    <col min="4359" max="4362" width="7.7109375" style="15" customWidth="1"/>
    <col min="4363" max="4363" width="8.7109375" style="15" customWidth="1"/>
    <col min="4364" max="4364" width="7.7109375" style="15" customWidth="1"/>
    <col min="4365" max="4365" width="12.85546875" style="15" customWidth="1"/>
    <col min="4366" max="4366" width="9.28515625" style="15" customWidth="1"/>
    <col min="4367" max="4367" width="5.85546875" style="15" customWidth="1"/>
    <col min="4368" max="4368" width="4.28515625" style="15" bestFit="1" customWidth="1"/>
    <col min="4369" max="4369" width="8.42578125" style="15" bestFit="1" customWidth="1"/>
    <col min="4370" max="4370" width="12.7109375" style="15" customWidth="1"/>
    <col min="4371" max="4379" width="9.140625" style="15"/>
    <col min="4380" max="4380" width="8.140625" style="15" customWidth="1"/>
    <col min="4381" max="4608" width="9.140625" style="15"/>
    <col min="4609" max="4609" width="8.7109375" style="15" customWidth="1"/>
    <col min="4610" max="4610" width="10.5703125" style="15" customWidth="1"/>
    <col min="4611" max="4611" width="20.7109375" style="15" customWidth="1"/>
    <col min="4612" max="4612" width="8.28515625" style="15" customWidth="1"/>
    <col min="4613" max="4614" width="20.7109375" style="15" customWidth="1"/>
    <col min="4615" max="4618" width="7.7109375" style="15" customWidth="1"/>
    <col min="4619" max="4619" width="8.7109375" style="15" customWidth="1"/>
    <col min="4620" max="4620" width="7.7109375" style="15" customWidth="1"/>
    <col min="4621" max="4621" width="12.85546875" style="15" customWidth="1"/>
    <col min="4622" max="4622" width="9.28515625" style="15" customWidth="1"/>
    <col min="4623" max="4623" width="5.85546875" style="15" customWidth="1"/>
    <col min="4624" max="4624" width="4.28515625" style="15" bestFit="1" customWidth="1"/>
    <col min="4625" max="4625" width="8.42578125" style="15" bestFit="1" customWidth="1"/>
    <col min="4626" max="4626" width="12.7109375" style="15" customWidth="1"/>
    <col min="4627" max="4635" width="9.140625" style="15"/>
    <col min="4636" max="4636" width="8.140625" style="15" customWidth="1"/>
    <col min="4637" max="4864" width="9.140625" style="15"/>
    <col min="4865" max="4865" width="8.7109375" style="15" customWidth="1"/>
    <col min="4866" max="4866" width="10.5703125" style="15" customWidth="1"/>
    <col min="4867" max="4867" width="20.7109375" style="15" customWidth="1"/>
    <col min="4868" max="4868" width="8.28515625" style="15" customWidth="1"/>
    <col min="4869" max="4870" width="20.7109375" style="15" customWidth="1"/>
    <col min="4871" max="4874" width="7.7109375" style="15" customWidth="1"/>
    <col min="4875" max="4875" width="8.7109375" style="15" customWidth="1"/>
    <col min="4876" max="4876" width="7.7109375" style="15" customWidth="1"/>
    <col min="4877" max="4877" width="12.85546875" style="15" customWidth="1"/>
    <col min="4878" max="4878" width="9.28515625" style="15" customWidth="1"/>
    <col min="4879" max="4879" width="5.85546875" style="15" customWidth="1"/>
    <col min="4880" max="4880" width="4.28515625" style="15" bestFit="1" customWidth="1"/>
    <col min="4881" max="4881" width="8.42578125" style="15" bestFit="1" customWidth="1"/>
    <col min="4882" max="4882" width="12.7109375" style="15" customWidth="1"/>
    <col min="4883" max="4891" width="9.140625" style="15"/>
    <col min="4892" max="4892" width="8.140625" style="15" customWidth="1"/>
    <col min="4893" max="5120" width="9.140625" style="15"/>
    <col min="5121" max="5121" width="8.7109375" style="15" customWidth="1"/>
    <col min="5122" max="5122" width="10.5703125" style="15" customWidth="1"/>
    <col min="5123" max="5123" width="20.7109375" style="15" customWidth="1"/>
    <col min="5124" max="5124" width="8.28515625" style="15" customWidth="1"/>
    <col min="5125" max="5126" width="20.7109375" style="15" customWidth="1"/>
    <col min="5127" max="5130" width="7.7109375" style="15" customWidth="1"/>
    <col min="5131" max="5131" width="8.7109375" style="15" customWidth="1"/>
    <col min="5132" max="5132" width="7.7109375" style="15" customWidth="1"/>
    <col min="5133" max="5133" width="12.85546875" style="15" customWidth="1"/>
    <col min="5134" max="5134" width="9.28515625" style="15" customWidth="1"/>
    <col min="5135" max="5135" width="5.85546875" style="15" customWidth="1"/>
    <col min="5136" max="5136" width="4.28515625" style="15" bestFit="1" customWidth="1"/>
    <col min="5137" max="5137" width="8.42578125" style="15" bestFit="1" customWidth="1"/>
    <col min="5138" max="5138" width="12.7109375" style="15" customWidth="1"/>
    <col min="5139" max="5147" width="9.140625" style="15"/>
    <col min="5148" max="5148" width="8.140625" style="15" customWidth="1"/>
    <col min="5149" max="5376" width="9.140625" style="15"/>
    <col min="5377" max="5377" width="8.7109375" style="15" customWidth="1"/>
    <col min="5378" max="5378" width="10.5703125" style="15" customWidth="1"/>
    <col min="5379" max="5379" width="20.7109375" style="15" customWidth="1"/>
    <col min="5380" max="5380" width="8.28515625" style="15" customWidth="1"/>
    <col min="5381" max="5382" width="20.7109375" style="15" customWidth="1"/>
    <col min="5383" max="5386" width="7.7109375" style="15" customWidth="1"/>
    <col min="5387" max="5387" width="8.7109375" style="15" customWidth="1"/>
    <col min="5388" max="5388" width="7.7109375" style="15" customWidth="1"/>
    <col min="5389" max="5389" width="12.85546875" style="15" customWidth="1"/>
    <col min="5390" max="5390" width="9.28515625" style="15" customWidth="1"/>
    <col min="5391" max="5391" width="5.85546875" style="15" customWidth="1"/>
    <col min="5392" max="5392" width="4.28515625" style="15" bestFit="1" customWidth="1"/>
    <col min="5393" max="5393" width="8.42578125" style="15" bestFit="1" customWidth="1"/>
    <col min="5394" max="5394" width="12.7109375" style="15" customWidth="1"/>
    <col min="5395" max="5403" width="9.140625" style="15"/>
    <col min="5404" max="5404" width="8.140625" style="15" customWidth="1"/>
    <col min="5405" max="5632" width="9.140625" style="15"/>
    <col min="5633" max="5633" width="8.7109375" style="15" customWidth="1"/>
    <col min="5634" max="5634" width="10.5703125" style="15" customWidth="1"/>
    <col min="5635" max="5635" width="20.7109375" style="15" customWidth="1"/>
    <col min="5636" max="5636" width="8.28515625" style="15" customWidth="1"/>
    <col min="5637" max="5638" width="20.7109375" style="15" customWidth="1"/>
    <col min="5639" max="5642" width="7.7109375" style="15" customWidth="1"/>
    <col min="5643" max="5643" width="8.7109375" style="15" customWidth="1"/>
    <col min="5644" max="5644" width="7.7109375" style="15" customWidth="1"/>
    <col min="5645" max="5645" width="12.85546875" style="15" customWidth="1"/>
    <col min="5646" max="5646" width="9.28515625" style="15" customWidth="1"/>
    <col min="5647" max="5647" width="5.85546875" style="15" customWidth="1"/>
    <col min="5648" max="5648" width="4.28515625" style="15" bestFit="1" customWidth="1"/>
    <col min="5649" max="5649" width="8.42578125" style="15" bestFit="1" customWidth="1"/>
    <col min="5650" max="5650" width="12.7109375" style="15" customWidth="1"/>
    <col min="5651" max="5659" width="9.140625" style="15"/>
    <col min="5660" max="5660" width="8.140625" style="15" customWidth="1"/>
    <col min="5661" max="5888" width="9.140625" style="15"/>
    <col min="5889" max="5889" width="8.7109375" style="15" customWidth="1"/>
    <col min="5890" max="5890" width="10.5703125" style="15" customWidth="1"/>
    <col min="5891" max="5891" width="20.7109375" style="15" customWidth="1"/>
    <col min="5892" max="5892" width="8.28515625" style="15" customWidth="1"/>
    <col min="5893" max="5894" width="20.7109375" style="15" customWidth="1"/>
    <col min="5895" max="5898" width="7.7109375" style="15" customWidth="1"/>
    <col min="5899" max="5899" width="8.7109375" style="15" customWidth="1"/>
    <col min="5900" max="5900" width="7.7109375" style="15" customWidth="1"/>
    <col min="5901" max="5901" width="12.85546875" style="15" customWidth="1"/>
    <col min="5902" max="5902" width="9.28515625" style="15" customWidth="1"/>
    <col min="5903" max="5903" width="5.85546875" style="15" customWidth="1"/>
    <col min="5904" max="5904" width="4.28515625" style="15" bestFit="1" customWidth="1"/>
    <col min="5905" max="5905" width="8.42578125" style="15" bestFit="1" customWidth="1"/>
    <col min="5906" max="5906" width="12.7109375" style="15" customWidth="1"/>
    <col min="5907" max="5915" width="9.140625" style="15"/>
    <col min="5916" max="5916" width="8.140625" style="15" customWidth="1"/>
    <col min="5917" max="6144" width="9.140625" style="15"/>
    <col min="6145" max="6145" width="8.7109375" style="15" customWidth="1"/>
    <col min="6146" max="6146" width="10.5703125" style="15" customWidth="1"/>
    <col min="6147" max="6147" width="20.7109375" style="15" customWidth="1"/>
    <col min="6148" max="6148" width="8.28515625" style="15" customWidth="1"/>
    <col min="6149" max="6150" width="20.7109375" style="15" customWidth="1"/>
    <col min="6151" max="6154" width="7.7109375" style="15" customWidth="1"/>
    <col min="6155" max="6155" width="8.7109375" style="15" customWidth="1"/>
    <col min="6156" max="6156" width="7.7109375" style="15" customWidth="1"/>
    <col min="6157" max="6157" width="12.85546875" style="15" customWidth="1"/>
    <col min="6158" max="6158" width="9.28515625" style="15" customWidth="1"/>
    <col min="6159" max="6159" width="5.85546875" style="15" customWidth="1"/>
    <col min="6160" max="6160" width="4.28515625" style="15" bestFit="1" customWidth="1"/>
    <col min="6161" max="6161" width="8.42578125" style="15" bestFit="1" customWidth="1"/>
    <col min="6162" max="6162" width="12.7109375" style="15" customWidth="1"/>
    <col min="6163" max="6171" width="9.140625" style="15"/>
    <col min="6172" max="6172" width="8.140625" style="15" customWidth="1"/>
    <col min="6173" max="6400" width="9.140625" style="15"/>
    <col min="6401" max="6401" width="8.7109375" style="15" customWidth="1"/>
    <col min="6402" max="6402" width="10.5703125" style="15" customWidth="1"/>
    <col min="6403" max="6403" width="20.7109375" style="15" customWidth="1"/>
    <col min="6404" max="6404" width="8.28515625" style="15" customWidth="1"/>
    <col min="6405" max="6406" width="20.7109375" style="15" customWidth="1"/>
    <col min="6407" max="6410" width="7.7109375" style="15" customWidth="1"/>
    <col min="6411" max="6411" width="8.7109375" style="15" customWidth="1"/>
    <col min="6412" max="6412" width="7.7109375" style="15" customWidth="1"/>
    <col min="6413" max="6413" width="12.85546875" style="15" customWidth="1"/>
    <col min="6414" max="6414" width="9.28515625" style="15" customWidth="1"/>
    <col min="6415" max="6415" width="5.85546875" style="15" customWidth="1"/>
    <col min="6416" max="6416" width="4.28515625" style="15" bestFit="1" customWidth="1"/>
    <col min="6417" max="6417" width="8.42578125" style="15" bestFit="1" customWidth="1"/>
    <col min="6418" max="6418" width="12.7109375" style="15" customWidth="1"/>
    <col min="6419" max="6427" width="9.140625" style="15"/>
    <col min="6428" max="6428" width="8.140625" style="15" customWidth="1"/>
    <col min="6429" max="6656" width="9.140625" style="15"/>
    <col min="6657" max="6657" width="8.7109375" style="15" customWidth="1"/>
    <col min="6658" max="6658" width="10.5703125" style="15" customWidth="1"/>
    <col min="6659" max="6659" width="20.7109375" style="15" customWidth="1"/>
    <col min="6660" max="6660" width="8.28515625" style="15" customWidth="1"/>
    <col min="6661" max="6662" width="20.7109375" style="15" customWidth="1"/>
    <col min="6663" max="6666" width="7.7109375" style="15" customWidth="1"/>
    <col min="6667" max="6667" width="8.7109375" style="15" customWidth="1"/>
    <col min="6668" max="6668" width="7.7109375" style="15" customWidth="1"/>
    <col min="6669" max="6669" width="12.85546875" style="15" customWidth="1"/>
    <col min="6670" max="6670" width="9.28515625" style="15" customWidth="1"/>
    <col min="6671" max="6671" width="5.85546875" style="15" customWidth="1"/>
    <col min="6672" max="6672" width="4.28515625" style="15" bestFit="1" customWidth="1"/>
    <col min="6673" max="6673" width="8.42578125" style="15" bestFit="1" customWidth="1"/>
    <col min="6674" max="6674" width="12.7109375" style="15" customWidth="1"/>
    <col min="6675" max="6683" width="9.140625" style="15"/>
    <col min="6684" max="6684" width="8.140625" style="15" customWidth="1"/>
    <col min="6685" max="6912" width="9.140625" style="15"/>
    <col min="6913" max="6913" width="8.7109375" style="15" customWidth="1"/>
    <col min="6914" max="6914" width="10.5703125" style="15" customWidth="1"/>
    <col min="6915" max="6915" width="20.7109375" style="15" customWidth="1"/>
    <col min="6916" max="6916" width="8.28515625" style="15" customWidth="1"/>
    <col min="6917" max="6918" width="20.7109375" style="15" customWidth="1"/>
    <col min="6919" max="6922" width="7.7109375" style="15" customWidth="1"/>
    <col min="6923" max="6923" width="8.7109375" style="15" customWidth="1"/>
    <col min="6924" max="6924" width="7.7109375" style="15" customWidth="1"/>
    <col min="6925" max="6925" width="12.85546875" style="15" customWidth="1"/>
    <col min="6926" max="6926" width="9.28515625" style="15" customWidth="1"/>
    <col min="6927" max="6927" width="5.85546875" style="15" customWidth="1"/>
    <col min="6928" max="6928" width="4.28515625" style="15" bestFit="1" customWidth="1"/>
    <col min="6929" max="6929" width="8.42578125" style="15" bestFit="1" customWidth="1"/>
    <col min="6930" max="6930" width="12.7109375" style="15" customWidth="1"/>
    <col min="6931" max="6939" width="9.140625" style="15"/>
    <col min="6940" max="6940" width="8.140625" style="15" customWidth="1"/>
    <col min="6941" max="7168" width="9.140625" style="15"/>
    <col min="7169" max="7169" width="8.7109375" style="15" customWidth="1"/>
    <col min="7170" max="7170" width="10.5703125" style="15" customWidth="1"/>
    <col min="7171" max="7171" width="20.7109375" style="15" customWidth="1"/>
    <col min="7172" max="7172" width="8.28515625" style="15" customWidth="1"/>
    <col min="7173" max="7174" width="20.7109375" style="15" customWidth="1"/>
    <col min="7175" max="7178" width="7.7109375" style="15" customWidth="1"/>
    <col min="7179" max="7179" width="8.7109375" style="15" customWidth="1"/>
    <col min="7180" max="7180" width="7.7109375" style="15" customWidth="1"/>
    <col min="7181" max="7181" width="12.85546875" style="15" customWidth="1"/>
    <col min="7182" max="7182" width="9.28515625" style="15" customWidth="1"/>
    <col min="7183" max="7183" width="5.85546875" style="15" customWidth="1"/>
    <col min="7184" max="7184" width="4.28515625" style="15" bestFit="1" customWidth="1"/>
    <col min="7185" max="7185" width="8.42578125" style="15" bestFit="1" customWidth="1"/>
    <col min="7186" max="7186" width="12.7109375" style="15" customWidth="1"/>
    <col min="7187" max="7195" width="9.140625" style="15"/>
    <col min="7196" max="7196" width="8.140625" style="15" customWidth="1"/>
    <col min="7197" max="7424" width="9.140625" style="15"/>
    <col min="7425" max="7425" width="8.7109375" style="15" customWidth="1"/>
    <col min="7426" max="7426" width="10.5703125" style="15" customWidth="1"/>
    <col min="7427" max="7427" width="20.7109375" style="15" customWidth="1"/>
    <col min="7428" max="7428" width="8.28515625" style="15" customWidth="1"/>
    <col min="7429" max="7430" width="20.7109375" style="15" customWidth="1"/>
    <col min="7431" max="7434" width="7.7109375" style="15" customWidth="1"/>
    <col min="7435" max="7435" width="8.7109375" style="15" customWidth="1"/>
    <col min="7436" max="7436" width="7.7109375" style="15" customWidth="1"/>
    <col min="7437" max="7437" width="12.85546875" style="15" customWidth="1"/>
    <col min="7438" max="7438" width="9.28515625" style="15" customWidth="1"/>
    <col min="7439" max="7439" width="5.85546875" style="15" customWidth="1"/>
    <col min="7440" max="7440" width="4.28515625" style="15" bestFit="1" customWidth="1"/>
    <col min="7441" max="7441" width="8.42578125" style="15" bestFit="1" customWidth="1"/>
    <col min="7442" max="7442" width="12.7109375" style="15" customWidth="1"/>
    <col min="7443" max="7451" width="9.140625" style="15"/>
    <col min="7452" max="7452" width="8.140625" style="15" customWidth="1"/>
    <col min="7453" max="7680" width="9.140625" style="15"/>
    <col min="7681" max="7681" width="8.7109375" style="15" customWidth="1"/>
    <col min="7682" max="7682" width="10.5703125" style="15" customWidth="1"/>
    <col min="7683" max="7683" width="20.7109375" style="15" customWidth="1"/>
    <col min="7684" max="7684" width="8.28515625" style="15" customWidth="1"/>
    <col min="7685" max="7686" width="20.7109375" style="15" customWidth="1"/>
    <col min="7687" max="7690" width="7.7109375" style="15" customWidth="1"/>
    <col min="7691" max="7691" width="8.7109375" style="15" customWidth="1"/>
    <col min="7692" max="7692" width="7.7109375" style="15" customWidth="1"/>
    <col min="7693" max="7693" width="12.85546875" style="15" customWidth="1"/>
    <col min="7694" max="7694" width="9.28515625" style="15" customWidth="1"/>
    <col min="7695" max="7695" width="5.85546875" style="15" customWidth="1"/>
    <col min="7696" max="7696" width="4.28515625" style="15" bestFit="1" customWidth="1"/>
    <col min="7697" max="7697" width="8.42578125" style="15" bestFit="1" customWidth="1"/>
    <col min="7698" max="7698" width="12.7109375" style="15" customWidth="1"/>
    <col min="7699" max="7707" width="9.140625" style="15"/>
    <col min="7708" max="7708" width="8.140625" style="15" customWidth="1"/>
    <col min="7709" max="7936" width="9.140625" style="15"/>
    <col min="7937" max="7937" width="8.7109375" style="15" customWidth="1"/>
    <col min="7938" max="7938" width="10.5703125" style="15" customWidth="1"/>
    <col min="7939" max="7939" width="20.7109375" style="15" customWidth="1"/>
    <col min="7940" max="7940" width="8.28515625" style="15" customWidth="1"/>
    <col min="7941" max="7942" width="20.7109375" style="15" customWidth="1"/>
    <col min="7943" max="7946" width="7.7109375" style="15" customWidth="1"/>
    <col min="7947" max="7947" width="8.7109375" style="15" customWidth="1"/>
    <col min="7948" max="7948" width="7.7109375" style="15" customWidth="1"/>
    <col min="7949" max="7949" width="12.85546875" style="15" customWidth="1"/>
    <col min="7950" max="7950" width="9.28515625" style="15" customWidth="1"/>
    <col min="7951" max="7951" width="5.85546875" style="15" customWidth="1"/>
    <col min="7952" max="7952" width="4.28515625" style="15" bestFit="1" customWidth="1"/>
    <col min="7953" max="7953" width="8.42578125" style="15" bestFit="1" customWidth="1"/>
    <col min="7954" max="7954" width="12.7109375" style="15" customWidth="1"/>
    <col min="7955" max="7963" width="9.140625" style="15"/>
    <col min="7964" max="7964" width="8.140625" style="15" customWidth="1"/>
    <col min="7965" max="8192" width="9.140625" style="15"/>
    <col min="8193" max="8193" width="8.7109375" style="15" customWidth="1"/>
    <col min="8194" max="8194" width="10.5703125" style="15" customWidth="1"/>
    <col min="8195" max="8195" width="20.7109375" style="15" customWidth="1"/>
    <col min="8196" max="8196" width="8.28515625" style="15" customWidth="1"/>
    <col min="8197" max="8198" width="20.7109375" style="15" customWidth="1"/>
    <col min="8199" max="8202" width="7.7109375" style="15" customWidth="1"/>
    <col min="8203" max="8203" width="8.7109375" style="15" customWidth="1"/>
    <col min="8204" max="8204" width="7.7109375" style="15" customWidth="1"/>
    <col min="8205" max="8205" width="12.85546875" style="15" customWidth="1"/>
    <col min="8206" max="8206" width="9.28515625" style="15" customWidth="1"/>
    <col min="8207" max="8207" width="5.85546875" style="15" customWidth="1"/>
    <col min="8208" max="8208" width="4.28515625" style="15" bestFit="1" customWidth="1"/>
    <col min="8209" max="8209" width="8.42578125" style="15" bestFit="1" customWidth="1"/>
    <col min="8210" max="8210" width="12.7109375" style="15" customWidth="1"/>
    <col min="8211" max="8219" width="9.140625" style="15"/>
    <col min="8220" max="8220" width="8.140625" style="15" customWidth="1"/>
    <col min="8221" max="8448" width="9.140625" style="15"/>
    <col min="8449" max="8449" width="8.7109375" style="15" customWidth="1"/>
    <col min="8450" max="8450" width="10.5703125" style="15" customWidth="1"/>
    <col min="8451" max="8451" width="20.7109375" style="15" customWidth="1"/>
    <col min="8452" max="8452" width="8.28515625" style="15" customWidth="1"/>
    <col min="8453" max="8454" width="20.7109375" style="15" customWidth="1"/>
    <col min="8455" max="8458" width="7.7109375" style="15" customWidth="1"/>
    <col min="8459" max="8459" width="8.7109375" style="15" customWidth="1"/>
    <col min="8460" max="8460" width="7.7109375" style="15" customWidth="1"/>
    <col min="8461" max="8461" width="12.85546875" style="15" customWidth="1"/>
    <col min="8462" max="8462" width="9.28515625" style="15" customWidth="1"/>
    <col min="8463" max="8463" width="5.85546875" style="15" customWidth="1"/>
    <col min="8464" max="8464" width="4.28515625" style="15" bestFit="1" customWidth="1"/>
    <col min="8465" max="8465" width="8.42578125" style="15" bestFit="1" customWidth="1"/>
    <col min="8466" max="8466" width="12.7109375" style="15" customWidth="1"/>
    <col min="8467" max="8475" width="9.140625" style="15"/>
    <col min="8476" max="8476" width="8.140625" style="15" customWidth="1"/>
    <col min="8477" max="8704" width="9.140625" style="15"/>
    <col min="8705" max="8705" width="8.7109375" style="15" customWidth="1"/>
    <col min="8706" max="8706" width="10.5703125" style="15" customWidth="1"/>
    <col min="8707" max="8707" width="20.7109375" style="15" customWidth="1"/>
    <col min="8708" max="8708" width="8.28515625" style="15" customWidth="1"/>
    <col min="8709" max="8710" width="20.7109375" style="15" customWidth="1"/>
    <col min="8711" max="8714" width="7.7109375" style="15" customWidth="1"/>
    <col min="8715" max="8715" width="8.7109375" style="15" customWidth="1"/>
    <col min="8716" max="8716" width="7.7109375" style="15" customWidth="1"/>
    <col min="8717" max="8717" width="12.85546875" style="15" customWidth="1"/>
    <col min="8718" max="8718" width="9.28515625" style="15" customWidth="1"/>
    <col min="8719" max="8719" width="5.85546875" style="15" customWidth="1"/>
    <col min="8720" max="8720" width="4.28515625" style="15" bestFit="1" customWidth="1"/>
    <col min="8721" max="8721" width="8.42578125" style="15" bestFit="1" customWidth="1"/>
    <col min="8722" max="8722" width="12.7109375" style="15" customWidth="1"/>
    <col min="8723" max="8731" width="9.140625" style="15"/>
    <col min="8732" max="8732" width="8.140625" style="15" customWidth="1"/>
    <col min="8733" max="8960" width="9.140625" style="15"/>
    <col min="8961" max="8961" width="8.7109375" style="15" customWidth="1"/>
    <col min="8962" max="8962" width="10.5703125" style="15" customWidth="1"/>
    <col min="8963" max="8963" width="20.7109375" style="15" customWidth="1"/>
    <col min="8964" max="8964" width="8.28515625" style="15" customWidth="1"/>
    <col min="8965" max="8966" width="20.7109375" style="15" customWidth="1"/>
    <col min="8967" max="8970" width="7.7109375" style="15" customWidth="1"/>
    <col min="8971" max="8971" width="8.7109375" style="15" customWidth="1"/>
    <col min="8972" max="8972" width="7.7109375" style="15" customWidth="1"/>
    <col min="8973" max="8973" width="12.85546875" style="15" customWidth="1"/>
    <col min="8974" max="8974" width="9.28515625" style="15" customWidth="1"/>
    <col min="8975" max="8975" width="5.85546875" style="15" customWidth="1"/>
    <col min="8976" max="8976" width="4.28515625" style="15" bestFit="1" customWidth="1"/>
    <col min="8977" max="8977" width="8.42578125" style="15" bestFit="1" customWidth="1"/>
    <col min="8978" max="8978" width="12.7109375" style="15" customWidth="1"/>
    <col min="8979" max="8987" width="9.140625" style="15"/>
    <col min="8988" max="8988" width="8.140625" style="15" customWidth="1"/>
    <col min="8989" max="9216" width="9.140625" style="15"/>
    <col min="9217" max="9217" width="8.7109375" style="15" customWidth="1"/>
    <col min="9218" max="9218" width="10.5703125" style="15" customWidth="1"/>
    <col min="9219" max="9219" width="20.7109375" style="15" customWidth="1"/>
    <col min="9220" max="9220" width="8.28515625" style="15" customWidth="1"/>
    <col min="9221" max="9222" width="20.7109375" style="15" customWidth="1"/>
    <col min="9223" max="9226" width="7.7109375" style="15" customWidth="1"/>
    <col min="9227" max="9227" width="8.7109375" style="15" customWidth="1"/>
    <col min="9228" max="9228" width="7.7109375" style="15" customWidth="1"/>
    <col min="9229" max="9229" width="12.85546875" style="15" customWidth="1"/>
    <col min="9230" max="9230" width="9.28515625" style="15" customWidth="1"/>
    <col min="9231" max="9231" width="5.85546875" style="15" customWidth="1"/>
    <col min="9232" max="9232" width="4.28515625" style="15" bestFit="1" customWidth="1"/>
    <col min="9233" max="9233" width="8.42578125" style="15" bestFit="1" customWidth="1"/>
    <col min="9234" max="9234" width="12.7109375" style="15" customWidth="1"/>
    <col min="9235" max="9243" width="9.140625" style="15"/>
    <col min="9244" max="9244" width="8.140625" style="15" customWidth="1"/>
    <col min="9245" max="9472" width="9.140625" style="15"/>
    <col min="9473" max="9473" width="8.7109375" style="15" customWidth="1"/>
    <col min="9474" max="9474" width="10.5703125" style="15" customWidth="1"/>
    <col min="9475" max="9475" width="20.7109375" style="15" customWidth="1"/>
    <col min="9476" max="9476" width="8.28515625" style="15" customWidth="1"/>
    <col min="9477" max="9478" width="20.7109375" style="15" customWidth="1"/>
    <col min="9479" max="9482" width="7.7109375" style="15" customWidth="1"/>
    <col min="9483" max="9483" width="8.7109375" style="15" customWidth="1"/>
    <col min="9484" max="9484" width="7.7109375" style="15" customWidth="1"/>
    <col min="9485" max="9485" width="12.85546875" style="15" customWidth="1"/>
    <col min="9486" max="9486" width="9.28515625" style="15" customWidth="1"/>
    <col min="9487" max="9487" width="5.85546875" style="15" customWidth="1"/>
    <col min="9488" max="9488" width="4.28515625" style="15" bestFit="1" customWidth="1"/>
    <col min="9489" max="9489" width="8.42578125" style="15" bestFit="1" customWidth="1"/>
    <col min="9490" max="9490" width="12.7109375" style="15" customWidth="1"/>
    <col min="9491" max="9499" width="9.140625" style="15"/>
    <col min="9500" max="9500" width="8.140625" style="15" customWidth="1"/>
    <col min="9501" max="9728" width="9.140625" style="15"/>
    <col min="9729" max="9729" width="8.7109375" style="15" customWidth="1"/>
    <col min="9730" max="9730" width="10.5703125" style="15" customWidth="1"/>
    <col min="9731" max="9731" width="20.7109375" style="15" customWidth="1"/>
    <col min="9732" max="9732" width="8.28515625" style="15" customWidth="1"/>
    <col min="9733" max="9734" width="20.7109375" style="15" customWidth="1"/>
    <col min="9735" max="9738" width="7.7109375" style="15" customWidth="1"/>
    <col min="9739" max="9739" width="8.7109375" style="15" customWidth="1"/>
    <col min="9740" max="9740" width="7.7109375" style="15" customWidth="1"/>
    <col min="9741" max="9741" width="12.85546875" style="15" customWidth="1"/>
    <col min="9742" max="9742" width="9.28515625" style="15" customWidth="1"/>
    <col min="9743" max="9743" width="5.85546875" style="15" customWidth="1"/>
    <col min="9744" max="9744" width="4.28515625" style="15" bestFit="1" customWidth="1"/>
    <col min="9745" max="9745" width="8.42578125" style="15" bestFit="1" customWidth="1"/>
    <col min="9746" max="9746" width="12.7109375" style="15" customWidth="1"/>
    <col min="9747" max="9755" width="9.140625" style="15"/>
    <col min="9756" max="9756" width="8.140625" style="15" customWidth="1"/>
    <col min="9757" max="9984" width="9.140625" style="15"/>
    <col min="9985" max="9985" width="8.7109375" style="15" customWidth="1"/>
    <col min="9986" max="9986" width="10.5703125" style="15" customWidth="1"/>
    <col min="9987" max="9987" width="20.7109375" style="15" customWidth="1"/>
    <col min="9988" max="9988" width="8.28515625" style="15" customWidth="1"/>
    <col min="9989" max="9990" width="20.7109375" style="15" customWidth="1"/>
    <col min="9991" max="9994" width="7.7109375" style="15" customWidth="1"/>
    <col min="9995" max="9995" width="8.7109375" style="15" customWidth="1"/>
    <col min="9996" max="9996" width="7.7109375" style="15" customWidth="1"/>
    <col min="9997" max="9997" width="12.85546875" style="15" customWidth="1"/>
    <col min="9998" max="9998" width="9.28515625" style="15" customWidth="1"/>
    <col min="9999" max="9999" width="5.85546875" style="15" customWidth="1"/>
    <col min="10000" max="10000" width="4.28515625" style="15" bestFit="1" customWidth="1"/>
    <col min="10001" max="10001" width="8.42578125" style="15" bestFit="1" customWidth="1"/>
    <col min="10002" max="10002" width="12.7109375" style="15" customWidth="1"/>
    <col min="10003" max="10011" width="9.140625" style="15"/>
    <col min="10012" max="10012" width="8.140625" style="15" customWidth="1"/>
    <col min="10013" max="10240" width="9.140625" style="15"/>
    <col min="10241" max="10241" width="8.7109375" style="15" customWidth="1"/>
    <col min="10242" max="10242" width="10.5703125" style="15" customWidth="1"/>
    <col min="10243" max="10243" width="20.7109375" style="15" customWidth="1"/>
    <col min="10244" max="10244" width="8.28515625" style="15" customWidth="1"/>
    <col min="10245" max="10246" width="20.7109375" style="15" customWidth="1"/>
    <col min="10247" max="10250" width="7.7109375" style="15" customWidth="1"/>
    <col min="10251" max="10251" width="8.7109375" style="15" customWidth="1"/>
    <col min="10252" max="10252" width="7.7109375" style="15" customWidth="1"/>
    <col min="10253" max="10253" width="12.85546875" style="15" customWidth="1"/>
    <col min="10254" max="10254" width="9.28515625" style="15" customWidth="1"/>
    <col min="10255" max="10255" width="5.85546875" style="15" customWidth="1"/>
    <col min="10256" max="10256" width="4.28515625" style="15" bestFit="1" customWidth="1"/>
    <col min="10257" max="10257" width="8.42578125" style="15" bestFit="1" customWidth="1"/>
    <col min="10258" max="10258" width="12.7109375" style="15" customWidth="1"/>
    <col min="10259" max="10267" width="9.140625" style="15"/>
    <col min="10268" max="10268" width="8.140625" style="15" customWidth="1"/>
    <col min="10269" max="10496" width="9.140625" style="15"/>
    <col min="10497" max="10497" width="8.7109375" style="15" customWidth="1"/>
    <col min="10498" max="10498" width="10.5703125" style="15" customWidth="1"/>
    <col min="10499" max="10499" width="20.7109375" style="15" customWidth="1"/>
    <col min="10500" max="10500" width="8.28515625" style="15" customWidth="1"/>
    <col min="10501" max="10502" width="20.7109375" style="15" customWidth="1"/>
    <col min="10503" max="10506" width="7.7109375" style="15" customWidth="1"/>
    <col min="10507" max="10507" width="8.7109375" style="15" customWidth="1"/>
    <col min="10508" max="10508" width="7.7109375" style="15" customWidth="1"/>
    <col min="10509" max="10509" width="12.85546875" style="15" customWidth="1"/>
    <col min="10510" max="10510" width="9.28515625" style="15" customWidth="1"/>
    <col min="10511" max="10511" width="5.85546875" style="15" customWidth="1"/>
    <col min="10512" max="10512" width="4.28515625" style="15" bestFit="1" customWidth="1"/>
    <col min="10513" max="10513" width="8.42578125" style="15" bestFit="1" customWidth="1"/>
    <col min="10514" max="10514" width="12.7109375" style="15" customWidth="1"/>
    <col min="10515" max="10523" width="9.140625" style="15"/>
    <col min="10524" max="10524" width="8.140625" style="15" customWidth="1"/>
    <col min="10525" max="10752" width="9.140625" style="15"/>
    <col min="10753" max="10753" width="8.7109375" style="15" customWidth="1"/>
    <col min="10754" max="10754" width="10.5703125" style="15" customWidth="1"/>
    <col min="10755" max="10755" width="20.7109375" style="15" customWidth="1"/>
    <col min="10756" max="10756" width="8.28515625" style="15" customWidth="1"/>
    <col min="10757" max="10758" width="20.7109375" style="15" customWidth="1"/>
    <col min="10759" max="10762" width="7.7109375" style="15" customWidth="1"/>
    <col min="10763" max="10763" width="8.7109375" style="15" customWidth="1"/>
    <col min="10764" max="10764" width="7.7109375" style="15" customWidth="1"/>
    <col min="10765" max="10765" width="12.85546875" style="15" customWidth="1"/>
    <col min="10766" max="10766" width="9.28515625" style="15" customWidth="1"/>
    <col min="10767" max="10767" width="5.85546875" style="15" customWidth="1"/>
    <col min="10768" max="10768" width="4.28515625" style="15" bestFit="1" customWidth="1"/>
    <col min="10769" max="10769" width="8.42578125" style="15" bestFit="1" customWidth="1"/>
    <col min="10770" max="10770" width="12.7109375" style="15" customWidth="1"/>
    <col min="10771" max="10779" width="9.140625" style="15"/>
    <col min="10780" max="10780" width="8.140625" style="15" customWidth="1"/>
    <col min="10781" max="11008" width="9.140625" style="15"/>
    <col min="11009" max="11009" width="8.7109375" style="15" customWidth="1"/>
    <col min="11010" max="11010" width="10.5703125" style="15" customWidth="1"/>
    <col min="11011" max="11011" width="20.7109375" style="15" customWidth="1"/>
    <col min="11012" max="11012" width="8.28515625" style="15" customWidth="1"/>
    <col min="11013" max="11014" width="20.7109375" style="15" customWidth="1"/>
    <col min="11015" max="11018" width="7.7109375" style="15" customWidth="1"/>
    <col min="11019" max="11019" width="8.7109375" style="15" customWidth="1"/>
    <col min="11020" max="11020" width="7.7109375" style="15" customWidth="1"/>
    <col min="11021" max="11021" width="12.85546875" style="15" customWidth="1"/>
    <col min="11022" max="11022" width="9.28515625" style="15" customWidth="1"/>
    <col min="11023" max="11023" width="5.85546875" style="15" customWidth="1"/>
    <col min="11024" max="11024" width="4.28515625" style="15" bestFit="1" customWidth="1"/>
    <col min="11025" max="11025" width="8.42578125" style="15" bestFit="1" customWidth="1"/>
    <col min="11026" max="11026" width="12.7109375" style="15" customWidth="1"/>
    <col min="11027" max="11035" width="9.140625" style="15"/>
    <col min="11036" max="11036" width="8.140625" style="15" customWidth="1"/>
    <col min="11037" max="11264" width="9.140625" style="15"/>
    <col min="11265" max="11265" width="8.7109375" style="15" customWidth="1"/>
    <col min="11266" max="11266" width="10.5703125" style="15" customWidth="1"/>
    <col min="11267" max="11267" width="20.7109375" style="15" customWidth="1"/>
    <col min="11268" max="11268" width="8.28515625" style="15" customWidth="1"/>
    <col min="11269" max="11270" width="20.7109375" style="15" customWidth="1"/>
    <col min="11271" max="11274" width="7.7109375" style="15" customWidth="1"/>
    <col min="11275" max="11275" width="8.7109375" style="15" customWidth="1"/>
    <col min="11276" max="11276" width="7.7109375" style="15" customWidth="1"/>
    <col min="11277" max="11277" width="12.85546875" style="15" customWidth="1"/>
    <col min="11278" max="11278" width="9.28515625" style="15" customWidth="1"/>
    <col min="11279" max="11279" width="5.85546875" style="15" customWidth="1"/>
    <col min="11280" max="11280" width="4.28515625" style="15" bestFit="1" customWidth="1"/>
    <col min="11281" max="11281" width="8.42578125" style="15" bestFit="1" customWidth="1"/>
    <col min="11282" max="11282" width="12.7109375" style="15" customWidth="1"/>
    <col min="11283" max="11291" width="9.140625" style="15"/>
    <col min="11292" max="11292" width="8.140625" style="15" customWidth="1"/>
    <col min="11293" max="11520" width="9.140625" style="15"/>
    <col min="11521" max="11521" width="8.7109375" style="15" customWidth="1"/>
    <col min="11522" max="11522" width="10.5703125" style="15" customWidth="1"/>
    <col min="11523" max="11523" width="20.7109375" style="15" customWidth="1"/>
    <col min="11524" max="11524" width="8.28515625" style="15" customWidth="1"/>
    <col min="11525" max="11526" width="20.7109375" style="15" customWidth="1"/>
    <col min="11527" max="11530" width="7.7109375" style="15" customWidth="1"/>
    <col min="11531" max="11531" width="8.7109375" style="15" customWidth="1"/>
    <col min="11532" max="11532" width="7.7109375" style="15" customWidth="1"/>
    <col min="11533" max="11533" width="12.85546875" style="15" customWidth="1"/>
    <col min="11534" max="11534" width="9.28515625" style="15" customWidth="1"/>
    <col min="11535" max="11535" width="5.85546875" style="15" customWidth="1"/>
    <col min="11536" max="11536" width="4.28515625" style="15" bestFit="1" customWidth="1"/>
    <col min="11537" max="11537" width="8.42578125" style="15" bestFit="1" customWidth="1"/>
    <col min="11538" max="11538" width="12.7109375" style="15" customWidth="1"/>
    <col min="11539" max="11547" width="9.140625" style="15"/>
    <col min="11548" max="11548" width="8.140625" style="15" customWidth="1"/>
    <col min="11549" max="11776" width="9.140625" style="15"/>
    <col min="11777" max="11777" width="8.7109375" style="15" customWidth="1"/>
    <col min="11778" max="11778" width="10.5703125" style="15" customWidth="1"/>
    <col min="11779" max="11779" width="20.7109375" style="15" customWidth="1"/>
    <col min="11780" max="11780" width="8.28515625" style="15" customWidth="1"/>
    <col min="11781" max="11782" width="20.7109375" style="15" customWidth="1"/>
    <col min="11783" max="11786" width="7.7109375" style="15" customWidth="1"/>
    <col min="11787" max="11787" width="8.7109375" style="15" customWidth="1"/>
    <col min="11788" max="11788" width="7.7109375" style="15" customWidth="1"/>
    <col min="11789" max="11789" width="12.85546875" style="15" customWidth="1"/>
    <col min="11790" max="11790" width="9.28515625" style="15" customWidth="1"/>
    <col min="11791" max="11791" width="5.85546875" style="15" customWidth="1"/>
    <col min="11792" max="11792" width="4.28515625" style="15" bestFit="1" customWidth="1"/>
    <col min="11793" max="11793" width="8.42578125" style="15" bestFit="1" customWidth="1"/>
    <col min="11794" max="11794" width="12.7109375" style="15" customWidth="1"/>
    <col min="11795" max="11803" width="9.140625" style="15"/>
    <col min="11804" max="11804" width="8.140625" style="15" customWidth="1"/>
    <col min="11805" max="12032" width="9.140625" style="15"/>
    <col min="12033" max="12033" width="8.7109375" style="15" customWidth="1"/>
    <col min="12034" max="12034" width="10.5703125" style="15" customWidth="1"/>
    <col min="12035" max="12035" width="20.7109375" style="15" customWidth="1"/>
    <col min="12036" max="12036" width="8.28515625" style="15" customWidth="1"/>
    <col min="12037" max="12038" width="20.7109375" style="15" customWidth="1"/>
    <col min="12039" max="12042" width="7.7109375" style="15" customWidth="1"/>
    <col min="12043" max="12043" width="8.7109375" style="15" customWidth="1"/>
    <col min="12044" max="12044" width="7.7109375" style="15" customWidth="1"/>
    <col min="12045" max="12045" width="12.85546875" style="15" customWidth="1"/>
    <col min="12046" max="12046" width="9.28515625" style="15" customWidth="1"/>
    <col min="12047" max="12047" width="5.85546875" style="15" customWidth="1"/>
    <col min="12048" max="12048" width="4.28515625" style="15" bestFit="1" customWidth="1"/>
    <col min="12049" max="12049" width="8.42578125" style="15" bestFit="1" customWidth="1"/>
    <col min="12050" max="12050" width="12.7109375" style="15" customWidth="1"/>
    <col min="12051" max="12059" width="9.140625" style="15"/>
    <col min="12060" max="12060" width="8.140625" style="15" customWidth="1"/>
    <col min="12061" max="12288" width="9.140625" style="15"/>
    <col min="12289" max="12289" width="8.7109375" style="15" customWidth="1"/>
    <col min="12290" max="12290" width="10.5703125" style="15" customWidth="1"/>
    <col min="12291" max="12291" width="20.7109375" style="15" customWidth="1"/>
    <col min="12292" max="12292" width="8.28515625" style="15" customWidth="1"/>
    <col min="12293" max="12294" width="20.7109375" style="15" customWidth="1"/>
    <col min="12295" max="12298" width="7.7109375" style="15" customWidth="1"/>
    <col min="12299" max="12299" width="8.7109375" style="15" customWidth="1"/>
    <col min="12300" max="12300" width="7.7109375" style="15" customWidth="1"/>
    <col min="12301" max="12301" width="12.85546875" style="15" customWidth="1"/>
    <col min="12302" max="12302" width="9.28515625" style="15" customWidth="1"/>
    <col min="12303" max="12303" width="5.85546875" style="15" customWidth="1"/>
    <col min="12304" max="12304" width="4.28515625" style="15" bestFit="1" customWidth="1"/>
    <col min="12305" max="12305" width="8.42578125" style="15" bestFit="1" customWidth="1"/>
    <col min="12306" max="12306" width="12.7109375" style="15" customWidth="1"/>
    <col min="12307" max="12315" width="9.140625" style="15"/>
    <col min="12316" max="12316" width="8.140625" style="15" customWidth="1"/>
    <col min="12317" max="12544" width="9.140625" style="15"/>
    <col min="12545" max="12545" width="8.7109375" style="15" customWidth="1"/>
    <col min="12546" max="12546" width="10.5703125" style="15" customWidth="1"/>
    <col min="12547" max="12547" width="20.7109375" style="15" customWidth="1"/>
    <col min="12548" max="12548" width="8.28515625" style="15" customWidth="1"/>
    <col min="12549" max="12550" width="20.7109375" style="15" customWidth="1"/>
    <col min="12551" max="12554" width="7.7109375" style="15" customWidth="1"/>
    <col min="12555" max="12555" width="8.7109375" style="15" customWidth="1"/>
    <col min="12556" max="12556" width="7.7109375" style="15" customWidth="1"/>
    <col min="12557" max="12557" width="12.85546875" style="15" customWidth="1"/>
    <col min="12558" max="12558" width="9.28515625" style="15" customWidth="1"/>
    <col min="12559" max="12559" width="5.85546875" style="15" customWidth="1"/>
    <col min="12560" max="12560" width="4.28515625" style="15" bestFit="1" customWidth="1"/>
    <col min="12561" max="12561" width="8.42578125" style="15" bestFit="1" customWidth="1"/>
    <col min="12562" max="12562" width="12.7109375" style="15" customWidth="1"/>
    <col min="12563" max="12571" width="9.140625" style="15"/>
    <col min="12572" max="12572" width="8.140625" style="15" customWidth="1"/>
    <col min="12573" max="12800" width="9.140625" style="15"/>
    <col min="12801" max="12801" width="8.7109375" style="15" customWidth="1"/>
    <col min="12802" max="12802" width="10.5703125" style="15" customWidth="1"/>
    <col min="12803" max="12803" width="20.7109375" style="15" customWidth="1"/>
    <col min="12804" max="12804" width="8.28515625" style="15" customWidth="1"/>
    <col min="12805" max="12806" width="20.7109375" style="15" customWidth="1"/>
    <col min="12807" max="12810" width="7.7109375" style="15" customWidth="1"/>
    <col min="12811" max="12811" width="8.7109375" style="15" customWidth="1"/>
    <col min="12812" max="12812" width="7.7109375" style="15" customWidth="1"/>
    <col min="12813" max="12813" width="12.85546875" style="15" customWidth="1"/>
    <col min="12814" max="12814" width="9.28515625" style="15" customWidth="1"/>
    <col min="12815" max="12815" width="5.85546875" style="15" customWidth="1"/>
    <col min="12816" max="12816" width="4.28515625" style="15" bestFit="1" customWidth="1"/>
    <col min="12817" max="12817" width="8.42578125" style="15" bestFit="1" customWidth="1"/>
    <col min="12818" max="12818" width="12.7109375" style="15" customWidth="1"/>
    <col min="12819" max="12827" width="9.140625" style="15"/>
    <col min="12828" max="12828" width="8.140625" style="15" customWidth="1"/>
    <col min="12829" max="13056" width="9.140625" style="15"/>
    <col min="13057" max="13057" width="8.7109375" style="15" customWidth="1"/>
    <col min="13058" max="13058" width="10.5703125" style="15" customWidth="1"/>
    <col min="13059" max="13059" width="20.7109375" style="15" customWidth="1"/>
    <col min="13060" max="13060" width="8.28515625" style="15" customWidth="1"/>
    <col min="13061" max="13062" width="20.7109375" style="15" customWidth="1"/>
    <col min="13063" max="13066" width="7.7109375" style="15" customWidth="1"/>
    <col min="13067" max="13067" width="8.7109375" style="15" customWidth="1"/>
    <col min="13068" max="13068" width="7.7109375" style="15" customWidth="1"/>
    <col min="13069" max="13069" width="12.85546875" style="15" customWidth="1"/>
    <col min="13070" max="13070" width="9.28515625" style="15" customWidth="1"/>
    <col min="13071" max="13071" width="5.85546875" style="15" customWidth="1"/>
    <col min="13072" max="13072" width="4.28515625" style="15" bestFit="1" customWidth="1"/>
    <col min="13073" max="13073" width="8.42578125" style="15" bestFit="1" customWidth="1"/>
    <col min="13074" max="13074" width="12.7109375" style="15" customWidth="1"/>
    <col min="13075" max="13083" width="9.140625" style="15"/>
    <col min="13084" max="13084" width="8.140625" style="15" customWidth="1"/>
    <col min="13085" max="13312" width="9.140625" style="15"/>
    <col min="13313" max="13313" width="8.7109375" style="15" customWidth="1"/>
    <col min="13314" max="13314" width="10.5703125" style="15" customWidth="1"/>
    <col min="13315" max="13315" width="20.7109375" style="15" customWidth="1"/>
    <col min="13316" max="13316" width="8.28515625" style="15" customWidth="1"/>
    <col min="13317" max="13318" width="20.7109375" style="15" customWidth="1"/>
    <col min="13319" max="13322" width="7.7109375" style="15" customWidth="1"/>
    <col min="13323" max="13323" width="8.7109375" style="15" customWidth="1"/>
    <col min="13324" max="13324" width="7.7109375" style="15" customWidth="1"/>
    <col min="13325" max="13325" width="12.85546875" style="15" customWidth="1"/>
    <col min="13326" max="13326" width="9.28515625" style="15" customWidth="1"/>
    <col min="13327" max="13327" width="5.85546875" style="15" customWidth="1"/>
    <col min="13328" max="13328" width="4.28515625" style="15" bestFit="1" customWidth="1"/>
    <col min="13329" max="13329" width="8.42578125" style="15" bestFit="1" customWidth="1"/>
    <col min="13330" max="13330" width="12.7109375" style="15" customWidth="1"/>
    <col min="13331" max="13339" width="9.140625" style="15"/>
    <col min="13340" max="13340" width="8.140625" style="15" customWidth="1"/>
    <col min="13341" max="13568" width="9.140625" style="15"/>
    <col min="13569" max="13569" width="8.7109375" style="15" customWidth="1"/>
    <col min="13570" max="13570" width="10.5703125" style="15" customWidth="1"/>
    <col min="13571" max="13571" width="20.7109375" style="15" customWidth="1"/>
    <col min="13572" max="13572" width="8.28515625" style="15" customWidth="1"/>
    <col min="13573" max="13574" width="20.7109375" style="15" customWidth="1"/>
    <col min="13575" max="13578" width="7.7109375" style="15" customWidth="1"/>
    <col min="13579" max="13579" width="8.7109375" style="15" customWidth="1"/>
    <col min="13580" max="13580" width="7.7109375" style="15" customWidth="1"/>
    <col min="13581" max="13581" width="12.85546875" style="15" customWidth="1"/>
    <col min="13582" max="13582" width="9.28515625" style="15" customWidth="1"/>
    <col min="13583" max="13583" width="5.85546875" style="15" customWidth="1"/>
    <col min="13584" max="13584" width="4.28515625" style="15" bestFit="1" customWidth="1"/>
    <col min="13585" max="13585" width="8.42578125" style="15" bestFit="1" customWidth="1"/>
    <col min="13586" max="13586" width="12.7109375" style="15" customWidth="1"/>
    <col min="13587" max="13595" width="9.140625" style="15"/>
    <col min="13596" max="13596" width="8.140625" style="15" customWidth="1"/>
    <col min="13597" max="13824" width="9.140625" style="15"/>
    <col min="13825" max="13825" width="8.7109375" style="15" customWidth="1"/>
    <col min="13826" max="13826" width="10.5703125" style="15" customWidth="1"/>
    <col min="13827" max="13827" width="20.7109375" style="15" customWidth="1"/>
    <col min="13828" max="13828" width="8.28515625" style="15" customWidth="1"/>
    <col min="13829" max="13830" width="20.7109375" style="15" customWidth="1"/>
    <col min="13831" max="13834" width="7.7109375" style="15" customWidth="1"/>
    <col min="13835" max="13835" width="8.7109375" style="15" customWidth="1"/>
    <col min="13836" max="13836" width="7.7109375" style="15" customWidth="1"/>
    <col min="13837" max="13837" width="12.85546875" style="15" customWidth="1"/>
    <col min="13838" max="13838" width="9.28515625" style="15" customWidth="1"/>
    <col min="13839" max="13839" width="5.85546875" style="15" customWidth="1"/>
    <col min="13840" max="13840" width="4.28515625" style="15" bestFit="1" customWidth="1"/>
    <col min="13841" max="13841" width="8.42578125" style="15" bestFit="1" customWidth="1"/>
    <col min="13842" max="13842" width="12.7109375" style="15" customWidth="1"/>
    <col min="13843" max="13851" width="9.140625" style="15"/>
    <col min="13852" max="13852" width="8.140625" style="15" customWidth="1"/>
    <col min="13853" max="14080" width="9.140625" style="15"/>
    <col min="14081" max="14081" width="8.7109375" style="15" customWidth="1"/>
    <col min="14082" max="14082" width="10.5703125" style="15" customWidth="1"/>
    <col min="14083" max="14083" width="20.7109375" style="15" customWidth="1"/>
    <col min="14084" max="14084" width="8.28515625" style="15" customWidth="1"/>
    <col min="14085" max="14086" width="20.7109375" style="15" customWidth="1"/>
    <col min="14087" max="14090" width="7.7109375" style="15" customWidth="1"/>
    <col min="14091" max="14091" width="8.7109375" style="15" customWidth="1"/>
    <col min="14092" max="14092" width="7.7109375" style="15" customWidth="1"/>
    <col min="14093" max="14093" width="12.85546875" style="15" customWidth="1"/>
    <col min="14094" max="14094" width="9.28515625" style="15" customWidth="1"/>
    <col min="14095" max="14095" width="5.85546875" style="15" customWidth="1"/>
    <col min="14096" max="14096" width="4.28515625" style="15" bestFit="1" customWidth="1"/>
    <col min="14097" max="14097" width="8.42578125" style="15" bestFit="1" customWidth="1"/>
    <col min="14098" max="14098" width="12.7109375" style="15" customWidth="1"/>
    <col min="14099" max="14107" width="9.140625" style="15"/>
    <col min="14108" max="14108" width="8.140625" style="15" customWidth="1"/>
    <col min="14109" max="14336" width="9.140625" style="15"/>
    <col min="14337" max="14337" width="8.7109375" style="15" customWidth="1"/>
    <col min="14338" max="14338" width="10.5703125" style="15" customWidth="1"/>
    <col min="14339" max="14339" width="20.7109375" style="15" customWidth="1"/>
    <col min="14340" max="14340" width="8.28515625" style="15" customWidth="1"/>
    <col min="14341" max="14342" width="20.7109375" style="15" customWidth="1"/>
    <col min="14343" max="14346" width="7.7109375" style="15" customWidth="1"/>
    <col min="14347" max="14347" width="8.7109375" style="15" customWidth="1"/>
    <col min="14348" max="14348" width="7.7109375" style="15" customWidth="1"/>
    <col min="14349" max="14349" width="12.85546875" style="15" customWidth="1"/>
    <col min="14350" max="14350" width="9.28515625" style="15" customWidth="1"/>
    <col min="14351" max="14351" width="5.85546875" style="15" customWidth="1"/>
    <col min="14352" max="14352" width="4.28515625" style="15" bestFit="1" customWidth="1"/>
    <col min="14353" max="14353" width="8.42578125" style="15" bestFit="1" customWidth="1"/>
    <col min="14354" max="14354" width="12.7109375" style="15" customWidth="1"/>
    <col min="14355" max="14363" width="9.140625" style="15"/>
    <col min="14364" max="14364" width="8.140625" style="15" customWidth="1"/>
    <col min="14365" max="14592" width="9.140625" style="15"/>
    <col min="14593" max="14593" width="8.7109375" style="15" customWidth="1"/>
    <col min="14594" max="14594" width="10.5703125" style="15" customWidth="1"/>
    <col min="14595" max="14595" width="20.7109375" style="15" customWidth="1"/>
    <col min="14596" max="14596" width="8.28515625" style="15" customWidth="1"/>
    <col min="14597" max="14598" width="20.7109375" style="15" customWidth="1"/>
    <col min="14599" max="14602" width="7.7109375" style="15" customWidth="1"/>
    <col min="14603" max="14603" width="8.7109375" style="15" customWidth="1"/>
    <col min="14604" max="14604" width="7.7109375" style="15" customWidth="1"/>
    <col min="14605" max="14605" width="12.85546875" style="15" customWidth="1"/>
    <col min="14606" max="14606" width="9.28515625" style="15" customWidth="1"/>
    <col min="14607" max="14607" width="5.85546875" style="15" customWidth="1"/>
    <col min="14608" max="14608" width="4.28515625" style="15" bestFit="1" customWidth="1"/>
    <col min="14609" max="14609" width="8.42578125" style="15" bestFit="1" customWidth="1"/>
    <col min="14610" max="14610" width="12.7109375" style="15" customWidth="1"/>
    <col min="14611" max="14619" width="9.140625" style="15"/>
    <col min="14620" max="14620" width="8.140625" style="15" customWidth="1"/>
    <col min="14621" max="14848" width="9.140625" style="15"/>
    <col min="14849" max="14849" width="8.7109375" style="15" customWidth="1"/>
    <col min="14850" max="14850" width="10.5703125" style="15" customWidth="1"/>
    <col min="14851" max="14851" width="20.7109375" style="15" customWidth="1"/>
    <col min="14852" max="14852" width="8.28515625" style="15" customWidth="1"/>
    <col min="14853" max="14854" width="20.7109375" style="15" customWidth="1"/>
    <col min="14855" max="14858" width="7.7109375" style="15" customWidth="1"/>
    <col min="14859" max="14859" width="8.7109375" style="15" customWidth="1"/>
    <col min="14860" max="14860" width="7.7109375" style="15" customWidth="1"/>
    <col min="14861" max="14861" width="12.85546875" style="15" customWidth="1"/>
    <col min="14862" max="14862" width="9.28515625" style="15" customWidth="1"/>
    <col min="14863" max="14863" width="5.85546875" style="15" customWidth="1"/>
    <col min="14864" max="14864" width="4.28515625" style="15" bestFit="1" customWidth="1"/>
    <col min="14865" max="14865" width="8.42578125" style="15" bestFit="1" customWidth="1"/>
    <col min="14866" max="14866" width="12.7109375" style="15" customWidth="1"/>
    <col min="14867" max="14875" width="9.140625" style="15"/>
    <col min="14876" max="14876" width="8.140625" style="15" customWidth="1"/>
    <col min="14877" max="15104" width="9.140625" style="15"/>
    <col min="15105" max="15105" width="8.7109375" style="15" customWidth="1"/>
    <col min="15106" max="15106" width="10.5703125" style="15" customWidth="1"/>
    <col min="15107" max="15107" width="20.7109375" style="15" customWidth="1"/>
    <col min="15108" max="15108" width="8.28515625" style="15" customWidth="1"/>
    <col min="15109" max="15110" width="20.7109375" style="15" customWidth="1"/>
    <col min="15111" max="15114" width="7.7109375" style="15" customWidth="1"/>
    <col min="15115" max="15115" width="8.7109375" style="15" customWidth="1"/>
    <col min="15116" max="15116" width="7.7109375" style="15" customWidth="1"/>
    <col min="15117" max="15117" width="12.85546875" style="15" customWidth="1"/>
    <col min="15118" max="15118" width="9.28515625" style="15" customWidth="1"/>
    <col min="15119" max="15119" width="5.85546875" style="15" customWidth="1"/>
    <col min="15120" max="15120" width="4.28515625" style="15" bestFit="1" customWidth="1"/>
    <col min="15121" max="15121" width="8.42578125" style="15" bestFit="1" customWidth="1"/>
    <col min="15122" max="15122" width="12.7109375" style="15" customWidth="1"/>
    <col min="15123" max="15131" width="9.140625" style="15"/>
    <col min="15132" max="15132" width="8.140625" style="15" customWidth="1"/>
    <col min="15133" max="15360" width="9.140625" style="15"/>
    <col min="15361" max="15361" width="8.7109375" style="15" customWidth="1"/>
    <col min="15362" max="15362" width="10.5703125" style="15" customWidth="1"/>
    <col min="15363" max="15363" width="20.7109375" style="15" customWidth="1"/>
    <col min="15364" max="15364" width="8.28515625" style="15" customWidth="1"/>
    <col min="15365" max="15366" width="20.7109375" style="15" customWidth="1"/>
    <col min="15367" max="15370" width="7.7109375" style="15" customWidth="1"/>
    <col min="15371" max="15371" width="8.7109375" style="15" customWidth="1"/>
    <col min="15372" max="15372" width="7.7109375" style="15" customWidth="1"/>
    <col min="15373" max="15373" width="12.85546875" style="15" customWidth="1"/>
    <col min="15374" max="15374" width="9.28515625" style="15" customWidth="1"/>
    <col min="15375" max="15375" width="5.85546875" style="15" customWidth="1"/>
    <col min="15376" max="15376" width="4.28515625" style="15" bestFit="1" customWidth="1"/>
    <col min="15377" max="15377" width="8.42578125" style="15" bestFit="1" customWidth="1"/>
    <col min="15378" max="15378" width="12.7109375" style="15" customWidth="1"/>
    <col min="15379" max="15387" width="9.140625" style="15"/>
    <col min="15388" max="15388" width="8.140625" style="15" customWidth="1"/>
    <col min="15389" max="15616" width="9.140625" style="15"/>
    <col min="15617" max="15617" width="8.7109375" style="15" customWidth="1"/>
    <col min="15618" max="15618" width="10.5703125" style="15" customWidth="1"/>
    <col min="15619" max="15619" width="20.7109375" style="15" customWidth="1"/>
    <col min="15620" max="15620" width="8.28515625" style="15" customWidth="1"/>
    <col min="15621" max="15622" width="20.7109375" style="15" customWidth="1"/>
    <col min="15623" max="15626" width="7.7109375" style="15" customWidth="1"/>
    <col min="15627" max="15627" width="8.7109375" style="15" customWidth="1"/>
    <col min="15628" max="15628" width="7.7109375" style="15" customWidth="1"/>
    <col min="15629" max="15629" width="12.85546875" style="15" customWidth="1"/>
    <col min="15630" max="15630" width="9.28515625" style="15" customWidth="1"/>
    <col min="15631" max="15631" width="5.85546875" style="15" customWidth="1"/>
    <col min="15632" max="15632" width="4.28515625" style="15" bestFit="1" customWidth="1"/>
    <col min="15633" max="15633" width="8.42578125" style="15" bestFit="1" customWidth="1"/>
    <col min="15634" max="15634" width="12.7109375" style="15" customWidth="1"/>
    <col min="15635" max="15643" width="9.140625" style="15"/>
    <col min="15644" max="15644" width="8.140625" style="15" customWidth="1"/>
    <col min="15645" max="15872" width="9.140625" style="15"/>
    <col min="15873" max="15873" width="8.7109375" style="15" customWidth="1"/>
    <col min="15874" max="15874" width="10.5703125" style="15" customWidth="1"/>
    <col min="15875" max="15875" width="20.7109375" style="15" customWidth="1"/>
    <col min="15876" max="15876" width="8.28515625" style="15" customWidth="1"/>
    <col min="15877" max="15878" width="20.7109375" style="15" customWidth="1"/>
    <col min="15879" max="15882" width="7.7109375" style="15" customWidth="1"/>
    <col min="15883" max="15883" width="8.7109375" style="15" customWidth="1"/>
    <col min="15884" max="15884" width="7.7109375" style="15" customWidth="1"/>
    <col min="15885" max="15885" width="12.85546875" style="15" customWidth="1"/>
    <col min="15886" max="15886" width="9.28515625" style="15" customWidth="1"/>
    <col min="15887" max="15887" width="5.85546875" style="15" customWidth="1"/>
    <col min="15888" max="15888" width="4.28515625" style="15" bestFit="1" customWidth="1"/>
    <col min="15889" max="15889" width="8.42578125" style="15" bestFit="1" customWidth="1"/>
    <col min="15890" max="15890" width="12.7109375" style="15" customWidth="1"/>
    <col min="15891" max="15899" width="9.140625" style="15"/>
    <col min="15900" max="15900" width="8.140625" style="15" customWidth="1"/>
    <col min="15901" max="16128" width="9.140625" style="15"/>
    <col min="16129" max="16129" width="8.7109375" style="15" customWidth="1"/>
    <col min="16130" max="16130" width="10.5703125" style="15" customWidth="1"/>
    <col min="16131" max="16131" width="20.7109375" style="15" customWidth="1"/>
    <col min="16132" max="16132" width="8.28515625" style="15" customWidth="1"/>
    <col min="16133" max="16134" width="20.7109375" style="15" customWidth="1"/>
    <col min="16135" max="16138" width="7.7109375" style="15" customWidth="1"/>
    <col min="16139" max="16139" width="8.7109375" style="15" customWidth="1"/>
    <col min="16140" max="16140" width="7.7109375" style="15" customWidth="1"/>
    <col min="16141" max="16141" width="12.85546875" style="15" customWidth="1"/>
    <col min="16142" max="16142" width="9.28515625" style="15" customWidth="1"/>
    <col min="16143" max="16143" width="5.85546875" style="15" customWidth="1"/>
    <col min="16144" max="16144" width="4.28515625" style="15" bestFit="1" customWidth="1"/>
    <col min="16145" max="16145" width="8.42578125" style="15" bestFit="1" customWidth="1"/>
    <col min="16146" max="16146" width="12.7109375" style="15" customWidth="1"/>
    <col min="16147" max="16155" width="9.140625" style="15"/>
    <col min="16156" max="16156" width="8.140625" style="15" customWidth="1"/>
    <col min="16157" max="16384" width="9.140625" style="15"/>
  </cols>
  <sheetData>
    <row r="1" spans="1:36" x14ac:dyDescent="0.2">
      <c r="A1" s="435" t="s">
        <v>615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8"/>
    </row>
    <row r="2" spans="1:36" ht="5.0999999999999996" customHeight="1" thickBot="1" x14ac:dyDescent="0.25">
      <c r="A2" s="469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8"/>
    </row>
    <row r="3" spans="1:36" s="2" customFormat="1" ht="50.25" customHeight="1" thickTop="1" thickBot="1" x14ac:dyDescent="0.3">
      <c r="A3" s="161" t="s">
        <v>123</v>
      </c>
      <c r="B3" s="470" t="s">
        <v>37</v>
      </c>
      <c r="C3" s="471" t="s">
        <v>82</v>
      </c>
      <c r="D3" s="471" t="s">
        <v>41</v>
      </c>
      <c r="E3" s="471" t="s">
        <v>39</v>
      </c>
      <c r="F3" s="471" t="s">
        <v>40</v>
      </c>
      <c r="G3" s="472" t="s">
        <v>124</v>
      </c>
      <c r="H3" s="471" t="s">
        <v>125</v>
      </c>
      <c r="I3" s="471" t="s">
        <v>44</v>
      </c>
      <c r="J3" s="471" t="s">
        <v>126</v>
      </c>
      <c r="K3" s="471" t="s">
        <v>127</v>
      </c>
      <c r="L3" s="471" t="s">
        <v>128</v>
      </c>
      <c r="M3" s="471" t="s">
        <v>129</v>
      </c>
      <c r="N3" s="441" t="s">
        <v>46</v>
      </c>
      <c r="O3" s="473" t="s">
        <v>130</v>
      </c>
      <c r="Q3" s="474"/>
      <c r="R3" s="475"/>
      <c r="S3" s="475"/>
      <c r="T3" s="475"/>
      <c r="U3" s="475"/>
      <c r="V3" s="475"/>
      <c r="W3" s="475"/>
      <c r="X3" s="475"/>
      <c r="Y3" s="475"/>
      <c r="Z3" s="476"/>
      <c r="AA3" s="475"/>
      <c r="AB3" s="475"/>
      <c r="AC3" s="475"/>
      <c r="AD3" s="475"/>
      <c r="AE3" s="474"/>
      <c r="AF3" s="474"/>
      <c r="AG3" s="474"/>
      <c r="AH3" s="474"/>
      <c r="AI3" s="474"/>
      <c r="AJ3" s="474"/>
    </row>
    <row r="4" spans="1:36" ht="14.25" thickTop="1" thickBot="1" x14ac:dyDescent="0.25">
      <c r="A4" s="319" t="s">
        <v>25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477"/>
      <c r="O4" s="478"/>
      <c r="Q4" s="438" t="s">
        <v>131</v>
      </c>
    </row>
    <row r="5" spans="1:36" x14ac:dyDescent="0.2">
      <c r="A5" s="290" t="s">
        <v>132</v>
      </c>
      <c r="B5" s="479">
        <v>103727</v>
      </c>
      <c r="C5" s="353">
        <v>48872</v>
      </c>
      <c r="D5" s="353" t="s">
        <v>21</v>
      </c>
      <c r="E5" s="480">
        <v>2.1224218366344738</v>
      </c>
      <c r="F5" s="353">
        <v>82045</v>
      </c>
      <c r="G5" s="362">
        <v>0.79097052840629734</v>
      </c>
      <c r="H5" s="353">
        <v>35964</v>
      </c>
      <c r="I5" s="353">
        <v>25725</v>
      </c>
      <c r="J5" s="480">
        <v>1.3980174927113702</v>
      </c>
      <c r="K5" s="353">
        <v>25672</v>
      </c>
      <c r="L5" s="353">
        <v>24184</v>
      </c>
      <c r="M5" s="480">
        <v>1.0615282831624215</v>
      </c>
      <c r="N5" s="481">
        <v>0.526375020461614</v>
      </c>
      <c r="O5" s="482" t="s">
        <v>67</v>
      </c>
      <c r="S5" s="437" t="s">
        <v>59</v>
      </c>
      <c r="T5" s="437" t="s">
        <v>60</v>
      </c>
      <c r="U5" s="437" t="s">
        <v>61</v>
      </c>
      <c r="V5" s="437" t="s">
        <v>57</v>
      </c>
    </row>
    <row r="6" spans="1:36" ht="13.5" thickBot="1" x14ac:dyDescent="0.25">
      <c r="A6" s="483" t="s">
        <v>133</v>
      </c>
      <c r="B6" s="484">
        <v>130064</v>
      </c>
      <c r="C6" s="485">
        <v>56549</v>
      </c>
      <c r="D6" s="485" t="s">
        <v>21</v>
      </c>
      <c r="E6" s="486">
        <v>2.300022988912271</v>
      </c>
      <c r="F6" s="485">
        <v>103573</v>
      </c>
      <c r="G6" s="487">
        <v>0.79632334850535125</v>
      </c>
      <c r="H6" s="485">
        <v>30370</v>
      </c>
      <c r="I6" s="485">
        <v>21678</v>
      </c>
      <c r="J6" s="486">
        <v>1.4009594981086817</v>
      </c>
      <c r="K6" s="485">
        <v>21751</v>
      </c>
      <c r="L6" s="485">
        <v>20368</v>
      </c>
      <c r="M6" s="486">
        <v>1.0679006284367636</v>
      </c>
      <c r="N6" s="488">
        <v>0.3833489540044917</v>
      </c>
      <c r="O6" s="489" t="s">
        <v>67</v>
      </c>
      <c r="Q6" s="438" t="s">
        <v>62</v>
      </c>
      <c r="R6" s="437" t="s">
        <v>54</v>
      </c>
      <c r="S6" s="437">
        <v>7</v>
      </c>
      <c r="T6" s="437">
        <v>5.4009845223214979E-3</v>
      </c>
      <c r="U6" s="437">
        <v>5.4009845223214979E-3</v>
      </c>
      <c r="V6" s="437">
        <v>5.4009845223214979E-3</v>
      </c>
    </row>
    <row r="7" spans="1:36" ht="13.5" thickBot="1" x14ac:dyDescent="0.25">
      <c r="A7" s="490" t="s">
        <v>5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477"/>
      <c r="O7" s="478"/>
      <c r="R7" s="437" t="s">
        <v>134</v>
      </c>
      <c r="S7" s="437">
        <v>59570</v>
      </c>
      <c r="T7" s="437">
        <v>45.962378284955946</v>
      </c>
      <c r="U7" s="437">
        <v>45.962378284955946</v>
      </c>
      <c r="V7" s="437">
        <v>45.967779269478271</v>
      </c>
    </row>
    <row r="8" spans="1:36" x14ac:dyDescent="0.2">
      <c r="A8" s="290" t="s">
        <v>132</v>
      </c>
      <c r="B8" s="479">
        <v>89960</v>
      </c>
      <c r="C8" s="353">
        <v>47350</v>
      </c>
      <c r="D8" s="353">
        <v>41285</v>
      </c>
      <c r="E8" s="480">
        <v>1.8998944033790919</v>
      </c>
      <c r="F8" s="353">
        <v>70782</v>
      </c>
      <c r="G8" s="362">
        <v>0.78681636282792355</v>
      </c>
      <c r="H8" s="353">
        <v>31891</v>
      </c>
      <c r="I8" s="353">
        <v>24109</v>
      </c>
      <c r="J8" s="480">
        <v>1.3227840225641876</v>
      </c>
      <c r="K8" s="353">
        <v>25085</v>
      </c>
      <c r="L8" s="353">
        <v>23332</v>
      </c>
      <c r="M8" s="480">
        <v>1.0751328647351277</v>
      </c>
      <c r="N8" s="481">
        <v>0.50916578669482582</v>
      </c>
      <c r="O8" s="491">
        <f>I8/D8</f>
        <v>0.58396512050381499</v>
      </c>
      <c r="R8" s="437" t="s">
        <v>135</v>
      </c>
      <c r="S8" s="437">
        <v>70029</v>
      </c>
      <c r="T8" s="437">
        <v>54.032220730521736</v>
      </c>
      <c r="U8" s="437">
        <v>54.032220730521736</v>
      </c>
      <c r="V8" s="437">
        <v>100</v>
      </c>
    </row>
    <row r="9" spans="1:36" ht="13.5" thickBot="1" x14ac:dyDescent="0.25">
      <c r="A9" s="483" t="s">
        <v>133</v>
      </c>
      <c r="B9" s="484">
        <v>118140</v>
      </c>
      <c r="C9" s="485">
        <v>56067</v>
      </c>
      <c r="D9" s="485">
        <v>49457</v>
      </c>
      <c r="E9" s="486">
        <v>2.107121836374338</v>
      </c>
      <c r="F9" s="485">
        <v>94762</v>
      </c>
      <c r="G9" s="487">
        <v>0.80211613340104959</v>
      </c>
      <c r="H9" s="485">
        <v>29134</v>
      </c>
      <c r="I9" s="485">
        <v>21081</v>
      </c>
      <c r="J9" s="486">
        <v>1.3820027512926332</v>
      </c>
      <c r="K9" s="485">
        <v>21989</v>
      </c>
      <c r="L9" s="485">
        <v>20364</v>
      </c>
      <c r="M9" s="486">
        <v>1.0797976821842468</v>
      </c>
      <c r="N9" s="488">
        <v>0.37599657552571031</v>
      </c>
      <c r="O9" s="492">
        <f>I9/D9</f>
        <v>0.4262490648442081</v>
      </c>
      <c r="Q9" s="438" t="s">
        <v>131</v>
      </c>
    </row>
    <row r="10" spans="1:36" ht="13.5" thickBot="1" x14ac:dyDescent="0.25">
      <c r="A10" s="319" t="s">
        <v>6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477"/>
      <c r="O10" s="478"/>
      <c r="S10" s="437" t="s">
        <v>59</v>
      </c>
      <c r="T10" s="437" t="s">
        <v>60</v>
      </c>
      <c r="U10" s="437" t="s">
        <v>61</v>
      </c>
      <c r="V10" s="437" t="s">
        <v>57</v>
      </c>
    </row>
    <row r="11" spans="1:36" x14ac:dyDescent="0.2">
      <c r="A11" s="290" t="s">
        <v>132</v>
      </c>
      <c r="B11" s="479">
        <v>103996</v>
      </c>
      <c r="C11" s="353">
        <v>48267</v>
      </c>
      <c r="D11" s="353">
        <v>43138</v>
      </c>
      <c r="E11" s="480">
        <v>2.1545983798454431</v>
      </c>
      <c r="F11" s="353">
        <v>82975</v>
      </c>
      <c r="G11" s="362">
        <v>0.79786722566252544</v>
      </c>
      <c r="H11" s="353">
        <v>40986</v>
      </c>
      <c r="I11" s="353">
        <v>29092</v>
      </c>
      <c r="J11" s="480">
        <v>1.4088409184655575</v>
      </c>
      <c r="K11" s="353">
        <v>30064</v>
      </c>
      <c r="L11" s="353">
        <v>27842</v>
      </c>
      <c r="M11" s="480">
        <v>1.0798074850944617</v>
      </c>
      <c r="N11" s="481">
        <v>0.60273064412538591</v>
      </c>
      <c r="O11" s="491">
        <f>I11/D11</f>
        <v>0.6743938059251704</v>
      </c>
      <c r="Q11" s="438" t="s">
        <v>62</v>
      </c>
      <c r="R11" s="437" t="s">
        <v>54</v>
      </c>
      <c r="S11" s="437">
        <v>2</v>
      </c>
      <c r="T11" s="437">
        <v>2.2207910457705034E-3</v>
      </c>
      <c r="U11" s="437">
        <v>2.2207910457705034E-3</v>
      </c>
      <c r="V11" s="437">
        <v>2.2207910457705034E-3</v>
      </c>
    </row>
    <row r="12" spans="1:36" ht="13.5" thickBot="1" x14ac:dyDescent="0.25">
      <c r="A12" s="483" t="s">
        <v>133</v>
      </c>
      <c r="B12" s="484">
        <v>133394</v>
      </c>
      <c r="C12" s="485">
        <v>56715</v>
      </c>
      <c r="D12" s="485">
        <v>51213</v>
      </c>
      <c r="E12" s="486">
        <v>2.3520056422463194</v>
      </c>
      <c r="F12" s="485">
        <v>109592</v>
      </c>
      <c r="G12" s="487">
        <v>0.82156618738473997</v>
      </c>
      <c r="H12" s="485">
        <v>37328</v>
      </c>
      <c r="I12" s="485">
        <v>25578</v>
      </c>
      <c r="J12" s="486">
        <v>1.4593791539604348</v>
      </c>
      <c r="K12" s="485">
        <v>27023</v>
      </c>
      <c r="L12" s="485">
        <v>24680</v>
      </c>
      <c r="M12" s="486">
        <v>1.0949351701782819</v>
      </c>
      <c r="N12" s="488">
        <v>0.45099180111081727</v>
      </c>
      <c r="O12" s="492">
        <f>I12/D12</f>
        <v>0.49944350067365706</v>
      </c>
    </row>
    <row r="13" spans="1:36" ht="13.5" thickBot="1" x14ac:dyDescent="0.25">
      <c r="A13" s="319" t="s">
        <v>7</v>
      </c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477"/>
      <c r="O13" s="478"/>
    </row>
    <row r="14" spans="1:36" x14ac:dyDescent="0.2">
      <c r="A14" s="290" t="s">
        <v>132</v>
      </c>
      <c r="B14" s="479">
        <v>102894</v>
      </c>
      <c r="C14" s="353">
        <v>50721</v>
      </c>
      <c r="D14" s="353">
        <v>45627</v>
      </c>
      <c r="E14" s="480">
        <v>2.0286271958360445</v>
      </c>
      <c r="F14" s="353">
        <v>83932</v>
      </c>
      <c r="G14" s="362">
        <v>0.81571325830466301</v>
      </c>
      <c r="H14" s="353">
        <v>46210</v>
      </c>
      <c r="I14" s="353">
        <v>32049</v>
      </c>
      <c r="J14" s="480">
        <v>1.4418546600517956</v>
      </c>
      <c r="K14" s="353">
        <v>33200</v>
      </c>
      <c r="L14" s="353">
        <v>30479</v>
      </c>
      <c r="M14" s="480">
        <v>1.0892745824994259</v>
      </c>
      <c r="N14" s="481">
        <v>0.6318684568521914</v>
      </c>
      <c r="O14" s="491">
        <f>I14/D14</f>
        <v>0.70241304490762047</v>
      </c>
    </row>
    <row r="15" spans="1:36" ht="13.5" thickBot="1" x14ac:dyDescent="0.25">
      <c r="A15" s="483" t="s">
        <v>133</v>
      </c>
      <c r="B15" s="484">
        <v>131122</v>
      </c>
      <c r="C15" s="485">
        <v>58123</v>
      </c>
      <c r="D15" s="485">
        <v>52706</v>
      </c>
      <c r="E15" s="486">
        <v>2.2559399893329664</v>
      </c>
      <c r="F15" s="485">
        <v>107872</v>
      </c>
      <c r="G15" s="487">
        <v>0.8226842177514071</v>
      </c>
      <c r="H15" s="485">
        <v>42061</v>
      </c>
      <c r="I15" s="485">
        <v>29024</v>
      </c>
      <c r="J15" s="486">
        <v>1.4491799889746417</v>
      </c>
      <c r="K15" s="485">
        <v>30911</v>
      </c>
      <c r="L15" s="485">
        <v>27863</v>
      </c>
      <c r="M15" s="486">
        <v>1.1093923841653806</v>
      </c>
      <c r="N15" s="488">
        <v>0.49935481650981539</v>
      </c>
      <c r="O15" s="492">
        <f>I15/D15</f>
        <v>0.55067734223807541</v>
      </c>
    </row>
    <row r="16" spans="1:36" ht="13.5" thickBot="1" x14ac:dyDescent="0.25">
      <c r="A16" s="493" t="s">
        <v>8</v>
      </c>
      <c r="B16" s="494"/>
      <c r="C16" s="494"/>
      <c r="D16" s="494"/>
      <c r="E16" s="494"/>
      <c r="F16" s="494"/>
      <c r="G16" s="494"/>
      <c r="H16" s="494"/>
      <c r="I16" s="494"/>
      <c r="J16" s="494"/>
      <c r="K16" s="494"/>
      <c r="L16" s="494"/>
      <c r="M16" s="494"/>
      <c r="N16" s="495"/>
      <c r="O16" s="496"/>
    </row>
    <row r="17" spans="1:16" x14ac:dyDescent="0.2">
      <c r="A17" s="290" t="s">
        <v>132</v>
      </c>
      <c r="B17" s="479">
        <v>110051</v>
      </c>
      <c r="C17" s="353">
        <v>55338</v>
      </c>
      <c r="D17" s="353">
        <v>50153</v>
      </c>
      <c r="E17" s="480">
        <f>B17/C17</f>
        <v>1.9887057718023782</v>
      </c>
      <c r="F17" s="353">
        <v>89698</v>
      </c>
      <c r="G17" s="362">
        <f>F17/B17</f>
        <v>0.81505847288984201</v>
      </c>
      <c r="H17" s="353">
        <v>51026</v>
      </c>
      <c r="I17" s="353">
        <v>36482</v>
      </c>
      <c r="J17" s="497">
        <f>H17/I17</f>
        <v>1.3986623540376075</v>
      </c>
      <c r="K17" s="498">
        <v>36829</v>
      </c>
      <c r="L17" s="353">
        <v>34826</v>
      </c>
      <c r="M17" s="497">
        <f>K17/L17</f>
        <v>1.0575145006604261</v>
      </c>
      <c r="N17" s="499">
        <v>0.65925765296902672</v>
      </c>
      <c r="O17" s="491">
        <f>I17/D17</f>
        <v>0.72741411281478674</v>
      </c>
    </row>
    <row r="18" spans="1:16" ht="13.5" thickBot="1" x14ac:dyDescent="0.25">
      <c r="A18" s="483" t="s">
        <v>133</v>
      </c>
      <c r="B18" s="484">
        <v>143211</v>
      </c>
      <c r="C18" s="485">
        <v>62206</v>
      </c>
      <c r="D18" s="485">
        <v>57016</v>
      </c>
      <c r="E18" s="486">
        <f>B18/C18</f>
        <v>2.3022055750249173</v>
      </c>
      <c r="F18" s="485">
        <v>119791</v>
      </c>
      <c r="G18" s="487">
        <f>F18/B18</f>
        <v>0.83646507600673137</v>
      </c>
      <c r="H18" s="485">
        <v>47970</v>
      </c>
      <c r="I18" s="485">
        <v>33100</v>
      </c>
      <c r="J18" s="500">
        <f>H18/I18</f>
        <v>1.4492447129909365</v>
      </c>
      <c r="K18" s="501">
        <v>33574</v>
      </c>
      <c r="L18" s="485">
        <v>31691</v>
      </c>
      <c r="M18" s="500">
        <f>K18/L18</f>
        <v>1.0594175002366601</v>
      </c>
      <c r="N18" s="502">
        <v>0.53210301257113457</v>
      </c>
      <c r="O18" s="492">
        <f>I18/D18</f>
        <v>0.58053879612740289</v>
      </c>
    </row>
    <row r="19" spans="1:16" ht="13.5" thickBot="1" x14ac:dyDescent="0.25">
      <c r="A19" s="493" t="s">
        <v>9</v>
      </c>
      <c r="B19" s="494"/>
      <c r="C19" s="494"/>
      <c r="D19" s="494"/>
      <c r="E19" s="494"/>
      <c r="F19" s="494"/>
      <c r="G19" s="494"/>
      <c r="H19" s="494"/>
      <c r="I19" s="494"/>
      <c r="J19" s="494"/>
      <c r="K19" s="494"/>
      <c r="L19" s="494"/>
      <c r="M19" s="494"/>
      <c r="N19" s="495"/>
      <c r="O19" s="496"/>
    </row>
    <row r="20" spans="1:16" x14ac:dyDescent="0.2">
      <c r="A20" s="290" t="s">
        <v>132</v>
      </c>
      <c r="B20" s="479">
        <v>118384</v>
      </c>
      <c r="C20" s="353">
        <v>58509</v>
      </c>
      <c r="D20" s="353">
        <v>53174</v>
      </c>
      <c r="E20" s="480">
        <v>2.0233468355295767</v>
      </c>
      <c r="F20" s="353">
        <v>98154</v>
      </c>
      <c r="G20" s="362">
        <v>0.82911542100283819</v>
      </c>
      <c r="H20" s="353">
        <v>53710</v>
      </c>
      <c r="I20" s="353">
        <v>38016</v>
      </c>
      <c r="J20" s="497">
        <v>1.4128261784511784</v>
      </c>
      <c r="K20" s="498">
        <v>38122</v>
      </c>
      <c r="L20" s="353">
        <v>36280</v>
      </c>
      <c r="M20" s="497">
        <v>1.0507717750826902</v>
      </c>
      <c r="N20" s="499">
        <v>0.64974619289340096</v>
      </c>
      <c r="O20" s="491">
        <v>0.71493587091435662</v>
      </c>
    </row>
    <row r="21" spans="1:16" ht="13.5" thickBot="1" x14ac:dyDescent="0.25">
      <c r="A21" s="483" t="s">
        <v>133</v>
      </c>
      <c r="B21" s="484">
        <v>166575</v>
      </c>
      <c r="C21" s="485">
        <v>71844</v>
      </c>
      <c r="D21" s="485">
        <v>66272</v>
      </c>
      <c r="E21" s="486">
        <v>2.3185652246534159</v>
      </c>
      <c r="F21" s="485">
        <v>142810</v>
      </c>
      <c r="G21" s="487">
        <v>0.85733153234278858</v>
      </c>
      <c r="H21" s="485">
        <v>55097</v>
      </c>
      <c r="I21" s="485">
        <v>37597</v>
      </c>
      <c r="J21" s="500">
        <v>1.4654626698938744</v>
      </c>
      <c r="K21" s="501">
        <v>38169</v>
      </c>
      <c r="L21" s="485">
        <v>35919</v>
      </c>
      <c r="M21" s="500">
        <v>1.0626409421197696</v>
      </c>
      <c r="N21" s="502">
        <v>0.52331440342965319</v>
      </c>
      <c r="O21" s="492">
        <v>0.56731349589570257</v>
      </c>
    </row>
    <row r="22" spans="1:16" ht="13.5" thickBot="1" x14ac:dyDescent="0.25">
      <c r="A22" s="493" t="s">
        <v>10</v>
      </c>
      <c r="B22" s="494"/>
      <c r="C22" s="494"/>
      <c r="D22" s="494"/>
      <c r="E22" s="494"/>
      <c r="F22" s="494"/>
      <c r="G22" s="494"/>
      <c r="H22" s="494"/>
      <c r="I22" s="494"/>
      <c r="J22" s="494"/>
      <c r="K22" s="494"/>
      <c r="L22" s="494"/>
      <c r="M22" s="494"/>
      <c r="N22" s="495"/>
      <c r="O22" s="496"/>
    </row>
    <row r="23" spans="1:16" x14ac:dyDescent="0.2">
      <c r="A23" s="290" t="s">
        <v>132</v>
      </c>
      <c r="B23" s="479">
        <v>118170</v>
      </c>
      <c r="C23" s="353">
        <v>56655</v>
      </c>
      <c r="D23" s="353">
        <v>51429</v>
      </c>
      <c r="E23" s="480">
        <f>B23/C23</f>
        <v>2.0857823669579032</v>
      </c>
      <c r="F23" s="498">
        <v>97922</v>
      </c>
      <c r="G23" s="362">
        <f>F23/B23</f>
        <v>0.82865363459422869</v>
      </c>
      <c r="H23" s="353">
        <v>55954</v>
      </c>
      <c r="I23" s="353">
        <v>38642</v>
      </c>
      <c r="J23" s="497">
        <f>H23/I23</f>
        <v>1.448009937373842</v>
      </c>
      <c r="K23" s="498">
        <v>39514</v>
      </c>
      <c r="L23" s="353">
        <v>36972</v>
      </c>
      <c r="M23" s="497">
        <f>K23/L23</f>
        <v>1.0687547333116953</v>
      </c>
      <c r="N23" s="499">
        <v>0.65925765296902672</v>
      </c>
      <c r="O23" s="491">
        <f>I23/D23</f>
        <v>0.75136596083921525</v>
      </c>
    </row>
    <row r="24" spans="1:16" ht="13.5" thickBot="1" x14ac:dyDescent="0.25">
      <c r="A24" s="503" t="s">
        <v>133</v>
      </c>
      <c r="B24" s="504">
        <v>176564</v>
      </c>
      <c r="C24" s="505">
        <v>74279</v>
      </c>
      <c r="D24" s="505">
        <v>68258</v>
      </c>
      <c r="E24" s="506">
        <f>B24/C24</f>
        <v>2.3770379245816451</v>
      </c>
      <c r="F24" s="507">
        <v>150815</v>
      </c>
      <c r="G24" s="150">
        <f>F24/B24</f>
        <v>0.85416619469427513</v>
      </c>
      <c r="H24" s="507">
        <v>61921</v>
      </c>
      <c r="I24" s="505">
        <v>41344</v>
      </c>
      <c r="J24" s="508">
        <f>H24/I24</f>
        <v>1.497702205882353</v>
      </c>
      <c r="K24" s="507">
        <v>42005</v>
      </c>
      <c r="L24" s="505">
        <v>39237</v>
      </c>
      <c r="M24" s="508">
        <f>K24/L24</f>
        <v>1.0705456584346407</v>
      </c>
      <c r="N24" s="509">
        <v>0.53210301257113457</v>
      </c>
      <c r="O24" s="510">
        <f>I24/D24</f>
        <v>0.60570189574848365</v>
      </c>
    </row>
    <row r="25" spans="1:16" ht="13.5" thickBot="1" x14ac:dyDescent="0.25">
      <c r="A25" s="319" t="s">
        <v>11</v>
      </c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477"/>
      <c r="O25" s="478"/>
      <c r="P25" s="15" t="s">
        <v>54</v>
      </c>
    </row>
    <row r="26" spans="1:16" x14ac:dyDescent="0.2">
      <c r="A26" s="290" t="s">
        <v>132</v>
      </c>
      <c r="B26" s="479">
        <v>119427</v>
      </c>
      <c r="C26" s="353">
        <v>59081</v>
      </c>
      <c r="D26" s="353">
        <v>54203</v>
      </c>
      <c r="E26" s="480">
        <v>2.0214112828151181</v>
      </c>
      <c r="F26" s="498">
        <v>99498</v>
      </c>
      <c r="G26" s="362">
        <v>0.83312818709337089</v>
      </c>
      <c r="H26" s="353">
        <v>59570</v>
      </c>
      <c r="I26" s="353">
        <v>42299</v>
      </c>
      <c r="J26" s="497">
        <v>1.408307525000591</v>
      </c>
      <c r="K26" s="498">
        <v>42576</v>
      </c>
      <c r="L26" s="353">
        <v>40642</v>
      </c>
      <c r="M26" s="497">
        <v>1.0475862408346046</v>
      </c>
      <c r="N26" s="499">
        <v>0.71594928995785445</v>
      </c>
      <c r="O26" s="491">
        <v>0.78038115971440691</v>
      </c>
    </row>
    <row r="27" spans="1:16" ht="13.5" thickBot="1" x14ac:dyDescent="0.25">
      <c r="A27" s="503" t="s">
        <v>133</v>
      </c>
      <c r="B27" s="504">
        <v>183859</v>
      </c>
      <c r="C27" s="505">
        <v>78755</v>
      </c>
      <c r="D27" s="505">
        <v>72922</v>
      </c>
      <c r="E27" s="506">
        <v>2.3345692336994475</v>
      </c>
      <c r="F27" s="507">
        <v>157445</v>
      </c>
      <c r="G27" s="150">
        <v>0.85633556149005485</v>
      </c>
      <c r="H27" s="507">
        <v>70029</v>
      </c>
      <c r="I27" s="505">
        <v>46776</v>
      </c>
      <c r="J27" s="508">
        <v>1.4971139045664443</v>
      </c>
      <c r="K27" s="507">
        <v>47480</v>
      </c>
      <c r="L27" s="505">
        <v>44840</v>
      </c>
      <c r="M27" s="508">
        <v>1.0588760035682427</v>
      </c>
      <c r="N27" s="509">
        <v>0.59394324169893975</v>
      </c>
      <c r="O27" s="510">
        <v>0.64145251090205968</v>
      </c>
    </row>
    <row r="28" spans="1:16" ht="13.5" thickBot="1" x14ac:dyDescent="0.25">
      <c r="A28" s="319" t="s">
        <v>12</v>
      </c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477"/>
      <c r="O28" s="478"/>
    </row>
    <row r="29" spans="1:16" x14ac:dyDescent="0.2">
      <c r="A29" s="290" t="s">
        <v>132</v>
      </c>
      <c r="B29" s="479">
        <v>127380</v>
      </c>
      <c r="C29" s="353">
        <v>63262</v>
      </c>
      <c r="D29" s="353">
        <v>58023</v>
      </c>
      <c r="E29" s="480">
        <v>2.0135310296860673</v>
      </c>
      <c r="F29" s="498">
        <v>105956</v>
      </c>
      <c r="G29" s="362">
        <v>0.83181033129219661</v>
      </c>
      <c r="H29" s="353">
        <v>63578</v>
      </c>
      <c r="I29" s="353">
        <v>46100</v>
      </c>
      <c r="J29" s="497">
        <v>1.3791323210412147</v>
      </c>
      <c r="K29" s="498">
        <v>46099</v>
      </c>
      <c r="L29" s="353">
        <v>43882</v>
      </c>
      <c r="M29" s="497">
        <v>1.0505218540631693</v>
      </c>
      <c r="N29" s="499">
        <v>0.65925765296902672</v>
      </c>
      <c r="O29" s="491">
        <v>0.79451252089688573</v>
      </c>
    </row>
    <row r="30" spans="1:16" ht="13.5" thickBot="1" x14ac:dyDescent="0.25">
      <c r="A30" s="511" t="s">
        <v>133</v>
      </c>
      <c r="B30" s="512">
        <v>196272</v>
      </c>
      <c r="C30" s="513">
        <v>83538</v>
      </c>
      <c r="D30" s="513">
        <v>77208</v>
      </c>
      <c r="E30" s="514">
        <v>2.3494936436112908</v>
      </c>
      <c r="F30" s="515">
        <v>168460</v>
      </c>
      <c r="G30" s="152">
        <v>0.85829868753566474</v>
      </c>
      <c r="H30" s="515">
        <v>76176</v>
      </c>
      <c r="I30" s="513">
        <v>51090</v>
      </c>
      <c r="J30" s="516">
        <v>1.491015854374633</v>
      </c>
      <c r="K30" s="515">
        <v>51820</v>
      </c>
      <c r="L30" s="513">
        <v>48845</v>
      </c>
      <c r="M30" s="516">
        <v>1.0609069505578872</v>
      </c>
      <c r="N30" s="517">
        <v>0.53210301257113457</v>
      </c>
      <c r="O30" s="518">
        <v>0.66171899285048186</v>
      </c>
    </row>
    <row r="31" spans="1:16" ht="14.25" thickTop="1" thickBot="1" x14ac:dyDescent="0.25">
      <c r="A31" s="319" t="s">
        <v>13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477"/>
      <c r="O31" s="478"/>
    </row>
    <row r="32" spans="1:16" x14ac:dyDescent="0.2">
      <c r="A32" s="290" t="s">
        <v>132</v>
      </c>
      <c r="B32" s="479">
        <v>124142</v>
      </c>
      <c r="C32" s="353">
        <v>63599</v>
      </c>
      <c r="D32" s="353">
        <v>58762</v>
      </c>
      <c r="E32" s="480">
        <f>B32/C32</f>
        <v>1.9519489300146229</v>
      </c>
      <c r="F32" s="498">
        <v>104290</v>
      </c>
      <c r="G32" s="362">
        <f>F32/B32</f>
        <v>0.84008635272510512</v>
      </c>
      <c r="H32" s="353">
        <v>66799</v>
      </c>
      <c r="I32" s="353">
        <v>48742</v>
      </c>
      <c r="J32" s="497">
        <f>H32/I32</f>
        <v>1.3704607935661237</v>
      </c>
      <c r="K32" s="498">
        <v>48572</v>
      </c>
      <c r="L32" s="353">
        <v>46297</v>
      </c>
      <c r="M32" s="497">
        <f>K32/L32</f>
        <v>1.0491392530833532</v>
      </c>
      <c r="N32" s="499">
        <f>I32/C32</f>
        <v>0.76639569804556673</v>
      </c>
      <c r="O32" s="491">
        <f>I32/D32</f>
        <v>0.82948163779313167</v>
      </c>
    </row>
    <row r="33" spans="1:17" ht="13.5" thickBot="1" x14ac:dyDescent="0.25">
      <c r="A33" s="511" t="s">
        <v>133</v>
      </c>
      <c r="B33" s="512">
        <v>195890</v>
      </c>
      <c r="C33" s="513">
        <v>83677</v>
      </c>
      <c r="D33" s="513">
        <v>77355</v>
      </c>
      <c r="E33" s="514">
        <f>B33/C33</f>
        <v>2.3410256103827813</v>
      </c>
      <c r="F33" s="515">
        <v>168956</v>
      </c>
      <c r="G33" s="152">
        <f>F33/B33</f>
        <v>0.86250446679258763</v>
      </c>
      <c r="H33" s="515">
        <v>81979</v>
      </c>
      <c r="I33" s="513">
        <v>55261</v>
      </c>
      <c r="J33" s="516">
        <f>H33/I33</f>
        <v>1.4834874504623514</v>
      </c>
      <c r="K33" s="515">
        <v>55690</v>
      </c>
      <c r="L33" s="513">
        <v>52429</v>
      </c>
      <c r="M33" s="516">
        <f>K33/L33</f>
        <v>1.0621984016479429</v>
      </c>
      <c r="N33" s="517">
        <f>I33/C33</f>
        <v>0.66040847544725556</v>
      </c>
      <c r="O33" s="518">
        <f>I33/D33</f>
        <v>0.71438174649343933</v>
      </c>
    </row>
    <row r="34" spans="1:17" ht="14.25" thickTop="1" thickBot="1" x14ac:dyDescent="0.25">
      <c r="A34" s="319" t="s">
        <v>14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477"/>
      <c r="O34" s="478"/>
    </row>
    <row r="35" spans="1:17" x14ac:dyDescent="0.2">
      <c r="A35" s="290" t="s">
        <v>132</v>
      </c>
      <c r="B35" s="479">
        <v>126005</v>
      </c>
      <c r="C35" s="353">
        <v>63535</v>
      </c>
      <c r="D35" s="353">
        <v>59373</v>
      </c>
      <c r="E35" s="480">
        <f>B35/C35</f>
        <v>1.9832375855827498</v>
      </c>
      <c r="F35" s="498">
        <v>108521</v>
      </c>
      <c r="G35" s="362">
        <f>F35/B35</f>
        <v>0.86124360144438716</v>
      </c>
      <c r="H35" s="353">
        <v>68256</v>
      </c>
      <c r="I35" s="353">
        <v>49482</v>
      </c>
      <c r="J35" s="497">
        <f>H35/I35</f>
        <v>1.3794106947981084</v>
      </c>
      <c r="K35" s="498">
        <v>48911</v>
      </c>
      <c r="L35" s="353">
        <v>46748</v>
      </c>
      <c r="M35" s="497">
        <f>K35/L35</f>
        <v>1.0462693591169676</v>
      </c>
      <c r="N35" s="499">
        <f>I35/C35</f>
        <v>0.77881482647359723</v>
      </c>
      <c r="O35" s="491">
        <f>I35/D35</f>
        <v>0.8334091253600121</v>
      </c>
    </row>
    <row r="36" spans="1:17" ht="13.5" thickBot="1" x14ac:dyDescent="0.25">
      <c r="A36" s="511" t="s">
        <v>133</v>
      </c>
      <c r="B36" s="512">
        <v>198426</v>
      </c>
      <c r="C36" s="513">
        <v>83085</v>
      </c>
      <c r="D36" s="513">
        <v>77394</v>
      </c>
      <c r="E36" s="514">
        <f>B36/C36</f>
        <v>2.3882289221881208</v>
      </c>
      <c r="F36" s="515">
        <v>173089</v>
      </c>
      <c r="G36" s="152">
        <f>F36/B36</f>
        <v>0.87231008033221458</v>
      </c>
      <c r="H36" s="515">
        <v>82921</v>
      </c>
      <c r="I36" s="513">
        <v>56088</v>
      </c>
      <c r="J36" s="516">
        <f>H36/I36</f>
        <v>1.4784089288261304</v>
      </c>
      <c r="K36" s="515">
        <v>56156</v>
      </c>
      <c r="L36" s="513">
        <v>53070</v>
      </c>
      <c r="M36" s="516">
        <f>K36/L36</f>
        <v>1.0581496137177313</v>
      </c>
      <c r="N36" s="517">
        <f>I36/C36</f>
        <v>0.67506770175121866</v>
      </c>
      <c r="O36" s="518">
        <f>I36/D36</f>
        <v>0.72470734165439177</v>
      </c>
      <c r="Q36" s="454"/>
    </row>
    <row r="37" spans="1:17" ht="14.25" thickTop="1" thickBot="1" x14ac:dyDescent="0.25">
      <c r="A37" s="319" t="s">
        <v>15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477"/>
      <c r="O37" s="478"/>
      <c r="Q37" s="454"/>
    </row>
    <row r="38" spans="1:17" x14ac:dyDescent="0.2">
      <c r="A38" s="290" t="s">
        <v>132</v>
      </c>
      <c r="B38" s="479">
        <v>129675</v>
      </c>
      <c r="C38" s="353">
        <v>66031</v>
      </c>
      <c r="D38" s="353">
        <v>61455</v>
      </c>
      <c r="E38" s="480">
        <f>B38/C38</f>
        <v>1.9638503127318987</v>
      </c>
      <c r="F38" s="498">
        <v>111957</v>
      </c>
      <c r="G38" s="362">
        <f>F38/B38</f>
        <v>0.8633661075766339</v>
      </c>
      <c r="H38" s="353">
        <v>68803</v>
      </c>
      <c r="I38" s="353">
        <v>50357</v>
      </c>
      <c r="J38" s="497">
        <f>H38/I38</f>
        <v>1.3663045852612348</v>
      </c>
      <c r="K38" s="498">
        <v>49711</v>
      </c>
      <c r="L38" s="353">
        <v>47585</v>
      </c>
      <c r="M38" s="497">
        <f>K38/L38</f>
        <v>1.0446779447304824</v>
      </c>
      <c r="N38" s="499">
        <f>I38/C38</f>
        <v>0.76262664506065336</v>
      </c>
      <c r="O38" s="491">
        <f>I38/D38</f>
        <v>0.81941257830933201</v>
      </c>
      <c r="Q38" s="454"/>
    </row>
    <row r="39" spans="1:17" ht="13.5" thickBot="1" x14ac:dyDescent="0.25">
      <c r="A39" s="511" t="s">
        <v>133</v>
      </c>
      <c r="B39" s="512">
        <v>201729</v>
      </c>
      <c r="C39" s="513">
        <v>84557</v>
      </c>
      <c r="D39" s="513">
        <v>78617</v>
      </c>
      <c r="E39" s="514">
        <f>B39/C39</f>
        <v>2.3857161441394563</v>
      </c>
      <c r="F39" s="515">
        <v>176911</v>
      </c>
      <c r="G39" s="152">
        <f>F39/B39</f>
        <v>0.87697356354316935</v>
      </c>
      <c r="H39" s="515">
        <v>82218</v>
      </c>
      <c r="I39" s="513">
        <v>56080</v>
      </c>
      <c r="J39" s="516">
        <f>H39/I39</f>
        <v>1.4660841654778887</v>
      </c>
      <c r="K39" s="515">
        <v>56335</v>
      </c>
      <c r="L39" s="513">
        <v>53091</v>
      </c>
      <c r="M39" s="516">
        <f>K39/L39</f>
        <v>1.0611026350982276</v>
      </c>
      <c r="N39" s="517">
        <f>I39/C39</f>
        <v>0.66322125903236873</v>
      </c>
      <c r="O39" s="518">
        <f>I39/D39</f>
        <v>0.71333172214660956</v>
      </c>
      <c r="Q39" s="454"/>
    </row>
    <row r="40" spans="1:17" ht="14.25" thickTop="1" thickBot="1" x14ac:dyDescent="0.25">
      <c r="A40" s="319" t="s">
        <v>16</v>
      </c>
      <c r="B40" s="320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477"/>
      <c r="O40" s="478"/>
      <c r="Q40" s="454"/>
    </row>
    <row r="41" spans="1:17" x14ac:dyDescent="0.2">
      <c r="A41" s="290" t="s">
        <v>132</v>
      </c>
      <c r="B41" s="479">
        <v>128373</v>
      </c>
      <c r="C41" s="353">
        <v>64467</v>
      </c>
      <c r="D41" s="353">
        <v>60051</v>
      </c>
      <c r="E41" s="480">
        <f>B41/C41</f>
        <v>1.9912978733305413</v>
      </c>
      <c r="F41" s="498">
        <v>111495</v>
      </c>
      <c r="G41" s="362">
        <f>F41/B41</f>
        <v>0.86852375499520929</v>
      </c>
      <c r="H41" s="353">
        <v>65781</v>
      </c>
      <c r="I41" s="353">
        <v>49038</v>
      </c>
      <c r="J41" s="497">
        <f>H41/I41</f>
        <v>1.3414290958032546</v>
      </c>
      <c r="K41" s="498">
        <v>48526</v>
      </c>
      <c r="L41" s="353">
        <v>46278</v>
      </c>
      <c r="M41" s="497">
        <f>K41/L41</f>
        <v>1.0485759972341069</v>
      </c>
      <c r="N41" s="499">
        <f>I41/C41</f>
        <v>0.76066824887151563</v>
      </c>
      <c r="O41" s="491">
        <f>I41/D41</f>
        <v>0.81660588499775189</v>
      </c>
      <c r="Q41" s="454"/>
    </row>
    <row r="42" spans="1:17" ht="13.5" thickBot="1" x14ac:dyDescent="0.25">
      <c r="A42" s="511" t="s">
        <v>133</v>
      </c>
      <c r="B42" s="512">
        <v>201690</v>
      </c>
      <c r="C42" s="513">
        <v>85146</v>
      </c>
      <c r="D42" s="513">
        <v>79229</v>
      </c>
      <c r="E42" s="514">
        <f>B42/C42</f>
        <v>2.3687548446198297</v>
      </c>
      <c r="F42" s="515">
        <v>177084</v>
      </c>
      <c r="G42" s="152">
        <f>F42/B42</f>
        <v>0.87800089245872381</v>
      </c>
      <c r="H42" s="515">
        <v>77168</v>
      </c>
      <c r="I42" s="513">
        <v>54723</v>
      </c>
      <c r="J42" s="516">
        <f>H42/I42</f>
        <v>1.4101566069111708</v>
      </c>
      <c r="K42" s="515">
        <v>54585</v>
      </c>
      <c r="L42" s="513">
        <v>51559</v>
      </c>
      <c r="M42" s="516">
        <f>K42/L42</f>
        <v>1.0586900444151361</v>
      </c>
      <c r="N42" s="517">
        <f>I42/C42</f>
        <v>0.64269607497709813</v>
      </c>
      <c r="O42" s="518">
        <f>I42/D42</f>
        <v>0.69069406404220679</v>
      </c>
      <c r="Q42" s="454"/>
    </row>
    <row r="43" spans="1:17" ht="14.25" thickTop="1" thickBot="1" x14ac:dyDescent="0.25">
      <c r="A43" s="319" t="s">
        <v>17</v>
      </c>
      <c r="B43" s="320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477"/>
      <c r="O43" s="478"/>
      <c r="Q43" s="454"/>
    </row>
    <row r="44" spans="1:17" x14ac:dyDescent="0.2">
      <c r="A44" s="290" t="s">
        <v>132</v>
      </c>
      <c r="B44" s="479">
        <v>119322</v>
      </c>
      <c r="C44" s="353">
        <v>60716</v>
      </c>
      <c r="D44" s="353">
        <v>56338</v>
      </c>
      <c r="E44" s="480">
        <f>B44/C44</f>
        <v>1.9652480400553396</v>
      </c>
      <c r="F44" s="498">
        <v>102562</v>
      </c>
      <c r="G44" s="362">
        <f>F44/B44</f>
        <v>0.85953973282378771</v>
      </c>
      <c r="H44" s="353">
        <v>61291</v>
      </c>
      <c r="I44" s="353">
        <v>45990</v>
      </c>
      <c r="J44" s="497">
        <f>H44/I44</f>
        <v>1.3327027614698848</v>
      </c>
      <c r="K44" s="498">
        <v>44946</v>
      </c>
      <c r="L44" s="353">
        <v>43239</v>
      </c>
      <c r="M44" s="497">
        <f>K44/L44</f>
        <v>1.0394782488031638</v>
      </c>
      <c r="N44" s="499">
        <f>I44/C44</f>
        <v>0.75746096580802424</v>
      </c>
      <c r="O44" s="491">
        <f>I44/D44</f>
        <v>0.81632290816145403</v>
      </c>
      <c r="Q44" s="454"/>
    </row>
    <row r="45" spans="1:17" ht="13.5" thickBot="1" x14ac:dyDescent="0.25">
      <c r="A45" s="511" t="s">
        <v>133</v>
      </c>
      <c r="B45" s="512">
        <v>190123</v>
      </c>
      <c r="C45" s="513">
        <v>80338</v>
      </c>
      <c r="D45" s="513">
        <v>74390</v>
      </c>
      <c r="E45" s="514">
        <f>B45/C45</f>
        <v>2.3665388732604744</v>
      </c>
      <c r="F45" s="515">
        <v>166147</v>
      </c>
      <c r="G45" s="152">
        <f>F45/B45</f>
        <v>0.87389216454610963</v>
      </c>
      <c r="H45" s="515">
        <v>73777</v>
      </c>
      <c r="I45" s="513">
        <v>52271</v>
      </c>
      <c r="J45" s="516">
        <f>H45/I45</f>
        <v>1.411432725603107</v>
      </c>
      <c r="K45" s="515">
        <v>51411</v>
      </c>
      <c r="L45" s="513">
        <v>49189</v>
      </c>
      <c r="M45" s="516">
        <f>K45/L45</f>
        <v>1.045172701213686</v>
      </c>
      <c r="N45" s="517">
        <f>I45/C45</f>
        <v>0.65063855211730437</v>
      </c>
      <c r="O45" s="518">
        <f>I45/D45</f>
        <v>0.70266164807097731</v>
      </c>
      <c r="Q45" s="454"/>
    </row>
    <row r="46" spans="1:17" ht="14.25" thickTop="1" thickBot="1" x14ac:dyDescent="0.25">
      <c r="A46" s="319" t="s">
        <v>35</v>
      </c>
      <c r="B46" s="320"/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320"/>
      <c r="N46" s="477"/>
      <c r="O46" s="478"/>
      <c r="Q46" s="454"/>
    </row>
    <row r="47" spans="1:17" x14ac:dyDescent="0.2">
      <c r="A47" s="290" t="s">
        <v>132</v>
      </c>
      <c r="B47" s="479">
        <v>113016</v>
      </c>
      <c r="C47" s="353">
        <v>57771</v>
      </c>
      <c r="D47" s="353">
        <v>53421</v>
      </c>
      <c r="E47" s="480">
        <f>B47/C47</f>
        <v>1.9562756400270032</v>
      </c>
      <c r="F47" s="498">
        <v>96863</v>
      </c>
      <c r="G47" s="362">
        <f>F47/B47</f>
        <v>0.85707333474906211</v>
      </c>
      <c r="H47" s="353">
        <v>58345</v>
      </c>
      <c r="I47" s="353">
        <v>43768</v>
      </c>
      <c r="J47" s="497">
        <f>H47/I47</f>
        <v>1.3330515445074027</v>
      </c>
      <c r="K47" s="498">
        <v>42731</v>
      </c>
      <c r="L47" s="353">
        <v>41141</v>
      </c>
      <c r="M47" s="497">
        <f>K47/L47</f>
        <v>1.0386475778420554</v>
      </c>
      <c r="N47" s="499">
        <f>I47/C47</f>
        <v>0.75761195063267039</v>
      </c>
      <c r="O47" s="491">
        <f>I47/D47</f>
        <v>0.81930327024952732</v>
      </c>
      <c r="Q47" s="454"/>
    </row>
    <row r="48" spans="1:17" ht="13.5" thickBot="1" x14ac:dyDescent="0.25">
      <c r="A48" s="511" t="s">
        <v>133</v>
      </c>
      <c r="B48" s="512">
        <v>177883</v>
      </c>
      <c r="C48" s="513">
        <v>76486</v>
      </c>
      <c r="D48" s="513">
        <v>70345</v>
      </c>
      <c r="E48" s="514">
        <f>B48/C48</f>
        <v>2.3256935909839709</v>
      </c>
      <c r="F48" s="515">
        <v>153501</v>
      </c>
      <c r="G48" s="152">
        <f>F48/B48</f>
        <v>0.8629323768994227</v>
      </c>
      <c r="H48" s="515">
        <v>69777</v>
      </c>
      <c r="I48" s="513">
        <v>49946</v>
      </c>
      <c r="J48" s="516">
        <f>H48/I48</f>
        <v>1.3970488127177352</v>
      </c>
      <c r="K48" s="515">
        <v>48947</v>
      </c>
      <c r="L48" s="513">
        <v>46968</v>
      </c>
      <c r="M48" s="516">
        <f>K48/L48</f>
        <v>1.0421350706864247</v>
      </c>
      <c r="N48" s="517">
        <f>I48/C48</f>
        <v>0.65300839369296337</v>
      </c>
      <c r="O48" s="518">
        <f>I48/D48</f>
        <v>0.71001492643400388</v>
      </c>
      <c r="Q48" s="454"/>
    </row>
    <row r="49" spans="1:43" ht="14.25" thickTop="1" thickBot="1" x14ac:dyDescent="0.25">
      <c r="A49" s="319" t="s">
        <v>543</v>
      </c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477"/>
      <c r="O49" s="478"/>
      <c r="Q49" s="43"/>
    </row>
    <row r="50" spans="1:43" x14ac:dyDescent="0.2">
      <c r="A50" s="290" t="s">
        <v>132</v>
      </c>
      <c r="B50" s="479">
        <v>100554</v>
      </c>
      <c r="C50" s="353">
        <v>52013</v>
      </c>
      <c r="D50" s="353">
        <v>47767</v>
      </c>
      <c r="E50" s="480">
        <f>B50/C50</f>
        <v>1.9332474573664276</v>
      </c>
      <c r="F50" s="498">
        <v>85911</v>
      </c>
      <c r="G50" s="362">
        <f>F50/B50</f>
        <v>0.85437675278954595</v>
      </c>
      <c r="H50" s="353">
        <v>52608</v>
      </c>
      <c r="I50" s="353">
        <v>39439</v>
      </c>
      <c r="J50" s="497">
        <f>H50/I50</f>
        <v>1.3339080605492026</v>
      </c>
      <c r="K50" s="498">
        <v>38174</v>
      </c>
      <c r="L50" s="353">
        <v>36797</v>
      </c>
      <c r="M50" s="497">
        <f>K50/L50</f>
        <v>1.0374215289289888</v>
      </c>
      <c r="N50" s="499">
        <f>I50/C50</f>
        <v>0.75825274450618119</v>
      </c>
      <c r="O50" s="491">
        <f>I50/D50</f>
        <v>0.8256536939728264</v>
      </c>
      <c r="Q50" s="43"/>
    </row>
    <row r="51" spans="1:43" ht="13.5" thickBot="1" x14ac:dyDescent="0.25">
      <c r="A51" s="511" t="s">
        <v>133</v>
      </c>
      <c r="B51" s="512">
        <v>159855</v>
      </c>
      <c r="C51" s="513">
        <v>69748</v>
      </c>
      <c r="D51" s="513">
        <v>63607</v>
      </c>
      <c r="E51" s="514">
        <f>B51/C51</f>
        <v>2.2918936743705913</v>
      </c>
      <c r="F51" s="515">
        <v>137393</v>
      </c>
      <c r="G51" s="152">
        <f>F51/B51</f>
        <v>0.85948515842482254</v>
      </c>
      <c r="H51" s="515">
        <v>63886</v>
      </c>
      <c r="I51" s="513">
        <v>45325</v>
      </c>
      <c r="J51" s="516">
        <f>H51/I51</f>
        <v>1.4095091009376723</v>
      </c>
      <c r="K51" s="515">
        <v>44184</v>
      </c>
      <c r="L51" s="513">
        <v>42276</v>
      </c>
      <c r="M51" s="516">
        <f>K51/L51</f>
        <v>1.0451319897814362</v>
      </c>
      <c r="N51" s="517">
        <f>I51/C51</f>
        <v>0.64983942191890809</v>
      </c>
      <c r="O51" s="518">
        <f>I51/D51</f>
        <v>0.71257880421966135</v>
      </c>
      <c r="Q51" s="43"/>
      <c r="AK51" s="438"/>
      <c r="AL51" s="438"/>
    </row>
    <row r="52" spans="1:43" ht="14.25" thickTop="1" thickBot="1" x14ac:dyDescent="0.25">
      <c r="A52" s="319" t="s">
        <v>545</v>
      </c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477"/>
      <c r="O52" s="478"/>
      <c r="Q52" s="43"/>
      <c r="AK52" s="438"/>
      <c r="AL52" s="438"/>
    </row>
    <row r="53" spans="1:43" x14ac:dyDescent="0.2">
      <c r="A53" s="290" t="s">
        <v>132</v>
      </c>
      <c r="B53" s="479">
        <v>94092</v>
      </c>
      <c r="C53" s="353">
        <v>48633</v>
      </c>
      <c r="D53" s="353">
        <v>44839</v>
      </c>
      <c r="E53" s="480">
        <f>B53/C53</f>
        <v>1.9347356733082475</v>
      </c>
      <c r="F53" s="498">
        <v>80466</v>
      </c>
      <c r="G53" s="362">
        <f>F53/B53</f>
        <v>0.85518428771840327</v>
      </c>
      <c r="H53" s="353">
        <v>50561</v>
      </c>
      <c r="I53" s="353">
        <v>37609</v>
      </c>
      <c r="J53" s="497">
        <f>H53/I53</f>
        <v>1.3443856523704432</v>
      </c>
      <c r="K53" s="498">
        <v>36454</v>
      </c>
      <c r="L53" s="353">
        <v>35062</v>
      </c>
      <c r="M53" s="497">
        <f>K53/L53</f>
        <v>1.0397011009069648</v>
      </c>
      <c r="N53" s="499">
        <f>I53/C53</f>
        <v>0.77332264100507886</v>
      </c>
      <c r="O53" s="491">
        <f>I53/D53</f>
        <v>0.83875643970650549</v>
      </c>
      <c r="Q53" s="43"/>
      <c r="AK53" s="438"/>
      <c r="AL53" s="438"/>
    </row>
    <row r="54" spans="1:43" ht="13.5" thickBot="1" x14ac:dyDescent="0.25">
      <c r="A54" s="511" t="s">
        <v>133</v>
      </c>
      <c r="B54" s="512">
        <v>149551</v>
      </c>
      <c r="C54" s="513">
        <v>64460</v>
      </c>
      <c r="D54" s="513">
        <v>58603</v>
      </c>
      <c r="E54" s="514">
        <f>B54/C54</f>
        <v>2.3200589512876202</v>
      </c>
      <c r="F54" s="515">
        <v>127832</v>
      </c>
      <c r="G54" s="152">
        <f>F54/B54</f>
        <v>0.85477195070577927</v>
      </c>
      <c r="H54" s="515">
        <v>60207</v>
      </c>
      <c r="I54" s="513">
        <v>42693</v>
      </c>
      <c r="J54" s="516">
        <f>H54/I54</f>
        <v>1.4102311854402361</v>
      </c>
      <c r="K54" s="515">
        <v>41669</v>
      </c>
      <c r="L54" s="513">
        <v>39771</v>
      </c>
      <c r="M54" s="516">
        <f>K54/L54</f>
        <v>1.0477232154082121</v>
      </c>
      <c r="N54" s="517">
        <f>I54/C54</f>
        <v>0.66231771641327952</v>
      </c>
      <c r="O54" s="518">
        <f>I54/D54</f>
        <v>0.72851219220858998</v>
      </c>
      <c r="Q54" s="43"/>
      <c r="AK54" s="438"/>
      <c r="AL54" s="438"/>
    </row>
    <row r="55" spans="1:43" ht="14.25" thickTop="1" thickBot="1" x14ac:dyDescent="0.25">
      <c r="A55" s="319" t="s">
        <v>553</v>
      </c>
      <c r="B55" s="320"/>
      <c r="C55" s="320"/>
      <c r="D55" s="320"/>
      <c r="E55" s="320"/>
      <c r="F55" s="320"/>
      <c r="G55" s="320"/>
      <c r="H55" s="320"/>
      <c r="I55" s="320"/>
      <c r="J55" s="320"/>
      <c r="K55" s="320"/>
      <c r="L55" s="320"/>
      <c r="M55" s="320"/>
      <c r="N55" s="477"/>
      <c r="O55" s="478"/>
      <c r="Q55" s="43"/>
      <c r="AK55" s="438"/>
      <c r="AL55" s="438"/>
    </row>
    <row r="56" spans="1:43" x14ac:dyDescent="0.2">
      <c r="A56" s="290" t="s">
        <v>132</v>
      </c>
      <c r="B56" s="479">
        <v>85171</v>
      </c>
      <c r="C56" s="353">
        <v>43779</v>
      </c>
      <c r="D56" s="353">
        <v>40380</v>
      </c>
      <c r="E56" s="480">
        <f>B56/C56</f>
        <v>1.9454761415290436</v>
      </c>
      <c r="F56" s="498">
        <v>72713</v>
      </c>
      <c r="G56" s="362">
        <f>F56/B56</f>
        <v>0.85372955583473253</v>
      </c>
      <c r="H56" s="353">
        <v>46094</v>
      </c>
      <c r="I56" s="353">
        <v>34256</v>
      </c>
      <c r="J56" s="497">
        <f>H56/I56</f>
        <v>1.3455744978981785</v>
      </c>
      <c r="K56" s="498">
        <v>33247</v>
      </c>
      <c r="L56" s="353">
        <v>32029</v>
      </c>
      <c r="M56" s="497">
        <f>K56/L56</f>
        <v>1.0380280370913859</v>
      </c>
      <c r="N56" s="499">
        <f>I56/C56</f>
        <v>0.78247561616300054</v>
      </c>
      <c r="O56" s="491">
        <f>I56/D56</f>
        <v>0.84834076275383852</v>
      </c>
      <c r="Q56" s="43"/>
      <c r="AK56" s="438"/>
      <c r="AL56" s="438"/>
    </row>
    <row r="57" spans="1:43" ht="13.5" thickBot="1" x14ac:dyDescent="0.25">
      <c r="A57" s="511" t="s">
        <v>133</v>
      </c>
      <c r="B57" s="512">
        <v>138921</v>
      </c>
      <c r="C57" s="513">
        <v>59012</v>
      </c>
      <c r="D57" s="513">
        <v>53688</v>
      </c>
      <c r="E57" s="514">
        <f>B57/C57</f>
        <v>2.3541144174066293</v>
      </c>
      <c r="F57" s="515">
        <v>118105</v>
      </c>
      <c r="G57" s="152">
        <f>F57/B57</f>
        <v>0.85015944313674674</v>
      </c>
      <c r="H57" s="515">
        <v>57440</v>
      </c>
      <c r="I57" s="513">
        <v>40511</v>
      </c>
      <c r="J57" s="516">
        <f>H57/I57</f>
        <v>1.417886499962973</v>
      </c>
      <c r="K57" s="515">
        <v>39481</v>
      </c>
      <c r="L57" s="513">
        <v>37810</v>
      </c>
      <c r="M57" s="516">
        <f>K57/L57</f>
        <v>1.0441946574980163</v>
      </c>
      <c r="N57" s="517">
        <f>I57/C57</f>
        <v>0.68648749406900289</v>
      </c>
      <c r="O57" s="518">
        <f>I57/D57</f>
        <v>0.75456340336760541</v>
      </c>
      <c r="Q57" s="43"/>
      <c r="AK57" s="438"/>
      <c r="AL57" s="438"/>
    </row>
    <row r="58" spans="1:43" ht="14.25" thickTop="1" thickBot="1" x14ac:dyDescent="0.25">
      <c r="A58" s="319" t="s">
        <v>563</v>
      </c>
      <c r="B58" s="320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320"/>
      <c r="N58" s="477"/>
      <c r="O58" s="478"/>
      <c r="Q58" s="43"/>
      <c r="AK58" s="438"/>
      <c r="AL58" s="438"/>
    </row>
    <row r="59" spans="1:43" x14ac:dyDescent="0.2">
      <c r="A59" s="290" t="s">
        <v>132</v>
      </c>
      <c r="B59" s="479">
        <v>81013</v>
      </c>
      <c r="C59" s="353">
        <v>42112</v>
      </c>
      <c r="D59" s="353">
        <v>39256</v>
      </c>
      <c r="E59" s="480">
        <f>B59/C59</f>
        <v>1.9237509498480243</v>
      </c>
      <c r="F59" s="498">
        <v>70086</v>
      </c>
      <c r="G59" s="362">
        <f>F59/B59</f>
        <v>0.86512041277325857</v>
      </c>
      <c r="H59" s="353">
        <v>44930</v>
      </c>
      <c r="I59" s="353">
        <v>33897</v>
      </c>
      <c r="J59" s="497">
        <f>H59/I59</f>
        <v>1.3254860312122017</v>
      </c>
      <c r="K59" s="498">
        <v>33065</v>
      </c>
      <c r="L59" s="353">
        <v>31943</v>
      </c>
      <c r="M59" s="497">
        <f>K59/L59</f>
        <v>1.0351250665247471</v>
      </c>
      <c r="N59" s="499">
        <f>I59/C59</f>
        <v>0.80492496200607899</v>
      </c>
      <c r="O59" s="491">
        <f>I59/D59</f>
        <v>0.86348583656001632</v>
      </c>
      <c r="Q59" s="43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5"/>
      <c r="AF59" s="15"/>
      <c r="AG59" s="15"/>
      <c r="AH59" s="15"/>
      <c r="AI59" s="15"/>
      <c r="AJ59" s="15"/>
    </row>
    <row r="60" spans="1:43" ht="13.5" thickBot="1" x14ac:dyDescent="0.25">
      <c r="A60" s="511" t="s">
        <v>133</v>
      </c>
      <c r="B60" s="512">
        <v>132277</v>
      </c>
      <c r="C60" s="513">
        <v>55886</v>
      </c>
      <c r="D60" s="513">
        <v>51272</v>
      </c>
      <c r="E60" s="514">
        <f>B60/C60</f>
        <v>2.3669076333965573</v>
      </c>
      <c r="F60" s="515">
        <v>113218</v>
      </c>
      <c r="G60" s="152">
        <f>F60/B60</f>
        <v>0.85591599446615818</v>
      </c>
      <c r="H60" s="515">
        <v>58562</v>
      </c>
      <c r="I60" s="513">
        <v>40726</v>
      </c>
      <c r="J60" s="516">
        <f>H60/I60</f>
        <v>1.4379511859745617</v>
      </c>
      <c r="K60" s="515">
        <v>39680</v>
      </c>
      <c r="L60" s="513">
        <v>37968</v>
      </c>
      <c r="M60" s="516">
        <f>K60/L60</f>
        <v>1.0450906026127265</v>
      </c>
      <c r="N60" s="517">
        <f>I60/C60</f>
        <v>0.72873349318255021</v>
      </c>
      <c r="O60" s="518">
        <f>I60/D60</f>
        <v>0.79431268528631616</v>
      </c>
      <c r="Q60" s="43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5"/>
      <c r="AF60" s="15"/>
      <c r="AG60" s="15"/>
      <c r="AH60" s="15"/>
      <c r="AI60" s="15"/>
      <c r="AJ60" s="15"/>
    </row>
    <row r="61" spans="1:43" ht="14.25" thickTop="1" thickBot="1" x14ac:dyDescent="0.25">
      <c r="A61" s="319" t="s">
        <v>593</v>
      </c>
      <c r="B61" s="320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  <c r="N61" s="477"/>
      <c r="O61" s="478"/>
      <c r="Q61" s="43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5"/>
      <c r="AF61" s="15"/>
      <c r="AG61" s="15"/>
      <c r="AK61" s="438"/>
      <c r="AL61" s="438"/>
      <c r="AM61" s="438"/>
      <c r="AN61" s="438"/>
      <c r="AO61" s="438"/>
    </row>
    <row r="62" spans="1:43" x14ac:dyDescent="0.2">
      <c r="A62" s="290" t="s">
        <v>132</v>
      </c>
      <c r="B62" s="479">
        <v>78678</v>
      </c>
      <c r="C62" s="353">
        <v>41314</v>
      </c>
      <c r="D62" s="353">
        <v>38761</v>
      </c>
      <c r="E62" s="480">
        <f>B62/C62</f>
        <v>1.9043907634216004</v>
      </c>
      <c r="F62" s="498">
        <v>68185</v>
      </c>
      <c r="G62" s="362">
        <f>F62/B62</f>
        <v>0.86663362058008597</v>
      </c>
      <c r="H62" s="353">
        <v>44256</v>
      </c>
      <c r="I62" s="353">
        <v>33720</v>
      </c>
      <c r="J62" s="497">
        <f>H62/I62</f>
        <v>1.3124555160142348</v>
      </c>
      <c r="K62" s="498">
        <v>32087</v>
      </c>
      <c r="L62" s="353">
        <v>31744</v>
      </c>
      <c r="M62" s="497">
        <f>K62/L62</f>
        <v>1.010805191532258</v>
      </c>
      <c r="N62" s="499">
        <f>I62/C62</f>
        <v>0.81618821706927436</v>
      </c>
      <c r="O62" s="491">
        <f>I62/D62</f>
        <v>0.86994659580506184</v>
      </c>
      <c r="Q62" s="43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5"/>
      <c r="AF62" s="15"/>
      <c r="AG62" s="15"/>
      <c r="AK62" s="438"/>
      <c r="AL62" s="438"/>
      <c r="AM62" s="438"/>
      <c r="AN62" s="438"/>
      <c r="AO62" s="438"/>
    </row>
    <row r="63" spans="1:43" ht="13.5" thickBot="1" x14ac:dyDescent="0.25">
      <c r="A63" s="511" t="s">
        <v>133</v>
      </c>
      <c r="B63" s="512">
        <v>125342</v>
      </c>
      <c r="C63" s="513">
        <v>53823</v>
      </c>
      <c r="D63" s="513">
        <v>49355</v>
      </c>
      <c r="E63" s="514">
        <f>B63/C63</f>
        <v>2.3287813759916762</v>
      </c>
      <c r="F63" s="515">
        <v>106735</v>
      </c>
      <c r="G63" s="152">
        <f>F63/B63</f>
        <v>0.85155015876561724</v>
      </c>
      <c r="H63" s="515">
        <v>56435</v>
      </c>
      <c r="I63" s="513">
        <v>39630</v>
      </c>
      <c r="J63" s="516">
        <f>H63/I63</f>
        <v>1.424047438808983</v>
      </c>
      <c r="K63" s="515">
        <v>38728</v>
      </c>
      <c r="L63" s="513">
        <v>37009</v>
      </c>
      <c r="M63" s="516">
        <f>K63/L63</f>
        <v>1.0464481612580723</v>
      </c>
      <c r="N63" s="517">
        <f>I63/C63</f>
        <v>0.73630232428515685</v>
      </c>
      <c r="O63" s="518">
        <f>I63/D63</f>
        <v>0.80295816026745015</v>
      </c>
      <c r="Q63" s="454"/>
      <c r="AK63" s="438"/>
      <c r="AL63" s="438"/>
      <c r="AM63" s="438"/>
      <c r="AN63" s="438"/>
      <c r="AO63" s="438"/>
    </row>
    <row r="64" spans="1:43" ht="14.25" thickTop="1" thickBot="1" x14ac:dyDescent="0.25">
      <c r="A64" s="319" t="s">
        <v>597</v>
      </c>
      <c r="B64" s="320"/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  <c r="N64" s="477"/>
      <c r="O64" s="478"/>
      <c r="Q64" s="454"/>
      <c r="AG64" s="433"/>
      <c r="AH64" s="433"/>
      <c r="AI64" s="433"/>
      <c r="AJ64" s="433"/>
      <c r="AK64" s="433"/>
      <c r="AL64" s="433"/>
      <c r="AM64" s="433"/>
      <c r="AN64" s="433"/>
      <c r="AO64" s="433"/>
      <c r="AP64" s="433"/>
      <c r="AQ64" s="433"/>
    </row>
    <row r="65" spans="1:43" x14ac:dyDescent="0.2">
      <c r="A65" s="290" t="s">
        <v>132</v>
      </c>
      <c r="B65" s="479">
        <v>83071</v>
      </c>
      <c r="C65" s="353">
        <v>43298</v>
      </c>
      <c r="D65" s="353">
        <v>41003</v>
      </c>
      <c r="E65" s="480">
        <f>B65/C65</f>
        <v>1.918587463624186</v>
      </c>
      <c r="F65" s="498">
        <v>72656</v>
      </c>
      <c r="G65" s="362">
        <f>F65/B65</f>
        <v>0.87462532050896225</v>
      </c>
      <c r="H65" s="353">
        <v>47779</v>
      </c>
      <c r="I65" s="353">
        <v>35940</v>
      </c>
      <c r="J65" s="497">
        <f>H65/I65</f>
        <v>1.3294101279910964</v>
      </c>
      <c r="K65" s="498">
        <v>35739</v>
      </c>
      <c r="L65" s="353">
        <v>33925</v>
      </c>
      <c r="M65" s="497">
        <f>K65/L65</f>
        <v>1.0534708916728077</v>
      </c>
      <c r="N65" s="499">
        <f>I65/C65</f>
        <v>0.83006143470830063</v>
      </c>
      <c r="O65" s="491">
        <f>I65/D65</f>
        <v>0.87652123015389116</v>
      </c>
      <c r="Q65" s="454"/>
      <c r="AG65" s="433"/>
      <c r="AH65" s="433"/>
      <c r="AI65" s="433"/>
      <c r="AJ65" s="433"/>
      <c r="AK65" s="433"/>
      <c r="AL65" s="433"/>
      <c r="AM65" s="433"/>
      <c r="AN65" s="433"/>
      <c r="AO65" s="433"/>
      <c r="AP65" s="433"/>
      <c r="AQ65" s="433"/>
    </row>
    <row r="66" spans="1:43" ht="13.5" thickBot="1" x14ac:dyDescent="0.25">
      <c r="A66" s="511" t="s">
        <v>133</v>
      </c>
      <c r="B66" s="512">
        <v>128328</v>
      </c>
      <c r="C66" s="513">
        <v>54829</v>
      </c>
      <c r="D66" s="513">
        <v>50747</v>
      </c>
      <c r="E66" s="514">
        <f>B66/C66</f>
        <v>2.3405132320487332</v>
      </c>
      <c r="F66" s="515">
        <v>110414</v>
      </c>
      <c r="G66" s="152">
        <f>F66/B66</f>
        <v>0.86040458824262822</v>
      </c>
      <c r="H66" s="515">
        <v>59531</v>
      </c>
      <c r="I66" s="513">
        <v>41545</v>
      </c>
      <c r="J66" s="516">
        <f>H66/I66</f>
        <v>1.4329281501985798</v>
      </c>
      <c r="K66" s="515">
        <v>40815</v>
      </c>
      <c r="L66" s="513">
        <v>38805</v>
      </c>
      <c r="M66" s="516">
        <f>K66/L66</f>
        <v>1.0517974487823734</v>
      </c>
      <c r="N66" s="517">
        <f>I66/C66</f>
        <v>0.75771945503292049</v>
      </c>
      <c r="O66" s="518">
        <f>I66/D66</f>
        <v>0.81866908388673221</v>
      </c>
      <c r="Q66" s="454"/>
      <c r="AG66" s="433"/>
      <c r="AH66" s="433"/>
      <c r="AI66" s="433"/>
      <c r="AJ66" s="433"/>
      <c r="AK66" s="433"/>
      <c r="AL66" s="433"/>
      <c r="AM66" s="433"/>
      <c r="AN66" s="433"/>
      <c r="AO66" s="433"/>
      <c r="AP66" s="433"/>
      <c r="AQ66" s="433"/>
    </row>
    <row r="67" spans="1:43" ht="14.25" thickTop="1" thickBot="1" x14ac:dyDescent="0.25">
      <c r="A67" s="319" t="s">
        <v>601</v>
      </c>
      <c r="B67" s="320"/>
      <c r="C67" s="320"/>
      <c r="D67" s="320"/>
      <c r="E67" s="320"/>
      <c r="F67" s="320"/>
      <c r="G67" s="320"/>
      <c r="H67" s="320"/>
      <c r="I67" s="320"/>
      <c r="J67" s="320"/>
      <c r="K67" s="320"/>
      <c r="L67" s="320"/>
      <c r="M67" s="320"/>
      <c r="N67" s="477"/>
      <c r="O67" s="478"/>
      <c r="Q67" s="454"/>
      <c r="AK67" s="438"/>
      <c r="AL67" s="438"/>
      <c r="AM67" s="438"/>
      <c r="AN67" s="438"/>
      <c r="AO67" s="438"/>
      <c r="AP67" s="438"/>
      <c r="AQ67" s="433"/>
    </row>
    <row r="68" spans="1:43" ht="13.5" thickTop="1" x14ac:dyDescent="0.2">
      <c r="A68" s="290" t="s">
        <v>132</v>
      </c>
      <c r="B68" s="479">
        <v>81759</v>
      </c>
      <c r="C68" s="353">
        <v>43414</v>
      </c>
      <c r="D68" s="353">
        <v>41971</v>
      </c>
      <c r="E68" s="480">
        <f>B68/C68</f>
        <v>1.8832404293545861</v>
      </c>
      <c r="F68" s="498">
        <v>74379</v>
      </c>
      <c r="G68" s="362">
        <f>F68/B68</f>
        <v>0.9097347081055297</v>
      </c>
      <c r="H68" s="353">
        <v>48708</v>
      </c>
      <c r="I68" s="353">
        <v>36970</v>
      </c>
      <c r="J68" s="497">
        <f>H68/I68</f>
        <v>1.3175006762239654</v>
      </c>
      <c r="K68" s="498">
        <v>36519</v>
      </c>
      <c r="L68" s="353">
        <v>35127</v>
      </c>
      <c r="M68" s="497">
        <f>K68/L68</f>
        <v>1.0396276368605346</v>
      </c>
      <c r="N68" s="499">
        <f>I68/C68</f>
        <v>0.85156861841802178</v>
      </c>
      <c r="O68" s="491">
        <f>I68/D68</f>
        <v>0.8808462986347716</v>
      </c>
      <c r="P68" s="811" t="s">
        <v>613</v>
      </c>
      <c r="Q68" s="454"/>
      <c r="AK68" s="438"/>
      <c r="AL68" s="438"/>
      <c r="AM68" s="438"/>
      <c r="AN68" s="438"/>
      <c r="AO68" s="438"/>
      <c r="AP68" s="438"/>
      <c r="AQ68" s="433"/>
    </row>
    <row r="69" spans="1:43" ht="13.5" thickBot="1" x14ac:dyDescent="0.25">
      <c r="A69" s="511" t="s">
        <v>133</v>
      </c>
      <c r="B69" s="512">
        <v>129618</v>
      </c>
      <c r="C69" s="513">
        <v>55454</v>
      </c>
      <c r="D69" s="513">
        <v>52798</v>
      </c>
      <c r="E69" s="514">
        <f>B69/C69</f>
        <v>2.3373967612796189</v>
      </c>
      <c r="F69" s="515">
        <v>115465</v>
      </c>
      <c r="G69" s="152">
        <f>F69/B69</f>
        <v>0.89080991837553425</v>
      </c>
      <c r="H69" s="515">
        <v>61183</v>
      </c>
      <c r="I69" s="513">
        <v>42830</v>
      </c>
      <c r="J69" s="516">
        <f>H69/I69</f>
        <v>1.4285080551015643</v>
      </c>
      <c r="K69" s="515">
        <v>42615</v>
      </c>
      <c r="L69" s="513">
        <v>40478</v>
      </c>
      <c r="M69" s="516">
        <f>K69/L69</f>
        <v>1.0527941103809477</v>
      </c>
      <c r="N69" s="517">
        <f>I69/C69</f>
        <v>0.77235185919861504</v>
      </c>
      <c r="O69" s="518">
        <f>I69/D69</f>
        <v>0.81120496988522295</v>
      </c>
      <c r="P69" s="812"/>
      <c r="Q69" s="454"/>
      <c r="AK69" s="438"/>
      <c r="AL69" s="438"/>
      <c r="AM69" s="438"/>
      <c r="AN69" s="438"/>
      <c r="AO69" s="438"/>
      <c r="AP69" s="438"/>
      <c r="AQ69" s="433"/>
    </row>
    <row r="70" spans="1:43" ht="14.25" thickTop="1" thickBot="1" x14ac:dyDescent="0.25">
      <c r="A70" s="319" t="s">
        <v>605</v>
      </c>
      <c r="B70" s="320"/>
      <c r="C70" s="320"/>
      <c r="D70" s="320"/>
      <c r="E70" s="320"/>
      <c r="F70" s="320"/>
      <c r="G70" s="320"/>
      <c r="H70" s="320"/>
      <c r="I70" s="320"/>
      <c r="J70" s="320"/>
      <c r="K70" s="320"/>
      <c r="L70" s="320"/>
      <c r="M70" s="320"/>
      <c r="N70" s="477"/>
      <c r="O70" s="478"/>
      <c r="P70" s="813"/>
      <c r="Q70" s="454"/>
      <c r="AK70" s="438"/>
      <c r="AL70" s="438"/>
      <c r="AM70" s="438"/>
      <c r="AN70" s="438"/>
      <c r="AO70" s="438"/>
      <c r="AP70" s="438"/>
      <c r="AQ70" s="433"/>
    </row>
    <row r="71" spans="1:43" x14ac:dyDescent="0.2">
      <c r="A71" s="290" t="s">
        <v>132</v>
      </c>
      <c r="B71" s="479">
        <v>86543</v>
      </c>
      <c r="C71" s="353">
        <v>43864</v>
      </c>
      <c r="D71" s="353">
        <v>42114</v>
      </c>
      <c r="E71" s="480">
        <f>B71/C71</f>
        <v>1.9729846799197519</v>
      </c>
      <c r="F71" s="498">
        <v>77431</v>
      </c>
      <c r="G71" s="362">
        <f>F71/B71</f>
        <v>0.89471129958517726</v>
      </c>
      <c r="H71" s="353">
        <v>49097</v>
      </c>
      <c r="I71" s="353">
        <v>36761</v>
      </c>
      <c r="J71" s="497">
        <f>H71/I71</f>
        <v>1.3355730257609968</v>
      </c>
      <c r="K71" s="498">
        <v>36107</v>
      </c>
      <c r="L71" s="353">
        <v>34845</v>
      </c>
      <c r="M71" s="497">
        <f>K71/L71</f>
        <v>1.036217534796958</v>
      </c>
      <c r="N71" s="499">
        <f>I71/C71</f>
        <v>0.8380676636877622</v>
      </c>
      <c r="O71" s="491">
        <f>I71/D71</f>
        <v>0.87289262478035812</v>
      </c>
      <c r="P71" s="491">
        <f>37741/D71</f>
        <v>0.89616279621978434</v>
      </c>
      <c r="Q71" s="454"/>
      <c r="AK71" s="438"/>
      <c r="AL71" s="438"/>
      <c r="AM71" s="438"/>
      <c r="AN71" s="438"/>
      <c r="AO71" s="438"/>
      <c r="AP71" s="438"/>
      <c r="AQ71" s="433"/>
    </row>
    <row r="72" spans="1:43" ht="13.5" thickBot="1" x14ac:dyDescent="0.25">
      <c r="A72" s="511" t="s">
        <v>133</v>
      </c>
      <c r="B72" s="512">
        <v>141884</v>
      </c>
      <c r="C72" s="513">
        <v>58491</v>
      </c>
      <c r="D72" s="513">
        <v>54964</v>
      </c>
      <c r="E72" s="514">
        <f>B72/C72</f>
        <v>2.4257407122463284</v>
      </c>
      <c r="F72" s="515">
        <v>124037</v>
      </c>
      <c r="G72" s="152">
        <f>F72/B72</f>
        <v>0.87421414676778209</v>
      </c>
      <c r="H72" s="515">
        <v>60493</v>
      </c>
      <c r="I72" s="513">
        <v>42860</v>
      </c>
      <c r="J72" s="516">
        <f>H72/I72</f>
        <v>1.4114092393840412</v>
      </c>
      <c r="K72" s="515">
        <v>42348</v>
      </c>
      <c r="L72" s="513">
        <v>40420</v>
      </c>
      <c r="M72" s="516">
        <f>K72/L72</f>
        <v>1.0476991588322613</v>
      </c>
      <c r="N72" s="517">
        <f>I72/C72</f>
        <v>0.73276230531192832</v>
      </c>
      <c r="O72" s="518">
        <f>I72/D72</f>
        <v>0.77978313077650829</v>
      </c>
      <c r="P72" s="518">
        <f>44344/D72</f>
        <v>0.80678262135215772</v>
      </c>
      <c r="Q72" s="454"/>
      <c r="AK72" s="438"/>
      <c r="AL72" s="438"/>
      <c r="AM72" s="438"/>
      <c r="AN72" s="438"/>
      <c r="AO72" s="438"/>
      <c r="AP72" s="438"/>
      <c r="AQ72" s="433"/>
    </row>
    <row r="73" spans="1:43" ht="13.5" thickTop="1" x14ac:dyDescent="0.2">
      <c r="A73" s="15" t="s">
        <v>55</v>
      </c>
      <c r="F73" s="205"/>
      <c r="H73" s="205"/>
      <c r="I73" s="205"/>
      <c r="J73" s="205"/>
      <c r="K73" s="205"/>
      <c r="L73" s="205"/>
      <c r="M73" s="15" t="s">
        <v>54</v>
      </c>
      <c r="O73" s="519"/>
      <c r="Q73" s="454"/>
      <c r="S73" s="443" t="s">
        <v>25</v>
      </c>
      <c r="T73" s="456" t="s">
        <v>5</v>
      </c>
      <c r="U73" s="456" t="s">
        <v>6</v>
      </c>
      <c r="V73" s="456" t="s">
        <v>7</v>
      </c>
      <c r="W73" s="456" t="s">
        <v>8</v>
      </c>
      <c r="X73" s="456" t="s">
        <v>9</v>
      </c>
      <c r="Y73" s="456" t="s">
        <v>10</v>
      </c>
      <c r="Z73" s="456" t="s">
        <v>11</v>
      </c>
      <c r="AA73" s="456" t="s">
        <v>12</v>
      </c>
      <c r="AB73" s="456" t="s">
        <v>13</v>
      </c>
      <c r="AC73" s="457" t="s">
        <v>14</v>
      </c>
      <c r="AD73" s="457" t="s">
        <v>15</v>
      </c>
      <c r="AE73" s="438" t="s">
        <v>16</v>
      </c>
      <c r="AF73" s="438" t="s">
        <v>17</v>
      </c>
      <c r="AG73" s="438" t="s">
        <v>35</v>
      </c>
      <c r="AH73" s="438" t="s">
        <v>543</v>
      </c>
      <c r="AI73" s="438" t="s">
        <v>545</v>
      </c>
      <c r="AJ73" s="438" t="s">
        <v>553</v>
      </c>
      <c r="AK73" s="438" t="s">
        <v>563</v>
      </c>
      <c r="AL73" s="438" t="s">
        <v>593</v>
      </c>
      <c r="AM73" s="438" t="s">
        <v>597</v>
      </c>
      <c r="AN73" s="438" t="s">
        <v>601</v>
      </c>
      <c r="AO73" s="438" t="s">
        <v>605</v>
      </c>
      <c r="AP73" s="438"/>
      <c r="AQ73" s="433"/>
    </row>
    <row r="74" spans="1:43" x14ac:dyDescent="0.2">
      <c r="F74" s="33"/>
      <c r="G74" s="33"/>
      <c r="I74" s="33"/>
      <c r="J74" s="33"/>
      <c r="K74" s="33"/>
      <c r="L74" s="33"/>
      <c r="Q74" s="454"/>
      <c r="R74" s="437" t="s">
        <v>137</v>
      </c>
      <c r="S74" s="520">
        <v>2.1224218366344738</v>
      </c>
      <c r="T74" s="520">
        <v>1.8998944033790919</v>
      </c>
      <c r="U74" s="520">
        <v>2.1545983798454431</v>
      </c>
      <c r="V74" s="520">
        <v>2.0286271958360445</v>
      </c>
      <c r="W74" s="520">
        <v>1.9887057718023782</v>
      </c>
      <c r="X74" s="520">
        <v>2.0233468355295767</v>
      </c>
      <c r="Y74" s="520">
        <v>2.0857823669579032</v>
      </c>
      <c r="Z74" s="521">
        <v>2.0214112828151181</v>
      </c>
      <c r="AA74" s="521">
        <v>2.0135310296860673</v>
      </c>
      <c r="AB74" s="521">
        <v>1.9522730847884222</v>
      </c>
      <c r="AC74" s="522">
        <v>1.9832375855827498</v>
      </c>
      <c r="AD74" s="523">
        <f>+E38</f>
        <v>1.9638503127318987</v>
      </c>
      <c r="AE74" s="523">
        <f>+E41</f>
        <v>1.9912978733305413</v>
      </c>
      <c r="AF74" s="523">
        <f>+E44</f>
        <v>1.9652480400553396</v>
      </c>
      <c r="AG74" s="523">
        <f>E47</f>
        <v>1.9562756400270032</v>
      </c>
      <c r="AH74" s="523">
        <f>+E50</f>
        <v>1.9332474573664276</v>
      </c>
      <c r="AI74" s="523">
        <f>+E53</f>
        <v>1.9347356733082475</v>
      </c>
      <c r="AJ74" s="523">
        <f>E56</f>
        <v>1.9454761415290436</v>
      </c>
      <c r="AK74" s="523">
        <f>E59</f>
        <v>1.9237509498480243</v>
      </c>
      <c r="AL74" s="523">
        <f>E62</f>
        <v>1.9043907634216004</v>
      </c>
      <c r="AM74" s="523">
        <f>E65</f>
        <v>1.918587463624186</v>
      </c>
      <c r="AN74" s="523">
        <f>E68</f>
        <v>1.8832404293545861</v>
      </c>
      <c r="AO74" s="523">
        <f>E71</f>
        <v>1.9729846799197519</v>
      </c>
      <c r="AP74" s="438"/>
      <c r="AQ74" s="433"/>
    </row>
    <row r="75" spans="1:43" x14ac:dyDescent="0.2">
      <c r="A75" s="466" t="s">
        <v>39</v>
      </c>
      <c r="F75" s="33"/>
      <c r="Q75" s="454"/>
      <c r="R75" s="437" t="s">
        <v>138</v>
      </c>
      <c r="S75" s="520">
        <v>2.300022988912271</v>
      </c>
      <c r="T75" s="520">
        <v>2.107121836374338</v>
      </c>
      <c r="U75" s="520">
        <v>2.3520056422463194</v>
      </c>
      <c r="V75" s="520">
        <v>2.2559399893329664</v>
      </c>
      <c r="W75" s="520">
        <v>2.3022055750249173</v>
      </c>
      <c r="X75" s="520">
        <v>2.3185652246534159</v>
      </c>
      <c r="Y75" s="520">
        <v>2.3770379245816451</v>
      </c>
      <c r="Z75" s="521">
        <v>2.3345692336994475</v>
      </c>
      <c r="AA75" s="521">
        <v>2.3494936436112908</v>
      </c>
      <c r="AB75" s="521">
        <v>2.341234266862696</v>
      </c>
      <c r="AC75" s="522">
        <v>2.3882289221881208</v>
      </c>
      <c r="AD75" s="523">
        <f>+E39</f>
        <v>2.3857161441394563</v>
      </c>
      <c r="AE75" s="523">
        <f>+E42</f>
        <v>2.3687548446198297</v>
      </c>
      <c r="AF75" s="523">
        <f>+E45</f>
        <v>2.3665388732604744</v>
      </c>
      <c r="AG75" s="523">
        <f>E48</f>
        <v>2.3256935909839709</v>
      </c>
      <c r="AH75" s="523">
        <f>+E51</f>
        <v>2.2918936743705913</v>
      </c>
      <c r="AI75" s="523">
        <f>+E54</f>
        <v>2.3200589512876202</v>
      </c>
      <c r="AJ75" s="523">
        <f>E57</f>
        <v>2.3541144174066293</v>
      </c>
      <c r="AK75" s="523">
        <f>E60</f>
        <v>2.3669076333965573</v>
      </c>
      <c r="AL75" s="523">
        <f>E63</f>
        <v>2.3287813759916762</v>
      </c>
      <c r="AM75" s="523">
        <f>E66</f>
        <v>2.3405132320487332</v>
      </c>
      <c r="AN75" s="523">
        <f>E69</f>
        <v>2.3373967612796189</v>
      </c>
      <c r="AO75" s="523">
        <f>E72</f>
        <v>2.4257407122463284</v>
      </c>
      <c r="AP75" s="438"/>
      <c r="AQ75" s="433"/>
    </row>
    <row r="76" spans="1:43" x14ac:dyDescent="0.2">
      <c r="M76" s="15" t="s">
        <v>136</v>
      </c>
      <c r="Q76" s="454"/>
      <c r="S76" s="443"/>
      <c r="T76" s="456"/>
      <c r="U76" s="456"/>
      <c r="V76" s="456"/>
      <c r="W76" s="456"/>
      <c r="X76" s="456"/>
      <c r="Y76" s="456"/>
      <c r="Z76" s="456"/>
      <c r="AA76" s="456"/>
      <c r="AB76" s="456"/>
      <c r="AC76" s="457"/>
      <c r="AD76" s="457"/>
      <c r="AK76" s="438"/>
      <c r="AL76" s="438"/>
      <c r="AM76" s="438"/>
      <c r="AN76" s="438"/>
      <c r="AO76" s="438"/>
      <c r="AP76" s="438"/>
      <c r="AQ76" s="433"/>
    </row>
    <row r="77" spans="1:43" x14ac:dyDescent="0.2">
      <c r="S77" s="520"/>
      <c r="T77" s="520"/>
      <c r="U77" s="520"/>
      <c r="V77" s="520"/>
      <c r="W77" s="520"/>
      <c r="X77" s="520"/>
      <c r="Y77" s="520"/>
      <c r="Z77" s="521"/>
      <c r="AA77" s="521"/>
      <c r="AB77" s="521"/>
      <c r="AC77" s="522"/>
      <c r="AD77" s="522"/>
      <c r="AE77" s="523"/>
      <c r="AF77" s="523"/>
      <c r="AG77" s="523"/>
      <c r="AK77" s="438"/>
      <c r="AL77" s="438"/>
      <c r="AM77" s="438"/>
      <c r="AN77" s="438"/>
      <c r="AO77" s="438"/>
      <c r="AP77" s="438"/>
      <c r="AQ77" s="433"/>
    </row>
    <row r="78" spans="1:43" x14ac:dyDescent="0.2">
      <c r="S78" s="520"/>
      <c r="T78" s="520"/>
      <c r="U78" s="520"/>
      <c r="V78" s="520"/>
      <c r="W78" s="520"/>
      <c r="X78" s="520"/>
      <c r="Y78" s="520"/>
      <c r="Z78" s="521"/>
      <c r="AA78" s="521"/>
      <c r="AB78" s="521"/>
      <c r="AC78" s="522"/>
      <c r="AD78" s="522"/>
      <c r="AE78" s="523"/>
      <c r="AF78" s="523"/>
      <c r="AG78" s="523"/>
      <c r="AK78" s="438"/>
      <c r="AL78" s="438"/>
      <c r="AM78" s="438"/>
      <c r="AN78" s="438"/>
      <c r="AO78" s="438"/>
      <c r="AP78" s="438"/>
      <c r="AQ78" s="433"/>
    </row>
    <row r="79" spans="1:43" x14ac:dyDescent="0.2">
      <c r="AE79" s="454"/>
      <c r="AF79" s="454"/>
      <c r="AG79" s="454"/>
      <c r="AH79" s="454"/>
      <c r="AI79" s="454"/>
      <c r="AK79" s="438"/>
      <c r="AL79" s="438"/>
      <c r="AM79" s="438"/>
      <c r="AN79" s="438"/>
      <c r="AO79" s="438"/>
      <c r="AP79" s="438"/>
      <c r="AQ79" s="433"/>
    </row>
    <row r="80" spans="1:43" x14ac:dyDescent="0.2">
      <c r="AK80" s="438"/>
      <c r="AL80" s="438"/>
      <c r="AM80" s="438"/>
      <c r="AN80" s="438"/>
      <c r="AO80" s="438"/>
      <c r="AP80" s="438"/>
      <c r="AQ80" s="433"/>
    </row>
    <row r="81" spans="33:43" x14ac:dyDescent="0.2">
      <c r="AK81" s="438"/>
      <c r="AL81" s="438"/>
      <c r="AM81" s="438"/>
      <c r="AN81" s="438"/>
      <c r="AO81" s="438"/>
      <c r="AP81" s="438"/>
      <c r="AQ81" s="433"/>
    </row>
    <row r="82" spans="33:43" x14ac:dyDescent="0.2">
      <c r="AK82" s="438"/>
      <c r="AL82" s="438"/>
      <c r="AM82" s="438"/>
      <c r="AN82" s="438"/>
      <c r="AO82" s="438"/>
      <c r="AP82" s="438"/>
      <c r="AQ82" s="433"/>
    </row>
    <row r="83" spans="33:43" x14ac:dyDescent="0.2">
      <c r="AG83" s="433"/>
      <c r="AH83" s="433"/>
      <c r="AI83" s="433"/>
      <c r="AJ83" s="433"/>
      <c r="AK83" s="433"/>
      <c r="AL83" s="433"/>
      <c r="AM83" s="433"/>
      <c r="AN83" s="433"/>
      <c r="AO83" s="433"/>
      <c r="AP83" s="433"/>
      <c r="AQ83" s="433"/>
    </row>
    <row r="84" spans="33:43" x14ac:dyDescent="0.2">
      <c r="AG84" s="433"/>
      <c r="AH84" s="433"/>
      <c r="AI84" s="433"/>
      <c r="AJ84" s="433"/>
      <c r="AK84" s="433"/>
      <c r="AL84" s="433"/>
      <c r="AM84" s="433"/>
      <c r="AN84" s="433"/>
      <c r="AO84" s="433"/>
      <c r="AP84" s="433"/>
      <c r="AQ84" s="433"/>
    </row>
    <row r="85" spans="33:43" x14ac:dyDescent="0.2">
      <c r="AG85" s="433"/>
      <c r="AH85" s="433"/>
      <c r="AI85" s="433"/>
      <c r="AJ85" s="433"/>
      <c r="AK85" s="433"/>
      <c r="AL85" s="433"/>
      <c r="AM85" s="433"/>
      <c r="AN85" s="433"/>
      <c r="AO85" s="433"/>
      <c r="AP85" s="433"/>
      <c r="AQ85" s="433"/>
    </row>
    <row r="86" spans="33:43" x14ac:dyDescent="0.2">
      <c r="AG86" s="433"/>
      <c r="AH86" s="433"/>
      <c r="AI86" s="433"/>
      <c r="AJ86" s="433"/>
      <c r="AK86" s="433"/>
      <c r="AL86" s="433"/>
      <c r="AM86" s="433"/>
      <c r="AN86" s="433"/>
      <c r="AO86" s="433"/>
      <c r="AP86" s="433"/>
      <c r="AQ86" s="433"/>
    </row>
    <row r="101" spans="11:11" x14ac:dyDescent="0.2">
      <c r="K101" s="108"/>
    </row>
    <row r="102" spans="11:11" x14ac:dyDescent="0.2">
      <c r="K102" s="108"/>
    </row>
    <row r="188" spans="26:28" x14ac:dyDescent="0.2">
      <c r="Z188" s="524"/>
      <c r="AA188" s="524"/>
      <c r="AB188" s="524"/>
    </row>
  </sheetData>
  <mergeCells count="1">
    <mergeCell ref="P68:P7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UP1569"/>
  <sheetViews>
    <sheetView workbookViewId="0">
      <pane xSplit="10" topLeftCell="CI1" activePane="topRight" state="frozen"/>
      <selection pane="topRight" activeCell="A2" sqref="A2"/>
    </sheetView>
  </sheetViews>
  <sheetFormatPr defaultRowHeight="12.75" x14ac:dyDescent="0.2"/>
  <cols>
    <col min="1" max="1" width="40.28515625" style="15" customWidth="1"/>
    <col min="2" max="2" width="5.85546875" style="685" customWidth="1"/>
    <col min="3" max="3" width="40.28515625" style="15" customWidth="1"/>
    <col min="4" max="4" width="7.5703125" style="15" hidden="1" customWidth="1"/>
    <col min="5" max="5" width="7.140625" style="15" hidden="1" customWidth="1"/>
    <col min="6" max="6" width="10.28515625" style="15" hidden="1" customWidth="1"/>
    <col min="7" max="7" width="7.42578125" style="15" hidden="1" customWidth="1"/>
    <col min="8" max="8" width="6.7109375" style="15" hidden="1" customWidth="1"/>
    <col min="9" max="9" width="9.140625" style="15" hidden="1" customWidth="1"/>
    <col min="10" max="10" width="7.140625" style="15" hidden="1" customWidth="1"/>
    <col min="11" max="11" width="8" style="526" customWidth="1"/>
    <col min="12" max="12" width="7" style="15" customWidth="1"/>
    <col min="13" max="13" width="10" style="15" customWidth="1"/>
    <col min="14" max="14" width="6.85546875" style="15" customWidth="1"/>
    <col min="15" max="15" width="7.140625" style="15" customWidth="1"/>
    <col min="16" max="16" width="9.140625" style="15"/>
    <col min="17" max="17" width="7" style="15" customWidth="1"/>
    <col min="18" max="18" width="8" style="526" customWidth="1"/>
    <col min="19" max="19" width="7" style="15" customWidth="1"/>
    <col min="20" max="20" width="10" style="15" customWidth="1"/>
    <col min="21" max="21" width="6.85546875" style="15" customWidth="1"/>
    <col min="22" max="22" width="7.140625" style="15" customWidth="1"/>
    <col min="23" max="24" width="8.85546875" style="15" customWidth="1"/>
    <col min="25" max="25" width="8" style="526" customWidth="1"/>
    <col min="26" max="26" width="7" style="15" customWidth="1"/>
    <col min="27" max="27" width="10" style="15" customWidth="1"/>
    <col min="28" max="28" width="6.85546875" style="15" customWidth="1"/>
    <col min="29" max="29" width="7.140625" style="15" customWidth="1"/>
    <col min="30" max="31" width="8.85546875" style="15" customWidth="1"/>
    <col min="32" max="32" width="8" style="526" customWidth="1"/>
    <col min="33" max="33" width="7" style="15" customWidth="1"/>
    <col min="34" max="34" width="10" style="15" customWidth="1"/>
    <col min="35" max="35" width="6.85546875" style="15" customWidth="1"/>
    <col min="36" max="36" width="7.140625" style="15" customWidth="1"/>
    <col min="37" max="38" width="8.85546875" style="15" customWidth="1"/>
    <col min="39" max="39" width="8" style="15" customWidth="1"/>
    <col min="40" max="40" width="7" style="15" customWidth="1"/>
    <col min="41" max="41" width="10" style="15" customWidth="1"/>
    <col min="42" max="42" width="6.85546875" style="15" customWidth="1"/>
    <col min="43" max="43" width="7.140625" style="15" customWidth="1"/>
    <col min="44" max="45" width="8.85546875" style="15" customWidth="1"/>
    <col min="46" max="46" width="8" style="15" customWidth="1"/>
    <col min="47" max="47" width="7" style="15" customWidth="1"/>
    <col min="48" max="48" width="10" style="15" customWidth="1"/>
    <col min="49" max="49" width="6.85546875" style="15" customWidth="1"/>
    <col min="50" max="50" width="7.140625" style="15" customWidth="1"/>
    <col min="51" max="52" width="8.85546875" style="15" customWidth="1"/>
    <col min="53" max="53" width="8" style="15" customWidth="1"/>
    <col min="54" max="54" width="7" style="15" customWidth="1"/>
    <col min="55" max="55" width="10" style="15" customWidth="1"/>
    <col min="56" max="56" width="6.85546875" style="15" customWidth="1"/>
    <col min="57" max="57" width="7.140625" style="15" customWidth="1"/>
    <col min="58" max="59" width="8.85546875" style="15" customWidth="1"/>
    <col min="60" max="60" width="8" style="15" customWidth="1"/>
    <col min="61" max="61" width="7" style="15" customWidth="1"/>
    <col min="62" max="62" width="10" style="15" customWidth="1"/>
    <col min="63" max="63" width="6.85546875" style="15" customWidth="1"/>
    <col min="64" max="64" width="7.140625" style="15" customWidth="1"/>
    <col min="65" max="66" width="8.85546875" style="15" customWidth="1"/>
    <col min="67" max="67" width="8" style="15" customWidth="1"/>
    <col min="68" max="68" width="7" style="15" customWidth="1"/>
    <col min="69" max="69" width="10" style="15" customWidth="1"/>
    <col min="70" max="70" width="6.85546875" style="15" customWidth="1"/>
    <col min="71" max="71" width="7.140625" style="15" customWidth="1"/>
    <col min="72" max="73" width="8.85546875" style="15" customWidth="1"/>
    <col min="74" max="74" width="8" style="15" customWidth="1"/>
    <col min="75" max="75" width="7" style="15" customWidth="1"/>
    <col min="76" max="76" width="10" style="15" customWidth="1"/>
    <col min="77" max="77" width="6.85546875" style="15" customWidth="1"/>
    <col min="78" max="78" width="7.140625" style="15" customWidth="1"/>
    <col min="79" max="80" width="8.85546875" style="15" customWidth="1"/>
    <col min="81" max="81" width="8" style="15" customWidth="1"/>
    <col min="82" max="82" width="7" style="15" customWidth="1"/>
    <col min="83" max="83" width="10" style="15" customWidth="1"/>
    <col min="84" max="84" width="6.85546875" style="15" customWidth="1"/>
    <col min="85" max="85" width="7.140625" style="15" customWidth="1"/>
    <col min="86" max="87" width="8.85546875" style="15" customWidth="1"/>
    <col min="88" max="88" width="8" style="15" customWidth="1"/>
    <col min="89" max="89" width="7" style="15" customWidth="1"/>
    <col min="90" max="90" width="10" style="15" customWidth="1"/>
    <col min="91" max="91" width="6.85546875" style="15" customWidth="1"/>
    <col min="92" max="92" width="7.140625" style="15" customWidth="1"/>
    <col min="93" max="94" width="8.85546875" style="15" customWidth="1"/>
    <col min="95" max="95" width="12.7109375" style="15" customWidth="1"/>
    <col min="96" max="206" width="9.140625" style="15"/>
    <col min="207" max="207" width="40.28515625" style="15" customWidth="1"/>
    <col min="208" max="208" width="5.85546875" style="15" customWidth="1"/>
    <col min="209" max="209" width="40.28515625" style="15" customWidth="1"/>
    <col min="210" max="216" width="0" style="15" hidden="1" customWidth="1"/>
    <col min="217" max="217" width="8" style="15" customWidth="1"/>
    <col min="218" max="218" width="7" style="15" customWidth="1"/>
    <col min="219" max="219" width="10" style="15" customWidth="1"/>
    <col min="220" max="220" width="6.85546875" style="15" customWidth="1"/>
    <col min="221" max="221" width="7.140625" style="15" customWidth="1"/>
    <col min="222" max="222" width="9.140625" style="15"/>
    <col min="223" max="223" width="7" style="15" customWidth="1"/>
    <col min="224" max="224" width="8" style="15" customWidth="1"/>
    <col min="225" max="225" width="7" style="15" customWidth="1"/>
    <col min="226" max="226" width="10" style="15" customWidth="1"/>
    <col min="227" max="227" width="6.85546875" style="15" customWidth="1"/>
    <col min="228" max="228" width="7.140625" style="15" customWidth="1"/>
    <col min="229" max="230" width="8.85546875" style="15" customWidth="1"/>
    <col min="231" max="231" width="8" style="15" customWidth="1"/>
    <col min="232" max="232" width="7" style="15" customWidth="1"/>
    <col min="233" max="233" width="10" style="15" customWidth="1"/>
    <col min="234" max="234" width="6.85546875" style="15" customWidth="1"/>
    <col min="235" max="235" width="7.140625" style="15" customWidth="1"/>
    <col min="236" max="237" width="8.85546875" style="15" customWidth="1"/>
    <col min="238" max="462" width="9.140625" style="15"/>
    <col min="463" max="463" width="40.28515625" style="15" customWidth="1"/>
    <col min="464" max="464" width="5.85546875" style="15" customWidth="1"/>
    <col min="465" max="465" width="40.28515625" style="15" customWidth="1"/>
    <col min="466" max="472" width="0" style="15" hidden="1" customWidth="1"/>
    <col min="473" max="473" width="8" style="15" customWidth="1"/>
    <col min="474" max="474" width="7" style="15" customWidth="1"/>
    <col min="475" max="475" width="10" style="15" customWidth="1"/>
    <col min="476" max="476" width="6.85546875" style="15" customWidth="1"/>
    <col min="477" max="477" width="7.140625" style="15" customWidth="1"/>
    <col min="478" max="478" width="9.140625" style="15"/>
    <col min="479" max="479" width="7" style="15" customWidth="1"/>
    <col min="480" max="480" width="8" style="15" customWidth="1"/>
    <col min="481" max="481" width="7" style="15" customWidth="1"/>
    <col min="482" max="482" width="10" style="15" customWidth="1"/>
    <col min="483" max="483" width="6.85546875" style="15" customWidth="1"/>
    <col min="484" max="484" width="7.140625" style="15" customWidth="1"/>
    <col min="485" max="486" width="8.85546875" style="15" customWidth="1"/>
    <col min="487" max="487" width="8" style="15" customWidth="1"/>
    <col min="488" max="488" width="7" style="15" customWidth="1"/>
    <col min="489" max="489" width="10" style="15" customWidth="1"/>
    <col min="490" max="490" width="6.85546875" style="15" customWidth="1"/>
    <col min="491" max="491" width="7.140625" style="15" customWidth="1"/>
    <col min="492" max="493" width="8.85546875" style="15" customWidth="1"/>
    <col min="494" max="718" width="9.140625" style="15"/>
    <col min="719" max="719" width="40.28515625" style="15" customWidth="1"/>
    <col min="720" max="720" width="5.85546875" style="15" customWidth="1"/>
    <col min="721" max="721" width="40.28515625" style="15" customWidth="1"/>
    <col min="722" max="728" width="0" style="15" hidden="1" customWidth="1"/>
    <col min="729" max="729" width="8" style="15" customWidth="1"/>
    <col min="730" max="730" width="7" style="15" customWidth="1"/>
    <col min="731" max="731" width="10" style="15" customWidth="1"/>
    <col min="732" max="732" width="6.85546875" style="15" customWidth="1"/>
    <col min="733" max="733" width="7.140625" style="15" customWidth="1"/>
    <col min="734" max="734" width="9.140625" style="15"/>
    <col min="735" max="735" width="7" style="15" customWidth="1"/>
    <col min="736" max="736" width="8" style="15" customWidth="1"/>
    <col min="737" max="737" width="7" style="15" customWidth="1"/>
    <col min="738" max="738" width="10" style="15" customWidth="1"/>
    <col min="739" max="739" width="6.85546875" style="15" customWidth="1"/>
    <col min="740" max="740" width="7.140625" style="15" customWidth="1"/>
    <col min="741" max="742" width="8.85546875" style="15" customWidth="1"/>
    <col min="743" max="743" width="8" style="15" customWidth="1"/>
    <col min="744" max="744" width="7" style="15" customWidth="1"/>
    <col min="745" max="745" width="10" style="15" customWidth="1"/>
    <col min="746" max="746" width="6.85546875" style="15" customWidth="1"/>
    <col min="747" max="747" width="7.140625" style="15" customWidth="1"/>
    <col min="748" max="749" width="8.85546875" style="15" customWidth="1"/>
    <col min="750" max="974" width="9.140625" style="15"/>
    <col min="975" max="975" width="40.28515625" style="15" customWidth="1"/>
    <col min="976" max="976" width="5.85546875" style="15" customWidth="1"/>
    <col min="977" max="977" width="40.28515625" style="15" customWidth="1"/>
    <col min="978" max="984" width="0" style="15" hidden="1" customWidth="1"/>
    <col min="985" max="985" width="8" style="15" customWidth="1"/>
    <col min="986" max="986" width="7" style="15" customWidth="1"/>
    <col min="987" max="987" width="10" style="15" customWidth="1"/>
    <col min="988" max="988" width="6.85546875" style="15" customWidth="1"/>
    <col min="989" max="989" width="7.140625" style="15" customWidth="1"/>
    <col min="990" max="990" width="9.140625" style="15"/>
    <col min="991" max="991" width="7" style="15" customWidth="1"/>
    <col min="992" max="992" width="8" style="15" customWidth="1"/>
    <col min="993" max="993" width="7" style="15" customWidth="1"/>
    <col min="994" max="994" width="10" style="15" customWidth="1"/>
    <col min="995" max="995" width="6.85546875" style="15" customWidth="1"/>
    <col min="996" max="996" width="7.140625" style="15" customWidth="1"/>
    <col min="997" max="998" width="8.85546875" style="15" customWidth="1"/>
    <col min="999" max="999" width="8" style="15" customWidth="1"/>
    <col min="1000" max="1000" width="7" style="15" customWidth="1"/>
    <col min="1001" max="1001" width="10" style="15" customWidth="1"/>
    <col min="1002" max="1002" width="6.85546875" style="15" customWidth="1"/>
    <col min="1003" max="1003" width="7.140625" style="15" customWidth="1"/>
    <col min="1004" max="1005" width="8.85546875" style="15" customWidth="1"/>
    <col min="1006" max="1230" width="9.140625" style="15"/>
    <col min="1231" max="1231" width="40.28515625" style="15" customWidth="1"/>
    <col min="1232" max="1232" width="5.85546875" style="15" customWidth="1"/>
    <col min="1233" max="1233" width="40.28515625" style="15" customWidth="1"/>
    <col min="1234" max="1240" width="0" style="15" hidden="1" customWidth="1"/>
    <col min="1241" max="1241" width="8" style="15" customWidth="1"/>
    <col min="1242" max="1242" width="7" style="15" customWidth="1"/>
    <col min="1243" max="1243" width="10" style="15" customWidth="1"/>
    <col min="1244" max="1244" width="6.85546875" style="15" customWidth="1"/>
    <col min="1245" max="1245" width="7.140625" style="15" customWidth="1"/>
    <col min="1246" max="1246" width="9.140625" style="15"/>
    <col min="1247" max="1247" width="7" style="15" customWidth="1"/>
    <col min="1248" max="1248" width="8" style="15" customWidth="1"/>
    <col min="1249" max="1249" width="7" style="15" customWidth="1"/>
    <col min="1250" max="1250" width="10" style="15" customWidth="1"/>
    <col min="1251" max="1251" width="6.85546875" style="15" customWidth="1"/>
    <col min="1252" max="1252" width="7.140625" style="15" customWidth="1"/>
    <col min="1253" max="1254" width="8.85546875" style="15" customWidth="1"/>
    <col min="1255" max="1255" width="8" style="15" customWidth="1"/>
    <col min="1256" max="1256" width="7" style="15" customWidth="1"/>
    <col min="1257" max="1257" width="10" style="15" customWidth="1"/>
    <col min="1258" max="1258" width="6.85546875" style="15" customWidth="1"/>
    <col min="1259" max="1259" width="7.140625" style="15" customWidth="1"/>
    <col min="1260" max="1261" width="8.85546875" style="15" customWidth="1"/>
    <col min="1262" max="1486" width="9.140625" style="15"/>
    <col min="1487" max="1487" width="40.28515625" style="15" customWidth="1"/>
    <col min="1488" max="1488" width="5.85546875" style="15" customWidth="1"/>
    <col min="1489" max="1489" width="40.28515625" style="15" customWidth="1"/>
    <col min="1490" max="1496" width="0" style="15" hidden="1" customWidth="1"/>
    <col min="1497" max="1497" width="8" style="15" customWidth="1"/>
    <col min="1498" max="1498" width="7" style="15" customWidth="1"/>
    <col min="1499" max="1499" width="10" style="15" customWidth="1"/>
    <col min="1500" max="1500" width="6.85546875" style="15" customWidth="1"/>
    <col min="1501" max="1501" width="7.140625" style="15" customWidth="1"/>
    <col min="1502" max="1502" width="9.140625" style="15"/>
    <col min="1503" max="1503" width="7" style="15" customWidth="1"/>
    <col min="1504" max="1504" width="8" style="15" customWidth="1"/>
    <col min="1505" max="1505" width="7" style="15" customWidth="1"/>
    <col min="1506" max="1506" width="10" style="15" customWidth="1"/>
    <col min="1507" max="1507" width="6.85546875" style="15" customWidth="1"/>
    <col min="1508" max="1508" width="7.140625" style="15" customWidth="1"/>
    <col min="1509" max="1510" width="8.85546875" style="15" customWidth="1"/>
    <col min="1511" max="1511" width="8" style="15" customWidth="1"/>
    <col min="1512" max="1512" width="7" style="15" customWidth="1"/>
    <col min="1513" max="1513" width="10" style="15" customWidth="1"/>
    <col min="1514" max="1514" width="6.85546875" style="15" customWidth="1"/>
    <col min="1515" max="1515" width="7.140625" style="15" customWidth="1"/>
    <col min="1516" max="1517" width="8.85546875" style="15" customWidth="1"/>
    <col min="1518" max="1742" width="9.140625" style="15"/>
    <col min="1743" max="1743" width="40.28515625" style="15" customWidth="1"/>
    <col min="1744" max="1744" width="5.85546875" style="15" customWidth="1"/>
    <col min="1745" max="1745" width="40.28515625" style="15" customWidth="1"/>
    <col min="1746" max="1752" width="0" style="15" hidden="1" customWidth="1"/>
    <col min="1753" max="1753" width="8" style="15" customWidth="1"/>
    <col min="1754" max="1754" width="7" style="15" customWidth="1"/>
    <col min="1755" max="1755" width="10" style="15" customWidth="1"/>
    <col min="1756" max="1756" width="6.85546875" style="15" customWidth="1"/>
    <col min="1757" max="1757" width="7.140625" style="15" customWidth="1"/>
    <col min="1758" max="1758" width="9.140625" style="15"/>
    <col min="1759" max="1759" width="7" style="15" customWidth="1"/>
    <col min="1760" max="1760" width="8" style="15" customWidth="1"/>
    <col min="1761" max="1761" width="7" style="15" customWidth="1"/>
    <col min="1762" max="1762" width="10" style="15" customWidth="1"/>
    <col min="1763" max="1763" width="6.85546875" style="15" customWidth="1"/>
    <col min="1764" max="1764" width="7.140625" style="15" customWidth="1"/>
    <col min="1765" max="1766" width="8.85546875" style="15" customWidth="1"/>
    <col min="1767" max="1767" width="8" style="15" customWidth="1"/>
    <col min="1768" max="1768" width="7" style="15" customWidth="1"/>
    <col min="1769" max="1769" width="10" style="15" customWidth="1"/>
    <col min="1770" max="1770" width="6.85546875" style="15" customWidth="1"/>
    <col min="1771" max="1771" width="7.140625" style="15" customWidth="1"/>
    <col min="1772" max="1773" width="8.85546875" style="15" customWidth="1"/>
    <col min="1774" max="1998" width="9.140625" style="15"/>
    <col min="1999" max="1999" width="40.28515625" style="15" customWidth="1"/>
    <col min="2000" max="2000" width="5.85546875" style="15" customWidth="1"/>
    <col min="2001" max="2001" width="40.28515625" style="15" customWidth="1"/>
    <col min="2002" max="2008" width="0" style="15" hidden="1" customWidth="1"/>
    <col min="2009" max="2009" width="8" style="15" customWidth="1"/>
    <col min="2010" max="2010" width="7" style="15" customWidth="1"/>
    <col min="2011" max="2011" width="10" style="15" customWidth="1"/>
    <col min="2012" max="2012" width="6.85546875" style="15" customWidth="1"/>
    <col min="2013" max="2013" width="7.140625" style="15" customWidth="1"/>
    <col min="2014" max="2014" width="9.140625" style="15"/>
    <col min="2015" max="2015" width="7" style="15" customWidth="1"/>
    <col min="2016" max="2016" width="8" style="15" customWidth="1"/>
    <col min="2017" max="2017" width="7" style="15" customWidth="1"/>
    <col min="2018" max="2018" width="10" style="15" customWidth="1"/>
    <col min="2019" max="2019" width="6.85546875" style="15" customWidth="1"/>
    <col min="2020" max="2020" width="7.140625" style="15" customWidth="1"/>
    <col min="2021" max="2022" width="8.85546875" style="15" customWidth="1"/>
    <col min="2023" max="2023" width="8" style="15" customWidth="1"/>
    <col min="2024" max="2024" width="7" style="15" customWidth="1"/>
    <col min="2025" max="2025" width="10" style="15" customWidth="1"/>
    <col min="2026" max="2026" width="6.85546875" style="15" customWidth="1"/>
    <col min="2027" max="2027" width="7.140625" style="15" customWidth="1"/>
    <col min="2028" max="2029" width="8.85546875" style="15" customWidth="1"/>
    <col min="2030" max="2254" width="9.140625" style="15"/>
    <col min="2255" max="2255" width="40.28515625" style="15" customWidth="1"/>
    <col min="2256" max="2256" width="5.85546875" style="15" customWidth="1"/>
    <col min="2257" max="2257" width="40.28515625" style="15" customWidth="1"/>
    <col min="2258" max="2264" width="0" style="15" hidden="1" customWidth="1"/>
    <col min="2265" max="2265" width="8" style="15" customWidth="1"/>
    <col min="2266" max="2266" width="7" style="15" customWidth="1"/>
    <col min="2267" max="2267" width="10" style="15" customWidth="1"/>
    <col min="2268" max="2268" width="6.85546875" style="15" customWidth="1"/>
    <col min="2269" max="2269" width="7.140625" style="15" customWidth="1"/>
    <col min="2270" max="2270" width="9.140625" style="15"/>
    <col min="2271" max="2271" width="7" style="15" customWidth="1"/>
    <col min="2272" max="2272" width="8" style="15" customWidth="1"/>
    <col min="2273" max="2273" width="7" style="15" customWidth="1"/>
    <col min="2274" max="2274" width="10" style="15" customWidth="1"/>
    <col min="2275" max="2275" width="6.85546875" style="15" customWidth="1"/>
    <col min="2276" max="2276" width="7.140625" style="15" customWidth="1"/>
    <col min="2277" max="2278" width="8.85546875" style="15" customWidth="1"/>
    <col min="2279" max="2279" width="8" style="15" customWidth="1"/>
    <col min="2280" max="2280" width="7" style="15" customWidth="1"/>
    <col min="2281" max="2281" width="10" style="15" customWidth="1"/>
    <col min="2282" max="2282" width="6.85546875" style="15" customWidth="1"/>
    <col min="2283" max="2283" width="7.140625" style="15" customWidth="1"/>
    <col min="2284" max="2285" width="8.85546875" style="15" customWidth="1"/>
    <col min="2286" max="2510" width="9.140625" style="15"/>
    <col min="2511" max="2511" width="40.28515625" style="15" customWidth="1"/>
    <col min="2512" max="2512" width="5.85546875" style="15" customWidth="1"/>
    <col min="2513" max="2513" width="40.28515625" style="15" customWidth="1"/>
    <col min="2514" max="2520" width="0" style="15" hidden="1" customWidth="1"/>
    <col min="2521" max="2521" width="8" style="15" customWidth="1"/>
    <col min="2522" max="2522" width="7" style="15" customWidth="1"/>
    <col min="2523" max="2523" width="10" style="15" customWidth="1"/>
    <col min="2524" max="2524" width="6.85546875" style="15" customWidth="1"/>
    <col min="2525" max="2525" width="7.140625" style="15" customWidth="1"/>
    <col min="2526" max="2526" width="9.140625" style="15"/>
    <col min="2527" max="2527" width="7" style="15" customWidth="1"/>
    <col min="2528" max="2528" width="8" style="15" customWidth="1"/>
    <col min="2529" max="2529" width="7" style="15" customWidth="1"/>
    <col min="2530" max="2530" width="10" style="15" customWidth="1"/>
    <col min="2531" max="2531" width="6.85546875" style="15" customWidth="1"/>
    <col min="2532" max="2532" width="7.140625" style="15" customWidth="1"/>
    <col min="2533" max="2534" width="8.85546875" style="15" customWidth="1"/>
    <col min="2535" max="2535" width="8" style="15" customWidth="1"/>
    <col min="2536" max="2536" width="7" style="15" customWidth="1"/>
    <col min="2537" max="2537" width="10" style="15" customWidth="1"/>
    <col min="2538" max="2538" width="6.85546875" style="15" customWidth="1"/>
    <col min="2539" max="2539" width="7.140625" style="15" customWidth="1"/>
    <col min="2540" max="2541" width="8.85546875" style="15" customWidth="1"/>
    <col min="2542" max="2766" width="9.140625" style="15"/>
    <col min="2767" max="2767" width="40.28515625" style="15" customWidth="1"/>
    <col min="2768" max="2768" width="5.85546875" style="15" customWidth="1"/>
    <col min="2769" max="2769" width="40.28515625" style="15" customWidth="1"/>
    <col min="2770" max="2776" width="0" style="15" hidden="1" customWidth="1"/>
    <col min="2777" max="2777" width="8" style="15" customWidth="1"/>
    <col min="2778" max="2778" width="7" style="15" customWidth="1"/>
    <col min="2779" max="2779" width="10" style="15" customWidth="1"/>
    <col min="2780" max="2780" width="6.85546875" style="15" customWidth="1"/>
    <col min="2781" max="2781" width="7.140625" style="15" customWidth="1"/>
    <col min="2782" max="2782" width="9.140625" style="15"/>
    <col min="2783" max="2783" width="7" style="15" customWidth="1"/>
    <col min="2784" max="2784" width="8" style="15" customWidth="1"/>
    <col min="2785" max="2785" width="7" style="15" customWidth="1"/>
    <col min="2786" max="2786" width="10" style="15" customWidth="1"/>
    <col min="2787" max="2787" width="6.85546875" style="15" customWidth="1"/>
    <col min="2788" max="2788" width="7.140625" style="15" customWidth="1"/>
    <col min="2789" max="2790" width="8.85546875" style="15" customWidth="1"/>
    <col min="2791" max="2791" width="8" style="15" customWidth="1"/>
    <col min="2792" max="2792" width="7" style="15" customWidth="1"/>
    <col min="2793" max="2793" width="10" style="15" customWidth="1"/>
    <col min="2794" max="2794" width="6.85546875" style="15" customWidth="1"/>
    <col min="2795" max="2795" width="7.140625" style="15" customWidth="1"/>
    <col min="2796" max="2797" width="8.85546875" style="15" customWidth="1"/>
    <col min="2798" max="3022" width="9.140625" style="15"/>
    <col min="3023" max="3023" width="40.28515625" style="15" customWidth="1"/>
    <col min="3024" max="3024" width="5.85546875" style="15" customWidth="1"/>
    <col min="3025" max="3025" width="40.28515625" style="15" customWidth="1"/>
    <col min="3026" max="3032" width="0" style="15" hidden="1" customWidth="1"/>
    <col min="3033" max="3033" width="8" style="15" customWidth="1"/>
    <col min="3034" max="3034" width="7" style="15" customWidth="1"/>
    <col min="3035" max="3035" width="10" style="15" customWidth="1"/>
    <col min="3036" max="3036" width="6.85546875" style="15" customWidth="1"/>
    <col min="3037" max="3037" width="7.140625" style="15" customWidth="1"/>
    <col min="3038" max="3038" width="9.140625" style="15"/>
    <col min="3039" max="3039" width="7" style="15" customWidth="1"/>
    <col min="3040" max="3040" width="8" style="15" customWidth="1"/>
    <col min="3041" max="3041" width="7" style="15" customWidth="1"/>
    <col min="3042" max="3042" width="10" style="15" customWidth="1"/>
    <col min="3043" max="3043" width="6.85546875" style="15" customWidth="1"/>
    <col min="3044" max="3044" width="7.140625" style="15" customWidth="1"/>
    <col min="3045" max="3046" width="8.85546875" style="15" customWidth="1"/>
    <col min="3047" max="3047" width="8" style="15" customWidth="1"/>
    <col min="3048" max="3048" width="7" style="15" customWidth="1"/>
    <col min="3049" max="3049" width="10" style="15" customWidth="1"/>
    <col min="3050" max="3050" width="6.85546875" style="15" customWidth="1"/>
    <col min="3051" max="3051" width="7.140625" style="15" customWidth="1"/>
    <col min="3052" max="3053" width="8.85546875" style="15" customWidth="1"/>
    <col min="3054" max="3278" width="9.140625" style="15"/>
    <col min="3279" max="3279" width="40.28515625" style="15" customWidth="1"/>
    <col min="3280" max="3280" width="5.85546875" style="15" customWidth="1"/>
    <col min="3281" max="3281" width="40.28515625" style="15" customWidth="1"/>
    <col min="3282" max="3288" width="0" style="15" hidden="1" customWidth="1"/>
    <col min="3289" max="3289" width="8" style="15" customWidth="1"/>
    <col min="3290" max="3290" width="7" style="15" customWidth="1"/>
    <col min="3291" max="3291" width="10" style="15" customWidth="1"/>
    <col min="3292" max="3292" width="6.85546875" style="15" customWidth="1"/>
    <col min="3293" max="3293" width="7.140625" style="15" customWidth="1"/>
    <col min="3294" max="3294" width="9.140625" style="15"/>
    <col min="3295" max="3295" width="7" style="15" customWidth="1"/>
    <col min="3296" max="3296" width="8" style="15" customWidth="1"/>
    <col min="3297" max="3297" width="7" style="15" customWidth="1"/>
    <col min="3298" max="3298" width="10" style="15" customWidth="1"/>
    <col min="3299" max="3299" width="6.85546875" style="15" customWidth="1"/>
    <col min="3300" max="3300" width="7.140625" style="15" customWidth="1"/>
    <col min="3301" max="3302" width="8.85546875" style="15" customWidth="1"/>
    <col min="3303" max="3303" width="8" style="15" customWidth="1"/>
    <col min="3304" max="3304" width="7" style="15" customWidth="1"/>
    <col min="3305" max="3305" width="10" style="15" customWidth="1"/>
    <col min="3306" max="3306" width="6.85546875" style="15" customWidth="1"/>
    <col min="3307" max="3307" width="7.140625" style="15" customWidth="1"/>
    <col min="3308" max="3309" width="8.85546875" style="15" customWidth="1"/>
    <col min="3310" max="3534" width="9.140625" style="15"/>
    <col min="3535" max="3535" width="40.28515625" style="15" customWidth="1"/>
    <col min="3536" max="3536" width="5.85546875" style="15" customWidth="1"/>
    <col min="3537" max="3537" width="40.28515625" style="15" customWidth="1"/>
    <col min="3538" max="3544" width="0" style="15" hidden="1" customWidth="1"/>
    <col min="3545" max="3545" width="8" style="15" customWidth="1"/>
    <col min="3546" max="3546" width="7" style="15" customWidth="1"/>
    <col min="3547" max="3547" width="10" style="15" customWidth="1"/>
    <col min="3548" max="3548" width="6.85546875" style="15" customWidth="1"/>
    <col min="3549" max="3549" width="7.140625" style="15" customWidth="1"/>
    <col min="3550" max="3550" width="9.140625" style="15"/>
    <col min="3551" max="3551" width="7" style="15" customWidth="1"/>
    <col min="3552" max="3552" width="8" style="15" customWidth="1"/>
    <col min="3553" max="3553" width="7" style="15" customWidth="1"/>
    <col min="3554" max="3554" width="10" style="15" customWidth="1"/>
    <col min="3555" max="3555" width="6.85546875" style="15" customWidth="1"/>
    <col min="3556" max="3556" width="7.140625" style="15" customWidth="1"/>
    <col min="3557" max="3558" width="8.85546875" style="15" customWidth="1"/>
    <col min="3559" max="3559" width="8" style="15" customWidth="1"/>
    <col min="3560" max="3560" width="7" style="15" customWidth="1"/>
    <col min="3561" max="3561" width="10" style="15" customWidth="1"/>
    <col min="3562" max="3562" width="6.85546875" style="15" customWidth="1"/>
    <col min="3563" max="3563" width="7.140625" style="15" customWidth="1"/>
    <col min="3564" max="3565" width="8.85546875" style="15" customWidth="1"/>
    <col min="3566" max="3790" width="9.140625" style="15"/>
    <col min="3791" max="3791" width="40.28515625" style="15" customWidth="1"/>
    <col min="3792" max="3792" width="5.85546875" style="15" customWidth="1"/>
    <col min="3793" max="3793" width="40.28515625" style="15" customWidth="1"/>
    <col min="3794" max="3800" width="0" style="15" hidden="1" customWidth="1"/>
    <col min="3801" max="3801" width="8" style="15" customWidth="1"/>
    <col min="3802" max="3802" width="7" style="15" customWidth="1"/>
    <col min="3803" max="3803" width="10" style="15" customWidth="1"/>
    <col min="3804" max="3804" width="6.85546875" style="15" customWidth="1"/>
    <col min="3805" max="3805" width="7.140625" style="15" customWidth="1"/>
    <col min="3806" max="3806" width="9.140625" style="15"/>
    <col min="3807" max="3807" width="7" style="15" customWidth="1"/>
    <col min="3808" max="3808" width="8" style="15" customWidth="1"/>
    <col min="3809" max="3809" width="7" style="15" customWidth="1"/>
    <col min="3810" max="3810" width="10" style="15" customWidth="1"/>
    <col min="3811" max="3811" width="6.85546875" style="15" customWidth="1"/>
    <col min="3812" max="3812" width="7.140625" style="15" customWidth="1"/>
    <col min="3813" max="3814" width="8.85546875" style="15" customWidth="1"/>
    <col min="3815" max="3815" width="8" style="15" customWidth="1"/>
    <col min="3816" max="3816" width="7" style="15" customWidth="1"/>
    <col min="3817" max="3817" width="10" style="15" customWidth="1"/>
    <col min="3818" max="3818" width="6.85546875" style="15" customWidth="1"/>
    <col min="3819" max="3819" width="7.140625" style="15" customWidth="1"/>
    <col min="3820" max="3821" width="8.85546875" style="15" customWidth="1"/>
    <col min="3822" max="4046" width="9.140625" style="15"/>
    <col min="4047" max="4047" width="40.28515625" style="15" customWidth="1"/>
    <col min="4048" max="4048" width="5.85546875" style="15" customWidth="1"/>
    <col min="4049" max="4049" width="40.28515625" style="15" customWidth="1"/>
    <col min="4050" max="4056" width="0" style="15" hidden="1" customWidth="1"/>
    <col min="4057" max="4057" width="8" style="15" customWidth="1"/>
    <col min="4058" max="4058" width="7" style="15" customWidth="1"/>
    <col min="4059" max="4059" width="10" style="15" customWidth="1"/>
    <col min="4060" max="4060" width="6.85546875" style="15" customWidth="1"/>
    <col min="4061" max="4061" width="7.140625" style="15" customWidth="1"/>
    <col min="4062" max="4062" width="9.140625" style="15"/>
    <col min="4063" max="4063" width="7" style="15" customWidth="1"/>
    <col min="4064" max="4064" width="8" style="15" customWidth="1"/>
    <col min="4065" max="4065" width="7" style="15" customWidth="1"/>
    <col min="4066" max="4066" width="10" style="15" customWidth="1"/>
    <col min="4067" max="4067" width="6.85546875" style="15" customWidth="1"/>
    <col min="4068" max="4068" width="7.140625" style="15" customWidth="1"/>
    <col min="4069" max="4070" width="8.85546875" style="15" customWidth="1"/>
    <col min="4071" max="4071" width="8" style="15" customWidth="1"/>
    <col min="4072" max="4072" width="7" style="15" customWidth="1"/>
    <col min="4073" max="4073" width="10" style="15" customWidth="1"/>
    <col min="4074" max="4074" width="6.85546875" style="15" customWidth="1"/>
    <col min="4075" max="4075" width="7.140625" style="15" customWidth="1"/>
    <col min="4076" max="4077" width="8.85546875" style="15" customWidth="1"/>
    <col min="4078" max="4302" width="9.140625" style="15"/>
    <col min="4303" max="4303" width="40.28515625" style="15" customWidth="1"/>
    <col min="4304" max="4304" width="5.85546875" style="15" customWidth="1"/>
    <col min="4305" max="4305" width="40.28515625" style="15" customWidth="1"/>
    <col min="4306" max="4312" width="0" style="15" hidden="1" customWidth="1"/>
    <col min="4313" max="4313" width="8" style="15" customWidth="1"/>
    <col min="4314" max="4314" width="7" style="15" customWidth="1"/>
    <col min="4315" max="4315" width="10" style="15" customWidth="1"/>
    <col min="4316" max="4316" width="6.85546875" style="15" customWidth="1"/>
    <col min="4317" max="4317" width="7.140625" style="15" customWidth="1"/>
    <col min="4318" max="4318" width="9.140625" style="15"/>
    <col min="4319" max="4319" width="7" style="15" customWidth="1"/>
    <col min="4320" max="4320" width="8" style="15" customWidth="1"/>
    <col min="4321" max="4321" width="7" style="15" customWidth="1"/>
    <col min="4322" max="4322" width="10" style="15" customWidth="1"/>
    <col min="4323" max="4323" width="6.85546875" style="15" customWidth="1"/>
    <col min="4324" max="4324" width="7.140625" style="15" customWidth="1"/>
    <col min="4325" max="4326" width="8.85546875" style="15" customWidth="1"/>
    <col min="4327" max="4327" width="8" style="15" customWidth="1"/>
    <col min="4328" max="4328" width="7" style="15" customWidth="1"/>
    <col min="4329" max="4329" width="10" style="15" customWidth="1"/>
    <col min="4330" max="4330" width="6.85546875" style="15" customWidth="1"/>
    <col min="4331" max="4331" width="7.140625" style="15" customWidth="1"/>
    <col min="4332" max="4333" width="8.85546875" style="15" customWidth="1"/>
    <col min="4334" max="4558" width="9.140625" style="15"/>
    <col min="4559" max="4559" width="40.28515625" style="15" customWidth="1"/>
    <col min="4560" max="4560" width="5.85546875" style="15" customWidth="1"/>
    <col min="4561" max="4561" width="40.28515625" style="15" customWidth="1"/>
    <col min="4562" max="4568" width="0" style="15" hidden="1" customWidth="1"/>
    <col min="4569" max="4569" width="8" style="15" customWidth="1"/>
    <col min="4570" max="4570" width="7" style="15" customWidth="1"/>
    <col min="4571" max="4571" width="10" style="15" customWidth="1"/>
    <col min="4572" max="4572" width="6.85546875" style="15" customWidth="1"/>
    <col min="4573" max="4573" width="7.140625" style="15" customWidth="1"/>
    <col min="4574" max="4574" width="9.140625" style="15"/>
    <col min="4575" max="4575" width="7" style="15" customWidth="1"/>
    <col min="4576" max="4576" width="8" style="15" customWidth="1"/>
    <col min="4577" max="4577" width="7" style="15" customWidth="1"/>
    <col min="4578" max="4578" width="10" style="15" customWidth="1"/>
    <col min="4579" max="4579" width="6.85546875" style="15" customWidth="1"/>
    <col min="4580" max="4580" width="7.140625" style="15" customWidth="1"/>
    <col min="4581" max="4582" width="8.85546875" style="15" customWidth="1"/>
    <col min="4583" max="4583" width="8" style="15" customWidth="1"/>
    <col min="4584" max="4584" width="7" style="15" customWidth="1"/>
    <col min="4585" max="4585" width="10" style="15" customWidth="1"/>
    <col min="4586" max="4586" width="6.85546875" style="15" customWidth="1"/>
    <col min="4587" max="4587" width="7.140625" style="15" customWidth="1"/>
    <col min="4588" max="4589" width="8.85546875" style="15" customWidth="1"/>
    <col min="4590" max="4814" width="9.140625" style="15"/>
    <col min="4815" max="4815" width="40.28515625" style="15" customWidth="1"/>
    <col min="4816" max="4816" width="5.85546875" style="15" customWidth="1"/>
    <col min="4817" max="4817" width="40.28515625" style="15" customWidth="1"/>
    <col min="4818" max="4824" width="0" style="15" hidden="1" customWidth="1"/>
    <col min="4825" max="4825" width="8" style="15" customWidth="1"/>
    <col min="4826" max="4826" width="7" style="15" customWidth="1"/>
    <col min="4827" max="4827" width="10" style="15" customWidth="1"/>
    <col min="4828" max="4828" width="6.85546875" style="15" customWidth="1"/>
    <col min="4829" max="4829" width="7.140625" style="15" customWidth="1"/>
    <col min="4830" max="4830" width="9.140625" style="15"/>
    <col min="4831" max="4831" width="7" style="15" customWidth="1"/>
    <col min="4832" max="4832" width="8" style="15" customWidth="1"/>
    <col min="4833" max="4833" width="7" style="15" customWidth="1"/>
    <col min="4834" max="4834" width="10" style="15" customWidth="1"/>
    <col min="4835" max="4835" width="6.85546875" style="15" customWidth="1"/>
    <col min="4836" max="4836" width="7.140625" style="15" customWidth="1"/>
    <col min="4837" max="4838" width="8.85546875" style="15" customWidth="1"/>
    <col min="4839" max="4839" width="8" style="15" customWidth="1"/>
    <col min="4840" max="4840" width="7" style="15" customWidth="1"/>
    <col min="4841" max="4841" width="10" style="15" customWidth="1"/>
    <col min="4842" max="4842" width="6.85546875" style="15" customWidth="1"/>
    <col min="4843" max="4843" width="7.140625" style="15" customWidth="1"/>
    <col min="4844" max="4845" width="8.85546875" style="15" customWidth="1"/>
    <col min="4846" max="5070" width="9.140625" style="15"/>
    <col min="5071" max="5071" width="40.28515625" style="15" customWidth="1"/>
    <col min="5072" max="5072" width="5.85546875" style="15" customWidth="1"/>
    <col min="5073" max="5073" width="40.28515625" style="15" customWidth="1"/>
    <col min="5074" max="5080" width="0" style="15" hidden="1" customWidth="1"/>
    <col min="5081" max="5081" width="8" style="15" customWidth="1"/>
    <col min="5082" max="5082" width="7" style="15" customWidth="1"/>
    <col min="5083" max="5083" width="10" style="15" customWidth="1"/>
    <col min="5084" max="5084" width="6.85546875" style="15" customWidth="1"/>
    <col min="5085" max="5085" width="7.140625" style="15" customWidth="1"/>
    <col min="5086" max="5086" width="9.140625" style="15"/>
    <col min="5087" max="5087" width="7" style="15" customWidth="1"/>
    <col min="5088" max="5088" width="8" style="15" customWidth="1"/>
    <col min="5089" max="5089" width="7" style="15" customWidth="1"/>
    <col min="5090" max="5090" width="10" style="15" customWidth="1"/>
    <col min="5091" max="5091" width="6.85546875" style="15" customWidth="1"/>
    <col min="5092" max="5092" width="7.140625" style="15" customWidth="1"/>
    <col min="5093" max="5094" width="8.85546875" style="15" customWidth="1"/>
    <col min="5095" max="5095" width="8" style="15" customWidth="1"/>
    <col min="5096" max="5096" width="7" style="15" customWidth="1"/>
    <col min="5097" max="5097" width="10" style="15" customWidth="1"/>
    <col min="5098" max="5098" width="6.85546875" style="15" customWidth="1"/>
    <col min="5099" max="5099" width="7.140625" style="15" customWidth="1"/>
    <col min="5100" max="5101" width="8.85546875" style="15" customWidth="1"/>
    <col min="5102" max="5326" width="9.140625" style="15"/>
    <col min="5327" max="5327" width="40.28515625" style="15" customWidth="1"/>
    <col min="5328" max="5328" width="5.85546875" style="15" customWidth="1"/>
    <col min="5329" max="5329" width="40.28515625" style="15" customWidth="1"/>
    <col min="5330" max="5336" width="0" style="15" hidden="1" customWidth="1"/>
    <col min="5337" max="5337" width="8" style="15" customWidth="1"/>
    <col min="5338" max="5338" width="7" style="15" customWidth="1"/>
    <col min="5339" max="5339" width="10" style="15" customWidth="1"/>
    <col min="5340" max="5340" width="6.85546875" style="15" customWidth="1"/>
    <col min="5341" max="5341" width="7.140625" style="15" customWidth="1"/>
    <col min="5342" max="5342" width="9.140625" style="15"/>
    <col min="5343" max="5343" width="7" style="15" customWidth="1"/>
    <col min="5344" max="5344" width="8" style="15" customWidth="1"/>
    <col min="5345" max="5345" width="7" style="15" customWidth="1"/>
    <col min="5346" max="5346" width="10" style="15" customWidth="1"/>
    <col min="5347" max="5347" width="6.85546875" style="15" customWidth="1"/>
    <col min="5348" max="5348" width="7.140625" style="15" customWidth="1"/>
    <col min="5349" max="5350" width="8.85546875" style="15" customWidth="1"/>
    <col min="5351" max="5351" width="8" style="15" customWidth="1"/>
    <col min="5352" max="5352" width="7" style="15" customWidth="1"/>
    <col min="5353" max="5353" width="10" style="15" customWidth="1"/>
    <col min="5354" max="5354" width="6.85546875" style="15" customWidth="1"/>
    <col min="5355" max="5355" width="7.140625" style="15" customWidth="1"/>
    <col min="5356" max="5357" width="8.85546875" style="15" customWidth="1"/>
    <col min="5358" max="5582" width="9.140625" style="15"/>
    <col min="5583" max="5583" width="40.28515625" style="15" customWidth="1"/>
    <col min="5584" max="5584" width="5.85546875" style="15" customWidth="1"/>
    <col min="5585" max="5585" width="40.28515625" style="15" customWidth="1"/>
    <col min="5586" max="5592" width="0" style="15" hidden="1" customWidth="1"/>
    <col min="5593" max="5593" width="8" style="15" customWidth="1"/>
    <col min="5594" max="5594" width="7" style="15" customWidth="1"/>
    <col min="5595" max="5595" width="10" style="15" customWidth="1"/>
    <col min="5596" max="5596" width="6.85546875" style="15" customWidth="1"/>
    <col min="5597" max="5597" width="7.140625" style="15" customWidth="1"/>
    <col min="5598" max="5598" width="9.140625" style="15"/>
    <col min="5599" max="5599" width="7" style="15" customWidth="1"/>
    <col min="5600" max="5600" width="8" style="15" customWidth="1"/>
    <col min="5601" max="5601" width="7" style="15" customWidth="1"/>
    <col min="5602" max="5602" width="10" style="15" customWidth="1"/>
    <col min="5603" max="5603" width="6.85546875" style="15" customWidth="1"/>
    <col min="5604" max="5604" width="7.140625" style="15" customWidth="1"/>
    <col min="5605" max="5606" width="8.85546875" style="15" customWidth="1"/>
    <col min="5607" max="5607" width="8" style="15" customWidth="1"/>
    <col min="5608" max="5608" width="7" style="15" customWidth="1"/>
    <col min="5609" max="5609" width="10" style="15" customWidth="1"/>
    <col min="5610" max="5610" width="6.85546875" style="15" customWidth="1"/>
    <col min="5611" max="5611" width="7.140625" style="15" customWidth="1"/>
    <col min="5612" max="5613" width="8.85546875" style="15" customWidth="1"/>
    <col min="5614" max="5838" width="9.140625" style="15"/>
    <col min="5839" max="5839" width="40.28515625" style="15" customWidth="1"/>
    <col min="5840" max="5840" width="5.85546875" style="15" customWidth="1"/>
    <col min="5841" max="5841" width="40.28515625" style="15" customWidth="1"/>
    <col min="5842" max="5848" width="0" style="15" hidden="1" customWidth="1"/>
    <col min="5849" max="5849" width="8" style="15" customWidth="1"/>
    <col min="5850" max="5850" width="7" style="15" customWidth="1"/>
    <col min="5851" max="5851" width="10" style="15" customWidth="1"/>
    <col min="5852" max="5852" width="6.85546875" style="15" customWidth="1"/>
    <col min="5853" max="5853" width="7.140625" style="15" customWidth="1"/>
    <col min="5854" max="5854" width="9.140625" style="15"/>
    <col min="5855" max="5855" width="7" style="15" customWidth="1"/>
    <col min="5856" max="5856" width="8" style="15" customWidth="1"/>
    <col min="5857" max="5857" width="7" style="15" customWidth="1"/>
    <col min="5858" max="5858" width="10" style="15" customWidth="1"/>
    <col min="5859" max="5859" width="6.85546875" style="15" customWidth="1"/>
    <col min="5860" max="5860" width="7.140625" style="15" customWidth="1"/>
    <col min="5861" max="5862" width="8.85546875" style="15" customWidth="1"/>
    <col min="5863" max="5863" width="8" style="15" customWidth="1"/>
    <col min="5864" max="5864" width="7" style="15" customWidth="1"/>
    <col min="5865" max="5865" width="10" style="15" customWidth="1"/>
    <col min="5866" max="5866" width="6.85546875" style="15" customWidth="1"/>
    <col min="5867" max="5867" width="7.140625" style="15" customWidth="1"/>
    <col min="5868" max="5869" width="8.85546875" style="15" customWidth="1"/>
    <col min="5870" max="6094" width="9.140625" style="15"/>
    <col min="6095" max="6095" width="40.28515625" style="15" customWidth="1"/>
    <col min="6096" max="6096" width="5.85546875" style="15" customWidth="1"/>
    <col min="6097" max="6097" width="40.28515625" style="15" customWidth="1"/>
    <col min="6098" max="6104" width="0" style="15" hidden="1" customWidth="1"/>
    <col min="6105" max="6105" width="8" style="15" customWidth="1"/>
    <col min="6106" max="6106" width="7" style="15" customWidth="1"/>
    <col min="6107" max="6107" width="10" style="15" customWidth="1"/>
    <col min="6108" max="6108" width="6.85546875" style="15" customWidth="1"/>
    <col min="6109" max="6109" width="7.140625" style="15" customWidth="1"/>
    <col min="6110" max="6110" width="9.140625" style="15"/>
    <col min="6111" max="6111" width="7" style="15" customWidth="1"/>
    <col min="6112" max="6112" width="8" style="15" customWidth="1"/>
    <col min="6113" max="6113" width="7" style="15" customWidth="1"/>
    <col min="6114" max="6114" width="10" style="15" customWidth="1"/>
    <col min="6115" max="6115" width="6.85546875" style="15" customWidth="1"/>
    <col min="6116" max="6116" width="7.140625" style="15" customWidth="1"/>
    <col min="6117" max="6118" width="8.85546875" style="15" customWidth="1"/>
    <col min="6119" max="6119" width="8" style="15" customWidth="1"/>
    <col min="6120" max="6120" width="7" style="15" customWidth="1"/>
    <col min="6121" max="6121" width="10" style="15" customWidth="1"/>
    <col min="6122" max="6122" width="6.85546875" style="15" customWidth="1"/>
    <col min="6123" max="6123" width="7.140625" style="15" customWidth="1"/>
    <col min="6124" max="6125" width="8.85546875" style="15" customWidth="1"/>
    <col min="6126" max="6350" width="9.140625" style="15"/>
    <col min="6351" max="6351" width="40.28515625" style="15" customWidth="1"/>
    <col min="6352" max="6352" width="5.85546875" style="15" customWidth="1"/>
    <col min="6353" max="6353" width="40.28515625" style="15" customWidth="1"/>
    <col min="6354" max="6360" width="0" style="15" hidden="1" customWidth="1"/>
    <col min="6361" max="6361" width="8" style="15" customWidth="1"/>
    <col min="6362" max="6362" width="7" style="15" customWidth="1"/>
    <col min="6363" max="6363" width="10" style="15" customWidth="1"/>
    <col min="6364" max="6364" width="6.85546875" style="15" customWidth="1"/>
    <col min="6365" max="6365" width="7.140625" style="15" customWidth="1"/>
    <col min="6366" max="6366" width="9.140625" style="15"/>
    <col min="6367" max="6367" width="7" style="15" customWidth="1"/>
    <col min="6368" max="6368" width="8" style="15" customWidth="1"/>
    <col min="6369" max="6369" width="7" style="15" customWidth="1"/>
    <col min="6370" max="6370" width="10" style="15" customWidth="1"/>
    <col min="6371" max="6371" width="6.85546875" style="15" customWidth="1"/>
    <col min="6372" max="6372" width="7.140625" style="15" customWidth="1"/>
    <col min="6373" max="6374" width="8.85546875" style="15" customWidth="1"/>
    <col min="6375" max="6375" width="8" style="15" customWidth="1"/>
    <col min="6376" max="6376" width="7" style="15" customWidth="1"/>
    <col min="6377" max="6377" width="10" style="15" customWidth="1"/>
    <col min="6378" max="6378" width="6.85546875" style="15" customWidth="1"/>
    <col min="6379" max="6379" width="7.140625" style="15" customWidth="1"/>
    <col min="6380" max="6381" width="8.85546875" style="15" customWidth="1"/>
    <col min="6382" max="6606" width="9.140625" style="15"/>
    <col min="6607" max="6607" width="40.28515625" style="15" customWidth="1"/>
    <col min="6608" max="6608" width="5.85546875" style="15" customWidth="1"/>
    <col min="6609" max="6609" width="40.28515625" style="15" customWidth="1"/>
    <col min="6610" max="6616" width="0" style="15" hidden="1" customWidth="1"/>
    <col min="6617" max="6617" width="8" style="15" customWidth="1"/>
    <col min="6618" max="6618" width="7" style="15" customWidth="1"/>
    <col min="6619" max="6619" width="10" style="15" customWidth="1"/>
    <col min="6620" max="6620" width="6.85546875" style="15" customWidth="1"/>
    <col min="6621" max="6621" width="7.140625" style="15" customWidth="1"/>
    <col min="6622" max="6622" width="9.140625" style="15"/>
    <col min="6623" max="6623" width="7" style="15" customWidth="1"/>
    <col min="6624" max="6624" width="8" style="15" customWidth="1"/>
    <col min="6625" max="6625" width="7" style="15" customWidth="1"/>
    <col min="6626" max="6626" width="10" style="15" customWidth="1"/>
    <col min="6627" max="6627" width="6.85546875" style="15" customWidth="1"/>
    <col min="6628" max="6628" width="7.140625" style="15" customWidth="1"/>
    <col min="6629" max="6630" width="8.85546875" style="15" customWidth="1"/>
    <col min="6631" max="6631" width="8" style="15" customWidth="1"/>
    <col min="6632" max="6632" width="7" style="15" customWidth="1"/>
    <col min="6633" max="6633" width="10" style="15" customWidth="1"/>
    <col min="6634" max="6634" width="6.85546875" style="15" customWidth="1"/>
    <col min="6635" max="6635" width="7.140625" style="15" customWidth="1"/>
    <col min="6636" max="6637" width="8.85546875" style="15" customWidth="1"/>
    <col min="6638" max="6862" width="9.140625" style="15"/>
    <col min="6863" max="6863" width="40.28515625" style="15" customWidth="1"/>
    <col min="6864" max="6864" width="5.85546875" style="15" customWidth="1"/>
    <col min="6865" max="6865" width="40.28515625" style="15" customWidth="1"/>
    <col min="6866" max="6872" width="0" style="15" hidden="1" customWidth="1"/>
    <col min="6873" max="6873" width="8" style="15" customWidth="1"/>
    <col min="6874" max="6874" width="7" style="15" customWidth="1"/>
    <col min="6875" max="6875" width="10" style="15" customWidth="1"/>
    <col min="6876" max="6876" width="6.85546875" style="15" customWidth="1"/>
    <col min="6877" max="6877" width="7.140625" style="15" customWidth="1"/>
    <col min="6878" max="6878" width="9.140625" style="15"/>
    <col min="6879" max="6879" width="7" style="15" customWidth="1"/>
    <col min="6880" max="6880" width="8" style="15" customWidth="1"/>
    <col min="6881" max="6881" width="7" style="15" customWidth="1"/>
    <col min="6882" max="6882" width="10" style="15" customWidth="1"/>
    <col min="6883" max="6883" width="6.85546875" style="15" customWidth="1"/>
    <col min="6884" max="6884" width="7.140625" style="15" customWidth="1"/>
    <col min="6885" max="6886" width="8.85546875" style="15" customWidth="1"/>
    <col min="6887" max="6887" width="8" style="15" customWidth="1"/>
    <col min="6888" max="6888" width="7" style="15" customWidth="1"/>
    <col min="6889" max="6889" width="10" style="15" customWidth="1"/>
    <col min="6890" max="6890" width="6.85546875" style="15" customWidth="1"/>
    <col min="6891" max="6891" width="7.140625" style="15" customWidth="1"/>
    <col min="6892" max="6893" width="8.85546875" style="15" customWidth="1"/>
    <col min="6894" max="7118" width="9.140625" style="15"/>
    <col min="7119" max="7119" width="40.28515625" style="15" customWidth="1"/>
    <col min="7120" max="7120" width="5.85546875" style="15" customWidth="1"/>
    <col min="7121" max="7121" width="40.28515625" style="15" customWidth="1"/>
    <col min="7122" max="7128" width="0" style="15" hidden="1" customWidth="1"/>
    <col min="7129" max="7129" width="8" style="15" customWidth="1"/>
    <col min="7130" max="7130" width="7" style="15" customWidth="1"/>
    <col min="7131" max="7131" width="10" style="15" customWidth="1"/>
    <col min="7132" max="7132" width="6.85546875" style="15" customWidth="1"/>
    <col min="7133" max="7133" width="7.140625" style="15" customWidth="1"/>
    <col min="7134" max="7134" width="9.140625" style="15"/>
    <col min="7135" max="7135" width="7" style="15" customWidth="1"/>
    <col min="7136" max="7136" width="8" style="15" customWidth="1"/>
    <col min="7137" max="7137" width="7" style="15" customWidth="1"/>
    <col min="7138" max="7138" width="10" style="15" customWidth="1"/>
    <col min="7139" max="7139" width="6.85546875" style="15" customWidth="1"/>
    <col min="7140" max="7140" width="7.140625" style="15" customWidth="1"/>
    <col min="7141" max="7142" width="8.85546875" style="15" customWidth="1"/>
    <col min="7143" max="7143" width="8" style="15" customWidth="1"/>
    <col min="7144" max="7144" width="7" style="15" customWidth="1"/>
    <col min="7145" max="7145" width="10" style="15" customWidth="1"/>
    <col min="7146" max="7146" width="6.85546875" style="15" customWidth="1"/>
    <col min="7147" max="7147" width="7.140625" style="15" customWidth="1"/>
    <col min="7148" max="7149" width="8.85546875" style="15" customWidth="1"/>
    <col min="7150" max="7374" width="9.140625" style="15"/>
    <col min="7375" max="7375" width="40.28515625" style="15" customWidth="1"/>
    <col min="7376" max="7376" width="5.85546875" style="15" customWidth="1"/>
    <col min="7377" max="7377" width="40.28515625" style="15" customWidth="1"/>
    <col min="7378" max="7384" width="0" style="15" hidden="1" customWidth="1"/>
    <col min="7385" max="7385" width="8" style="15" customWidth="1"/>
    <col min="7386" max="7386" width="7" style="15" customWidth="1"/>
    <col min="7387" max="7387" width="10" style="15" customWidth="1"/>
    <col min="7388" max="7388" width="6.85546875" style="15" customWidth="1"/>
    <col min="7389" max="7389" width="7.140625" style="15" customWidth="1"/>
    <col min="7390" max="7390" width="9.140625" style="15"/>
    <col min="7391" max="7391" width="7" style="15" customWidth="1"/>
    <col min="7392" max="7392" width="8" style="15" customWidth="1"/>
    <col min="7393" max="7393" width="7" style="15" customWidth="1"/>
    <col min="7394" max="7394" width="10" style="15" customWidth="1"/>
    <col min="7395" max="7395" width="6.85546875" style="15" customWidth="1"/>
    <col min="7396" max="7396" width="7.140625" style="15" customWidth="1"/>
    <col min="7397" max="7398" width="8.85546875" style="15" customWidth="1"/>
    <col min="7399" max="7399" width="8" style="15" customWidth="1"/>
    <col min="7400" max="7400" width="7" style="15" customWidth="1"/>
    <col min="7401" max="7401" width="10" style="15" customWidth="1"/>
    <col min="7402" max="7402" width="6.85546875" style="15" customWidth="1"/>
    <col min="7403" max="7403" width="7.140625" style="15" customWidth="1"/>
    <col min="7404" max="7405" width="8.85546875" style="15" customWidth="1"/>
    <col min="7406" max="7630" width="9.140625" style="15"/>
    <col min="7631" max="7631" width="40.28515625" style="15" customWidth="1"/>
    <col min="7632" max="7632" width="5.85546875" style="15" customWidth="1"/>
    <col min="7633" max="7633" width="40.28515625" style="15" customWidth="1"/>
    <col min="7634" max="7640" width="0" style="15" hidden="1" customWidth="1"/>
    <col min="7641" max="7641" width="8" style="15" customWidth="1"/>
    <col min="7642" max="7642" width="7" style="15" customWidth="1"/>
    <col min="7643" max="7643" width="10" style="15" customWidth="1"/>
    <col min="7644" max="7644" width="6.85546875" style="15" customWidth="1"/>
    <col min="7645" max="7645" width="7.140625" style="15" customWidth="1"/>
    <col min="7646" max="7646" width="9.140625" style="15"/>
    <col min="7647" max="7647" width="7" style="15" customWidth="1"/>
    <col min="7648" max="7648" width="8" style="15" customWidth="1"/>
    <col min="7649" max="7649" width="7" style="15" customWidth="1"/>
    <col min="7650" max="7650" width="10" style="15" customWidth="1"/>
    <col min="7651" max="7651" width="6.85546875" style="15" customWidth="1"/>
    <col min="7652" max="7652" width="7.140625" style="15" customWidth="1"/>
    <col min="7653" max="7654" width="8.85546875" style="15" customWidth="1"/>
    <col min="7655" max="7655" width="8" style="15" customWidth="1"/>
    <col min="7656" max="7656" width="7" style="15" customWidth="1"/>
    <col min="7657" max="7657" width="10" style="15" customWidth="1"/>
    <col min="7658" max="7658" width="6.85546875" style="15" customWidth="1"/>
    <col min="7659" max="7659" width="7.140625" style="15" customWidth="1"/>
    <col min="7660" max="7661" width="8.85546875" style="15" customWidth="1"/>
    <col min="7662" max="7886" width="9.140625" style="15"/>
    <col min="7887" max="7887" width="40.28515625" style="15" customWidth="1"/>
    <col min="7888" max="7888" width="5.85546875" style="15" customWidth="1"/>
    <col min="7889" max="7889" width="40.28515625" style="15" customWidth="1"/>
    <col min="7890" max="7896" width="0" style="15" hidden="1" customWidth="1"/>
    <col min="7897" max="7897" width="8" style="15" customWidth="1"/>
    <col min="7898" max="7898" width="7" style="15" customWidth="1"/>
    <col min="7899" max="7899" width="10" style="15" customWidth="1"/>
    <col min="7900" max="7900" width="6.85546875" style="15" customWidth="1"/>
    <col min="7901" max="7901" width="7.140625" style="15" customWidth="1"/>
    <col min="7902" max="7902" width="9.140625" style="15"/>
    <col min="7903" max="7903" width="7" style="15" customWidth="1"/>
    <col min="7904" max="7904" width="8" style="15" customWidth="1"/>
    <col min="7905" max="7905" width="7" style="15" customWidth="1"/>
    <col min="7906" max="7906" width="10" style="15" customWidth="1"/>
    <col min="7907" max="7907" width="6.85546875" style="15" customWidth="1"/>
    <col min="7908" max="7908" width="7.140625" style="15" customWidth="1"/>
    <col min="7909" max="7910" width="8.85546875" style="15" customWidth="1"/>
    <col min="7911" max="7911" width="8" style="15" customWidth="1"/>
    <col min="7912" max="7912" width="7" style="15" customWidth="1"/>
    <col min="7913" max="7913" width="10" style="15" customWidth="1"/>
    <col min="7914" max="7914" width="6.85546875" style="15" customWidth="1"/>
    <col min="7915" max="7915" width="7.140625" style="15" customWidth="1"/>
    <col min="7916" max="7917" width="8.85546875" style="15" customWidth="1"/>
    <col min="7918" max="8142" width="9.140625" style="15"/>
    <col min="8143" max="8143" width="40.28515625" style="15" customWidth="1"/>
    <col min="8144" max="8144" width="5.85546875" style="15" customWidth="1"/>
    <col min="8145" max="8145" width="40.28515625" style="15" customWidth="1"/>
    <col min="8146" max="8152" width="0" style="15" hidden="1" customWidth="1"/>
    <col min="8153" max="8153" width="8" style="15" customWidth="1"/>
    <col min="8154" max="8154" width="7" style="15" customWidth="1"/>
    <col min="8155" max="8155" width="10" style="15" customWidth="1"/>
    <col min="8156" max="8156" width="6.85546875" style="15" customWidth="1"/>
    <col min="8157" max="8157" width="7.140625" style="15" customWidth="1"/>
    <col min="8158" max="8158" width="9.140625" style="15"/>
    <col min="8159" max="8159" width="7" style="15" customWidth="1"/>
    <col min="8160" max="8160" width="8" style="15" customWidth="1"/>
    <col min="8161" max="8161" width="7" style="15" customWidth="1"/>
    <col min="8162" max="8162" width="10" style="15" customWidth="1"/>
    <col min="8163" max="8163" width="6.85546875" style="15" customWidth="1"/>
    <col min="8164" max="8164" width="7.140625" style="15" customWidth="1"/>
    <col min="8165" max="8166" width="8.85546875" style="15" customWidth="1"/>
    <col min="8167" max="8167" width="8" style="15" customWidth="1"/>
    <col min="8168" max="8168" width="7" style="15" customWidth="1"/>
    <col min="8169" max="8169" width="10" style="15" customWidth="1"/>
    <col min="8170" max="8170" width="6.85546875" style="15" customWidth="1"/>
    <col min="8171" max="8171" width="7.140625" style="15" customWidth="1"/>
    <col min="8172" max="8173" width="8.85546875" style="15" customWidth="1"/>
    <col min="8174" max="8398" width="9.140625" style="15"/>
    <col min="8399" max="8399" width="40.28515625" style="15" customWidth="1"/>
    <col min="8400" max="8400" width="5.85546875" style="15" customWidth="1"/>
    <col min="8401" max="8401" width="40.28515625" style="15" customWidth="1"/>
    <col min="8402" max="8408" width="0" style="15" hidden="1" customWidth="1"/>
    <col min="8409" max="8409" width="8" style="15" customWidth="1"/>
    <col min="8410" max="8410" width="7" style="15" customWidth="1"/>
    <col min="8411" max="8411" width="10" style="15" customWidth="1"/>
    <col min="8412" max="8412" width="6.85546875" style="15" customWidth="1"/>
    <col min="8413" max="8413" width="7.140625" style="15" customWidth="1"/>
    <col min="8414" max="8414" width="9.140625" style="15"/>
    <col min="8415" max="8415" width="7" style="15" customWidth="1"/>
    <col min="8416" max="8416" width="8" style="15" customWidth="1"/>
    <col min="8417" max="8417" width="7" style="15" customWidth="1"/>
    <col min="8418" max="8418" width="10" style="15" customWidth="1"/>
    <col min="8419" max="8419" width="6.85546875" style="15" customWidth="1"/>
    <col min="8420" max="8420" width="7.140625" style="15" customWidth="1"/>
    <col min="8421" max="8422" width="8.85546875" style="15" customWidth="1"/>
    <col min="8423" max="8423" width="8" style="15" customWidth="1"/>
    <col min="8424" max="8424" width="7" style="15" customWidth="1"/>
    <col min="8425" max="8425" width="10" style="15" customWidth="1"/>
    <col min="8426" max="8426" width="6.85546875" style="15" customWidth="1"/>
    <col min="8427" max="8427" width="7.140625" style="15" customWidth="1"/>
    <col min="8428" max="8429" width="8.85546875" style="15" customWidth="1"/>
    <col min="8430" max="8654" width="9.140625" style="15"/>
    <col min="8655" max="8655" width="40.28515625" style="15" customWidth="1"/>
    <col min="8656" max="8656" width="5.85546875" style="15" customWidth="1"/>
    <col min="8657" max="8657" width="40.28515625" style="15" customWidth="1"/>
    <col min="8658" max="8664" width="0" style="15" hidden="1" customWidth="1"/>
    <col min="8665" max="8665" width="8" style="15" customWidth="1"/>
    <col min="8666" max="8666" width="7" style="15" customWidth="1"/>
    <col min="8667" max="8667" width="10" style="15" customWidth="1"/>
    <col min="8668" max="8668" width="6.85546875" style="15" customWidth="1"/>
    <col min="8669" max="8669" width="7.140625" style="15" customWidth="1"/>
    <col min="8670" max="8670" width="9.140625" style="15"/>
    <col min="8671" max="8671" width="7" style="15" customWidth="1"/>
    <col min="8672" max="8672" width="8" style="15" customWidth="1"/>
    <col min="8673" max="8673" width="7" style="15" customWidth="1"/>
    <col min="8674" max="8674" width="10" style="15" customWidth="1"/>
    <col min="8675" max="8675" width="6.85546875" style="15" customWidth="1"/>
    <col min="8676" max="8676" width="7.140625" style="15" customWidth="1"/>
    <col min="8677" max="8678" width="8.85546875" style="15" customWidth="1"/>
    <col min="8679" max="8679" width="8" style="15" customWidth="1"/>
    <col min="8680" max="8680" width="7" style="15" customWidth="1"/>
    <col min="8681" max="8681" width="10" style="15" customWidth="1"/>
    <col min="8682" max="8682" width="6.85546875" style="15" customWidth="1"/>
    <col min="8683" max="8683" width="7.140625" style="15" customWidth="1"/>
    <col min="8684" max="8685" width="8.85546875" style="15" customWidth="1"/>
    <col min="8686" max="8910" width="9.140625" style="15"/>
    <col min="8911" max="8911" width="40.28515625" style="15" customWidth="1"/>
    <col min="8912" max="8912" width="5.85546875" style="15" customWidth="1"/>
    <col min="8913" max="8913" width="40.28515625" style="15" customWidth="1"/>
    <col min="8914" max="8920" width="0" style="15" hidden="1" customWidth="1"/>
    <col min="8921" max="8921" width="8" style="15" customWidth="1"/>
    <col min="8922" max="8922" width="7" style="15" customWidth="1"/>
    <col min="8923" max="8923" width="10" style="15" customWidth="1"/>
    <col min="8924" max="8924" width="6.85546875" style="15" customWidth="1"/>
    <col min="8925" max="8925" width="7.140625" style="15" customWidth="1"/>
    <col min="8926" max="8926" width="9.140625" style="15"/>
    <col min="8927" max="8927" width="7" style="15" customWidth="1"/>
    <col min="8928" max="8928" width="8" style="15" customWidth="1"/>
    <col min="8929" max="8929" width="7" style="15" customWidth="1"/>
    <col min="8930" max="8930" width="10" style="15" customWidth="1"/>
    <col min="8931" max="8931" width="6.85546875" style="15" customWidth="1"/>
    <col min="8932" max="8932" width="7.140625" style="15" customWidth="1"/>
    <col min="8933" max="8934" width="8.85546875" style="15" customWidth="1"/>
    <col min="8935" max="8935" width="8" style="15" customWidth="1"/>
    <col min="8936" max="8936" width="7" style="15" customWidth="1"/>
    <col min="8937" max="8937" width="10" style="15" customWidth="1"/>
    <col min="8938" max="8938" width="6.85546875" style="15" customWidth="1"/>
    <col min="8939" max="8939" width="7.140625" style="15" customWidth="1"/>
    <col min="8940" max="8941" width="8.85546875" style="15" customWidth="1"/>
    <col min="8942" max="9166" width="9.140625" style="15"/>
    <col min="9167" max="9167" width="40.28515625" style="15" customWidth="1"/>
    <col min="9168" max="9168" width="5.85546875" style="15" customWidth="1"/>
    <col min="9169" max="9169" width="40.28515625" style="15" customWidth="1"/>
    <col min="9170" max="9176" width="0" style="15" hidden="1" customWidth="1"/>
    <col min="9177" max="9177" width="8" style="15" customWidth="1"/>
    <col min="9178" max="9178" width="7" style="15" customWidth="1"/>
    <col min="9179" max="9179" width="10" style="15" customWidth="1"/>
    <col min="9180" max="9180" width="6.85546875" style="15" customWidth="1"/>
    <col min="9181" max="9181" width="7.140625" style="15" customWidth="1"/>
    <col min="9182" max="9182" width="9.140625" style="15"/>
    <col min="9183" max="9183" width="7" style="15" customWidth="1"/>
    <col min="9184" max="9184" width="8" style="15" customWidth="1"/>
    <col min="9185" max="9185" width="7" style="15" customWidth="1"/>
    <col min="9186" max="9186" width="10" style="15" customWidth="1"/>
    <col min="9187" max="9187" width="6.85546875" style="15" customWidth="1"/>
    <col min="9188" max="9188" width="7.140625" style="15" customWidth="1"/>
    <col min="9189" max="9190" width="8.85546875" style="15" customWidth="1"/>
    <col min="9191" max="9191" width="8" style="15" customWidth="1"/>
    <col min="9192" max="9192" width="7" style="15" customWidth="1"/>
    <col min="9193" max="9193" width="10" style="15" customWidth="1"/>
    <col min="9194" max="9194" width="6.85546875" style="15" customWidth="1"/>
    <col min="9195" max="9195" width="7.140625" style="15" customWidth="1"/>
    <col min="9196" max="9197" width="8.85546875" style="15" customWidth="1"/>
    <col min="9198" max="9422" width="9.140625" style="15"/>
    <col min="9423" max="9423" width="40.28515625" style="15" customWidth="1"/>
    <col min="9424" max="9424" width="5.85546875" style="15" customWidth="1"/>
    <col min="9425" max="9425" width="40.28515625" style="15" customWidth="1"/>
    <col min="9426" max="9432" width="0" style="15" hidden="1" customWidth="1"/>
    <col min="9433" max="9433" width="8" style="15" customWidth="1"/>
    <col min="9434" max="9434" width="7" style="15" customWidth="1"/>
    <col min="9435" max="9435" width="10" style="15" customWidth="1"/>
    <col min="9436" max="9436" width="6.85546875" style="15" customWidth="1"/>
    <col min="9437" max="9437" width="7.140625" style="15" customWidth="1"/>
    <col min="9438" max="9438" width="9.140625" style="15"/>
    <col min="9439" max="9439" width="7" style="15" customWidth="1"/>
    <col min="9440" max="9440" width="8" style="15" customWidth="1"/>
    <col min="9441" max="9441" width="7" style="15" customWidth="1"/>
    <col min="9442" max="9442" width="10" style="15" customWidth="1"/>
    <col min="9443" max="9443" width="6.85546875" style="15" customWidth="1"/>
    <col min="9444" max="9444" width="7.140625" style="15" customWidth="1"/>
    <col min="9445" max="9446" width="8.85546875" style="15" customWidth="1"/>
    <col min="9447" max="9447" width="8" style="15" customWidth="1"/>
    <col min="9448" max="9448" width="7" style="15" customWidth="1"/>
    <col min="9449" max="9449" width="10" style="15" customWidth="1"/>
    <col min="9450" max="9450" width="6.85546875" style="15" customWidth="1"/>
    <col min="9451" max="9451" width="7.140625" style="15" customWidth="1"/>
    <col min="9452" max="9453" width="8.85546875" style="15" customWidth="1"/>
    <col min="9454" max="9678" width="9.140625" style="15"/>
    <col min="9679" max="9679" width="40.28515625" style="15" customWidth="1"/>
    <col min="9680" max="9680" width="5.85546875" style="15" customWidth="1"/>
    <col min="9681" max="9681" width="40.28515625" style="15" customWidth="1"/>
    <col min="9682" max="9688" width="0" style="15" hidden="1" customWidth="1"/>
    <col min="9689" max="9689" width="8" style="15" customWidth="1"/>
    <col min="9690" max="9690" width="7" style="15" customWidth="1"/>
    <col min="9691" max="9691" width="10" style="15" customWidth="1"/>
    <col min="9692" max="9692" width="6.85546875" style="15" customWidth="1"/>
    <col min="9693" max="9693" width="7.140625" style="15" customWidth="1"/>
    <col min="9694" max="9694" width="9.140625" style="15"/>
    <col min="9695" max="9695" width="7" style="15" customWidth="1"/>
    <col min="9696" max="9696" width="8" style="15" customWidth="1"/>
    <col min="9697" max="9697" width="7" style="15" customWidth="1"/>
    <col min="9698" max="9698" width="10" style="15" customWidth="1"/>
    <col min="9699" max="9699" width="6.85546875" style="15" customWidth="1"/>
    <col min="9700" max="9700" width="7.140625" style="15" customWidth="1"/>
    <col min="9701" max="9702" width="8.85546875" style="15" customWidth="1"/>
    <col min="9703" max="9703" width="8" style="15" customWidth="1"/>
    <col min="9704" max="9704" width="7" style="15" customWidth="1"/>
    <col min="9705" max="9705" width="10" style="15" customWidth="1"/>
    <col min="9706" max="9706" width="6.85546875" style="15" customWidth="1"/>
    <col min="9707" max="9707" width="7.140625" style="15" customWidth="1"/>
    <col min="9708" max="9709" width="8.85546875" style="15" customWidth="1"/>
    <col min="9710" max="9934" width="9.140625" style="15"/>
    <col min="9935" max="9935" width="40.28515625" style="15" customWidth="1"/>
    <col min="9936" max="9936" width="5.85546875" style="15" customWidth="1"/>
    <col min="9937" max="9937" width="40.28515625" style="15" customWidth="1"/>
    <col min="9938" max="9944" width="0" style="15" hidden="1" customWidth="1"/>
    <col min="9945" max="9945" width="8" style="15" customWidth="1"/>
    <col min="9946" max="9946" width="7" style="15" customWidth="1"/>
    <col min="9947" max="9947" width="10" style="15" customWidth="1"/>
    <col min="9948" max="9948" width="6.85546875" style="15" customWidth="1"/>
    <col min="9949" max="9949" width="7.140625" style="15" customWidth="1"/>
    <col min="9950" max="9950" width="9.140625" style="15"/>
    <col min="9951" max="9951" width="7" style="15" customWidth="1"/>
    <col min="9952" max="9952" width="8" style="15" customWidth="1"/>
    <col min="9953" max="9953" width="7" style="15" customWidth="1"/>
    <col min="9954" max="9954" width="10" style="15" customWidth="1"/>
    <col min="9955" max="9955" width="6.85546875" style="15" customWidth="1"/>
    <col min="9956" max="9956" width="7.140625" style="15" customWidth="1"/>
    <col min="9957" max="9958" width="8.85546875" style="15" customWidth="1"/>
    <col min="9959" max="9959" width="8" style="15" customWidth="1"/>
    <col min="9960" max="9960" width="7" style="15" customWidth="1"/>
    <col min="9961" max="9961" width="10" style="15" customWidth="1"/>
    <col min="9962" max="9962" width="6.85546875" style="15" customWidth="1"/>
    <col min="9963" max="9963" width="7.140625" style="15" customWidth="1"/>
    <col min="9964" max="9965" width="8.85546875" style="15" customWidth="1"/>
    <col min="9966" max="10190" width="9.140625" style="15"/>
    <col min="10191" max="10191" width="40.28515625" style="15" customWidth="1"/>
    <col min="10192" max="10192" width="5.85546875" style="15" customWidth="1"/>
    <col min="10193" max="10193" width="40.28515625" style="15" customWidth="1"/>
    <col min="10194" max="10200" width="0" style="15" hidden="1" customWidth="1"/>
    <col min="10201" max="10201" width="8" style="15" customWidth="1"/>
    <col min="10202" max="10202" width="7" style="15" customWidth="1"/>
    <col min="10203" max="10203" width="10" style="15" customWidth="1"/>
    <col min="10204" max="10204" width="6.85546875" style="15" customWidth="1"/>
    <col min="10205" max="10205" width="7.140625" style="15" customWidth="1"/>
    <col min="10206" max="10206" width="9.140625" style="15"/>
    <col min="10207" max="10207" width="7" style="15" customWidth="1"/>
    <col min="10208" max="10208" width="8" style="15" customWidth="1"/>
    <col min="10209" max="10209" width="7" style="15" customWidth="1"/>
    <col min="10210" max="10210" width="10" style="15" customWidth="1"/>
    <col min="10211" max="10211" width="6.85546875" style="15" customWidth="1"/>
    <col min="10212" max="10212" width="7.140625" style="15" customWidth="1"/>
    <col min="10213" max="10214" width="8.85546875" style="15" customWidth="1"/>
    <col min="10215" max="10215" width="8" style="15" customWidth="1"/>
    <col min="10216" max="10216" width="7" style="15" customWidth="1"/>
    <col min="10217" max="10217" width="10" style="15" customWidth="1"/>
    <col min="10218" max="10218" width="6.85546875" style="15" customWidth="1"/>
    <col min="10219" max="10219" width="7.140625" style="15" customWidth="1"/>
    <col min="10220" max="10221" width="8.85546875" style="15" customWidth="1"/>
    <col min="10222" max="10446" width="9.140625" style="15"/>
    <col min="10447" max="10447" width="40.28515625" style="15" customWidth="1"/>
    <col min="10448" max="10448" width="5.85546875" style="15" customWidth="1"/>
    <col min="10449" max="10449" width="40.28515625" style="15" customWidth="1"/>
    <col min="10450" max="10456" width="0" style="15" hidden="1" customWidth="1"/>
    <col min="10457" max="10457" width="8" style="15" customWidth="1"/>
    <col min="10458" max="10458" width="7" style="15" customWidth="1"/>
    <col min="10459" max="10459" width="10" style="15" customWidth="1"/>
    <col min="10460" max="10460" width="6.85546875" style="15" customWidth="1"/>
    <col min="10461" max="10461" width="7.140625" style="15" customWidth="1"/>
    <col min="10462" max="10462" width="9.140625" style="15"/>
    <col min="10463" max="10463" width="7" style="15" customWidth="1"/>
    <col min="10464" max="10464" width="8" style="15" customWidth="1"/>
    <col min="10465" max="10465" width="7" style="15" customWidth="1"/>
    <col min="10466" max="10466" width="10" style="15" customWidth="1"/>
    <col min="10467" max="10467" width="6.85546875" style="15" customWidth="1"/>
    <col min="10468" max="10468" width="7.140625" style="15" customWidth="1"/>
    <col min="10469" max="10470" width="8.85546875" style="15" customWidth="1"/>
    <col min="10471" max="10471" width="8" style="15" customWidth="1"/>
    <col min="10472" max="10472" width="7" style="15" customWidth="1"/>
    <col min="10473" max="10473" width="10" style="15" customWidth="1"/>
    <col min="10474" max="10474" width="6.85546875" style="15" customWidth="1"/>
    <col min="10475" max="10475" width="7.140625" style="15" customWidth="1"/>
    <col min="10476" max="10477" width="8.85546875" style="15" customWidth="1"/>
    <col min="10478" max="10702" width="9.140625" style="15"/>
    <col min="10703" max="10703" width="40.28515625" style="15" customWidth="1"/>
    <col min="10704" max="10704" width="5.85546875" style="15" customWidth="1"/>
    <col min="10705" max="10705" width="40.28515625" style="15" customWidth="1"/>
    <col min="10706" max="10712" width="0" style="15" hidden="1" customWidth="1"/>
    <col min="10713" max="10713" width="8" style="15" customWidth="1"/>
    <col min="10714" max="10714" width="7" style="15" customWidth="1"/>
    <col min="10715" max="10715" width="10" style="15" customWidth="1"/>
    <col min="10716" max="10716" width="6.85546875" style="15" customWidth="1"/>
    <col min="10717" max="10717" width="7.140625" style="15" customWidth="1"/>
    <col min="10718" max="10718" width="9.140625" style="15"/>
    <col min="10719" max="10719" width="7" style="15" customWidth="1"/>
    <col min="10720" max="10720" width="8" style="15" customWidth="1"/>
    <col min="10721" max="10721" width="7" style="15" customWidth="1"/>
    <col min="10722" max="10722" width="10" style="15" customWidth="1"/>
    <col min="10723" max="10723" width="6.85546875" style="15" customWidth="1"/>
    <col min="10724" max="10724" width="7.140625" style="15" customWidth="1"/>
    <col min="10725" max="10726" width="8.85546875" style="15" customWidth="1"/>
    <col min="10727" max="10727" width="8" style="15" customWidth="1"/>
    <col min="10728" max="10728" width="7" style="15" customWidth="1"/>
    <col min="10729" max="10729" width="10" style="15" customWidth="1"/>
    <col min="10730" max="10730" width="6.85546875" style="15" customWidth="1"/>
    <col min="10731" max="10731" width="7.140625" style="15" customWidth="1"/>
    <col min="10732" max="10733" width="8.85546875" style="15" customWidth="1"/>
    <col min="10734" max="10958" width="9.140625" style="15"/>
    <col min="10959" max="10959" width="40.28515625" style="15" customWidth="1"/>
    <col min="10960" max="10960" width="5.85546875" style="15" customWidth="1"/>
    <col min="10961" max="10961" width="40.28515625" style="15" customWidth="1"/>
    <col min="10962" max="10968" width="0" style="15" hidden="1" customWidth="1"/>
    <col min="10969" max="10969" width="8" style="15" customWidth="1"/>
    <col min="10970" max="10970" width="7" style="15" customWidth="1"/>
    <col min="10971" max="10971" width="10" style="15" customWidth="1"/>
    <col min="10972" max="10972" width="6.85546875" style="15" customWidth="1"/>
    <col min="10973" max="10973" width="7.140625" style="15" customWidth="1"/>
    <col min="10974" max="10974" width="9.140625" style="15"/>
    <col min="10975" max="10975" width="7" style="15" customWidth="1"/>
    <col min="10976" max="10976" width="8" style="15" customWidth="1"/>
    <col min="10977" max="10977" width="7" style="15" customWidth="1"/>
    <col min="10978" max="10978" width="10" style="15" customWidth="1"/>
    <col min="10979" max="10979" width="6.85546875" style="15" customWidth="1"/>
    <col min="10980" max="10980" width="7.140625" style="15" customWidth="1"/>
    <col min="10981" max="10982" width="8.85546875" style="15" customWidth="1"/>
    <col min="10983" max="10983" width="8" style="15" customWidth="1"/>
    <col min="10984" max="10984" width="7" style="15" customWidth="1"/>
    <col min="10985" max="10985" width="10" style="15" customWidth="1"/>
    <col min="10986" max="10986" width="6.85546875" style="15" customWidth="1"/>
    <col min="10987" max="10987" width="7.140625" style="15" customWidth="1"/>
    <col min="10988" max="10989" width="8.85546875" style="15" customWidth="1"/>
    <col min="10990" max="11214" width="9.140625" style="15"/>
    <col min="11215" max="11215" width="40.28515625" style="15" customWidth="1"/>
    <col min="11216" max="11216" width="5.85546875" style="15" customWidth="1"/>
    <col min="11217" max="11217" width="40.28515625" style="15" customWidth="1"/>
    <col min="11218" max="11224" width="0" style="15" hidden="1" customWidth="1"/>
    <col min="11225" max="11225" width="8" style="15" customWidth="1"/>
    <col min="11226" max="11226" width="7" style="15" customWidth="1"/>
    <col min="11227" max="11227" width="10" style="15" customWidth="1"/>
    <col min="11228" max="11228" width="6.85546875" style="15" customWidth="1"/>
    <col min="11229" max="11229" width="7.140625" style="15" customWidth="1"/>
    <col min="11230" max="11230" width="9.140625" style="15"/>
    <col min="11231" max="11231" width="7" style="15" customWidth="1"/>
    <col min="11232" max="11232" width="8" style="15" customWidth="1"/>
    <col min="11233" max="11233" width="7" style="15" customWidth="1"/>
    <col min="11234" max="11234" width="10" style="15" customWidth="1"/>
    <col min="11235" max="11235" width="6.85546875" style="15" customWidth="1"/>
    <col min="11236" max="11236" width="7.140625" style="15" customWidth="1"/>
    <col min="11237" max="11238" width="8.85546875" style="15" customWidth="1"/>
    <col min="11239" max="11239" width="8" style="15" customWidth="1"/>
    <col min="11240" max="11240" width="7" style="15" customWidth="1"/>
    <col min="11241" max="11241" width="10" style="15" customWidth="1"/>
    <col min="11242" max="11242" width="6.85546875" style="15" customWidth="1"/>
    <col min="11243" max="11243" width="7.140625" style="15" customWidth="1"/>
    <col min="11244" max="11245" width="8.85546875" style="15" customWidth="1"/>
    <col min="11246" max="11470" width="9.140625" style="15"/>
    <col min="11471" max="11471" width="40.28515625" style="15" customWidth="1"/>
    <col min="11472" max="11472" width="5.85546875" style="15" customWidth="1"/>
    <col min="11473" max="11473" width="40.28515625" style="15" customWidth="1"/>
    <col min="11474" max="11480" width="0" style="15" hidden="1" customWidth="1"/>
    <col min="11481" max="11481" width="8" style="15" customWidth="1"/>
    <col min="11482" max="11482" width="7" style="15" customWidth="1"/>
    <col min="11483" max="11483" width="10" style="15" customWidth="1"/>
    <col min="11484" max="11484" width="6.85546875" style="15" customWidth="1"/>
    <col min="11485" max="11485" width="7.140625" style="15" customWidth="1"/>
    <col min="11486" max="11486" width="9.140625" style="15"/>
    <col min="11487" max="11487" width="7" style="15" customWidth="1"/>
    <col min="11488" max="11488" width="8" style="15" customWidth="1"/>
    <col min="11489" max="11489" width="7" style="15" customWidth="1"/>
    <col min="11490" max="11490" width="10" style="15" customWidth="1"/>
    <col min="11491" max="11491" width="6.85546875" style="15" customWidth="1"/>
    <col min="11492" max="11492" width="7.140625" style="15" customWidth="1"/>
    <col min="11493" max="11494" width="8.85546875" style="15" customWidth="1"/>
    <col min="11495" max="11495" width="8" style="15" customWidth="1"/>
    <col min="11496" max="11496" width="7" style="15" customWidth="1"/>
    <col min="11497" max="11497" width="10" style="15" customWidth="1"/>
    <col min="11498" max="11498" width="6.85546875" style="15" customWidth="1"/>
    <col min="11499" max="11499" width="7.140625" style="15" customWidth="1"/>
    <col min="11500" max="11501" width="8.85546875" style="15" customWidth="1"/>
    <col min="11502" max="11726" width="9.140625" style="15"/>
    <col min="11727" max="11727" width="40.28515625" style="15" customWidth="1"/>
    <col min="11728" max="11728" width="5.85546875" style="15" customWidth="1"/>
    <col min="11729" max="11729" width="40.28515625" style="15" customWidth="1"/>
    <col min="11730" max="11736" width="0" style="15" hidden="1" customWidth="1"/>
    <col min="11737" max="11737" width="8" style="15" customWidth="1"/>
    <col min="11738" max="11738" width="7" style="15" customWidth="1"/>
    <col min="11739" max="11739" width="10" style="15" customWidth="1"/>
    <col min="11740" max="11740" width="6.85546875" style="15" customWidth="1"/>
    <col min="11741" max="11741" width="7.140625" style="15" customWidth="1"/>
    <col min="11742" max="11742" width="9.140625" style="15"/>
    <col min="11743" max="11743" width="7" style="15" customWidth="1"/>
    <col min="11744" max="11744" width="8" style="15" customWidth="1"/>
    <col min="11745" max="11745" width="7" style="15" customWidth="1"/>
    <col min="11746" max="11746" width="10" style="15" customWidth="1"/>
    <col min="11747" max="11747" width="6.85546875" style="15" customWidth="1"/>
    <col min="11748" max="11748" width="7.140625" style="15" customWidth="1"/>
    <col min="11749" max="11750" width="8.85546875" style="15" customWidth="1"/>
    <col min="11751" max="11751" width="8" style="15" customWidth="1"/>
    <col min="11752" max="11752" width="7" style="15" customWidth="1"/>
    <col min="11753" max="11753" width="10" style="15" customWidth="1"/>
    <col min="11754" max="11754" width="6.85546875" style="15" customWidth="1"/>
    <col min="11755" max="11755" width="7.140625" style="15" customWidth="1"/>
    <col min="11756" max="11757" width="8.85546875" style="15" customWidth="1"/>
    <col min="11758" max="11982" width="9.140625" style="15"/>
    <col min="11983" max="11983" width="40.28515625" style="15" customWidth="1"/>
    <col min="11984" max="11984" width="5.85546875" style="15" customWidth="1"/>
    <col min="11985" max="11985" width="40.28515625" style="15" customWidth="1"/>
    <col min="11986" max="11992" width="0" style="15" hidden="1" customWidth="1"/>
    <col min="11993" max="11993" width="8" style="15" customWidth="1"/>
    <col min="11994" max="11994" width="7" style="15" customWidth="1"/>
    <col min="11995" max="11995" width="10" style="15" customWidth="1"/>
    <col min="11996" max="11996" width="6.85546875" style="15" customWidth="1"/>
    <col min="11997" max="11997" width="7.140625" style="15" customWidth="1"/>
    <col min="11998" max="11998" width="9.140625" style="15"/>
    <col min="11999" max="11999" width="7" style="15" customWidth="1"/>
    <col min="12000" max="12000" width="8" style="15" customWidth="1"/>
    <col min="12001" max="12001" width="7" style="15" customWidth="1"/>
    <col min="12002" max="12002" width="10" style="15" customWidth="1"/>
    <col min="12003" max="12003" width="6.85546875" style="15" customWidth="1"/>
    <col min="12004" max="12004" width="7.140625" style="15" customWidth="1"/>
    <col min="12005" max="12006" width="8.85546875" style="15" customWidth="1"/>
    <col min="12007" max="12007" width="8" style="15" customWidth="1"/>
    <col min="12008" max="12008" width="7" style="15" customWidth="1"/>
    <col min="12009" max="12009" width="10" style="15" customWidth="1"/>
    <col min="12010" max="12010" width="6.85546875" style="15" customWidth="1"/>
    <col min="12011" max="12011" width="7.140625" style="15" customWidth="1"/>
    <col min="12012" max="12013" width="8.85546875" style="15" customWidth="1"/>
    <col min="12014" max="12238" width="9.140625" style="15"/>
    <col min="12239" max="12239" width="40.28515625" style="15" customWidth="1"/>
    <col min="12240" max="12240" width="5.85546875" style="15" customWidth="1"/>
    <col min="12241" max="12241" width="40.28515625" style="15" customWidth="1"/>
    <col min="12242" max="12248" width="0" style="15" hidden="1" customWidth="1"/>
    <col min="12249" max="12249" width="8" style="15" customWidth="1"/>
    <col min="12250" max="12250" width="7" style="15" customWidth="1"/>
    <col min="12251" max="12251" width="10" style="15" customWidth="1"/>
    <col min="12252" max="12252" width="6.85546875" style="15" customWidth="1"/>
    <col min="12253" max="12253" width="7.140625" style="15" customWidth="1"/>
    <col min="12254" max="12254" width="9.140625" style="15"/>
    <col min="12255" max="12255" width="7" style="15" customWidth="1"/>
    <col min="12256" max="12256" width="8" style="15" customWidth="1"/>
    <col min="12257" max="12257" width="7" style="15" customWidth="1"/>
    <col min="12258" max="12258" width="10" style="15" customWidth="1"/>
    <col min="12259" max="12259" width="6.85546875" style="15" customWidth="1"/>
    <col min="12260" max="12260" width="7.140625" style="15" customWidth="1"/>
    <col min="12261" max="12262" width="8.85546875" style="15" customWidth="1"/>
    <col min="12263" max="12263" width="8" style="15" customWidth="1"/>
    <col min="12264" max="12264" width="7" style="15" customWidth="1"/>
    <col min="12265" max="12265" width="10" style="15" customWidth="1"/>
    <col min="12266" max="12266" width="6.85546875" style="15" customWidth="1"/>
    <col min="12267" max="12267" width="7.140625" style="15" customWidth="1"/>
    <col min="12268" max="12269" width="8.85546875" style="15" customWidth="1"/>
    <col min="12270" max="12494" width="9.140625" style="15"/>
    <col min="12495" max="12495" width="40.28515625" style="15" customWidth="1"/>
    <col min="12496" max="12496" width="5.85546875" style="15" customWidth="1"/>
    <col min="12497" max="12497" width="40.28515625" style="15" customWidth="1"/>
    <col min="12498" max="12504" width="0" style="15" hidden="1" customWidth="1"/>
    <col min="12505" max="12505" width="8" style="15" customWidth="1"/>
    <col min="12506" max="12506" width="7" style="15" customWidth="1"/>
    <col min="12507" max="12507" width="10" style="15" customWidth="1"/>
    <col min="12508" max="12508" width="6.85546875" style="15" customWidth="1"/>
    <col min="12509" max="12509" width="7.140625" style="15" customWidth="1"/>
    <col min="12510" max="12510" width="9.140625" style="15"/>
    <col min="12511" max="12511" width="7" style="15" customWidth="1"/>
    <col min="12512" max="12512" width="8" style="15" customWidth="1"/>
    <col min="12513" max="12513" width="7" style="15" customWidth="1"/>
    <col min="12514" max="12514" width="10" style="15" customWidth="1"/>
    <col min="12515" max="12515" width="6.85546875" style="15" customWidth="1"/>
    <col min="12516" max="12516" width="7.140625" style="15" customWidth="1"/>
    <col min="12517" max="12518" width="8.85546875" style="15" customWidth="1"/>
    <col min="12519" max="12519" width="8" style="15" customWidth="1"/>
    <col min="12520" max="12520" width="7" style="15" customWidth="1"/>
    <col min="12521" max="12521" width="10" style="15" customWidth="1"/>
    <col min="12522" max="12522" width="6.85546875" style="15" customWidth="1"/>
    <col min="12523" max="12523" width="7.140625" style="15" customWidth="1"/>
    <col min="12524" max="12525" width="8.85546875" style="15" customWidth="1"/>
    <col min="12526" max="12750" width="9.140625" style="15"/>
    <col min="12751" max="12751" width="40.28515625" style="15" customWidth="1"/>
    <col min="12752" max="12752" width="5.85546875" style="15" customWidth="1"/>
    <col min="12753" max="12753" width="40.28515625" style="15" customWidth="1"/>
    <col min="12754" max="12760" width="0" style="15" hidden="1" customWidth="1"/>
    <col min="12761" max="12761" width="8" style="15" customWidth="1"/>
    <col min="12762" max="12762" width="7" style="15" customWidth="1"/>
    <col min="12763" max="12763" width="10" style="15" customWidth="1"/>
    <col min="12764" max="12764" width="6.85546875" style="15" customWidth="1"/>
    <col min="12765" max="12765" width="7.140625" style="15" customWidth="1"/>
    <col min="12766" max="12766" width="9.140625" style="15"/>
    <col min="12767" max="12767" width="7" style="15" customWidth="1"/>
    <col min="12768" max="12768" width="8" style="15" customWidth="1"/>
    <col min="12769" max="12769" width="7" style="15" customWidth="1"/>
    <col min="12770" max="12770" width="10" style="15" customWidth="1"/>
    <col min="12771" max="12771" width="6.85546875" style="15" customWidth="1"/>
    <col min="12772" max="12772" width="7.140625" style="15" customWidth="1"/>
    <col min="12773" max="12774" width="8.85546875" style="15" customWidth="1"/>
    <col min="12775" max="12775" width="8" style="15" customWidth="1"/>
    <col min="12776" max="12776" width="7" style="15" customWidth="1"/>
    <col min="12777" max="12777" width="10" style="15" customWidth="1"/>
    <col min="12778" max="12778" width="6.85546875" style="15" customWidth="1"/>
    <col min="12779" max="12779" width="7.140625" style="15" customWidth="1"/>
    <col min="12780" max="12781" width="8.85546875" style="15" customWidth="1"/>
    <col min="12782" max="13006" width="9.140625" style="15"/>
    <col min="13007" max="13007" width="40.28515625" style="15" customWidth="1"/>
    <col min="13008" max="13008" width="5.85546875" style="15" customWidth="1"/>
    <col min="13009" max="13009" width="40.28515625" style="15" customWidth="1"/>
    <col min="13010" max="13016" width="0" style="15" hidden="1" customWidth="1"/>
    <col min="13017" max="13017" width="8" style="15" customWidth="1"/>
    <col min="13018" max="13018" width="7" style="15" customWidth="1"/>
    <col min="13019" max="13019" width="10" style="15" customWidth="1"/>
    <col min="13020" max="13020" width="6.85546875" style="15" customWidth="1"/>
    <col min="13021" max="13021" width="7.140625" style="15" customWidth="1"/>
    <col min="13022" max="13022" width="9.140625" style="15"/>
    <col min="13023" max="13023" width="7" style="15" customWidth="1"/>
    <col min="13024" max="13024" width="8" style="15" customWidth="1"/>
    <col min="13025" max="13025" width="7" style="15" customWidth="1"/>
    <col min="13026" max="13026" width="10" style="15" customWidth="1"/>
    <col min="13027" max="13027" width="6.85546875" style="15" customWidth="1"/>
    <col min="13028" max="13028" width="7.140625" style="15" customWidth="1"/>
    <col min="13029" max="13030" width="8.85546875" style="15" customWidth="1"/>
    <col min="13031" max="13031" width="8" style="15" customWidth="1"/>
    <col min="13032" max="13032" width="7" style="15" customWidth="1"/>
    <col min="13033" max="13033" width="10" style="15" customWidth="1"/>
    <col min="13034" max="13034" width="6.85546875" style="15" customWidth="1"/>
    <col min="13035" max="13035" width="7.140625" style="15" customWidth="1"/>
    <col min="13036" max="13037" width="8.85546875" style="15" customWidth="1"/>
    <col min="13038" max="13262" width="9.140625" style="15"/>
    <col min="13263" max="13263" width="40.28515625" style="15" customWidth="1"/>
    <col min="13264" max="13264" width="5.85546875" style="15" customWidth="1"/>
    <col min="13265" max="13265" width="40.28515625" style="15" customWidth="1"/>
    <col min="13266" max="13272" width="0" style="15" hidden="1" customWidth="1"/>
    <col min="13273" max="13273" width="8" style="15" customWidth="1"/>
    <col min="13274" max="13274" width="7" style="15" customWidth="1"/>
    <col min="13275" max="13275" width="10" style="15" customWidth="1"/>
    <col min="13276" max="13276" width="6.85546875" style="15" customWidth="1"/>
    <col min="13277" max="13277" width="7.140625" style="15" customWidth="1"/>
    <col min="13278" max="13278" width="9.140625" style="15"/>
    <col min="13279" max="13279" width="7" style="15" customWidth="1"/>
    <col min="13280" max="13280" width="8" style="15" customWidth="1"/>
    <col min="13281" max="13281" width="7" style="15" customWidth="1"/>
    <col min="13282" max="13282" width="10" style="15" customWidth="1"/>
    <col min="13283" max="13283" width="6.85546875" style="15" customWidth="1"/>
    <col min="13284" max="13284" width="7.140625" style="15" customWidth="1"/>
    <col min="13285" max="13286" width="8.85546875" style="15" customWidth="1"/>
    <col min="13287" max="13287" width="8" style="15" customWidth="1"/>
    <col min="13288" max="13288" width="7" style="15" customWidth="1"/>
    <col min="13289" max="13289" width="10" style="15" customWidth="1"/>
    <col min="13290" max="13290" width="6.85546875" style="15" customWidth="1"/>
    <col min="13291" max="13291" width="7.140625" style="15" customWidth="1"/>
    <col min="13292" max="13293" width="8.85546875" style="15" customWidth="1"/>
    <col min="13294" max="13518" width="9.140625" style="15"/>
    <col min="13519" max="13519" width="40.28515625" style="15" customWidth="1"/>
    <col min="13520" max="13520" width="5.85546875" style="15" customWidth="1"/>
    <col min="13521" max="13521" width="40.28515625" style="15" customWidth="1"/>
    <col min="13522" max="13528" width="0" style="15" hidden="1" customWidth="1"/>
    <col min="13529" max="13529" width="8" style="15" customWidth="1"/>
    <col min="13530" max="13530" width="7" style="15" customWidth="1"/>
    <col min="13531" max="13531" width="10" style="15" customWidth="1"/>
    <col min="13532" max="13532" width="6.85546875" style="15" customWidth="1"/>
    <col min="13533" max="13533" width="7.140625" style="15" customWidth="1"/>
    <col min="13534" max="13534" width="9.140625" style="15"/>
    <col min="13535" max="13535" width="7" style="15" customWidth="1"/>
    <col min="13536" max="13536" width="8" style="15" customWidth="1"/>
    <col min="13537" max="13537" width="7" style="15" customWidth="1"/>
    <col min="13538" max="13538" width="10" style="15" customWidth="1"/>
    <col min="13539" max="13539" width="6.85546875" style="15" customWidth="1"/>
    <col min="13540" max="13540" width="7.140625" style="15" customWidth="1"/>
    <col min="13541" max="13542" width="8.85546875" style="15" customWidth="1"/>
    <col min="13543" max="13543" width="8" style="15" customWidth="1"/>
    <col min="13544" max="13544" width="7" style="15" customWidth="1"/>
    <col min="13545" max="13545" width="10" style="15" customWidth="1"/>
    <col min="13546" max="13546" width="6.85546875" style="15" customWidth="1"/>
    <col min="13547" max="13547" width="7.140625" style="15" customWidth="1"/>
    <col min="13548" max="13549" width="8.85546875" style="15" customWidth="1"/>
    <col min="13550" max="13774" width="9.140625" style="15"/>
    <col min="13775" max="13775" width="40.28515625" style="15" customWidth="1"/>
    <col min="13776" max="13776" width="5.85546875" style="15" customWidth="1"/>
    <col min="13777" max="13777" width="40.28515625" style="15" customWidth="1"/>
    <col min="13778" max="13784" width="0" style="15" hidden="1" customWidth="1"/>
    <col min="13785" max="13785" width="8" style="15" customWidth="1"/>
    <col min="13786" max="13786" width="7" style="15" customWidth="1"/>
    <col min="13787" max="13787" width="10" style="15" customWidth="1"/>
    <col min="13788" max="13788" width="6.85546875" style="15" customWidth="1"/>
    <col min="13789" max="13789" width="7.140625" style="15" customWidth="1"/>
    <col min="13790" max="13790" width="9.140625" style="15"/>
    <col min="13791" max="13791" width="7" style="15" customWidth="1"/>
    <col min="13792" max="13792" width="8" style="15" customWidth="1"/>
    <col min="13793" max="13793" width="7" style="15" customWidth="1"/>
    <col min="13794" max="13794" width="10" style="15" customWidth="1"/>
    <col min="13795" max="13795" width="6.85546875" style="15" customWidth="1"/>
    <col min="13796" max="13796" width="7.140625" style="15" customWidth="1"/>
    <col min="13797" max="13798" width="8.85546875" style="15" customWidth="1"/>
    <col min="13799" max="13799" width="8" style="15" customWidth="1"/>
    <col min="13800" max="13800" width="7" style="15" customWidth="1"/>
    <col min="13801" max="13801" width="10" style="15" customWidth="1"/>
    <col min="13802" max="13802" width="6.85546875" style="15" customWidth="1"/>
    <col min="13803" max="13803" width="7.140625" style="15" customWidth="1"/>
    <col min="13804" max="13805" width="8.85546875" style="15" customWidth="1"/>
    <col min="13806" max="14030" width="9.140625" style="15"/>
    <col min="14031" max="14031" width="40.28515625" style="15" customWidth="1"/>
    <col min="14032" max="14032" width="5.85546875" style="15" customWidth="1"/>
    <col min="14033" max="14033" width="40.28515625" style="15" customWidth="1"/>
    <col min="14034" max="14040" width="0" style="15" hidden="1" customWidth="1"/>
    <col min="14041" max="14041" width="8" style="15" customWidth="1"/>
    <col min="14042" max="14042" width="7" style="15" customWidth="1"/>
    <col min="14043" max="14043" width="10" style="15" customWidth="1"/>
    <col min="14044" max="14044" width="6.85546875" style="15" customWidth="1"/>
    <col min="14045" max="14045" width="7.140625" style="15" customWidth="1"/>
    <col min="14046" max="14046" width="9.140625" style="15"/>
    <col min="14047" max="14047" width="7" style="15" customWidth="1"/>
    <col min="14048" max="14048" width="8" style="15" customWidth="1"/>
    <col min="14049" max="14049" width="7" style="15" customWidth="1"/>
    <col min="14050" max="14050" width="10" style="15" customWidth="1"/>
    <col min="14051" max="14051" width="6.85546875" style="15" customWidth="1"/>
    <col min="14052" max="14052" width="7.140625" style="15" customWidth="1"/>
    <col min="14053" max="14054" width="8.85546875" style="15" customWidth="1"/>
    <col min="14055" max="14055" width="8" style="15" customWidth="1"/>
    <col min="14056" max="14056" width="7" style="15" customWidth="1"/>
    <col min="14057" max="14057" width="10" style="15" customWidth="1"/>
    <col min="14058" max="14058" width="6.85546875" style="15" customWidth="1"/>
    <col min="14059" max="14059" width="7.140625" style="15" customWidth="1"/>
    <col min="14060" max="14061" width="8.85546875" style="15" customWidth="1"/>
    <col min="14062" max="14286" width="9.140625" style="15"/>
    <col min="14287" max="14287" width="40.28515625" style="15" customWidth="1"/>
    <col min="14288" max="14288" width="5.85546875" style="15" customWidth="1"/>
    <col min="14289" max="14289" width="40.28515625" style="15" customWidth="1"/>
    <col min="14290" max="14296" width="0" style="15" hidden="1" customWidth="1"/>
    <col min="14297" max="14297" width="8" style="15" customWidth="1"/>
    <col min="14298" max="14298" width="7" style="15" customWidth="1"/>
    <col min="14299" max="14299" width="10" style="15" customWidth="1"/>
    <col min="14300" max="14300" width="6.85546875" style="15" customWidth="1"/>
    <col min="14301" max="14301" width="7.140625" style="15" customWidth="1"/>
    <col min="14302" max="14302" width="9.140625" style="15"/>
    <col min="14303" max="14303" width="7" style="15" customWidth="1"/>
    <col min="14304" max="14304" width="8" style="15" customWidth="1"/>
    <col min="14305" max="14305" width="7" style="15" customWidth="1"/>
    <col min="14306" max="14306" width="10" style="15" customWidth="1"/>
    <col min="14307" max="14307" width="6.85546875" style="15" customWidth="1"/>
    <col min="14308" max="14308" width="7.140625" style="15" customWidth="1"/>
    <col min="14309" max="14310" width="8.85546875" style="15" customWidth="1"/>
    <col min="14311" max="14311" width="8" style="15" customWidth="1"/>
    <col min="14312" max="14312" width="7" style="15" customWidth="1"/>
    <col min="14313" max="14313" width="10" style="15" customWidth="1"/>
    <col min="14314" max="14314" width="6.85546875" style="15" customWidth="1"/>
    <col min="14315" max="14315" width="7.140625" style="15" customWidth="1"/>
    <col min="14316" max="14317" width="8.85546875" style="15" customWidth="1"/>
    <col min="14318" max="14542" width="9.140625" style="15"/>
    <col min="14543" max="14543" width="40.28515625" style="15" customWidth="1"/>
    <col min="14544" max="14544" width="5.85546875" style="15" customWidth="1"/>
    <col min="14545" max="14545" width="40.28515625" style="15" customWidth="1"/>
    <col min="14546" max="14552" width="0" style="15" hidden="1" customWidth="1"/>
    <col min="14553" max="14553" width="8" style="15" customWidth="1"/>
    <col min="14554" max="14554" width="7" style="15" customWidth="1"/>
    <col min="14555" max="14555" width="10" style="15" customWidth="1"/>
    <col min="14556" max="14556" width="6.85546875" style="15" customWidth="1"/>
    <col min="14557" max="14557" width="7.140625" style="15" customWidth="1"/>
    <col min="14558" max="14558" width="9.140625" style="15"/>
    <col min="14559" max="14559" width="7" style="15" customWidth="1"/>
    <col min="14560" max="14560" width="8" style="15" customWidth="1"/>
    <col min="14561" max="14561" width="7" style="15" customWidth="1"/>
    <col min="14562" max="14562" width="10" style="15" customWidth="1"/>
    <col min="14563" max="14563" width="6.85546875" style="15" customWidth="1"/>
    <col min="14564" max="14564" width="7.140625" style="15" customWidth="1"/>
    <col min="14565" max="14566" width="8.85546875" style="15" customWidth="1"/>
    <col min="14567" max="14567" width="8" style="15" customWidth="1"/>
    <col min="14568" max="14568" width="7" style="15" customWidth="1"/>
    <col min="14569" max="14569" width="10" style="15" customWidth="1"/>
    <col min="14570" max="14570" width="6.85546875" style="15" customWidth="1"/>
    <col min="14571" max="14571" width="7.140625" style="15" customWidth="1"/>
    <col min="14572" max="14573" width="8.85546875" style="15" customWidth="1"/>
    <col min="14574" max="14798" width="9.140625" style="15"/>
    <col min="14799" max="14799" width="40.28515625" style="15" customWidth="1"/>
    <col min="14800" max="14800" width="5.85546875" style="15" customWidth="1"/>
    <col min="14801" max="14801" width="40.28515625" style="15" customWidth="1"/>
    <col min="14802" max="14808" width="0" style="15" hidden="1" customWidth="1"/>
    <col min="14809" max="14809" width="8" style="15" customWidth="1"/>
    <col min="14810" max="14810" width="7" style="15" customWidth="1"/>
    <col min="14811" max="14811" width="10" style="15" customWidth="1"/>
    <col min="14812" max="14812" width="6.85546875" style="15" customWidth="1"/>
    <col min="14813" max="14813" width="7.140625" style="15" customWidth="1"/>
    <col min="14814" max="14814" width="9.140625" style="15"/>
    <col min="14815" max="14815" width="7" style="15" customWidth="1"/>
    <col min="14816" max="14816" width="8" style="15" customWidth="1"/>
    <col min="14817" max="14817" width="7" style="15" customWidth="1"/>
    <col min="14818" max="14818" width="10" style="15" customWidth="1"/>
    <col min="14819" max="14819" width="6.85546875" style="15" customWidth="1"/>
    <col min="14820" max="14820" width="7.140625" style="15" customWidth="1"/>
    <col min="14821" max="14822" width="8.85546875" style="15" customWidth="1"/>
    <col min="14823" max="14823" width="8" style="15" customWidth="1"/>
    <col min="14824" max="14824" width="7" style="15" customWidth="1"/>
    <col min="14825" max="14825" width="10" style="15" customWidth="1"/>
    <col min="14826" max="14826" width="6.85546875" style="15" customWidth="1"/>
    <col min="14827" max="14827" width="7.140625" style="15" customWidth="1"/>
    <col min="14828" max="14829" width="8.85546875" style="15" customWidth="1"/>
    <col min="14830" max="15054" width="9.140625" style="15"/>
    <col min="15055" max="15055" width="40.28515625" style="15" customWidth="1"/>
    <col min="15056" max="15056" width="5.85546875" style="15" customWidth="1"/>
    <col min="15057" max="15057" width="40.28515625" style="15" customWidth="1"/>
    <col min="15058" max="15064" width="0" style="15" hidden="1" customWidth="1"/>
    <col min="15065" max="15065" width="8" style="15" customWidth="1"/>
    <col min="15066" max="15066" width="7" style="15" customWidth="1"/>
    <col min="15067" max="15067" width="10" style="15" customWidth="1"/>
    <col min="15068" max="15068" width="6.85546875" style="15" customWidth="1"/>
    <col min="15069" max="15069" width="7.140625" style="15" customWidth="1"/>
    <col min="15070" max="15070" width="9.140625" style="15"/>
    <col min="15071" max="15071" width="7" style="15" customWidth="1"/>
    <col min="15072" max="15072" width="8" style="15" customWidth="1"/>
    <col min="15073" max="15073" width="7" style="15" customWidth="1"/>
    <col min="15074" max="15074" width="10" style="15" customWidth="1"/>
    <col min="15075" max="15075" width="6.85546875" style="15" customWidth="1"/>
    <col min="15076" max="15076" width="7.140625" style="15" customWidth="1"/>
    <col min="15077" max="15078" width="8.85546875" style="15" customWidth="1"/>
    <col min="15079" max="15079" width="8" style="15" customWidth="1"/>
    <col min="15080" max="15080" width="7" style="15" customWidth="1"/>
    <col min="15081" max="15081" width="10" style="15" customWidth="1"/>
    <col min="15082" max="15082" width="6.85546875" style="15" customWidth="1"/>
    <col min="15083" max="15083" width="7.140625" style="15" customWidth="1"/>
    <col min="15084" max="15085" width="8.85546875" style="15" customWidth="1"/>
    <col min="15086" max="15310" width="9.140625" style="15"/>
    <col min="15311" max="15311" width="40.28515625" style="15" customWidth="1"/>
    <col min="15312" max="15312" width="5.85546875" style="15" customWidth="1"/>
    <col min="15313" max="15313" width="40.28515625" style="15" customWidth="1"/>
    <col min="15314" max="15320" width="0" style="15" hidden="1" customWidth="1"/>
    <col min="15321" max="15321" width="8" style="15" customWidth="1"/>
    <col min="15322" max="15322" width="7" style="15" customWidth="1"/>
    <col min="15323" max="15323" width="10" style="15" customWidth="1"/>
    <col min="15324" max="15324" width="6.85546875" style="15" customWidth="1"/>
    <col min="15325" max="15325" width="7.140625" style="15" customWidth="1"/>
    <col min="15326" max="15326" width="9.140625" style="15"/>
    <col min="15327" max="15327" width="7" style="15" customWidth="1"/>
    <col min="15328" max="15328" width="8" style="15" customWidth="1"/>
    <col min="15329" max="15329" width="7" style="15" customWidth="1"/>
    <col min="15330" max="15330" width="10" style="15" customWidth="1"/>
    <col min="15331" max="15331" width="6.85546875" style="15" customWidth="1"/>
    <col min="15332" max="15332" width="7.140625" style="15" customWidth="1"/>
    <col min="15333" max="15334" width="8.85546875" style="15" customWidth="1"/>
    <col min="15335" max="15335" width="8" style="15" customWidth="1"/>
    <col min="15336" max="15336" width="7" style="15" customWidth="1"/>
    <col min="15337" max="15337" width="10" style="15" customWidth="1"/>
    <col min="15338" max="15338" width="6.85546875" style="15" customWidth="1"/>
    <col min="15339" max="15339" width="7.140625" style="15" customWidth="1"/>
    <col min="15340" max="15341" width="8.85546875" style="15" customWidth="1"/>
    <col min="15342" max="15566" width="9.140625" style="15"/>
    <col min="15567" max="15567" width="40.28515625" style="15" customWidth="1"/>
    <col min="15568" max="15568" width="5.85546875" style="15" customWidth="1"/>
    <col min="15569" max="15569" width="40.28515625" style="15" customWidth="1"/>
    <col min="15570" max="15576" width="0" style="15" hidden="1" customWidth="1"/>
    <col min="15577" max="15577" width="8" style="15" customWidth="1"/>
    <col min="15578" max="15578" width="7" style="15" customWidth="1"/>
    <col min="15579" max="15579" width="10" style="15" customWidth="1"/>
    <col min="15580" max="15580" width="6.85546875" style="15" customWidth="1"/>
    <col min="15581" max="15581" width="7.140625" style="15" customWidth="1"/>
    <col min="15582" max="15582" width="9.140625" style="15"/>
    <col min="15583" max="15583" width="7" style="15" customWidth="1"/>
    <col min="15584" max="15584" width="8" style="15" customWidth="1"/>
    <col min="15585" max="15585" width="7" style="15" customWidth="1"/>
    <col min="15586" max="15586" width="10" style="15" customWidth="1"/>
    <col min="15587" max="15587" width="6.85546875" style="15" customWidth="1"/>
    <col min="15588" max="15588" width="7.140625" style="15" customWidth="1"/>
    <col min="15589" max="15590" width="8.85546875" style="15" customWidth="1"/>
    <col min="15591" max="15591" width="8" style="15" customWidth="1"/>
    <col min="15592" max="15592" width="7" style="15" customWidth="1"/>
    <col min="15593" max="15593" width="10" style="15" customWidth="1"/>
    <col min="15594" max="15594" width="6.85546875" style="15" customWidth="1"/>
    <col min="15595" max="15595" width="7.140625" style="15" customWidth="1"/>
    <col min="15596" max="15597" width="8.85546875" style="15" customWidth="1"/>
    <col min="15598" max="15822" width="9.140625" style="15"/>
    <col min="15823" max="15823" width="40.28515625" style="15" customWidth="1"/>
    <col min="15824" max="15824" width="5.85546875" style="15" customWidth="1"/>
    <col min="15825" max="15825" width="40.28515625" style="15" customWidth="1"/>
    <col min="15826" max="15832" width="0" style="15" hidden="1" customWidth="1"/>
    <col min="15833" max="15833" width="8" style="15" customWidth="1"/>
    <col min="15834" max="15834" width="7" style="15" customWidth="1"/>
    <col min="15835" max="15835" width="10" style="15" customWidth="1"/>
    <col min="15836" max="15836" width="6.85546875" style="15" customWidth="1"/>
    <col min="15837" max="15837" width="7.140625" style="15" customWidth="1"/>
    <col min="15838" max="15838" width="9.140625" style="15"/>
    <col min="15839" max="15839" width="7" style="15" customWidth="1"/>
    <col min="15840" max="15840" width="8" style="15" customWidth="1"/>
    <col min="15841" max="15841" width="7" style="15" customWidth="1"/>
    <col min="15842" max="15842" width="10" style="15" customWidth="1"/>
    <col min="15843" max="15843" width="6.85546875" style="15" customWidth="1"/>
    <col min="15844" max="15844" width="7.140625" style="15" customWidth="1"/>
    <col min="15845" max="15846" width="8.85546875" style="15" customWidth="1"/>
    <col min="15847" max="15847" width="8" style="15" customWidth="1"/>
    <col min="15848" max="15848" width="7" style="15" customWidth="1"/>
    <col min="15849" max="15849" width="10" style="15" customWidth="1"/>
    <col min="15850" max="15850" width="6.85546875" style="15" customWidth="1"/>
    <col min="15851" max="15851" width="7.140625" style="15" customWidth="1"/>
    <col min="15852" max="15853" width="8.85546875" style="15" customWidth="1"/>
    <col min="15854" max="16078" width="9.140625" style="15"/>
    <col min="16079" max="16079" width="40.28515625" style="15" customWidth="1"/>
    <col min="16080" max="16080" width="5.85546875" style="15" customWidth="1"/>
    <col min="16081" max="16081" width="40.28515625" style="15" customWidth="1"/>
    <col min="16082" max="16088" width="0" style="15" hidden="1" customWidth="1"/>
    <col min="16089" max="16089" width="8" style="15" customWidth="1"/>
    <col min="16090" max="16090" width="7" style="15" customWidth="1"/>
    <col min="16091" max="16091" width="10" style="15" customWidth="1"/>
    <col min="16092" max="16092" width="6.85546875" style="15" customWidth="1"/>
    <col min="16093" max="16093" width="7.140625" style="15" customWidth="1"/>
    <col min="16094" max="16094" width="9.140625" style="15"/>
    <col min="16095" max="16095" width="7" style="15" customWidth="1"/>
    <col min="16096" max="16096" width="8" style="15" customWidth="1"/>
    <col min="16097" max="16097" width="7" style="15" customWidth="1"/>
    <col min="16098" max="16098" width="10" style="15" customWidth="1"/>
    <col min="16099" max="16099" width="6.85546875" style="15" customWidth="1"/>
    <col min="16100" max="16100" width="7.140625" style="15" customWidth="1"/>
    <col min="16101" max="16102" width="8.85546875" style="15" customWidth="1"/>
    <col min="16103" max="16103" width="8" style="15" customWidth="1"/>
    <col min="16104" max="16104" width="7" style="15" customWidth="1"/>
    <col min="16105" max="16105" width="10" style="15" customWidth="1"/>
    <col min="16106" max="16106" width="6.85546875" style="15" customWidth="1"/>
    <col min="16107" max="16107" width="7.140625" style="15" customWidth="1"/>
    <col min="16108" max="16109" width="8.85546875" style="15" customWidth="1"/>
    <col min="16110" max="16384" width="9.140625" style="15"/>
  </cols>
  <sheetData>
    <row r="1" spans="1:96" x14ac:dyDescent="0.2">
      <c r="A1" s="10" t="s">
        <v>620</v>
      </c>
      <c r="B1" s="525"/>
      <c r="C1" s="130"/>
    </row>
    <row r="2" spans="1:96" s="158" customFormat="1" ht="11.25" customHeight="1" thickBot="1" x14ac:dyDescent="0.25">
      <c r="A2" s="527"/>
      <c r="B2" s="528"/>
      <c r="C2" s="529"/>
      <c r="K2" s="530"/>
      <c r="R2" s="530"/>
      <c r="Y2" s="530"/>
      <c r="AF2" s="530"/>
    </row>
    <row r="3" spans="1:96" ht="13.5" customHeight="1" thickTop="1" x14ac:dyDescent="0.25">
      <c r="A3" s="825" t="s">
        <v>139</v>
      </c>
      <c r="B3" s="826"/>
      <c r="C3" s="827"/>
      <c r="D3" s="831" t="s">
        <v>14</v>
      </c>
      <c r="E3" s="823"/>
      <c r="F3" s="823"/>
      <c r="G3" s="823"/>
      <c r="H3" s="823"/>
      <c r="I3" s="823"/>
      <c r="J3" s="824"/>
      <c r="K3" s="831" t="s">
        <v>15</v>
      </c>
      <c r="L3" s="823"/>
      <c r="M3" s="823"/>
      <c r="N3" s="823"/>
      <c r="O3" s="823"/>
      <c r="P3" s="823"/>
      <c r="Q3" s="824"/>
      <c r="R3" s="822" t="s">
        <v>16</v>
      </c>
      <c r="S3" s="823"/>
      <c r="T3" s="823"/>
      <c r="U3" s="823"/>
      <c r="V3" s="823"/>
      <c r="W3" s="823"/>
      <c r="X3" s="824"/>
      <c r="Y3" s="822" t="s">
        <v>17</v>
      </c>
      <c r="Z3" s="823"/>
      <c r="AA3" s="823"/>
      <c r="AB3" s="823"/>
      <c r="AC3" s="823"/>
      <c r="AD3" s="823"/>
      <c r="AE3" s="824"/>
      <c r="AF3" s="822" t="s">
        <v>35</v>
      </c>
      <c r="AG3" s="823"/>
      <c r="AH3" s="823"/>
      <c r="AI3" s="823"/>
      <c r="AJ3" s="823"/>
      <c r="AK3" s="823"/>
      <c r="AL3" s="824"/>
      <c r="AM3" s="822" t="s">
        <v>543</v>
      </c>
      <c r="AN3" s="823"/>
      <c r="AO3" s="823"/>
      <c r="AP3" s="823"/>
      <c r="AQ3" s="823"/>
      <c r="AR3" s="823"/>
      <c r="AS3" s="824"/>
      <c r="AT3" s="822" t="s">
        <v>545</v>
      </c>
      <c r="AU3" s="823"/>
      <c r="AV3" s="823"/>
      <c r="AW3" s="823"/>
      <c r="AX3" s="823"/>
      <c r="AY3" s="823"/>
      <c r="AZ3" s="824"/>
      <c r="BA3" s="822" t="s">
        <v>553</v>
      </c>
      <c r="BB3" s="823"/>
      <c r="BC3" s="823"/>
      <c r="BD3" s="823"/>
      <c r="BE3" s="823"/>
      <c r="BF3" s="823"/>
      <c r="BG3" s="824"/>
      <c r="BH3" s="822" t="s">
        <v>563</v>
      </c>
      <c r="BI3" s="823"/>
      <c r="BJ3" s="823"/>
      <c r="BK3" s="823"/>
      <c r="BL3" s="823"/>
      <c r="BM3" s="823"/>
      <c r="BN3" s="824"/>
      <c r="BO3" s="822" t="s">
        <v>593</v>
      </c>
      <c r="BP3" s="823"/>
      <c r="BQ3" s="823"/>
      <c r="BR3" s="823"/>
      <c r="BS3" s="823"/>
      <c r="BT3" s="823"/>
      <c r="BU3" s="824"/>
      <c r="BV3" s="822" t="s">
        <v>597</v>
      </c>
      <c r="BW3" s="823"/>
      <c r="BX3" s="823"/>
      <c r="BY3" s="823"/>
      <c r="BZ3" s="823"/>
      <c r="CA3" s="823"/>
      <c r="CB3" s="824"/>
      <c r="CC3" s="822" t="s">
        <v>601</v>
      </c>
      <c r="CD3" s="823"/>
      <c r="CE3" s="823"/>
      <c r="CF3" s="823"/>
      <c r="CG3" s="823"/>
      <c r="CH3" s="823"/>
      <c r="CI3" s="824"/>
      <c r="CJ3" s="818" t="s">
        <v>605</v>
      </c>
      <c r="CK3" s="819"/>
      <c r="CL3" s="819"/>
      <c r="CM3" s="819"/>
      <c r="CN3" s="819"/>
      <c r="CO3" s="819"/>
      <c r="CP3" s="819"/>
      <c r="CQ3" s="820"/>
      <c r="CR3" s="821"/>
    </row>
    <row r="4" spans="1:96" ht="69" customHeight="1" thickBot="1" x14ac:dyDescent="0.25">
      <c r="A4" s="828"/>
      <c r="B4" s="829"/>
      <c r="C4" s="830"/>
      <c r="D4" s="531" t="s">
        <v>140</v>
      </c>
      <c r="E4" s="532" t="s">
        <v>141</v>
      </c>
      <c r="F4" s="533" t="s">
        <v>142</v>
      </c>
      <c r="G4" s="533" t="s">
        <v>143</v>
      </c>
      <c r="H4" s="534" t="s">
        <v>144</v>
      </c>
      <c r="I4" s="535" t="s">
        <v>145</v>
      </c>
      <c r="J4" s="536" t="s">
        <v>146</v>
      </c>
      <c r="K4" s="531" t="s">
        <v>140</v>
      </c>
      <c r="L4" s="532" t="s">
        <v>141</v>
      </c>
      <c r="M4" s="533" t="s">
        <v>142</v>
      </c>
      <c r="N4" s="533" t="s">
        <v>143</v>
      </c>
      <c r="O4" s="534" t="s">
        <v>144</v>
      </c>
      <c r="P4" s="535" t="s">
        <v>145</v>
      </c>
      <c r="Q4" s="536" t="s">
        <v>146</v>
      </c>
      <c r="R4" s="531" t="s">
        <v>140</v>
      </c>
      <c r="S4" s="532" t="s">
        <v>141</v>
      </c>
      <c r="T4" s="533" t="s">
        <v>142</v>
      </c>
      <c r="U4" s="533" t="s">
        <v>143</v>
      </c>
      <c r="V4" s="534" t="s">
        <v>144</v>
      </c>
      <c r="W4" s="535" t="s">
        <v>145</v>
      </c>
      <c r="X4" s="536" t="s">
        <v>146</v>
      </c>
      <c r="Y4" s="531" t="s">
        <v>140</v>
      </c>
      <c r="Z4" s="532" t="s">
        <v>141</v>
      </c>
      <c r="AA4" s="533" t="s">
        <v>142</v>
      </c>
      <c r="AB4" s="533" t="s">
        <v>143</v>
      </c>
      <c r="AC4" s="534" t="s">
        <v>144</v>
      </c>
      <c r="AD4" s="535" t="s">
        <v>145</v>
      </c>
      <c r="AE4" s="536" t="s">
        <v>146</v>
      </c>
      <c r="AF4" s="531" t="s">
        <v>140</v>
      </c>
      <c r="AG4" s="532" t="s">
        <v>141</v>
      </c>
      <c r="AH4" s="533" t="s">
        <v>142</v>
      </c>
      <c r="AI4" s="533" t="s">
        <v>143</v>
      </c>
      <c r="AJ4" s="534" t="s">
        <v>144</v>
      </c>
      <c r="AK4" s="535" t="s">
        <v>145</v>
      </c>
      <c r="AL4" s="536" t="s">
        <v>146</v>
      </c>
      <c r="AM4" s="531" t="s">
        <v>140</v>
      </c>
      <c r="AN4" s="532" t="s">
        <v>141</v>
      </c>
      <c r="AO4" s="533" t="s">
        <v>142</v>
      </c>
      <c r="AP4" s="533" t="s">
        <v>143</v>
      </c>
      <c r="AQ4" s="534" t="s">
        <v>144</v>
      </c>
      <c r="AR4" s="535" t="s">
        <v>145</v>
      </c>
      <c r="AS4" s="536" t="s">
        <v>146</v>
      </c>
      <c r="AT4" s="531" t="s">
        <v>140</v>
      </c>
      <c r="AU4" s="532" t="s">
        <v>141</v>
      </c>
      <c r="AV4" s="533" t="s">
        <v>142</v>
      </c>
      <c r="AW4" s="533" t="s">
        <v>143</v>
      </c>
      <c r="AX4" s="534" t="s">
        <v>144</v>
      </c>
      <c r="AY4" s="535" t="s">
        <v>145</v>
      </c>
      <c r="AZ4" s="536" t="s">
        <v>146</v>
      </c>
      <c r="BA4" s="531" t="s">
        <v>140</v>
      </c>
      <c r="BB4" s="532" t="s">
        <v>141</v>
      </c>
      <c r="BC4" s="533" t="s">
        <v>142</v>
      </c>
      <c r="BD4" s="533" t="s">
        <v>143</v>
      </c>
      <c r="BE4" s="534" t="s">
        <v>144</v>
      </c>
      <c r="BF4" s="535" t="s">
        <v>145</v>
      </c>
      <c r="BG4" s="536" t="s">
        <v>146</v>
      </c>
      <c r="BH4" s="531" t="s">
        <v>140</v>
      </c>
      <c r="BI4" s="532" t="s">
        <v>141</v>
      </c>
      <c r="BJ4" s="533" t="s">
        <v>142</v>
      </c>
      <c r="BK4" s="533" t="s">
        <v>143</v>
      </c>
      <c r="BL4" s="534" t="s">
        <v>144</v>
      </c>
      <c r="BM4" s="535" t="s">
        <v>145</v>
      </c>
      <c r="BN4" s="536" t="s">
        <v>146</v>
      </c>
      <c r="BO4" s="531" t="s">
        <v>140</v>
      </c>
      <c r="BP4" s="532" t="s">
        <v>141</v>
      </c>
      <c r="BQ4" s="533" t="s">
        <v>142</v>
      </c>
      <c r="BR4" s="533" t="s">
        <v>143</v>
      </c>
      <c r="BS4" s="534" t="s">
        <v>144</v>
      </c>
      <c r="BT4" s="535" t="s">
        <v>145</v>
      </c>
      <c r="BU4" s="536" t="s">
        <v>146</v>
      </c>
      <c r="BV4" s="531" t="s">
        <v>140</v>
      </c>
      <c r="BW4" s="532" t="s">
        <v>141</v>
      </c>
      <c r="BX4" s="533" t="s">
        <v>142</v>
      </c>
      <c r="BY4" s="533" t="s">
        <v>143</v>
      </c>
      <c r="BZ4" s="534" t="s">
        <v>144</v>
      </c>
      <c r="CA4" s="535" t="s">
        <v>145</v>
      </c>
      <c r="CB4" s="536" t="s">
        <v>146</v>
      </c>
      <c r="CC4" s="531" t="s">
        <v>140</v>
      </c>
      <c r="CD4" s="532" t="s">
        <v>141</v>
      </c>
      <c r="CE4" s="533" t="s">
        <v>142</v>
      </c>
      <c r="CF4" s="533" t="s">
        <v>143</v>
      </c>
      <c r="CG4" s="534" t="s">
        <v>144</v>
      </c>
      <c r="CH4" s="535" t="s">
        <v>145</v>
      </c>
      <c r="CI4" s="536" t="s">
        <v>146</v>
      </c>
      <c r="CJ4" s="768" t="s">
        <v>140</v>
      </c>
      <c r="CK4" s="532" t="s">
        <v>141</v>
      </c>
      <c r="CL4" s="533" t="s">
        <v>142</v>
      </c>
      <c r="CM4" s="533" t="s">
        <v>143</v>
      </c>
      <c r="CN4" s="534" t="s">
        <v>144</v>
      </c>
      <c r="CO4" s="535" t="s">
        <v>145</v>
      </c>
      <c r="CP4" s="756" t="s">
        <v>146</v>
      </c>
      <c r="CQ4" s="757" t="s">
        <v>612</v>
      </c>
      <c r="CR4" s="758" t="s">
        <v>613</v>
      </c>
    </row>
    <row r="5" spans="1:96" s="2" customFormat="1" ht="13.5" thickBot="1" x14ac:dyDescent="0.3">
      <c r="A5" s="537" t="s">
        <v>48</v>
      </c>
      <c r="B5" s="538" t="s">
        <v>147</v>
      </c>
      <c r="C5" s="539"/>
      <c r="D5" s="540">
        <v>324993</v>
      </c>
      <c r="E5" s="541">
        <v>146620</v>
      </c>
      <c r="F5" s="541">
        <v>136767</v>
      </c>
      <c r="G5" s="541">
        <v>105570</v>
      </c>
      <c r="H5" s="542">
        <v>99818</v>
      </c>
      <c r="I5" s="543">
        <f>G5/E5</f>
        <v>0.72002455326694859</v>
      </c>
      <c r="J5" s="544">
        <f>G5/F5</f>
        <v>0.77189672947421528</v>
      </c>
      <c r="K5" s="540">
        <v>331536</v>
      </c>
      <c r="L5" s="541">
        <v>150588</v>
      </c>
      <c r="M5" s="541">
        <v>140072</v>
      </c>
      <c r="N5" s="541">
        <v>106437</v>
      </c>
      <c r="O5" s="542">
        <v>100676</v>
      </c>
      <c r="P5" s="543">
        <f>N5/L5</f>
        <v>0.70680930751454296</v>
      </c>
      <c r="Q5" s="544">
        <f>N5/M5</f>
        <v>0.75987349363184653</v>
      </c>
      <c r="R5" s="540">
        <v>330066</v>
      </c>
      <c r="S5" s="541">
        <v>149613</v>
      </c>
      <c r="T5" s="541">
        <v>139280</v>
      </c>
      <c r="U5" s="541">
        <v>103761</v>
      </c>
      <c r="V5" s="542">
        <v>97837</v>
      </c>
      <c r="W5" s="543">
        <f>U5/S5</f>
        <v>0.69352930560846981</v>
      </c>
      <c r="X5" s="544">
        <f>U5/T5</f>
        <v>0.74498133256749</v>
      </c>
      <c r="Y5" s="540">
        <v>309452</v>
      </c>
      <c r="Z5" s="541">
        <v>141054</v>
      </c>
      <c r="AA5" s="541">
        <v>130728</v>
      </c>
      <c r="AB5" s="541">
        <v>98261</v>
      </c>
      <c r="AC5" s="542">
        <v>92428</v>
      </c>
      <c r="AD5" s="543">
        <f t="shared" ref="AD5:AD32" si="0">AB5/Z5</f>
        <v>0.69661973428615986</v>
      </c>
      <c r="AE5" s="544">
        <f t="shared" ref="AE5:AE32" si="1">AB5/AA5</f>
        <v>0.75164463619117561</v>
      </c>
      <c r="AF5" s="540">
        <v>290953</v>
      </c>
      <c r="AG5" s="541">
        <v>134257</v>
      </c>
      <c r="AH5" s="541">
        <v>123766</v>
      </c>
      <c r="AI5" s="541">
        <v>93714</v>
      </c>
      <c r="AJ5" s="542">
        <v>88109</v>
      </c>
      <c r="AK5" s="543">
        <f t="shared" ref="AK5:AK32" si="2">AI5/AG5</f>
        <v>0.69801947012073862</v>
      </c>
      <c r="AL5" s="544">
        <f t="shared" ref="AL5:AL32" si="3">AI5/AH5</f>
        <v>0.75718694956611665</v>
      </c>
      <c r="AM5" s="540">
        <v>260467</v>
      </c>
      <c r="AN5" s="541">
        <v>121761</v>
      </c>
      <c r="AO5" s="541">
        <v>111374</v>
      </c>
      <c r="AP5" s="541">
        <v>84764</v>
      </c>
      <c r="AQ5" s="542">
        <v>79073</v>
      </c>
      <c r="AR5" s="543">
        <f t="shared" ref="AR5:AR32" si="4">AP5/AN5</f>
        <v>0.6961506557929058</v>
      </c>
      <c r="AS5" s="544">
        <f t="shared" ref="AS5:AS32" si="5">AP5/AO5</f>
        <v>0.76107529585001887</v>
      </c>
      <c r="AT5" s="540">
        <v>243718</v>
      </c>
      <c r="AU5" s="541">
        <v>113093</v>
      </c>
      <c r="AV5" s="541">
        <v>103442</v>
      </c>
      <c r="AW5" s="541">
        <v>80302</v>
      </c>
      <c r="AX5" s="542">
        <v>74833</v>
      </c>
      <c r="AY5" s="543">
        <f t="shared" ref="AY5:AY32" si="6">AW5/AU5</f>
        <v>0.71005278841307595</v>
      </c>
      <c r="AZ5" s="544">
        <f t="shared" ref="AZ5:AZ32" si="7">AW5/AV5</f>
        <v>0.77629976218557262</v>
      </c>
      <c r="BA5" s="540">
        <v>224151</v>
      </c>
      <c r="BB5" s="541">
        <v>102791</v>
      </c>
      <c r="BC5" s="541">
        <v>94068</v>
      </c>
      <c r="BD5" s="541">
        <v>74767</v>
      </c>
      <c r="BE5" s="542">
        <v>69839</v>
      </c>
      <c r="BF5" s="543">
        <f t="shared" ref="BF5:BF32" si="8">BD5/BB5</f>
        <v>0.72736912764736217</v>
      </c>
      <c r="BG5" s="544">
        <f t="shared" ref="BG5:BG32" si="9">BD5/BC5</f>
        <v>0.79481864183356721</v>
      </c>
      <c r="BH5" s="540">
        <v>213317</v>
      </c>
      <c r="BI5" s="541">
        <v>97998</v>
      </c>
      <c r="BJ5" s="541">
        <v>90528</v>
      </c>
      <c r="BK5" s="541">
        <v>74623</v>
      </c>
      <c r="BL5" s="542">
        <v>69911</v>
      </c>
      <c r="BM5" s="543">
        <f t="shared" ref="BM5:BM32" si="10">BK5/BI5</f>
        <v>0.76147472397395866</v>
      </c>
      <c r="BN5" s="544">
        <f t="shared" ref="BN5:BN32" si="11">BK5/BJ5</f>
        <v>0.82430850123718624</v>
      </c>
      <c r="BO5" s="540">
        <v>204053</v>
      </c>
      <c r="BP5" s="541">
        <v>95137</v>
      </c>
      <c r="BQ5" s="541">
        <v>88116</v>
      </c>
      <c r="BR5" s="541">
        <v>73350</v>
      </c>
      <c r="BS5" s="542">
        <v>68753</v>
      </c>
      <c r="BT5" s="543">
        <f t="shared" ref="BT5:BT32" si="12">BR5/BP5</f>
        <v>0.77099340950418871</v>
      </c>
      <c r="BU5" s="544">
        <f t="shared" ref="BU5:BU32" si="13">BR5/BQ5</f>
        <v>0.83242543919378997</v>
      </c>
      <c r="BV5" s="540">
        <v>211447</v>
      </c>
      <c r="BW5" s="541">
        <v>98127</v>
      </c>
      <c r="BX5" s="541">
        <v>91750</v>
      </c>
      <c r="BY5" s="541">
        <v>77485</v>
      </c>
      <c r="BZ5" s="542">
        <v>72730</v>
      </c>
      <c r="CA5" s="543">
        <f t="shared" ref="CA5:CA32" si="14">BY5/BW5</f>
        <v>0.78963995638305462</v>
      </c>
      <c r="CB5" s="544">
        <f t="shared" ref="CB5:CB32" si="15">BY5/BX5</f>
        <v>0.84452316076294276</v>
      </c>
      <c r="CC5" s="540">
        <v>211447</v>
      </c>
      <c r="CD5" s="541">
        <v>98868</v>
      </c>
      <c r="CE5" s="541">
        <v>94769</v>
      </c>
      <c r="CF5" s="541">
        <v>79800</v>
      </c>
      <c r="CG5" s="542">
        <v>75605</v>
      </c>
      <c r="CH5" s="543">
        <f t="shared" ref="CH5:CH32" si="16">CF5/CD5</f>
        <v>0.80713678844519965</v>
      </c>
      <c r="CI5" s="544">
        <f t="shared" ref="CI5:CI32" si="17">CF5/CE5</f>
        <v>0.8420475049858076</v>
      </c>
      <c r="CJ5" s="769">
        <v>228483</v>
      </c>
      <c r="CK5" s="541">
        <v>102335</v>
      </c>
      <c r="CL5" s="541">
        <v>97078</v>
      </c>
      <c r="CM5" s="541">
        <v>79621</v>
      </c>
      <c r="CN5" s="542">
        <v>75265</v>
      </c>
      <c r="CO5" s="543">
        <f t="shared" ref="CO5:CO32" si="18">CM5/CK5</f>
        <v>0.77804270288757515</v>
      </c>
      <c r="CP5" s="759">
        <f t="shared" ref="CP5:CP32" si="19">CM5/CL5</f>
        <v>0.82017552895609713</v>
      </c>
      <c r="CQ5" s="543">
        <v>0.79992182537743683</v>
      </c>
      <c r="CR5" s="770">
        <v>0.84323945693153957</v>
      </c>
    </row>
    <row r="6" spans="1:96" s="2" customFormat="1" x14ac:dyDescent="0.25">
      <c r="A6" s="545" t="s">
        <v>555</v>
      </c>
      <c r="B6" s="546" t="s">
        <v>148</v>
      </c>
      <c r="C6" s="547"/>
      <c r="D6" s="548">
        <v>45930</v>
      </c>
      <c r="E6" s="549">
        <v>25939</v>
      </c>
      <c r="F6" s="549">
        <v>23322</v>
      </c>
      <c r="G6" s="549">
        <v>10785</v>
      </c>
      <c r="H6" s="550">
        <v>9046</v>
      </c>
      <c r="I6" s="551">
        <f t="shared" ref="I6:I71" si="20">G6/E6</f>
        <v>0.41578318362311578</v>
      </c>
      <c r="J6" s="552">
        <f t="shared" ref="J6:J71" si="21">G6/F6</f>
        <v>0.4624388988937484</v>
      </c>
      <c r="K6" s="548">
        <v>46075</v>
      </c>
      <c r="L6" s="549">
        <v>26400</v>
      </c>
      <c r="M6" s="549">
        <v>23617</v>
      </c>
      <c r="N6" s="549">
        <v>11155</v>
      </c>
      <c r="O6" s="550">
        <v>9462</v>
      </c>
      <c r="P6" s="551">
        <f t="shared" ref="P6:P31" si="22">N6/L6</f>
        <v>0.4225378787878788</v>
      </c>
      <c r="Q6" s="552">
        <f t="shared" ref="Q6:Q31" si="23">N6/M6</f>
        <v>0.47232925435067957</v>
      </c>
      <c r="R6" s="548">
        <v>44285</v>
      </c>
      <c r="S6" s="549">
        <v>25324</v>
      </c>
      <c r="T6" s="549">
        <v>22721</v>
      </c>
      <c r="U6" s="549">
        <v>10043</v>
      </c>
      <c r="V6" s="550">
        <v>8770</v>
      </c>
      <c r="W6" s="551">
        <f t="shared" ref="W6:W70" si="24">U6/S6</f>
        <v>0.39658031906491864</v>
      </c>
      <c r="X6" s="552">
        <f t="shared" ref="X6:X70" si="25">U6/T6</f>
        <v>0.44201399586285817</v>
      </c>
      <c r="Y6" s="548">
        <v>44532</v>
      </c>
      <c r="Z6" s="549">
        <v>25199</v>
      </c>
      <c r="AA6" s="549">
        <v>22402</v>
      </c>
      <c r="AB6" s="549">
        <v>9391</v>
      </c>
      <c r="AC6" s="550">
        <v>8233</v>
      </c>
      <c r="AD6" s="551">
        <f t="shared" si="0"/>
        <v>0.3726735187904282</v>
      </c>
      <c r="AE6" s="552">
        <f t="shared" si="1"/>
        <v>0.41920364253191678</v>
      </c>
      <c r="AF6" s="548">
        <v>43562</v>
      </c>
      <c r="AG6" s="549">
        <v>24510</v>
      </c>
      <c r="AH6" s="549">
        <v>21693</v>
      </c>
      <c r="AI6" s="549">
        <v>9117</v>
      </c>
      <c r="AJ6" s="550">
        <v>8023</v>
      </c>
      <c r="AK6" s="551">
        <f t="shared" si="2"/>
        <v>0.3719706242350061</v>
      </c>
      <c r="AL6" s="552">
        <f t="shared" si="3"/>
        <v>0.42027382104826444</v>
      </c>
      <c r="AM6" s="548">
        <v>41201</v>
      </c>
      <c r="AN6" s="549">
        <v>23297</v>
      </c>
      <c r="AO6" s="549">
        <v>20336</v>
      </c>
      <c r="AP6" s="549">
        <v>9152</v>
      </c>
      <c r="AQ6" s="550">
        <v>8050</v>
      </c>
      <c r="AR6" s="551">
        <f t="shared" si="4"/>
        <v>0.39284027986436021</v>
      </c>
      <c r="AS6" s="552">
        <f t="shared" si="5"/>
        <v>0.45003933910306843</v>
      </c>
      <c r="AT6" s="548">
        <v>40711</v>
      </c>
      <c r="AU6" s="549">
        <v>22672</v>
      </c>
      <c r="AV6" s="549">
        <v>19863</v>
      </c>
      <c r="AW6" s="549">
        <v>9200</v>
      </c>
      <c r="AX6" s="550">
        <v>8137</v>
      </c>
      <c r="AY6" s="551">
        <f t="shared" si="6"/>
        <v>0.40578687367678196</v>
      </c>
      <c r="AZ6" s="552">
        <f t="shared" si="7"/>
        <v>0.46317273322257463</v>
      </c>
      <c r="BA6" s="548">
        <v>40313</v>
      </c>
      <c r="BB6" s="549">
        <v>21796</v>
      </c>
      <c r="BC6" s="549">
        <v>18861</v>
      </c>
      <c r="BD6" s="549">
        <v>8893</v>
      </c>
      <c r="BE6" s="550">
        <v>7723</v>
      </c>
      <c r="BF6" s="551">
        <f t="shared" si="8"/>
        <v>0.4080106441548908</v>
      </c>
      <c r="BG6" s="552">
        <f t="shared" si="9"/>
        <v>0.47150204124913841</v>
      </c>
      <c r="BH6" s="548">
        <v>39360</v>
      </c>
      <c r="BI6" s="549">
        <v>21171</v>
      </c>
      <c r="BJ6" s="549">
        <v>18146</v>
      </c>
      <c r="BK6" s="549">
        <v>8846</v>
      </c>
      <c r="BL6" s="550">
        <v>7989</v>
      </c>
      <c r="BM6" s="551">
        <f t="shared" si="10"/>
        <v>0.417835718671768</v>
      </c>
      <c r="BN6" s="552">
        <f t="shared" si="11"/>
        <v>0.48749035600132262</v>
      </c>
      <c r="BO6" s="548">
        <v>36752</v>
      </c>
      <c r="BP6" s="549">
        <v>19954</v>
      </c>
      <c r="BQ6" s="549">
        <v>16842</v>
      </c>
      <c r="BR6" s="549">
        <v>8493</v>
      </c>
      <c r="BS6" s="550">
        <v>7754</v>
      </c>
      <c r="BT6" s="551">
        <f t="shared" si="12"/>
        <v>0.42562894657712741</v>
      </c>
      <c r="BU6" s="552">
        <f t="shared" si="13"/>
        <v>0.504275026718917</v>
      </c>
      <c r="BV6" s="548">
        <v>38255</v>
      </c>
      <c r="BW6" s="549">
        <v>20191</v>
      </c>
      <c r="BX6" s="549">
        <v>17358</v>
      </c>
      <c r="BY6" s="549">
        <v>9042</v>
      </c>
      <c r="BZ6" s="550">
        <v>8253</v>
      </c>
      <c r="CA6" s="551">
        <f t="shared" si="14"/>
        <v>0.44782328760338763</v>
      </c>
      <c r="CB6" s="552">
        <f t="shared" si="15"/>
        <v>0.52091254752851712</v>
      </c>
      <c r="CC6" s="548">
        <v>36829</v>
      </c>
      <c r="CD6" s="549">
        <v>19805</v>
      </c>
      <c r="CE6" s="549">
        <v>17931</v>
      </c>
      <c r="CF6" s="549">
        <v>9382</v>
      </c>
      <c r="CG6" s="550">
        <v>8841</v>
      </c>
      <c r="CH6" s="551">
        <f t="shared" si="16"/>
        <v>0.47371875788942186</v>
      </c>
      <c r="CI6" s="552">
        <f t="shared" si="17"/>
        <v>0.52322792928447937</v>
      </c>
      <c r="CJ6" s="771">
        <v>38468</v>
      </c>
      <c r="CK6" s="549">
        <v>20977</v>
      </c>
      <c r="CL6" s="549">
        <v>18016</v>
      </c>
      <c r="CM6" s="549">
        <v>9103</v>
      </c>
      <c r="CN6" s="550">
        <v>8763</v>
      </c>
      <c r="CO6" s="551">
        <f t="shared" si="18"/>
        <v>0.43395147065834011</v>
      </c>
      <c r="CP6" s="760">
        <f t="shared" si="19"/>
        <v>0.50527309058614567</v>
      </c>
      <c r="CQ6" s="551">
        <v>0.50059589073747435</v>
      </c>
      <c r="CR6" s="772">
        <v>0.58287078152753113</v>
      </c>
    </row>
    <row r="7" spans="1:96" s="2" customFormat="1" x14ac:dyDescent="0.25">
      <c r="A7" s="553" t="s">
        <v>555</v>
      </c>
      <c r="B7" s="554" t="s">
        <v>149</v>
      </c>
      <c r="C7" s="555" t="s">
        <v>150</v>
      </c>
      <c r="D7" s="556">
        <v>3379</v>
      </c>
      <c r="E7" s="557">
        <v>2825</v>
      </c>
      <c r="F7" s="557">
        <v>2243</v>
      </c>
      <c r="G7" s="557">
        <v>1110</v>
      </c>
      <c r="H7" s="557">
        <v>698</v>
      </c>
      <c r="I7" s="558">
        <f t="shared" si="20"/>
        <v>0.39292035398230091</v>
      </c>
      <c r="J7" s="559">
        <f t="shared" si="21"/>
        <v>0.49487293802942489</v>
      </c>
      <c r="K7" s="556">
        <v>3453</v>
      </c>
      <c r="L7" s="557">
        <v>2855</v>
      </c>
      <c r="M7" s="557">
        <v>2244</v>
      </c>
      <c r="N7" s="557">
        <v>1056</v>
      </c>
      <c r="O7" s="557">
        <v>690</v>
      </c>
      <c r="P7" s="558">
        <f t="shared" si="22"/>
        <v>0.36987740805604202</v>
      </c>
      <c r="Q7" s="559">
        <f t="shared" si="23"/>
        <v>0.47058823529411764</v>
      </c>
      <c r="R7" s="556">
        <v>3825</v>
      </c>
      <c r="S7" s="557">
        <v>3134</v>
      </c>
      <c r="T7" s="557">
        <v>2529</v>
      </c>
      <c r="U7" s="557">
        <v>1154</v>
      </c>
      <c r="V7" s="557">
        <v>780</v>
      </c>
      <c r="W7" s="558">
        <f t="shared" si="24"/>
        <v>0.36821952776005107</v>
      </c>
      <c r="X7" s="559">
        <f t="shared" si="25"/>
        <v>0.45630684064847765</v>
      </c>
      <c r="Y7" s="556">
        <v>4296</v>
      </c>
      <c r="Z7" s="557">
        <v>3516</v>
      </c>
      <c r="AA7" s="557">
        <v>2983</v>
      </c>
      <c r="AB7" s="557">
        <v>1068</v>
      </c>
      <c r="AC7" s="557">
        <v>730</v>
      </c>
      <c r="AD7" s="558">
        <f t="shared" si="0"/>
        <v>0.30375426621160412</v>
      </c>
      <c r="AE7" s="559">
        <f t="shared" si="1"/>
        <v>0.35802883003687563</v>
      </c>
      <c r="AF7" s="556">
        <v>4182</v>
      </c>
      <c r="AG7" s="557">
        <v>3467</v>
      </c>
      <c r="AH7" s="557">
        <v>2846</v>
      </c>
      <c r="AI7" s="557">
        <v>940</v>
      </c>
      <c r="AJ7" s="557">
        <v>647</v>
      </c>
      <c r="AK7" s="558">
        <f t="shared" si="2"/>
        <v>0.27112777617536776</v>
      </c>
      <c r="AL7" s="559">
        <f t="shared" si="3"/>
        <v>0.33028812368236121</v>
      </c>
      <c r="AM7" s="556">
        <v>4372</v>
      </c>
      <c r="AN7" s="557">
        <v>3682</v>
      </c>
      <c r="AO7" s="557">
        <v>2804</v>
      </c>
      <c r="AP7" s="557">
        <v>825</v>
      </c>
      <c r="AQ7" s="557">
        <v>593</v>
      </c>
      <c r="AR7" s="558">
        <f t="shared" si="4"/>
        <v>0.2240630092341119</v>
      </c>
      <c r="AS7" s="559">
        <f t="shared" si="5"/>
        <v>0.2942225392296719</v>
      </c>
      <c r="AT7" s="556">
        <v>5139</v>
      </c>
      <c r="AU7" s="557">
        <v>4311</v>
      </c>
      <c r="AV7" s="557">
        <v>3322</v>
      </c>
      <c r="AW7" s="557">
        <v>889</v>
      </c>
      <c r="AX7" s="557">
        <v>614</v>
      </c>
      <c r="AY7" s="558">
        <f t="shared" si="6"/>
        <v>0.20621665506842959</v>
      </c>
      <c r="AZ7" s="559">
        <f t="shared" si="7"/>
        <v>0.26760987357013849</v>
      </c>
      <c r="BA7" s="556">
        <v>4724</v>
      </c>
      <c r="BB7" s="557">
        <v>3956</v>
      </c>
      <c r="BC7" s="557">
        <v>2906</v>
      </c>
      <c r="BD7" s="557">
        <v>833</v>
      </c>
      <c r="BE7" s="557">
        <v>570</v>
      </c>
      <c r="BF7" s="558">
        <f t="shared" si="8"/>
        <v>0.21056622851365014</v>
      </c>
      <c r="BG7" s="559">
        <f t="shared" si="9"/>
        <v>0.28664831383344802</v>
      </c>
      <c r="BH7" s="556">
        <v>4514</v>
      </c>
      <c r="BI7" s="557">
        <v>3838</v>
      </c>
      <c r="BJ7" s="557">
        <v>3203</v>
      </c>
      <c r="BK7" s="557">
        <v>1022</v>
      </c>
      <c r="BL7" s="557">
        <v>524</v>
      </c>
      <c r="BM7" s="558">
        <f t="shared" si="10"/>
        <v>0.26628452318916102</v>
      </c>
      <c r="BN7" s="559">
        <f t="shared" si="11"/>
        <v>0.31907586637527319</v>
      </c>
      <c r="BO7" s="556">
        <v>3969</v>
      </c>
      <c r="BP7" s="557">
        <v>3397</v>
      </c>
      <c r="BQ7" s="557">
        <v>2657</v>
      </c>
      <c r="BR7" s="557">
        <v>933</v>
      </c>
      <c r="BS7" s="557">
        <v>586</v>
      </c>
      <c r="BT7" s="558">
        <f t="shared" si="12"/>
        <v>0.27465410656461586</v>
      </c>
      <c r="BU7" s="559">
        <f t="shared" si="13"/>
        <v>0.3511479111780203</v>
      </c>
      <c r="BV7" s="556">
        <v>4567</v>
      </c>
      <c r="BW7" s="557">
        <v>3711</v>
      </c>
      <c r="BX7" s="557">
        <v>2838</v>
      </c>
      <c r="BY7" s="557">
        <v>1097</v>
      </c>
      <c r="BZ7" s="557">
        <v>682</v>
      </c>
      <c r="CA7" s="558">
        <f t="shared" si="14"/>
        <v>0.29560765292374025</v>
      </c>
      <c r="CB7" s="559">
        <f t="shared" si="15"/>
        <v>0.38653981677237492</v>
      </c>
      <c r="CC7" s="556">
        <v>4414</v>
      </c>
      <c r="CD7" s="557">
        <v>3633</v>
      </c>
      <c r="CE7" s="557">
        <v>2932</v>
      </c>
      <c r="CF7" s="557">
        <v>1308</v>
      </c>
      <c r="CG7" s="557">
        <v>713</v>
      </c>
      <c r="CH7" s="558">
        <f t="shared" si="16"/>
        <v>0.36003303055326175</v>
      </c>
      <c r="CI7" s="559">
        <f t="shared" si="17"/>
        <v>0.44611186903137789</v>
      </c>
      <c r="CJ7" s="556">
        <v>4577</v>
      </c>
      <c r="CK7" s="557">
        <v>3788</v>
      </c>
      <c r="CL7" s="557">
        <v>2879</v>
      </c>
      <c r="CM7" s="557">
        <v>760</v>
      </c>
      <c r="CN7" s="557">
        <v>760</v>
      </c>
      <c r="CO7" s="558">
        <f t="shared" si="18"/>
        <v>0.20063357972544879</v>
      </c>
      <c r="CP7" s="558">
        <f t="shared" si="19"/>
        <v>0.26398054880166727</v>
      </c>
      <c r="CQ7" s="558">
        <v>0.27375923970432947</v>
      </c>
      <c r="CR7" s="559">
        <v>0.36019451198332753</v>
      </c>
    </row>
    <row r="8" spans="1:96" s="2" customFormat="1" x14ac:dyDescent="0.25">
      <c r="A8" s="560" t="s">
        <v>555</v>
      </c>
      <c r="B8" s="561" t="s">
        <v>151</v>
      </c>
      <c r="C8" s="562" t="s">
        <v>152</v>
      </c>
      <c r="D8" s="563">
        <v>2134</v>
      </c>
      <c r="E8" s="564">
        <v>2006</v>
      </c>
      <c r="F8" s="564">
        <v>1750</v>
      </c>
      <c r="G8" s="564">
        <v>476</v>
      </c>
      <c r="H8" s="564">
        <v>280</v>
      </c>
      <c r="I8" s="565">
        <f t="shared" si="20"/>
        <v>0.23728813559322035</v>
      </c>
      <c r="J8" s="566">
        <f t="shared" si="21"/>
        <v>0.27200000000000002</v>
      </c>
      <c r="K8" s="563">
        <v>2225</v>
      </c>
      <c r="L8" s="564">
        <v>2104</v>
      </c>
      <c r="M8" s="564">
        <v>1848</v>
      </c>
      <c r="N8" s="564">
        <v>484</v>
      </c>
      <c r="O8" s="564">
        <v>301</v>
      </c>
      <c r="P8" s="565">
        <f t="shared" si="22"/>
        <v>0.23003802281368821</v>
      </c>
      <c r="Q8" s="566">
        <f t="shared" si="23"/>
        <v>0.26190476190476192</v>
      </c>
      <c r="R8" s="563">
        <v>2171</v>
      </c>
      <c r="S8" s="564">
        <v>2017</v>
      </c>
      <c r="T8" s="564">
        <v>1731</v>
      </c>
      <c r="U8" s="564">
        <v>462</v>
      </c>
      <c r="V8" s="564">
        <v>313</v>
      </c>
      <c r="W8" s="565">
        <f t="shared" si="24"/>
        <v>0.22905304908279622</v>
      </c>
      <c r="X8" s="566">
        <f t="shared" si="25"/>
        <v>0.26689774696707108</v>
      </c>
      <c r="Y8" s="563">
        <v>2328</v>
      </c>
      <c r="Z8" s="564">
        <v>2138</v>
      </c>
      <c r="AA8" s="564">
        <v>1586</v>
      </c>
      <c r="AB8" s="564">
        <v>378</v>
      </c>
      <c r="AC8" s="564">
        <v>291</v>
      </c>
      <c r="AD8" s="565">
        <f t="shared" si="0"/>
        <v>0.17680074836295603</v>
      </c>
      <c r="AE8" s="566">
        <f t="shared" si="1"/>
        <v>0.23833543505674654</v>
      </c>
      <c r="AF8" s="563">
        <v>2719</v>
      </c>
      <c r="AG8" s="564">
        <v>2485</v>
      </c>
      <c r="AH8" s="564">
        <v>1827</v>
      </c>
      <c r="AI8" s="564">
        <v>350</v>
      </c>
      <c r="AJ8" s="564">
        <v>315</v>
      </c>
      <c r="AK8" s="565">
        <f t="shared" si="2"/>
        <v>0.14084507042253522</v>
      </c>
      <c r="AL8" s="566">
        <f t="shared" si="3"/>
        <v>0.19157088122605365</v>
      </c>
      <c r="AM8" s="563">
        <v>2690</v>
      </c>
      <c r="AN8" s="564">
        <v>2460</v>
      </c>
      <c r="AO8" s="564">
        <v>2048</v>
      </c>
      <c r="AP8" s="564">
        <v>384</v>
      </c>
      <c r="AQ8" s="564">
        <v>262</v>
      </c>
      <c r="AR8" s="565">
        <f t="shared" si="4"/>
        <v>0.15609756097560976</v>
      </c>
      <c r="AS8" s="566">
        <f t="shared" si="5"/>
        <v>0.1875</v>
      </c>
      <c r="AT8" s="563">
        <v>2573</v>
      </c>
      <c r="AU8" s="564">
        <v>2403</v>
      </c>
      <c r="AV8" s="564">
        <v>1924</v>
      </c>
      <c r="AW8" s="564">
        <v>442</v>
      </c>
      <c r="AX8" s="564">
        <v>318</v>
      </c>
      <c r="AY8" s="565">
        <f t="shared" si="6"/>
        <v>0.18393674573449853</v>
      </c>
      <c r="AZ8" s="566">
        <f t="shared" si="7"/>
        <v>0.22972972972972974</v>
      </c>
      <c r="BA8" s="563">
        <v>2954</v>
      </c>
      <c r="BB8" s="564">
        <v>2723</v>
      </c>
      <c r="BC8" s="564">
        <v>2080</v>
      </c>
      <c r="BD8" s="564">
        <v>437</v>
      </c>
      <c r="BE8" s="564">
        <v>323</v>
      </c>
      <c r="BF8" s="565">
        <f t="shared" si="8"/>
        <v>0.16048475945648183</v>
      </c>
      <c r="BG8" s="566">
        <f t="shared" si="9"/>
        <v>0.21009615384615385</v>
      </c>
      <c r="BH8" s="563">
        <v>2954</v>
      </c>
      <c r="BI8" s="564">
        <v>2710</v>
      </c>
      <c r="BJ8" s="564">
        <v>2029</v>
      </c>
      <c r="BK8" s="564">
        <v>414</v>
      </c>
      <c r="BL8" s="564">
        <v>322</v>
      </c>
      <c r="BM8" s="565">
        <f t="shared" si="10"/>
        <v>0.15276752767527677</v>
      </c>
      <c r="BN8" s="566">
        <f t="shared" si="11"/>
        <v>0.20404139970428783</v>
      </c>
      <c r="BO8" s="563">
        <v>2918</v>
      </c>
      <c r="BP8" s="564">
        <v>2675</v>
      </c>
      <c r="BQ8" s="564">
        <v>1899</v>
      </c>
      <c r="BR8" s="564">
        <v>405</v>
      </c>
      <c r="BS8" s="564">
        <v>312</v>
      </c>
      <c r="BT8" s="565">
        <f t="shared" si="12"/>
        <v>0.15140186915887852</v>
      </c>
      <c r="BU8" s="566">
        <f t="shared" si="13"/>
        <v>0.2132701421800948</v>
      </c>
      <c r="BV8" s="563">
        <v>2821</v>
      </c>
      <c r="BW8" s="564">
        <v>2605</v>
      </c>
      <c r="BX8" s="564">
        <v>2111</v>
      </c>
      <c r="BY8" s="564">
        <v>468</v>
      </c>
      <c r="BZ8" s="564">
        <v>309</v>
      </c>
      <c r="CA8" s="565">
        <f t="shared" si="14"/>
        <v>0.17965451055662188</v>
      </c>
      <c r="CB8" s="566">
        <f t="shared" si="15"/>
        <v>0.22169587873045951</v>
      </c>
      <c r="CC8" s="563">
        <v>2655</v>
      </c>
      <c r="CD8" s="564">
        <v>2416</v>
      </c>
      <c r="CE8" s="564">
        <v>2012</v>
      </c>
      <c r="CF8" s="564">
        <v>358</v>
      </c>
      <c r="CG8" s="564">
        <v>335</v>
      </c>
      <c r="CH8" s="565">
        <f t="shared" si="16"/>
        <v>0.14817880794701987</v>
      </c>
      <c r="CI8" s="566">
        <f t="shared" si="17"/>
        <v>0.17793240556660039</v>
      </c>
      <c r="CJ8" s="563">
        <v>2789</v>
      </c>
      <c r="CK8" s="564">
        <v>2570</v>
      </c>
      <c r="CL8" s="564">
        <v>2056</v>
      </c>
      <c r="CM8" s="564">
        <v>403</v>
      </c>
      <c r="CN8" s="564">
        <v>370</v>
      </c>
      <c r="CO8" s="565">
        <f t="shared" si="18"/>
        <v>0.15680933852140078</v>
      </c>
      <c r="CP8" s="565">
        <f t="shared" si="19"/>
        <v>0.19601167315175097</v>
      </c>
      <c r="CQ8" s="565">
        <v>0.19143968871595332</v>
      </c>
      <c r="CR8" s="566">
        <v>0.23929961089494164</v>
      </c>
    </row>
    <row r="9" spans="1:96" s="2" customFormat="1" x14ac:dyDescent="0.25">
      <c r="A9" s="560" t="s">
        <v>555</v>
      </c>
      <c r="B9" s="561" t="s">
        <v>153</v>
      </c>
      <c r="C9" s="562" t="s">
        <v>154</v>
      </c>
      <c r="D9" s="563">
        <v>1528</v>
      </c>
      <c r="E9" s="564">
        <v>1475</v>
      </c>
      <c r="F9" s="564">
        <v>1050</v>
      </c>
      <c r="G9" s="564">
        <v>220</v>
      </c>
      <c r="H9" s="564">
        <v>190</v>
      </c>
      <c r="I9" s="565">
        <f t="shared" si="20"/>
        <v>0.14915254237288136</v>
      </c>
      <c r="J9" s="566">
        <f t="shared" si="21"/>
        <v>0.20952380952380953</v>
      </c>
      <c r="K9" s="563">
        <v>1995</v>
      </c>
      <c r="L9" s="564">
        <v>1893</v>
      </c>
      <c r="M9" s="564">
        <v>1634</v>
      </c>
      <c r="N9" s="564">
        <v>261</v>
      </c>
      <c r="O9" s="564">
        <v>192</v>
      </c>
      <c r="P9" s="565">
        <f t="shared" si="22"/>
        <v>0.13787638668779714</v>
      </c>
      <c r="Q9" s="566">
        <f t="shared" si="23"/>
        <v>0.15973072215422277</v>
      </c>
      <c r="R9" s="563">
        <v>1688</v>
      </c>
      <c r="S9" s="564">
        <v>1607</v>
      </c>
      <c r="T9" s="564">
        <v>1399</v>
      </c>
      <c r="U9" s="564">
        <v>235</v>
      </c>
      <c r="V9" s="564">
        <v>190</v>
      </c>
      <c r="W9" s="565">
        <f t="shared" si="24"/>
        <v>0.1462352209085252</v>
      </c>
      <c r="X9" s="566">
        <f t="shared" si="25"/>
        <v>0.16797712651894209</v>
      </c>
      <c r="Y9" s="563">
        <v>1701</v>
      </c>
      <c r="Z9" s="564">
        <v>1648</v>
      </c>
      <c r="AA9" s="564">
        <v>1278</v>
      </c>
      <c r="AB9" s="564">
        <v>243</v>
      </c>
      <c r="AC9" s="564">
        <v>207</v>
      </c>
      <c r="AD9" s="565">
        <f t="shared" si="0"/>
        <v>0.1474514563106796</v>
      </c>
      <c r="AE9" s="566">
        <f t="shared" si="1"/>
        <v>0.19014084507042253</v>
      </c>
      <c r="AF9" s="563">
        <v>1860</v>
      </c>
      <c r="AG9" s="564">
        <v>1804</v>
      </c>
      <c r="AH9" s="564">
        <v>1376</v>
      </c>
      <c r="AI9" s="564">
        <v>211</v>
      </c>
      <c r="AJ9" s="564">
        <v>188</v>
      </c>
      <c r="AK9" s="565">
        <f t="shared" si="2"/>
        <v>0.11696230598669623</v>
      </c>
      <c r="AL9" s="566">
        <f t="shared" si="3"/>
        <v>0.15334302325581395</v>
      </c>
      <c r="AM9" s="563">
        <v>1715</v>
      </c>
      <c r="AN9" s="564">
        <v>1647</v>
      </c>
      <c r="AO9" s="564">
        <v>1162</v>
      </c>
      <c r="AP9" s="564">
        <v>213</v>
      </c>
      <c r="AQ9" s="564">
        <v>191</v>
      </c>
      <c r="AR9" s="565">
        <f t="shared" si="4"/>
        <v>0.12932604735883424</v>
      </c>
      <c r="AS9" s="566">
        <f t="shared" si="5"/>
        <v>0.18330464716006883</v>
      </c>
      <c r="AT9" s="563">
        <v>1915</v>
      </c>
      <c r="AU9" s="564">
        <v>1842</v>
      </c>
      <c r="AV9" s="564">
        <v>1471</v>
      </c>
      <c r="AW9" s="564">
        <v>256</v>
      </c>
      <c r="AX9" s="564">
        <v>208</v>
      </c>
      <c r="AY9" s="565">
        <f t="shared" si="6"/>
        <v>0.13897937024972856</v>
      </c>
      <c r="AZ9" s="566">
        <f t="shared" si="7"/>
        <v>0.17403127124405166</v>
      </c>
      <c r="BA9" s="563">
        <v>1989</v>
      </c>
      <c r="BB9" s="564">
        <v>1906</v>
      </c>
      <c r="BC9" s="564">
        <v>1521</v>
      </c>
      <c r="BD9" s="564">
        <v>257</v>
      </c>
      <c r="BE9" s="564">
        <v>212</v>
      </c>
      <c r="BF9" s="565">
        <f t="shared" si="8"/>
        <v>0.1348373557187828</v>
      </c>
      <c r="BG9" s="566">
        <f t="shared" si="9"/>
        <v>0.16896778435239973</v>
      </c>
      <c r="BH9" s="563">
        <v>2005</v>
      </c>
      <c r="BI9" s="564">
        <v>1912</v>
      </c>
      <c r="BJ9" s="564">
        <v>1486</v>
      </c>
      <c r="BK9" s="564">
        <v>268</v>
      </c>
      <c r="BL9" s="564">
        <v>202</v>
      </c>
      <c r="BM9" s="565">
        <f t="shared" si="10"/>
        <v>0.14016736401673641</v>
      </c>
      <c r="BN9" s="566">
        <f t="shared" si="11"/>
        <v>0.18034993270524899</v>
      </c>
      <c r="BO9" s="563">
        <v>2048</v>
      </c>
      <c r="BP9" s="564">
        <v>1938</v>
      </c>
      <c r="BQ9" s="564">
        <v>1487</v>
      </c>
      <c r="BR9" s="564">
        <v>273</v>
      </c>
      <c r="BS9" s="564">
        <v>208</v>
      </c>
      <c r="BT9" s="565">
        <f t="shared" si="12"/>
        <v>0.14086687306501547</v>
      </c>
      <c r="BU9" s="566">
        <f t="shared" si="13"/>
        <v>0.18359112306657699</v>
      </c>
      <c r="BV9" s="563">
        <v>2121</v>
      </c>
      <c r="BW9" s="564">
        <v>1961</v>
      </c>
      <c r="BX9" s="564">
        <v>1522</v>
      </c>
      <c r="BY9" s="564">
        <v>345</v>
      </c>
      <c r="BZ9" s="564">
        <v>273</v>
      </c>
      <c r="CA9" s="565">
        <f t="shared" si="14"/>
        <v>0.17593064762876084</v>
      </c>
      <c r="CB9" s="566">
        <f t="shared" si="15"/>
        <v>0.22667542706964519</v>
      </c>
      <c r="CC9" s="563">
        <v>1930</v>
      </c>
      <c r="CD9" s="564">
        <v>1797</v>
      </c>
      <c r="CE9" s="564">
        <v>1500</v>
      </c>
      <c r="CF9" s="564">
        <v>385</v>
      </c>
      <c r="CG9" s="564">
        <v>319</v>
      </c>
      <c r="CH9" s="565">
        <f t="shared" si="16"/>
        <v>0.2142459654980523</v>
      </c>
      <c r="CI9" s="566">
        <f t="shared" si="17"/>
        <v>0.25666666666666665</v>
      </c>
      <c r="CJ9" s="563">
        <v>2137</v>
      </c>
      <c r="CK9" s="564">
        <v>2019</v>
      </c>
      <c r="CL9" s="564">
        <v>1479</v>
      </c>
      <c r="CM9" s="564">
        <v>299</v>
      </c>
      <c r="CN9" s="564">
        <v>277</v>
      </c>
      <c r="CO9" s="565">
        <f t="shared" si="18"/>
        <v>0.14809311540366518</v>
      </c>
      <c r="CP9" s="565">
        <f t="shared" si="19"/>
        <v>0.20216362407031779</v>
      </c>
      <c r="CQ9" s="565">
        <v>0.14809311540366518</v>
      </c>
      <c r="CR9" s="566">
        <v>0.20216362407031779</v>
      </c>
    </row>
    <row r="10" spans="1:96" s="2" customFormat="1" x14ac:dyDescent="0.25">
      <c r="A10" s="560" t="s">
        <v>555</v>
      </c>
      <c r="B10" s="561" t="s">
        <v>155</v>
      </c>
      <c r="C10" s="562" t="s">
        <v>156</v>
      </c>
      <c r="D10" s="563">
        <v>1720</v>
      </c>
      <c r="E10" s="564">
        <v>1402</v>
      </c>
      <c r="F10" s="564">
        <v>1105</v>
      </c>
      <c r="G10" s="564">
        <v>439</v>
      </c>
      <c r="H10" s="564">
        <v>278</v>
      </c>
      <c r="I10" s="565">
        <f t="shared" si="20"/>
        <v>0.31312410841654781</v>
      </c>
      <c r="J10" s="566">
        <f t="shared" si="21"/>
        <v>0.39728506787330314</v>
      </c>
      <c r="K10" s="563">
        <v>1714</v>
      </c>
      <c r="L10" s="564">
        <v>1397</v>
      </c>
      <c r="M10" s="564">
        <v>1143</v>
      </c>
      <c r="N10" s="564">
        <v>454</v>
      </c>
      <c r="O10" s="564">
        <v>261</v>
      </c>
      <c r="P10" s="565">
        <f t="shared" si="22"/>
        <v>0.32498210450966358</v>
      </c>
      <c r="Q10" s="566">
        <f t="shared" si="23"/>
        <v>0.39720034995625547</v>
      </c>
      <c r="R10" s="563">
        <v>1820</v>
      </c>
      <c r="S10" s="564">
        <v>1470</v>
      </c>
      <c r="T10" s="564">
        <v>1219</v>
      </c>
      <c r="U10" s="564">
        <v>475</v>
      </c>
      <c r="V10" s="564">
        <v>292</v>
      </c>
      <c r="W10" s="565">
        <f t="shared" si="24"/>
        <v>0.3231292517006803</v>
      </c>
      <c r="X10" s="566">
        <f t="shared" si="25"/>
        <v>0.38966365873666942</v>
      </c>
      <c r="Y10" s="563">
        <v>1791</v>
      </c>
      <c r="Z10" s="564">
        <v>1453</v>
      </c>
      <c r="AA10" s="564">
        <v>1270</v>
      </c>
      <c r="AB10" s="564">
        <v>409</v>
      </c>
      <c r="AC10" s="564">
        <v>230</v>
      </c>
      <c r="AD10" s="565">
        <f t="shared" si="0"/>
        <v>0.28148657949070888</v>
      </c>
      <c r="AE10" s="566">
        <f t="shared" si="1"/>
        <v>0.32204724409448821</v>
      </c>
      <c r="AF10" s="563">
        <v>1710</v>
      </c>
      <c r="AG10" s="564">
        <v>1399</v>
      </c>
      <c r="AH10" s="564">
        <v>1210</v>
      </c>
      <c r="AI10" s="564">
        <v>415</v>
      </c>
      <c r="AJ10" s="564">
        <v>265</v>
      </c>
      <c r="AK10" s="565">
        <f t="shared" si="2"/>
        <v>0.29664045746962114</v>
      </c>
      <c r="AL10" s="566">
        <f t="shared" si="3"/>
        <v>0.34297520661157027</v>
      </c>
      <c r="AM10" s="563">
        <v>1921</v>
      </c>
      <c r="AN10" s="564">
        <v>1561</v>
      </c>
      <c r="AO10" s="564">
        <v>1253</v>
      </c>
      <c r="AP10" s="564">
        <v>423</v>
      </c>
      <c r="AQ10" s="564">
        <v>275</v>
      </c>
      <c r="AR10" s="565">
        <f t="shared" si="4"/>
        <v>0.27098014093529788</v>
      </c>
      <c r="AS10" s="566">
        <f t="shared" si="5"/>
        <v>0.33758978451715882</v>
      </c>
      <c r="AT10" s="563">
        <v>2036</v>
      </c>
      <c r="AU10" s="564">
        <v>1657</v>
      </c>
      <c r="AV10" s="564">
        <v>1296</v>
      </c>
      <c r="AW10" s="564">
        <v>423</v>
      </c>
      <c r="AX10" s="564">
        <v>278</v>
      </c>
      <c r="AY10" s="565">
        <f t="shared" si="6"/>
        <v>0.25528062764031384</v>
      </c>
      <c r="AZ10" s="566">
        <f t="shared" si="7"/>
        <v>0.3263888888888889</v>
      </c>
      <c r="BA10" s="563">
        <v>2067</v>
      </c>
      <c r="BB10" s="564">
        <v>1696</v>
      </c>
      <c r="BC10" s="564">
        <v>1433</v>
      </c>
      <c r="BD10" s="564">
        <v>456</v>
      </c>
      <c r="BE10" s="564">
        <v>227</v>
      </c>
      <c r="BF10" s="565">
        <f t="shared" si="8"/>
        <v>0.26886792452830188</v>
      </c>
      <c r="BG10" s="566">
        <f t="shared" si="9"/>
        <v>0.31821353803210051</v>
      </c>
      <c r="BH10" s="563">
        <v>2094</v>
      </c>
      <c r="BI10" s="564">
        <v>1730</v>
      </c>
      <c r="BJ10" s="564">
        <v>1486</v>
      </c>
      <c r="BK10" s="564">
        <v>256</v>
      </c>
      <c r="BL10" s="564">
        <v>256</v>
      </c>
      <c r="BM10" s="565">
        <f t="shared" si="10"/>
        <v>0.14797687861271677</v>
      </c>
      <c r="BN10" s="566">
        <f t="shared" si="11"/>
        <v>0.17227456258411844</v>
      </c>
      <c r="BO10" s="563">
        <v>1922</v>
      </c>
      <c r="BP10" s="564">
        <v>1633</v>
      </c>
      <c r="BQ10" s="564">
        <v>1305</v>
      </c>
      <c r="BR10" s="564">
        <v>238</v>
      </c>
      <c r="BS10" s="564">
        <v>238</v>
      </c>
      <c r="BT10" s="565">
        <f t="shared" si="12"/>
        <v>0.14574402939375383</v>
      </c>
      <c r="BU10" s="566">
        <f t="shared" si="13"/>
        <v>0.18237547892720307</v>
      </c>
      <c r="BV10" s="563">
        <v>2091</v>
      </c>
      <c r="BW10" s="564">
        <v>1711</v>
      </c>
      <c r="BX10" s="564">
        <v>1206</v>
      </c>
      <c r="BY10" s="564">
        <v>286</v>
      </c>
      <c r="BZ10" s="564">
        <v>286</v>
      </c>
      <c r="CA10" s="565">
        <f t="shared" si="14"/>
        <v>0.16715371127995324</v>
      </c>
      <c r="CB10" s="566">
        <f t="shared" si="15"/>
        <v>0.23714759535655058</v>
      </c>
      <c r="CC10" s="563">
        <v>2081</v>
      </c>
      <c r="CD10" s="564">
        <v>1708</v>
      </c>
      <c r="CE10" s="564">
        <v>1364</v>
      </c>
      <c r="CF10" s="564">
        <v>300</v>
      </c>
      <c r="CG10" s="564">
        <v>300</v>
      </c>
      <c r="CH10" s="565">
        <f t="shared" si="16"/>
        <v>0.1756440281030445</v>
      </c>
      <c r="CI10" s="566">
        <f t="shared" si="17"/>
        <v>0.21994134897360704</v>
      </c>
      <c r="CJ10" s="563">
        <v>2151</v>
      </c>
      <c r="CK10" s="564">
        <v>1756</v>
      </c>
      <c r="CL10" s="564">
        <v>1395</v>
      </c>
      <c r="CM10" s="564">
        <v>320</v>
      </c>
      <c r="CN10" s="564">
        <v>320</v>
      </c>
      <c r="CO10" s="565">
        <f t="shared" si="18"/>
        <v>0.18223234624145787</v>
      </c>
      <c r="CP10" s="565">
        <f t="shared" si="19"/>
        <v>0.22939068100358423</v>
      </c>
      <c r="CQ10" s="565">
        <v>0.2386104783599089</v>
      </c>
      <c r="CR10" s="566">
        <v>0.30035842293906811</v>
      </c>
    </row>
    <row r="11" spans="1:96" s="2" customFormat="1" x14ac:dyDescent="0.25">
      <c r="A11" s="560" t="s">
        <v>555</v>
      </c>
      <c r="B11" s="561" t="s">
        <v>157</v>
      </c>
      <c r="C11" s="562" t="s">
        <v>158</v>
      </c>
      <c r="D11" s="563">
        <v>1933</v>
      </c>
      <c r="E11" s="564">
        <v>1612</v>
      </c>
      <c r="F11" s="564">
        <v>1389</v>
      </c>
      <c r="G11" s="564">
        <v>437</v>
      </c>
      <c r="H11" s="564">
        <v>256</v>
      </c>
      <c r="I11" s="565">
        <f t="shared" si="20"/>
        <v>0.27109181141439204</v>
      </c>
      <c r="J11" s="566">
        <f t="shared" si="21"/>
        <v>0.31461483081353492</v>
      </c>
      <c r="K11" s="563">
        <v>1773</v>
      </c>
      <c r="L11" s="564">
        <v>1513</v>
      </c>
      <c r="M11" s="564">
        <v>1188</v>
      </c>
      <c r="N11" s="564">
        <v>425</v>
      </c>
      <c r="O11" s="564">
        <v>292</v>
      </c>
      <c r="P11" s="565">
        <f t="shared" si="22"/>
        <v>0.2808988764044944</v>
      </c>
      <c r="Q11" s="566">
        <f t="shared" si="23"/>
        <v>0.35774410774410775</v>
      </c>
      <c r="R11" s="563">
        <v>1933</v>
      </c>
      <c r="S11" s="564">
        <v>1606</v>
      </c>
      <c r="T11" s="564">
        <v>1305</v>
      </c>
      <c r="U11" s="564">
        <v>409</v>
      </c>
      <c r="V11" s="564">
        <v>255</v>
      </c>
      <c r="W11" s="565">
        <f t="shared" si="24"/>
        <v>0.25466998754669989</v>
      </c>
      <c r="X11" s="566">
        <f t="shared" si="25"/>
        <v>0.31340996168582375</v>
      </c>
      <c r="Y11" s="563">
        <v>2132</v>
      </c>
      <c r="Z11" s="564">
        <v>1781</v>
      </c>
      <c r="AA11" s="564">
        <v>1252</v>
      </c>
      <c r="AB11" s="564">
        <v>381</v>
      </c>
      <c r="AC11" s="564">
        <v>282</v>
      </c>
      <c r="AD11" s="565">
        <f t="shared" si="0"/>
        <v>0.21392476137001684</v>
      </c>
      <c r="AE11" s="566">
        <f t="shared" si="1"/>
        <v>0.30431309904153353</v>
      </c>
      <c r="AF11" s="563">
        <v>1739</v>
      </c>
      <c r="AG11" s="564">
        <v>1453</v>
      </c>
      <c r="AH11" s="564">
        <v>1280</v>
      </c>
      <c r="AI11" s="564">
        <v>386</v>
      </c>
      <c r="AJ11" s="564">
        <v>237</v>
      </c>
      <c r="AK11" s="565">
        <f t="shared" si="2"/>
        <v>0.26565726083964214</v>
      </c>
      <c r="AL11" s="566">
        <f t="shared" si="3"/>
        <v>0.30156250000000001</v>
      </c>
      <c r="AM11" s="563">
        <v>1812</v>
      </c>
      <c r="AN11" s="564">
        <v>1534</v>
      </c>
      <c r="AO11" s="564">
        <v>1258</v>
      </c>
      <c r="AP11" s="564">
        <v>373</v>
      </c>
      <c r="AQ11" s="564">
        <v>237</v>
      </c>
      <c r="AR11" s="565">
        <f t="shared" si="4"/>
        <v>0.24315514993481094</v>
      </c>
      <c r="AS11" s="566">
        <f t="shared" si="5"/>
        <v>0.29650238473767887</v>
      </c>
      <c r="AT11" s="563">
        <v>1933</v>
      </c>
      <c r="AU11" s="564">
        <v>1639</v>
      </c>
      <c r="AV11" s="564">
        <v>1164</v>
      </c>
      <c r="AW11" s="564">
        <v>327</v>
      </c>
      <c r="AX11" s="564">
        <v>202</v>
      </c>
      <c r="AY11" s="565">
        <f t="shared" si="6"/>
        <v>0.19951189749847467</v>
      </c>
      <c r="AZ11" s="566">
        <f t="shared" si="7"/>
        <v>0.28092783505154639</v>
      </c>
      <c r="BA11" s="563">
        <v>2048</v>
      </c>
      <c r="BB11" s="564">
        <v>1742</v>
      </c>
      <c r="BC11" s="564">
        <v>1322</v>
      </c>
      <c r="BD11" s="564">
        <v>371</v>
      </c>
      <c r="BE11" s="564">
        <v>224</v>
      </c>
      <c r="BF11" s="565">
        <f t="shared" si="8"/>
        <v>0.21297359357060849</v>
      </c>
      <c r="BG11" s="566">
        <f t="shared" si="9"/>
        <v>0.2806354009077156</v>
      </c>
      <c r="BH11" s="563">
        <v>1941</v>
      </c>
      <c r="BI11" s="564">
        <v>1659</v>
      </c>
      <c r="BJ11" s="564">
        <v>1200</v>
      </c>
      <c r="BK11" s="564">
        <v>373</v>
      </c>
      <c r="BL11" s="564">
        <v>241</v>
      </c>
      <c r="BM11" s="565">
        <f t="shared" si="10"/>
        <v>0.22483423749246534</v>
      </c>
      <c r="BN11" s="566">
        <f t="shared" si="11"/>
        <v>0.31083333333333335</v>
      </c>
      <c r="BO11" s="563">
        <v>1803</v>
      </c>
      <c r="BP11" s="564">
        <v>1538</v>
      </c>
      <c r="BQ11" s="564">
        <v>1276</v>
      </c>
      <c r="BR11" s="564">
        <v>346</v>
      </c>
      <c r="BS11" s="564">
        <v>219</v>
      </c>
      <c r="BT11" s="565">
        <f t="shared" si="12"/>
        <v>0.22496749024707413</v>
      </c>
      <c r="BU11" s="566">
        <f t="shared" si="13"/>
        <v>0.2711598746081505</v>
      </c>
      <c r="BV11" s="563">
        <v>2020</v>
      </c>
      <c r="BW11" s="564">
        <v>1705</v>
      </c>
      <c r="BX11" s="564">
        <v>1249</v>
      </c>
      <c r="BY11" s="564">
        <v>405</v>
      </c>
      <c r="BZ11" s="564">
        <v>293</v>
      </c>
      <c r="CA11" s="565">
        <f t="shared" si="14"/>
        <v>0.23753665689149561</v>
      </c>
      <c r="CB11" s="566">
        <f t="shared" si="15"/>
        <v>0.32425940752602084</v>
      </c>
      <c r="CC11" s="563">
        <v>1872</v>
      </c>
      <c r="CD11" s="564">
        <v>1587</v>
      </c>
      <c r="CE11" s="564">
        <v>1585</v>
      </c>
      <c r="CF11" s="564">
        <v>222</v>
      </c>
      <c r="CG11" s="564">
        <v>220</v>
      </c>
      <c r="CH11" s="565">
        <f t="shared" si="16"/>
        <v>0.13988657844990549</v>
      </c>
      <c r="CI11" s="566">
        <f t="shared" si="17"/>
        <v>0.14006309148264984</v>
      </c>
      <c r="CJ11" s="563">
        <v>1633</v>
      </c>
      <c r="CK11" s="564">
        <v>1398</v>
      </c>
      <c r="CL11" s="564">
        <v>973</v>
      </c>
      <c r="CM11" s="564">
        <v>353</v>
      </c>
      <c r="CN11" s="564">
        <v>273</v>
      </c>
      <c r="CO11" s="565">
        <f t="shared" si="18"/>
        <v>0.25250357653791128</v>
      </c>
      <c r="CP11" s="565">
        <f t="shared" si="19"/>
        <v>0.36279547790339156</v>
      </c>
      <c r="CQ11" s="565">
        <v>0.2625178826895565</v>
      </c>
      <c r="CR11" s="566">
        <v>0.37718396711202468</v>
      </c>
    </row>
    <row r="12" spans="1:96" s="2" customFormat="1" x14ac:dyDescent="0.25">
      <c r="A12" s="560" t="s">
        <v>555</v>
      </c>
      <c r="B12" s="561" t="s">
        <v>159</v>
      </c>
      <c r="C12" s="562" t="s">
        <v>160</v>
      </c>
      <c r="D12" s="563">
        <v>1017</v>
      </c>
      <c r="E12" s="564">
        <v>947</v>
      </c>
      <c r="F12" s="564">
        <v>825</v>
      </c>
      <c r="G12" s="564">
        <v>494</v>
      </c>
      <c r="H12" s="564">
        <v>320</v>
      </c>
      <c r="I12" s="565">
        <f t="shared" si="20"/>
        <v>0.52164730728616682</v>
      </c>
      <c r="J12" s="566">
        <f t="shared" si="21"/>
        <v>0.59878787878787876</v>
      </c>
      <c r="K12" s="563">
        <v>1057</v>
      </c>
      <c r="L12" s="564">
        <v>987</v>
      </c>
      <c r="M12" s="564">
        <v>878</v>
      </c>
      <c r="N12" s="564">
        <v>526</v>
      </c>
      <c r="O12" s="564">
        <v>352</v>
      </c>
      <c r="P12" s="565">
        <f t="shared" si="22"/>
        <v>0.53292806484295852</v>
      </c>
      <c r="Q12" s="566">
        <f t="shared" si="23"/>
        <v>0.59908883826879267</v>
      </c>
      <c r="R12" s="563">
        <v>883</v>
      </c>
      <c r="S12" s="564">
        <v>816</v>
      </c>
      <c r="T12" s="564">
        <v>735</v>
      </c>
      <c r="U12" s="564">
        <v>534</v>
      </c>
      <c r="V12" s="564">
        <v>391</v>
      </c>
      <c r="W12" s="565">
        <f t="shared" si="24"/>
        <v>0.65441176470588236</v>
      </c>
      <c r="X12" s="566">
        <f t="shared" si="25"/>
        <v>0.72653061224489801</v>
      </c>
      <c r="Y12" s="563">
        <v>1236</v>
      </c>
      <c r="Z12" s="564">
        <v>1155</v>
      </c>
      <c r="AA12" s="564">
        <v>997</v>
      </c>
      <c r="AB12" s="564">
        <v>382</v>
      </c>
      <c r="AC12" s="564">
        <v>315</v>
      </c>
      <c r="AD12" s="565">
        <f t="shared" si="0"/>
        <v>0.33073593073593072</v>
      </c>
      <c r="AE12" s="566">
        <f t="shared" si="1"/>
        <v>0.38314944834503512</v>
      </c>
      <c r="AF12" s="563">
        <v>1236</v>
      </c>
      <c r="AG12" s="564">
        <v>1107</v>
      </c>
      <c r="AH12" s="564">
        <v>954</v>
      </c>
      <c r="AI12" s="564">
        <v>485</v>
      </c>
      <c r="AJ12" s="564">
        <v>312</v>
      </c>
      <c r="AK12" s="565">
        <f t="shared" si="2"/>
        <v>0.43812104787714545</v>
      </c>
      <c r="AL12" s="566">
        <f t="shared" si="3"/>
        <v>0.50838574423480087</v>
      </c>
      <c r="AM12" s="563">
        <v>1111</v>
      </c>
      <c r="AN12" s="564">
        <v>1006</v>
      </c>
      <c r="AO12" s="564">
        <v>845</v>
      </c>
      <c r="AP12" s="564">
        <v>400</v>
      </c>
      <c r="AQ12" s="564">
        <v>307</v>
      </c>
      <c r="AR12" s="565">
        <f t="shared" si="4"/>
        <v>0.39761431411530818</v>
      </c>
      <c r="AS12" s="566">
        <f t="shared" si="5"/>
        <v>0.47337278106508873</v>
      </c>
      <c r="AT12" s="563">
        <v>1125</v>
      </c>
      <c r="AU12" s="564">
        <v>1048</v>
      </c>
      <c r="AV12" s="564">
        <v>800</v>
      </c>
      <c r="AW12" s="564">
        <v>470</v>
      </c>
      <c r="AX12" s="564">
        <v>373</v>
      </c>
      <c r="AY12" s="565">
        <f t="shared" si="6"/>
        <v>0.44847328244274809</v>
      </c>
      <c r="AZ12" s="566">
        <f t="shared" si="7"/>
        <v>0.58750000000000002</v>
      </c>
      <c r="BA12" s="563">
        <v>1003</v>
      </c>
      <c r="BB12" s="564">
        <v>925</v>
      </c>
      <c r="BC12" s="564">
        <v>753</v>
      </c>
      <c r="BD12" s="564">
        <v>505</v>
      </c>
      <c r="BE12" s="564">
        <v>365</v>
      </c>
      <c r="BF12" s="565">
        <f t="shared" si="8"/>
        <v>0.54594594594594592</v>
      </c>
      <c r="BG12" s="566">
        <f t="shared" si="9"/>
        <v>0.67065073041168655</v>
      </c>
      <c r="BH12" s="563">
        <v>806</v>
      </c>
      <c r="BI12" s="564">
        <v>737</v>
      </c>
      <c r="BJ12" s="564">
        <v>612</v>
      </c>
      <c r="BK12" s="564">
        <v>483</v>
      </c>
      <c r="BL12" s="564">
        <v>353</v>
      </c>
      <c r="BM12" s="565">
        <f t="shared" si="10"/>
        <v>0.65535956580732702</v>
      </c>
      <c r="BN12" s="566">
        <f t="shared" si="11"/>
        <v>0.78921568627450978</v>
      </c>
      <c r="BO12" s="563">
        <v>740</v>
      </c>
      <c r="BP12" s="564">
        <v>699</v>
      </c>
      <c r="BQ12" s="564">
        <v>599</v>
      </c>
      <c r="BR12" s="564">
        <v>469</v>
      </c>
      <c r="BS12" s="564">
        <v>323</v>
      </c>
      <c r="BT12" s="565">
        <f t="shared" si="12"/>
        <v>0.67095851216022895</v>
      </c>
      <c r="BU12" s="566">
        <f t="shared" si="13"/>
        <v>0.78297161936560933</v>
      </c>
      <c r="BV12" s="563">
        <v>655</v>
      </c>
      <c r="BW12" s="564">
        <v>609</v>
      </c>
      <c r="BX12" s="564">
        <v>538</v>
      </c>
      <c r="BY12" s="564">
        <v>432</v>
      </c>
      <c r="BZ12" s="564">
        <v>323</v>
      </c>
      <c r="CA12" s="565">
        <f t="shared" si="14"/>
        <v>0.70935960591133007</v>
      </c>
      <c r="CB12" s="566">
        <f t="shared" si="15"/>
        <v>0.80297397769516732</v>
      </c>
      <c r="CC12" s="563">
        <v>666</v>
      </c>
      <c r="CD12" s="564">
        <v>629</v>
      </c>
      <c r="CE12" s="564">
        <v>629</v>
      </c>
      <c r="CF12" s="564">
        <v>296</v>
      </c>
      <c r="CG12" s="564">
        <v>276</v>
      </c>
      <c r="CH12" s="565">
        <f t="shared" si="16"/>
        <v>0.47058823529411764</v>
      </c>
      <c r="CI12" s="566">
        <f t="shared" si="17"/>
        <v>0.47058823529411764</v>
      </c>
      <c r="CJ12" s="563">
        <v>659</v>
      </c>
      <c r="CK12" s="564">
        <v>611</v>
      </c>
      <c r="CL12" s="564">
        <v>262</v>
      </c>
      <c r="CM12" s="564">
        <v>235</v>
      </c>
      <c r="CN12" s="564">
        <v>227</v>
      </c>
      <c r="CO12" s="565">
        <f t="shared" si="18"/>
        <v>0.38461538461538464</v>
      </c>
      <c r="CP12" s="565">
        <f t="shared" si="19"/>
        <v>0.89694656488549618</v>
      </c>
      <c r="CQ12" s="565">
        <v>0.42062193126022912</v>
      </c>
      <c r="CR12" s="566">
        <v>0.98091603053435117</v>
      </c>
    </row>
    <row r="13" spans="1:96" s="2" customFormat="1" x14ac:dyDescent="0.25">
      <c r="A13" s="560" t="s">
        <v>555</v>
      </c>
      <c r="B13" s="561" t="s">
        <v>161</v>
      </c>
      <c r="C13" s="562" t="s">
        <v>162</v>
      </c>
      <c r="D13" s="563">
        <v>8451</v>
      </c>
      <c r="E13" s="564">
        <v>5853</v>
      </c>
      <c r="F13" s="564">
        <v>4784</v>
      </c>
      <c r="G13" s="564">
        <v>1669</v>
      </c>
      <c r="H13" s="564">
        <v>1386</v>
      </c>
      <c r="I13" s="565">
        <f t="shared" si="20"/>
        <v>0.28515291303604989</v>
      </c>
      <c r="J13" s="566">
        <f t="shared" si="21"/>
        <v>0.34887123745819398</v>
      </c>
      <c r="K13" s="563">
        <v>8233</v>
      </c>
      <c r="L13" s="564">
        <v>5804</v>
      </c>
      <c r="M13" s="564">
        <v>4865</v>
      </c>
      <c r="N13" s="564">
        <v>1676</v>
      </c>
      <c r="O13" s="564">
        <v>1395</v>
      </c>
      <c r="P13" s="565">
        <f t="shared" si="22"/>
        <v>0.28876636802205374</v>
      </c>
      <c r="Q13" s="566">
        <f t="shared" si="23"/>
        <v>0.34450154162384378</v>
      </c>
      <c r="R13" s="563">
        <v>7893</v>
      </c>
      <c r="S13" s="564">
        <v>5537</v>
      </c>
      <c r="T13" s="564">
        <v>4556</v>
      </c>
      <c r="U13" s="564">
        <v>1368</v>
      </c>
      <c r="V13" s="564">
        <v>1133</v>
      </c>
      <c r="W13" s="565">
        <f t="shared" si="24"/>
        <v>0.24706519776052013</v>
      </c>
      <c r="X13" s="566">
        <f t="shared" si="25"/>
        <v>0.30026338893766463</v>
      </c>
      <c r="Y13" s="563">
        <v>7734</v>
      </c>
      <c r="Z13" s="564">
        <v>5526</v>
      </c>
      <c r="AA13" s="564">
        <v>4417</v>
      </c>
      <c r="AB13" s="564">
        <v>1291</v>
      </c>
      <c r="AC13" s="564">
        <v>1080</v>
      </c>
      <c r="AD13" s="565">
        <f t="shared" si="0"/>
        <v>0.23362287368802026</v>
      </c>
      <c r="AE13" s="566">
        <f t="shared" si="1"/>
        <v>0.29227982793751417</v>
      </c>
      <c r="AF13" s="563">
        <v>7065</v>
      </c>
      <c r="AG13" s="564">
        <v>5010</v>
      </c>
      <c r="AH13" s="564">
        <v>3968</v>
      </c>
      <c r="AI13" s="564">
        <v>1083</v>
      </c>
      <c r="AJ13" s="564">
        <v>896</v>
      </c>
      <c r="AK13" s="565">
        <f t="shared" si="2"/>
        <v>0.21616766467065868</v>
      </c>
      <c r="AL13" s="566">
        <f t="shared" si="3"/>
        <v>0.2729334677419355</v>
      </c>
      <c r="AM13" s="563">
        <v>6147</v>
      </c>
      <c r="AN13" s="564">
        <v>4309</v>
      </c>
      <c r="AO13" s="564">
        <v>3445</v>
      </c>
      <c r="AP13" s="564">
        <v>1098</v>
      </c>
      <c r="AQ13" s="564">
        <v>918</v>
      </c>
      <c r="AR13" s="565">
        <f t="shared" si="4"/>
        <v>0.25481550243676027</v>
      </c>
      <c r="AS13" s="566">
        <f t="shared" si="5"/>
        <v>0.31872278664731496</v>
      </c>
      <c r="AT13" s="563">
        <v>5964</v>
      </c>
      <c r="AU13" s="564">
        <v>4240</v>
      </c>
      <c r="AV13" s="564">
        <v>3292</v>
      </c>
      <c r="AW13" s="564">
        <v>1150</v>
      </c>
      <c r="AX13" s="564">
        <v>945</v>
      </c>
      <c r="AY13" s="565">
        <f t="shared" si="6"/>
        <v>0.27122641509433965</v>
      </c>
      <c r="AZ13" s="566">
        <f t="shared" si="7"/>
        <v>0.34933171324422846</v>
      </c>
      <c r="BA13" s="563">
        <v>6083</v>
      </c>
      <c r="BB13" s="564">
        <v>4084</v>
      </c>
      <c r="BC13" s="564">
        <v>3144</v>
      </c>
      <c r="BD13" s="564">
        <v>1139</v>
      </c>
      <c r="BE13" s="564">
        <v>900</v>
      </c>
      <c r="BF13" s="565">
        <f t="shared" si="8"/>
        <v>0.27889324191968656</v>
      </c>
      <c r="BG13" s="566">
        <f t="shared" si="9"/>
        <v>0.36227735368956743</v>
      </c>
      <c r="BH13" s="563">
        <v>5826</v>
      </c>
      <c r="BI13" s="564">
        <v>3938</v>
      </c>
      <c r="BJ13" s="564">
        <v>3027</v>
      </c>
      <c r="BK13" s="564">
        <v>931</v>
      </c>
      <c r="BL13" s="564">
        <v>930</v>
      </c>
      <c r="BM13" s="565">
        <f t="shared" si="10"/>
        <v>0.23641442356526154</v>
      </c>
      <c r="BN13" s="566">
        <f t="shared" si="11"/>
        <v>0.30756524611826891</v>
      </c>
      <c r="BO13" s="563">
        <v>5146</v>
      </c>
      <c r="BP13" s="564">
        <v>3641</v>
      </c>
      <c r="BQ13" s="564">
        <v>2688</v>
      </c>
      <c r="BR13" s="564">
        <v>954</v>
      </c>
      <c r="BS13" s="564">
        <v>948</v>
      </c>
      <c r="BT13" s="565">
        <f t="shared" si="12"/>
        <v>0.26201592968964571</v>
      </c>
      <c r="BU13" s="566">
        <f t="shared" si="13"/>
        <v>0.3549107142857143</v>
      </c>
      <c r="BV13" s="563">
        <v>5319</v>
      </c>
      <c r="BW13" s="564">
        <v>3711</v>
      </c>
      <c r="BX13" s="564">
        <v>2730</v>
      </c>
      <c r="BY13" s="564">
        <v>1273</v>
      </c>
      <c r="BZ13" s="564">
        <v>1126</v>
      </c>
      <c r="CA13" s="565">
        <f t="shared" si="14"/>
        <v>0.34303422258151439</v>
      </c>
      <c r="CB13" s="566">
        <f t="shared" si="15"/>
        <v>0.46630036630036631</v>
      </c>
      <c r="CC13" s="563">
        <v>4830</v>
      </c>
      <c r="CD13" s="564">
        <v>3369</v>
      </c>
      <c r="CE13" s="564">
        <v>2630</v>
      </c>
      <c r="CF13" s="564">
        <v>1015</v>
      </c>
      <c r="CG13" s="564">
        <v>1007</v>
      </c>
      <c r="CH13" s="565">
        <f t="shared" si="16"/>
        <v>0.3012763431285248</v>
      </c>
      <c r="CI13" s="566">
        <f t="shared" si="17"/>
        <v>0.38593155893536124</v>
      </c>
      <c r="CJ13" s="563">
        <v>5571</v>
      </c>
      <c r="CK13" s="564">
        <v>3887</v>
      </c>
      <c r="CL13" s="564">
        <v>2930</v>
      </c>
      <c r="CM13" s="564">
        <v>1058</v>
      </c>
      <c r="CN13" s="564">
        <v>1048</v>
      </c>
      <c r="CO13" s="565">
        <f t="shared" si="18"/>
        <v>0.27218934911242604</v>
      </c>
      <c r="CP13" s="565">
        <f t="shared" si="19"/>
        <v>0.36109215017064844</v>
      </c>
      <c r="CQ13" s="565">
        <v>0.32673012606122975</v>
      </c>
      <c r="CR13" s="566">
        <v>0.43344709897610922</v>
      </c>
    </row>
    <row r="14" spans="1:96" s="2" customFormat="1" x14ac:dyDescent="0.25">
      <c r="A14" s="560" t="s">
        <v>555</v>
      </c>
      <c r="B14" s="561" t="s">
        <v>163</v>
      </c>
      <c r="C14" s="562" t="s">
        <v>164</v>
      </c>
      <c r="D14" s="563">
        <v>4399</v>
      </c>
      <c r="E14" s="564">
        <v>4399</v>
      </c>
      <c r="F14" s="564">
        <v>4141</v>
      </c>
      <c r="G14" s="564">
        <v>836</v>
      </c>
      <c r="H14" s="564">
        <v>703</v>
      </c>
      <c r="I14" s="565">
        <f t="shared" si="20"/>
        <v>0.19004319163446237</v>
      </c>
      <c r="J14" s="566">
        <f t="shared" si="21"/>
        <v>0.2018836029944458</v>
      </c>
      <c r="K14" s="563">
        <v>4095</v>
      </c>
      <c r="L14" s="564">
        <v>4095</v>
      </c>
      <c r="M14" s="564">
        <v>3888</v>
      </c>
      <c r="N14" s="564">
        <v>869</v>
      </c>
      <c r="O14" s="564">
        <v>763</v>
      </c>
      <c r="P14" s="565">
        <f t="shared" si="22"/>
        <v>0.21221001221001221</v>
      </c>
      <c r="Q14" s="566">
        <f t="shared" si="23"/>
        <v>0.2235082304526749</v>
      </c>
      <c r="R14" s="563">
        <v>3549</v>
      </c>
      <c r="S14" s="564">
        <v>3549</v>
      </c>
      <c r="T14" s="564">
        <v>3356</v>
      </c>
      <c r="U14" s="564">
        <v>834</v>
      </c>
      <c r="V14" s="564">
        <v>726</v>
      </c>
      <c r="W14" s="565">
        <f t="shared" si="24"/>
        <v>0.23499577345731193</v>
      </c>
      <c r="X14" s="566">
        <f t="shared" si="25"/>
        <v>0.24851013110846246</v>
      </c>
      <c r="Y14" s="563">
        <v>3422</v>
      </c>
      <c r="Z14" s="564">
        <v>3422</v>
      </c>
      <c r="AA14" s="564">
        <v>3422</v>
      </c>
      <c r="AB14" s="564">
        <v>814</v>
      </c>
      <c r="AC14" s="564">
        <v>703</v>
      </c>
      <c r="AD14" s="565">
        <f t="shared" si="0"/>
        <v>0.23787258912916423</v>
      </c>
      <c r="AE14" s="566">
        <f t="shared" si="1"/>
        <v>0.23787258912916423</v>
      </c>
      <c r="AF14" s="563">
        <v>3240</v>
      </c>
      <c r="AG14" s="564">
        <v>3240</v>
      </c>
      <c r="AH14" s="564">
        <v>3240</v>
      </c>
      <c r="AI14" s="564">
        <v>801</v>
      </c>
      <c r="AJ14" s="564">
        <v>702</v>
      </c>
      <c r="AK14" s="565">
        <f t="shared" si="2"/>
        <v>0.24722222222222223</v>
      </c>
      <c r="AL14" s="566">
        <f t="shared" si="3"/>
        <v>0.24722222222222223</v>
      </c>
      <c r="AM14" s="563">
        <v>3068</v>
      </c>
      <c r="AN14" s="564">
        <v>3068</v>
      </c>
      <c r="AO14" s="564">
        <v>3067</v>
      </c>
      <c r="AP14" s="564">
        <v>683</v>
      </c>
      <c r="AQ14" s="564">
        <v>609</v>
      </c>
      <c r="AR14" s="565">
        <f t="shared" si="4"/>
        <v>0.22262059973924381</v>
      </c>
      <c r="AS14" s="566">
        <f t="shared" si="5"/>
        <v>0.22269318552331269</v>
      </c>
      <c r="AT14" s="563">
        <v>3000</v>
      </c>
      <c r="AU14" s="564">
        <v>3000</v>
      </c>
      <c r="AV14" s="564">
        <v>3000</v>
      </c>
      <c r="AW14" s="564">
        <v>636</v>
      </c>
      <c r="AX14" s="564">
        <v>590</v>
      </c>
      <c r="AY14" s="565">
        <f t="shared" si="6"/>
        <v>0.21199999999999999</v>
      </c>
      <c r="AZ14" s="566">
        <f t="shared" si="7"/>
        <v>0.21199999999999999</v>
      </c>
      <c r="BA14" s="563">
        <v>2823</v>
      </c>
      <c r="BB14" s="564">
        <v>2823</v>
      </c>
      <c r="BC14" s="564">
        <v>2823</v>
      </c>
      <c r="BD14" s="564">
        <v>636</v>
      </c>
      <c r="BE14" s="564">
        <v>570</v>
      </c>
      <c r="BF14" s="565">
        <f t="shared" si="8"/>
        <v>0.22529224229543041</v>
      </c>
      <c r="BG14" s="566">
        <f t="shared" si="9"/>
        <v>0.22529224229543041</v>
      </c>
      <c r="BH14" s="563">
        <v>2690</v>
      </c>
      <c r="BI14" s="564">
        <v>2690</v>
      </c>
      <c r="BJ14" s="564">
        <v>2576</v>
      </c>
      <c r="BK14" s="564">
        <v>667</v>
      </c>
      <c r="BL14" s="564">
        <v>620</v>
      </c>
      <c r="BM14" s="565">
        <f t="shared" si="10"/>
        <v>0.24795539033457248</v>
      </c>
      <c r="BN14" s="566">
        <f t="shared" si="11"/>
        <v>0.25892857142857145</v>
      </c>
      <c r="BO14" s="563">
        <v>2346</v>
      </c>
      <c r="BP14" s="564">
        <v>2346</v>
      </c>
      <c r="BQ14" s="564">
        <v>2267</v>
      </c>
      <c r="BR14" s="564">
        <v>675</v>
      </c>
      <c r="BS14" s="564">
        <v>608</v>
      </c>
      <c r="BT14" s="565">
        <f t="shared" si="12"/>
        <v>0.28772378516624042</v>
      </c>
      <c r="BU14" s="566">
        <f t="shared" si="13"/>
        <v>0.29775033083370095</v>
      </c>
      <c r="BV14" s="563">
        <v>2432</v>
      </c>
      <c r="BW14" s="564">
        <v>2432</v>
      </c>
      <c r="BX14" s="564">
        <v>2432</v>
      </c>
      <c r="BY14" s="564">
        <v>656</v>
      </c>
      <c r="BZ14" s="564">
        <v>595</v>
      </c>
      <c r="CA14" s="565">
        <f t="shared" si="14"/>
        <v>0.26973684210526316</v>
      </c>
      <c r="CB14" s="566">
        <f t="shared" si="15"/>
        <v>0.26973684210526316</v>
      </c>
      <c r="CC14" s="563">
        <v>2180</v>
      </c>
      <c r="CD14" s="564">
        <v>2127</v>
      </c>
      <c r="CE14" s="564">
        <v>2127</v>
      </c>
      <c r="CF14" s="564">
        <v>650</v>
      </c>
      <c r="CG14" s="564">
        <v>579</v>
      </c>
      <c r="CH14" s="565">
        <f t="shared" si="16"/>
        <v>0.305594734367654</v>
      </c>
      <c r="CI14" s="566">
        <f t="shared" si="17"/>
        <v>0.305594734367654</v>
      </c>
      <c r="CJ14" s="563">
        <v>2207</v>
      </c>
      <c r="CK14" s="564">
        <v>2207</v>
      </c>
      <c r="CL14" s="564">
        <v>2083</v>
      </c>
      <c r="CM14" s="564">
        <v>634</v>
      </c>
      <c r="CN14" s="564">
        <v>583</v>
      </c>
      <c r="CO14" s="565">
        <f t="shared" si="18"/>
        <v>0.28726778432260985</v>
      </c>
      <c r="CP14" s="565">
        <f t="shared" si="19"/>
        <v>0.30436869899183872</v>
      </c>
      <c r="CQ14" s="565">
        <v>0.28726778432260985</v>
      </c>
      <c r="CR14" s="566">
        <v>0.30436869899183872</v>
      </c>
    </row>
    <row r="15" spans="1:96" s="2" customFormat="1" x14ac:dyDescent="0.25">
      <c r="A15" s="560" t="s">
        <v>555</v>
      </c>
      <c r="B15" s="561" t="s">
        <v>165</v>
      </c>
      <c r="C15" s="562" t="s">
        <v>166</v>
      </c>
      <c r="D15" s="563">
        <v>6999</v>
      </c>
      <c r="E15" s="564">
        <v>5016</v>
      </c>
      <c r="F15" s="564">
        <v>4657</v>
      </c>
      <c r="G15" s="564">
        <v>1103</v>
      </c>
      <c r="H15" s="564">
        <v>757</v>
      </c>
      <c r="I15" s="565">
        <f t="shared" si="20"/>
        <v>0.21989633173843701</v>
      </c>
      <c r="J15" s="566">
        <f t="shared" si="21"/>
        <v>0.23684775606613701</v>
      </c>
      <c r="K15" s="563">
        <v>6193</v>
      </c>
      <c r="L15" s="564">
        <v>4621</v>
      </c>
      <c r="M15" s="564">
        <v>4255</v>
      </c>
      <c r="N15" s="564">
        <v>1107</v>
      </c>
      <c r="O15" s="564">
        <v>758</v>
      </c>
      <c r="P15" s="565">
        <f t="shared" si="22"/>
        <v>0.23955853711317895</v>
      </c>
      <c r="Q15" s="566">
        <f t="shared" si="23"/>
        <v>0.26016451233842536</v>
      </c>
      <c r="R15" s="563">
        <v>4695</v>
      </c>
      <c r="S15" s="564">
        <v>3649</v>
      </c>
      <c r="T15" s="564">
        <v>3007</v>
      </c>
      <c r="U15" s="564">
        <v>1037</v>
      </c>
      <c r="V15" s="564">
        <v>754</v>
      </c>
      <c r="W15" s="565">
        <f t="shared" si="24"/>
        <v>0.28418744861605921</v>
      </c>
      <c r="X15" s="566">
        <f t="shared" si="25"/>
        <v>0.34486198869304957</v>
      </c>
      <c r="Y15" s="563">
        <v>4699</v>
      </c>
      <c r="Z15" s="564">
        <v>3584</v>
      </c>
      <c r="AA15" s="564">
        <v>2946</v>
      </c>
      <c r="AB15" s="564">
        <v>1010</v>
      </c>
      <c r="AC15" s="564">
        <v>739</v>
      </c>
      <c r="AD15" s="565">
        <f t="shared" si="0"/>
        <v>0.2818080357142857</v>
      </c>
      <c r="AE15" s="566">
        <f t="shared" si="1"/>
        <v>0.34283774609640189</v>
      </c>
      <c r="AF15" s="563">
        <v>4813</v>
      </c>
      <c r="AG15" s="564">
        <v>3729</v>
      </c>
      <c r="AH15" s="564">
        <v>3237</v>
      </c>
      <c r="AI15" s="564">
        <v>908</v>
      </c>
      <c r="AJ15" s="564">
        <v>662</v>
      </c>
      <c r="AK15" s="565">
        <f t="shared" si="2"/>
        <v>0.24349691606328774</v>
      </c>
      <c r="AL15" s="566">
        <f t="shared" si="3"/>
        <v>0.28050664195242508</v>
      </c>
      <c r="AM15" s="563">
        <v>3868</v>
      </c>
      <c r="AN15" s="564">
        <v>3033</v>
      </c>
      <c r="AO15" s="564">
        <v>2643</v>
      </c>
      <c r="AP15" s="564">
        <v>890</v>
      </c>
      <c r="AQ15" s="564">
        <v>658</v>
      </c>
      <c r="AR15" s="565">
        <f t="shared" si="4"/>
        <v>0.29343883943290472</v>
      </c>
      <c r="AS15" s="566">
        <f t="shared" si="5"/>
        <v>0.3367385546727204</v>
      </c>
      <c r="AT15" s="563">
        <v>3890</v>
      </c>
      <c r="AU15" s="564">
        <v>3017</v>
      </c>
      <c r="AV15" s="564">
        <v>2711</v>
      </c>
      <c r="AW15" s="564">
        <v>1021</v>
      </c>
      <c r="AX15" s="564">
        <v>765</v>
      </c>
      <c r="AY15" s="565">
        <f t="shared" si="6"/>
        <v>0.33841564468014584</v>
      </c>
      <c r="AZ15" s="566">
        <f t="shared" si="7"/>
        <v>0.37661379564736258</v>
      </c>
      <c r="BA15" s="563">
        <v>3843</v>
      </c>
      <c r="BB15" s="564">
        <v>2928</v>
      </c>
      <c r="BC15" s="564">
        <v>2619</v>
      </c>
      <c r="BD15" s="564">
        <v>1146</v>
      </c>
      <c r="BE15" s="564">
        <v>835</v>
      </c>
      <c r="BF15" s="565">
        <f t="shared" si="8"/>
        <v>0.39139344262295084</v>
      </c>
      <c r="BG15" s="566">
        <f t="shared" si="9"/>
        <v>0.43757159221076747</v>
      </c>
      <c r="BH15" s="563">
        <v>3574</v>
      </c>
      <c r="BI15" s="564">
        <v>2704</v>
      </c>
      <c r="BJ15" s="564">
        <v>2445</v>
      </c>
      <c r="BK15" s="564">
        <v>910</v>
      </c>
      <c r="BL15" s="564">
        <v>794</v>
      </c>
      <c r="BM15" s="565">
        <f t="shared" si="10"/>
        <v>0.33653846153846156</v>
      </c>
      <c r="BN15" s="566">
        <f t="shared" si="11"/>
        <v>0.3721881390593047</v>
      </c>
      <c r="BO15" s="563">
        <v>3762</v>
      </c>
      <c r="BP15" s="564">
        <v>2763</v>
      </c>
      <c r="BQ15" s="564">
        <v>2440</v>
      </c>
      <c r="BR15" s="564">
        <v>922</v>
      </c>
      <c r="BS15" s="564">
        <v>830</v>
      </c>
      <c r="BT15" s="565">
        <f t="shared" si="12"/>
        <v>0.33369525877669198</v>
      </c>
      <c r="BU15" s="566">
        <f t="shared" si="13"/>
        <v>0.37786885245901641</v>
      </c>
      <c r="BV15" s="563">
        <v>3334</v>
      </c>
      <c r="BW15" s="564">
        <v>2531</v>
      </c>
      <c r="BX15" s="564">
        <v>2223</v>
      </c>
      <c r="BY15" s="564">
        <v>927</v>
      </c>
      <c r="BZ15" s="564">
        <v>781</v>
      </c>
      <c r="CA15" s="565">
        <f t="shared" si="14"/>
        <v>0.36625839589095222</v>
      </c>
      <c r="CB15" s="566">
        <f t="shared" si="15"/>
        <v>0.41700404858299595</v>
      </c>
      <c r="CC15" s="563">
        <v>3121</v>
      </c>
      <c r="CD15" s="564">
        <v>2468</v>
      </c>
      <c r="CE15" s="564">
        <v>2074</v>
      </c>
      <c r="CF15" s="564">
        <v>850</v>
      </c>
      <c r="CG15" s="564">
        <v>812</v>
      </c>
      <c r="CH15" s="565">
        <f t="shared" si="16"/>
        <v>0.34440842787682335</v>
      </c>
      <c r="CI15" s="566">
        <f t="shared" si="17"/>
        <v>0.4098360655737705</v>
      </c>
      <c r="CJ15" s="563">
        <v>3413</v>
      </c>
      <c r="CK15" s="564">
        <v>2607</v>
      </c>
      <c r="CL15" s="564">
        <v>2301</v>
      </c>
      <c r="CM15" s="564">
        <v>872</v>
      </c>
      <c r="CN15" s="564">
        <v>776</v>
      </c>
      <c r="CO15" s="565">
        <f t="shared" si="18"/>
        <v>0.33448408131952434</v>
      </c>
      <c r="CP15" s="565">
        <f t="shared" si="19"/>
        <v>0.37896566710126034</v>
      </c>
      <c r="CQ15" s="565">
        <v>0.41311852704257768</v>
      </c>
      <c r="CR15" s="566">
        <v>0.4680573663624511</v>
      </c>
    </row>
    <row r="16" spans="1:96" s="2" customFormat="1" x14ac:dyDescent="0.25">
      <c r="A16" s="560" t="s">
        <v>555</v>
      </c>
      <c r="B16" s="561" t="s">
        <v>167</v>
      </c>
      <c r="C16" s="567" t="s">
        <v>168</v>
      </c>
      <c r="D16" s="568">
        <v>2601</v>
      </c>
      <c r="E16" s="564">
        <v>2601</v>
      </c>
      <c r="F16" s="564">
        <v>2405</v>
      </c>
      <c r="G16" s="564">
        <v>1170</v>
      </c>
      <c r="H16" s="564">
        <v>749</v>
      </c>
      <c r="I16" s="565">
        <f t="shared" si="20"/>
        <v>0.44982698961937717</v>
      </c>
      <c r="J16" s="566">
        <f t="shared" si="21"/>
        <v>0.48648648648648651</v>
      </c>
      <c r="K16" s="568">
        <v>2591</v>
      </c>
      <c r="L16" s="564">
        <v>2591</v>
      </c>
      <c r="M16" s="564">
        <v>2388</v>
      </c>
      <c r="N16" s="564">
        <v>1054</v>
      </c>
      <c r="O16" s="564">
        <v>666</v>
      </c>
      <c r="P16" s="565">
        <f t="shared" si="22"/>
        <v>0.4067927441142416</v>
      </c>
      <c r="Q16" s="566">
        <f t="shared" si="23"/>
        <v>0.44137353433835846</v>
      </c>
      <c r="R16" s="568">
        <v>2439</v>
      </c>
      <c r="S16" s="564">
        <v>2439</v>
      </c>
      <c r="T16" s="564">
        <v>2229</v>
      </c>
      <c r="U16" s="564">
        <v>686</v>
      </c>
      <c r="V16" s="564">
        <v>686</v>
      </c>
      <c r="W16" s="565">
        <f t="shared" si="24"/>
        <v>0.2812628126281263</v>
      </c>
      <c r="X16" s="566">
        <f t="shared" si="25"/>
        <v>0.30776132794975325</v>
      </c>
      <c r="Y16" s="568">
        <v>2276</v>
      </c>
      <c r="Z16" s="564">
        <v>2273</v>
      </c>
      <c r="AA16" s="564">
        <v>2044</v>
      </c>
      <c r="AB16" s="564">
        <v>703</v>
      </c>
      <c r="AC16" s="564">
        <v>703</v>
      </c>
      <c r="AD16" s="565">
        <f t="shared" si="0"/>
        <v>0.30928288605367354</v>
      </c>
      <c r="AE16" s="566">
        <f t="shared" si="1"/>
        <v>0.34393346379647749</v>
      </c>
      <c r="AF16" s="568">
        <v>2094</v>
      </c>
      <c r="AG16" s="564">
        <v>2090</v>
      </c>
      <c r="AH16" s="564">
        <v>1907</v>
      </c>
      <c r="AI16" s="564">
        <v>671</v>
      </c>
      <c r="AJ16" s="564">
        <v>671</v>
      </c>
      <c r="AK16" s="565">
        <f t="shared" si="2"/>
        <v>0.32105263157894737</v>
      </c>
      <c r="AL16" s="566">
        <f t="shared" si="3"/>
        <v>0.35186156266386998</v>
      </c>
      <c r="AM16" s="568">
        <v>1899</v>
      </c>
      <c r="AN16" s="564">
        <v>1895</v>
      </c>
      <c r="AO16" s="564">
        <v>1743</v>
      </c>
      <c r="AP16" s="564">
        <v>695</v>
      </c>
      <c r="AQ16" s="564">
        <v>651</v>
      </c>
      <c r="AR16" s="565">
        <f t="shared" si="4"/>
        <v>0.36675461741424803</v>
      </c>
      <c r="AS16" s="566">
        <f t="shared" si="5"/>
        <v>0.39873780837636258</v>
      </c>
      <c r="AT16" s="568">
        <v>1745</v>
      </c>
      <c r="AU16" s="564">
        <v>1743</v>
      </c>
      <c r="AV16" s="564">
        <v>1539</v>
      </c>
      <c r="AW16" s="564">
        <v>720</v>
      </c>
      <c r="AX16" s="564">
        <v>717</v>
      </c>
      <c r="AY16" s="565">
        <f t="shared" si="6"/>
        <v>0.41308089500860584</v>
      </c>
      <c r="AZ16" s="566">
        <f t="shared" si="7"/>
        <v>0.46783625730994149</v>
      </c>
      <c r="BA16" s="568">
        <v>1526</v>
      </c>
      <c r="BB16" s="564">
        <v>1522</v>
      </c>
      <c r="BC16" s="564">
        <v>1353</v>
      </c>
      <c r="BD16" s="564">
        <v>681</v>
      </c>
      <c r="BE16" s="564">
        <v>678</v>
      </c>
      <c r="BF16" s="565">
        <f t="shared" si="8"/>
        <v>0.44743758212877793</v>
      </c>
      <c r="BG16" s="566">
        <f t="shared" si="9"/>
        <v>0.50332594235033257</v>
      </c>
      <c r="BH16" s="568">
        <v>1541</v>
      </c>
      <c r="BI16" s="564">
        <v>1536</v>
      </c>
      <c r="BJ16" s="564">
        <v>1272</v>
      </c>
      <c r="BK16" s="564">
        <v>806</v>
      </c>
      <c r="BL16" s="564">
        <v>804</v>
      </c>
      <c r="BM16" s="565">
        <f t="shared" si="10"/>
        <v>0.52473958333333337</v>
      </c>
      <c r="BN16" s="566">
        <f t="shared" si="11"/>
        <v>0.63364779874213839</v>
      </c>
      <c r="BO16" s="568">
        <v>1428</v>
      </c>
      <c r="BP16" s="564">
        <v>1421</v>
      </c>
      <c r="BQ16" s="564">
        <v>1216</v>
      </c>
      <c r="BR16" s="564">
        <v>769</v>
      </c>
      <c r="BS16" s="564">
        <v>769</v>
      </c>
      <c r="BT16" s="565">
        <f t="shared" si="12"/>
        <v>0.54116819141449679</v>
      </c>
      <c r="BU16" s="566">
        <f t="shared" si="13"/>
        <v>0.63240131578947367</v>
      </c>
      <c r="BV16" s="568">
        <v>1530</v>
      </c>
      <c r="BW16" s="564">
        <v>1521</v>
      </c>
      <c r="BX16" s="564">
        <v>1344</v>
      </c>
      <c r="BY16" s="564">
        <v>773</v>
      </c>
      <c r="BZ16" s="564">
        <v>772</v>
      </c>
      <c r="CA16" s="565">
        <f t="shared" si="14"/>
        <v>0.50821827744904668</v>
      </c>
      <c r="CB16" s="566">
        <f t="shared" si="15"/>
        <v>0.57514880952380953</v>
      </c>
      <c r="CC16" s="568">
        <v>1654</v>
      </c>
      <c r="CD16" s="564">
        <v>1650</v>
      </c>
      <c r="CE16" s="564">
        <v>1646</v>
      </c>
      <c r="CF16" s="564">
        <v>762</v>
      </c>
      <c r="CG16" s="564">
        <v>760</v>
      </c>
      <c r="CH16" s="565">
        <f t="shared" si="16"/>
        <v>0.46181818181818179</v>
      </c>
      <c r="CI16" s="566">
        <f t="shared" si="17"/>
        <v>0.46294046172539488</v>
      </c>
      <c r="CJ16" s="568">
        <v>1588</v>
      </c>
      <c r="CK16" s="564">
        <v>1579</v>
      </c>
      <c r="CL16" s="564">
        <v>1040</v>
      </c>
      <c r="CM16" s="564">
        <v>894</v>
      </c>
      <c r="CN16" s="564">
        <v>846</v>
      </c>
      <c r="CO16" s="565">
        <f t="shared" si="18"/>
        <v>0.56618112729575676</v>
      </c>
      <c r="CP16" s="565">
        <f t="shared" si="19"/>
        <v>0.85961538461538467</v>
      </c>
      <c r="CQ16" s="565">
        <v>0.56618112729575676</v>
      </c>
      <c r="CR16" s="566">
        <v>0.85961538461538467</v>
      </c>
    </row>
    <row r="17" spans="1:96" s="2" customFormat="1" x14ac:dyDescent="0.25">
      <c r="A17" s="560" t="s">
        <v>555</v>
      </c>
      <c r="B17" s="561" t="s">
        <v>169</v>
      </c>
      <c r="C17" s="562" t="s">
        <v>170</v>
      </c>
      <c r="D17" s="563">
        <v>262</v>
      </c>
      <c r="E17" s="564">
        <v>260</v>
      </c>
      <c r="F17" s="564">
        <v>234</v>
      </c>
      <c r="G17" s="564">
        <v>203</v>
      </c>
      <c r="H17" s="564">
        <v>171</v>
      </c>
      <c r="I17" s="565">
        <f t="shared" si="20"/>
        <v>0.78076923076923077</v>
      </c>
      <c r="J17" s="566">
        <f t="shared" si="21"/>
        <v>0.86752136752136755</v>
      </c>
      <c r="K17" s="563">
        <v>327</v>
      </c>
      <c r="L17" s="564">
        <v>305</v>
      </c>
      <c r="M17" s="564">
        <v>253</v>
      </c>
      <c r="N17" s="564">
        <v>206</v>
      </c>
      <c r="O17" s="564">
        <v>183</v>
      </c>
      <c r="P17" s="565">
        <f t="shared" si="22"/>
        <v>0.67540983606557381</v>
      </c>
      <c r="Q17" s="566">
        <f t="shared" si="23"/>
        <v>0.81422924901185767</v>
      </c>
      <c r="R17" s="563">
        <v>295</v>
      </c>
      <c r="S17" s="564">
        <v>276</v>
      </c>
      <c r="T17" s="564">
        <v>234</v>
      </c>
      <c r="U17" s="564">
        <v>185</v>
      </c>
      <c r="V17" s="564">
        <v>166</v>
      </c>
      <c r="W17" s="565">
        <f t="shared" si="24"/>
        <v>0.67028985507246375</v>
      </c>
      <c r="X17" s="566">
        <f t="shared" si="25"/>
        <v>0.79059829059829057</v>
      </c>
      <c r="Y17" s="563">
        <v>262</v>
      </c>
      <c r="Z17" s="564">
        <v>247</v>
      </c>
      <c r="AA17" s="564">
        <v>201</v>
      </c>
      <c r="AB17" s="564">
        <v>168</v>
      </c>
      <c r="AC17" s="564">
        <v>149</v>
      </c>
      <c r="AD17" s="565">
        <f t="shared" si="0"/>
        <v>0.68016194331983804</v>
      </c>
      <c r="AE17" s="566">
        <f t="shared" si="1"/>
        <v>0.83582089552238803</v>
      </c>
      <c r="AF17" s="563">
        <v>271</v>
      </c>
      <c r="AG17" s="564">
        <v>252</v>
      </c>
      <c r="AH17" s="564">
        <v>210</v>
      </c>
      <c r="AI17" s="564">
        <v>154</v>
      </c>
      <c r="AJ17" s="564">
        <v>141</v>
      </c>
      <c r="AK17" s="565">
        <f t="shared" si="2"/>
        <v>0.61111111111111116</v>
      </c>
      <c r="AL17" s="566">
        <f t="shared" si="3"/>
        <v>0.73333333333333328</v>
      </c>
      <c r="AM17" s="563">
        <v>246</v>
      </c>
      <c r="AN17" s="564">
        <v>231</v>
      </c>
      <c r="AO17" s="564">
        <v>167</v>
      </c>
      <c r="AP17" s="564">
        <v>141</v>
      </c>
      <c r="AQ17" s="564">
        <v>126</v>
      </c>
      <c r="AR17" s="565">
        <f t="shared" si="4"/>
        <v>0.61038961038961037</v>
      </c>
      <c r="AS17" s="566">
        <f t="shared" si="5"/>
        <v>0.84431137724550898</v>
      </c>
      <c r="AT17" s="563">
        <v>254</v>
      </c>
      <c r="AU17" s="564">
        <v>241</v>
      </c>
      <c r="AV17" s="564">
        <v>196</v>
      </c>
      <c r="AW17" s="564">
        <v>144</v>
      </c>
      <c r="AX17" s="564">
        <v>124</v>
      </c>
      <c r="AY17" s="565">
        <f t="shared" si="6"/>
        <v>0.59751037344398339</v>
      </c>
      <c r="AZ17" s="566">
        <f t="shared" si="7"/>
        <v>0.73469387755102045</v>
      </c>
      <c r="BA17" s="563">
        <v>140</v>
      </c>
      <c r="BB17" s="564">
        <v>130</v>
      </c>
      <c r="BC17" s="564">
        <v>102</v>
      </c>
      <c r="BD17" s="564">
        <v>102</v>
      </c>
      <c r="BE17" s="564">
        <v>90</v>
      </c>
      <c r="BF17" s="565">
        <f t="shared" si="8"/>
        <v>0.7846153846153846</v>
      </c>
      <c r="BG17" s="566">
        <f t="shared" si="9"/>
        <v>1</v>
      </c>
      <c r="BH17" s="563">
        <v>162</v>
      </c>
      <c r="BI17" s="564">
        <v>153</v>
      </c>
      <c r="BJ17" s="564">
        <v>107</v>
      </c>
      <c r="BK17" s="564">
        <v>84</v>
      </c>
      <c r="BL17" s="564">
        <v>78</v>
      </c>
      <c r="BM17" s="565">
        <f t="shared" si="10"/>
        <v>0.5490196078431373</v>
      </c>
      <c r="BN17" s="566">
        <f t="shared" si="11"/>
        <v>0.78504672897196259</v>
      </c>
      <c r="BO17" s="563">
        <v>158</v>
      </c>
      <c r="BP17" s="564">
        <v>150</v>
      </c>
      <c r="BQ17" s="564">
        <v>115</v>
      </c>
      <c r="BR17" s="564">
        <v>91</v>
      </c>
      <c r="BS17" s="564">
        <v>89</v>
      </c>
      <c r="BT17" s="565">
        <f t="shared" si="12"/>
        <v>0.60666666666666669</v>
      </c>
      <c r="BU17" s="566">
        <f t="shared" si="13"/>
        <v>0.79130434782608694</v>
      </c>
      <c r="BV17" s="563">
        <v>166</v>
      </c>
      <c r="BW17" s="564">
        <v>152</v>
      </c>
      <c r="BX17" s="564">
        <v>107</v>
      </c>
      <c r="BY17" s="564">
        <v>85</v>
      </c>
      <c r="BZ17" s="564">
        <v>84</v>
      </c>
      <c r="CA17" s="565">
        <f t="shared" si="14"/>
        <v>0.55921052631578949</v>
      </c>
      <c r="CB17" s="566">
        <f t="shared" si="15"/>
        <v>0.79439252336448596</v>
      </c>
      <c r="CC17" s="563">
        <v>173</v>
      </c>
      <c r="CD17" s="564">
        <v>168</v>
      </c>
      <c r="CE17" s="564">
        <v>160</v>
      </c>
      <c r="CF17" s="564">
        <v>113</v>
      </c>
      <c r="CG17" s="564">
        <v>112</v>
      </c>
      <c r="CH17" s="565">
        <f t="shared" si="16"/>
        <v>0.67261904761904767</v>
      </c>
      <c r="CI17" s="566">
        <f t="shared" si="17"/>
        <v>0.70625000000000004</v>
      </c>
      <c r="CJ17" s="563">
        <v>153</v>
      </c>
      <c r="CK17" s="564">
        <v>144</v>
      </c>
      <c r="CL17" s="564">
        <v>97</v>
      </c>
      <c r="CM17" s="564">
        <v>85</v>
      </c>
      <c r="CN17" s="564">
        <v>85</v>
      </c>
      <c r="CO17" s="565">
        <f t="shared" si="18"/>
        <v>0.59027777777777779</v>
      </c>
      <c r="CP17" s="565">
        <f t="shared" si="19"/>
        <v>0.87628865979381443</v>
      </c>
      <c r="CQ17" s="565">
        <v>0.63888888888888884</v>
      </c>
      <c r="CR17" s="566">
        <v>0.94845360824742264</v>
      </c>
    </row>
    <row r="18" spans="1:96" s="2" customFormat="1" x14ac:dyDescent="0.25">
      <c r="A18" s="560" t="s">
        <v>555</v>
      </c>
      <c r="B18" s="561" t="s">
        <v>171</v>
      </c>
      <c r="C18" s="562" t="s">
        <v>172</v>
      </c>
      <c r="D18" s="563">
        <v>366</v>
      </c>
      <c r="E18" s="564">
        <v>363</v>
      </c>
      <c r="F18" s="564">
        <v>302</v>
      </c>
      <c r="G18" s="564">
        <v>269</v>
      </c>
      <c r="H18" s="564">
        <v>235</v>
      </c>
      <c r="I18" s="565">
        <f t="shared" si="20"/>
        <v>0.74104683195592291</v>
      </c>
      <c r="J18" s="566">
        <f t="shared" si="21"/>
        <v>0.89072847682119205</v>
      </c>
      <c r="K18" s="563">
        <v>342</v>
      </c>
      <c r="L18" s="564">
        <v>332</v>
      </c>
      <c r="M18" s="564">
        <v>296</v>
      </c>
      <c r="N18" s="564">
        <v>272</v>
      </c>
      <c r="O18" s="564">
        <v>216</v>
      </c>
      <c r="P18" s="565">
        <f t="shared" si="22"/>
        <v>0.81927710843373491</v>
      </c>
      <c r="Q18" s="566">
        <f t="shared" si="23"/>
        <v>0.91891891891891897</v>
      </c>
      <c r="R18" s="563">
        <v>342</v>
      </c>
      <c r="S18" s="564">
        <v>338</v>
      </c>
      <c r="T18" s="564">
        <v>296</v>
      </c>
      <c r="U18" s="564">
        <v>234</v>
      </c>
      <c r="V18" s="564">
        <v>200</v>
      </c>
      <c r="W18" s="565">
        <f t="shared" si="24"/>
        <v>0.69230769230769229</v>
      </c>
      <c r="X18" s="566">
        <f t="shared" si="25"/>
        <v>0.79054054054054057</v>
      </c>
      <c r="Y18" s="563">
        <v>261</v>
      </c>
      <c r="Z18" s="564">
        <v>258</v>
      </c>
      <c r="AA18" s="564">
        <v>245</v>
      </c>
      <c r="AB18" s="564">
        <v>228</v>
      </c>
      <c r="AC18" s="564">
        <v>172</v>
      </c>
      <c r="AD18" s="565">
        <f t="shared" si="0"/>
        <v>0.88372093023255816</v>
      </c>
      <c r="AE18" s="566">
        <f t="shared" si="1"/>
        <v>0.93061224489795913</v>
      </c>
      <c r="AF18" s="563">
        <v>281</v>
      </c>
      <c r="AG18" s="564">
        <v>274</v>
      </c>
      <c r="AH18" s="564">
        <v>239</v>
      </c>
      <c r="AI18" s="564">
        <v>182</v>
      </c>
      <c r="AJ18" s="564">
        <v>163</v>
      </c>
      <c r="AK18" s="565">
        <f t="shared" si="2"/>
        <v>0.66423357664233573</v>
      </c>
      <c r="AL18" s="566">
        <f t="shared" si="3"/>
        <v>0.7615062761506276</v>
      </c>
      <c r="AM18" s="563">
        <v>220</v>
      </c>
      <c r="AN18" s="564">
        <v>219</v>
      </c>
      <c r="AO18" s="564">
        <v>185</v>
      </c>
      <c r="AP18" s="564">
        <v>172</v>
      </c>
      <c r="AQ18" s="564">
        <v>159</v>
      </c>
      <c r="AR18" s="565">
        <f t="shared" si="4"/>
        <v>0.78538812785388123</v>
      </c>
      <c r="AS18" s="566">
        <f t="shared" si="5"/>
        <v>0.92972972972972978</v>
      </c>
      <c r="AT18" s="563">
        <v>257</v>
      </c>
      <c r="AU18" s="564">
        <v>257</v>
      </c>
      <c r="AV18" s="564">
        <v>193</v>
      </c>
      <c r="AW18" s="564">
        <v>163</v>
      </c>
      <c r="AX18" s="564">
        <v>144</v>
      </c>
      <c r="AY18" s="565">
        <f t="shared" si="6"/>
        <v>0.63424124513618674</v>
      </c>
      <c r="AZ18" s="566">
        <f t="shared" si="7"/>
        <v>0.84455958549222798</v>
      </c>
      <c r="BA18" s="563">
        <v>179</v>
      </c>
      <c r="BB18" s="564">
        <v>177</v>
      </c>
      <c r="BC18" s="564">
        <v>130</v>
      </c>
      <c r="BD18" s="564">
        <v>113</v>
      </c>
      <c r="BE18" s="564">
        <v>89</v>
      </c>
      <c r="BF18" s="565">
        <f t="shared" si="8"/>
        <v>0.6384180790960452</v>
      </c>
      <c r="BG18" s="566">
        <f t="shared" si="9"/>
        <v>0.86923076923076925</v>
      </c>
      <c r="BH18" s="563">
        <v>203</v>
      </c>
      <c r="BI18" s="564">
        <v>201</v>
      </c>
      <c r="BJ18" s="564">
        <v>201</v>
      </c>
      <c r="BK18" s="564">
        <v>154</v>
      </c>
      <c r="BL18" s="564">
        <v>128</v>
      </c>
      <c r="BM18" s="565">
        <f t="shared" si="10"/>
        <v>0.76616915422885568</v>
      </c>
      <c r="BN18" s="566">
        <f t="shared" si="11"/>
        <v>0.76616915422885568</v>
      </c>
      <c r="BO18" s="563">
        <v>181</v>
      </c>
      <c r="BP18" s="564">
        <v>173</v>
      </c>
      <c r="BQ18" s="564">
        <v>143</v>
      </c>
      <c r="BR18" s="564">
        <v>88</v>
      </c>
      <c r="BS18" s="564">
        <v>79</v>
      </c>
      <c r="BT18" s="565">
        <f t="shared" si="12"/>
        <v>0.50867052023121384</v>
      </c>
      <c r="BU18" s="566">
        <f t="shared" si="13"/>
        <v>0.61538461538461542</v>
      </c>
      <c r="BV18" s="563">
        <v>113</v>
      </c>
      <c r="BW18" s="564">
        <v>111</v>
      </c>
      <c r="BX18" s="564">
        <v>88</v>
      </c>
      <c r="BY18" s="564">
        <v>73</v>
      </c>
      <c r="BZ18" s="564">
        <v>65</v>
      </c>
      <c r="CA18" s="565">
        <f t="shared" si="14"/>
        <v>0.65765765765765771</v>
      </c>
      <c r="CB18" s="566">
        <f t="shared" si="15"/>
        <v>0.82954545454545459</v>
      </c>
      <c r="CC18" s="563">
        <v>98</v>
      </c>
      <c r="CD18" s="564">
        <v>97</v>
      </c>
      <c r="CE18" s="564">
        <v>97</v>
      </c>
      <c r="CF18" s="564">
        <v>97</v>
      </c>
      <c r="CG18" s="564">
        <v>78</v>
      </c>
      <c r="CH18" s="565">
        <f t="shared" si="16"/>
        <v>1</v>
      </c>
      <c r="CI18" s="566">
        <f t="shared" si="17"/>
        <v>1</v>
      </c>
      <c r="CJ18" s="563">
        <v>109</v>
      </c>
      <c r="CK18" s="564">
        <v>107</v>
      </c>
      <c r="CL18" s="564">
        <v>107</v>
      </c>
      <c r="CM18" s="564">
        <v>100</v>
      </c>
      <c r="CN18" s="564">
        <v>79</v>
      </c>
      <c r="CO18" s="565">
        <f t="shared" si="18"/>
        <v>0.93457943925233644</v>
      </c>
      <c r="CP18" s="565">
        <f t="shared" si="19"/>
        <v>0.93457943925233644</v>
      </c>
      <c r="CQ18" s="565">
        <v>0.9719626168224299</v>
      </c>
      <c r="CR18" s="566">
        <v>0.9719626168224299</v>
      </c>
    </row>
    <row r="19" spans="1:96" s="2" customFormat="1" x14ac:dyDescent="0.25">
      <c r="A19" s="560" t="s">
        <v>555</v>
      </c>
      <c r="B19" s="561" t="s">
        <v>173</v>
      </c>
      <c r="C19" s="562" t="s">
        <v>174</v>
      </c>
      <c r="D19" s="563">
        <v>479</v>
      </c>
      <c r="E19" s="564">
        <v>398</v>
      </c>
      <c r="F19" s="564">
        <v>355</v>
      </c>
      <c r="G19" s="564">
        <v>339</v>
      </c>
      <c r="H19" s="564">
        <v>262</v>
      </c>
      <c r="I19" s="565">
        <f t="shared" si="20"/>
        <v>0.85175879396984921</v>
      </c>
      <c r="J19" s="566">
        <f t="shared" si="21"/>
        <v>0.95492957746478868</v>
      </c>
      <c r="K19" s="563">
        <v>453</v>
      </c>
      <c r="L19" s="564">
        <v>402</v>
      </c>
      <c r="M19" s="564">
        <v>372</v>
      </c>
      <c r="N19" s="564">
        <v>355</v>
      </c>
      <c r="O19" s="564">
        <v>302</v>
      </c>
      <c r="P19" s="565">
        <f t="shared" si="22"/>
        <v>0.88308457711442789</v>
      </c>
      <c r="Q19" s="566">
        <f t="shared" si="23"/>
        <v>0.95430107526881724</v>
      </c>
      <c r="R19" s="563">
        <v>418</v>
      </c>
      <c r="S19" s="564">
        <v>367</v>
      </c>
      <c r="T19" s="564">
        <v>323</v>
      </c>
      <c r="U19" s="564">
        <v>318</v>
      </c>
      <c r="V19" s="564">
        <v>259</v>
      </c>
      <c r="W19" s="565">
        <f t="shared" si="24"/>
        <v>0.86648501362397823</v>
      </c>
      <c r="X19" s="566">
        <f t="shared" si="25"/>
        <v>0.98452012383900933</v>
      </c>
      <c r="Y19" s="563">
        <v>484</v>
      </c>
      <c r="Z19" s="564">
        <v>436</v>
      </c>
      <c r="AA19" s="564">
        <v>402</v>
      </c>
      <c r="AB19" s="564">
        <v>321</v>
      </c>
      <c r="AC19" s="564">
        <v>251</v>
      </c>
      <c r="AD19" s="565">
        <f t="shared" si="0"/>
        <v>0.73623853211009171</v>
      </c>
      <c r="AE19" s="566">
        <f t="shared" si="1"/>
        <v>0.79850746268656714</v>
      </c>
      <c r="AF19" s="563">
        <v>372</v>
      </c>
      <c r="AG19" s="564">
        <v>342</v>
      </c>
      <c r="AH19" s="564">
        <v>338</v>
      </c>
      <c r="AI19" s="564">
        <v>320</v>
      </c>
      <c r="AJ19" s="564">
        <v>276</v>
      </c>
      <c r="AK19" s="565">
        <f t="shared" si="2"/>
        <v>0.93567251461988299</v>
      </c>
      <c r="AL19" s="566">
        <f t="shared" si="3"/>
        <v>0.94674556213017746</v>
      </c>
      <c r="AM19" s="563">
        <v>319</v>
      </c>
      <c r="AN19" s="564">
        <v>308</v>
      </c>
      <c r="AO19" s="564">
        <v>308</v>
      </c>
      <c r="AP19" s="564">
        <v>277</v>
      </c>
      <c r="AQ19" s="564">
        <v>244</v>
      </c>
      <c r="AR19" s="565">
        <f t="shared" si="4"/>
        <v>0.89935064935064934</v>
      </c>
      <c r="AS19" s="566">
        <f t="shared" si="5"/>
        <v>0.89935064935064934</v>
      </c>
      <c r="AT19" s="563">
        <v>397</v>
      </c>
      <c r="AU19" s="564">
        <v>365</v>
      </c>
      <c r="AV19" s="564">
        <v>348</v>
      </c>
      <c r="AW19" s="564">
        <v>280</v>
      </c>
      <c r="AX19" s="564">
        <v>241</v>
      </c>
      <c r="AY19" s="565">
        <f t="shared" si="6"/>
        <v>0.76712328767123283</v>
      </c>
      <c r="AZ19" s="566">
        <f t="shared" si="7"/>
        <v>0.8045977011494253</v>
      </c>
      <c r="BA19" s="563">
        <v>352</v>
      </c>
      <c r="BB19" s="564">
        <v>329</v>
      </c>
      <c r="BC19" s="564">
        <v>325</v>
      </c>
      <c r="BD19" s="564">
        <v>281</v>
      </c>
      <c r="BE19" s="564">
        <v>232</v>
      </c>
      <c r="BF19" s="565">
        <f t="shared" si="8"/>
        <v>0.85410334346504557</v>
      </c>
      <c r="BG19" s="566">
        <f t="shared" si="9"/>
        <v>0.86461538461538456</v>
      </c>
      <c r="BH19" s="563">
        <v>279</v>
      </c>
      <c r="BI19" s="564">
        <v>255</v>
      </c>
      <c r="BJ19" s="564">
        <v>245</v>
      </c>
      <c r="BK19" s="564">
        <v>197</v>
      </c>
      <c r="BL19" s="564">
        <v>162</v>
      </c>
      <c r="BM19" s="565">
        <f t="shared" si="10"/>
        <v>0.77254901960784317</v>
      </c>
      <c r="BN19" s="566">
        <f t="shared" si="11"/>
        <v>0.80408163265306121</v>
      </c>
      <c r="BO19" s="563">
        <v>187</v>
      </c>
      <c r="BP19" s="564">
        <v>172</v>
      </c>
      <c r="BQ19" s="564">
        <v>172</v>
      </c>
      <c r="BR19" s="564">
        <v>126</v>
      </c>
      <c r="BS19" s="564">
        <v>110</v>
      </c>
      <c r="BT19" s="565">
        <f t="shared" si="12"/>
        <v>0.73255813953488369</v>
      </c>
      <c r="BU19" s="566">
        <f t="shared" si="13"/>
        <v>0.73255813953488369</v>
      </c>
      <c r="BV19" s="563">
        <v>195</v>
      </c>
      <c r="BW19" s="564">
        <v>183</v>
      </c>
      <c r="BX19" s="564">
        <v>183</v>
      </c>
      <c r="BY19" s="564">
        <v>144</v>
      </c>
      <c r="BZ19" s="564">
        <v>132</v>
      </c>
      <c r="CA19" s="565">
        <f t="shared" si="14"/>
        <v>0.78688524590163933</v>
      </c>
      <c r="CB19" s="566">
        <f t="shared" si="15"/>
        <v>0.78688524590163933</v>
      </c>
      <c r="CC19" s="563">
        <v>440</v>
      </c>
      <c r="CD19" s="564">
        <v>412</v>
      </c>
      <c r="CE19" s="564">
        <v>297</v>
      </c>
      <c r="CF19" s="564">
        <v>297</v>
      </c>
      <c r="CG19" s="564">
        <v>257</v>
      </c>
      <c r="CH19" s="565">
        <f t="shared" si="16"/>
        <v>0.720873786407767</v>
      </c>
      <c r="CI19" s="566">
        <f t="shared" si="17"/>
        <v>1</v>
      </c>
      <c r="CJ19" s="563">
        <v>494</v>
      </c>
      <c r="CK19" s="564">
        <v>453</v>
      </c>
      <c r="CL19" s="564">
        <v>441</v>
      </c>
      <c r="CM19" s="564">
        <v>307</v>
      </c>
      <c r="CN19" s="564">
        <v>259</v>
      </c>
      <c r="CO19" s="565">
        <f t="shared" si="18"/>
        <v>0.67770419426048567</v>
      </c>
      <c r="CP19" s="565">
        <f t="shared" si="19"/>
        <v>0.69614512471655332</v>
      </c>
      <c r="CQ19" s="565">
        <v>0.81677704194260481</v>
      </c>
      <c r="CR19" s="566">
        <v>0.83900226757369611</v>
      </c>
    </row>
    <row r="20" spans="1:96" s="2" customFormat="1" x14ac:dyDescent="0.25">
      <c r="A20" s="560" t="s">
        <v>555</v>
      </c>
      <c r="B20" s="561" t="s">
        <v>175</v>
      </c>
      <c r="C20" s="562" t="s">
        <v>176</v>
      </c>
      <c r="D20" s="563">
        <v>2714</v>
      </c>
      <c r="E20" s="564">
        <v>1987</v>
      </c>
      <c r="F20" s="564">
        <v>1524</v>
      </c>
      <c r="G20" s="564">
        <v>964</v>
      </c>
      <c r="H20" s="564">
        <v>691</v>
      </c>
      <c r="I20" s="565">
        <f t="shared" si="20"/>
        <v>0.48515349773527933</v>
      </c>
      <c r="J20" s="566">
        <f t="shared" si="21"/>
        <v>0.63254593175853013</v>
      </c>
      <c r="K20" s="563">
        <v>2685</v>
      </c>
      <c r="L20" s="564">
        <v>2028</v>
      </c>
      <c r="M20" s="564">
        <v>1617</v>
      </c>
      <c r="N20" s="564">
        <v>1130</v>
      </c>
      <c r="O20" s="564">
        <v>802</v>
      </c>
      <c r="P20" s="565">
        <f t="shared" si="22"/>
        <v>0.55719921104536485</v>
      </c>
      <c r="Q20" s="566">
        <f t="shared" si="23"/>
        <v>0.69882498453927022</v>
      </c>
      <c r="R20" s="563">
        <v>2952</v>
      </c>
      <c r="S20" s="564">
        <v>2164</v>
      </c>
      <c r="T20" s="564">
        <v>1793</v>
      </c>
      <c r="U20" s="564">
        <v>1168</v>
      </c>
      <c r="V20" s="564">
        <v>784</v>
      </c>
      <c r="W20" s="565">
        <f t="shared" si="24"/>
        <v>0.53974121996303137</v>
      </c>
      <c r="X20" s="566">
        <f t="shared" si="25"/>
        <v>0.65142219743446739</v>
      </c>
      <c r="Y20" s="563">
        <v>2791</v>
      </c>
      <c r="Z20" s="564">
        <v>2092</v>
      </c>
      <c r="AA20" s="564">
        <v>1751</v>
      </c>
      <c r="AB20" s="564">
        <v>1031</v>
      </c>
      <c r="AC20" s="564">
        <v>698</v>
      </c>
      <c r="AD20" s="565">
        <f t="shared" si="0"/>
        <v>0.49282982791586999</v>
      </c>
      <c r="AE20" s="566">
        <f t="shared" si="1"/>
        <v>0.58880639634494569</v>
      </c>
      <c r="AF20" s="563">
        <v>2636</v>
      </c>
      <c r="AG20" s="564">
        <v>1965</v>
      </c>
      <c r="AH20" s="564">
        <v>1643</v>
      </c>
      <c r="AI20" s="564">
        <v>1077</v>
      </c>
      <c r="AJ20" s="564">
        <v>735</v>
      </c>
      <c r="AK20" s="565">
        <f t="shared" si="2"/>
        <v>0.54809160305343507</v>
      </c>
      <c r="AL20" s="566">
        <f t="shared" si="3"/>
        <v>0.6555082166768107</v>
      </c>
      <c r="AM20" s="563">
        <v>2461</v>
      </c>
      <c r="AN20" s="564">
        <v>1836</v>
      </c>
      <c r="AO20" s="564">
        <v>1563</v>
      </c>
      <c r="AP20" s="564">
        <v>1114</v>
      </c>
      <c r="AQ20" s="564">
        <v>760</v>
      </c>
      <c r="AR20" s="565">
        <f t="shared" si="4"/>
        <v>0.60675381263616557</v>
      </c>
      <c r="AS20" s="566">
        <f t="shared" si="5"/>
        <v>0.71273192578374922</v>
      </c>
      <c r="AT20" s="563">
        <v>2461</v>
      </c>
      <c r="AU20" s="564">
        <v>1839</v>
      </c>
      <c r="AV20" s="564">
        <v>1564</v>
      </c>
      <c r="AW20" s="564">
        <v>1092</v>
      </c>
      <c r="AX20" s="564">
        <v>754</v>
      </c>
      <c r="AY20" s="565">
        <f t="shared" si="6"/>
        <v>0.59380097879282223</v>
      </c>
      <c r="AZ20" s="566">
        <f t="shared" si="7"/>
        <v>0.69820971867007675</v>
      </c>
      <c r="BA20" s="563">
        <v>2361</v>
      </c>
      <c r="BB20" s="564">
        <v>1781</v>
      </c>
      <c r="BC20" s="564">
        <v>1415</v>
      </c>
      <c r="BD20" s="564">
        <v>1018</v>
      </c>
      <c r="BE20" s="564">
        <v>702</v>
      </c>
      <c r="BF20" s="565">
        <f t="shared" si="8"/>
        <v>0.57158899494665916</v>
      </c>
      <c r="BG20" s="566">
        <f t="shared" si="9"/>
        <v>0.719434628975265</v>
      </c>
      <c r="BH20" s="563">
        <v>2587</v>
      </c>
      <c r="BI20" s="564">
        <v>1899</v>
      </c>
      <c r="BJ20" s="564">
        <v>1552</v>
      </c>
      <c r="BK20" s="564">
        <v>1033</v>
      </c>
      <c r="BL20" s="564">
        <v>726</v>
      </c>
      <c r="BM20" s="565">
        <f t="shared" si="10"/>
        <v>0.54397051079515535</v>
      </c>
      <c r="BN20" s="566">
        <f t="shared" si="11"/>
        <v>0.66559278350515461</v>
      </c>
      <c r="BO20" s="563">
        <v>2444</v>
      </c>
      <c r="BP20" s="564">
        <v>1832</v>
      </c>
      <c r="BQ20" s="564">
        <v>1517</v>
      </c>
      <c r="BR20" s="564">
        <v>1044</v>
      </c>
      <c r="BS20" s="564">
        <v>737</v>
      </c>
      <c r="BT20" s="565">
        <f t="shared" si="12"/>
        <v>0.56986899563318782</v>
      </c>
      <c r="BU20" s="566">
        <f t="shared" si="13"/>
        <v>0.6882003955174687</v>
      </c>
      <c r="BV20" s="563">
        <v>2689</v>
      </c>
      <c r="BW20" s="564">
        <v>2022</v>
      </c>
      <c r="BX20" s="564">
        <v>1660</v>
      </c>
      <c r="BY20" s="564">
        <v>1144</v>
      </c>
      <c r="BZ20" s="564">
        <v>809</v>
      </c>
      <c r="CA20" s="565">
        <f t="shared" si="14"/>
        <v>0.56577645895153317</v>
      </c>
      <c r="CB20" s="566">
        <f t="shared" si="15"/>
        <v>0.68915662650602405</v>
      </c>
      <c r="CC20" s="563">
        <v>2617</v>
      </c>
      <c r="CD20" s="564">
        <v>1955</v>
      </c>
      <c r="CE20" s="564">
        <v>1833</v>
      </c>
      <c r="CF20" s="564">
        <v>1018</v>
      </c>
      <c r="CG20" s="564">
        <v>967</v>
      </c>
      <c r="CH20" s="565">
        <f t="shared" si="16"/>
        <v>0.52071611253196926</v>
      </c>
      <c r="CI20" s="566">
        <f t="shared" si="17"/>
        <v>0.55537370430987454</v>
      </c>
      <c r="CJ20" s="563">
        <v>2503</v>
      </c>
      <c r="CK20" s="564">
        <v>1887</v>
      </c>
      <c r="CL20" s="564">
        <v>1729</v>
      </c>
      <c r="CM20" s="564">
        <v>891</v>
      </c>
      <c r="CN20" s="564">
        <v>885</v>
      </c>
      <c r="CO20" s="565">
        <f t="shared" si="18"/>
        <v>0.47217806041335453</v>
      </c>
      <c r="CP20" s="565">
        <f t="shared" si="19"/>
        <v>0.51532677848467323</v>
      </c>
      <c r="CQ20" s="565">
        <v>0.71330153683094855</v>
      </c>
      <c r="CR20" s="566">
        <v>0.77848467322151538</v>
      </c>
    </row>
    <row r="21" spans="1:96" s="2" customFormat="1" x14ac:dyDescent="0.25">
      <c r="A21" s="560" t="s">
        <v>555</v>
      </c>
      <c r="B21" s="561" t="s">
        <v>177</v>
      </c>
      <c r="C21" s="562" t="s">
        <v>178</v>
      </c>
      <c r="D21" s="563">
        <v>1611</v>
      </c>
      <c r="E21" s="564">
        <v>1575</v>
      </c>
      <c r="F21" s="564">
        <v>1575</v>
      </c>
      <c r="G21" s="564">
        <v>1165</v>
      </c>
      <c r="H21" s="564">
        <v>778</v>
      </c>
      <c r="I21" s="565">
        <f t="shared" si="20"/>
        <v>0.73968253968253972</v>
      </c>
      <c r="J21" s="566">
        <f t="shared" si="21"/>
        <v>0.73968253968253972</v>
      </c>
      <c r="K21" s="563">
        <v>1473</v>
      </c>
      <c r="L21" s="564">
        <v>1415</v>
      </c>
      <c r="M21" s="564">
        <v>1019</v>
      </c>
      <c r="N21" s="564">
        <v>1019</v>
      </c>
      <c r="O21" s="564">
        <v>655</v>
      </c>
      <c r="P21" s="565">
        <f t="shared" si="22"/>
        <v>0.7201413427561838</v>
      </c>
      <c r="Q21" s="566">
        <f t="shared" si="23"/>
        <v>1</v>
      </c>
      <c r="R21" s="563">
        <v>1133</v>
      </c>
      <c r="S21" s="564">
        <v>1027</v>
      </c>
      <c r="T21" s="564">
        <v>938</v>
      </c>
      <c r="U21" s="564">
        <v>639</v>
      </c>
      <c r="V21" s="564">
        <v>506</v>
      </c>
      <c r="W21" s="565">
        <f t="shared" si="24"/>
        <v>0.62220058422590063</v>
      </c>
      <c r="X21" s="566">
        <f t="shared" si="25"/>
        <v>0.68123667377398722</v>
      </c>
      <c r="Y21" s="563">
        <v>987</v>
      </c>
      <c r="Z21" s="564">
        <v>897</v>
      </c>
      <c r="AA21" s="564">
        <v>819</v>
      </c>
      <c r="AB21" s="564">
        <v>552</v>
      </c>
      <c r="AC21" s="564">
        <v>423</v>
      </c>
      <c r="AD21" s="565">
        <f t="shared" si="0"/>
        <v>0.61538461538461542</v>
      </c>
      <c r="AE21" s="566">
        <f t="shared" si="1"/>
        <v>0.67399267399267404</v>
      </c>
      <c r="AF21" s="563">
        <v>1071</v>
      </c>
      <c r="AG21" s="564">
        <v>963</v>
      </c>
      <c r="AH21" s="564">
        <v>856</v>
      </c>
      <c r="AI21" s="564">
        <v>518</v>
      </c>
      <c r="AJ21" s="564">
        <v>418</v>
      </c>
      <c r="AK21" s="565">
        <f t="shared" si="2"/>
        <v>0.53790238836967808</v>
      </c>
      <c r="AL21" s="566">
        <f t="shared" si="3"/>
        <v>0.60514018691588789</v>
      </c>
      <c r="AM21" s="563">
        <v>1118</v>
      </c>
      <c r="AN21" s="564">
        <v>1024</v>
      </c>
      <c r="AO21" s="564">
        <v>953</v>
      </c>
      <c r="AP21" s="564">
        <v>675</v>
      </c>
      <c r="AQ21" s="564">
        <v>525</v>
      </c>
      <c r="AR21" s="565">
        <f t="shared" si="4"/>
        <v>0.6591796875</v>
      </c>
      <c r="AS21" s="566">
        <f t="shared" si="5"/>
        <v>0.70828961175236094</v>
      </c>
      <c r="AT21" s="563">
        <v>1187</v>
      </c>
      <c r="AU21" s="564">
        <v>1076</v>
      </c>
      <c r="AV21" s="564">
        <v>959</v>
      </c>
      <c r="AW21" s="564">
        <v>635</v>
      </c>
      <c r="AX21" s="564">
        <v>510</v>
      </c>
      <c r="AY21" s="565">
        <f t="shared" si="6"/>
        <v>0.5901486988847584</v>
      </c>
      <c r="AZ21" s="566">
        <f t="shared" si="7"/>
        <v>0.66214807090719496</v>
      </c>
      <c r="BA21" s="563">
        <v>943</v>
      </c>
      <c r="BB21" s="564">
        <v>856</v>
      </c>
      <c r="BC21" s="564">
        <v>714</v>
      </c>
      <c r="BD21" s="564">
        <v>470</v>
      </c>
      <c r="BE21" s="564">
        <v>376</v>
      </c>
      <c r="BF21" s="565">
        <f t="shared" si="8"/>
        <v>0.5490654205607477</v>
      </c>
      <c r="BG21" s="566">
        <f t="shared" si="9"/>
        <v>0.65826330532212884</v>
      </c>
      <c r="BH21" s="563">
        <v>929</v>
      </c>
      <c r="BI21" s="564">
        <v>845</v>
      </c>
      <c r="BJ21" s="564">
        <v>698</v>
      </c>
      <c r="BK21" s="564">
        <v>502</v>
      </c>
      <c r="BL21" s="564">
        <v>417</v>
      </c>
      <c r="BM21" s="565">
        <f t="shared" si="10"/>
        <v>0.59408284023668634</v>
      </c>
      <c r="BN21" s="566">
        <f t="shared" si="11"/>
        <v>0.71919770773638969</v>
      </c>
      <c r="BO21" s="563">
        <v>863</v>
      </c>
      <c r="BP21" s="564">
        <v>785</v>
      </c>
      <c r="BQ21" s="564">
        <v>676</v>
      </c>
      <c r="BR21" s="564">
        <v>488</v>
      </c>
      <c r="BS21" s="564">
        <v>407</v>
      </c>
      <c r="BT21" s="565">
        <f t="shared" si="12"/>
        <v>0.62165605095541399</v>
      </c>
      <c r="BU21" s="566">
        <f t="shared" si="13"/>
        <v>0.72189349112426038</v>
      </c>
      <c r="BV21" s="563">
        <v>921</v>
      </c>
      <c r="BW21" s="564">
        <v>849</v>
      </c>
      <c r="BX21" s="564">
        <v>722</v>
      </c>
      <c r="BY21" s="564">
        <v>435</v>
      </c>
      <c r="BZ21" s="564">
        <v>366</v>
      </c>
      <c r="CA21" s="565">
        <f t="shared" si="14"/>
        <v>0.51236749116607772</v>
      </c>
      <c r="CB21" s="566">
        <f t="shared" si="15"/>
        <v>0.60249307479224379</v>
      </c>
      <c r="CC21" s="563">
        <v>1001</v>
      </c>
      <c r="CD21" s="564">
        <v>896</v>
      </c>
      <c r="CE21" s="564">
        <v>896</v>
      </c>
      <c r="CF21" s="564">
        <v>630</v>
      </c>
      <c r="CG21" s="564">
        <v>530</v>
      </c>
      <c r="CH21" s="565">
        <f t="shared" si="16"/>
        <v>0.703125</v>
      </c>
      <c r="CI21" s="566">
        <f t="shared" si="17"/>
        <v>0.703125</v>
      </c>
      <c r="CJ21" s="563">
        <v>1059</v>
      </c>
      <c r="CK21" s="564">
        <v>965</v>
      </c>
      <c r="CL21" s="564">
        <v>965</v>
      </c>
      <c r="CM21" s="564">
        <v>670</v>
      </c>
      <c r="CN21" s="564">
        <v>563</v>
      </c>
      <c r="CO21" s="565">
        <f t="shared" si="18"/>
        <v>0.69430051813471505</v>
      </c>
      <c r="CP21" s="565">
        <f t="shared" si="19"/>
        <v>0.69430051813471505</v>
      </c>
      <c r="CQ21" s="565">
        <v>0.97616580310880829</v>
      </c>
      <c r="CR21" s="566">
        <v>0.97616580310880829</v>
      </c>
    </row>
    <row r="22" spans="1:96" s="2" customFormat="1" x14ac:dyDescent="0.25">
      <c r="A22" s="560" t="s">
        <v>555</v>
      </c>
      <c r="B22" s="561" t="s">
        <v>179</v>
      </c>
      <c r="C22" s="562" t="s">
        <v>180</v>
      </c>
      <c r="D22" s="563">
        <v>4688</v>
      </c>
      <c r="E22" s="564">
        <v>3945</v>
      </c>
      <c r="F22" s="564">
        <v>3370</v>
      </c>
      <c r="G22" s="564">
        <v>1399</v>
      </c>
      <c r="H22" s="564">
        <v>1091</v>
      </c>
      <c r="I22" s="565">
        <f t="shared" si="20"/>
        <v>0.35462610899873259</v>
      </c>
      <c r="J22" s="566">
        <f t="shared" si="21"/>
        <v>0.41513353115727003</v>
      </c>
      <c r="K22" s="563">
        <v>5741</v>
      </c>
      <c r="L22" s="564">
        <v>4656</v>
      </c>
      <c r="M22" s="564">
        <v>4233</v>
      </c>
      <c r="N22" s="564">
        <v>1699</v>
      </c>
      <c r="O22" s="564">
        <v>1391</v>
      </c>
      <c r="P22" s="565">
        <f t="shared" si="22"/>
        <v>0.36490549828178692</v>
      </c>
      <c r="Q22" s="566">
        <f t="shared" si="23"/>
        <v>0.40137018662886842</v>
      </c>
      <c r="R22" s="563">
        <v>6498</v>
      </c>
      <c r="S22" s="564">
        <v>5257</v>
      </c>
      <c r="T22" s="564">
        <v>4698</v>
      </c>
      <c r="U22" s="564">
        <v>1314</v>
      </c>
      <c r="V22" s="564">
        <v>1100</v>
      </c>
      <c r="W22" s="565">
        <f t="shared" si="24"/>
        <v>0.24995244435990108</v>
      </c>
      <c r="X22" s="566">
        <f t="shared" si="25"/>
        <v>0.27969348659003829</v>
      </c>
      <c r="Y22" s="563">
        <v>5839</v>
      </c>
      <c r="Z22" s="564">
        <v>4710</v>
      </c>
      <c r="AA22" s="564">
        <v>4154</v>
      </c>
      <c r="AB22" s="564">
        <v>1274</v>
      </c>
      <c r="AC22" s="564">
        <v>1012</v>
      </c>
      <c r="AD22" s="565">
        <f t="shared" si="0"/>
        <v>0.27048832271762208</v>
      </c>
      <c r="AE22" s="566">
        <f t="shared" si="1"/>
        <v>0.30669234472797302</v>
      </c>
      <c r="AF22" s="563">
        <v>5978</v>
      </c>
      <c r="AG22" s="564">
        <v>4840</v>
      </c>
      <c r="AH22" s="564">
        <v>3987</v>
      </c>
      <c r="AI22" s="564">
        <v>1324</v>
      </c>
      <c r="AJ22" s="564">
        <v>1099</v>
      </c>
      <c r="AK22" s="565">
        <f t="shared" si="2"/>
        <v>0.27355371900826447</v>
      </c>
      <c r="AL22" s="566">
        <f t="shared" si="3"/>
        <v>0.33207925758715828</v>
      </c>
      <c r="AM22" s="563">
        <v>5878</v>
      </c>
      <c r="AN22" s="564">
        <v>4700</v>
      </c>
      <c r="AO22" s="564">
        <v>3735</v>
      </c>
      <c r="AP22" s="564">
        <v>1538</v>
      </c>
      <c r="AQ22" s="564">
        <v>1259</v>
      </c>
      <c r="AR22" s="565">
        <f t="shared" si="4"/>
        <v>0.3272340425531915</v>
      </c>
      <c r="AS22" s="566">
        <f t="shared" si="5"/>
        <v>0.41178045515394912</v>
      </c>
      <c r="AT22" s="563">
        <v>4778</v>
      </c>
      <c r="AU22" s="564">
        <v>3759</v>
      </c>
      <c r="AV22" s="564">
        <v>3195</v>
      </c>
      <c r="AW22" s="564">
        <v>1298</v>
      </c>
      <c r="AX22" s="564">
        <v>1110</v>
      </c>
      <c r="AY22" s="565">
        <f t="shared" si="6"/>
        <v>0.34530460228784249</v>
      </c>
      <c r="AZ22" s="566">
        <f t="shared" si="7"/>
        <v>0.40625978090766823</v>
      </c>
      <c r="BA22" s="563">
        <v>5195</v>
      </c>
      <c r="BB22" s="564">
        <v>4064</v>
      </c>
      <c r="BC22" s="564">
        <v>3379</v>
      </c>
      <c r="BD22" s="564">
        <v>1251</v>
      </c>
      <c r="BE22" s="564">
        <v>1094</v>
      </c>
      <c r="BF22" s="565">
        <f t="shared" si="8"/>
        <v>0.30782480314960631</v>
      </c>
      <c r="BG22" s="566">
        <f t="shared" si="9"/>
        <v>0.37022787807043506</v>
      </c>
      <c r="BH22" s="563">
        <v>5115</v>
      </c>
      <c r="BI22" s="564">
        <v>4067</v>
      </c>
      <c r="BJ22" s="564">
        <v>3164</v>
      </c>
      <c r="BK22" s="564">
        <v>1308</v>
      </c>
      <c r="BL22" s="564">
        <v>1204</v>
      </c>
      <c r="BM22" s="565">
        <f t="shared" si="10"/>
        <v>0.32161298254241455</v>
      </c>
      <c r="BN22" s="566">
        <f t="shared" si="11"/>
        <v>0.41340075853350189</v>
      </c>
      <c r="BO22" s="563">
        <v>4781</v>
      </c>
      <c r="BP22" s="564">
        <v>3757</v>
      </c>
      <c r="BQ22" s="564">
        <v>2890</v>
      </c>
      <c r="BR22" s="564">
        <v>1156</v>
      </c>
      <c r="BS22" s="564">
        <v>1092</v>
      </c>
      <c r="BT22" s="565">
        <f t="shared" si="12"/>
        <v>0.30769230769230771</v>
      </c>
      <c r="BU22" s="566">
        <f t="shared" si="13"/>
        <v>0.4</v>
      </c>
      <c r="BV22" s="563">
        <v>4927</v>
      </c>
      <c r="BW22" s="564">
        <v>3888</v>
      </c>
      <c r="BX22" s="564">
        <v>3138</v>
      </c>
      <c r="BY22" s="564">
        <v>1246</v>
      </c>
      <c r="BZ22" s="564">
        <v>1212</v>
      </c>
      <c r="CA22" s="565">
        <f t="shared" si="14"/>
        <v>0.32047325102880658</v>
      </c>
      <c r="CB22" s="566">
        <f t="shared" si="15"/>
        <v>0.39706819630337797</v>
      </c>
      <c r="CC22" s="563">
        <v>4942</v>
      </c>
      <c r="CD22" s="564">
        <v>3866</v>
      </c>
      <c r="CE22" s="564">
        <v>3290</v>
      </c>
      <c r="CF22" s="564">
        <v>1299</v>
      </c>
      <c r="CG22" s="564">
        <v>1250</v>
      </c>
      <c r="CH22" s="565">
        <f t="shared" si="16"/>
        <v>0.33600620796689085</v>
      </c>
      <c r="CI22" s="566">
        <f t="shared" si="17"/>
        <v>0.39483282674772036</v>
      </c>
      <c r="CJ22" s="563">
        <v>5150</v>
      </c>
      <c r="CK22" s="564">
        <v>4106</v>
      </c>
      <c r="CL22" s="564">
        <v>3353</v>
      </c>
      <c r="CM22" s="564">
        <v>1138</v>
      </c>
      <c r="CN22" s="564">
        <v>1104</v>
      </c>
      <c r="CO22" s="565">
        <f t="shared" si="18"/>
        <v>0.27715538236726739</v>
      </c>
      <c r="CP22" s="565">
        <f t="shared" si="19"/>
        <v>0.33939755442886965</v>
      </c>
      <c r="CQ22" s="565">
        <v>0.33341451534339989</v>
      </c>
      <c r="CR22" s="566">
        <v>0.40829108261258573</v>
      </c>
    </row>
    <row r="23" spans="1:96" s="2" customFormat="1" x14ac:dyDescent="0.25">
      <c r="A23" s="569" t="s">
        <v>555</v>
      </c>
      <c r="B23" s="570" t="s">
        <v>181</v>
      </c>
      <c r="C23" s="571" t="s">
        <v>182</v>
      </c>
      <c r="D23" s="572">
        <v>1649</v>
      </c>
      <c r="E23" s="573">
        <v>1479</v>
      </c>
      <c r="F23" s="573">
        <v>1174</v>
      </c>
      <c r="G23" s="573">
        <v>518</v>
      </c>
      <c r="H23" s="573">
        <v>446</v>
      </c>
      <c r="I23" s="574">
        <f t="shared" si="20"/>
        <v>0.35023664638269103</v>
      </c>
      <c r="J23" s="575">
        <f t="shared" si="21"/>
        <v>0.44122657580919933</v>
      </c>
      <c r="K23" s="572">
        <v>1725</v>
      </c>
      <c r="L23" s="573">
        <v>1542</v>
      </c>
      <c r="M23" s="573">
        <v>1259</v>
      </c>
      <c r="N23" s="573">
        <v>546</v>
      </c>
      <c r="O23" s="573">
        <v>478</v>
      </c>
      <c r="P23" s="574">
        <f t="shared" si="22"/>
        <v>0.35408560311284049</v>
      </c>
      <c r="Q23" s="575">
        <f t="shared" si="23"/>
        <v>0.43367752184273234</v>
      </c>
      <c r="R23" s="572">
        <v>1751</v>
      </c>
      <c r="S23" s="573">
        <v>1558</v>
      </c>
      <c r="T23" s="573">
        <v>1310</v>
      </c>
      <c r="U23" s="573">
        <v>524</v>
      </c>
      <c r="V23" s="573">
        <v>480</v>
      </c>
      <c r="W23" s="574">
        <f t="shared" si="24"/>
        <v>0.33632862644415917</v>
      </c>
      <c r="X23" s="575">
        <f t="shared" si="25"/>
        <v>0.4</v>
      </c>
      <c r="Y23" s="572">
        <v>2293</v>
      </c>
      <c r="Z23" s="573">
        <v>1933</v>
      </c>
      <c r="AA23" s="573">
        <v>1699</v>
      </c>
      <c r="AB23" s="573">
        <v>481</v>
      </c>
      <c r="AC23" s="573">
        <v>426</v>
      </c>
      <c r="AD23" s="574">
        <f t="shared" si="0"/>
        <v>0.24883600620796689</v>
      </c>
      <c r="AE23" s="575">
        <f t="shared" si="1"/>
        <v>0.2831077104178929</v>
      </c>
      <c r="AF23" s="572">
        <v>2295</v>
      </c>
      <c r="AG23" s="573">
        <v>1924</v>
      </c>
      <c r="AH23" s="573">
        <v>1671</v>
      </c>
      <c r="AI23" s="573">
        <v>476</v>
      </c>
      <c r="AJ23" s="573">
        <v>425</v>
      </c>
      <c r="AK23" s="574">
        <f t="shared" si="2"/>
        <v>0.24740124740124741</v>
      </c>
      <c r="AL23" s="575">
        <f t="shared" si="3"/>
        <v>0.2848593656493118</v>
      </c>
      <c r="AM23" s="572">
        <v>2356</v>
      </c>
      <c r="AN23" s="573">
        <v>1990</v>
      </c>
      <c r="AO23" s="573">
        <v>1728</v>
      </c>
      <c r="AP23" s="573">
        <v>520</v>
      </c>
      <c r="AQ23" s="573">
        <v>462</v>
      </c>
      <c r="AR23" s="574">
        <f t="shared" si="4"/>
        <v>0.2613065326633166</v>
      </c>
      <c r="AS23" s="575">
        <f t="shared" si="5"/>
        <v>0.30092592592592593</v>
      </c>
      <c r="AT23" s="572">
        <v>2057</v>
      </c>
      <c r="AU23" s="573">
        <v>1732</v>
      </c>
      <c r="AV23" s="573">
        <v>1494</v>
      </c>
      <c r="AW23" s="573">
        <v>517</v>
      </c>
      <c r="AX23" s="573">
        <v>462</v>
      </c>
      <c r="AY23" s="574">
        <f t="shared" si="6"/>
        <v>0.2984988452655889</v>
      </c>
      <c r="AZ23" s="575">
        <f t="shared" si="7"/>
        <v>0.34605087014725566</v>
      </c>
      <c r="BA23" s="572">
        <v>2083</v>
      </c>
      <c r="BB23" s="573">
        <v>1736</v>
      </c>
      <c r="BC23" s="573">
        <v>1445</v>
      </c>
      <c r="BD23" s="573">
        <v>466</v>
      </c>
      <c r="BE23" s="573">
        <v>428</v>
      </c>
      <c r="BF23" s="574">
        <f t="shared" si="8"/>
        <v>0.26843317972350228</v>
      </c>
      <c r="BG23" s="575">
        <f t="shared" si="9"/>
        <v>0.32249134948096886</v>
      </c>
      <c r="BH23" s="572">
        <v>2140</v>
      </c>
      <c r="BI23" s="573">
        <v>1785</v>
      </c>
      <c r="BJ23" s="573">
        <v>1429</v>
      </c>
      <c r="BK23" s="573">
        <v>494</v>
      </c>
      <c r="BL23" s="573">
        <v>453</v>
      </c>
      <c r="BM23" s="574">
        <f t="shared" si="10"/>
        <v>0.27675070028011206</v>
      </c>
      <c r="BN23" s="575">
        <f t="shared" si="11"/>
        <v>0.3456962911126662</v>
      </c>
      <c r="BO23" s="572">
        <v>2056</v>
      </c>
      <c r="BP23" s="573">
        <v>1735</v>
      </c>
      <c r="BQ23" s="573">
        <v>1369</v>
      </c>
      <c r="BR23" s="573">
        <v>500</v>
      </c>
      <c r="BS23" s="573">
        <v>448</v>
      </c>
      <c r="BT23" s="574">
        <f t="shared" si="12"/>
        <v>0.28818443804034583</v>
      </c>
      <c r="BU23" s="575">
        <f t="shared" si="13"/>
        <v>0.36523009495982467</v>
      </c>
      <c r="BV23" s="572">
        <v>2354</v>
      </c>
      <c r="BW23" s="573">
        <v>1872</v>
      </c>
      <c r="BX23" s="573">
        <v>1577</v>
      </c>
      <c r="BY23" s="573">
        <v>496</v>
      </c>
      <c r="BZ23" s="573">
        <v>475</v>
      </c>
      <c r="CA23" s="574">
        <f t="shared" si="14"/>
        <v>0.26495726495726496</v>
      </c>
      <c r="CB23" s="575">
        <f t="shared" si="15"/>
        <v>0.31452124286620164</v>
      </c>
      <c r="CC23" s="572">
        <v>2155</v>
      </c>
      <c r="CD23" s="573">
        <v>1738</v>
      </c>
      <c r="CE23" s="573">
        <v>1440</v>
      </c>
      <c r="CF23" s="573">
        <v>624</v>
      </c>
      <c r="CG23" s="573">
        <v>598</v>
      </c>
      <c r="CH23" s="574">
        <f t="shared" si="16"/>
        <v>0.35903337169159955</v>
      </c>
      <c r="CI23" s="575">
        <f t="shared" si="17"/>
        <v>0.43333333333333335</v>
      </c>
      <c r="CJ23" s="572">
        <v>2275</v>
      </c>
      <c r="CK23" s="573">
        <v>1816</v>
      </c>
      <c r="CL23" s="573">
        <v>1648</v>
      </c>
      <c r="CM23" s="573">
        <v>584</v>
      </c>
      <c r="CN23" s="573">
        <v>562</v>
      </c>
      <c r="CO23" s="574">
        <f t="shared" si="18"/>
        <v>0.32158590308370044</v>
      </c>
      <c r="CP23" s="574">
        <f t="shared" si="19"/>
        <v>0.35436893203883496</v>
      </c>
      <c r="CQ23" s="574">
        <v>0.37665198237885461</v>
      </c>
      <c r="CR23" s="575">
        <v>0.41504854368932037</v>
      </c>
    </row>
    <row r="24" spans="1:96" s="2" customFormat="1" x14ac:dyDescent="0.25">
      <c r="A24" s="576" t="s">
        <v>183</v>
      </c>
      <c r="B24" s="577" t="s">
        <v>184</v>
      </c>
      <c r="C24" s="578"/>
      <c r="D24" s="548">
        <v>11811</v>
      </c>
      <c r="E24" s="579">
        <v>8374</v>
      </c>
      <c r="F24" s="579">
        <v>7604</v>
      </c>
      <c r="G24" s="579">
        <v>5160</v>
      </c>
      <c r="H24" s="580">
        <v>3782</v>
      </c>
      <c r="I24" s="581">
        <f t="shared" si="20"/>
        <v>0.61619297826606156</v>
      </c>
      <c r="J24" s="582">
        <f t="shared" si="21"/>
        <v>0.67859021567596001</v>
      </c>
      <c r="K24" s="548">
        <v>11466</v>
      </c>
      <c r="L24" s="579">
        <v>8090</v>
      </c>
      <c r="M24" s="579">
        <v>7371</v>
      </c>
      <c r="N24" s="579">
        <v>5162</v>
      </c>
      <c r="O24" s="580">
        <v>3849</v>
      </c>
      <c r="P24" s="581">
        <f t="shared" si="22"/>
        <v>0.63807169344870207</v>
      </c>
      <c r="Q24" s="582">
        <f t="shared" si="23"/>
        <v>0.70031203364536698</v>
      </c>
      <c r="R24" s="548">
        <v>12112</v>
      </c>
      <c r="S24" s="579">
        <v>8398</v>
      </c>
      <c r="T24" s="579">
        <v>7804</v>
      </c>
      <c r="U24" s="579">
        <v>5504</v>
      </c>
      <c r="V24" s="580">
        <v>4017</v>
      </c>
      <c r="W24" s="581">
        <f t="shared" si="24"/>
        <v>0.65539414146225294</v>
      </c>
      <c r="X24" s="582">
        <f t="shared" si="25"/>
        <v>0.70527934392619174</v>
      </c>
      <c r="Y24" s="548">
        <v>11193</v>
      </c>
      <c r="Z24" s="579">
        <v>7901</v>
      </c>
      <c r="AA24" s="579">
        <v>7390</v>
      </c>
      <c r="AB24" s="579">
        <v>5215</v>
      </c>
      <c r="AC24" s="580">
        <v>3842</v>
      </c>
      <c r="AD24" s="581">
        <f t="shared" si="0"/>
        <v>0.66004303252752816</v>
      </c>
      <c r="AE24" s="582">
        <f t="shared" si="1"/>
        <v>0.70568335588633291</v>
      </c>
      <c r="AF24" s="548">
        <v>9788</v>
      </c>
      <c r="AG24" s="579">
        <v>6950</v>
      </c>
      <c r="AH24" s="579">
        <v>6336</v>
      </c>
      <c r="AI24" s="579">
        <v>4535</v>
      </c>
      <c r="AJ24" s="580">
        <v>3390</v>
      </c>
      <c r="AK24" s="581">
        <f t="shared" si="2"/>
        <v>0.65251798561151075</v>
      </c>
      <c r="AL24" s="582">
        <f t="shared" si="3"/>
        <v>0.71575126262626265</v>
      </c>
      <c r="AM24" s="548">
        <v>9389</v>
      </c>
      <c r="AN24" s="579">
        <v>6777</v>
      </c>
      <c r="AO24" s="579">
        <v>6142</v>
      </c>
      <c r="AP24" s="579">
        <v>4182</v>
      </c>
      <c r="AQ24" s="580">
        <v>3214</v>
      </c>
      <c r="AR24" s="581">
        <f t="shared" si="4"/>
        <v>0.61708720672864104</v>
      </c>
      <c r="AS24" s="582">
        <f t="shared" si="5"/>
        <v>0.68088570498209056</v>
      </c>
      <c r="AT24" s="548">
        <v>8504</v>
      </c>
      <c r="AU24" s="579">
        <v>6099</v>
      </c>
      <c r="AV24" s="579">
        <v>5398</v>
      </c>
      <c r="AW24" s="579">
        <v>3671</v>
      </c>
      <c r="AX24" s="580">
        <v>2878</v>
      </c>
      <c r="AY24" s="581">
        <f t="shared" si="6"/>
        <v>0.60190195113953104</v>
      </c>
      <c r="AZ24" s="582">
        <f t="shared" si="7"/>
        <v>0.68006669136717302</v>
      </c>
      <c r="BA24" s="548">
        <v>8074</v>
      </c>
      <c r="BB24" s="579">
        <v>5778</v>
      </c>
      <c r="BC24" s="579">
        <v>5141</v>
      </c>
      <c r="BD24" s="579">
        <v>3605</v>
      </c>
      <c r="BE24" s="580">
        <v>2856</v>
      </c>
      <c r="BF24" s="581">
        <f t="shared" si="8"/>
        <v>0.62391831083419869</v>
      </c>
      <c r="BG24" s="582">
        <f t="shared" si="9"/>
        <v>0.70122544252091035</v>
      </c>
      <c r="BH24" s="548">
        <v>7408</v>
      </c>
      <c r="BI24" s="579">
        <v>5331</v>
      </c>
      <c r="BJ24" s="579">
        <v>4720</v>
      </c>
      <c r="BK24" s="579">
        <v>3395</v>
      </c>
      <c r="BL24" s="580">
        <v>2626</v>
      </c>
      <c r="BM24" s="581">
        <f t="shared" si="10"/>
        <v>0.63684111798912024</v>
      </c>
      <c r="BN24" s="582">
        <f t="shared" si="11"/>
        <v>0.71927966101694918</v>
      </c>
      <c r="BO24" s="548">
        <v>6536</v>
      </c>
      <c r="BP24" s="579">
        <v>4736</v>
      </c>
      <c r="BQ24" s="579">
        <v>4203</v>
      </c>
      <c r="BR24" s="579">
        <v>3110</v>
      </c>
      <c r="BS24" s="580">
        <v>2416</v>
      </c>
      <c r="BT24" s="581">
        <f t="shared" si="12"/>
        <v>0.65667229729729726</v>
      </c>
      <c r="BU24" s="582">
        <f t="shared" si="13"/>
        <v>0.73994765643587912</v>
      </c>
      <c r="BV24" s="548">
        <v>6691</v>
      </c>
      <c r="BW24" s="579">
        <v>4828</v>
      </c>
      <c r="BX24" s="579">
        <v>4304</v>
      </c>
      <c r="BY24" s="579">
        <v>3151</v>
      </c>
      <c r="BZ24" s="580">
        <v>2544</v>
      </c>
      <c r="CA24" s="581">
        <f t="shared" si="14"/>
        <v>0.65265120132560062</v>
      </c>
      <c r="CB24" s="582">
        <f t="shared" si="15"/>
        <v>0.73210966542750933</v>
      </c>
      <c r="CC24" s="548">
        <v>6732</v>
      </c>
      <c r="CD24" s="579">
        <v>4880</v>
      </c>
      <c r="CE24" s="579">
        <v>4553</v>
      </c>
      <c r="CF24" s="579">
        <v>3714</v>
      </c>
      <c r="CG24" s="580">
        <v>2684</v>
      </c>
      <c r="CH24" s="581">
        <f t="shared" si="16"/>
        <v>0.76106557377049178</v>
      </c>
      <c r="CI24" s="582">
        <f t="shared" si="17"/>
        <v>0.81572589501427628</v>
      </c>
      <c r="CJ24" s="548">
        <v>6915</v>
      </c>
      <c r="CK24" s="579">
        <v>4980</v>
      </c>
      <c r="CL24" s="579">
        <v>4658</v>
      </c>
      <c r="CM24" s="579">
        <v>3754</v>
      </c>
      <c r="CN24" s="580">
        <v>2653</v>
      </c>
      <c r="CO24" s="581">
        <f t="shared" si="18"/>
        <v>0.75381526104417673</v>
      </c>
      <c r="CP24" s="761">
        <f t="shared" si="19"/>
        <v>0.80592528982395883</v>
      </c>
      <c r="CQ24" s="581">
        <v>0.79377510040160637</v>
      </c>
      <c r="CR24" s="582">
        <v>0.84864748819235725</v>
      </c>
    </row>
    <row r="25" spans="1:96" s="2" customFormat="1" x14ac:dyDescent="0.25">
      <c r="A25" s="553" t="s">
        <v>183</v>
      </c>
      <c r="B25" s="554" t="s">
        <v>185</v>
      </c>
      <c r="C25" s="555" t="s">
        <v>186</v>
      </c>
      <c r="D25" s="583">
        <v>2170</v>
      </c>
      <c r="E25" s="557">
        <v>1723</v>
      </c>
      <c r="F25" s="557">
        <v>1520</v>
      </c>
      <c r="G25" s="557">
        <v>794</v>
      </c>
      <c r="H25" s="557">
        <v>642</v>
      </c>
      <c r="I25" s="558">
        <f t="shared" si="20"/>
        <v>0.4608241439349971</v>
      </c>
      <c r="J25" s="559">
        <f t="shared" si="21"/>
        <v>0.52236842105263159</v>
      </c>
      <c r="K25" s="583">
        <v>2357</v>
      </c>
      <c r="L25" s="557">
        <v>1822</v>
      </c>
      <c r="M25" s="557">
        <v>1586</v>
      </c>
      <c r="N25" s="557">
        <v>785</v>
      </c>
      <c r="O25" s="557">
        <v>634</v>
      </c>
      <c r="P25" s="558">
        <f t="shared" si="22"/>
        <v>0.43084522502744238</v>
      </c>
      <c r="Q25" s="559">
        <f t="shared" si="23"/>
        <v>0.49495586380832285</v>
      </c>
      <c r="R25" s="583">
        <v>2087</v>
      </c>
      <c r="S25" s="557">
        <v>1619</v>
      </c>
      <c r="T25" s="557">
        <v>1434</v>
      </c>
      <c r="U25" s="557">
        <v>875</v>
      </c>
      <c r="V25" s="557">
        <v>680</v>
      </c>
      <c r="W25" s="558">
        <f t="shared" si="24"/>
        <v>0.54045707226683137</v>
      </c>
      <c r="X25" s="559">
        <f t="shared" si="25"/>
        <v>0.61018131101813111</v>
      </c>
      <c r="Y25" s="583">
        <v>1984</v>
      </c>
      <c r="Z25" s="557">
        <v>1526</v>
      </c>
      <c r="AA25" s="557">
        <v>1344</v>
      </c>
      <c r="AB25" s="557">
        <v>886</v>
      </c>
      <c r="AC25" s="557">
        <v>719</v>
      </c>
      <c r="AD25" s="558">
        <f t="shared" si="0"/>
        <v>0.58060288335517696</v>
      </c>
      <c r="AE25" s="559">
        <f t="shared" si="1"/>
        <v>0.65922619047619047</v>
      </c>
      <c r="AF25" s="583">
        <v>2005</v>
      </c>
      <c r="AG25" s="557">
        <v>1583</v>
      </c>
      <c r="AH25" s="557">
        <v>1323</v>
      </c>
      <c r="AI25" s="557">
        <v>811</v>
      </c>
      <c r="AJ25" s="557">
        <v>668</v>
      </c>
      <c r="AK25" s="558">
        <f t="shared" si="2"/>
        <v>0.51231838281743525</v>
      </c>
      <c r="AL25" s="559">
        <f t="shared" si="3"/>
        <v>0.6130007558578987</v>
      </c>
      <c r="AM25" s="583">
        <v>1743</v>
      </c>
      <c r="AN25" s="557">
        <v>1375</v>
      </c>
      <c r="AO25" s="557">
        <v>1212</v>
      </c>
      <c r="AP25" s="557">
        <v>941</v>
      </c>
      <c r="AQ25" s="557">
        <v>714</v>
      </c>
      <c r="AR25" s="558">
        <f t="shared" si="4"/>
        <v>0.6843636363636364</v>
      </c>
      <c r="AS25" s="559">
        <f t="shared" si="5"/>
        <v>0.77640264026402639</v>
      </c>
      <c r="AT25" s="583">
        <v>1780</v>
      </c>
      <c r="AU25" s="557">
        <v>1377</v>
      </c>
      <c r="AV25" s="557">
        <v>1199</v>
      </c>
      <c r="AW25" s="557">
        <v>868</v>
      </c>
      <c r="AX25" s="557">
        <v>703</v>
      </c>
      <c r="AY25" s="558">
        <f t="shared" si="6"/>
        <v>0.63035584604212058</v>
      </c>
      <c r="AZ25" s="559">
        <f t="shared" si="7"/>
        <v>0.72393661384487074</v>
      </c>
      <c r="BA25" s="583">
        <v>1804</v>
      </c>
      <c r="BB25" s="557">
        <v>1400</v>
      </c>
      <c r="BC25" s="557">
        <v>1252</v>
      </c>
      <c r="BD25" s="557">
        <v>862</v>
      </c>
      <c r="BE25" s="557">
        <v>663</v>
      </c>
      <c r="BF25" s="558">
        <f t="shared" si="8"/>
        <v>0.61571428571428577</v>
      </c>
      <c r="BG25" s="559">
        <f t="shared" si="9"/>
        <v>0.68849840255591055</v>
      </c>
      <c r="BH25" s="583">
        <v>1638</v>
      </c>
      <c r="BI25" s="557">
        <v>1282</v>
      </c>
      <c r="BJ25" s="557">
        <v>1102</v>
      </c>
      <c r="BK25" s="557">
        <v>744</v>
      </c>
      <c r="BL25" s="557">
        <v>561</v>
      </c>
      <c r="BM25" s="558">
        <f t="shared" si="10"/>
        <v>0.58034321372854913</v>
      </c>
      <c r="BN25" s="559">
        <f t="shared" si="11"/>
        <v>0.67513611615245006</v>
      </c>
      <c r="BO25" s="583">
        <v>1155</v>
      </c>
      <c r="BP25" s="557">
        <v>923</v>
      </c>
      <c r="BQ25" s="557">
        <v>819</v>
      </c>
      <c r="BR25" s="557">
        <v>616</v>
      </c>
      <c r="BS25" s="557">
        <v>466</v>
      </c>
      <c r="BT25" s="558">
        <f t="shared" si="12"/>
        <v>0.66738894907908997</v>
      </c>
      <c r="BU25" s="559">
        <f t="shared" si="13"/>
        <v>0.75213675213675213</v>
      </c>
      <c r="BV25" s="583">
        <v>1304</v>
      </c>
      <c r="BW25" s="557">
        <v>1036</v>
      </c>
      <c r="BX25" s="557">
        <v>910</v>
      </c>
      <c r="BY25" s="557">
        <v>659</v>
      </c>
      <c r="BZ25" s="557">
        <v>503</v>
      </c>
      <c r="CA25" s="558">
        <f t="shared" si="14"/>
        <v>0.63610038610038611</v>
      </c>
      <c r="CB25" s="559">
        <f t="shared" si="15"/>
        <v>0.72417582417582416</v>
      </c>
      <c r="CC25" s="583">
        <v>1271</v>
      </c>
      <c r="CD25" s="557">
        <v>1008</v>
      </c>
      <c r="CE25" s="557">
        <v>961</v>
      </c>
      <c r="CF25" s="557">
        <v>840</v>
      </c>
      <c r="CG25" s="557">
        <v>509</v>
      </c>
      <c r="CH25" s="558">
        <f t="shared" si="16"/>
        <v>0.83333333333333337</v>
      </c>
      <c r="CI25" s="559">
        <f t="shared" si="17"/>
        <v>0.87408949011446413</v>
      </c>
      <c r="CJ25" s="583">
        <v>1248</v>
      </c>
      <c r="CK25" s="557">
        <v>989</v>
      </c>
      <c r="CL25" s="557">
        <v>969</v>
      </c>
      <c r="CM25" s="557">
        <v>838</v>
      </c>
      <c r="CN25" s="557">
        <v>559</v>
      </c>
      <c r="CO25" s="558">
        <f t="shared" si="18"/>
        <v>0.84732052578361983</v>
      </c>
      <c r="CP25" s="558">
        <f t="shared" si="19"/>
        <v>0.86480908152734781</v>
      </c>
      <c r="CQ25" s="558">
        <v>0.84732052578361983</v>
      </c>
      <c r="CR25" s="559">
        <v>0.86480908152734781</v>
      </c>
    </row>
    <row r="26" spans="1:96" s="2" customFormat="1" x14ac:dyDescent="0.25">
      <c r="A26" s="553" t="s">
        <v>183</v>
      </c>
      <c r="B26" s="554" t="s">
        <v>187</v>
      </c>
      <c r="C26" s="555" t="s">
        <v>162</v>
      </c>
      <c r="D26" s="568">
        <v>1028</v>
      </c>
      <c r="E26" s="564">
        <v>839</v>
      </c>
      <c r="F26" s="564">
        <v>786</v>
      </c>
      <c r="G26" s="564">
        <v>545</v>
      </c>
      <c r="H26" s="564">
        <v>306</v>
      </c>
      <c r="I26" s="565">
        <f t="shared" si="20"/>
        <v>0.64958283671036954</v>
      </c>
      <c r="J26" s="566">
        <f t="shared" si="21"/>
        <v>0.69338422391857502</v>
      </c>
      <c r="K26" s="568">
        <v>1003</v>
      </c>
      <c r="L26" s="564">
        <v>833</v>
      </c>
      <c r="M26" s="564">
        <v>788</v>
      </c>
      <c r="N26" s="564">
        <v>469</v>
      </c>
      <c r="O26" s="564">
        <v>283</v>
      </c>
      <c r="P26" s="565">
        <f t="shared" si="22"/>
        <v>0.56302521008403361</v>
      </c>
      <c r="Q26" s="566">
        <f t="shared" si="23"/>
        <v>0.59517766497461932</v>
      </c>
      <c r="R26" s="568">
        <v>1021</v>
      </c>
      <c r="S26" s="564">
        <v>814</v>
      </c>
      <c r="T26" s="564">
        <v>741</v>
      </c>
      <c r="U26" s="564">
        <v>497</v>
      </c>
      <c r="V26" s="564">
        <v>275</v>
      </c>
      <c r="W26" s="565">
        <f t="shared" si="24"/>
        <v>0.61056511056511054</v>
      </c>
      <c r="X26" s="566">
        <f t="shared" si="25"/>
        <v>0.67071524966261808</v>
      </c>
      <c r="Y26" s="568">
        <v>875</v>
      </c>
      <c r="Z26" s="564">
        <v>710</v>
      </c>
      <c r="AA26" s="564">
        <v>710</v>
      </c>
      <c r="AB26" s="564">
        <v>449</v>
      </c>
      <c r="AC26" s="564">
        <v>264</v>
      </c>
      <c r="AD26" s="565">
        <f t="shared" si="0"/>
        <v>0.63239436619718314</v>
      </c>
      <c r="AE26" s="566">
        <f t="shared" si="1"/>
        <v>0.63239436619718314</v>
      </c>
      <c r="AF26" s="568">
        <v>741</v>
      </c>
      <c r="AG26" s="564">
        <v>647</v>
      </c>
      <c r="AH26" s="564">
        <v>511</v>
      </c>
      <c r="AI26" s="564">
        <v>405</v>
      </c>
      <c r="AJ26" s="564">
        <v>247</v>
      </c>
      <c r="AK26" s="565">
        <f t="shared" si="2"/>
        <v>0.62596599690880994</v>
      </c>
      <c r="AL26" s="566">
        <f t="shared" si="3"/>
        <v>0.79256360078277888</v>
      </c>
      <c r="AM26" s="568">
        <v>677</v>
      </c>
      <c r="AN26" s="564">
        <v>583</v>
      </c>
      <c r="AO26" s="564">
        <v>474</v>
      </c>
      <c r="AP26" s="564">
        <v>351</v>
      </c>
      <c r="AQ26" s="564">
        <v>210</v>
      </c>
      <c r="AR26" s="565">
        <f t="shared" si="4"/>
        <v>0.60205831903945106</v>
      </c>
      <c r="AS26" s="566">
        <f t="shared" si="5"/>
        <v>0.740506329113924</v>
      </c>
      <c r="AT26" s="568">
        <v>639</v>
      </c>
      <c r="AU26" s="564">
        <v>542</v>
      </c>
      <c r="AV26" s="564">
        <v>428</v>
      </c>
      <c r="AW26" s="564">
        <v>341</v>
      </c>
      <c r="AX26" s="564">
        <v>203</v>
      </c>
      <c r="AY26" s="565">
        <f t="shared" si="6"/>
        <v>0.62915129151291516</v>
      </c>
      <c r="AZ26" s="566">
        <f t="shared" si="7"/>
        <v>0.79672897196261683</v>
      </c>
      <c r="BA26" s="568">
        <v>583</v>
      </c>
      <c r="BB26" s="564">
        <v>497</v>
      </c>
      <c r="BC26" s="564">
        <v>373</v>
      </c>
      <c r="BD26" s="564">
        <v>301</v>
      </c>
      <c r="BE26" s="564">
        <v>188</v>
      </c>
      <c r="BF26" s="565">
        <f t="shared" si="8"/>
        <v>0.60563380281690138</v>
      </c>
      <c r="BG26" s="566">
        <f t="shared" si="9"/>
        <v>0.806970509383378</v>
      </c>
      <c r="BH26" s="568">
        <v>471</v>
      </c>
      <c r="BI26" s="564">
        <v>414</v>
      </c>
      <c r="BJ26" s="564">
        <v>312</v>
      </c>
      <c r="BK26" s="564">
        <v>236</v>
      </c>
      <c r="BL26" s="564">
        <v>141</v>
      </c>
      <c r="BM26" s="565">
        <f t="shared" si="10"/>
        <v>0.57004830917874394</v>
      </c>
      <c r="BN26" s="566">
        <f t="shared" si="11"/>
        <v>0.75641025641025639</v>
      </c>
      <c r="BO26" s="568">
        <v>528</v>
      </c>
      <c r="BP26" s="564">
        <v>438</v>
      </c>
      <c r="BQ26" s="564">
        <v>358</v>
      </c>
      <c r="BR26" s="564">
        <v>281</v>
      </c>
      <c r="BS26" s="564">
        <v>166</v>
      </c>
      <c r="BT26" s="565">
        <f t="shared" si="12"/>
        <v>0.64155251141552516</v>
      </c>
      <c r="BU26" s="566">
        <f t="shared" si="13"/>
        <v>0.78491620111731841</v>
      </c>
      <c r="BV26" s="568">
        <v>424</v>
      </c>
      <c r="BW26" s="564">
        <v>370</v>
      </c>
      <c r="BX26" s="564">
        <v>286</v>
      </c>
      <c r="BY26" s="564">
        <v>222</v>
      </c>
      <c r="BZ26" s="564">
        <v>140</v>
      </c>
      <c r="CA26" s="565">
        <f t="shared" si="14"/>
        <v>0.6</v>
      </c>
      <c r="CB26" s="566">
        <f t="shared" si="15"/>
        <v>0.77622377622377625</v>
      </c>
      <c r="CC26" s="568">
        <v>619</v>
      </c>
      <c r="CD26" s="564">
        <v>522</v>
      </c>
      <c r="CE26" s="564">
        <v>519</v>
      </c>
      <c r="CF26" s="564">
        <v>378</v>
      </c>
      <c r="CG26" s="564">
        <v>282</v>
      </c>
      <c r="CH26" s="565">
        <f t="shared" si="16"/>
        <v>0.72413793103448276</v>
      </c>
      <c r="CI26" s="566">
        <f t="shared" si="17"/>
        <v>0.72832369942196529</v>
      </c>
      <c r="CJ26" s="568">
        <v>716</v>
      </c>
      <c r="CK26" s="564">
        <v>603</v>
      </c>
      <c r="CL26" s="564">
        <v>596</v>
      </c>
      <c r="CM26" s="564">
        <v>427</v>
      </c>
      <c r="CN26" s="564">
        <v>315</v>
      </c>
      <c r="CO26" s="565">
        <f t="shared" si="18"/>
        <v>0.70812603648424544</v>
      </c>
      <c r="CP26" s="565">
        <f t="shared" si="19"/>
        <v>0.71644295302013428</v>
      </c>
      <c r="CQ26" s="565">
        <v>0.96683250414593702</v>
      </c>
      <c r="CR26" s="566">
        <v>0.97818791946308725</v>
      </c>
    </row>
    <row r="27" spans="1:96" s="2" customFormat="1" x14ac:dyDescent="0.25">
      <c r="A27" s="560" t="s">
        <v>183</v>
      </c>
      <c r="B27" s="561" t="s">
        <v>188</v>
      </c>
      <c r="C27" s="562" t="s">
        <v>189</v>
      </c>
      <c r="D27" s="563">
        <v>1646</v>
      </c>
      <c r="E27" s="564">
        <v>1373</v>
      </c>
      <c r="F27" s="564">
        <v>1373</v>
      </c>
      <c r="G27" s="564">
        <v>1194</v>
      </c>
      <c r="H27" s="564">
        <v>790</v>
      </c>
      <c r="I27" s="565">
        <f t="shared" si="20"/>
        <v>0.86962855061908229</v>
      </c>
      <c r="J27" s="566">
        <f t="shared" si="21"/>
        <v>0.86962855061908229</v>
      </c>
      <c r="K27" s="563">
        <v>1469</v>
      </c>
      <c r="L27" s="564">
        <v>1228</v>
      </c>
      <c r="M27" s="564">
        <v>1228</v>
      </c>
      <c r="N27" s="564">
        <v>1089</v>
      </c>
      <c r="O27" s="564">
        <v>700</v>
      </c>
      <c r="P27" s="565">
        <f t="shared" si="22"/>
        <v>0.8868078175895765</v>
      </c>
      <c r="Q27" s="566">
        <f t="shared" si="23"/>
        <v>0.8868078175895765</v>
      </c>
      <c r="R27" s="563">
        <v>1239</v>
      </c>
      <c r="S27" s="564">
        <v>1022</v>
      </c>
      <c r="T27" s="564">
        <v>1022</v>
      </c>
      <c r="U27" s="564">
        <v>1017</v>
      </c>
      <c r="V27" s="564">
        <v>609</v>
      </c>
      <c r="W27" s="565">
        <f t="shared" si="24"/>
        <v>0.99510763209393349</v>
      </c>
      <c r="X27" s="566">
        <f t="shared" si="25"/>
        <v>0.99510763209393349</v>
      </c>
      <c r="Y27" s="563">
        <v>1162</v>
      </c>
      <c r="Z27" s="564">
        <v>968</v>
      </c>
      <c r="AA27" s="564">
        <v>968</v>
      </c>
      <c r="AB27" s="564">
        <v>940</v>
      </c>
      <c r="AC27" s="564">
        <v>620</v>
      </c>
      <c r="AD27" s="565">
        <f t="shared" si="0"/>
        <v>0.97107438016528924</v>
      </c>
      <c r="AE27" s="566">
        <f t="shared" si="1"/>
        <v>0.97107438016528924</v>
      </c>
      <c r="AF27" s="563">
        <v>966</v>
      </c>
      <c r="AG27" s="564">
        <v>805</v>
      </c>
      <c r="AH27" s="564">
        <v>805</v>
      </c>
      <c r="AI27" s="564">
        <v>717</v>
      </c>
      <c r="AJ27" s="564">
        <v>465</v>
      </c>
      <c r="AK27" s="565">
        <f t="shared" si="2"/>
        <v>0.89068322981366455</v>
      </c>
      <c r="AL27" s="566">
        <f t="shared" si="3"/>
        <v>0.89068322981366455</v>
      </c>
      <c r="AM27" s="563">
        <v>857</v>
      </c>
      <c r="AN27" s="564">
        <v>699</v>
      </c>
      <c r="AO27" s="564">
        <v>699</v>
      </c>
      <c r="AP27" s="564">
        <v>402</v>
      </c>
      <c r="AQ27" s="564">
        <v>391</v>
      </c>
      <c r="AR27" s="565">
        <f t="shared" si="4"/>
        <v>0.57510729613733902</v>
      </c>
      <c r="AS27" s="566">
        <f t="shared" si="5"/>
        <v>0.57510729613733902</v>
      </c>
      <c r="AT27" s="563">
        <v>754</v>
      </c>
      <c r="AU27" s="564">
        <v>625</v>
      </c>
      <c r="AV27" s="564">
        <v>625</v>
      </c>
      <c r="AW27" s="564">
        <v>438</v>
      </c>
      <c r="AX27" s="564">
        <v>346</v>
      </c>
      <c r="AY27" s="565">
        <f t="shared" si="6"/>
        <v>0.70079999999999998</v>
      </c>
      <c r="AZ27" s="566">
        <f t="shared" si="7"/>
        <v>0.70079999999999998</v>
      </c>
      <c r="BA27" s="563">
        <v>712</v>
      </c>
      <c r="BB27" s="564">
        <v>613</v>
      </c>
      <c r="BC27" s="564">
        <v>613</v>
      </c>
      <c r="BD27" s="564">
        <v>498</v>
      </c>
      <c r="BE27" s="564">
        <v>411</v>
      </c>
      <c r="BF27" s="565">
        <f t="shared" si="8"/>
        <v>0.81239804241435565</v>
      </c>
      <c r="BG27" s="566">
        <f t="shared" si="9"/>
        <v>0.81239804241435565</v>
      </c>
      <c r="BH27" s="563">
        <v>631</v>
      </c>
      <c r="BI27" s="564">
        <v>536</v>
      </c>
      <c r="BJ27" s="564">
        <v>536</v>
      </c>
      <c r="BK27" s="564">
        <v>426</v>
      </c>
      <c r="BL27" s="564">
        <v>339</v>
      </c>
      <c r="BM27" s="565">
        <f t="shared" si="10"/>
        <v>0.79477611940298509</v>
      </c>
      <c r="BN27" s="566">
        <f t="shared" si="11"/>
        <v>0.79477611940298509</v>
      </c>
      <c r="BO27" s="563">
        <v>541</v>
      </c>
      <c r="BP27" s="564">
        <v>475</v>
      </c>
      <c r="BQ27" s="564">
        <v>475</v>
      </c>
      <c r="BR27" s="564">
        <v>375</v>
      </c>
      <c r="BS27" s="564">
        <v>302</v>
      </c>
      <c r="BT27" s="565">
        <f t="shared" si="12"/>
        <v>0.78947368421052633</v>
      </c>
      <c r="BU27" s="566">
        <f t="shared" si="13"/>
        <v>0.78947368421052633</v>
      </c>
      <c r="BV27" s="563">
        <v>513</v>
      </c>
      <c r="BW27" s="564">
        <v>439</v>
      </c>
      <c r="BX27" s="564">
        <v>439</v>
      </c>
      <c r="BY27" s="564">
        <v>337</v>
      </c>
      <c r="BZ27" s="564">
        <v>288</v>
      </c>
      <c r="CA27" s="565">
        <f t="shared" si="14"/>
        <v>0.76765375854214124</v>
      </c>
      <c r="CB27" s="566">
        <f t="shared" si="15"/>
        <v>0.76765375854214124</v>
      </c>
      <c r="CC27" s="563">
        <v>493</v>
      </c>
      <c r="CD27" s="564">
        <v>427</v>
      </c>
      <c r="CE27" s="564">
        <v>427</v>
      </c>
      <c r="CF27" s="564">
        <v>427</v>
      </c>
      <c r="CG27" s="564">
        <v>297</v>
      </c>
      <c r="CH27" s="565">
        <f t="shared" si="16"/>
        <v>1</v>
      </c>
      <c r="CI27" s="566">
        <f t="shared" si="17"/>
        <v>1</v>
      </c>
      <c r="CJ27" s="563">
        <v>586</v>
      </c>
      <c r="CK27" s="564">
        <v>509</v>
      </c>
      <c r="CL27" s="564">
        <v>509</v>
      </c>
      <c r="CM27" s="564">
        <v>509</v>
      </c>
      <c r="CN27" s="564">
        <v>352</v>
      </c>
      <c r="CO27" s="565">
        <f t="shared" si="18"/>
        <v>1</v>
      </c>
      <c r="CP27" s="565">
        <f t="shared" si="19"/>
        <v>1</v>
      </c>
      <c r="CQ27" s="565">
        <v>1</v>
      </c>
      <c r="CR27" s="566">
        <v>1</v>
      </c>
    </row>
    <row r="28" spans="1:96" s="2" customFormat="1" x14ac:dyDescent="0.25">
      <c r="A28" s="560" t="s">
        <v>183</v>
      </c>
      <c r="B28" s="561" t="s">
        <v>190</v>
      </c>
      <c r="C28" s="562" t="s">
        <v>191</v>
      </c>
      <c r="D28" s="563">
        <v>670</v>
      </c>
      <c r="E28" s="564">
        <v>613</v>
      </c>
      <c r="F28" s="564">
        <v>526</v>
      </c>
      <c r="G28" s="564">
        <v>298</v>
      </c>
      <c r="H28" s="564">
        <v>245</v>
      </c>
      <c r="I28" s="565">
        <f t="shared" si="20"/>
        <v>0.48613376835236544</v>
      </c>
      <c r="J28" s="566">
        <f t="shared" si="21"/>
        <v>0.56653992395437258</v>
      </c>
      <c r="K28" s="563">
        <v>549</v>
      </c>
      <c r="L28" s="564">
        <v>501</v>
      </c>
      <c r="M28" s="564">
        <v>423</v>
      </c>
      <c r="N28" s="564">
        <v>272</v>
      </c>
      <c r="O28" s="564">
        <v>223</v>
      </c>
      <c r="P28" s="565">
        <f t="shared" si="22"/>
        <v>0.54291417165668665</v>
      </c>
      <c r="Q28" s="566">
        <f t="shared" si="23"/>
        <v>0.64302600472813243</v>
      </c>
      <c r="R28" s="563">
        <v>571</v>
      </c>
      <c r="S28" s="564">
        <v>507</v>
      </c>
      <c r="T28" s="564">
        <v>435</v>
      </c>
      <c r="U28" s="564">
        <v>288</v>
      </c>
      <c r="V28" s="564">
        <v>221</v>
      </c>
      <c r="W28" s="565">
        <f t="shared" si="24"/>
        <v>0.56804733727810652</v>
      </c>
      <c r="X28" s="566">
        <f t="shared" si="25"/>
        <v>0.66206896551724137</v>
      </c>
      <c r="Y28" s="563">
        <v>616</v>
      </c>
      <c r="Z28" s="564">
        <v>563</v>
      </c>
      <c r="AA28" s="564">
        <v>466</v>
      </c>
      <c r="AB28" s="564">
        <v>304</v>
      </c>
      <c r="AC28" s="564">
        <v>248</v>
      </c>
      <c r="AD28" s="565">
        <f t="shared" si="0"/>
        <v>0.53996447602131437</v>
      </c>
      <c r="AE28" s="566">
        <f t="shared" si="1"/>
        <v>0.6523605150214592</v>
      </c>
      <c r="AF28" s="563">
        <v>584</v>
      </c>
      <c r="AG28" s="564">
        <v>530</v>
      </c>
      <c r="AH28" s="564">
        <v>438</v>
      </c>
      <c r="AI28" s="564">
        <v>278</v>
      </c>
      <c r="AJ28" s="564">
        <v>229</v>
      </c>
      <c r="AK28" s="565">
        <f t="shared" si="2"/>
        <v>0.52452830188679245</v>
      </c>
      <c r="AL28" s="566">
        <f t="shared" si="3"/>
        <v>0.63470319634703198</v>
      </c>
      <c r="AM28" s="563">
        <v>510</v>
      </c>
      <c r="AN28" s="564">
        <v>474</v>
      </c>
      <c r="AO28" s="564">
        <v>361</v>
      </c>
      <c r="AP28" s="564">
        <v>246</v>
      </c>
      <c r="AQ28" s="564">
        <v>194</v>
      </c>
      <c r="AR28" s="565">
        <f t="shared" si="4"/>
        <v>0.51898734177215189</v>
      </c>
      <c r="AS28" s="566">
        <f t="shared" si="5"/>
        <v>0.68144044321329644</v>
      </c>
      <c r="AT28" s="563">
        <v>500</v>
      </c>
      <c r="AU28" s="564">
        <v>464</v>
      </c>
      <c r="AV28" s="564">
        <v>366</v>
      </c>
      <c r="AW28" s="564">
        <v>279</v>
      </c>
      <c r="AX28" s="564">
        <v>220</v>
      </c>
      <c r="AY28" s="565">
        <f t="shared" si="6"/>
        <v>0.60129310344827591</v>
      </c>
      <c r="AZ28" s="566">
        <f t="shared" si="7"/>
        <v>0.76229508196721307</v>
      </c>
      <c r="BA28" s="563">
        <v>441</v>
      </c>
      <c r="BB28" s="564">
        <v>413</v>
      </c>
      <c r="BC28" s="564">
        <v>313</v>
      </c>
      <c r="BD28" s="564">
        <v>262</v>
      </c>
      <c r="BE28" s="564">
        <v>207</v>
      </c>
      <c r="BF28" s="565">
        <f t="shared" si="8"/>
        <v>0.63438256658595638</v>
      </c>
      <c r="BG28" s="566">
        <f t="shared" si="9"/>
        <v>0.83706070287539935</v>
      </c>
      <c r="BH28" s="563">
        <v>490</v>
      </c>
      <c r="BI28" s="564">
        <v>445</v>
      </c>
      <c r="BJ28" s="564">
        <v>359</v>
      </c>
      <c r="BK28" s="564">
        <v>300</v>
      </c>
      <c r="BL28" s="564">
        <v>230</v>
      </c>
      <c r="BM28" s="565">
        <f t="shared" si="10"/>
        <v>0.6741573033707865</v>
      </c>
      <c r="BN28" s="566">
        <f t="shared" si="11"/>
        <v>0.83565459610027859</v>
      </c>
      <c r="BO28" s="563">
        <v>451</v>
      </c>
      <c r="BP28" s="564">
        <v>408</v>
      </c>
      <c r="BQ28" s="564">
        <v>332</v>
      </c>
      <c r="BR28" s="564">
        <v>301</v>
      </c>
      <c r="BS28" s="564">
        <v>231</v>
      </c>
      <c r="BT28" s="565">
        <f t="shared" si="12"/>
        <v>0.73774509803921573</v>
      </c>
      <c r="BU28" s="566">
        <f t="shared" si="13"/>
        <v>0.90662650602409633</v>
      </c>
      <c r="BV28" s="563">
        <v>397</v>
      </c>
      <c r="BW28" s="564">
        <v>368</v>
      </c>
      <c r="BX28" s="564">
        <v>289</v>
      </c>
      <c r="BY28" s="564">
        <v>253</v>
      </c>
      <c r="BZ28" s="564">
        <v>199</v>
      </c>
      <c r="CA28" s="565">
        <f t="shared" si="14"/>
        <v>0.6875</v>
      </c>
      <c r="CB28" s="566">
        <f t="shared" si="15"/>
        <v>0.87543252595155707</v>
      </c>
      <c r="CC28" s="563">
        <v>493</v>
      </c>
      <c r="CD28" s="564">
        <v>454</v>
      </c>
      <c r="CE28" s="564">
        <v>454</v>
      </c>
      <c r="CF28" s="564">
        <v>454</v>
      </c>
      <c r="CG28" s="564">
        <v>286</v>
      </c>
      <c r="CH28" s="565">
        <f t="shared" si="16"/>
        <v>1</v>
      </c>
      <c r="CI28" s="566">
        <f t="shared" si="17"/>
        <v>1</v>
      </c>
      <c r="CJ28" s="563">
        <v>531</v>
      </c>
      <c r="CK28" s="564">
        <v>484</v>
      </c>
      <c r="CL28" s="564">
        <v>440</v>
      </c>
      <c r="CM28" s="564">
        <v>321</v>
      </c>
      <c r="CN28" s="564">
        <v>211</v>
      </c>
      <c r="CO28" s="565">
        <f t="shared" si="18"/>
        <v>0.66322314049586772</v>
      </c>
      <c r="CP28" s="565">
        <f t="shared" si="19"/>
        <v>0.7295454545454545</v>
      </c>
      <c r="CQ28" s="565">
        <v>0.66322314049586772</v>
      </c>
      <c r="CR28" s="566">
        <v>0.7295454545454545</v>
      </c>
    </row>
    <row r="29" spans="1:96" s="2" customFormat="1" x14ac:dyDescent="0.25">
      <c r="A29" s="560" t="s">
        <v>183</v>
      </c>
      <c r="B29" s="561" t="s">
        <v>192</v>
      </c>
      <c r="C29" s="562" t="s">
        <v>176</v>
      </c>
      <c r="D29" s="563">
        <v>931</v>
      </c>
      <c r="E29" s="564">
        <v>795</v>
      </c>
      <c r="F29" s="564">
        <v>726</v>
      </c>
      <c r="G29" s="564">
        <v>479</v>
      </c>
      <c r="H29" s="564">
        <v>284</v>
      </c>
      <c r="I29" s="565">
        <f t="shared" si="20"/>
        <v>0.60251572327044023</v>
      </c>
      <c r="J29" s="566">
        <f t="shared" si="21"/>
        <v>0.65977961432506882</v>
      </c>
      <c r="K29" s="563">
        <v>858</v>
      </c>
      <c r="L29" s="564">
        <v>748</v>
      </c>
      <c r="M29" s="564">
        <v>693</v>
      </c>
      <c r="N29" s="564">
        <v>499</v>
      </c>
      <c r="O29" s="564">
        <v>296</v>
      </c>
      <c r="P29" s="565">
        <f t="shared" si="22"/>
        <v>0.66711229946524064</v>
      </c>
      <c r="Q29" s="566">
        <f t="shared" si="23"/>
        <v>0.72005772005772006</v>
      </c>
      <c r="R29" s="563">
        <v>731</v>
      </c>
      <c r="S29" s="564">
        <v>631</v>
      </c>
      <c r="T29" s="564">
        <v>602</v>
      </c>
      <c r="U29" s="564">
        <v>415</v>
      </c>
      <c r="V29" s="564">
        <v>286</v>
      </c>
      <c r="W29" s="565">
        <f t="shared" si="24"/>
        <v>0.65768621236133118</v>
      </c>
      <c r="X29" s="566">
        <f t="shared" si="25"/>
        <v>0.68936877076411962</v>
      </c>
      <c r="Y29" s="563">
        <v>613</v>
      </c>
      <c r="Z29" s="564">
        <v>541</v>
      </c>
      <c r="AA29" s="564">
        <v>486</v>
      </c>
      <c r="AB29" s="564">
        <v>360</v>
      </c>
      <c r="AC29" s="564">
        <v>259</v>
      </c>
      <c r="AD29" s="565">
        <f t="shared" si="0"/>
        <v>0.6654343807763401</v>
      </c>
      <c r="AE29" s="566">
        <f t="shared" si="1"/>
        <v>0.7407407407407407</v>
      </c>
      <c r="AF29" s="563">
        <v>659</v>
      </c>
      <c r="AG29" s="564">
        <v>565</v>
      </c>
      <c r="AH29" s="564">
        <v>553</v>
      </c>
      <c r="AI29" s="564">
        <v>401</v>
      </c>
      <c r="AJ29" s="564">
        <v>251</v>
      </c>
      <c r="AK29" s="565">
        <f t="shared" si="2"/>
        <v>0.70973451327433623</v>
      </c>
      <c r="AL29" s="566">
        <f t="shared" si="3"/>
        <v>0.72513562386980113</v>
      </c>
      <c r="AM29" s="563">
        <v>592</v>
      </c>
      <c r="AN29" s="564">
        <v>520</v>
      </c>
      <c r="AO29" s="564">
        <v>503</v>
      </c>
      <c r="AP29" s="564">
        <v>381</v>
      </c>
      <c r="AQ29" s="564">
        <v>231</v>
      </c>
      <c r="AR29" s="565">
        <f t="shared" si="4"/>
        <v>0.73269230769230764</v>
      </c>
      <c r="AS29" s="566">
        <f t="shared" si="5"/>
        <v>0.75745526838966204</v>
      </c>
      <c r="AT29" s="563">
        <v>656</v>
      </c>
      <c r="AU29" s="564">
        <v>558</v>
      </c>
      <c r="AV29" s="564">
        <v>547</v>
      </c>
      <c r="AW29" s="564">
        <v>384</v>
      </c>
      <c r="AX29" s="564">
        <v>241</v>
      </c>
      <c r="AY29" s="565">
        <f t="shared" si="6"/>
        <v>0.68817204301075274</v>
      </c>
      <c r="AZ29" s="566">
        <f t="shared" si="7"/>
        <v>0.70201096892138937</v>
      </c>
      <c r="BA29" s="563">
        <v>625</v>
      </c>
      <c r="BB29" s="564">
        <v>538</v>
      </c>
      <c r="BC29" s="564">
        <v>536</v>
      </c>
      <c r="BD29" s="564">
        <v>345</v>
      </c>
      <c r="BE29" s="564">
        <v>196</v>
      </c>
      <c r="BF29" s="565">
        <f t="shared" si="8"/>
        <v>0.64126394052044611</v>
      </c>
      <c r="BG29" s="566">
        <f t="shared" si="9"/>
        <v>0.64365671641791045</v>
      </c>
      <c r="BH29" s="563">
        <v>559</v>
      </c>
      <c r="BI29" s="564">
        <v>470</v>
      </c>
      <c r="BJ29" s="564">
        <v>460</v>
      </c>
      <c r="BK29" s="564">
        <v>347</v>
      </c>
      <c r="BL29" s="564">
        <v>208</v>
      </c>
      <c r="BM29" s="565">
        <f t="shared" si="10"/>
        <v>0.73829787234042554</v>
      </c>
      <c r="BN29" s="566">
        <f t="shared" si="11"/>
        <v>0.7543478260869565</v>
      </c>
      <c r="BO29" s="563">
        <v>470</v>
      </c>
      <c r="BP29" s="564">
        <v>420</v>
      </c>
      <c r="BQ29" s="564">
        <v>418</v>
      </c>
      <c r="BR29" s="564">
        <v>306</v>
      </c>
      <c r="BS29" s="564">
        <v>168</v>
      </c>
      <c r="BT29" s="565">
        <f t="shared" si="12"/>
        <v>0.72857142857142854</v>
      </c>
      <c r="BU29" s="566">
        <f t="shared" si="13"/>
        <v>0.73205741626794263</v>
      </c>
      <c r="BV29" s="563">
        <v>501</v>
      </c>
      <c r="BW29" s="564">
        <v>442</v>
      </c>
      <c r="BX29" s="564">
        <v>438</v>
      </c>
      <c r="BY29" s="564">
        <v>324</v>
      </c>
      <c r="BZ29" s="564">
        <v>180</v>
      </c>
      <c r="CA29" s="565">
        <f t="shared" si="14"/>
        <v>0.73303167420814475</v>
      </c>
      <c r="CB29" s="566">
        <f t="shared" si="15"/>
        <v>0.73972602739726023</v>
      </c>
      <c r="CC29" s="563">
        <v>482</v>
      </c>
      <c r="CD29" s="564">
        <v>397</v>
      </c>
      <c r="CE29" s="564">
        <v>385</v>
      </c>
      <c r="CF29" s="564">
        <v>348</v>
      </c>
      <c r="CG29" s="564">
        <v>160</v>
      </c>
      <c r="CH29" s="565">
        <f t="shared" si="16"/>
        <v>0.87657430730478592</v>
      </c>
      <c r="CI29" s="566">
        <f t="shared" si="17"/>
        <v>0.90389610389610386</v>
      </c>
      <c r="CJ29" s="563">
        <v>599</v>
      </c>
      <c r="CK29" s="564">
        <v>479</v>
      </c>
      <c r="CL29" s="564">
        <v>474</v>
      </c>
      <c r="CM29" s="564">
        <v>408</v>
      </c>
      <c r="CN29" s="564">
        <v>176</v>
      </c>
      <c r="CO29" s="565">
        <f t="shared" si="18"/>
        <v>0.85177453027139871</v>
      </c>
      <c r="CP29" s="565">
        <f t="shared" si="19"/>
        <v>0.86075949367088611</v>
      </c>
      <c r="CQ29" s="565">
        <v>0.85177453027139871</v>
      </c>
      <c r="CR29" s="566">
        <v>0.86075949367088611</v>
      </c>
    </row>
    <row r="30" spans="1:96" s="2" customFormat="1" x14ac:dyDescent="0.25">
      <c r="A30" s="560" t="s">
        <v>183</v>
      </c>
      <c r="B30" s="561" t="s">
        <v>193</v>
      </c>
      <c r="C30" s="562" t="s">
        <v>180</v>
      </c>
      <c r="D30" s="563">
        <v>3643</v>
      </c>
      <c r="E30" s="564">
        <v>3042</v>
      </c>
      <c r="F30" s="564">
        <v>2691</v>
      </c>
      <c r="G30" s="564">
        <v>1510</v>
      </c>
      <c r="H30" s="564">
        <v>1026</v>
      </c>
      <c r="I30" s="565">
        <f t="shared" si="20"/>
        <v>0.49638395792241946</v>
      </c>
      <c r="J30" s="566">
        <f t="shared" si="21"/>
        <v>0.56112969156447412</v>
      </c>
      <c r="K30" s="563">
        <v>3738</v>
      </c>
      <c r="L30" s="564">
        <v>3106</v>
      </c>
      <c r="M30" s="564">
        <v>2731</v>
      </c>
      <c r="N30" s="564">
        <v>1761</v>
      </c>
      <c r="O30" s="564">
        <v>1171</v>
      </c>
      <c r="P30" s="565">
        <f t="shared" si="22"/>
        <v>0.56696716033483585</v>
      </c>
      <c r="Q30" s="566">
        <f t="shared" si="23"/>
        <v>0.64481874771146097</v>
      </c>
      <c r="R30" s="563">
        <v>3963</v>
      </c>
      <c r="S30" s="564">
        <v>3243</v>
      </c>
      <c r="T30" s="564">
        <v>2779</v>
      </c>
      <c r="U30" s="564">
        <v>1737</v>
      </c>
      <c r="V30" s="564">
        <v>1208</v>
      </c>
      <c r="W30" s="565">
        <f t="shared" si="24"/>
        <v>0.5356151711378353</v>
      </c>
      <c r="X30" s="566">
        <f t="shared" si="25"/>
        <v>0.62504498020870813</v>
      </c>
      <c r="Y30" s="563">
        <v>3695</v>
      </c>
      <c r="Z30" s="564">
        <v>3032</v>
      </c>
      <c r="AA30" s="564">
        <v>2702</v>
      </c>
      <c r="AB30" s="564">
        <v>1603</v>
      </c>
      <c r="AC30" s="564">
        <v>1071</v>
      </c>
      <c r="AD30" s="565">
        <f t="shared" si="0"/>
        <v>0.52869393139841692</v>
      </c>
      <c r="AE30" s="566">
        <f t="shared" si="1"/>
        <v>0.59326424870466321</v>
      </c>
      <c r="AF30" s="563">
        <v>3017</v>
      </c>
      <c r="AG30" s="564">
        <v>2440</v>
      </c>
      <c r="AH30" s="564">
        <v>2106</v>
      </c>
      <c r="AI30" s="564">
        <v>1132</v>
      </c>
      <c r="AJ30" s="564">
        <v>825</v>
      </c>
      <c r="AK30" s="565">
        <f t="shared" si="2"/>
        <v>0.4639344262295082</v>
      </c>
      <c r="AL30" s="566">
        <f t="shared" si="3"/>
        <v>0.53751187084520413</v>
      </c>
      <c r="AM30" s="563">
        <v>3524</v>
      </c>
      <c r="AN30" s="564">
        <v>2887</v>
      </c>
      <c r="AO30" s="564">
        <v>2451</v>
      </c>
      <c r="AP30" s="564">
        <v>1123</v>
      </c>
      <c r="AQ30" s="564">
        <v>828</v>
      </c>
      <c r="AR30" s="565">
        <f t="shared" si="4"/>
        <v>0.38898510564599931</v>
      </c>
      <c r="AS30" s="566">
        <f t="shared" si="5"/>
        <v>0.45818033455732354</v>
      </c>
      <c r="AT30" s="563">
        <v>3123</v>
      </c>
      <c r="AU30" s="564">
        <v>2457</v>
      </c>
      <c r="AV30" s="564">
        <v>1987</v>
      </c>
      <c r="AW30" s="564">
        <v>944</v>
      </c>
      <c r="AX30" s="564">
        <v>633</v>
      </c>
      <c r="AY30" s="565">
        <f t="shared" si="6"/>
        <v>0.38420838420838421</v>
      </c>
      <c r="AZ30" s="566">
        <f t="shared" si="7"/>
        <v>0.47508807247106188</v>
      </c>
      <c r="BA30" s="563">
        <v>2617</v>
      </c>
      <c r="BB30" s="564">
        <v>2105</v>
      </c>
      <c r="BC30" s="564">
        <v>1701</v>
      </c>
      <c r="BD30" s="564">
        <v>864</v>
      </c>
      <c r="BE30" s="564">
        <v>616</v>
      </c>
      <c r="BF30" s="565">
        <f t="shared" si="8"/>
        <v>0.41045130641330169</v>
      </c>
      <c r="BG30" s="566">
        <f t="shared" si="9"/>
        <v>0.50793650793650791</v>
      </c>
      <c r="BH30" s="563">
        <v>2443</v>
      </c>
      <c r="BI30" s="564">
        <v>1999</v>
      </c>
      <c r="BJ30" s="564">
        <v>1596</v>
      </c>
      <c r="BK30" s="564">
        <v>892</v>
      </c>
      <c r="BL30" s="564">
        <v>585</v>
      </c>
      <c r="BM30" s="565">
        <f t="shared" si="10"/>
        <v>0.44622311155577787</v>
      </c>
      <c r="BN30" s="566">
        <f t="shared" si="11"/>
        <v>0.55889724310776945</v>
      </c>
      <c r="BO30" s="563">
        <v>2428</v>
      </c>
      <c r="BP30" s="564">
        <v>1912</v>
      </c>
      <c r="BQ30" s="564">
        <v>1519</v>
      </c>
      <c r="BR30" s="564">
        <v>887</v>
      </c>
      <c r="BS30" s="564">
        <v>628</v>
      </c>
      <c r="BT30" s="565">
        <f t="shared" si="12"/>
        <v>0.46391213389121339</v>
      </c>
      <c r="BU30" s="566">
        <f t="shared" si="13"/>
        <v>0.5839368005266623</v>
      </c>
      <c r="BV30" s="563">
        <v>2509</v>
      </c>
      <c r="BW30" s="564">
        <v>1972</v>
      </c>
      <c r="BX30" s="564">
        <v>1601</v>
      </c>
      <c r="BY30" s="564">
        <v>958</v>
      </c>
      <c r="BZ30" s="564">
        <v>673</v>
      </c>
      <c r="CA30" s="565">
        <f t="shared" si="14"/>
        <v>0.48580121703853957</v>
      </c>
      <c r="CB30" s="566">
        <f t="shared" si="15"/>
        <v>0.59837601499063087</v>
      </c>
      <c r="CC30" s="563">
        <v>2391</v>
      </c>
      <c r="CD30" s="564">
        <v>1950</v>
      </c>
      <c r="CE30" s="564">
        <v>1556</v>
      </c>
      <c r="CF30" s="564">
        <v>998</v>
      </c>
      <c r="CG30" s="564">
        <v>680</v>
      </c>
      <c r="CH30" s="565">
        <f t="shared" si="16"/>
        <v>0.51179487179487182</v>
      </c>
      <c r="CI30" s="566">
        <f t="shared" si="17"/>
        <v>0.6413881748071979</v>
      </c>
      <c r="CJ30" s="563">
        <v>2183</v>
      </c>
      <c r="CK30" s="564">
        <v>1749</v>
      </c>
      <c r="CL30" s="564">
        <v>1403</v>
      </c>
      <c r="CM30" s="564">
        <v>691</v>
      </c>
      <c r="CN30" s="564">
        <v>554</v>
      </c>
      <c r="CO30" s="565">
        <f t="shared" si="18"/>
        <v>0.39508290451686678</v>
      </c>
      <c r="CP30" s="565">
        <f t="shared" si="19"/>
        <v>0.4925160370634355</v>
      </c>
      <c r="CQ30" s="565">
        <v>0.4453973699256718</v>
      </c>
      <c r="CR30" s="566">
        <v>0.55523877405559519</v>
      </c>
    </row>
    <row r="31" spans="1:96" s="2" customFormat="1" x14ac:dyDescent="0.25">
      <c r="A31" s="584" t="s">
        <v>183</v>
      </c>
      <c r="B31" s="585" t="s">
        <v>194</v>
      </c>
      <c r="C31" s="586" t="s">
        <v>195</v>
      </c>
      <c r="D31" s="563">
        <v>1723</v>
      </c>
      <c r="E31" s="564">
        <v>1390</v>
      </c>
      <c r="F31" s="564">
        <v>1108</v>
      </c>
      <c r="G31" s="564">
        <v>776</v>
      </c>
      <c r="H31" s="564">
        <v>525</v>
      </c>
      <c r="I31" s="565">
        <f t="shared" si="20"/>
        <v>0.55827338129496407</v>
      </c>
      <c r="J31" s="566">
        <f t="shared" si="21"/>
        <v>0.70036101083032487</v>
      </c>
      <c r="K31" s="563">
        <v>1351</v>
      </c>
      <c r="L31" s="564">
        <v>1047</v>
      </c>
      <c r="M31" s="564">
        <v>870</v>
      </c>
      <c r="N31" s="564">
        <v>626</v>
      </c>
      <c r="O31" s="564">
        <v>476</v>
      </c>
      <c r="P31" s="565">
        <f t="shared" si="22"/>
        <v>0.59789875835721107</v>
      </c>
      <c r="Q31" s="566">
        <f t="shared" si="23"/>
        <v>0.7195402298850575</v>
      </c>
      <c r="R31" s="563">
        <v>2360</v>
      </c>
      <c r="S31" s="564">
        <v>1827</v>
      </c>
      <c r="T31" s="564">
        <v>1827</v>
      </c>
      <c r="U31" s="564">
        <v>1110</v>
      </c>
      <c r="V31" s="564">
        <v>702</v>
      </c>
      <c r="W31" s="565">
        <f t="shared" si="24"/>
        <v>0.60755336617405586</v>
      </c>
      <c r="X31" s="566">
        <f t="shared" si="25"/>
        <v>0.60755336617405586</v>
      </c>
      <c r="Y31" s="563">
        <v>2026</v>
      </c>
      <c r="Z31" s="564">
        <v>1661</v>
      </c>
      <c r="AA31" s="564">
        <v>1661</v>
      </c>
      <c r="AB31" s="564">
        <v>1020</v>
      </c>
      <c r="AC31" s="564">
        <v>586</v>
      </c>
      <c r="AD31" s="565">
        <f t="shared" si="0"/>
        <v>0.61408789885611081</v>
      </c>
      <c r="AE31" s="566">
        <f t="shared" si="1"/>
        <v>0.61408789885611081</v>
      </c>
      <c r="AF31" s="563">
        <v>1624</v>
      </c>
      <c r="AG31" s="564">
        <v>1288</v>
      </c>
      <c r="AH31" s="564">
        <v>1288</v>
      </c>
      <c r="AI31" s="564">
        <v>981</v>
      </c>
      <c r="AJ31" s="564">
        <v>602</v>
      </c>
      <c r="AK31" s="565">
        <f t="shared" si="2"/>
        <v>0.76164596273291929</v>
      </c>
      <c r="AL31" s="566">
        <f t="shared" si="3"/>
        <v>0.76164596273291929</v>
      </c>
      <c r="AM31" s="563">
        <v>1340</v>
      </c>
      <c r="AN31" s="564">
        <v>1090</v>
      </c>
      <c r="AO31" s="564">
        <v>1090</v>
      </c>
      <c r="AP31" s="564">
        <v>920</v>
      </c>
      <c r="AQ31" s="564">
        <v>580</v>
      </c>
      <c r="AR31" s="565">
        <f t="shared" si="4"/>
        <v>0.84403669724770647</v>
      </c>
      <c r="AS31" s="566">
        <f t="shared" si="5"/>
        <v>0.84403669724770647</v>
      </c>
      <c r="AT31" s="563">
        <v>931</v>
      </c>
      <c r="AU31" s="564">
        <v>769</v>
      </c>
      <c r="AV31" s="564">
        <v>769</v>
      </c>
      <c r="AW31" s="564">
        <v>580</v>
      </c>
      <c r="AX31" s="564">
        <v>474</v>
      </c>
      <c r="AY31" s="565">
        <f t="shared" si="6"/>
        <v>0.75422626788036407</v>
      </c>
      <c r="AZ31" s="566">
        <f t="shared" si="7"/>
        <v>0.75422626788036407</v>
      </c>
      <c r="BA31" s="563">
        <v>1128</v>
      </c>
      <c r="BB31" s="564">
        <v>897</v>
      </c>
      <c r="BC31" s="564">
        <v>897</v>
      </c>
      <c r="BD31" s="564">
        <v>659</v>
      </c>
      <c r="BE31" s="564">
        <v>499</v>
      </c>
      <c r="BF31" s="565">
        <f t="shared" si="8"/>
        <v>0.73467112597547379</v>
      </c>
      <c r="BG31" s="566">
        <f t="shared" si="9"/>
        <v>0.73467112597547379</v>
      </c>
      <c r="BH31" s="563">
        <v>1035</v>
      </c>
      <c r="BI31" s="564">
        <v>864</v>
      </c>
      <c r="BJ31" s="564">
        <v>864</v>
      </c>
      <c r="BK31" s="564">
        <v>642</v>
      </c>
      <c r="BL31" s="564">
        <v>507</v>
      </c>
      <c r="BM31" s="565">
        <f t="shared" si="10"/>
        <v>0.74305555555555558</v>
      </c>
      <c r="BN31" s="566">
        <f t="shared" si="11"/>
        <v>0.74305555555555558</v>
      </c>
      <c r="BO31" s="563">
        <v>854</v>
      </c>
      <c r="BP31" s="564">
        <v>736</v>
      </c>
      <c r="BQ31" s="564">
        <v>736</v>
      </c>
      <c r="BR31" s="564">
        <v>524</v>
      </c>
      <c r="BS31" s="564">
        <v>407</v>
      </c>
      <c r="BT31" s="565">
        <f t="shared" si="12"/>
        <v>0.71195652173913049</v>
      </c>
      <c r="BU31" s="566">
        <f t="shared" si="13"/>
        <v>0.71195652173913049</v>
      </c>
      <c r="BV31" s="563">
        <v>930</v>
      </c>
      <c r="BW31" s="564">
        <v>770</v>
      </c>
      <c r="BX31" s="564">
        <v>770</v>
      </c>
      <c r="BY31" s="564">
        <v>575</v>
      </c>
      <c r="BZ31" s="564">
        <v>543</v>
      </c>
      <c r="CA31" s="565">
        <f t="shared" si="14"/>
        <v>0.74675324675324672</v>
      </c>
      <c r="CB31" s="566">
        <f t="shared" si="15"/>
        <v>0.74675324675324672</v>
      </c>
      <c r="CC31" s="563">
        <v>869</v>
      </c>
      <c r="CD31" s="564">
        <v>748</v>
      </c>
      <c r="CE31" s="564">
        <v>748</v>
      </c>
      <c r="CF31" s="564">
        <v>526</v>
      </c>
      <c r="CG31" s="564">
        <v>418</v>
      </c>
      <c r="CH31" s="565">
        <f t="shared" si="16"/>
        <v>0.70320855614973266</v>
      </c>
      <c r="CI31" s="566">
        <f t="shared" si="17"/>
        <v>0.70320855614973266</v>
      </c>
      <c r="CJ31" s="563">
        <v>958</v>
      </c>
      <c r="CK31" s="564">
        <v>815</v>
      </c>
      <c r="CL31" s="564">
        <v>815</v>
      </c>
      <c r="CM31" s="564">
        <v>805</v>
      </c>
      <c r="CN31" s="564">
        <v>443</v>
      </c>
      <c r="CO31" s="565">
        <f t="shared" si="18"/>
        <v>0.98773006134969321</v>
      </c>
      <c r="CP31" s="565">
        <f t="shared" si="19"/>
        <v>0.98773006134969321</v>
      </c>
      <c r="CQ31" s="565">
        <v>0.98773006134969321</v>
      </c>
      <c r="CR31" s="566">
        <v>0.98773006134969321</v>
      </c>
    </row>
    <row r="32" spans="1:96" s="2" customFormat="1" x14ac:dyDescent="0.25">
      <c r="A32" s="584" t="s">
        <v>183</v>
      </c>
      <c r="B32" s="585" t="s">
        <v>196</v>
      </c>
      <c r="C32" s="586" t="s">
        <v>197</v>
      </c>
      <c r="D32" s="587" t="s">
        <v>21</v>
      </c>
      <c r="E32" s="588" t="s">
        <v>21</v>
      </c>
      <c r="F32" s="588" t="s">
        <v>21</v>
      </c>
      <c r="G32" s="588" t="s">
        <v>21</v>
      </c>
      <c r="H32" s="588" t="s">
        <v>21</v>
      </c>
      <c r="I32" s="589" t="s">
        <v>67</v>
      </c>
      <c r="J32" s="590" t="s">
        <v>67</v>
      </c>
      <c r="K32" s="587">
        <v>141</v>
      </c>
      <c r="L32" s="588">
        <v>141</v>
      </c>
      <c r="M32" s="588">
        <v>141</v>
      </c>
      <c r="N32" s="588">
        <v>124</v>
      </c>
      <c r="O32" s="588">
        <v>94</v>
      </c>
      <c r="P32" s="589">
        <f>N32/L32</f>
        <v>0.87943262411347523</v>
      </c>
      <c r="Q32" s="590">
        <f>N32/M32</f>
        <v>0.87943262411347523</v>
      </c>
      <c r="R32" s="587">
        <v>140</v>
      </c>
      <c r="S32" s="588">
        <v>140</v>
      </c>
      <c r="T32" s="588">
        <v>140</v>
      </c>
      <c r="U32" s="588">
        <v>117</v>
      </c>
      <c r="V32" s="588">
        <v>71</v>
      </c>
      <c r="W32" s="589">
        <f t="shared" si="24"/>
        <v>0.83571428571428574</v>
      </c>
      <c r="X32" s="590">
        <f t="shared" si="25"/>
        <v>0.83571428571428574</v>
      </c>
      <c r="Y32" s="587">
        <v>222</v>
      </c>
      <c r="Z32" s="588">
        <v>193</v>
      </c>
      <c r="AA32" s="588">
        <v>193</v>
      </c>
      <c r="AB32" s="588">
        <v>150</v>
      </c>
      <c r="AC32" s="588">
        <v>99</v>
      </c>
      <c r="AD32" s="589">
        <f t="shared" si="0"/>
        <v>0.77720207253886009</v>
      </c>
      <c r="AE32" s="590">
        <f t="shared" si="1"/>
        <v>0.77720207253886009</v>
      </c>
      <c r="AF32" s="587">
        <v>192</v>
      </c>
      <c r="AG32" s="588">
        <v>176</v>
      </c>
      <c r="AH32" s="588">
        <v>176</v>
      </c>
      <c r="AI32" s="588">
        <v>173</v>
      </c>
      <c r="AJ32" s="588">
        <v>109</v>
      </c>
      <c r="AK32" s="589">
        <f t="shared" si="2"/>
        <v>0.98295454545454541</v>
      </c>
      <c r="AL32" s="590">
        <f t="shared" si="3"/>
        <v>0.98295454545454541</v>
      </c>
      <c r="AM32" s="587">
        <v>146</v>
      </c>
      <c r="AN32" s="588">
        <v>132</v>
      </c>
      <c r="AO32" s="588">
        <v>132</v>
      </c>
      <c r="AP32" s="588">
        <v>101</v>
      </c>
      <c r="AQ32" s="588">
        <v>75</v>
      </c>
      <c r="AR32" s="589">
        <f t="shared" si="4"/>
        <v>0.76515151515151514</v>
      </c>
      <c r="AS32" s="590">
        <f t="shared" si="5"/>
        <v>0.76515151515151514</v>
      </c>
      <c r="AT32" s="587">
        <v>121</v>
      </c>
      <c r="AU32" s="588">
        <v>116</v>
      </c>
      <c r="AV32" s="588">
        <v>116</v>
      </c>
      <c r="AW32" s="588">
        <v>95</v>
      </c>
      <c r="AX32" s="588">
        <v>72</v>
      </c>
      <c r="AY32" s="589">
        <f t="shared" si="6"/>
        <v>0.81896551724137934</v>
      </c>
      <c r="AZ32" s="590">
        <f t="shared" si="7"/>
        <v>0.81896551724137934</v>
      </c>
      <c r="BA32" s="587">
        <v>164</v>
      </c>
      <c r="BB32" s="588">
        <v>145</v>
      </c>
      <c r="BC32" s="588">
        <v>145</v>
      </c>
      <c r="BD32" s="588">
        <v>107</v>
      </c>
      <c r="BE32" s="588">
        <v>86</v>
      </c>
      <c r="BF32" s="589">
        <f t="shared" si="8"/>
        <v>0.73793103448275865</v>
      </c>
      <c r="BG32" s="590">
        <f t="shared" si="9"/>
        <v>0.73793103448275865</v>
      </c>
      <c r="BH32" s="587">
        <v>141</v>
      </c>
      <c r="BI32" s="588">
        <v>127</v>
      </c>
      <c r="BJ32" s="588">
        <v>127</v>
      </c>
      <c r="BK32" s="588">
        <v>89</v>
      </c>
      <c r="BL32" s="588">
        <v>68</v>
      </c>
      <c r="BM32" s="589">
        <f t="shared" si="10"/>
        <v>0.70078740157480313</v>
      </c>
      <c r="BN32" s="590">
        <f t="shared" si="11"/>
        <v>0.70078740157480313</v>
      </c>
      <c r="BO32" s="587">
        <v>109</v>
      </c>
      <c r="BP32" s="588">
        <v>101</v>
      </c>
      <c r="BQ32" s="588">
        <v>101</v>
      </c>
      <c r="BR32" s="588">
        <v>77</v>
      </c>
      <c r="BS32" s="588">
        <v>58</v>
      </c>
      <c r="BT32" s="589">
        <f t="shared" si="12"/>
        <v>0.76237623762376239</v>
      </c>
      <c r="BU32" s="590">
        <f t="shared" si="13"/>
        <v>0.76237623762376239</v>
      </c>
      <c r="BV32" s="587">
        <v>113</v>
      </c>
      <c r="BW32" s="588">
        <v>109</v>
      </c>
      <c r="BX32" s="588">
        <v>109</v>
      </c>
      <c r="BY32" s="588">
        <v>84</v>
      </c>
      <c r="BZ32" s="588">
        <v>57</v>
      </c>
      <c r="CA32" s="589">
        <f t="shared" si="14"/>
        <v>0.77064220183486243</v>
      </c>
      <c r="CB32" s="590">
        <f t="shared" si="15"/>
        <v>0.77064220183486243</v>
      </c>
      <c r="CC32" s="587">
        <v>114</v>
      </c>
      <c r="CD32" s="588">
        <v>105</v>
      </c>
      <c r="CE32" s="588">
        <v>105</v>
      </c>
      <c r="CF32" s="588">
        <v>70</v>
      </c>
      <c r="CG32" s="588">
        <v>63</v>
      </c>
      <c r="CH32" s="589">
        <f t="shared" si="16"/>
        <v>0.66666666666666663</v>
      </c>
      <c r="CI32" s="590">
        <f t="shared" si="17"/>
        <v>0.66666666666666663</v>
      </c>
      <c r="CJ32" s="587">
        <v>94</v>
      </c>
      <c r="CK32" s="588">
        <v>89</v>
      </c>
      <c r="CL32" s="588">
        <v>89</v>
      </c>
      <c r="CM32" s="588">
        <v>84</v>
      </c>
      <c r="CN32" s="588">
        <v>53</v>
      </c>
      <c r="CO32" s="589">
        <f t="shared" si="18"/>
        <v>0.9438202247191011</v>
      </c>
      <c r="CP32" s="589">
        <f t="shared" si="19"/>
        <v>0.9438202247191011</v>
      </c>
      <c r="CQ32" s="589">
        <v>0.9438202247191011</v>
      </c>
      <c r="CR32" s="590">
        <v>0.9438202247191011</v>
      </c>
    </row>
    <row r="33" spans="1:96" s="2" customFormat="1" x14ac:dyDescent="0.25">
      <c r="A33" s="584" t="s">
        <v>183</v>
      </c>
      <c r="B33" s="570" t="s">
        <v>198</v>
      </c>
      <c r="C33" s="591" t="s">
        <v>199</v>
      </c>
      <c r="D33" s="572" t="s">
        <v>21</v>
      </c>
      <c r="E33" s="573" t="s">
        <v>21</v>
      </c>
      <c r="F33" s="573" t="s">
        <v>21</v>
      </c>
      <c r="G33" s="573" t="s">
        <v>21</v>
      </c>
      <c r="H33" s="573" t="s">
        <v>21</v>
      </c>
      <c r="I33" s="574" t="s">
        <v>67</v>
      </c>
      <c r="J33" s="575" t="s">
        <v>67</v>
      </c>
      <c r="K33" s="572" t="s">
        <v>67</v>
      </c>
      <c r="L33" s="573" t="s">
        <v>67</v>
      </c>
      <c r="M33" s="573" t="s">
        <v>67</v>
      </c>
      <c r="N33" s="573" t="s">
        <v>67</v>
      </c>
      <c r="O33" s="573" t="s">
        <v>67</v>
      </c>
      <c r="P33" s="574" t="s">
        <v>67</v>
      </c>
      <c r="Q33" s="575" t="s">
        <v>67</v>
      </c>
      <c r="R33" s="572" t="s">
        <v>67</v>
      </c>
      <c r="S33" s="573" t="s">
        <v>67</v>
      </c>
      <c r="T33" s="573" t="s">
        <v>67</v>
      </c>
      <c r="U33" s="573" t="s">
        <v>67</v>
      </c>
      <c r="V33" s="573" t="s">
        <v>67</v>
      </c>
      <c r="W33" s="574" t="s">
        <v>67</v>
      </c>
      <c r="X33" s="575" t="s">
        <v>67</v>
      </c>
      <c r="Y33" s="572" t="s">
        <v>67</v>
      </c>
      <c r="Z33" s="573" t="s">
        <v>67</v>
      </c>
      <c r="AA33" s="573" t="s">
        <v>67</v>
      </c>
      <c r="AB33" s="573" t="s">
        <v>67</v>
      </c>
      <c r="AC33" s="573" t="s">
        <v>67</v>
      </c>
      <c r="AD33" s="574" t="s">
        <v>67</v>
      </c>
      <c r="AE33" s="575" t="s">
        <v>67</v>
      </c>
      <c r="AF33" s="572" t="s">
        <v>67</v>
      </c>
      <c r="AG33" s="573" t="s">
        <v>67</v>
      </c>
      <c r="AH33" s="573" t="s">
        <v>67</v>
      </c>
      <c r="AI33" s="573" t="s">
        <v>67</v>
      </c>
      <c r="AJ33" s="573" t="s">
        <v>67</v>
      </c>
      <c r="AK33" s="574" t="s">
        <v>67</v>
      </c>
      <c r="AL33" s="575" t="s">
        <v>67</v>
      </c>
      <c r="AM33" s="572" t="s">
        <v>67</v>
      </c>
      <c r="AN33" s="573" t="s">
        <v>67</v>
      </c>
      <c r="AO33" s="573" t="s">
        <v>67</v>
      </c>
      <c r="AP33" s="573" t="s">
        <v>67</v>
      </c>
      <c r="AQ33" s="573" t="s">
        <v>67</v>
      </c>
      <c r="AR33" s="574" t="s">
        <v>67</v>
      </c>
      <c r="AS33" s="575" t="s">
        <v>67</v>
      </c>
      <c r="AT33" s="572" t="s">
        <v>67</v>
      </c>
      <c r="AU33" s="573" t="s">
        <v>67</v>
      </c>
      <c r="AV33" s="573" t="s">
        <v>67</v>
      </c>
      <c r="AW33" s="573" t="s">
        <v>67</v>
      </c>
      <c r="AX33" s="573" t="s">
        <v>67</v>
      </c>
      <c r="AY33" s="574" t="s">
        <v>67</v>
      </c>
      <c r="AZ33" s="575" t="s">
        <v>67</v>
      </c>
      <c r="BA33" s="572" t="s">
        <v>67</v>
      </c>
      <c r="BB33" s="573" t="s">
        <v>67</v>
      </c>
      <c r="BC33" s="573" t="s">
        <v>67</v>
      </c>
      <c r="BD33" s="573" t="s">
        <v>67</v>
      </c>
      <c r="BE33" s="573" t="s">
        <v>67</v>
      </c>
      <c r="BF33" s="574" t="s">
        <v>67</v>
      </c>
      <c r="BG33" s="575" t="s">
        <v>67</v>
      </c>
      <c r="BH33" s="572" t="s">
        <v>67</v>
      </c>
      <c r="BI33" s="573" t="s">
        <v>67</v>
      </c>
      <c r="BJ33" s="573" t="s">
        <v>67</v>
      </c>
      <c r="BK33" s="573" t="s">
        <v>67</v>
      </c>
      <c r="BL33" s="573" t="s">
        <v>67</v>
      </c>
      <c r="BM33" s="574" t="s">
        <v>67</v>
      </c>
      <c r="BN33" s="575" t="s">
        <v>67</v>
      </c>
      <c r="BO33" s="572" t="s">
        <v>67</v>
      </c>
      <c r="BP33" s="573" t="s">
        <v>67</v>
      </c>
      <c r="BQ33" s="573" t="s">
        <v>67</v>
      </c>
      <c r="BR33" s="573" t="s">
        <v>67</v>
      </c>
      <c r="BS33" s="573" t="s">
        <v>67</v>
      </c>
      <c r="BT33" s="574" t="s">
        <v>67</v>
      </c>
      <c r="BU33" s="575" t="s">
        <v>67</v>
      </c>
      <c r="BV33" s="572" t="s">
        <v>67</v>
      </c>
      <c r="BW33" s="573" t="s">
        <v>67</v>
      </c>
      <c r="BX33" s="573" t="s">
        <v>67</v>
      </c>
      <c r="BY33" s="573" t="s">
        <v>67</v>
      </c>
      <c r="BZ33" s="573" t="s">
        <v>67</v>
      </c>
      <c r="CA33" s="574" t="s">
        <v>67</v>
      </c>
      <c r="CB33" s="575" t="s">
        <v>67</v>
      </c>
      <c r="CC33" s="572" t="s">
        <v>67</v>
      </c>
      <c r="CD33" s="573" t="s">
        <v>67</v>
      </c>
      <c r="CE33" s="573" t="s">
        <v>67</v>
      </c>
      <c r="CF33" s="573" t="s">
        <v>67</v>
      </c>
      <c r="CG33" s="573" t="s">
        <v>67</v>
      </c>
      <c r="CH33" s="574" t="s">
        <v>67</v>
      </c>
      <c r="CI33" s="575" t="s">
        <v>67</v>
      </c>
      <c r="CJ33" s="572" t="s">
        <v>67</v>
      </c>
      <c r="CK33" s="573" t="s">
        <v>67</v>
      </c>
      <c r="CL33" s="573" t="s">
        <v>67</v>
      </c>
      <c r="CM33" s="573" t="s">
        <v>67</v>
      </c>
      <c r="CN33" s="573" t="s">
        <v>67</v>
      </c>
      <c r="CO33" s="574" t="s">
        <v>67</v>
      </c>
      <c r="CP33" s="574" t="s">
        <v>67</v>
      </c>
      <c r="CQ33" s="574" t="s">
        <v>67</v>
      </c>
      <c r="CR33" s="575" t="s">
        <v>67</v>
      </c>
    </row>
    <row r="34" spans="1:96" s="2" customFormat="1" x14ac:dyDescent="0.25">
      <c r="A34" s="592" t="s">
        <v>200</v>
      </c>
      <c r="B34" s="593" t="s">
        <v>201</v>
      </c>
      <c r="C34" s="578"/>
      <c r="D34" s="594">
        <v>10098</v>
      </c>
      <c r="E34" s="579">
        <v>7421</v>
      </c>
      <c r="F34" s="579">
        <v>6404</v>
      </c>
      <c r="G34" s="579">
        <v>4345</v>
      </c>
      <c r="H34" s="580">
        <v>3420</v>
      </c>
      <c r="I34" s="581">
        <f t="shared" si="20"/>
        <v>0.5855006063872793</v>
      </c>
      <c r="J34" s="582">
        <f t="shared" si="21"/>
        <v>0.67848219862585879</v>
      </c>
      <c r="K34" s="594">
        <v>10449</v>
      </c>
      <c r="L34" s="579">
        <v>7524</v>
      </c>
      <c r="M34" s="579">
        <v>6670</v>
      </c>
      <c r="N34" s="579">
        <v>4700</v>
      </c>
      <c r="O34" s="580">
        <v>3786</v>
      </c>
      <c r="P34" s="581">
        <f t="shared" ref="P34:P42" si="26">N34/L34</f>
        <v>0.62466772993088782</v>
      </c>
      <c r="Q34" s="582">
        <f t="shared" ref="Q34:Q42" si="27">N34/M34</f>
        <v>0.70464767616191903</v>
      </c>
      <c r="R34" s="594">
        <v>10110</v>
      </c>
      <c r="S34" s="579">
        <v>7428</v>
      </c>
      <c r="T34" s="579">
        <v>6600</v>
      </c>
      <c r="U34" s="579">
        <v>4073</v>
      </c>
      <c r="V34" s="580">
        <v>3400</v>
      </c>
      <c r="W34" s="581">
        <f t="shared" si="24"/>
        <v>0.54833064081852445</v>
      </c>
      <c r="X34" s="582">
        <f t="shared" si="25"/>
        <v>0.61712121212121207</v>
      </c>
      <c r="Y34" s="594">
        <v>8889</v>
      </c>
      <c r="Z34" s="579">
        <v>6555</v>
      </c>
      <c r="AA34" s="579">
        <v>5725</v>
      </c>
      <c r="AB34" s="579">
        <v>4064</v>
      </c>
      <c r="AC34" s="580">
        <v>3350</v>
      </c>
      <c r="AD34" s="581">
        <f t="shared" ref="AD34:AD42" si="28">AB34/Z34</f>
        <v>0.61998474446987029</v>
      </c>
      <c r="AE34" s="582">
        <f t="shared" ref="AE34:AE42" si="29">AB34/AA34</f>
        <v>0.70986899563318773</v>
      </c>
      <c r="AF34" s="594">
        <v>8279</v>
      </c>
      <c r="AG34" s="579">
        <v>6195</v>
      </c>
      <c r="AH34" s="579">
        <v>5433</v>
      </c>
      <c r="AI34" s="579">
        <v>3944</v>
      </c>
      <c r="AJ34" s="580">
        <v>3275</v>
      </c>
      <c r="AK34" s="581">
        <f t="shared" ref="AK34:AK42" si="30">AI34/AG34</f>
        <v>0.63664245359160609</v>
      </c>
      <c r="AL34" s="582">
        <f t="shared" ref="AL34:AL42" si="31">AI34/AH34</f>
        <v>0.72593410638689493</v>
      </c>
      <c r="AM34" s="594">
        <v>6954</v>
      </c>
      <c r="AN34" s="579">
        <v>5381</v>
      </c>
      <c r="AO34" s="579">
        <v>4786</v>
      </c>
      <c r="AP34" s="579">
        <v>3471</v>
      </c>
      <c r="AQ34" s="580">
        <v>2893</v>
      </c>
      <c r="AR34" s="581">
        <f t="shared" ref="AR34:AR42" si="32">AP34/AN34</f>
        <v>0.64504738896115965</v>
      </c>
      <c r="AS34" s="582">
        <f t="shared" ref="AS34:AS42" si="33">AP34/AO34</f>
        <v>0.72524028416213959</v>
      </c>
      <c r="AT34" s="594">
        <v>6743</v>
      </c>
      <c r="AU34" s="579">
        <v>5418</v>
      </c>
      <c r="AV34" s="579">
        <v>4797</v>
      </c>
      <c r="AW34" s="579">
        <v>3236</v>
      </c>
      <c r="AX34" s="580">
        <v>2664</v>
      </c>
      <c r="AY34" s="581">
        <f t="shared" ref="AY34:AY42" si="34">AW34/AU34</f>
        <v>0.59726836471022515</v>
      </c>
      <c r="AZ34" s="582">
        <f t="shared" ref="AZ34:AZ42" si="35">AW34/AV34</f>
        <v>0.67458828434438189</v>
      </c>
      <c r="BA34" s="594">
        <v>5749</v>
      </c>
      <c r="BB34" s="579">
        <v>4567</v>
      </c>
      <c r="BC34" s="579">
        <v>4090</v>
      </c>
      <c r="BD34" s="579">
        <v>3047</v>
      </c>
      <c r="BE34" s="580">
        <v>2496</v>
      </c>
      <c r="BF34" s="581">
        <f t="shared" ref="BF34:BF42" si="36">BD34/BB34</f>
        <v>0.66717757827895774</v>
      </c>
      <c r="BG34" s="582">
        <f t="shared" ref="BG34:BG42" si="37">BD34/BC34</f>
        <v>0.74498777506112468</v>
      </c>
      <c r="BH34" s="594">
        <v>5863</v>
      </c>
      <c r="BI34" s="579">
        <v>4576</v>
      </c>
      <c r="BJ34" s="579">
        <v>4125</v>
      </c>
      <c r="BK34" s="579">
        <v>3034</v>
      </c>
      <c r="BL34" s="580">
        <v>2418</v>
      </c>
      <c r="BM34" s="581">
        <f t="shared" ref="BM34:BM42" si="38">BK34/BI34</f>
        <v>0.66302447552447552</v>
      </c>
      <c r="BN34" s="582">
        <f t="shared" ref="BN34:BN42" si="39">BK34/BJ34</f>
        <v>0.73551515151515157</v>
      </c>
      <c r="BO34" s="594">
        <v>5454</v>
      </c>
      <c r="BP34" s="579">
        <v>4286</v>
      </c>
      <c r="BQ34" s="579">
        <v>3866</v>
      </c>
      <c r="BR34" s="579">
        <v>2970</v>
      </c>
      <c r="BS34" s="580">
        <v>2465</v>
      </c>
      <c r="BT34" s="581">
        <f t="shared" ref="BT34:BT42" si="40">BR34/BP34</f>
        <v>0.69295380307979471</v>
      </c>
      <c r="BU34" s="582">
        <f t="shared" ref="BU34:BU42" si="41">BR34/BQ34</f>
        <v>0.76823590274185205</v>
      </c>
      <c r="BV34" s="594">
        <v>5658</v>
      </c>
      <c r="BW34" s="579">
        <v>4406</v>
      </c>
      <c r="BX34" s="579">
        <v>4023</v>
      </c>
      <c r="BY34" s="579">
        <v>3128</v>
      </c>
      <c r="BZ34" s="580">
        <v>2598</v>
      </c>
      <c r="CA34" s="581">
        <f t="shared" ref="CA34:CA42" si="42">BY34/BW34</f>
        <v>0.70994098955969132</v>
      </c>
      <c r="CB34" s="582">
        <f t="shared" ref="CB34:CB42" si="43">BY34/BX34</f>
        <v>0.77752920705940842</v>
      </c>
      <c r="CC34" s="594">
        <v>6384</v>
      </c>
      <c r="CD34" s="579">
        <v>5037</v>
      </c>
      <c r="CE34" s="579">
        <v>4713</v>
      </c>
      <c r="CF34" s="579">
        <v>3398</v>
      </c>
      <c r="CG34" s="580">
        <v>3008</v>
      </c>
      <c r="CH34" s="581">
        <f t="shared" ref="CH34:CH42" si="44">CF34/CD34</f>
        <v>0.67460790152868766</v>
      </c>
      <c r="CI34" s="582">
        <f t="shared" ref="CI34:CI42" si="45">CF34/CE34</f>
        <v>0.7209845109272226</v>
      </c>
      <c r="CJ34" s="594">
        <v>6968</v>
      </c>
      <c r="CK34" s="579">
        <v>5356</v>
      </c>
      <c r="CL34" s="579">
        <v>4825</v>
      </c>
      <c r="CM34" s="579">
        <v>3320</v>
      </c>
      <c r="CN34" s="580">
        <v>2847</v>
      </c>
      <c r="CO34" s="581">
        <f t="shared" ref="CO34:CO42" si="46">CM34/CK34</f>
        <v>0.61986557132188203</v>
      </c>
      <c r="CP34" s="761">
        <f t="shared" ref="CP34:CP42" si="47">CM34/CL34</f>
        <v>0.6880829015544041</v>
      </c>
      <c r="CQ34" s="581">
        <v>0.73300970873786409</v>
      </c>
      <c r="CR34" s="582">
        <v>0.81367875647668397</v>
      </c>
    </row>
    <row r="35" spans="1:96" s="2" customFormat="1" x14ac:dyDescent="0.25">
      <c r="A35" s="560" t="s">
        <v>202</v>
      </c>
      <c r="B35" s="561" t="s">
        <v>203</v>
      </c>
      <c r="C35" s="562" t="s">
        <v>162</v>
      </c>
      <c r="D35" s="595">
        <v>923</v>
      </c>
      <c r="E35" s="596">
        <v>783</v>
      </c>
      <c r="F35" s="596">
        <v>583</v>
      </c>
      <c r="G35" s="596">
        <v>482</v>
      </c>
      <c r="H35" s="596">
        <v>340</v>
      </c>
      <c r="I35" s="597">
        <f t="shared" si="20"/>
        <v>0.61558109833971908</v>
      </c>
      <c r="J35" s="598">
        <f t="shared" si="21"/>
        <v>0.82675814751286447</v>
      </c>
      <c r="K35" s="595">
        <v>907</v>
      </c>
      <c r="L35" s="596">
        <v>762</v>
      </c>
      <c r="M35" s="596">
        <v>561</v>
      </c>
      <c r="N35" s="596">
        <v>463</v>
      </c>
      <c r="O35" s="596">
        <v>331</v>
      </c>
      <c r="P35" s="597">
        <f t="shared" si="26"/>
        <v>0.6076115485564304</v>
      </c>
      <c r="Q35" s="598">
        <f t="shared" si="27"/>
        <v>0.82531194295900179</v>
      </c>
      <c r="R35" s="595">
        <v>780</v>
      </c>
      <c r="S35" s="596">
        <v>658</v>
      </c>
      <c r="T35" s="596">
        <v>492</v>
      </c>
      <c r="U35" s="596">
        <v>376</v>
      </c>
      <c r="V35" s="596">
        <v>278</v>
      </c>
      <c r="W35" s="597">
        <f t="shared" si="24"/>
        <v>0.5714285714285714</v>
      </c>
      <c r="X35" s="598">
        <f t="shared" si="25"/>
        <v>0.76422764227642281</v>
      </c>
      <c r="Y35" s="595">
        <v>790</v>
      </c>
      <c r="Z35" s="596">
        <v>688</v>
      </c>
      <c r="AA35" s="596">
        <v>511</v>
      </c>
      <c r="AB35" s="596">
        <v>468</v>
      </c>
      <c r="AC35" s="596">
        <v>343</v>
      </c>
      <c r="AD35" s="597">
        <f t="shared" si="28"/>
        <v>0.68023255813953487</v>
      </c>
      <c r="AE35" s="598">
        <f t="shared" si="29"/>
        <v>0.91585127201565553</v>
      </c>
      <c r="AF35" s="595">
        <v>773</v>
      </c>
      <c r="AG35" s="596">
        <v>664</v>
      </c>
      <c r="AH35" s="596">
        <v>491</v>
      </c>
      <c r="AI35" s="596">
        <v>462</v>
      </c>
      <c r="AJ35" s="596">
        <v>337</v>
      </c>
      <c r="AK35" s="597">
        <f t="shared" si="30"/>
        <v>0.69578313253012047</v>
      </c>
      <c r="AL35" s="598">
        <f t="shared" si="31"/>
        <v>0.94093686354378814</v>
      </c>
      <c r="AM35" s="595">
        <v>598</v>
      </c>
      <c r="AN35" s="596">
        <v>517</v>
      </c>
      <c r="AO35" s="596">
        <v>380</v>
      </c>
      <c r="AP35" s="596">
        <v>360</v>
      </c>
      <c r="AQ35" s="596">
        <v>296</v>
      </c>
      <c r="AR35" s="597">
        <f t="shared" si="32"/>
        <v>0.69632495164410058</v>
      </c>
      <c r="AS35" s="598">
        <f t="shared" si="33"/>
        <v>0.94736842105263153</v>
      </c>
      <c r="AT35" s="595">
        <v>417</v>
      </c>
      <c r="AU35" s="596">
        <v>376</v>
      </c>
      <c r="AV35" s="596">
        <v>275</v>
      </c>
      <c r="AW35" s="596">
        <v>255</v>
      </c>
      <c r="AX35" s="596">
        <v>217</v>
      </c>
      <c r="AY35" s="597">
        <f t="shared" si="34"/>
        <v>0.67819148936170215</v>
      </c>
      <c r="AZ35" s="598">
        <f t="shared" si="35"/>
        <v>0.92727272727272725</v>
      </c>
      <c r="BA35" s="595">
        <v>404</v>
      </c>
      <c r="BB35" s="596">
        <v>356</v>
      </c>
      <c r="BC35" s="596">
        <v>270</v>
      </c>
      <c r="BD35" s="596">
        <v>258</v>
      </c>
      <c r="BE35" s="596">
        <v>208</v>
      </c>
      <c r="BF35" s="597">
        <f t="shared" si="36"/>
        <v>0.7247191011235955</v>
      </c>
      <c r="BG35" s="598">
        <f t="shared" si="37"/>
        <v>0.9555555555555556</v>
      </c>
      <c r="BH35" s="595">
        <v>372</v>
      </c>
      <c r="BI35" s="596">
        <v>336</v>
      </c>
      <c r="BJ35" s="596">
        <v>260</v>
      </c>
      <c r="BK35" s="596">
        <v>246</v>
      </c>
      <c r="BL35" s="596">
        <v>191</v>
      </c>
      <c r="BM35" s="597">
        <f t="shared" si="38"/>
        <v>0.7321428571428571</v>
      </c>
      <c r="BN35" s="598">
        <f t="shared" si="39"/>
        <v>0.94615384615384612</v>
      </c>
      <c r="BO35" s="595">
        <v>341</v>
      </c>
      <c r="BP35" s="596">
        <v>302</v>
      </c>
      <c r="BQ35" s="596">
        <v>223</v>
      </c>
      <c r="BR35" s="596">
        <v>207</v>
      </c>
      <c r="BS35" s="596">
        <v>163</v>
      </c>
      <c r="BT35" s="597">
        <f t="shared" si="40"/>
        <v>0.68543046357615889</v>
      </c>
      <c r="BU35" s="598">
        <f t="shared" si="41"/>
        <v>0.9282511210762332</v>
      </c>
      <c r="BV35" s="595">
        <v>352</v>
      </c>
      <c r="BW35" s="596">
        <v>312</v>
      </c>
      <c r="BX35" s="596">
        <v>222</v>
      </c>
      <c r="BY35" s="596">
        <v>200</v>
      </c>
      <c r="BZ35" s="596">
        <v>178</v>
      </c>
      <c r="CA35" s="597">
        <f t="shared" si="42"/>
        <v>0.64102564102564108</v>
      </c>
      <c r="CB35" s="598">
        <f t="shared" si="43"/>
        <v>0.90090090090090091</v>
      </c>
      <c r="CC35" s="595">
        <v>717</v>
      </c>
      <c r="CD35" s="596">
        <v>648</v>
      </c>
      <c r="CE35" s="596">
        <v>648</v>
      </c>
      <c r="CF35" s="596">
        <v>520</v>
      </c>
      <c r="CG35" s="596">
        <v>432</v>
      </c>
      <c r="CH35" s="597">
        <f t="shared" si="44"/>
        <v>0.80246913580246915</v>
      </c>
      <c r="CI35" s="598">
        <f t="shared" si="45"/>
        <v>0.80246913580246915</v>
      </c>
      <c r="CJ35" s="595">
        <v>701</v>
      </c>
      <c r="CK35" s="596">
        <v>586</v>
      </c>
      <c r="CL35" s="596">
        <v>464</v>
      </c>
      <c r="CM35" s="596">
        <v>367</v>
      </c>
      <c r="CN35" s="596">
        <v>314</v>
      </c>
      <c r="CO35" s="597">
        <f t="shared" si="46"/>
        <v>0.62627986348122866</v>
      </c>
      <c r="CP35" s="597">
        <f t="shared" si="47"/>
        <v>0.79094827586206895</v>
      </c>
      <c r="CQ35" s="597">
        <v>0.65699658703071673</v>
      </c>
      <c r="CR35" s="598">
        <v>0.82974137931034486</v>
      </c>
    </row>
    <row r="36" spans="1:96" s="2" customFormat="1" ht="15" customHeight="1" x14ac:dyDescent="0.25">
      <c r="A36" s="560" t="s">
        <v>202</v>
      </c>
      <c r="B36" s="561" t="s">
        <v>204</v>
      </c>
      <c r="C36" s="599" t="s">
        <v>596</v>
      </c>
      <c r="D36" s="600">
        <v>304</v>
      </c>
      <c r="E36" s="601">
        <v>284</v>
      </c>
      <c r="F36" s="601">
        <v>230</v>
      </c>
      <c r="G36" s="601">
        <v>229</v>
      </c>
      <c r="H36" s="601">
        <v>201</v>
      </c>
      <c r="I36" s="602">
        <f t="shared" si="20"/>
        <v>0.80633802816901412</v>
      </c>
      <c r="J36" s="603">
        <f t="shared" si="21"/>
        <v>0.9956521739130435</v>
      </c>
      <c r="K36" s="600">
        <v>395</v>
      </c>
      <c r="L36" s="601">
        <v>369</v>
      </c>
      <c r="M36" s="601">
        <v>369</v>
      </c>
      <c r="N36" s="601">
        <v>344</v>
      </c>
      <c r="O36" s="601">
        <v>282</v>
      </c>
      <c r="P36" s="602">
        <f t="shared" si="26"/>
        <v>0.9322493224932249</v>
      </c>
      <c r="Q36" s="603">
        <f t="shared" si="27"/>
        <v>0.9322493224932249</v>
      </c>
      <c r="R36" s="600">
        <v>599</v>
      </c>
      <c r="S36" s="601">
        <v>530</v>
      </c>
      <c r="T36" s="601">
        <v>530</v>
      </c>
      <c r="U36" s="601">
        <v>463</v>
      </c>
      <c r="V36" s="601">
        <v>391</v>
      </c>
      <c r="W36" s="602">
        <f t="shared" si="24"/>
        <v>0.87358490566037739</v>
      </c>
      <c r="X36" s="603">
        <f t="shared" si="25"/>
        <v>0.87358490566037739</v>
      </c>
      <c r="Y36" s="600">
        <v>589</v>
      </c>
      <c r="Z36" s="601">
        <v>535</v>
      </c>
      <c r="AA36" s="601">
        <v>535</v>
      </c>
      <c r="AB36" s="601">
        <v>472</v>
      </c>
      <c r="AC36" s="601">
        <v>399</v>
      </c>
      <c r="AD36" s="602">
        <f t="shared" si="28"/>
        <v>0.88224299065420564</v>
      </c>
      <c r="AE36" s="603">
        <f t="shared" si="29"/>
        <v>0.88224299065420564</v>
      </c>
      <c r="AF36" s="600">
        <v>649</v>
      </c>
      <c r="AG36" s="601">
        <v>580</v>
      </c>
      <c r="AH36" s="601">
        <v>580</v>
      </c>
      <c r="AI36" s="601">
        <v>488</v>
      </c>
      <c r="AJ36" s="601">
        <v>410</v>
      </c>
      <c r="AK36" s="602">
        <f t="shared" si="30"/>
        <v>0.8413793103448276</v>
      </c>
      <c r="AL36" s="603">
        <f t="shared" si="31"/>
        <v>0.8413793103448276</v>
      </c>
      <c r="AM36" s="600">
        <v>469</v>
      </c>
      <c r="AN36" s="601">
        <v>439</v>
      </c>
      <c r="AO36" s="601">
        <v>439</v>
      </c>
      <c r="AP36" s="601">
        <v>406</v>
      </c>
      <c r="AQ36" s="601">
        <v>346</v>
      </c>
      <c r="AR36" s="602">
        <f t="shared" si="32"/>
        <v>0.9248291571753986</v>
      </c>
      <c r="AS36" s="603">
        <f t="shared" si="33"/>
        <v>0.9248291571753986</v>
      </c>
      <c r="AT36" s="600">
        <v>485</v>
      </c>
      <c r="AU36" s="601">
        <v>447</v>
      </c>
      <c r="AV36" s="601">
        <v>447</v>
      </c>
      <c r="AW36" s="601">
        <v>406</v>
      </c>
      <c r="AX36" s="601">
        <v>324</v>
      </c>
      <c r="AY36" s="602">
        <f t="shared" si="34"/>
        <v>0.90827740492170017</v>
      </c>
      <c r="AZ36" s="603">
        <f t="shared" si="35"/>
        <v>0.90827740492170017</v>
      </c>
      <c r="BA36" s="600">
        <v>392</v>
      </c>
      <c r="BB36" s="601">
        <v>368</v>
      </c>
      <c r="BC36" s="601">
        <v>368</v>
      </c>
      <c r="BD36" s="601">
        <v>337</v>
      </c>
      <c r="BE36" s="601">
        <v>279</v>
      </c>
      <c r="BF36" s="602">
        <f t="shared" si="36"/>
        <v>0.91576086956521741</v>
      </c>
      <c r="BG36" s="603">
        <f t="shared" si="37"/>
        <v>0.91576086956521741</v>
      </c>
      <c r="BH36" s="600">
        <v>360</v>
      </c>
      <c r="BI36" s="601">
        <v>329</v>
      </c>
      <c r="BJ36" s="601">
        <v>329</v>
      </c>
      <c r="BK36" s="601">
        <v>273</v>
      </c>
      <c r="BL36" s="601">
        <v>237</v>
      </c>
      <c r="BM36" s="602">
        <f t="shared" si="38"/>
        <v>0.82978723404255317</v>
      </c>
      <c r="BN36" s="603">
        <f t="shared" si="39"/>
        <v>0.82978723404255317</v>
      </c>
      <c r="BO36" s="600">
        <v>376</v>
      </c>
      <c r="BP36" s="601">
        <v>345</v>
      </c>
      <c r="BQ36" s="601">
        <v>345</v>
      </c>
      <c r="BR36" s="601">
        <v>283</v>
      </c>
      <c r="BS36" s="601">
        <v>256</v>
      </c>
      <c r="BT36" s="602">
        <f t="shared" si="40"/>
        <v>0.82028985507246377</v>
      </c>
      <c r="BU36" s="603">
        <f t="shared" si="41"/>
        <v>0.82028985507246377</v>
      </c>
      <c r="BV36" s="600">
        <v>387</v>
      </c>
      <c r="BW36" s="601">
        <v>344</v>
      </c>
      <c r="BX36" s="601">
        <v>344</v>
      </c>
      <c r="BY36" s="601">
        <v>274</v>
      </c>
      <c r="BZ36" s="601">
        <v>249</v>
      </c>
      <c r="CA36" s="602">
        <f t="shared" si="42"/>
        <v>0.79651162790697672</v>
      </c>
      <c r="CB36" s="603">
        <f t="shared" si="43"/>
        <v>0.79651162790697672</v>
      </c>
      <c r="CC36" s="600">
        <v>423</v>
      </c>
      <c r="CD36" s="601">
        <v>383</v>
      </c>
      <c r="CE36" s="601">
        <v>383</v>
      </c>
      <c r="CF36" s="601">
        <v>316</v>
      </c>
      <c r="CG36" s="601">
        <v>290</v>
      </c>
      <c r="CH36" s="602">
        <f t="shared" si="44"/>
        <v>0.82506527415143605</v>
      </c>
      <c r="CI36" s="603">
        <f t="shared" si="45"/>
        <v>0.82506527415143605</v>
      </c>
      <c r="CJ36" s="600">
        <v>420</v>
      </c>
      <c r="CK36" s="601">
        <v>375</v>
      </c>
      <c r="CL36" s="601">
        <v>375</v>
      </c>
      <c r="CM36" s="601">
        <v>299</v>
      </c>
      <c r="CN36" s="601">
        <v>267</v>
      </c>
      <c r="CO36" s="602">
        <f t="shared" si="46"/>
        <v>0.79733333333333334</v>
      </c>
      <c r="CP36" s="602">
        <f t="shared" si="47"/>
        <v>0.79733333333333334</v>
      </c>
      <c r="CQ36" s="602">
        <v>1</v>
      </c>
      <c r="CR36" s="603">
        <v>1</v>
      </c>
    </row>
    <row r="37" spans="1:96" s="2" customFormat="1" x14ac:dyDescent="0.25">
      <c r="A37" s="560" t="s">
        <v>202</v>
      </c>
      <c r="B37" s="561" t="s">
        <v>205</v>
      </c>
      <c r="C37" s="562" t="s">
        <v>180</v>
      </c>
      <c r="D37" s="563">
        <v>3267</v>
      </c>
      <c r="E37" s="564">
        <v>2565</v>
      </c>
      <c r="F37" s="564">
        <v>2253</v>
      </c>
      <c r="G37" s="564">
        <v>1477</v>
      </c>
      <c r="H37" s="564">
        <v>1129</v>
      </c>
      <c r="I37" s="565">
        <f t="shared" si="20"/>
        <v>0.57582846003898636</v>
      </c>
      <c r="J37" s="566">
        <f t="shared" si="21"/>
        <v>0.65557035064358637</v>
      </c>
      <c r="K37" s="563">
        <v>3857</v>
      </c>
      <c r="L37" s="564">
        <v>2939</v>
      </c>
      <c r="M37" s="564">
        <v>2654</v>
      </c>
      <c r="N37" s="564">
        <v>1829</v>
      </c>
      <c r="O37" s="564">
        <v>1422</v>
      </c>
      <c r="P37" s="565">
        <f t="shared" si="26"/>
        <v>0.62232051718271519</v>
      </c>
      <c r="Q37" s="566">
        <f t="shared" si="27"/>
        <v>0.68914845516201961</v>
      </c>
      <c r="R37" s="563">
        <v>3670</v>
      </c>
      <c r="S37" s="564">
        <v>2852</v>
      </c>
      <c r="T37" s="564">
        <v>2498</v>
      </c>
      <c r="U37" s="564">
        <v>1304</v>
      </c>
      <c r="V37" s="564">
        <v>1037</v>
      </c>
      <c r="W37" s="565">
        <f t="shared" si="24"/>
        <v>0.45722300140252453</v>
      </c>
      <c r="X37" s="566">
        <f t="shared" si="25"/>
        <v>0.52201761409127301</v>
      </c>
      <c r="Y37" s="563">
        <v>2941</v>
      </c>
      <c r="Z37" s="564">
        <v>2308</v>
      </c>
      <c r="AA37" s="564">
        <v>1963</v>
      </c>
      <c r="AB37" s="564">
        <v>1278</v>
      </c>
      <c r="AC37" s="564">
        <v>1032</v>
      </c>
      <c r="AD37" s="565">
        <f t="shared" si="28"/>
        <v>0.55372616984402079</v>
      </c>
      <c r="AE37" s="566">
        <f t="shared" si="29"/>
        <v>0.6510443199184921</v>
      </c>
      <c r="AF37" s="563">
        <v>2642</v>
      </c>
      <c r="AG37" s="564">
        <v>2098</v>
      </c>
      <c r="AH37" s="564">
        <v>1801</v>
      </c>
      <c r="AI37" s="564">
        <v>1088</v>
      </c>
      <c r="AJ37" s="564">
        <v>878</v>
      </c>
      <c r="AK37" s="565">
        <f t="shared" si="30"/>
        <v>0.51858913250714966</v>
      </c>
      <c r="AL37" s="566">
        <f t="shared" si="31"/>
        <v>0.60410882842865077</v>
      </c>
      <c r="AM37" s="563">
        <v>2278</v>
      </c>
      <c r="AN37" s="564">
        <v>1844</v>
      </c>
      <c r="AO37" s="564">
        <v>1645</v>
      </c>
      <c r="AP37" s="564">
        <v>1050</v>
      </c>
      <c r="AQ37" s="564">
        <v>856</v>
      </c>
      <c r="AR37" s="565">
        <f t="shared" si="32"/>
        <v>0.56941431670281994</v>
      </c>
      <c r="AS37" s="566">
        <f t="shared" si="33"/>
        <v>0.63829787234042556</v>
      </c>
      <c r="AT37" s="563">
        <v>2507</v>
      </c>
      <c r="AU37" s="564">
        <v>2100</v>
      </c>
      <c r="AV37" s="564">
        <v>1726</v>
      </c>
      <c r="AW37" s="564">
        <v>933</v>
      </c>
      <c r="AX37" s="564">
        <v>770</v>
      </c>
      <c r="AY37" s="565">
        <f t="shared" si="34"/>
        <v>0.44428571428571428</v>
      </c>
      <c r="AZ37" s="566">
        <f t="shared" si="35"/>
        <v>0.54055619930475085</v>
      </c>
      <c r="BA37" s="563">
        <v>1980</v>
      </c>
      <c r="BB37" s="564">
        <v>1607</v>
      </c>
      <c r="BC37" s="564">
        <v>1338</v>
      </c>
      <c r="BD37" s="564">
        <v>841</v>
      </c>
      <c r="BE37" s="564">
        <v>671</v>
      </c>
      <c r="BF37" s="565">
        <f t="shared" si="36"/>
        <v>0.52333540759178598</v>
      </c>
      <c r="BG37" s="566">
        <f t="shared" si="37"/>
        <v>0.62855007473841551</v>
      </c>
      <c r="BH37" s="563">
        <v>2027</v>
      </c>
      <c r="BI37" s="564">
        <v>1578</v>
      </c>
      <c r="BJ37" s="564">
        <v>1300</v>
      </c>
      <c r="BK37" s="564">
        <v>886</v>
      </c>
      <c r="BL37" s="564">
        <v>678</v>
      </c>
      <c r="BM37" s="565">
        <f t="shared" si="38"/>
        <v>0.56147021546261089</v>
      </c>
      <c r="BN37" s="566">
        <f t="shared" si="39"/>
        <v>0.68153846153846154</v>
      </c>
      <c r="BO37" s="563">
        <v>1932</v>
      </c>
      <c r="BP37" s="564">
        <v>1526</v>
      </c>
      <c r="BQ37" s="564">
        <v>1292</v>
      </c>
      <c r="BR37" s="564">
        <v>911</v>
      </c>
      <c r="BS37" s="564">
        <v>745</v>
      </c>
      <c r="BT37" s="565">
        <f t="shared" si="40"/>
        <v>0.59698558322411532</v>
      </c>
      <c r="BU37" s="566">
        <f t="shared" si="41"/>
        <v>0.70510835913312697</v>
      </c>
      <c r="BV37" s="563">
        <v>2038</v>
      </c>
      <c r="BW37" s="564">
        <v>1578</v>
      </c>
      <c r="BX37" s="564">
        <v>1351</v>
      </c>
      <c r="BY37" s="564">
        <v>967</v>
      </c>
      <c r="BZ37" s="564">
        <v>756</v>
      </c>
      <c r="CA37" s="565">
        <f t="shared" si="42"/>
        <v>0.61280101394169839</v>
      </c>
      <c r="CB37" s="566">
        <f t="shared" si="43"/>
        <v>0.71576609918578826</v>
      </c>
      <c r="CC37" s="563">
        <v>2260</v>
      </c>
      <c r="CD37" s="564">
        <v>1795</v>
      </c>
      <c r="CE37" s="564">
        <v>1569</v>
      </c>
      <c r="CF37" s="564">
        <v>858</v>
      </c>
      <c r="CG37" s="564">
        <v>737</v>
      </c>
      <c r="CH37" s="565">
        <f t="shared" si="44"/>
        <v>0.47799442896935934</v>
      </c>
      <c r="CI37" s="566">
        <f t="shared" si="45"/>
        <v>0.54684512428298282</v>
      </c>
      <c r="CJ37" s="563">
        <v>2123</v>
      </c>
      <c r="CK37" s="564">
        <v>1659</v>
      </c>
      <c r="CL37" s="564">
        <v>1244</v>
      </c>
      <c r="CM37" s="564">
        <v>690</v>
      </c>
      <c r="CN37" s="564">
        <v>582</v>
      </c>
      <c r="CO37" s="565">
        <f t="shared" si="46"/>
        <v>0.41591320072332733</v>
      </c>
      <c r="CP37" s="565">
        <f t="shared" si="47"/>
        <v>0.55466237942122187</v>
      </c>
      <c r="CQ37" s="565">
        <v>0.4605183845690175</v>
      </c>
      <c r="CR37" s="566">
        <v>0.61414790996784563</v>
      </c>
    </row>
    <row r="38" spans="1:96" s="2" customFormat="1" x14ac:dyDescent="0.25">
      <c r="A38" s="560" t="s">
        <v>202</v>
      </c>
      <c r="B38" s="561" t="s">
        <v>206</v>
      </c>
      <c r="C38" s="562" t="s">
        <v>176</v>
      </c>
      <c r="D38" s="604">
        <v>1067</v>
      </c>
      <c r="E38" s="605">
        <v>913</v>
      </c>
      <c r="F38" s="605">
        <v>787</v>
      </c>
      <c r="G38" s="605">
        <v>591</v>
      </c>
      <c r="H38" s="605">
        <v>427</v>
      </c>
      <c r="I38" s="606">
        <f t="shared" si="20"/>
        <v>0.64731653888280394</v>
      </c>
      <c r="J38" s="607">
        <f t="shared" si="21"/>
        <v>0.75095298602287164</v>
      </c>
      <c r="K38" s="604">
        <v>1105</v>
      </c>
      <c r="L38" s="605">
        <v>938</v>
      </c>
      <c r="M38" s="605">
        <v>874</v>
      </c>
      <c r="N38" s="605">
        <v>681</v>
      </c>
      <c r="O38" s="605">
        <v>491</v>
      </c>
      <c r="P38" s="606">
        <f t="shared" si="26"/>
        <v>0.72601279317697232</v>
      </c>
      <c r="Q38" s="607">
        <f t="shared" si="27"/>
        <v>0.7791762013729977</v>
      </c>
      <c r="R38" s="604">
        <v>1085</v>
      </c>
      <c r="S38" s="605">
        <v>946</v>
      </c>
      <c r="T38" s="605">
        <v>865</v>
      </c>
      <c r="U38" s="605">
        <v>599</v>
      </c>
      <c r="V38" s="605">
        <v>461</v>
      </c>
      <c r="W38" s="606">
        <f t="shared" si="24"/>
        <v>0.63319238900634245</v>
      </c>
      <c r="X38" s="607">
        <f t="shared" si="25"/>
        <v>0.69248554913294802</v>
      </c>
      <c r="Y38" s="604">
        <v>993</v>
      </c>
      <c r="Z38" s="605">
        <v>843</v>
      </c>
      <c r="AA38" s="605">
        <v>766</v>
      </c>
      <c r="AB38" s="605">
        <v>564</v>
      </c>
      <c r="AC38" s="605">
        <v>418</v>
      </c>
      <c r="AD38" s="606">
        <f t="shared" si="28"/>
        <v>0.66903914590747326</v>
      </c>
      <c r="AE38" s="607">
        <f t="shared" si="29"/>
        <v>0.73629242819843344</v>
      </c>
      <c r="AF38" s="604">
        <v>1070</v>
      </c>
      <c r="AG38" s="605">
        <v>913</v>
      </c>
      <c r="AH38" s="605">
        <v>841</v>
      </c>
      <c r="AI38" s="605">
        <v>623</v>
      </c>
      <c r="AJ38" s="605">
        <v>459</v>
      </c>
      <c r="AK38" s="606">
        <f t="shared" si="30"/>
        <v>0.68236582694414016</v>
      </c>
      <c r="AL38" s="607">
        <f t="shared" si="31"/>
        <v>0.74078478002378123</v>
      </c>
      <c r="AM38" s="604">
        <v>981</v>
      </c>
      <c r="AN38" s="605">
        <v>827</v>
      </c>
      <c r="AO38" s="605">
        <v>764</v>
      </c>
      <c r="AP38" s="605">
        <v>583</v>
      </c>
      <c r="AQ38" s="605">
        <v>424</v>
      </c>
      <c r="AR38" s="606">
        <f t="shared" si="32"/>
        <v>0.70495767835550183</v>
      </c>
      <c r="AS38" s="607">
        <f t="shared" si="33"/>
        <v>0.76308900523560208</v>
      </c>
      <c r="AT38" s="604">
        <v>755</v>
      </c>
      <c r="AU38" s="605">
        <v>639</v>
      </c>
      <c r="AV38" s="605">
        <v>567</v>
      </c>
      <c r="AW38" s="605">
        <v>449</v>
      </c>
      <c r="AX38" s="605">
        <v>312</v>
      </c>
      <c r="AY38" s="606">
        <f t="shared" si="34"/>
        <v>0.70266040688575904</v>
      </c>
      <c r="AZ38" s="607">
        <f t="shared" si="35"/>
        <v>0.79188712522045857</v>
      </c>
      <c r="BA38" s="604">
        <v>677</v>
      </c>
      <c r="BB38" s="605">
        <v>573</v>
      </c>
      <c r="BC38" s="605">
        <v>503</v>
      </c>
      <c r="BD38" s="605">
        <v>414</v>
      </c>
      <c r="BE38" s="605">
        <v>328</v>
      </c>
      <c r="BF38" s="606">
        <f t="shared" si="36"/>
        <v>0.72251308900523559</v>
      </c>
      <c r="BG38" s="607">
        <f t="shared" si="37"/>
        <v>0.82306163021868783</v>
      </c>
      <c r="BH38" s="604">
        <v>750</v>
      </c>
      <c r="BI38" s="605">
        <v>631</v>
      </c>
      <c r="BJ38" s="605">
        <v>566</v>
      </c>
      <c r="BK38" s="605">
        <v>421</v>
      </c>
      <c r="BL38" s="605">
        <v>315</v>
      </c>
      <c r="BM38" s="606">
        <f t="shared" si="38"/>
        <v>0.6671949286846276</v>
      </c>
      <c r="BN38" s="607">
        <f t="shared" si="39"/>
        <v>0.74381625441696109</v>
      </c>
      <c r="BO38" s="604">
        <v>761</v>
      </c>
      <c r="BP38" s="605">
        <v>650</v>
      </c>
      <c r="BQ38" s="605">
        <v>591</v>
      </c>
      <c r="BR38" s="605">
        <v>483</v>
      </c>
      <c r="BS38" s="605">
        <v>341</v>
      </c>
      <c r="BT38" s="606">
        <f t="shared" si="40"/>
        <v>0.74307692307692308</v>
      </c>
      <c r="BU38" s="607">
        <f t="shared" si="41"/>
        <v>0.81725888324873097</v>
      </c>
      <c r="BV38" s="604">
        <v>695</v>
      </c>
      <c r="BW38" s="605">
        <v>629</v>
      </c>
      <c r="BX38" s="605">
        <v>581</v>
      </c>
      <c r="BY38" s="605">
        <v>486</v>
      </c>
      <c r="BZ38" s="605">
        <v>361</v>
      </c>
      <c r="CA38" s="606">
        <f t="shared" si="42"/>
        <v>0.77265500794912556</v>
      </c>
      <c r="CB38" s="607">
        <f t="shared" si="43"/>
        <v>0.83648881239242689</v>
      </c>
      <c r="CC38" s="604">
        <v>740</v>
      </c>
      <c r="CD38" s="605">
        <v>663</v>
      </c>
      <c r="CE38" s="605">
        <v>605</v>
      </c>
      <c r="CF38" s="605">
        <v>497</v>
      </c>
      <c r="CG38" s="605">
        <v>411</v>
      </c>
      <c r="CH38" s="606">
        <f t="shared" si="44"/>
        <v>0.74962292609351433</v>
      </c>
      <c r="CI38" s="607">
        <f t="shared" si="45"/>
        <v>0.82148760330578507</v>
      </c>
      <c r="CJ38" s="604">
        <v>734</v>
      </c>
      <c r="CK38" s="605">
        <v>632</v>
      </c>
      <c r="CL38" s="605">
        <v>555</v>
      </c>
      <c r="CM38" s="605">
        <v>450</v>
      </c>
      <c r="CN38" s="605">
        <v>380</v>
      </c>
      <c r="CO38" s="606">
        <f t="shared" si="46"/>
        <v>0.71202531645569622</v>
      </c>
      <c r="CP38" s="606">
        <f t="shared" si="47"/>
        <v>0.81081081081081086</v>
      </c>
      <c r="CQ38" s="606">
        <v>0.81170886075949367</v>
      </c>
      <c r="CR38" s="607">
        <v>0.92432432432432432</v>
      </c>
    </row>
    <row r="39" spans="1:96" s="2" customFormat="1" x14ac:dyDescent="0.25">
      <c r="A39" s="560" t="s">
        <v>202</v>
      </c>
      <c r="B39" s="608" t="s">
        <v>207</v>
      </c>
      <c r="C39" s="562" t="s">
        <v>208</v>
      </c>
      <c r="D39" s="604"/>
      <c r="E39" s="605"/>
      <c r="F39" s="605"/>
      <c r="G39" s="605"/>
      <c r="H39" s="605"/>
      <c r="I39" s="606"/>
      <c r="J39" s="607"/>
      <c r="K39" s="609" t="s">
        <v>67</v>
      </c>
      <c r="L39" s="564" t="s">
        <v>67</v>
      </c>
      <c r="M39" s="564" t="s">
        <v>67</v>
      </c>
      <c r="N39" s="564" t="s">
        <v>67</v>
      </c>
      <c r="O39" s="564" t="s">
        <v>67</v>
      </c>
      <c r="P39" s="565" t="s">
        <v>67</v>
      </c>
      <c r="Q39" s="566" t="s">
        <v>67</v>
      </c>
      <c r="R39" s="609" t="s">
        <v>67</v>
      </c>
      <c r="S39" s="564" t="s">
        <v>67</v>
      </c>
      <c r="T39" s="564" t="s">
        <v>67</v>
      </c>
      <c r="U39" s="564" t="s">
        <v>67</v>
      </c>
      <c r="V39" s="564" t="s">
        <v>67</v>
      </c>
      <c r="W39" s="565" t="s">
        <v>67</v>
      </c>
      <c r="X39" s="566" t="s">
        <v>67</v>
      </c>
      <c r="Y39" s="604">
        <v>719</v>
      </c>
      <c r="Z39" s="605">
        <v>581</v>
      </c>
      <c r="AA39" s="605">
        <v>505</v>
      </c>
      <c r="AB39" s="605">
        <v>272</v>
      </c>
      <c r="AC39" s="605">
        <v>204</v>
      </c>
      <c r="AD39" s="606">
        <f t="shared" si="28"/>
        <v>0.46815834767641995</v>
      </c>
      <c r="AE39" s="607">
        <f t="shared" si="29"/>
        <v>0.53861386138613865</v>
      </c>
      <c r="AF39" s="604">
        <v>813</v>
      </c>
      <c r="AG39" s="605">
        <v>660</v>
      </c>
      <c r="AH39" s="605">
        <v>584</v>
      </c>
      <c r="AI39" s="605">
        <v>266</v>
      </c>
      <c r="AJ39" s="605">
        <v>210</v>
      </c>
      <c r="AK39" s="606">
        <f t="shared" si="30"/>
        <v>0.40303030303030302</v>
      </c>
      <c r="AL39" s="607">
        <f t="shared" si="31"/>
        <v>0.45547945205479451</v>
      </c>
      <c r="AM39" s="604">
        <v>739</v>
      </c>
      <c r="AN39" s="605">
        <v>627</v>
      </c>
      <c r="AO39" s="605">
        <v>539</v>
      </c>
      <c r="AP39" s="605">
        <v>266</v>
      </c>
      <c r="AQ39" s="605">
        <v>210</v>
      </c>
      <c r="AR39" s="606">
        <f t="shared" si="32"/>
        <v>0.42424242424242425</v>
      </c>
      <c r="AS39" s="607">
        <f t="shared" si="33"/>
        <v>0.4935064935064935</v>
      </c>
      <c r="AT39" s="604">
        <v>789</v>
      </c>
      <c r="AU39" s="605">
        <v>671</v>
      </c>
      <c r="AV39" s="605">
        <v>532</v>
      </c>
      <c r="AW39" s="605">
        <v>276</v>
      </c>
      <c r="AX39" s="605">
        <v>217</v>
      </c>
      <c r="AY39" s="606">
        <f t="shared" si="34"/>
        <v>0.41132637853949328</v>
      </c>
      <c r="AZ39" s="607">
        <f t="shared" si="35"/>
        <v>0.51879699248120303</v>
      </c>
      <c r="BA39" s="604">
        <v>702</v>
      </c>
      <c r="BB39" s="605">
        <v>583</v>
      </c>
      <c r="BC39" s="605">
        <v>492</v>
      </c>
      <c r="BD39" s="605">
        <v>327</v>
      </c>
      <c r="BE39" s="605">
        <v>258</v>
      </c>
      <c r="BF39" s="606">
        <f t="shared" si="36"/>
        <v>0.56089193825042882</v>
      </c>
      <c r="BG39" s="607">
        <f t="shared" si="37"/>
        <v>0.66463414634146345</v>
      </c>
      <c r="BH39" s="604">
        <v>892</v>
      </c>
      <c r="BI39" s="605">
        <v>705</v>
      </c>
      <c r="BJ39" s="605">
        <v>628</v>
      </c>
      <c r="BK39" s="605">
        <v>375</v>
      </c>
      <c r="BL39" s="605">
        <v>299</v>
      </c>
      <c r="BM39" s="606">
        <f t="shared" si="38"/>
        <v>0.53191489361702127</v>
      </c>
      <c r="BN39" s="607">
        <f t="shared" si="39"/>
        <v>0.59713375796178347</v>
      </c>
      <c r="BO39" s="604">
        <v>662</v>
      </c>
      <c r="BP39" s="605">
        <v>536</v>
      </c>
      <c r="BQ39" s="605">
        <v>468</v>
      </c>
      <c r="BR39" s="605">
        <v>320</v>
      </c>
      <c r="BS39" s="605">
        <v>267</v>
      </c>
      <c r="BT39" s="606">
        <f t="shared" si="40"/>
        <v>0.59701492537313428</v>
      </c>
      <c r="BU39" s="607">
        <f t="shared" si="41"/>
        <v>0.68376068376068377</v>
      </c>
      <c r="BV39" s="604">
        <v>769</v>
      </c>
      <c r="BW39" s="605">
        <v>624</v>
      </c>
      <c r="BX39" s="605">
        <v>550</v>
      </c>
      <c r="BY39" s="605">
        <v>370</v>
      </c>
      <c r="BZ39" s="605">
        <v>316</v>
      </c>
      <c r="CA39" s="606">
        <f t="shared" si="42"/>
        <v>0.59294871794871795</v>
      </c>
      <c r="CB39" s="607">
        <f t="shared" si="43"/>
        <v>0.67272727272727273</v>
      </c>
      <c r="CC39" s="604">
        <v>853</v>
      </c>
      <c r="CD39" s="605">
        <v>694</v>
      </c>
      <c r="CE39" s="605">
        <v>617</v>
      </c>
      <c r="CF39" s="605">
        <v>352</v>
      </c>
      <c r="CG39" s="605">
        <v>286</v>
      </c>
      <c r="CH39" s="606">
        <f t="shared" si="44"/>
        <v>0.50720461095100866</v>
      </c>
      <c r="CI39" s="607">
        <f t="shared" si="45"/>
        <v>0.57050243111831445</v>
      </c>
      <c r="CJ39" s="604">
        <v>1167</v>
      </c>
      <c r="CK39" s="605">
        <v>945</v>
      </c>
      <c r="CL39" s="605">
        <v>945</v>
      </c>
      <c r="CM39" s="605">
        <v>509</v>
      </c>
      <c r="CN39" s="605">
        <v>381</v>
      </c>
      <c r="CO39" s="606">
        <f t="shared" si="46"/>
        <v>0.53862433862433867</v>
      </c>
      <c r="CP39" s="606">
        <f t="shared" si="47"/>
        <v>0.53862433862433867</v>
      </c>
      <c r="CQ39" s="606">
        <v>0.68042328042328037</v>
      </c>
      <c r="CR39" s="607">
        <v>0.68042328042328037</v>
      </c>
    </row>
    <row r="40" spans="1:96" s="2" customFormat="1" x14ac:dyDescent="0.25">
      <c r="A40" s="560" t="s">
        <v>202</v>
      </c>
      <c r="B40" s="561" t="s">
        <v>209</v>
      </c>
      <c r="C40" s="562" t="s">
        <v>210</v>
      </c>
      <c r="D40" s="563">
        <v>2718</v>
      </c>
      <c r="E40" s="564">
        <v>2178</v>
      </c>
      <c r="F40" s="564">
        <v>1806</v>
      </c>
      <c r="G40" s="564">
        <v>860</v>
      </c>
      <c r="H40" s="564">
        <v>647</v>
      </c>
      <c r="I40" s="565">
        <f t="shared" si="20"/>
        <v>0.39485766758494029</v>
      </c>
      <c r="J40" s="566">
        <f t="shared" si="21"/>
        <v>0.47619047619047616</v>
      </c>
      <c r="K40" s="563">
        <v>2375</v>
      </c>
      <c r="L40" s="564">
        <v>1892</v>
      </c>
      <c r="M40" s="564">
        <v>1563</v>
      </c>
      <c r="N40" s="564">
        <v>767</v>
      </c>
      <c r="O40" s="564">
        <v>616</v>
      </c>
      <c r="P40" s="565">
        <f t="shared" si="26"/>
        <v>0.40539112050739956</v>
      </c>
      <c r="Q40" s="566">
        <f t="shared" si="27"/>
        <v>0.49072296865003201</v>
      </c>
      <c r="R40" s="563">
        <v>2293</v>
      </c>
      <c r="S40" s="564">
        <v>1804</v>
      </c>
      <c r="T40" s="564">
        <v>1550</v>
      </c>
      <c r="U40" s="564">
        <v>733</v>
      </c>
      <c r="V40" s="564">
        <v>617</v>
      </c>
      <c r="W40" s="565">
        <f t="shared" si="24"/>
        <v>0.40631929046563192</v>
      </c>
      <c r="X40" s="566">
        <f t="shared" si="25"/>
        <v>0.47290322580645161</v>
      </c>
      <c r="Y40" s="563">
        <v>1911</v>
      </c>
      <c r="Z40" s="564">
        <v>1544</v>
      </c>
      <c r="AA40" s="564">
        <v>1247</v>
      </c>
      <c r="AB40" s="564">
        <v>701</v>
      </c>
      <c r="AC40" s="564">
        <v>566</v>
      </c>
      <c r="AD40" s="565">
        <f t="shared" si="28"/>
        <v>0.45401554404145078</v>
      </c>
      <c r="AE40" s="566">
        <f t="shared" si="29"/>
        <v>0.56214915797914999</v>
      </c>
      <c r="AF40" s="563">
        <v>1524</v>
      </c>
      <c r="AG40" s="564">
        <v>1251</v>
      </c>
      <c r="AH40" s="564">
        <v>974</v>
      </c>
      <c r="AI40" s="564">
        <v>787</v>
      </c>
      <c r="AJ40" s="564">
        <v>648</v>
      </c>
      <c r="AK40" s="565">
        <f t="shared" si="30"/>
        <v>0.62909672262190253</v>
      </c>
      <c r="AL40" s="566">
        <f t="shared" si="31"/>
        <v>0.80800821355236141</v>
      </c>
      <c r="AM40" s="563">
        <v>1314</v>
      </c>
      <c r="AN40" s="564">
        <v>1122</v>
      </c>
      <c r="AO40" s="564">
        <v>947</v>
      </c>
      <c r="AP40" s="564">
        <v>670</v>
      </c>
      <c r="AQ40" s="564">
        <v>514</v>
      </c>
      <c r="AR40" s="565">
        <f t="shared" si="32"/>
        <v>0.59714795008912658</v>
      </c>
      <c r="AS40" s="566">
        <f t="shared" si="33"/>
        <v>0.70749736008447728</v>
      </c>
      <c r="AT40" s="563">
        <v>1323</v>
      </c>
      <c r="AU40" s="564">
        <v>1195</v>
      </c>
      <c r="AV40" s="564">
        <v>1195</v>
      </c>
      <c r="AW40" s="564">
        <v>781</v>
      </c>
      <c r="AX40" s="564">
        <v>626</v>
      </c>
      <c r="AY40" s="565">
        <f t="shared" si="34"/>
        <v>0.65355648535564859</v>
      </c>
      <c r="AZ40" s="566">
        <f t="shared" si="35"/>
        <v>0.65355648535564859</v>
      </c>
      <c r="BA40" s="563">
        <v>1143</v>
      </c>
      <c r="BB40" s="564">
        <v>1027</v>
      </c>
      <c r="BC40" s="564">
        <v>1027</v>
      </c>
      <c r="BD40" s="564">
        <v>753</v>
      </c>
      <c r="BE40" s="564">
        <v>575</v>
      </c>
      <c r="BF40" s="565">
        <f t="shared" si="36"/>
        <v>0.73320350535540413</v>
      </c>
      <c r="BG40" s="566">
        <f t="shared" si="37"/>
        <v>0.73320350535540413</v>
      </c>
      <c r="BH40" s="563">
        <v>989</v>
      </c>
      <c r="BI40" s="564">
        <v>887</v>
      </c>
      <c r="BJ40" s="564">
        <v>887</v>
      </c>
      <c r="BK40" s="564">
        <v>639</v>
      </c>
      <c r="BL40" s="564">
        <v>493</v>
      </c>
      <c r="BM40" s="565">
        <f t="shared" si="38"/>
        <v>0.72040586245772265</v>
      </c>
      <c r="BN40" s="566">
        <f t="shared" si="39"/>
        <v>0.72040586245772265</v>
      </c>
      <c r="BO40" s="563">
        <v>939</v>
      </c>
      <c r="BP40" s="564">
        <v>852</v>
      </c>
      <c r="BQ40" s="564">
        <v>852</v>
      </c>
      <c r="BR40" s="564">
        <v>620</v>
      </c>
      <c r="BS40" s="564">
        <v>486</v>
      </c>
      <c r="BT40" s="565">
        <f t="shared" si="40"/>
        <v>0.72769953051643188</v>
      </c>
      <c r="BU40" s="566">
        <f t="shared" si="41"/>
        <v>0.72769953051643188</v>
      </c>
      <c r="BV40" s="563">
        <v>932</v>
      </c>
      <c r="BW40" s="564">
        <v>855</v>
      </c>
      <c r="BX40" s="564">
        <v>855</v>
      </c>
      <c r="BY40" s="564">
        <v>634</v>
      </c>
      <c r="BZ40" s="564">
        <v>481</v>
      </c>
      <c r="CA40" s="565">
        <f t="shared" si="42"/>
        <v>0.74152046783625736</v>
      </c>
      <c r="CB40" s="566">
        <f t="shared" si="43"/>
        <v>0.74152046783625736</v>
      </c>
      <c r="CC40" s="563">
        <v>994</v>
      </c>
      <c r="CD40" s="564">
        <v>920</v>
      </c>
      <c r="CE40" s="564">
        <v>920</v>
      </c>
      <c r="CF40" s="564">
        <v>738</v>
      </c>
      <c r="CG40" s="564">
        <v>646</v>
      </c>
      <c r="CH40" s="565">
        <f t="shared" si="44"/>
        <v>0.80217391304347829</v>
      </c>
      <c r="CI40" s="566">
        <f t="shared" si="45"/>
        <v>0.80217391304347829</v>
      </c>
      <c r="CJ40" s="563">
        <v>1269</v>
      </c>
      <c r="CK40" s="564">
        <v>1183</v>
      </c>
      <c r="CL40" s="564">
        <v>1183</v>
      </c>
      <c r="CM40" s="564">
        <v>887</v>
      </c>
      <c r="CN40" s="564">
        <v>746</v>
      </c>
      <c r="CO40" s="565">
        <f t="shared" si="46"/>
        <v>0.74978867286559592</v>
      </c>
      <c r="CP40" s="565">
        <f t="shared" si="47"/>
        <v>0.74978867286559592</v>
      </c>
      <c r="CQ40" s="565">
        <v>0.96280642434488584</v>
      </c>
      <c r="CR40" s="566">
        <v>0.96280642434488584</v>
      </c>
    </row>
    <row r="41" spans="1:96" s="2" customFormat="1" x14ac:dyDescent="0.25">
      <c r="A41" s="560" t="s">
        <v>202</v>
      </c>
      <c r="B41" s="561" t="s">
        <v>211</v>
      </c>
      <c r="C41" s="562" t="s">
        <v>212</v>
      </c>
      <c r="D41" s="563">
        <v>851</v>
      </c>
      <c r="E41" s="564">
        <v>781</v>
      </c>
      <c r="F41" s="564">
        <v>781</v>
      </c>
      <c r="G41" s="564">
        <v>656</v>
      </c>
      <c r="H41" s="564">
        <v>450</v>
      </c>
      <c r="I41" s="565">
        <f t="shared" si="20"/>
        <v>0.83994878361075542</v>
      </c>
      <c r="J41" s="566">
        <f t="shared" si="21"/>
        <v>0.83994878361075542</v>
      </c>
      <c r="K41" s="563">
        <v>754</v>
      </c>
      <c r="L41" s="564">
        <v>690</v>
      </c>
      <c r="M41" s="564">
        <v>690</v>
      </c>
      <c r="N41" s="564">
        <v>593</v>
      </c>
      <c r="O41" s="564">
        <v>418</v>
      </c>
      <c r="P41" s="565">
        <f t="shared" si="26"/>
        <v>0.85942028985507246</v>
      </c>
      <c r="Q41" s="566">
        <f t="shared" si="27"/>
        <v>0.85942028985507246</v>
      </c>
      <c r="R41" s="563">
        <v>653</v>
      </c>
      <c r="S41" s="564">
        <v>609</v>
      </c>
      <c r="T41" s="564">
        <v>609</v>
      </c>
      <c r="U41" s="564">
        <v>510</v>
      </c>
      <c r="V41" s="564">
        <v>386</v>
      </c>
      <c r="W41" s="565">
        <f t="shared" si="24"/>
        <v>0.83743842364532017</v>
      </c>
      <c r="X41" s="566">
        <f t="shared" si="25"/>
        <v>0.83743842364532017</v>
      </c>
      <c r="Y41" s="563">
        <v>594</v>
      </c>
      <c r="Z41" s="564">
        <v>547</v>
      </c>
      <c r="AA41" s="564">
        <v>547</v>
      </c>
      <c r="AB41" s="564">
        <v>453</v>
      </c>
      <c r="AC41" s="564">
        <v>342</v>
      </c>
      <c r="AD41" s="565">
        <f t="shared" si="28"/>
        <v>0.82815356489945158</v>
      </c>
      <c r="AE41" s="566">
        <f t="shared" si="29"/>
        <v>0.82815356489945158</v>
      </c>
      <c r="AF41" s="563">
        <v>515</v>
      </c>
      <c r="AG41" s="564">
        <v>480</v>
      </c>
      <c r="AH41" s="564">
        <v>480</v>
      </c>
      <c r="AI41" s="564">
        <v>398</v>
      </c>
      <c r="AJ41" s="564">
        <v>297</v>
      </c>
      <c r="AK41" s="565">
        <f t="shared" si="30"/>
        <v>0.82916666666666672</v>
      </c>
      <c r="AL41" s="566">
        <f t="shared" si="31"/>
        <v>0.82916666666666672</v>
      </c>
      <c r="AM41" s="563">
        <v>344</v>
      </c>
      <c r="AN41" s="564">
        <v>331</v>
      </c>
      <c r="AO41" s="564">
        <v>331</v>
      </c>
      <c r="AP41" s="564">
        <v>273</v>
      </c>
      <c r="AQ41" s="564">
        <v>207</v>
      </c>
      <c r="AR41" s="565">
        <f t="shared" si="32"/>
        <v>0.82477341389728098</v>
      </c>
      <c r="AS41" s="566">
        <f t="shared" si="33"/>
        <v>0.82477341389728098</v>
      </c>
      <c r="AT41" s="563">
        <v>255</v>
      </c>
      <c r="AU41" s="564">
        <v>250</v>
      </c>
      <c r="AV41" s="564">
        <v>250</v>
      </c>
      <c r="AW41" s="564">
        <v>216</v>
      </c>
      <c r="AX41" s="564">
        <v>145</v>
      </c>
      <c r="AY41" s="565">
        <f t="shared" si="34"/>
        <v>0.86399999999999999</v>
      </c>
      <c r="AZ41" s="566">
        <f t="shared" si="35"/>
        <v>0.86399999999999999</v>
      </c>
      <c r="BA41" s="563">
        <v>238</v>
      </c>
      <c r="BB41" s="564">
        <v>225</v>
      </c>
      <c r="BC41" s="564">
        <v>225</v>
      </c>
      <c r="BD41" s="564">
        <v>191</v>
      </c>
      <c r="BE41" s="564">
        <v>130</v>
      </c>
      <c r="BF41" s="565">
        <f t="shared" si="36"/>
        <v>0.84888888888888892</v>
      </c>
      <c r="BG41" s="566">
        <f t="shared" si="37"/>
        <v>0.84888888888888892</v>
      </c>
      <c r="BH41" s="563">
        <v>282</v>
      </c>
      <c r="BI41" s="564">
        <v>277</v>
      </c>
      <c r="BJ41" s="564">
        <v>277</v>
      </c>
      <c r="BK41" s="564">
        <v>225</v>
      </c>
      <c r="BL41" s="564">
        <v>157</v>
      </c>
      <c r="BM41" s="565">
        <f t="shared" si="38"/>
        <v>0.81227436823104693</v>
      </c>
      <c r="BN41" s="566">
        <f t="shared" si="39"/>
        <v>0.81227436823104693</v>
      </c>
      <c r="BO41" s="563">
        <v>262</v>
      </c>
      <c r="BP41" s="564">
        <v>260</v>
      </c>
      <c r="BQ41" s="564">
        <v>260</v>
      </c>
      <c r="BR41" s="564">
        <v>213</v>
      </c>
      <c r="BS41" s="564">
        <v>154</v>
      </c>
      <c r="BT41" s="565">
        <f t="shared" si="40"/>
        <v>0.81923076923076921</v>
      </c>
      <c r="BU41" s="566">
        <f t="shared" si="41"/>
        <v>0.81923076923076921</v>
      </c>
      <c r="BV41" s="563">
        <v>320</v>
      </c>
      <c r="BW41" s="564">
        <v>317</v>
      </c>
      <c r="BX41" s="564">
        <v>317</v>
      </c>
      <c r="BY41" s="564">
        <v>270</v>
      </c>
      <c r="BZ41" s="564">
        <v>201</v>
      </c>
      <c r="CA41" s="565">
        <f t="shared" si="42"/>
        <v>0.8517350157728707</v>
      </c>
      <c r="CB41" s="566">
        <f t="shared" si="43"/>
        <v>0.8517350157728707</v>
      </c>
      <c r="CC41" s="563">
        <v>215</v>
      </c>
      <c r="CD41" s="564">
        <v>201</v>
      </c>
      <c r="CE41" s="564">
        <v>201</v>
      </c>
      <c r="CF41" s="564">
        <v>193</v>
      </c>
      <c r="CG41" s="564">
        <v>165</v>
      </c>
      <c r="CH41" s="565">
        <f t="shared" si="44"/>
        <v>0.96019900497512434</v>
      </c>
      <c r="CI41" s="566">
        <f t="shared" si="45"/>
        <v>0.96019900497512434</v>
      </c>
      <c r="CJ41" s="563">
        <v>287</v>
      </c>
      <c r="CK41" s="564">
        <v>270</v>
      </c>
      <c r="CL41" s="564">
        <v>270</v>
      </c>
      <c r="CM41" s="564">
        <v>230</v>
      </c>
      <c r="CN41" s="564">
        <v>149</v>
      </c>
      <c r="CO41" s="565">
        <f t="shared" si="46"/>
        <v>0.85185185185185186</v>
      </c>
      <c r="CP41" s="565">
        <f t="shared" si="47"/>
        <v>0.85185185185185186</v>
      </c>
      <c r="CQ41" s="565">
        <v>0.96296296296296291</v>
      </c>
      <c r="CR41" s="566">
        <v>0.96296296296296291</v>
      </c>
    </row>
    <row r="42" spans="1:96" s="2" customFormat="1" x14ac:dyDescent="0.25">
      <c r="A42" s="560" t="s">
        <v>202</v>
      </c>
      <c r="B42" s="561" t="s">
        <v>213</v>
      </c>
      <c r="C42" s="562" t="s">
        <v>214</v>
      </c>
      <c r="D42" s="563">
        <v>467</v>
      </c>
      <c r="E42" s="564">
        <v>467</v>
      </c>
      <c r="F42" s="564">
        <v>360</v>
      </c>
      <c r="G42" s="564">
        <v>82</v>
      </c>
      <c r="H42" s="564">
        <v>73</v>
      </c>
      <c r="I42" s="565">
        <f t="shared" si="20"/>
        <v>0.17558886509635974</v>
      </c>
      <c r="J42" s="566">
        <f t="shared" si="21"/>
        <v>0.22777777777777777</v>
      </c>
      <c r="K42" s="563">
        <v>431</v>
      </c>
      <c r="L42" s="564">
        <v>426</v>
      </c>
      <c r="M42" s="564">
        <v>313</v>
      </c>
      <c r="N42" s="564">
        <v>83</v>
      </c>
      <c r="O42" s="564">
        <v>71</v>
      </c>
      <c r="P42" s="565">
        <f t="shared" si="26"/>
        <v>0.19483568075117372</v>
      </c>
      <c r="Q42" s="566">
        <f t="shared" si="27"/>
        <v>0.26517571884984026</v>
      </c>
      <c r="R42" s="563">
        <v>405</v>
      </c>
      <c r="S42" s="564">
        <v>404</v>
      </c>
      <c r="T42" s="564">
        <v>302</v>
      </c>
      <c r="U42" s="564">
        <v>82</v>
      </c>
      <c r="V42" s="564">
        <v>74</v>
      </c>
      <c r="W42" s="565">
        <f t="shared" si="24"/>
        <v>0.20297029702970298</v>
      </c>
      <c r="X42" s="566">
        <f t="shared" si="25"/>
        <v>0.27152317880794702</v>
      </c>
      <c r="Y42" s="563">
        <v>352</v>
      </c>
      <c r="Z42" s="564">
        <v>352</v>
      </c>
      <c r="AA42" s="564">
        <v>249</v>
      </c>
      <c r="AB42" s="564">
        <v>76</v>
      </c>
      <c r="AC42" s="564">
        <v>67</v>
      </c>
      <c r="AD42" s="565">
        <f t="shared" si="28"/>
        <v>0.21590909090909091</v>
      </c>
      <c r="AE42" s="566">
        <f t="shared" si="29"/>
        <v>0.30522088353413657</v>
      </c>
      <c r="AF42" s="563">
        <v>293</v>
      </c>
      <c r="AG42" s="564">
        <v>293</v>
      </c>
      <c r="AH42" s="564">
        <v>215</v>
      </c>
      <c r="AI42" s="564">
        <v>72</v>
      </c>
      <c r="AJ42" s="564">
        <v>67</v>
      </c>
      <c r="AK42" s="565">
        <f t="shared" si="30"/>
        <v>0.24573378839590443</v>
      </c>
      <c r="AL42" s="566">
        <f t="shared" si="31"/>
        <v>0.33488372093023255</v>
      </c>
      <c r="AM42" s="563">
        <v>231</v>
      </c>
      <c r="AN42" s="564">
        <v>231</v>
      </c>
      <c r="AO42" s="564">
        <v>184</v>
      </c>
      <c r="AP42" s="564">
        <v>70</v>
      </c>
      <c r="AQ42" s="564">
        <v>63</v>
      </c>
      <c r="AR42" s="565">
        <f t="shared" si="32"/>
        <v>0.30303030303030304</v>
      </c>
      <c r="AS42" s="566">
        <f t="shared" si="33"/>
        <v>0.38043478260869568</v>
      </c>
      <c r="AT42" s="563">
        <v>212</v>
      </c>
      <c r="AU42" s="564">
        <v>212</v>
      </c>
      <c r="AV42" s="564">
        <v>174</v>
      </c>
      <c r="AW42" s="564">
        <v>70</v>
      </c>
      <c r="AX42" s="564">
        <v>64</v>
      </c>
      <c r="AY42" s="565">
        <f t="shared" si="34"/>
        <v>0.330188679245283</v>
      </c>
      <c r="AZ42" s="566">
        <f t="shared" si="35"/>
        <v>0.40229885057471265</v>
      </c>
      <c r="BA42" s="563">
        <v>213</v>
      </c>
      <c r="BB42" s="564">
        <v>213</v>
      </c>
      <c r="BC42" s="564">
        <v>154</v>
      </c>
      <c r="BD42" s="564">
        <v>72</v>
      </c>
      <c r="BE42" s="564">
        <v>67</v>
      </c>
      <c r="BF42" s="565">
        <f t="shared" si="36"/>
        <v>0.3380281690140845</v>
      </c>
      <c r="BG42" s="566">
        <f t="shared" si="37"/>
        <v>0.46753246753246752</v>
      </c>
      <c r="BH42" s="563">
        <v>191</v>
      </c>
      <c r="BI42" s="564">
        <v>191</v>
      </c>
      <c r="BJ42" s="564">
        <v>145</v>
      </c>
      <c r="BK42" s="564">
        <v>77</v>
      </c>
      <c r="BL42" s="564">
        <v>60</v>
      </c>
      <c r="BM42" s="565">
        <f t="shared" si="38"/>
        <v>0.40314136125654448</v>
      </c>
      <c r="BN42" s="566">
        <f t="shared" si="39"/>
        <v>0.53103448275862064</v>
      </c>
      <c r="BO42" s="563">
        <v>181</v>
      </c>
      <c r="BP42" s="564">
        <v>181</v>
      </c>
      <c r="BQ42" s="564">
        <v>134</v>
      </c>
      <c r="BR42" s="564">
        <v>75</v>
      </c>
      <c r="BS42" s="564">
        <v>66</v>
      </c>
      <c r="BT42" s="565">
        <f t="shared" si="40"/>
        <v>0.4143646408839779</v>
      </c>
      <c r="BU42" s="566">
        <f t="shared" si="41"/>
        <v>0.55970149253731338</v>
      </c>
      <c r="BV42" s="563">
        <v>165</v>
      </c>
      <c r="BW42" s="564">
        <v>165</v>
      </c>
      <c r="BX42" s="564">
        <v>138</v>
      </c>
      <c r="BY42" s="564">
        <v>82</v>
      </c>
      <c r="BZ42" s="564">
        <v>70</v>
      </c>
      <c r="CA42" s="565">
        <f t="shared" si="42"/>
        <v>0.49696969696969695</v>
      </c>
      <c r="CB42" s="566">
        <f t="shared" si="43"/>
        <v>0.59420289855072461</v>
      </c>
      <c r="CC42" s="563">
        <v>182</v>
      </c>
      <c r="CD42" s="564">
        <v>182</v>
      </c>
      <c r="CE42" s="564">
        <v>153</v>
      </c>
      <c r="CF42" s="564">
        <v>73</v>
      </c>
      <c r="CG42" s="564">
        <v>68</v>
      </c>
      <c r="CH42" s="565">
        <f t="shared" si="44"/>
        <v>0.40109890109890112</v>
      </c>
      <c r="CI42" s="566">
        <f t="shared" si="45"/>
        <v>0.47712418300653597</v>
      </c>
      <c r="CJ42" s="563">
        <v>267</v>
      </c>
      <c r="CK42" s="564">
        <v>267</v>
      </c>
      <c r="CL42" s="564">
        <v>246</v>
      </c>
      <c r="CM42" s="564">
        <v>74</v>
      </c>
      <c r="CN42" s="564">
        <v>50</v>
      </c>
      <c r="CO42" s="565">
        <f t="shared" si="46"/>
        <v>0.27715355805243447</v>
      </c>
      <c r="CP42" s="565">
        <f t="shared" si="47"/>
        <v>0.30081300813008133</v>
      </c>
      <c r="CQ42" s="565">
        <v>0.27715355805243447</v>
      </c>
      <c r="CR42" s="566">
        <v>0.30081300813008133</v>
      </c>
    </row>
    <row r="43" spans="1:96" s="2" customFormat="1" x14ac:dyDescent="0.25">
      <c r="A43" s="569" t="s">
        <v>202</v>
      </c>
      <c r="B43" s="570" t="s">
        <v>215</v>
      </c>
      <c r="C43" s="591" t="s">
        <v>199</v>
      </c>
      <c r="D43" s="563">
        <v>501</v>
      </c>
      <c r="E43" s="564">
        <v>396</v>
      </c>
      <c r="F43" s="573">
        <v>320</v>
      </c>
      <c r="G43" s="573">
        <v>268</v>
      </c>
      <c r="H43" s="573">
        <v>192</v>
      </c>
      <c r="I43" s="574">
        <f t="shared" si="20"/>
        <v>0.6767676767676768</v>
      </c>
      <c r="J43" s="575">
        <f t="shared" si="21"/>
        <v>0.83750000000000002</v>
      </c>
      <c r="K43" s="563">
        <v>625</v>
      </c>
      <c r="L43" s="564">
        <v>489</v>
      </c>
      <c r="M43" s="573">
        <v>412</v>
      </c>
      <c r="N43" s="573">
        <v>256</v>
      </c>
      <c r="O43" s="573">
        <v>191</v>
      </c>
      <c r="P43" s="574">
        <f t="shared" ref="P43:P74" si="48">N43/L43</f>
        <v>0.52351738241308798</v>
      </c>
      <c r="Q43" s="575">
        <f t="shared" ref="Q43:Q74" si="49">N43/M43</f>
        <v>0.62135922330097082</v>
      </c>
      <c r="R43" s="563">
        <v>625</v>
      </c>
      <c r="S43" s="564">
        <v>496</v>
      </c>
      <c r="T43" s="573">
        <v>430</v>
      </c>
      <c r="U43" s="573">
        <v>254</v>
      </c>
      <c r="V43" s="573">
        <v>187</v>
      </c>
      <c r="W43" s="574">
        <f t="shared" si="24"/>
        <v>0.51209677419354838</v>
      </c>
      <c r="X43" s="575">
        <f t="shared" si="25"/>
        <v>0.59069767441860466</v>
      </c>
      <c r="Y43" s="609" t="s">
        <v>67</v>
      </c>
      <c r="Z43" s="564" t="s">
        <v>67</v>
      </c>
      <c r="AA43" s="564" t="s">
        <v>67</v>
      </c>
      <c r="AB43" s="564" t="s">
        <v>67</v>
      </c>
      <c r="AC43" s="564" t="s">
        <v>67</v>
      </c>
      <c r="AD43" s="565" t="s">
        <v>67</v>
      </c>
      <c r="AE43" s="566" t="s">
        <v>67</v>
      </c>
      <c r="AF43" s="572" t="s">
        <v>67</v>
      </c>
      <c r="AG43" s="573" t="s">
        <v>67</v>
      </c>
      <c r="AH43" s="573" t="s">
        <v>67</v>
      </c>
      <c r="AI43" s="573" t="s">
        <v>67</v>
      </c>
      <c r="AJ43" s="573" t="s">
        <v>67</v>
      </c>
      <c r="AK43" s="574" t="s">
        <v>67</v>
      </c>
      <c r="AL43" s="575" t="s">
        <v>67</v>
      </c>
      <c r="AM43" s="572" t="s">
        <v>67</v>
      </c>
      <c r="AN43" s="573" t="s">
        <v>67</v>
      </c>
      <c r="AO43" s="573" t="s">
        <v>67</v>
      </c>
      <c r="AP43" s="573" t="s">
        <v>67</v>
      </c>
      <c r="AQ43" s="573" t="s">
        <v>67</v>
      </c>
      <c r="AR43" s="574" t="s">
        <v>67</v>
      </c>
      <c r="AS43" s="575" t="s">
        <v>67</v>
      </c>
      <c r="AT43" s="572" t="s">
        <v>67</v>
      </c>
      <c r="AU43" s="573" t="s">
        <v>67</v>
      </c>
      <c r="AV43" s="573" t="s">
        <v>67</v>
      </c>
      <c r="AW43" s="573" t="s">
        <v>67</v>
      </c>
      <c r="AX43" s="573" t="s">
        <v>67</v>
      </c>
      <c r="AY43" s="574" t="s">
        <v>67</v>
      </c>
      <c r="AZ43" s="575" t="s">
        <v>67</v>
      </c>
      <c r="BA43" s="572" t="s">
        <v>67</v>
      </c>
      <c r="BB43" s="573" t="s">
        <v>67</v>
      </c>
      <c r="BC43" s="573" t="s">
        <v>67</v>
      </c>
      <c r="BD43" s="573" t="s">
        <v>67</v>
      </c>
      <c r="BE43" s="573" t="s">
        <v>67</v>
      </c>
      <c r="BF43" s="574" t="s">
        <v>67</v>
      </c>
      <c r="BG43" s="575" t="s">
        <v>67</v>
      </c>
      <c r="BH43" s="572" t="s">
        <v>67</v>
      </c>
      <c r="BI43" s="573" t="s">
        <v>67</v>
      </c>
      <c r="BJ43" s="573" t="s">
        <v>67</v>
      </c>
      <c r="BK43" s="573" t="s">
        <v>67</v>
      </c>
      <c r="BL43" s="573" t="s">
        <v>67</v>
      </c>
      <c r="BM43" s="574" t="s">
        <v>67</v>
      </c>
      <c r="BN43" s="575" t="s">
        <v>67</v>
      </c>
      <c r="BO43" s="572" t="s">
        <v>67</v>
      </c>
      <c r="BP43" s="573" t="s">
        <v>67</v>
      </c>
      <c r="BQ43" s="573" t="s">
        <v>67</v>
      </c>
      <c r="BR43" s="573" t="s">
        <v>67</v>
      </c>
      <c r="BS43" s="573" t="s">
        <v>67</v>
      </c>
      <c r="BT43" s="574" t="s">
        <v>67</v>
      </c>
      <c r="BU43" s="575" t="s">
        <v>67</v>
      </c>
      <c r="BV43" s="572" t="s">
        <v>67</v>
      </c>
      <c r="BW43" s="573" t="s">
        <v>67</v>
      </c>
      <c r="BX43" s="573" t="s">
        <v>67</v>
      </c>
      <c r="BY43" s="573" t="s">
        <v>67</v>
      </c>
      <c r="BZ43" s="573" t="s">
        <v>67</v>
      </c>
      <c r="CA43" s="574" t="s">
        <v>67</v>
      </c>
      <c r="CB43" s="575" t="s">
        <v>67</v>
      </c>
      <c r="CC43" s="572" t="s">
        <v>67</v>
      </c>
      <c r="CD43" s="573" t="s">
        <v>67</v>
      </c>
      <c r="CE43" s="573" t="s">
        <v>67</v>
      </c>
      <c r="CF43" s="573" t="s">
        <v>67</v>
      </c>
      <c r="CG43" s="573" t="s">
        <v>67</v>
      </c>
      <c r="CH43" s="574" t="s">
        <v>67</v>
      </c>
      <c r="CI43" s="575" t="s">
        <v>67</v>
      </c>
      <c r="CJ43" s="572" t="s">
        <v>67</v>
      </c>
      <c r="CK43" s="573" t="s">
        <v>67</v>
      </c>
      <c r="CL43" s="573" t="s">
        <v>67</v>
      </c>
      <c r="CM43" s="573" t="s">
        <v>67</v>
      </c>
      <c r="CN43" s="573" t="s">
        <v>67</v>
      </c>
      <c r="CO43" s="574" t="s">
        <v>67</v>
      </c>
      <c r="CP43" s="574" t="s">
        <v>67</v>
      </c>
      <c r="CQ43" s="574" t="s">
        <v>67</v>
      </c>
      <c r="CR43" s="575" t="s">
        <v>67</v>
      </c>
    </row>
    <row r="44" spans="1:96" s="2" customFormat="1" x14ac:dyDescent="0.25">
      <c r="A44" s="610" t="s">
        <v>216</v>
      </c>
      <c r="B44" s="611" t="s">
        <v>217</v>
      </c>
      <c r="C44" s="612"/>
      <c r="D44" s="594">
        <v>51285</v>
      </c>
      <c r="E44" s="579">
        <v>28055</v>
      </c>
      <c r="F44" s="579">
        <v>24446</v>
      </c>
      <c r="G44" s="579">
        <v>12019</v>
      </c>
      <c r="H44" s="580">
        <v>9544</v>
      </c>
      <c r="I44" s="581">
        <f t="shared" si="20"/>
        <v>0.42840848333630371</v>
      </c>
      <c r="J44" s="582">
        <f t="shared" si="21"/>
        <v>0.49165507649513213</v>
      </c>
      <c r="K44" s="594">
        <v>51127</v>
      </c>
      <c r="L44" s="579">
        <v>27392</v>
      </c>
      <c r="M44" s="579">
        <v>23923</v>
      </c>
      <c r="N44" s="579">
        <v>11665</v>
      </c>
      <c r="O44" s="580">
        <v>9147</v>
      </c>
      <c r="P44" s="581">
        <f t="shared" si="48"/>
        <v>0.42585426401869159</v>
      </c>
      <c r="Q44" s="582">
        <f t="shared" si="49"/>
        <v>0.4876060694728922</v>
      </c>
      <c r="R44" s="594">
        <v>53490</v>
      </c>
      <c r="S44" s="579">
        <v>28669</v>
      </c>
      <c r="T44" s="579">
        <v>24958</v>
      </c>
      <c r="U44" s="579">
        <v>11329</v>
      </c>
      <c r="V44" s="580">
        <v>8799</v>
      </c>
      <c r="W44" s="581">
        <f t="shared" si="24"/>
        <v>0.39516550978408732</v>
      </c>
      <c r="X44" s="582">
        <f t="shared" si="25"/>
        <v>0.45392258995111789</v>
      </c>
      <c r="Y44" s="594">
        <v>49240</v>
      </c>
      <c r="Z44" s="579">
        <v>26776</v>
      </c>
      <c r="AA44" s="579">
        <v>23201</v>
      </c>
      <c r="AB44" s="579">
        <v>10121</v>
      </c>
      <c r="AC44" s="580">
        <v>7741</v>
      </c>
      <c r="AD44" s="581">
        <f t="shared" ref="AD44:AD74" si="50">AB44/Z44</f>
        <v>0.37798775022408126</v>
      </c>
      <c r="AE44" s="582">
        <f t="shared" ref="AE44:AE74" si="51">AB44/AA44</f>
        <v>0.43623119693116674</v>
      </c>
      <c r="AF44" s="594">
        <v>45244</v>
      </c>
      <c r="AG44" s="579">
        <v>24658</v>
      </c>
      <c r="AH44" s="579">
        <v>21445</v>
      </c>
      <c r="AI44" s="579">
        <v>9816</v>
      </c>
      <c r="AJ44" s="580">
        <v>7479</v>
      </c>
      <c r="AK44" s="581">
        <f t="shared" ref="AK44:AK74" si="52">AI44/AG44</f>
        <v>0.39808581393462567</v>
      </c>
      <c r="AL44" s="582">
        <f t="shared" ref="AL44:AL74" si="53">AI44/AH44</f>
        <v>0.4577290743763115</v>
      </c>
      <c r="AM44" s="594">
        <v>39621</v>
      </c>
      <c r="AN44" s="579">
        <v>21760</v>
      </c>
      <c r="AO44" s="579">
        <v>18571</v>
      </c>
      <c r="AP44" s="579">
        <v>8536</v>
      </c>
      <c r="AQ44" s="580">
        <v>6453</v>
      </c>
      <c r="AR44" s="581">
        <f t="shared" ref="AR44:AR74" si="54">AP44/AN44</f>
        <v>0.39227941176470588</v>
      </c>
      <c r="AS44" s="582">
        <f t="shared" ref="AS44:AS74" si="55">AP44/AO44</f>
        <v>0.45964137633945401</v>
      </c>
      <c r="AT44" s="594">
        <v>36243</v>
      </c>
      <c r="AU44" s="579">
        <v>19616</v>
      </c>
      <c r="AV44" s="579">
        <v>16484</v>
      </c>
      <c r="AW44" s="579">
        <v>8462</v>
      </c>
      <c r="AX44" s="580">
        <v>6501</v>
      </c>
      <c r="AY44" s="581">
        <f t="shared" ref="AY44:AY74" si="56">AW44/AU44</f>
        <v>0.4313825448613377</v>
      </c>
      <c r="AZ44" s="582">
        <f t="shared" ref="AZ44:AZ74" si="57">AW44/AV44</f>
        <v>0.51334627517592812</v>
      </c>
      <c r="BA44" s="594">
        <v>33482</v>
      </c>
      <c r="BB44" s="579">
        <v>18177</v>
      </c>
      <c r="BC44" s="579">
        <v>15516</v>
      </c>
      <c r="BD44" s="579">
        <v>8036</v>
      </c>
      <c r="BE44" s="580">
        <v>6148</v>
      </c>
      <c r="BF44" s="581">
        <f t="shared" ref="BF44:BF74" si="58">BD44/BB44</f>
        <v>0.44209715574627279</v>
      </c>
      <c r="BG44" s="582">
        <f t="shared" ref="BG44:BG74" si="59">BD44/BC44</f>
        <v>0.51791698891466875</v>
      </c>
      <c r="BH44" s="594">
        <v>32661</v>
      </c>
      <c r="BI44" s="579">
        <v>17794</v>
      </c>
      <c r="BJ44" s="579">
        <v>14836</v>
      </c>
      <c r="BK44" s="579">
        <v>8043</v>
      </c>
      <c r="BL44" s="580">
        <v>5981</v>
      </c>
      <c r="BM44" s="581">
        <f t="shared" ref="BM44:BM74" si="60">BK44/BI44</f>
        <v>0.45200629425649097</v>
      </c>
      <c r="BN44" s="582">
        <f t="shared" ref="BN44:BN74" si="61">BK44/BJ44</f>
        <v>0.5421272580210299</v>
      </c>
      <c r="BO44" s="594">
        <v>31722</v>
      </c>
      <c r="BP44" s="579">
        <v>17661</v>
      </c>
      <c r="BQ44" s="579">
        <v>15331</v>
      </c>
      <c r="BR44" s="579">
        <v>8301</v>
      </c>
      <c r="BS44" s="580">
        <v>6256</v>
      </c>
      <c r="BT44" s="581">
        <f t="shared" ref="BT44:BT74" si="62">BR44/BP44</f>
        <v>0.47001868523866147</v>
      </c>
      <c r="BU44" s="582">
        <f t="shared" ref="BU44:BU74" si="63">BR44/BQ44</f>
        <v>0.54145196008088192</v>
      </c>
      <c r="BV44" s="594">
        <v>29530</v>
      </c>
      <c r="BW44" s="579">
        <v>17225</v>
      </c>
      <c r="BX44" s="579">
        <v>14991</v>
      </c>
      <c r="BY44" s="579">
        <v>8190</v>
      </c>
      <c r="BZ44" s="580">
        <v>6038</v>
      </c>
      <c r="CA44" s="581">
        <f t="shared" ref="CA44:CA74" si="64">BY44/BW44</f>
        <v>0.47547169811320755</v>
      </c>
      <c r="CB44" s="582">
        <f t="shared" ref="CB44:CB74" si="65">BY44/BX44</f>
        <v>0.54632779667800679</v>
      </c>
      <c r="CC44" s="594">
        <v>30657</v>
      </c>
      <c r="CD44" s="579">
        <v>17781</v>
      </c>
      <c r="CE44" s="579">
        <v>14859</v>
      </c>
      <c r="CF44" s="579">
        <v>8401</v>
      </c>
      <c r="CG44" s="580">
        <v>6436</v>
      </c>
      <c r="CH44" s="581">
        <f t="shared" ref="CH44:CH74" si="66">CF44/CD44</f>
        <v>0.47247061470108542</v>
      </c>
      <c r="CI44" s="582">
        <f t="shared" ref="CI44:CI74" si="67">CF44/CE44</f>
        <v>0.56538125042062048</v>
      </c>
      <c r="CJ44" s="594">
        <v>35555</v>
      </c>
      <c r="CK44" s="579">
        <v>20326</v>
      </c>
      <c r="CL44" s="579">
        <v>18247</v>
      </c>
      <c r="CM44" s="579">
        <v>8635</v>
      </c>
      <c r="CN44" s="580">
        <v>6695</v>
      </c>
      <c r="CO44" s="581">
        <f t="shared" ref="CO44:CO45" si="68">CM44/CK44</f>
        <v>0.42482534684640361</v>
      </c>
      <c r="CP44" s="761">
        <f t="shared" ref="CP44:CP45" si="69">CM44/CL44</f>
        <v>0.47322847591384887</v>
      </c>
      <c r="CQ44" s="581">
        <v>0.42925317327560758</v>
      </c>
      <c r="CR44" s="582">
        <v>0.47816079355510493</v>
      </c>
    </row>
    <row r="45" spans="1:96" s="2" customFormat="1" x14ac:dyDescent="0.25">
      <c r="A45" s="613" t="s">
        <v>216</v>
      </c>
      <c r="B45" s="614" t="s">
        <v>218</v>
      </c>
      <c r="C45" s="615" t="s">
        <v>219</v>
      </c>
      <c r="D45" s="556">
        <v>4916</v>
      </c>
      <c r="E45" s="557">
        <v>3490</v>
      </c>
      <c r="F45" s="557">
        <v>2572</v>
      </c>
      <c r="G45" s="557">
        <v>774</v>
      </c>
      <c r="H45" s="557">
        <v>628</v>
      </c>
      <c r="I45" s="558">
        <f t="shared" si="20"/>
        <v>0.22177650429799428</v>
      </c>
      <c r="J45" s="559">
        <f t="shared" si="21"/>
        <v>0.30093312597200622</v>
      </c>
      <c r="K45" s="556">
        <v>5090</v>
      </c>
      <c r="L45" s="557">
        <v>3455</v>
      </c>
      <c r="M45" s="557">
        <v>2600</v>
      </c>
      <c r="N45" s="557">
        <v>841</v>
      </c>
      <c r="O45" s="557">
        <v>641</v>
      </c>
      <c r="P45" s="558">
        <f t="shared" si="48"/>
        <v>0.24341534008683069</v>
      </c>
      <c r="Q45" s="559">
        <f t="shared" si="49"/>
        <v>0.32346153846153847</v>
      </c>
      <c r="R45" s="556">
        <v>5384</v>
      </c>
      <c r="S45" s="557">
        <v>3681</v>
      </c>
      <c r="T45" s="557">
        <v>2852</v>
      </c>
      <c r="U45" s="557">
        <v>772</v>
      </c>
      <c r="V45" s="557">
        <v>585</v>
      </c>
      <c r="W45" s="558">
        <f t="shared" si="24"/>
        <v>0.20972561803857648</v>
      </c>
      <c r="X45" s="559">
        <f t="shared" si="25"/>
        <v>0.27068723702664799</v>
      </c>
      <c r="Y45" s="556">
        <v>5963</v>
      </c>
      <c r="Z45" s="557">
        <v>4028</v>
      </c>
      <c r="AA45" s="557">
        <v>3308</v>
      </c>
      <c r="AB45" s="557">
        <v>770</v>
      </c>
      <c r="AC45" s="557">
        <v>560</v>
      </c>
      <c r="AD45" s="558">
        <f t="shared" si="50"/>
        <v>0.19116186693147963</v>
      </c>
      <c r="AE45" s="559">
        <f t="shared" si="51"/>
        <v>0.23276904474002419</v>
      </c>
      <c r="AF45" s="556">
        <v>5736</v>
      </c>
      <c r="AG45" s="557">
        <v>3921</v>
      </c>
      <c r="AH45" s="557">
        <v>3166</v>
      </c>
      <c r="AI45" s="557">
        <v>810</v>
      </c>
      <c r="AJ45" s="557">
        <v>546</v>
      </c>
      <c r="AK45" s="558">
        <f t="shared" si="52"/>
        <v>0.20657995409334354</v>
      </c>
      <c r="AL45" s="559">
        <f t="shared" si="53"/>
        <v>0.25584333543903981</v>
      </c>
      <c r="AM45" s="556">
        <v>5633</v>
      </c>
      <c r="AN45" s="557">
        <v>3865</v>
      </c>
      <c r="AO45" s="557">
        <v>3148</v>
      </c>
      <c r="AP45" s="557">
        <v>792</v>
      </c>
      <c r="AQ45" s="557">
        <v>540</v>
      </c>
      <c r="AR45" s="558">
        <f t="shared" si="54"/>
        <v>0.20491591203104786</v>
      </c>
      <c r="AS45" s="559">
        <f t="shared" si="55"/>
        <v>0.25158831003811943</v>
      </c>
      <c r="AT45" s="556">
        <v>5366</v>
      </c>
      <c r="AU45" s="557">
        <v>3679</v>
      </c>
      <c r="AV45" s="557">
        <v>2905</v>
      </c>
      <c r="AW45" s="557">
        <v>815</v>
      </c>
      <c r="AX45" s="557">
        <v>581</v>
      </c>
      <c r="AY45" s="558">
        <f t="shared" si="56"/>
        <v>0.22152758901875511</v>
      </c>
      <c r="AZ45" s="559">
        <f t="shared" si="57"/>
        <v>0.28055077452667815</v>
      </c>
      <c r="BA45" s="556">
        <v>5197</v>
      </c>
      <c r="BB45" s="557">
        <v>3620</v>
      </c>
      <c r="BC45" s="557">
        <v>2757</v>
      </c>
      <c r="BD45" s="557">
        <v>755</v>
      </c>
      <c r="BE45" s="557">
        <v>548</v>
      </c>
      <c r="BF45" s="558">
        <f t="shared" si="58"/>
        <v>0.2085635359116022</v>
      </c>
      <c r="BG45" s="559">
        <f t="shared" si="59"/>
        <v>0.27384838592673194</v>
      </c>
      <c r="BH45" s="556">
        <v>5346</v>
      </c>
      <c r="BI45" s="557">
        <v>3617</v>
      </c>
      <c r="BJ45" s="557">
        <v>2732</v>
      </c>
      <c r="BK45" s="557">
        <v>802</v>
      </c>
      <c r="BL45" s="557">
        <v>582</v>
      </c>
      <c r="BM45" s="558">
        <f t="shared" si="60"/>
        <v>0.22173071606303565</v>
      </c>
      <c r="BN45" s="559">
        <f t="shared" si="61"/>
        <v>0.29355783308931188</v>
      </c>
      <c r="BO45" s="556">
        <v>5145</v>
      </c>
      <c r="BP45" s="557">
        <v>3582</v>
      </c>
      <c r="BQ45" s="557">
        <v>2644</v>
      </c>
      <c r="BR45" s="557">
        <v>676</v>
      </c>
      <c r="BS45" s="557">
        <v>491</v>
      </c>
      <c r="BT45" s="558">
        <f t="shared" si="62"/>
        <v>0.18872138470128419</v>
      </c>
      <c r="BU45" s="559">
        <f t="shared" si="63"/>
        <v>0.2556732223903177</v>
      </c>
      <c r="BV45" s="556">
        <v>5053</v>
      </c>
      <c r="BW45" s="557">
        <v>3472</v>
      </c>
      <c r="BX45" s="557">
        <v>2594</v>
      </c>
      <c r="BY45" s="557">
        <v>710</v>
      </c>
      <c r="BZ45" s="557">
        <v>502</v>
      </c>
      <c r="CA45" s="558">
        <f t="shared" si="64"/>
        <v>0.20449308755760368</v>
      </c>
      <c r="CB45" s="559">
        <f t="shared" si="65"/>
        <v>0.27370855821125673</v>
      </c>
      <c r="CC45" s="556">
        <v>5424</v>
      </c>
      <c r="CD45" s="557">
        <v>3624</v>
      </c>
      <c r="CE45" s="557">
        <v>2929</v>
      </c>
      <c r="CF45" s="557">
        <v>885</v>
      </c>
      <c r="CG45" s="557">
        <v>674</v>
      </c>
      <c r="CH45" s="558">
        <f t="shared" si="66"/>
        <v>0.24420529801324503</v>
      </c>
      <c r="CI45" s="559">
        <f t="shared" si="67"/>
        <v>0.30215090474564699</v>
      </c>
      <c r="CJ45" s="556">
        <v>6167</v>
      </c>
      <c r="CK45" s="557">
        <v>4186</v>
      </c>
      <c r="CL45" s="557">
        <v>3194</v>
      </c>
      <c r="CM45" s="557">
        <v>881</v>
      </c>
      <c r="CN45" s="557">
        <v>698</v>
      </c>
      <c r="CO45" s="558">
        <f t="shared" si="68"/>
        <v>0.21046344959388438</v>
      </c>
      <c r="CP45" s="558">
        <f t="shared" si="69"/>
        <v>0.27582968065122104</v>
      </c>
      <c r="CQ45" s="558">
        <v>0.21046344959388438</v>
      </c>
      <c r="CR45" s="559">
        <v>0.27582968065122104</v>
      </c>
    </row>
    <row r="46" spans="1:96" s="2" customFormat="1" x14ac:dyDescent="0.25">
      <c r="A46" s="560" t="s">
        <v>216</v>
      </c>
      <c r="B46" s="554">
        <v>14160</v>
      </c>
      <c r="C46" s="555" t="s">
        <v>603</v>
      </c>
      <c r="D46" s="604"/>
      <c r="E46" s="605"/>
      <c r="F46" s="605"/>
      <c r="G46" s="605"/>
      <c r="H46" s="605"/>
      <c r="I46" s="606"/>
      <c r="J46" s="607"/>
      <c r="K46" s="604" t="s">
        <v>67</v>
      </c>
      <c r="L46" s="605" t="s">
        <v>67</v>
      </c>
      <c r="M46" s="605" t="s">
        <v>67</v>
      </c>
      <c r="N46" s="605" t="s">
        <v>67</v>
      </c>
      <c r="O46" s="605" t="s">
        <v>67</v>
      </c>
      <c r="P46" s="606" t="s">
        <v>67</v>
      </c>
      <c r="Q46" s="607" t="s">
        <v>67</v>
      </c>
      <c r="R46" s="604" t="s">
        <v>67</v>
      </c>
      <c r="S46" s="605" t="s">
        <v>67</v>
      </c>
      <c r="T46" s="605" t="s">
        <v>67</v>
      </c>
      <c r="U46" s="605" t="s">
        <v>67</v>
      </c>
      <c r="V46" s="605" t="s">
        <v>67</v>
      </c>
      <c r="W46" s="606" t="s">
        <v>67</v>
      </c>
      <c r="X46" s="607" t="s">
        <v>67</v>
      </c>
      <c r="Y46" s="604" t="s">
        <v>67</v>
      </c>
      <c r="Z46" s="605" t="s">
        <v>67</v>
      </c>
      <c r="AA46" s="605" t="s">
        <v>67</v>
      </c>
      <c r="AB46" s="605" t="s">
        <v>67</v>
      </c>
      <c r="AC46" s="605" t="s">
        <v>67</v>
      </c>
      <c r="AD46" s="606" t="s">
        <v>67</v>
      </c>
      <c r="AE46" s="607" t="s">
        <v>67</v>
      </c>
      <c r="AF46" s="604" t="s">
        <v>67</v>
      </c>
      <c r="AG46" s="605" t="s">
        <v>67</v>
      </c>
      <c r="AH46" s="605" t="s">
        <v>67</v>
      </c>
      <c r="AI46" s="605" t="s">
        <v>67</v>
      </c>
      <c r="AJ46" s="605" t="s">
        <v>67</v>
      </c>
      <c r="AK46" s="606" t="s">
        <v>67</v>
      </c>
      <c r="AL46" s="607" t="s">
        <v>67</v>
      </c>
      <c r="AM46" s="604" t="s">
        <v>67</v>
      </c>
      <c r="AN46" s="605" t="s">
        <v>67</v>
      </c>
      <c r="AO46" s="605" t="s">
        <v>67</v>
      </c>
      <c r="AP46" s="605" t="s">
        <v>67</v>
      </c>
      <c r="AQ46" s="605" t="s">
        <v>67</v>
      </c>
      <c r="AR46" s="606" t="s">
        <v>67</v>
      </c>
      <c r="AS46" s="607" t="s">
        <v>67</v>
      </c>
      <c r="AT46" s="604" t="s">
        <v>67</v>
      </c>
      <c r="AU46" s="605" t="s">
        <v>67</v>
      </c>
      <c r="AV46" s="605" t="s">
        <v>67</v>
      </c>
      <c r="AW46" s="605" t="s">
        <v>67</v>
      </c>
      <c r="AX46" s="605" t="s">
        <v>67</v>
      </c>
      <c r="AY46" s="606" t="s">
        <v>67</v>
      </c>
      <c r="AZ46" s="607" t="s">
        <v>67</v>
      </c>
      <c r="BA46" s="604" t="s">
        <v>67</v>
      </c>
      <c r="BB46" s="605" t="s">
        <v>67</v>
      </c>
      <c r="BC46" s="605" t="s">
        <v>67</v>
      </c>
      <c r="BD46" s="605" t="s">
        <v>67</v>
      </c>
      <c r="BE46" s="605" t="s">
        <v>67</v>
      </c>
      <c r="BF46" s="606" t="s">
        <v>67</v>
      </c>
      <c r="BG46" s="607" t="s">
        <v>67</v>
      </c>
      <c r="BH46" s="604" t="s">
        <v>67</v>
      </c>
      <c r="BI46" s="605" t="s">
        <v>67</v>
      </c>
      <c r="BJ46" s="605" t="s">
        <v>67</v>
      </c>
      <c r="BK46" s="605" t="s">
        <v>67</v>
      </c>
      <c r="BL46" s="605" t="s">
        <v>67</v>
      </c>
      <c r="BM46" s="606" t="s">
        <v>67</v>
      </c>
      <c r="BN46" s="607" t="s">
        <v>67</v>
      </c>
      <c r="BO46" s="604" t="s">
        <v>67</v>
      </c>
      <c r="BP46" s="605" t="s">
        <v>67</v>
      </c>
      <c r="BQ46" s="605" t="s">
        <v>67</v>
      </c>
      <c r="BR46" s="605" t="s">
        <v>67</v>
      </c>
      <c r="BS46" s="605" t="s">
        <v>67</v>
      </c>
      <c r="BT46" s="606" t="s">
        <v>67</v>
      </c>
      <c r="BU46" s="607" t="s">
        <v>67</v>
      </c>
      <c r="BV46" s="604" t="s">
        <v>67</v>
      </c>
      <c r="BW46" s="605" t="s">
        <v>67</v>
      </c>
      <c r="BX46" s="605" t="s">
        <v>67</v>
      </c>
      <c r="BY46" s="605" t="s">
        <v>67</v>
      </c>
      <c r="BZ46" s="605" t="s">
        <v>67</v>
      </c>
      <c r="CA46" s="606" t="s">
        <v>67</v>
      </c>
      <c r="CB46" s="607" t="s">
        <v>67</v>
      </c>
      <c r="CC46" s="604" t="s">
        <v>67</v>
      </c>
      <c r="CD46" s="605" t="s">
        <v>67</v>
      </c>
      <c r="CE46" s="605" t="s">
        <v>67</v>
      </c>
      <c r="CF46" s="605" t="s">
        <v>67</v>
      </c>
      <c r="CG46" s="605" t="s">
        <v>67</v>
      </c>
      <c r="CH46" s="606" t="s">
        <v>67</v>
      </c>
      <c r="CI46" s="607" t="s">
        <v>67</v>
      </c>
      <c r="CJ46" s="604">
        <v>358</v>
      </c>
      <c r="CK46" s="605">
        <v>358</v>
      </c>
      <c r="CL46" s="605">
        <v>280</v>
      </c>
      <c r="CM46" s="605">
        <v>199</v>
      </c>
      <c r="CN46" s="605">
        <v>134</v>
      </c>
      <c r="CO46" s="606">
        <f t="shared" ref="CO46" si="70">CM46/CK46</f>
        <v>0.55586592178770955</v>
      </c>
      <c r="CP46" s="606">
        <f t="shared" ref="CP46" si="71">CM46/CL46</f>
        <v>0.71071428571428574</v>
      </c>
      <c r="CQ46" s="606">
        <v>0.55586592178770955</v>
      </c>
      <c r="CR46" s="607">
        <v>0.71071428571428574</v>
      </c>
    </row>
    <row r="47" spans="1:96" s="2" customFormat="1" x14ac:dyDescent="0.25">
      <c r="A47" s="560" t="s">
        <v>216</v>
      </c>
      <c r="B47" s="561" t="s">
        <v>220</v>
      </c>
      <c r="C47" s="562" t="s">
        <v>221</v>
      </c>
      <c r="D47" s="563">
        <v>9798</v>
      </c>
      <c r="E47" s="564">
        <v>6888</v>
      </c>
      <c r="F47" s="564">
        <v>5640</v>
      </c>
      <c r="G47" s="564">
        <v>3252</v>
      </c>
      <c r="H47" s="564">
        <v>2291</v>
      </c>
      <c r="I47" s="565">
        <f t="shared" si="20"/>
        <v>0.47212543554006969</v>
      </c>
      <c r="J47" s="566">
        <f t="shared" si="21"/>
        <v>0.57659574468085106</v>
      </c>
      <c r="K47" s="563">
        <v>10056</v>
      </c>
      <c r="L47" s="564">
        <v>7042</v>
      </c>
      <c r="M47" s="564">
        <v>5732</v>
      </c>
      <c r="N47" s="564">
        <v>3226</v>
      </c>
      <c r="O47" s="564">
        <v>2237</v>
      </c>
      <c r="P47" s="565">
        <f t="shared" si="48"/>
        <v>0.45810849190570863</v>
      </c>
      <c r="Q47" s="566">
        <f t="shared" si="49"/>
        <v>0.56280530355896718</v>
      </c>
      <c r="R47" s="563">
        <v>10291</v>
      </c>
      <c r="S47" s="564">
        <v>7166</v>
      </c>
      <c r="T47" s="564">
        <v>5797</v>
      </c>
      <c r="U47" s="564">
        <v>3530</v>
      </c>
      <c r="V47" s="564">
        <v>2445</v>
      </c>
      <c r="W47" s="565">
        <f t="shared" si="24"/>
        <v>0.49260396315936367</v>
      </c>
      <c r="X47" s="566">
        <f t="shared" si="25"/>
        <v>0.6089356563739865</v>
      </c>
      <c r="Y47" s="563">
        <v>10295</v>
      </c>
      <c r="Z47" s="564">
        <v>7346</v>
      </c>
      <c r="AA47" s="564">
        <v>5862</v>
      </c>
      <c r="AB47" s="564">
        <v>3112</v>
      </c>
      <c r="AC47" s="564">
        <v>2039</v>
      </c>
      <c r="AD47" s="565">
        <f t="shared" si="50"/>
        <v>0.42363190852164445</v>
      </c>
      <c r="AE47" s="566">
        <f t="shared" si="51"/>
        <v>0.53087683384510409</v>
      </c>
      <c r="AF47" s="563">
        <v>8568</v>
      </c>
      <c r="AG47" s="564">
        <v>6195</v>
      </c>
      <c r="AH47" s="564">
        <v>4902</v>
      </c>
      <c r="AI47" s="564">
        <v>2741</v>
      </c>
      <c r="AJ47" s="564">
        <v>1891</v>
      </c>
      <c r="AK47" s="565">
        <f t="shared" si="52"/>
        <v>0.44245359160613396</v>
      </c>
      <c r="AL47" s="566">
        <f t="shared" si="53"/>
        <v>0.55915952672378622</v>
      </c>
      <c r="AM47" s="563">
        <v>7045</v>
      </c>
      <c r="AN47" s="564">
        <v>5113</v>
      </c>
      <c r="AO47" s="564">
        <v>4060</v>
      </c>
      <c r="AP47" s="564">
        <v>2621</v>
      </c>
      <c r="AQ47" s="564">
        <v>1780</v>
      </c>
      <c r="AR47" s="565">
        <f t="shared" si="54"/>
        <v>0.51261490318795233</v>
      </c>
      <c r="AS47" s="566">
        <f t="shared" si="55"/>
        <v>0.64556650246305414</v>
      </c>
      <c r="AT47" s="563">
        <v>6898</v>
      </c>
      <c r="AU47" s="564">
        <v>4822</v>
      </c>
      <c r="AV47" s="564">
        <v>3966</v>
      </c>
      <c r="AW47" s="564">
        <v>2543</v>
      </c>
      <c r="AX47" s="564">
        <v>1752</v>
      </c>
      <c r="AY47" s="565">
        <f t="shared" si="56"/>
        <v>0.52737453338863538</v>
      </c>
      <c r="AZ47" s="566">
        <f t="shared" si="57"/>
        <v>0.64120020171457393</v>
      </c>
      <c r="BA47" s="563">
        <v>5853</v>
      </c>
      <c r="BB47" s="564">
        <v>4222</v>
      </c>
      <c r="BC47" s="564">
        <v>3440</v>
      </c>
      <c r="BD47" s="564">
        <v>2382</v>
      </c>
      <c r="BE47" s="564">
        <v>1553</v>
      </c>
      <c r="BF47" s="565">
        <f t="shared" si="58"/>
        <v>0.56418758882046427</v>
      </c>
      <c r="BG47" s="566">
        <f t="shared" si="59"/>
        <v>0.69244186046511624</v>
      </c>
      <c r="BH47" s="563">
        <v>5151</v>
      </c>
      <c r="BI47" s="564">
        <v>3718</v>
      </c>
      <c r="BJ47" s="564">
        <v>2960</v>
      </c>
      <c r="BK47" s="564">
        <v>2168</v>
      </c>
      <c r="BL47" s="564">
        <v>1404</v>
      </c>
      <c r="BM47" s="565">
        <f t="shared" si="60"/>
        <v>0.58310919849381393</v>
      </c>
      <c r="BN47" s="566">
        <f t="shared" si="61"/>
        <v>0.73243243243243239</v>
      </c>
      <c r="BO47" s="563">
        <v>5008</v>
      </c>
      <c r="BP47" s="564">
        <v>3679</v>
      </c>
      <c r="BQ47" s="564">
        <v>3039</v>
      </c>
      <c r="BR47" s="564">
        <v>2126</v>
      </c>
      <c r="BS47" s="564">
        <v>1374</v>
      </c>
      <c r="BT47" s="565">
        <f t="shared" si="62"/>
        <v>0.57787442239739062</v>
      </c>
      <c r="BU47" s="566">
        <f t="shared" si="63"/>
        <v>0.69957222770648242</v>
      </c>
      <c r="BV47" s="563">
        <v>5053</v>
      </c>
      <c r="BW47" s="564">
        <v>3988</v>
      </c>
      <c r="BX47" s="564">
        <v>3521</v>
      </c>
      <c r="BY47" s="564">
        <v>2326</v>
      </c>
      <c r="BZ47" s="564">
        <v>1470</v>
      </c>
      <c r="CA47" s="565">
        <f t="shared" si="64"/>
        <v>0.5832497492477432</v>
      </c>
      <c r="CB47" s="566">
        <f t="shared" si="65"/>
        <v>0.66060778188014768</v>
      </c>
      <c r="CC47" s="563">
        <v>5487</v>
      </c>
      <c r="CD47" s="564">
        <v>4294</v>
      </c>
      <c r="CE47" s="564">
        <v>3518</v>
      </c>
      <c r="CF47" s="564">
        <v>2241</v>
      </c>
      <c r="CG47" s="564">
        <v>1471</v>
      </c>
      <c r="CH47" s="565">
        <f t="shared" si="66"/>
        <v>0.52189101071262223</v>
      </c>
      <c r="CI47" s="566">
        <f t="shared" si="67"/>
        <v>0.63700966458214892</v>
      </c>
      <c r="CJ47" s="563">
        <v>6573</v>
      </c>
      <c r="CK47" s="564">
        <v>5173</v>
      </c>
      <c r="CL47" s="564">
        <v>4795</v>
      </c>
      <c r="CM47" s="564">
        <v>2087</v>
      </c>
      <c r="CN47" s="564">
        <v>1368</v>
      </c>
      <c r="CO47" s="565">
        <f t="shared" ref="CO47:CO74" si="72">CM47/CK47</f>
        <v>0.40344094335975256</v>
      </c>
      <c r="CP47" s="565">
        <f t="shared" ref="CP47:CP74" si="73">CM47/CL47</f>
        <v>0.43524504692387905</v>
      </c>
      <c r="CQ47" s="565">
        <v>0.41774598878793739</v>
      </c>
      <c r="CR47" s="566">
        <v>0.45067778936392078</v>
      </c>
    </row>
    <row r="48" spans="1:96" s="2" customFormat="1" x14ac:dyDescent="0.25">
      <c r="A48" s="560" t="s">
        <v>216</v>
      </c>
      <c r="B48" s="561" t="s">
        <v>222</v>
      </c>
      <c r="C48" s="562" t="s">
        <v>223</v>
      </c>
      <c r="D48" s="563">
        <v>6380</v>
      </c>
      <c r="E48" s="564">
        <v>5628</v>
      </c>
      <c r="F48" s="564">
        <v>5026</v>
      </c>
      <c r="G48" s="564">
        <v>1025</v>
      </c>
      <c r="H48" s="564">
        <v>952</v>
      </c>
      <c r="I48" s="565">
        <f t="shared" si="20"/>
        <v>0.18212508884150674</v>
      </c>
      <c r="J48" s="566">
        <f t="shared" si="21"/>
        <v>0.20393951452447273</v>
      </c>
      <c r="K48" s="563">
        <v>6339</v>
      </c>
      <c r="L48" s="564">
        <v>5468</v>
      </c>
      <c r="M48" s="564">
        <v>4955</v>
      </c>
      <c r="N48" s="564">
        <v>967</v>
      </c>
      <c r="O48" s="564">
        <v>910</v>
      </c>
      <c r="P48" s="565">
        <f t="shared" si="48"/>
        <v>0.17684711046086321</v>
      </c>
      <c r="Q48" s="566">
        <f t="shared" si="49"/>
        <v>0.1951564076690212</v>
      </c>
      <c r="R48" s="563">
        <v>6629</v>
      </c>
      <c r="S48" s="564">
        <v>5734</v>
      </c>
      <c r="T48" s="564">
        <v>5170</v>
      </c>
      <c r="U48" s="564">
        <v>962</v>
      </c>
      <c r="V48" s="564">
        <v>913</v>
      </c>
      <c r="W48" s="565">
        <f t="shared" si="24"/>
        <v>0.16777118939658178</v>
      </c>
      <c r="X48" s="566">
        <f t="shared" si="25"/>
        <v>0.186073500967118</v>
      </c>
      <c r="Y48" s="563">
        <v>5856</v>
      </c>
      <c r="Z48" s="564">
        <v>5104</v>
      </c>
      <c r="AA48" s="564">
        <v>4604</v>
      </c>
      <c r="AB48" s="564">
        <v>835</v>
      </c>
      <c r="AC48" s="564">
        <v>766</v>
      </c>
      <c r="AD48" s="565">
        <f t="shared" si="50"/>
        <v>0.16359717868338558</v>
      </c>
      <c r="AE48" s="566">
        <f t="shared" si="51"/>
        <v>0.18136403127715031</v>
      </c>
      <c r="AF48" s="563">
        <v>4977</v>
      </c>
      <c r="AG48" s="564">
        <v>4396</v>
      </c>
      <c r="AH48" s="564">
        <v>3990</v>
      </c>
      <c r="AI48" s="564">
        <v>972</v>
      </c>
      <c r="AJ48" s="564">
        <v>745</v>
      </c>
      <c r="AK48" s="565">
        <f t="shared" si="52"/>
        <v>0.2211101000909918</v>
      </c>
      <c r="AL48" s="566">
        <f t="shared" si="53"/>
        <v>0.24360902255639097</v>
      </c>
      <c r="AM48" s="563">
        <v>4236</v>
      </c>
      <c r="AN48" s="564">
        <v>3668</v>
      </c>
      <c r="AO48" s="564">
        <v>3283</v>
      </c>
      <c r="AP48" s="564">
        <v>949</v>
      </c>
      <c r="AQ48" s="564">
        <v>723</v>
      </c>
      <c r="AR48" s="565">
        <f t="shared" si="54"/>
        <v>0.25872410032715376</v>
      </c>
      <c r="AS48" s="566">
        <f t="shared" si="55"/>
        <v>0.28906487968321659</v>
      </c>
      <c r="AT48" s="563">
        <v>3871</v>
      </c>
      <c r="AU48" s="564">
        <v>3372</v>
      </c>
      <c r="AV48" s="564">
        <v>2946</v>
      </c>
      <c r="AW48" s="564">
        <v>1086</v>
      </c>
      <c r="AX48" s="564">
        <v>875</v>
      </c>
      <c r="AY48" s="565">
        <f t="shared" si="56"/>
        <v>0.3220640569395018</v>
      </c>
      <c r="AZ48" s="566">
        <f t="shared" si="57"/>
        <v>0.36863543788187375</v>
      </c>
      <c r="BA48" s="563">
        <v>3484</v>
      </c>
      <c r="BB48" s="564">
        <v>2996</v>
      </c>
      <c r="BC48" s="564">
        <v>2683</v>
      </c>
      <c r="BD48" s="564">
        <v>918</v>
      </c>
      <c r="BE48" s="564">
        <v>689</v>
      </c>
      <c r="BF48" s="565">
        <f t="shared" si="58"/>
        <v>0.30640854472630175</v>
      </c>
      <c r="BG48" s="566">
        <f t="shared" si="59"/>
        <v>0.34215430488259413</v>
      </c>
      <c r="BH48" s="563">
        <v>3068</v>
      </c>
      <c r="BI48" s="564">
        <v>2733</v>
      </c>
      <c r="BJ48" s="564">
        <v>2378</v>
      </c>
      <c r="BK48" s="564">
        <v>941</v>
      </c>
      <c r="BL48" s="564">
        <v>683</v>
      </c>
      <c r="BM48" s="565">
        <f t="shared" si="60"/>
        <v>0.34431028174167583</v>
      </c>
      <c r="BN48" s="566">
        <f t="shared" si="61"/>
        <v>0.39571068124474346</v>
      </c>
      <c r="BO48" s="563">
        <v>2746</v>
      </c>
      <c r="BP48" s="564">
        <v>2545</v>
      </c>
      <c r="BQ48" s="564">
        <v>2273</v>
      </c>
      <c r="BR48" s="564">
        <v>1044</v>
      </c>
      <c r="BS48" s="564">
        <v>815</v>
      </c>
      <c r="BT48" s="565">
        <f t="shared" si="62"/>
        <v>0.41021611001964636</v>
      </c>
      <c r="BU48" s="566">
        <f t="shared" si="63"/>
        <v>0.45930488341399034</v>
      </c>
      <c r="BV48" s="563">
        <v>2635</v>
      </c>
      <c r="BW48" s="564">
        <v>2426</v>
      </c>
      <c r="BX48" s="564">
        <v>2187</v>
      </c>
      <c r="BY48" s="564">
        <v>951</v>
      </c>
      <c r="BZ48" s="564">
        <v>717</v>
      </c>
      <c r="CA48" s="565">
        <f t="shared" si="64"/>
        <v>0.3920032976092333</v>
      </c>
      <c r="CB48" s="566">
        <f t="shared" si="65"/>
        <v>0.43484224965706447</v>
      </c>
      <c r="CC48" s="563">
        <v>2564</v>
      </c>
      <c r="CD48" s="564">
        <v>2353</v>
      </c>
      <c r="CE48" s="564">
        <v>1954</v>
      </c>
      <c r="CF48" s="564">
        <v>983</v>
      </c>
      <c r="CG48" s="564">
        <v>768</v>
      </c>
      <c r="CH48" s="565">
        <f t="shared" si="66"/>
        <v>0.41776455588610284</v>
      </c>
      <c r="CI48" s="566">
        <f t="shared" si="67"/>
        <v>0.5030706243602866</v>
      </c>
      <c r="CJ48" s="563">
        <v>2820</v>
      </c>
      <c r="CK48" s="564">
        <v>2569</v>
      </c>
      <c r="CL48" s="564">
        <v>2334</v>
      </c>
      <c r="CM48" s="564">
        <v>1013</v>
      </c>
      <c r="CN48" s="564">
        <v>754</v>
      </c>
      <c r="CO48" s="565">
        <f t="shared" si="72"/>
        <v>0.39431685480731804</v>
      </c>
      <c r="CP48" s="565">
        <f t="shared" si="73"/>
        <v>0.43401885175664096</v>
      </c>
      <c r="CQ48" s="565">
        <v>0.39431685480731804</v>
      </c>
      <c r="CR48" s="566">
        <v>0.43401885175664096</v>
      </c>
    </row>
    <row r="49" spans="1:96" s="2" customFormat="1" x14ac:dyDescent="0.25">
      <c r="A49" s="560" t="s">
        <v>216</v>
      </c>
      <c r="B49" s="561" t="s">
        <v>224</v>
      </c>
      <c r="C49" s="562" t="s">
        <v>225</v>
      </c>
      <c r="D49" s="563">
        <v>9464</v>
      </c>
      <c r="E49" s="564">
        <v>5720</v>
      </c>
      <c r="F49" s="564">
        <v>4419</v>
      </c>
      <c r="G49" s="564">
        <v>1121</v>
      </c>
      <c r="H49" s="564">
        <v>792</v>
      </c>
      <c r="I49" s="565">
        <f t="shared" si="20"/>
        <v>0.19597902097902098</v>
      </c>
      <c r="J49" s="566">
        <f t="shared" si="21"/>
        <v>0.25367730255713961</v>
      </c>
      <c r="K49" s="563">
        <v>8289</v>
      </c>
      <c r="L49" s="564">
        <v>4874</v>
      </c>
      <c r="M49" s="564">
        <v>3902</v>
      </c>
      <c r="N49" s="564">
        <v>1052</v>
      </c>
      <c r="O49" s="564">
        <v>698</v>
      </c>
      <c r="P49" s="565">
        <f t="shared" si="48"/>
        <v>0.21583914649158803</v>
      </c>
      <c r="Q49" s="566">
        <f t="shared" si="49"/>
        <v>0.26960533059969244</v>
      </c>
      <c r="R49" s="563">
        <v>8058</v>
      </c>
      <c r="S49" s="564">
        <v>4889</v>
      </c>
      <c r="T49" s="564">
        <v>3865</v>
      </c>
      <c r="U49" s="564">
        <v>1125</v>
      </c>
      <c r="V49" s="564">
        <v>722</v>
      </c>
      <c r="W49" s="565">
        <f t="shared" si="24"/>
        <v>0.23010840662712212</v>
      </c>
      <c r="X49" s="566">
        <f t="shared" si="25"/>
        <v>0.29107373868046571</v>
      </c>
      <c r="Y49" s="563">
        <v>6224</v>
      </c>
      <c r="Z49" s="564">
        <v>4102</v>
      </c>
      <c r="AA49" s="564">
        <v>3201</v>
      </c>
      <c r="AB49" s="564">
        <v>992</v>
      </c>
      <c r="AC49" s="564">
        <v>636</v>
      </c>
      <c r="AD49" s="565">
        <f t="shared" si="50"/>
        <v>0.24183325207215992</v>
      </c>
      <c r="AE49" s="566">
        <f t="shared" si="51"/>
        <v>0.30990315526397999</v>
      </c>
      <c r="AF49" s="563">
        <v>5953</v>
      </c>
      <c r="AG49" s="564">
        <v>3921</v>
      </c>
      <c r="AH49" s="564">
        <v>3065</v>
      </c>
      <c r="AI49" s="564">
        <v>889</v>
      </c>
      <c r="AJ49" s="564">
        <v>532</v>
      </c>
      <c r="AK49" s="565">
        <f t="shared" si="52"/>
        <v>0.22672787554195359</v>
      </c>
      <c r="AL49" s="566">
        <f t="shared" si="53"/>
        <v>0.29004893964110928</v>
      </c>
      <c r="AM49" s="563">
        <v>4707</v>
      </c>
      <c r="AN49" s="564">
        <v>3164</v>
      </c>
      <c r="AO49" s="564">
        <v>2464</v>
      </c>
      <c r="AP49" s="564">
        <v>805</v>
      </c>
      <c r="AQ49" s="564">
        <v>472</v>
      </c>
      <c r="AR49" s="565">
        <f t="shared" si="54"/>
        <v>0.25442477876106195</v>
      </c>
      <c r="AS49" s="566">
        <f t="shared" si="55"/>
        <v>0.32670454545454547</v>
      </c>
      <c r="AT49" s="563">
        <v>4911</v>
      </c>
      <c r="AU49" s="564">
        <v>3143</v>
      </c>
      <c r="AV49" s="564">
        <v>2516</v>
      </c>
      <c r="AW49" s="564">
        <v>776</v>
      </c>
      <c r="AX49" s="564">
        <v>468</v>
      </c>
      <c r="AY49" s="565">
        <f t="shared" si="56"/>
        <v>0.2468978682787146</v>
      </c>
      <c r="AZ49" s="566">
        <f t="shared" si="57"/>
        <v>0.30842607313195547</v>
      </c>
      <c r="BA49" s="563">
        <v>4979</v>
      </c>
      <c r="BB49" s="564">
        <v>3213</v>
      </c>
      <c r="BC49" s="564">
        <v>2666</v>
      </c>
      <c r="BD49" s="564">
        <v>818</v>
      </c>
      <c r="BE49" s="564">
        <v>499</v>
      </c>
      <c r="BF49" s="565">
        <f t="shared" si="58"/>
        <v>0.25459072517896048</v>
      </c>
      <c r="BG49" s="566">
        <f t="shared" si="59"/>
        <v>0.30682670667666917</v>
      </c>
      <c r="BH49" s="563">
        <v>4729</v>
      </c>
      <c r="BI49" s="564">
        <v>2989</v>
      </c>
      <c r="BJ49" s="564">
        <v>2397</v>
      </c>
      <c r="BK49" s="564">
        <v>785</v>
      </c>
      <c r="BL49" s="564">
        <v>481</v>
      </c>
      <c r="BM49" s="565">
        <f t="shared" si="60"/>
        <v>0.26262964202074274</v>
      </c>
      <c r="BN49" s="566">
        <f t="shared" si="61"/>
        <v>0.32749269920734253</v>
      </c>
      <c r="BO49" s="563">
        <v>4196</v>
      </c>
      <c r="BP49" s="564">
        <v>2714</v>
      </c>
      <c r="BQ49" s="564">
        <v>2212</v>
      </c>
      <c r="BR49" s="564">
        <v>828</v>
      </c>
      <c r="BS49" s="564">
        <v>499</v>
      </c>
      <c r="BT49" s="565">
        <f t="shared" si="62"/>
        <v>0.30508474576271188</v>
      </c>
      <c r="BU49" s="566">
        <f t="shared" si="63"/>
        <v>0.37432188065099459</v>
      </c>
      <c r="BV49" s="563">
        <v>3355</v>
      </c>
      <c r="BW49" s="564">
        <v>2662</v>
      </c>
      <c r="BX49" s="564">
        <v>2137</v>
      </c>
      <c r="BY49" s="564">
        <v>785</v>
      </c>
      <c r="BZ49" s="564">
        <v>481</v>
      </c>
      <c r="CA49" s="565">
        <f t="shared" si="64"/>
        <v>0.29489105935386928</v>
      </c>
      <c r="CB49" s="566">
        <f t="shared" si="65"/>
        <v>0.36733738886289191</v>
      </c>
      <c r="CC49" s="563">
        <v>3362</v>
      </c>
      <c r="CD49" s="564">
        <v>2688</v>
      </c>
      <c r="CE49" s="564">
        <v>2229</v>
      </c>
      <c r="CF49" s="564">
        <v>825</v>
      </c>
      <c r="CG49" s="564">
        <v>486</v>
      </c>
      <c r="CH49" s="565">
        <f t="shared" si="66"/>
        <v>0.30691964285714285</v>
      </c>
      <c r="CI49" s="566">
        <f t="shared" si="67"/>
        <v>0.37012113055181695</v>
      </c>
      <c r="CJ49" s="563">
        <v>3997</v>
      </c>
      <c r="CK49" s="564">
        <v>3148</v>
      </c>
      <c r="CL49" s="564">
        <v>2605</v>
      </c>
      <c r="CM49" s="564">
        <v>942</v>
      </c>
      <c r="CN49" s="564">
        <v>625</v>
      </c>
      <c r="CO49" s="565">
        <f t="shared" si="72"/>
        <v>0.29923761118170267</v>
      </c>
      <c r="CP49" s="565">
        <f t="shared" si="73"/>
        <v>0.3616122840690979</v>
      </c>
      <c r="CQ49" s="565">
        <v>0.29923761118170267</v>
      </c>
      <c r="CR49" s="566">
        <v>0.3616122840690979</v>
      </c>
    </row>
    <row r="50" spans="1:96" s="2" customFormat="1" x14ac:dyDescent="0.25">
      <c r="A50" s="560" t="s">
        <v>216</v>
      </c>
      <c r="B50" s="561" t="s">
        <v>226</v>
      </c>
      <c r="C50" s="562" t="s">
        <v>227</v>
      </c>
      <c r="D50" s="563">
        <v>3655</v>
      </c>
      <c r="E50" s="564">
        <v>2793</v>
      </c>
      <c r="F50" s="564">
        <v>2618</v>
      </c>
      <c r="G50" s="564">
        <v>2133</v>
      </c>
      <c r="H50" s="564">
        <v>1187</v>
      </c>
      <c r="I50" s="565">
        <f t="shared" si="20"/>
        <v>0.76369495166487644</v>
      </c>
      <c r="J50" s="566">
        <f t="shared" si="21"/>
        <v>0.81474407944996186</v>
      </c>
      <c r="K50" s="563">
        <v>4053</v>
      </c>
      <c r="L50" s="564">
        <v>3028</v>
      </c>
      <c r="M50" s="564">
        <v>2834</v>
      </c>
      <c r="N50" s="564">
        <v>2230</v>
      </c>
      <c r="O50" s="564">
        <v>1133</v>
      </c>
      <c r="P50" s="565">
        <f t="shared" si="48"/>
        <v>0.73645970937912819</v>
      </c>
      <c r="Q50" s="566">
        <f t="shared" si="49"/>
        <v>0.78687367678193365</v>
      </c>
      <c r="R50" s="563">
        <v>3490</v>
      </c>
      <c r="S50" s="564">
        <v>2612</v>
      </c>
      <c r="T50" s="564">
        <v>2363</v>
      </c>
      <c r="U50" s="564">
        <v>1635</v>
      </c>
      <c r="V50" s="564">
        <v>900</v>
      </c>
      <c r="W50" s="565">
        <f t="shared" si="24"/>
        <v>0.62595712098009193</v>
      </c>
      <c r="X50" s="566">
        <f t="shared" si="25"/>
        <v>0.69191705459162078</v>
      </c>
      <c r="Y50" s="563">
        <v>3186</v>
      </c>
      <c r="Z50" s="564">
        <v>2412</v>
      </c>
      <c r="AA50" s="564">
        <v>2187</v>
      </c>
      <c r="AB50" s="564">
        <v>1460</v>
      </c>
      <c r="AC50" s="564">
        <v>832</v>
      </c>
      <c r="AD50" s="565">
        <f t="shared" si="50"/>
        <v>0.6053067993366501</v>
      </c>
      <c r="AE50" s="566">
        <f t="shared" si="51"/>
        <v>0.66758116140832191</v>
      </c>
      <c r="AF50" s="563">
        <v>3369</v>
      </c>
      <c r="AG50" s="564">
        <v>2460</v>
      </c>
      <c r="AH50" s="564">
        <v>2291</v>
      </c>
      <c r="AI50" s="564">
        <v>1419</v>
      </c>
      <c r="AJ50" s="564">
        <v>827</v>
      </c>
      <c r="AK50" s="565">
        <f t="shared" si="52"/>
        <v>0.57682926829268288</v>
      </c>
      <c r="AL50" s="566">
        <f t="shared" si="53"/>
        <v>0.61938018332605849</v>
      </c>
      <c r="AM50" s="563">
        <v>2951</v>
      </c>
      <c r="AN50" s="564">
        <v>2104</v>
      </c>
      <c r="AO50" s="564">
        <v>1921</v>
      </c>
      <c r="AP50" s="564">
        <v>1222</v>
      </c>
      <c r="AQ50" s="564">
        <v>708</v>
      </c>
      <c r="AR50" s="565">
        <f t="shared" si="54"/>
        <v>0.58079847908745252</v>
      </c>
      <c r="AS50" s="566">
        <f t="shared" si="55"/>
        <v>0.6361270171785528</v>
      </c>
      <c r="AT50" s="563">
        <v>2770</v>
      </c>
      <c r="AU50" s="564">
        <v>1973</v>
      </c>
      <c r="AV50" s="564">
        <v>1780</v>
      </c>
      <c r="AW50" s="564">
        <v>1245</v>
      </c>
      <c r="AX50" s="564">
        <v>707</v>
      </c>
      <c r="AY50" s="565">
        <f t="shared" si="56"/>
        <v>0.63101875316776479</v>
      </c>
      <c r="AZ50" s="566">
        <f t="shared" si="57"/>
        <v>0.699438202247191</v>
      </c>
      <c r="BA50" s="563">
        <v>2695</v>
      </c>
      <c r="BB50" s="564">
        <v>1906</v>
      </c>
      <c r="BC50" s="564">
        <v>1734</v>
      </c>
      <c r="BD50" s="564">
        <v>1159</v>
      </c>
      <c r="BE50" s="564">
        <v>679</v>
      </c>
      <c r="BF50" s="565">
        <f t="shared" si="58"/>
        <v>0.60807974816369359</v>
      </c>
      <c r="BG50" s="566">
        <f t="shared" si="59"/>
        <v>0.66839677047289503</v>
      </c>
      <c r="BH50" s="563">
        <v>2521</v>
      </c>
      <c r="BI50" s="564">
        <v>1805</v>
      </c>
      <c r="BJ50" s="564">
        <v>1605</v>
      </c>
      <c r="BK50" s="564">
        <v>1198</v>
      </c>
      <c r="BL50" s="564">
        <v>690</v>
      </c>
      <c r="BM50" s="565">
        <f t="shared" si="60"/>
        <v>0.66371191135734076</v>
      </c>
      <c r="BN50" s="566">
        <f t="shared" si="61"/>
        <v>0.74641744548286604</v>
      </c>
      <c r="BO50" s="563">
        <v>2551</v>
      </c>
      <c r="BP50" s="564">
        <v>1830</v>
      </c>
      <c r="BQ50" s="564">
        <v>1686</v>
      </c>
      <c r="BR50" s="564">
        <v>1247</v>
      </c>
      <c r="BS50" s="564">
        <v>692</v>
      </c>
      <c r="BT50" s="565">
        <f t="shared" si="62"/>
        <v>0.68142076502732241</v>
      </c>
      <c r="BU50" s="566">
        <f t="shared" si="63"/>
        <v>0.73962040332147094</v>
      </c>
      <c r="BV50" s="563">
        <v>2384</v>
      </c>
      <c r="BW50" s="564">
        <v>1797</v>
      </c>
      <c r="BX50" s="564">
        <v>1676</v>
      </c>
      <c r="BY50" s="564">
        <v>1149</v>
      </c>
      <c r="BZ50" s="564">
        <v>642</v>
      </c>
      <c r="CA50" s="565">
        <f t="shared" si="64"/>
        <v>0.63939899833055092</v>
      </c>
      <c r="CB50" s="566">
        <f t="shared" si="65"/>
        <v>0.68556085918854415</v>
      </c>
      <c r="CC50" s="563">
        <v>2233</v>
      </c>
      <c r="CD50" s="564">
        <v>1691</v>
      </c>
      <c r="CE50" s="564">
        <v>1507</v>
      </c>
      <c r="CF50" s="564">
        <v>1235</v>
      </c>
      <c r="CG50" s="564">
        <v>734</v>
      </c>
      <c r="CH50" s="565">
        <f t="shared" si="66"/>
        <v>0.7303370786516854</v>
      </c>
      <c r="CI50" s="566">
        <f t="shared" si="67"/>
        <v>0.81950895819508962</v>
      </c>
      <c r="CJ50" s="563">
        <v>2490</v>
      </c>
      <c r="CK50" s="564">
        <v>1905</v>
      </c>
      <c r="CL50" s="564">
        <v>1860</v>
      </c>
      <c r="CM50" s="564">
        <v>1245</v>
      </c>
      <c r="CN50" s="564">
        <v>742</v>
      </c>
      <c r="CO50" s="565">
        <f t="shared" si="72"/>
        <v>0.65354330708661412</v>
      </c>
      <c r="CP50" s="565">
        <f t="shared" si="73"/>
        <v>0.66935483870967738</v>
      </c>
      <c r="CQ50" s="565">
        <v>0.65354330708661412</v>
      </c>
      <c r="CR50" s="566">
        <v>0.66935483870967738</v>
      </c>
    </row>
    <row r="51" spans="1:96" s="2" customFormat="1" x14ac:dyDescent="0.25">
      <c r="A51" s="560" t="s">
        <v>216</v>
      </c>
      <c r="B51" s="561" t="s">
        <v>228</v>
      </c>
      <c r="C51" s="562" t="s">
        <v>229</v>
      </c>
      <c r="D51" s="563">
        <v>1583</v>
      </c>
      <c r="E51" s="564">
        <v>1405</v>
      </c>
      <c r="F51" s="564">
        <v>1294</v>
      </c>
      <c r="G51" s="564">
        <v>897</v>
      </c>
      <c r="H51" s="564">
        <v>528</v>
      </c>
      <c r="I51" s="565">
        <f t="shared" si="20"/>
        <v>0.63843416370106765</v>
      </c>
      <c r="J51" s="566">
        <f t="shared" si="21"/>
        <v>0.69319938176197837</v>
      </c>
      <c r="K51" s="563">
        <v>1466</v>
      </c>
      <c r="L51" s="564">
        <v>1294</v>
      </c>
      <c r="M51" s="564">
        <v>1174</v>
      </c>
      <c r="N51" s="564">
        <v>815</v>
      </c>
      <c r="O51" s="564">
        <v>486</v>
      </c>
      <c r="P51" s="565">
        <f t="shared" si="48"/>
        <v>0.62982998454404948</v>
      </c>
      <c r="Q51" s="566">
        <f t="shared" si="49"/>
        <v>0.69420783645655881</v>
      </c>
      <c r="R51" s="563">
        <v>1517</v>
      </c>
      <c r="S51" s="564">
        <v>1299</v>
      </c>
      <c r="T51" s="564">
        <v>1167</v>
      </c>
      <c r="U51" s="564">
        <v>700</v>
      </c>
      <c r="V51" s="564">
        <v>391</v>
      </c>
      <c r="W51" s="565">
        <f t="shared" si="24"/>
        <v>0.53887605850654352</v>
      </c>
      <c r="X51" s="566">
        <f t="shared" si="25"/>
        <v>0.59982862039417306</v>
      </c>
      <c r="Y51" s="563">
        <v>1348</v>
      </c>
      <c r="Z51" s="564">
        <v>1159</v>
      </c>
      <c r="AA51" s="564">
        <v>1068</v>
      </c>
      <c r="AB51" s="564">
        <v>671</v>
      </c>
      <c r="AC51" s="564">
        <v>419</v>
      </c>
      <c r="AD51" s="565">
        <f t="shared" si="50"/>
        <v>0.57894736842105265</v>
      </c>
      <c r="AE51" s="566">
        <f t="shared" si="51"/>
        <v>0.62827715355805247</v>
      </c>
      <c r="AF51" s="563">
        <v>1273</v>
      </c>
      <c r="AG51" s="564">
        <v>1055</v>
      </c>
      <c r="AH51" s="564">
        <v>978</v>
      </c>
      <c r="AI51" s="564">
        <v>523</v>
      </c>
      <c r="AJ51" s="564">
        <v>315</v>
      </c>
      <c r="AK51" s="565">
        <f t="shared" si="52"/>
        <v>0.49573459715639812</v>
      </c>
      <c r="AL51" s="566">
        <f t="shared" si="53"/>
        <v>0.53476482617586907</v>
      </c>
      <c r="AM51" s="563">
        <v>1191</v>
      </c>
      <c r="AN51" s="564">
        <v>999</v>
      </c>
      <c r="AO51" s="564">
        <v>917</v>
      </c>
      <c r="AP51" s="564">
        <v>411</v>
      </c>
      <c r="AQ51" s="564">
        <v>271</v>
      </c>
      <c r="AR51" s="565">
        <f t="shared" si="54"/>
        <v>0.41141141141141141</v>
      </c>
      <c r="AS51" s="566">
        <f t="shared" si="55"/>
        <v>0.44820065430752454</v>
      </c>
      <c r="AT51" s="563">
        <v>931</v>
      </c>
      <c r="AU51" s="564">
        <v>772</v>
      </c>
      <c r="AV51" s="564">
        <v>698</v>
      </c>
      <c r="AW51" s="564">
        <v>382</v>
      </c>
      <c r="AX51" s="564">
        <v>248</v>
      </c>
      <c r="AY51" s="565">
        <f t="shared" si="56"/>
        <v>0.49481865284974091</v>
      </c>
      <c r="AZ51" s="566">
        <f t="shared" si="57"/>
        <v>0.54727793696275073</v>
      </c>
      <c r="BA51" s="563">
        <v>970</v>
      </c>
      <c r="BB51" s="564">
        <v>807</v>
      </c>
      <c r="BC51" s="564">
        <v>732</v>
      </c>
      <c r="BD51" s="564">
        <v>446</v>
      </c>
      <c r="BE51" s="564">
        <v>295</v>
      </c>
      <c r="BF51" s="565">
        <f t="shared" si="58"/>
        <v>0.55266418835192066</v>
      </c>
      <c r="BG51" s="566">
        <f t="shared" si="59"/>
        <v>0.60928961748633881</v>
      </c>
      <c r="BH51" s="563">
        <v>1250</v>
      </c>
      <c r="BI51" s="564">
        <v>1020</v>
      </c>
      <c r="BJ51" s="564">
        <v>929</v>
      </c>
      <c r="BK51" s="564">
        <v>473</v>
      </c>
      <c r="BL51" s="564">
        <v>297</v>
      </c>
      <c r="BM51" s="565">
        <f t="shared" si="60"/>
        <v>0.46372549019607845</v>
      </c>
      <c r="BN51" s="566">
        <f t="shared" si="61"/>
        <v>0.50914962325080737</v>
      </c>
      <c r="BO51" s="563">
        <v>1366</v>
      </c>
      <c r="BP51" s="564">
        <v>1148</v>
      </c>
      <c r="BQ51" s="564">
        <v>1073</v>
      </c>
      <c r="BR51" s="564">
        <v>575</v>
      </c>
      <c r="BS51" s="564">
        <v>372</v>
      </c>
      <c r="BT51" s="565">
        <f t="shared" si="62"/>
        <v>0.50087108013937287</v>
      </c>
      <c r="BU51" s="566">
        <f t="shared" si="63"/>
        <v>0.53588070829450141</v>
      </c>
      <c r="BV51" s="563">
        <v>857</v>
      </c>
      <c r="BW51" s="564">
        <v>796</v>
      </c>
      <c r="BX51" s="564">
        <v>736</v>
      </c>
      <c r="BY51" s="564">
        <v>495</v>
      </c>
      <c r="BZ51" s="564">
        <v>313</v>
      </c>
      <c r="CA51" s="565">
        <f t="shared" si="64"/>
        <v>0.62185929648241201</v>
      </c>
      <c r="CB51" s="566">
        <f t="shared" si="65"/>
        <v>0.67255434782608692</v>
      </c>
      <c r="CC51" s="563">
        <v>989</v>
      </c>
      <c r="CD51" s="564">
        <v>907</v>
      </c>
      <c r="CE51" s="564">
        <v>756</v>
      </c>
      <c r="CF51" s="564">
        <v>504</v>
      </c>
      <c r="CG51" s="564">
        <v>315</v>
      </c>
      <c r="CH51" s="565">
        <f t="shared" si="66"/>
        <v>0.55567805953693494</v>
      </c>
      <c r="CI51" s="566">
        <f t="shared" si="67"/>
        <v>0.66666666666666663</v>
      </c>
      <c r="CJ51" s="563">
        <v>1135</v>
      </c>
      <c r="CK51" s="564">
        <v>968</v>
      </c>
      <c r="CL51" s="564">
        <v>905</v>
      </c>
      <c r="CM51" s="564">
        <v>563</v>
      </c>
      <c r="CN51" s="564">
        <v>375</v>
      </c>
      <c r="CO51" s="565">
        <f t="shared" si="72"/>
        <v>0.58161157024793386</v>
      </c>
      <c r="CP51" s="565">
        <f t="shared" si="73"/>
        <v>0.62209944751381219</v>
      </c>
      <c r="CQ51" s="565">
        <v>0.58161157024793386</v>
      </c>
      <c r="CR51" s="566">
        <v>0.62209944751381219</v>
      </c>
    </row>
    <row r="52" spans="1:96" s="2" customFormat="1" x14ac:dyDescent="0.25">
      <c r="A52" s="560" t="s">
        <v>216</v>
      </c>
      <c r="B52" s="561" t="s">
        <v>230</v>
      </c>
      <c r="C52" s="562" t="s">
        <v>231</v>
      </c>
      <c r="D52" s="563">
        <v>6613</v>
      </c>
      <c r="E52" s="564">
        <v>5126</v>
      </c>
      <c r="F52" s="564">
        <v>4725</v>
      </c>
      <c r="G52" s="564">
        <v>2411</v>
      </c>
      <c r="H52" s="564">
        <v>1848</v>
      </c>
      <c r="I52" s="565">
        <f t="shared" si="20"/>
        <v>0.4703472493172064</v>
      </c>
      <c r="J52" s="566">
        <f t="shared" si="21"/>
        <v>0.51026455026455031</v>
      </c>
      <c r="K52" s="563">
        <v>7243</v>
      </c>
      <c r="L52" s="564">
        <v>5379</v>
      </c>
      <c r="M52" s="564">
        <v>5009</v>
      </c>
      <c r="N52" s="564">
        <v>2521</v>
      </c>
      <c r="O52" s="564">
        <v>1938</v>
      </c>
      <c r="P52" s="565">
        <f t="shared" si="48"/>
        <v>0.46867447480944413</v>
      </c>
      <c r="Q52" s="566">
        <f t="shared" si="49"/>
        <v>0.50329407067278897</v>
      </c>
      <c r="R52" s="563">
        <v>8650</v>
      </c>
      <c r="S52" s="564">
        <v>6328</v>
      </c>
      <c r="T52" s="564">
        <v>5878</v>
      </c>
      <c r="U52" s="564">
        <v>2627</v>
      </c>
      <c r="V52" s="564">
        <v>1831</v>
      </c>
      <c r="W52" s="565">
        <f t="shared" si="24"/>
        <v>0.41513906447534765</v>
      </c>
      <c r="X52" s="566">
        <f t="shared" si="25"/>
        <v>0.44692072133378702</v>
      </c>
      <c r="Y52" s="563">
        <v>7908</v>
      </c>
      <c r="Z52" s="564">
        <v>5848</v>
      </c>
      <c r="AA52" s="564">
        <v>5464</v>
      </c>
      <c r="AB52" s="564">
        <v>2159</v>
      </c>
      <c r="AC52" s="564">
        <v>1499</v>
      </c>
      <c r="AD52" s="565">
        <f t="shared" si="50"/>
        <v>0.3691860465116279</v>
      </c>
      <c r="AE52" s="566">
        <f t="shared" si="51"/>
        <v>0.39513177159590046</v>
      </c>
      <c r="AF52" s="563">
        <v>7619</v>
      </c>
      <c r="AG52" s="564">
        <v>5550</v>
      </c>
      <c r="AH52" s="564">
        <v>5154</v>
      </c>
      <c r="AI52" s="564">
        <v>2695</v>
      </c>
      <c r="AJ52" s="564">
        <v>1902</v>
      </c>
      <c r="AK52" s="565">
        <f t="shared" si="52"/>
        <v>0.48558558558558557</v>
      </c>
      <c r="AL52" s="566">
        <f t="shared" si="53"/>
        <v>0.52289483896003108</v>
      </c>
      <c r="AM52" s="563">
        <v>7473</v>
      </c>
      <c r="AN52" s="564">
        <v>5233</v>
      </c>
      <c r="AO52" s="564">
        <v>4851</v>
      </c>
      <c r="AP52" s="564">
        <v>1861</v>
      </c>
      <c r="AQ52" s="564">
        <v>1250</v>
      </c>
      <c r="AR52" s="565">
        <f t="shared" si="54"/>
        <v>0.35562774699025418</v>
      </c>
      <c r="AS52" s="566">
        <f t="shared" si="55"/>
        <v>0.38363224077509794</v>
      </c>
      <c r="AT52" s="563">
        <v>5997</v>
      </c>
      <c r="AU52" s="564">
        <v>4263</v>
      </c>
      <c r="AV52" s="564">
        <v>3867</v>
      </c>
      <c r="AW52" s="564">
        <v>1739</v>
      </c>
      <c r="AX52" s="564">
        <v>1198</v>
      </c>
      <c r="AY52" s="565">
        <f t="shared" si="56"/>
        <v>0.40792868871686605</v>
      </c>
      <c r="AZ52" s="566">
        <f t="shared" si="57"/>
        <v>0.44970261184380655</v>
      </c>
      <c r="BA52" s="563">
        <v>5216</v>
      </c>
      <c r="BB52" s="564">
        <v>3734</v>
      </c>
      <c r="BC52" s="564">
        <v>3440</v>
      </c>
      <c r="BD52" s="564">
        <v>1753</v>
      </c>
      <c r="BE52" s="564">
        <v>1241</v>
      </c>
      <c r="BF52" s="565">
        <f t="shared" si="58"/>
        <v>0.46946973754686661</v>
      </c>
      <c r="BG52" s="566">
        <f t="shared" si="59"/>
        <v>0.5095930232558139</v>
      </c>
      <c r="BH52" s="563">
        <v>5744</v>
      </c>
      <c r="BI52" s="564">
        <v>4008</v>
      </c>
      <c r="BJ52" s="564">
        <v>3609</v>
      </c>
      <c r="BK52" s="564">
        <v>1822</v>
      </c>
      <c r="BL52" s="564">
        <v>1197</v>
      </c>
      <c r="BM52" s="565">
        <f t="shared" si="60"/>
        <v>0.45459081836327347</v>
      </c>
      <c r="BN52" s="566">
        <f t="shared" si="61"/>
        <v>0.50484898863951233</v>
      </c>
      <c r="BO52" s="563">
        <v>5886</v>
      </c>
      <c r="BP52" s="564">
        <v>4226</v>
      </c>
      <c r="BQ52" s="564">
        <v>3872</v>
      </c>
      <c r="BR52" s="564">
        <v>2001</v>
      </c>
      <c r="BS52" s="564">
        <v>1337</v>
      </c>
      <c r="BT52" s="565">
        <f t="shared" si="62"/>
        <v>0.47349739706578325</v>
      </c>
      <c r="BU52" s="566">
        <f t="shared" si="63"/>
        <v>0.51678719008264462</v>
      </c>
      <c r="BV52" s="563">
        <v>5837</v>
      </c>
      <c r="BW52" s="564">
        <v>4457</v>
      </c>
      <c r="BX52" s="564">
        <v>4105</v>
      </c>
      <c r="BY52" s="564">
        <v>2025</v>
      </c>
      <c r="BZ52" s="564">
        <v>1276</v>
      </c>
      <c r="CA52" s="565">
        <f t="shared" si="64"/>
        <v>0.45434148530401613</v>
      </c>
      <c r="CB52" s="566">
        <f t="shared" si="65"/>
        <v>0.49330085261875761</v>
      </c>
      <c r="CC52" s="563">
        <v>6224</v>
      </c>
      <c r="CD52" s="564">
        <v>4680</v>
      </c>
      <c r="CE52" s="564">
        <v>3825</v>
      </c>
      <c r="CF52" s="564">
        <v>1988</v>
      </c>
      <c r="CG52" s="564">
        <v>1335</v>
      </c>
      <c r="CH52" s="565">
        <f t="shared" si="66"/>
        <v>0.42478632478632478</v>
      </c>
      <c r="CI52" s="566">
        <f t="shared" si="67"/>
        <v>0.51973856209150326</v>
      </c>
      <c r="CJ52" s="563">
        <v>7363</v>
      </c>
      <c r="CK52" s="564">
        <v>5519</v>
      </c>
      <c r="CL52" s="564">
        <v>5116</v>
      </c>
      <c r="CM52" s="564">
        <v>1944</v>
      </c>
      <c r="CN52" s="564">
        <v>1257</v>
      </c>
      <c r="CO52" s="565">
        <f t="shared" si="72"/>
        <v>0.35223772422540317</v>
      </c>
      <c r="CP52" s="565">
        <f t="shared" si="73"/>
        <v>0.37998436278342457</v>
      </c>
      <c r="CQ52" s="565">
        <v>0.35241891647037504</v>
      </c>
      <c r="CR52" s="566">
        <v>0.38017982799061767</v>
      </c>
    </row>
    <row r="53" spans="1:96" s="2" customFormat="1" x14ac:dyDescent="0.25">
      <c r="A53" s="616" t="s">
        <v>216</v>
      </c>
      <c r="B53" s="585" t="s">
        <v>232</v>
      </c>
      <c r="C53" s="586" t="s">
        <v>233</v>
      </c>
      <c r="D53" s="563">
        <v>2052</v>
      </c>
      <c r="E53" s="564">
        <v>1278</v>
      </c>
      <c r="F53" s="564">
        <v>1062</v>
      </c>
      <c r="G53" s="564">
        <v>495</v>
      </c>
      <c r="H53" s="564">
        <v>419</v>
      </c>
      <c r="I53" s="565">
        <f t="shared" si="20"/>
        <v>0.38732394366197181</v>
      </c>
      <c r="J53" s="566">
        <f t="shared" si="21"/>
        <v>0.46610169491525422</v>
      </c>
      <c r="K53" s="563">
        <v>2344</v>
      </c>
      <c r="L53" s="564">
        <v>1774</v>
      </c>
      <c r="M53" s="564">
        <v>1386</v>
      </c>
      <c r="N53" s="564">
        <v>447</v>
      </c>
      <c r="O53" s="564">
        <v>375</v>
      </c>
      <c r="P53" s="565">
        <f t="shared" si="48"/>
        <v>0.25197294250281849</v>
      </c>
      <c r="Q53" s="566">
        <f t="shared" si="49"/>
        <v>0.32251082251082253</v>
      </c>
      <c r="R53" s="563">
        <v>2675</v>
      </c>
      <c r="S53" s="564">
        <v>2040</v>
      </c>
      <c r="T53" s="564">
        <v>1559</v>
      </c>
      <c r="U53" s="564">
        <v>436</v>
      </c>
      <c r="V53" s="564">
        <v>378</v>
      </c>
      <c r="W53" s="565">
        <f t="shared" si="24"/>
        <v>0.21372549019607842</v>
      </c>
      <c r="X53" s="566">
        <f t="shared" si="25"/>
        <v>0.27966645285439384</v>
      </c>
      <c r="Y53" s="563">
        <v>2511</v>
      </c>
      <c r="Z53" s="564">
        <v>1857</v>
      </c>
      <c r="AA53" s="564">
        <v>1177</v>
      </c>
      <c r="AB53" s="564">
        <v>394</v>
      </c>
      <c r="AC53" s="564">
        <v>346</v>
      </c>
      <c r="AD53" s="565">
        <f t="shared" si="50"/>
        <v>0.21217016693591814</v>
      </c>
      <c r="AE53" s="566">
        <f t="shared" si="51"/>
        <v>0.33474936278674594</v>
      </c>
      <c r="AF53" s="563">
        <v>2577</v>
      </c>
      <c r="AG53" s="564">
        <v>1929</v>
      </c>
      <c r="AH53" s="564">
        <v>1309</v>
      </c>
      <c r="AI53" s="564">
        <v>408</v>
      </c>
      <c r="AJ53" s="564">
        <v>325</v>
      </c>
      <c r="AK53" s="565">
        <f t="shared" si="52"/>
        <v>0.21150855365474339</v>
      </c>
      <c r="AL53" s="566">
        <f t="shared" si="53"/>
        <v>0.31168831168831168</v>
      </c>
      <c r="AM53" s="563">
        <v>2400</v>
      </c>
      <c r="AN53" s="564">
        <v>1771</v>
      </c>
      <c r="AO53" s="564">
        <v>890</v>
      </c>
      <c r="AP53" s="564">
        <v>359</v>
      </c>
      <c r="AQ53" s="564">
        <v>310</v>
      </c>
      <c r="AR53" s="565">
        <f t="shared" si="54"/>
        <v>0.20271033314511575</v>
      </c>
      <c r="AS53" s="566">
        <f t="shared" si="55"/>
        <v>0.40337078651685393</v>
      </c>
      <c r="AT53" s="563">
        <v>2290</v>
      </c>
      <c r="AU53" s="564">
        <v>1689</v>
      </c>
      <c r="AV53" s="564">
        <v>820</v>
      </c>
      <c r="AW53" s="564">
        <v>306</v>
      </c>
      <c r="AX53" s="564">
        <v>286</v>
      </c>
      <c r="AY53" s="565">
        <f t="shared" si="56"/>
        <v>0.18117229129662521</v>
      </c>
      <c r="AZ53" s="566">
        <f t="shared" si="57"/>
        <v>0.37317073170731707</v>
      </c>
      <c r="BA53" s="563">
        <v>2084</v>
      </c>
      <c r="BB53" s="564">
        <v>1538</v>
      </c>
      <c r="BC53" s="564">
        <v>823</v>
      </c>
      <c r="BD53" s="564">
        <v>358</v>
      </c>
      <c r="BE53" s="564">
        <v>302</v>
      </c>
      <c r="BF53" s="565">
        <f t="shared" si="58"/>
        <v>0.23276983094928477</v>
      </c>
      <c r="BG53" s="566">
        <f t="shared" si="59"/>
        <v>0.43499392466585662</v>
      </c>
      <c r="BH53" s="563">
        <v>1965</v>
      </c>
      <c r="BI53" s="564">
        <v>1486</v>
      </c>
      <c r="BJ53" s="564">
        <v>778</v>
      </c>
      <c r="BK53" s="564">
        <v>391</v>
      </c>
      <c r="BL53" s="564">
        <v>327</v>
      </c>
      <c r="BM53" s="565">
        <f t="shared" si="60"/>
        <v>0.26312247644683717</v>
      </c>
      <c r="BN53" s="566">
        <f t="shared" si="61"/>
        <v>0.50257069408740362</v>
      </c>
      <c r="BO53" s="563">
        <v>1776</v>
      </c>
      <c r="BP53" s="564">
        <v>1349</v>
      </c>
      <c r="BQ53" s="564">
        <v>1045</v>
      </c>
      <c r="BR53" s="564">
        <v>402</v>
      </c>
      <c r="BS53" s="564">
        <v>341</v>
      </c>
      <c r="BT53" s="565">
        <f t="shared" si="62"/>
        <v>0.29799851742031136</v>
      </c>
      <c r="BU53" s="566">
        <f t="shared" si="63"/>
        <v>0.38468899521531102</v>
      </c>
      <c r="BV53" s="563">
        <v>1517</v>
      </c>
      <c r="BW53" s="564">
        <v>1315</v>
      </c>
      <c r="BX53" s="564">
        <v>934</v>
      </c>
      <c r="BY53" s="564">
        <v>411</v>
      </c>
      <c r="BZ53" s="564">
        <v>293</v>
      </c>
      <c r="CA53" s="565">
        <f t="shared" si="64"/>
        <v>0.31254752851711026</v>
      </c>
      <c r="CB53" s="566">
        <f t="shared" si="65"/>
        <v>0.44004282655246252</v>
      </c>
      <c r="CC53" s="563">
        <v>1522</v>
      </c>
      <c r="CD53" s="564">
        <v>1309</v>
      </c>
      <c r="CE53" s="564">
        <v>1094</v>
      </c>
      <c r="CF53" s="564">
        <v>383</v>
      </c>
      <c r="CG53" s="564">
        <v>373</v>
      </c>
      <c r="CH53" s="565">
        <f t="shared" si="66"/>
        <v>0.29258976317799845</v>
      </c>
      <c r="CI53" s="566">
        <f t="shared" si="67"/>
        <v>0.35009140767824498</v>
      </c>
      <c r="CJ53" s="563">
        <v>1636</v>
      </c>
      <c r="CK53" s="564">
        <v>1376</v>
      </c>
      <c r="CL53" s="564">
        <v>1136</v>
      </c>
      <c r="CM53" s="564">
        <v>494</v>
      </c>
      <c r="CN53" s="564">
        <v>406</v>
      </c>
      <c r="CO53" s="565">
        <f t="shared" si="72"/>
        <v>0.35901162790697677</v>
      </c>
      <c r="CP53" s="565">
        <f t="shared" si="73"/>
        <v>0.43485915492957744</v>
      </c>
      <c r="CQ53" s="565">
        <v>0.36191860465116277</v>
      </c>
      <c r="CR53" s="566">
        <v>0.43838028169014087</v>
      </c>
    </row>
    <row r="54" spans="1:96" s="2" customFormat="1" x14ac:dyDescent="0.25">
      <c r="A54" s="569" t="s">
        <v>216</v>
      </c>
      <c r="B54" s="570" t="s">
        <v>234</v>
      </c>
      <c r="C54" s="571" t="s">
        <v>235</v>
      </c>
      <c r="D54" s="572">
        <v>6824</v>
      </c>
      <c r="E54" s="573">
        <v>5137</v>
      </c>
      <c r="F54" s="573">
        <v>4672</v>
      </c>
      <c r="G54" s="573">
        <v>2025</v>
      </c>
      <c r="H54" s="573">
        <v>1411</v>
      </c>
      <c r="I54" s="574">
        <f t="shared" si="20"/>
        <v>0.39419894880280321</v>
      </c>
      <c r="J54" s="575">
        <f t="shared" si="21"/>
        <v>0.4334332191780822</v>
      </c>
      <c r="K54" s="572">
        <v>6247</v>
      </c>
      <c r="L54" s="573">
        <v>4636</v>
      </c>
      <c r="M54" s="573">
        <v>4209</v>
      </c>
      <c r="N54" s="573">
        <v>1674</v>
      </c>
      <c r="O54" s="573">
        <v>1158</v>
      </c>
      <c r="P54" s="574">
        <f t="shared" si="48"/>
        <v>0.36108714408973253</v>
      </c>
      <c r="Q54" s="575">
        <f t="shared" si="49"/>
        <v>0.3977191732002851</v>
      </c>
      <c r="R54" s="572">
        <v>6796</v>
      </c>
      <c r="S54" s="573">
        <v>5005</v>
      </c>
      <c r="T54" s="573">
        <v>4577</v>
      </c>
      <c r="U54" s="573">
        <v>1605</v>
      </c>
      <c r="V54" s="573">
        <v>1031</v>
      </c>
      <c r="W54" s="574">
        <f t="shared" si="24"/>
        <v>0.3206793206793207</v>
      </c>
      <c r="X54" s="575">
        <f t="shared" si="25"/>
        <v>0.35066637535503603</v>
      </c>
      <c r="Y54" s="572">
        <v>5949</v>
      </c>
      <c r="Z54" s="573">
        <v>4397</v>
      </c>
      <c r="AA54" s="573">
        <v>4056</v>
      </c>
      <c r="AB54" s="573">
        <v>1464</v>
      </c>
      <c r="AC54" s="573">
        <v>912</v>
      </c>
      <c r="AD54" s="574">
        <f t="shared" si="50"/>
        <v>0.33295428701387308</v>
      </c>
      <c r="AE54" s="575">
        <f t="shared" si="51"/>
        <v>0.36094674556213019</v>
      </c>
      <c r="AF54" s="572">
        <v>5172</v>
      </c>
      <c r="AG54" s="573">
        <v>3860</v>
      </c>
      <c r="AH54" s="573">
        <v>3529</v>
      </c>
      <c r="AI54" s="573">
        <v>1096</v>
      </c>
      <c r="AJ54" s="573">
        <v>689</v>
      </c>
      <c r="AK54" s="574">
        <f t="shared" si="52"/>
        <v>0.28393782383419691</v>
      </c>
      <c r="AL54" s="575">
        <f t="shared" si="53"/>
        <v>0.31056956644941908</v>
      </c>
      <c r="AM54" s="572">
        <v>3985</v>
      </c>
      <c r="AN54" s="573">
        <v>2980</v>
      </c>
      <c r="AO54" s="573">
        <v>2671</v>
      </c>
      <c r="AP54" s="573">
        <v>984</v>
      </c>
      <c r="AQ54" s="573">
        <v>612</v>
      </c>
      <c r="AR54" s="574">
        <f t="shared" si="54"/>
        <v>0.3302013422818792</v>
      </c>
      <c r="AS54" s="575">
        <f t="shared" si="55"/>
        <v>0.36840134780980904</v>
      </c>
      <c r="AT54" s="572">
        <v>3209</v>
      </c>
      <c r="AU54" s="573">
        <v>2367</v>
      </c>
      <c r="AV54" s="573">
        <v>2072</v>
      </c>
      <c r="AW54" s="573">
        <v>913</v>
      </c>
      <c r="AX54" s="573">
        <v>573</v>
      </c>
      <c r="AY54" s="574">
        <f t="shared" si="56"/>
        <v>0.38572032108153781</v>
      </c>
      <c r="AZ54" s="575">
        <f t="shared" si="57"/>
        <v>0.44063706563706562</v>
      </c>
      <c r="BA54" s="572">
        <v>3004</v>
      </c>
      <c r="BB54" s="573">
        <v>2223</v>
      </c>
      <c r="BC54" s="573">
        <v>2019</v>
      </c>
      <c r="BD54" s="573">
        <v>865</v>
      </c>
      <c r="BE54" s="573">
        <v>526</v>
      </c>
      <c r="BF54" s="574">
        <f t="shared" si="58"/>
        <v>0.38911381016644175</v>
      </c>
      <c r="BG54" s="575">
        <f t="shared" si="59"/>
        <v>0.42842991579990092</v>
      </c>
      <c r="BH54" s="572">
        <v>2887</v>
      </c>
      <c r="BI54" s="573">
        <v>2162</v>
      </c>
      <c r="BJ54" s="573">
        <v>1900</v>
      </c>
      <c r="BK54" s="573">
        <v>828</v>
      </c>
      <c r="BL54" s="573">
        <v>464</v>
      </c>
      <c r="BM54" s="574">
        <f t="shared" si="60"/>
        <v>0.38297872340425532</v>
      </c>
      <c r="BN54" s="575">
        <f t="shared" si="61"/>
        <v>0.4357894736842105</v>
      </c>
      <c r="BO54" s="572">
        <v>3048</v>
      </c>
      <c r="BP54" s="573">
        <v>2235</v>
      </c>
      <c r="BQ54" s="573">
        <v>2048</v>
      </c>
      <c r="BR54" s="573">
        <v>835</v>
      </c>
      <c r="BS54" s="573">
        <v>459</v>
      </c>
      <c r="BT54" s="574">
        <f t="shared" si="62"/>
        <v>0.37360178970917224</v>
      </c>
      <c r="BU54" s="575">
        <f t="shared" si="63"/>
        <v>0.40771484375</v>
      </c>
      <c r="BV54" s="572">
        <v>2839</v>
      </c>
      <c r="BW54" s="573">
        <v>2176</v>
      </c>
      <c r="BX54" s="573">
        <v>1986</v>
      </c>
      <c r="BY54" s="573">
        <v>837</v>
      </c>
      <c r="BZ54" s="573">
        <v>463</v>
      </c>
      <c r="CA54" s="574">
        <f t="shared" si="64"/>
        <v>0.38465073529411764</v>
      </c>
      <c r="CB54" s="575">
        <f t="shared" si="65"/>
        <v>0.4214501510574018</v>
      </c>
      <c r="CC54" s="572">
        <v>2852</v>
      </c>
      <c r="CD54" s="573">
        <v>2107</v>
      </c>
      <c r="CE54" s="573">
        <v>1610</v>
      </c>
      <c r="CF54" s="573">
        <v>809</v>
      </c>
      <c r="CG54" s="573">
        <v>444</v>
      </c>
      <c r="CH54" s="574">
        <f t="shared" si="66"/>
        <v>0.38395823445657334</v>
      </c>
      <c r="CI54" s="575">
        <f t="shared" si="67"/>
        <v>0.50248447204968949</v>
      </c>
      <c r="CJ54" s="572">
        <v>2941</v>
      </c>
      <c r="CK54" s="573">
        <v>2211</v>
      </c>
      <c r="CL54" s="573">
        <v>2039</v>
      </c>
      <c r="CM54" s="573">
        <v>879</v>
      </c>
      <c r="CN54" s="573">
        <v>540</v>
      </c>
      <c r="CO54" s="574">
        <f t="shared" si="72"/>
        <v>0.39755766621438265</v>
      </c>
      <c r="CP54" s="574">
        <f t="shared" si="73"/>
        <v>0.43109367336929866</v>
      </c>
      <c r="CQ54" s="574">
        <v>0.40976933514246949</v>
      </c>
      <c r="CR54" s="575">
        <v>0.44433545855811674</v>
      </c>
    </row>
    <row r="55" spans="1:96" s="2" customFormat="1" x14ac:dyDescent="0.25">
      <c r="A55" s="610" t="s">
        <v>236</v>
      </c>
      <c r="B55" s="546" t="s">
        <v>237</v>
      </c>
      <c r="C55" s="612"/>
      <c r="D55" s="617">
        <v>25097</v>
      </c>
      <c r="E55" s="618">
        <v>17167</v>
      </c>
      <c r="F55" s="618">
        <v>14955</v>
      </c>
      <c r="G55" s="618">
        <v>7168</v>
      </c>
      <c r="H55" s="619">
        <v>5308</v>
      </c>
      <c r="I55" s="620">
        <f t="shared" si="20"/>
        <v>0.41754529038271104</v>
      </c>
      <c r="J55" s="621">
        <f t="shared" si="21"/>
        <v>0.47930458040789031</v>
      </c>
      <c r="K55" s="617">
        <v>26537</v>
      </c>
      <c r="L55" s="618">
        <v>17299</v>
      </c>
      <c r="M55" s="618">
        <v>15128</v>
      </c>
      <c r="N55" s="618">
        <v>7319</v>
      </c>
      <c r="O55" s="619">
        <v>5369</v>
      </c>
      <c r="P55" s="620">
        <f t="shared" si="48"/>
        <v>0.42308803977108506</v>
      </c>
      <c r="Q55" s="621">
        <f t="shared" si="49"/>
        <v>0.48380486515071391</v>
      </c>
      <c r="R55" s="617">
        <v>27847</v>
      </c>
      <c r="S55" s="618">
        <v>17923</v>
      </c>
      <c r="T55" s="618">
        <v>15708</v>
      </c>
      <c r="U55" s="618">
        <v>6572</v>
      </c>
      <c r="V55" s="619">
        <v>5509</v>
      </c>
      <c r="W55" s="620">
        <f t="shared" si="24"/>
        <v>0.36667968532053785</v>
      </c>
      <c r="X55" s="621">
        <f t="shared" si="25"/>
        <v>0.41838553603259487</v>
      </c>
      <c r="Y55" s="617">
        <v>24997</v>
      </c>
      <c r="Z55" s="618">
        <v>16478</v>
      </c>
      <c r="AA55" s="618">
        <v>14489</v>
      </c>
      <c r="AB55" s="618">
        <v>6305</v>
      </c>
      <c r="AC55" s="619">
        <v>5073</v>
      </c>
      <c r="AD55" s="620">
        <f t="shared" si="50"/>
        <v>0.38263138730428448</v>
      </c>
      <c r="AE55" s="621">
        <f t="shared" si="51"/>
        <v>0.43515770584581409</v>
      </c>
      <c r="AF55" s="617">
        <v>23006</v>
      </c>
      <c r="AG55" s="618">
        <v>15153</v>
      </c>
      <c r="AH55" s="618">
        <v>13196</v>
      </c>
      <c r="AI55" s="618">
        <v>6083</v>
      </c>
      <c r="AJ55" s="619">
        <v>4948</v>
      </c>
      <c r="AK55" s="620">
        <f t="shared" si="52"/>
        <v>0.4014386590114169</v>
      </c>
      <c r="AL55" s="621">
        <f t="shared" si="53"/>
        <v>0.46097302212791758</v>
      </c>
      <c r="AM55" s="617">
        <v>22510</v>
      </c>
      <c r="AN55" s="618">
        <v>14597</v>
      </c>
      <c r="AO55" s="618">
        <v>12700</v>
      </c>
      <c r="AP55" s="618">
        <v>6233</v>
      </c>
      <c r="AQ55" s="619">
        <v>4960</v>
      </c>
      <c r="AR55" s="620">
        <f t="shared" si="54"/>
        <v>0.42700554908542854</v>
      </c>
      <c r="AS55" s="621">
        <f t="shared" si="55"/>
        <v>0.49078740157480316</v>
      </c>
      <c r="AT55" s="617">
        <v>22062</v>
      </c>
      <c r="AU55" s="618">
        <v>14254</v>
      </c>
      <c r="AV55" s="618">
        <v>12483</v>
      </c>
      <c r="AW55" s="618">
        <v>6304</v>
      </c>
      <c r="AX55" s="619">
        <v>4956</v>
      </c>
      <c r="AY55" s="620">
        <f t="shared" si="56"/>
        <v>0.44226182124315983</v>
      </c>
      <c r="AZ55" s="621">
        <f t="shared" si="57"/>
        <v>0.50500680926059438</v>
      </c>
      <c r="BA55" s="617">
        <v>20108</v>
      </c>
      <c r="BB55" s="618">
        <v>12883</v>
      </c>
      <c r="BC55" s="618">
        <v>11188</v>
      </c>
      <c r="BD55" s="618">
        <v>5581</v>
      </c>
      <c r="BE55" s="619">
        <v>4527</v>
      </c>
      <c r="BF55" s="620">
        <f t="shared" si="58"/>
        <v>0.43320655126911434</v>
      </c>
      <c r="BG55" s="621">
        <f t="shared" si="59"/>
        <v>0.49883804075795496</v>
      </c>
      <c r="BH55" s="617">
        <v>18610</v>
      </c>
      <c r="BI55" s="618">
        <v>12242</v>
      </c>
      <c r="BJ55" s="618">
        <v>10651</v>
      </c>
      <c r="BK55" s="618">
        <v>5627</v>
      </c>
      <c r="BL55" s="619">
        <v>4600</v>
      </c>
      <c r="BM55" s="620">
        <f t="shared" si="60"/>
        <v>0.45964711648423462</v>
      </c>
      <c r="BN55" s="621">
        <f t="shared" si="61"/>
        <v>0.52830720120176511</v>
      </c>
      <c r="BO55" s="617">
        <v>18364</v>
      </c>
      <c r="BP55" s="618">
        <v>12147</v>
      </c>
      <c r="BQ55" s="618">
        <v>10396</v>
      </c>
      <c r="BR55" s="618">
        <v>5694</v>
      </c>
      <c r="BS55" s="619">
        <v>4707</v>
      </c>
      <c r="BT55" s="620">
        <f t="shared" si="62"/>
        <v>0.46875771795505061</v>
      </c>
      <c r="BU55" s="621">
        <f t="shared" si="63"/>
        <v>0.54771065794536355</v>
      </c>
      <c r="BV55" s="617">
        <v>19168</v>
      </c>
      <c r="BW55" s="618">
        <v>12740</v>
      </c>
      <c r="BX55" s="618">
        <v>11014</v>
      </c>
      <c r="BY55" s="618">
        <v>6099</v>
      </c>
      <c r="BZ55" s="619">
        <v>5007</v>
      </c>
      <c r="CA55" s="620">
        <f t="shared" si="64"/>
        <v>0.47872841444270015</v>
      </c>
      <c r="CB55" s="621">
        <f t="shared" si="65"/>
        <v>0.55374977301616124</v>
      </c>
      <c r="CC55" s="617">
        <v>20503</v>
      </c>
      <c r="CD55" s="618">
        <v>13536</v>
      </c>
      <c r="CE55" s="618">
        <v>12683</v>
      </c>
      <c r="CF55" s="618">
        <v>6722</v>
      </c>
      <c r="CG55" s="619">
        <v>5586</v>
      </c>
      <c r="CH55" s="620">
        <f t="shared" si="66"/>
        <v>0.49660165484633567</v>
      </c>
      <c r="CI55" s="621">
        <f t="shared" si="67"/>
        <v>0.53000078845698972</v>
      </c>
      <c r="CJ55" s="617">
        <v>23033</v>
      </c>
      <c r="CK55" s="618">
        <v>15115</v>
      </c>
      <c r="CL55" s="618">
        <v>12947</v>
      </c>
      <c r="CM55" s="618">
        <v>5484</v>
      </c>
      <c r="CN55" s="619">
        <v>5258</v>
      </c>
      <c r="CO55" s="620">
        <f t="shared" si="72"/>
        <v>0.36281839232550445</v>
      </c>
      <c r="CP55" s="762">
        <f t="shared" si="73"/>
        <v>0.42357302850081102</v>
      </c>
      <c r="CQ55" s="620">
        <v>0.42626529937148527</v>
      </c>
      <c r="CR55" s="621">
        <v>0.4976442419093226</v>
      </c>
    </row>
    <row r="56" spans="1:96" s="2" customFormat="1" x14ac:dyDescent="0.25">
      <c r="A56" s="613" t="s">
        <v>236</v>
      </c>
      <c r="B56" s="554" t="s">
        <v>238</v>
      </c>
      <c r="C56" s="615" t="s">
        <v>239</v>
      </c>
      <c r="D56" s="595">
        <v>1916</v>
      </c>
      <c r="E56" s="557">
        <v>1502</v>
      </c>
      <c r="F56" s="557">
        <v>1195</v>
      </c>
      <c r="G56" s="557">
        <v>402</v>
      </c>
      <c r="H56" s="557">
        <v>242</v>
      </c>
      <c r="I56" s="558">
        <f t="shared" si="20"/>
        <v>0.26764314247669774</v>
      </c>
      <c r="J56" s="559">
        <f t="shared" si="21"/>
        <v>0.33640167364016738</v>
      </c>
      <c r="K56" s="595">
        <v>2307</v>
      </c>
      <c r="L56" s="557">
        <v>1773</v>
      </c>
      <c r="M56" s="557">
        <v>1459</v>
      </c>
      <c r="N56" s="557">
        <v>446</v>
      </c>
      <c r="O56" s="557">
        <v>249</v>
      </c>
      <c r="P56" s="558">
        <f t="shared" si="48"/>
        <v>0.25155104342921603</v>
      </c>
      <c r="Q56" s="559">
        <f t="shared" si="49"/>
        <v>0.30568882796435914</v>
      </c>
      <c r="R56" s="595">
        <v>2262</v>
      </c>
      <c r="S56" s="557">
        <v>1759</v>
      </c>
      <c r="T56" s="557">
        <v>1477</v>
      </c>
      <c r="U56" s="557">
        <v>280</v>
      </c>
      <c r="V56" s="557">
        <v>247</v>
      </c>
      <c r="W56" s="558">
        <f t="shared" si="24"/>
        <v>0.15918135304150086</v>
      </c>
      <c r="X56" s="559">
        <f t="shared" si="25"/>
        <v>0.1895734597156398</v>
      </c>
      <c r="Y56" s="595">
        <v>2140</v>
      </c>
      <c r="Z56" s="557">
        <v>1755</v>
      </c>
      <c r="AA56" s="557">
        <v>1503</v>
      </c>
      <c r="AB56" s="557">
        <v>286</v>
      </c>
      <c r="AC56" s="557">
        <v>205</v>
      </c>
      <c r="AD56" s="558">
        <f t="shared" si="50"/>
        <v>0.16296296296296298</v>
      </c>
      <c r="AE56" s="559">
        <f t="shared" si="51"/>
        <v>0.19028609447771125</v>
      </c>
      <c r="AF56" s="595">
        <v>1996</v>
      </c>
      <c r="AG56" s="557">
        <v>1627</v>
      </c>
      <c r="AH56" s="557">
        <v>1343</v>
      </c>
      <c r="AI56" s="557">
        <v>258</v>
      </c>
      <c r="AJ56" s="557">
        <v>197</v>
      </c>
      <c r="AK56" s="558">
        <f t="shared" si="52"/>
        <v>0.1585740626920713</v>
      </c>
      <c r="AL56" s="559">
        <f t="shared" si="53"/>
        <v>0.19210722263588981</v>
      </c>
      <c r="AM56" s="595">
        <v>2189</v>
      </c>
      <c r="AN56" s="557">
        <v>1755</v>
      </c>
      <c r="AO56" s="557">
        <v>1534</v>
      </c>
      <c r="AP56" s="557">
        <v>248</v>
      </c>
      <c r="AQ56" s="557">
        <v>186</v>
      </c>
      <c r="AR56" s="558">
        <f t="shared" si="54"/>
        <v>0.1413105413105413</v>
      </c>
      <c r="AS56" s="559">
        <f t="shared" si="55"/>
        <v>0.16166883963494133</v>
      </c>
      <c r="AT56" s="595">
        <v>2143</v>
      </c>
      <c r="AU56" s="557">
        <v>1699</v>
      </c>
      <c r="AV56" s="557">
        <v>1485</v>
      </c>
      <c r="AW56" s="557">
        <v>258</v>
      </c>
      <c r="AX56" s="557">
        <v>201</v>
      </c>
      <c r="AY56" s="558">
        <f t="shared" si="56"/>
        <v>0.15185403178340201</v>
      </c>
      <c r="AZ56" s="559">
        <f t="shared" si="57"/>
        <v>0.17373737373737375</v>
      </c>
      <c r="BA56" s="595">
        <v>1968</v>
      </c>
      <c r="BB56" s="557">
        <v>1560</v>
      </c>
      <c r="BC56" s="557">
        <v>1359</v>
      </c>
      <c r="BD56" s="557">
        <v>250</v>
      </c>
      <c r="BE56" s="557">
        <v>184</v>
      </c>
      <c r="BF56" s="558">
        <f t="shared" si="58"/>
        <v>0.16025641025641027</v>
      </c>
      <c r="BG56" s="559">
        <f t="shared" si="59"/>
        <v>0.18395879323031641</v>
      </c>
      <c r="BH56" s="595">
        <v>2025</v>
      </c>
      <c r="BI56" s="557">
        <v>1583</v>
      </c>
      <c r="BJ56" s="557">
        <v>1415</v>
      </c>
      <c r="BK56" s="557">
        <v>266</v>
      </c>
      <c r="BL56" s="557">
        <v>195</v>
      </c>
      <c r="BM56" s="558">
        <f t="shared" si="60"/>
        <v>0.16803537586860393</v>
      </c>
      <c r="BN56" s="559">
        <f t="shared" si="61"/>
        <v>0.18798586572438161</v>
      </c>
      <c r="BO56" s="595">
        <v>1991</v>
      </c>
      <c r="BP56" s="557">
        <v>1592</v>
      </c>
      <c r="BQ56" s="557">
        <v>1300</v>
      </c>
      <c r="BR56" s="557">
        <v>234</v>
      </c>
      <c r="BS56" s="557">
        <v>181</v>
      </c>
      <c r="BT56" s="558">
        <f t="shared" si="62"/>
        <v>0.14698492462311558</v>
      </c>
      <c r="BU56" s="559">
        <f t="shared" si="63"/>
        <v>0.18</v>
      </c>
      <c r="BV56" s="595">
        <v>2048</v>
      </c>
      <c r="BW56" s="557">
        <v>1632</v>
      </c>
      <c r="BX56" s="557">
        <v>1311</v>
      </c>
      <c r="BY56" s="557">
        <v>307</v>
      </c>
      <c r="BZ56" s="557">
        <v>222</v>
      </c>
      <c r="CA56" s="558">
        <f t="shared" si="64"/>
        <v>0.18811274509803921</v>
      </c>
      <c r="CB56" s="559">
        <f t="shared" si="65"/>
        <v>0.23417238749046529</v>
      </c>
      <c r="CC56" s="595">
        <v>2483</v>
      </c>
      <c r="CD56" s="557">
        <v>1968</v>
      </c>
      <c r="CE56" s="557">
        <v>1590</v>
      </c>
      <c r="CF56" s="557">
        <v>304</v>
      </c>
      <c r="CG56" s="557">
        <v>219</v>
      </c>
      <c r="CH56" s="558">
        <f t="shared" si="66"/>
        <v>0.15447154471544716</v>
      </c>
      <c r="CI56" s="559">
        <f t="shared" si="67"/>
        <v>0.19119496855345913</v>
      </c>
      <c r="CJ56" s="595">
        <v>2504</v>
      </c>
      <c r="CK56" s="557">
        <v>1971</v>
      </c>
      <c r="CL56" s="557">
        <v>1606</v>
      </c>
      <c r="CM56" s="557">
        <v>316</v>
      </c>
      <c r="CN56" s="557">
        <v>223</v>
      </c>
      <c r="CO56" s="558">
        <f t="shared" si="72"/>
        <v>0.16032470826991374</v>
      </c>
      <c r="CP56" s="558">
        <f t="shared" si="73"/>
        <v>0.19676214196762143</v>
      </c>
      <c r="CQ56" s="558">
        <v>0.16032470826991374</v>
      </c>
      <c r="CR56" s="559">
        <v>0.19676214196762143</v>
      </c>
    </row>
    <row r="57" spans="1:96" s="2" customFormat="1" x14ac:dyDescent="0.25">
      <c r="A57" s="553" t="s">
        <v>236</v>
      </c>
      <c r="B57" s="554">
        <v>15120</v>
      </c>
      <c r="C57" s="555" t="s">
        <v>240</v>
      </c>
      <c r="D57" s="622">
        <v>1265</v>
      </c>
      <c r="E57" s="605">
        <v>1096</v>
      </c>
      <c r="F57" s="605">
        <v>922</v>
      </c>
      <c r="G57" s="605">
        <v>269</v>
      </c>
      <c r="H57" s="605">
        <v>212</v>
      </c>
      <c r="I57" s="606">
        <f t="shared" si="20"/>
        <v>0.24543795620437955</v>
      </c>
      <c r="J57" s="607">
        <f t="shared" si="21"/>
        <v>0.29175704989154011</v>
      </c>
      <c r="K57" s="622">
        <v>1251</v>
      </c>
      <c r="L57" s="605">
        <v>1074</v>
      </c>
      <c r="M57" s="605">
        <v>886</v>
      </c>
      <c r="N57" s="605">
        <v>247</v>
      </c>
      <c r="O57" s="605">
        <v>207</v>
      </c>
      <c r="P57" s="606">
        <f t="shared" si="48"/>
        <v>0.22998137802607077</v>
      </c>
      <c r="Q57" s="607">
        <f t="shared" si="49"/>
        <v>0.27878103837471785</v>
      </c>
      <c r="R57" s="622">
        <v>1450</v>
      </c>
      <c r="S57" s="605">
        <v>1164</v>
      </c>
      <c r="T57" s="605">
        <v>972</v>
      </c>
      <c r="U57" s="605">
        <v>249</v>
      </c>
      <c r="V57" s="605">
        <v>215</v>
      </c>
      <c r="W57" s="606">
        <f t="shared" si="24"/>
        <v>0.21391752577319587</v>
      </c>
      <c r="X57" s="607">
        <f t="shared" si="25"/>
        <v>0.25617283950617287</v>
      </c>
      <c r="Y57" s="622">
        <v>1162</v>
      </c>
      <c r="Z57" s="605">
        <v>1019</v>
      </c>
      <c r="AA57" s="605">
        <v>898</v>
      </c>
      <c r="AB57" s="605">
        <v>227</v>
      </c>
      <c r="AC57" s="605">
        <v>181</v>
      </c>
      <c r="AD57" s="606">
        <f t="shared" si="50"/>
        <v>0.22276741903827282</v>
      </c>
      <c r="AE57" s="607">
        <f t="shared" si="51"/>
        <v>0.25278396436525613</v>
      </c>
      <c r="AF57" s="622">
        <v>1177</v>
      </c>
      <c r="AG57" s="605">
        <v>1011</v>
      </c>
      <c r="AH57" s="605">
        <v>901</v>
      </c>
      <c r="AI57" s="605">
        <v>256</v>
      </c>
      <c r="AJ57" s="605">
        <v>197</v>
      </c>
      <c r="AK57" s="606">
        <f t="shared" si="52"/>
        <v>0.25321463897131552</v>
      </c>
      <c r="AL57" s="607">
        <f t="shared" si="53"/>
        <v>0.28412874583795783</v>
      </c>
      <c r="AM57" s="622">
        <v>1146</v>
      </c>
      <c r="AN57" s="605">
        <v>991</v>
      </c>
      <c r="AO57" s="605">
        <v>880</v>
      </c>
      <c r="AP57" s="605">
        <v>251</v>
      </c>
      <c r="AQ57" s="605">
        <v>189</v>
      </c>
      <c r="AR57" s="606">
        <f t="shared" si="54"/>
        <v>0.25327951564076689</v>
      </c>
      <c r="AS57" s="607">
        <f t="shared" si="55"/>
        <v>0.28522727272727272</v>
      </c>
      <c r="AT57" s="622">
        <v>1244</v>
      </c>
      <c r="AU57" s="605">
        <v>1071</v>
      </c>
      <c r="AV57" s="605">
        <v>938</v>
      </c>
      <c r="AW57" s="605">
        <v>260</v>
      </c>
      <c r="AX57" s="605">
        <v>194</v>
      </c>
      <c r="AY57" s="606">
        <f t="shared" si="56"/>
        <v>0.24276377217553688</v>
      </c>
      <c r="AZ57" s="607">
        <f t="shared" si="57"/>
        <v>0.27718550106609807</v>
      </c>
      <c r="BA57" s="622">
        <v>1182</v>
      </c>
      <c r="BB57" s="605">
        <v>1013</v>
      </c>
      <c r="BC57" s="605">
        <v>851</v>
      </c>
      <c r="BD57" s="605">
        <v>252</v>
      </c>
      <c r="BE57" s="605">
        <v>187</v>
      </c>
      <c r="BF57" s="606">
        <f t="shared" si="58"/>
        <v>0.24876604146100692</v>
      </c>
      <c r="BG57" s="607">
        <f t="shared" si="59"/>
        <v>0.29612220916568743</v>
      </c>
      <c r="BH57" s="622">
        <v>1234</v>
      </c>
      <c r="BI57" s="605">
        <v>1026</v>
      </c>
      <c r="BJ57" s="605">
        <v>842</v>
      </c>
      <c r="BK57" s="605">
        <v>295</v>
      </c>
      <c r="BL57" s="605">
        <v>202</v>
      </c>
      <c r="BM57" s="606">
        <f t="shared" si="60"/>
        <v>0.2875243664717349</v>
      </c>
      <c r="BN57" s="607">
        <f t="shared" si="61"/>
        <v>0.3503562945368171</v>
      </c>
      <c r="BO57" s="622">
        <v>1185</v>
      </c>
      <c r="BP57" s="605">
        <v>993</v>
      </c>
      <c r="BQ57" s="605">
        <v>834</v>
      </c>
      <c r="BR57" s="605">
        <v>292</v>
      </c>
      <c r="BS57" s="605">
        <v>212</v>
      </c>
      <c r="BT57" s="606">
        <f t="shared" si="62"/>
        <v>0.29405840886203422</v>
      </c>
      <c r="BU57" s="607">
        <f t="shared" si="63"/>
        <v>0.3501199040767386</v>
      </c>
      <c r="BV57" s="622">
        <v>1397</v>
      </c>
      <c r="BW57" s="605">
        <v>1081</v>
      </c>
      <c r="BX57" s="605">
        <v>879</v>
      </c>
      <c r="BY57" s="605">
        <v>330</v>
      </c>
      <c r="BZ57" s="605">
        <v>250</v>
      </c>
      <c r="CA57" s="606">
        <f t="shared" si="64"/>
        <v>0.30527289546716002</v>
      </c>
      <c r="CB57" s="607">
        <f t="shared" si="65"/>
        <v>0.37542662116040953</v>
      </c>
      <c r="CC57" s="622">
        <v>1623</v>
      </c>
      <c r="CD57" s="605">
        <v>1257</v>
      </c>
      <c r="CE57" s="605">
        <v>1151</v>
      </c>
      <c r="CF57" s="605">
        <v>274</v>
      </c>
      <c r="CG57" s="605">
        <v>265</v>
      </c>
      <c r="CH57" s="606">
        <f t="shared" si="66"/>
        <v>0.21797931583134447</v>
      </c>
      <c r="CI57" s="607">
        <f t="shared" si="67"/>
        <v>0.23805386620330149</v>
      </c>
      <c r="CJ57" s="622">
        <v>1974</v>
      </c>
      <c r="CK57" s="605">
        <v>1531</v>
      </c>
      <c r="CL57" s="605">
        <v>1275</v>
      </c>
      <c r="CM57" s="605">
        <v>373</v>
      </c>
      <c r="CN57" s="605">
        <v>286</v>
      </c>
      <c r="CO57" s="606">
        <f t="shared" si="72"/>
        <v>0.24363161332462444</v>
      </c>
      <c r="CP57" s="606">
        <f t="shared" si="73"/>
        <v>0.29254901960784313</v>
      </c>
      <c r="CQ57" s="606">
        <v>0.25016329196603526</v>
      </c>
      <c r="CR57" s="607">
        <v>0.30039215686274512</v>
      </c>
    </row>
    <row r="58" spans="1:96" s="2" customFormat="1" x14ac:dyDescent="0.25">
      <c r="A58" s="560" t="s">
        <v>236</v>
      </c>
      <c r="B58" s="561" t="s">
        <v>241</v>
      </c>
      <c r="C58" s="562" t="s">
        <v>162</v>
      </c>
      <c r="D58" s="600">
        <v>6663</v>
      </c>
      <c r="E58" s="564">
        <v>5200</v>
      </c>
      <c r="F58" s="564">
        <v>4415</v>
      </c>
      <c r="G58" s="564">
        <v>1763</v>
      </c>
      <c r="H58" s="564">
        <v>1137</v>
      </c>
      <c r="I58" s="565">
        <f t="shared" si="20"/>
        <v>0.33903846153846151</v>
      </c>
      <c r="J58" s="566">
        <f t="shared" si="21"/>
        <v>0.39932049830124577</v>
      </c>
      <c r="K58" s="600">
        <v>7555</v>
      </c>
      <c r="L58" s="564">
        <v>5523</v>
      </c>
      <c r="M58" s="564">
        <v>4773</v>
      </c>
      <c r="N58" s="564">
        <v>1955</v>
      </c>
      <c r="O58" s="564">
        <v>1219</v>
      </c>
      <c r="P58" s="565">
        <f t="shared" si="48"/>
        <v>0.35397428933550606</v>
      </c>
      <c r="Q58" s="566">
        <f t="shared" si="49"/>
        <v>0.40959564215378169</v>
      </c>
      <c r="R58" s="600">
        <v>6921</v>
      </c>
      <c r="S58" s="564">
        <v>5287</v>
      </c>
      <c r="T58" s="564">
        <v>4616</v>
      </c>
      <c r="U58" s="564">
        <v>1323</v>
      </c>
      <c r="V58" s="564">
        <v>1313</v>
      </c>
      <c r="W58" s="565">
        <f t="shared" si="24"/>
        <v>0.25023642897673537</v>
      </c>
      <c r="X58" s="566">
        <f t="shared" si="25"/>
        <v>0.28661178509532065</v>
      </c>
      <c r="Y58" s="600">
        <v>6111</v>
      </c>
      <c r="Z58" s="564">
        <v>4703</v>
      </c>
      <c r="AA58" s="564">
        <v>4119</v>
      </c>
      <c r="AB58" s="564">
        <v>1335</v>
      </c>
      <c r="AC58" s="564">
        <v>1329</v>
      </c>
      <c r="AD58" s="565">
        <f t="shared" si="50"/>
        <v>0.28386136508611526</v>
      </c>
      <c r="AE58" s="566">
        <f t="shared" si="51"/>
        <v>0.3241077931536781</v>
      </c>
      <c r="AF58" s="600">
        <v>5926</v>
      </c>
      <c r="AG58" s="564">
        <v>4469</v>
      </c>
      <c r="AH58" s="564">
        <v>3874</v>
      </c>
      <c r="AI58" s="564">
        <v>1258</v>
      </c>
      <c r="AJ58" s="564">
        <v>1253</v>
      </c>
      <c r="AK58" s="565">
        <f t="shared" si="52"/>
        <v>0.28149474155292009</v>
      </c>
      <c r="AL58" s="566">
        <f t="shared" si="53"/>
        <v>0.32472896231285492</v>
      </c>
      <c r="AM58" s="600">
        <v>5532</v>
      </c>
      <c r="AN58" s="564">
        <v>4158</v>
      </c>
      <c r="AO58" s="564">
        <v>3512</v>
      </c>
      <c r="AP58" s="564">
        <v>1235</v>
      </c>
      <c r="AQ58" s="564">
        <v>1214</v>
      </c>
      <c r="AR58" s="565">
        <f t="shared" si="54"/>
        <v>0.29701779701779701</v>
      </c>
      <c r="AS58" s="566">
        <f t="shared" si="55"/>
        <v>0.35165148063781321</v>
      </c>
      <c r="AT58" s="600">
        <v>5334</v>
      </c>
      <c r="AU58" s="564">
        <v>4076</v>
      </c>
      <c r="AV58" s="564">
        <v>3400</v>
      </c>
      <c r="AW58" s="564">
        <v>1151</v>
      </c>
      <c r="AX58" s="564">
        <v>1151</v>
      </c>
      <c r="AY58" s="565">
        <f t="shared" si="56"/>
        <v>0.28238469087340529</v>
      </c>
      <c r="AZ58" s="566">
        <f t="shared" si="57"/>
        <v>0.33852941176470586</v>
      </c>
      <c r="BA58" s="600">
        <v>5003</v>
      </c>
      <c r="BB58" s="564">
        <v>3784</v>
      </c>
      <c r="BC58" s="564">
        <v>3168</v>
      </c>
      <c r="BD58" s="564">
        <v>1119</v>
      </c>
      <c r="BE58" s="564">
        <v>1119</v>
      </c>
      <c r="BF58" s="565">
        <f t="shared" si="58"/>
        <v>0.29571881606765327</v>
      </c>
      <c r="BG58" s="566">
        <f t="shared" si="59"/>
        <v>0.35321969696969696</v>
      </c>
      <c r="BH58" s="600">
        <v>4674</v>
      </c>
      <c r="BI58" s="564">
        <v>3658</v>
      </c>
      <c r="BJ58" s="564">
        <v>3027</v>
      </c>
      <c r="BK58" s="564">
        <v>1166</v>
      </c>
      <c r="BL58" s="564">
        <v>1166</v>
      </c>
      <c r="BM58" s="565">
        <f t="shared" si="60"/>
        <v>0.31875341716785127</v>
      </c>
      <c r="BN58" s="566">
        <f t="shared" si="61"/>
        <v>0.385199867855963</v>
      </c>
      <c r="BO58" s="600">
        <v>4801</v>
      </c>
      <c r="BP58" s="564">
        <v>3753</v>
      </c>
      <c r="BQ58" s="564">
        <v>3041</v>
      </c>
      <c r="BR58" s="564">
        <v>1239</v>
      </c>
      <c r="BS58" s="564">
        <v>1239</v>
      </c>
      <c r="BT58" s="565">
        <f t="shared" si="62"/>
        <v>0.33013589128697041</v>
      </c>
      <c r="BU58" s="566">
        <f t="shared" si="63"/>
        <v>0.40743176586649127</v>
      </c>
      <c r="BV58" s="600">
        <v>5064</v>
      </c>
      <c r="BW58" s="564">
        <v>3982</v>
      </c>
      <c r="BX58" s="564">
        <v>3212</v>
      </c>
      <c r="BY58" s="564">
        <v>1222</v>
      </c>
      <c r="BZ58" s="564">
        <v>1222</v>
      </c>
      <c r="CA58" s="565">
        <f t="shared" si="64"/>
        <v>0.30688096433952788</v>
      </c>
      <c r="CB58" s="566">
        <f t="shared" si="65"/>
        <v>0.38044831880448321</v>
      </c>
      <c r="CC58" s="600">
        <v>4899</v>
      </c>
      <c r="CD58" s="564">
        <v>3854</v>
      </c>
      <c r="CE58" s="564">
        <v>3633</v>
      </c>
      <c r="CF58" s="564">
        <v>1313</v>
      </c>
      <c r="CG58" s="564">
        <v>1310</v>
      </c>
      <c r="CH58" s="565">
        <f t="shared" si="66"/>
        <v>0.3406850025947068</v>
      </c>
      <c r="CI58" s="566">
        <f t="shared" si="67"/>
        <v>0.3614093036058354</v>
      </c>
      <c r="CJ58" s="600">
        <v>5636</v>
      </c>
      <c r="CK58" s="564">
        <v>4475</v>
      </c>
      <c r="CL58" s="564">
        <v>3758</v>
      </c>
      <c r="CM58" s="564">
        <v>1292</v>
      </c>
      <c r="CN58" s="564">
        <v>1284</v>
      </c>
      <c r="CO58" s="565">
        <f t="shared" si="72"/>
        <v>0.28871508379888267</v>
      </c>
      <c r="CP58" s="565">
        <f t="shared" si="73"/>
        <v>0.34379989356040447</v>
      </c>
      <c r="CQ58" s="565">
        <v>0.35843575418994411</v>
      </c>
      <c r="CR58" s="566">
        <v>0.42682277807344332</v>
      </c>
    </row>
    <row r="59" spans="1:96" s="2" customFormat="1" x14ac:dyDescent="0.25">
      <c r="A59" s="560" t="s">
        <v>236</v>
      </c>
      <c r="B59" s="561" t="s">
        <v>242</v>
      </c>
      <c r="C59" s="562" t="s">
        <v>164</v>
      </c>
      <c r="D59" s="600">
        <v>3486</v>
      </c>
      <c r="E59" s="564">
        <v>3116</v>
      </c>
      <c r="F59" s="564">
        <v>2899</v>
      </c>
      <c r="G59" s="564">
        <v>651</v>
      </c>
      <c r="H59" s="564">
        <v>457</v>
      </c>
      <c r="I59" s="565">
        <f t="shared" si="20"/>
        <v>0.2089216944801027</v>
      </c>
      <c r="J59" s="566">
        <f t="shared" si="21"/>
        <v>0.22456019317005865</v>
      </c>
      <c r="K59" s="600">
        <v>3047</v>
      </c>
      <c r="L59" s="564">
        <v>2702</v>
      </c>
      <c r="M59" s="564">
        <v>2506</v>
      </c>
      <c r="N59" s="564">
        <v>601</v>
      </c>
      <c r="O59" s="564">
        <v>399</v>
      </c>
      <c r="P59" s="565">
        <f t="shared" si="48"/>
        <v>0.22242783123612139</v>
      </c>
      <c r="Q59" s="566">
        <f t="shared" si="49"/>
        <v>0.23982442138866719</v>
      </c>
      <c r="R59" s="600">
        <v>2529</v>
      </c>
      <c r="S59" s="564">
        <v>2375</v>
      </c>
      <c r="T59" s="564">
        <v>2219</v>
      </c>
      <c r="U59" s="564">
        <v>540</v>
      </c>
      <c r="V59" s="564">
        <v>380</v>
      </c>
      <c r="W59" s="565">
        <f t="shared" si="24"/>
        <v>0.22736842105263158</v>
      </c>
      <c r="X59" s="566">
        <f t="shared" si="25"/>
        <v>0.24335286164939163</v>
      </c>
      <c r="Y59" s="600">
        <v>2448</v>
      </c>
      <c r="Z59" s="564">
        <v>2308</v>
      </c>
      <c r="AA59" s="564">
        <v>2085</v>
      </c>
      <c r="AB59" s="564">
        <v>529</v>
      </c>
      <c r="AC59" s="564">
        <v>370</v>
      </c>
      <c r="AD59" s="565">
        <f t="shared" si="50"/>
        <v>0.22920277296360486</v>
      </c>
      <c r="AE59" s="566">
        <f t="shared" si="51"/>
        <v>0.25371702637889687</v>
      </c>
      <c r="AF59" s="600">
        <v>2259</v>
      </c>
      <c r="AG59" s="564">
        <v>2136</v>
      </c>
      <c r="AH59" s="564">
        <v>1938</v>
      </c>
      <c r="AI59" s="564">
        <v>513</v>
      </c>
      <c r="AJ59" s="564">
        <v>338</v>
      </c>
      <c r="AK59" s="565">
        <f t="shared" si="52"/>
        <v>0.2401685393258427</v>
      </c>
      <c r="AL59" s="566">
        <f t="shared" si="53"/>
        <v>0.26470588235294118</v>
      </c>
      <c r="AM59" s="600">
        <v>2049</v>
      </c>
      <c r="AN59" s="564">
        <v>1918</v>
      </c>
      <c r="AO59" s="564">
        <v>1721</v>
      </c>
      <c r="AP59" s="564">
        <v>485</v>
      </c>
      <c r="AQ59" s="564">
        <v>310</v>
      </c>
      <c r="AR59" s="565">
        <f t="shared" si="54"/>
        <v>0.25286757038581859</v>
      </c>
      <c r="AS59" s="566">
        <f t="shared" si="55"/>
        <v>0.28181289947704824</v>
      </c>
      <c r="AT59" s="600">
        <v>1902</v>
      </c>
      <c r="AU59" s="564">
        <v>1748</v>
      </c>
      <c r="AV59" s="564">
        <v>1652</v>
      </c>
      <c r="AW59" s="564">
        <v>484</v>
      </c>
      <c r="AX59" s="564">
        <v>303</v>
      </c>
      <c r="AY59" s="565">
        <f t="shared" si="56"/>
        <v>0.27688787185354691</v>
      </c>
      <c r="AZ59" s="566">
        <f t="shared" si="57"/>
        <v>0.29297820823244553</v>
      </c>
      <c r="BA59" s="600">
        <v>1708</v>
      </c>
      <c r="BB59" s="564">
        <v>1575</v>
      </c>
      <c r="BC59" s="564">
        <v>1464</v>
      </c>
      <c r="BD59" s="564">
        <v>550</v>
      </c>
      <c r="BE59" s="564">
        <v>327</v>
      </c>
      <c r="BF59" s="565">
        <f t="shared" si="58"/>
        <v>0.34920634920634919</v>
      </c>
      <c r="BG59" s="566">
        <f t="shared" si="59"/>
        <v>0.37568306010928959</v>
      </c>
      <c r="BH59" s="600">
        <v>1746</v>
      </c>
      <c r="BI59" s="564">
        <v>1583</v>
      </c>
      <c r="BJ59" s="564">
        <v>1479</v>
      </c>
      <c r="BK59" s="564">
        <v>547</v>
      </c>
      <c r="BL59" s="564">
        <v>330</v>
      </c>
      <c r="BM59" s="565">
        <f t="shared" si="60"/>
        <v>0.34554643082754266</v>
      </c>
      <c r="BN59" s="566">
        <f t="shared" si="61"/>
        <v>0.36984448951994592</v>
      </c>
      <c r="BO59" s="600">
        <v>1680</v>
      </c>
      <c r="BP59" s="564">
        <v>1520</v>
      </c>
      <c r="BQ59" s="564">
        <v>1408</v>
      </c>
      <c r="BR59" s="564">
        <v>556</v>
      </c>
      <c r="BS59" s="564">
        <v>295</v>
      </c>
      <c r="BT59" s="565">
        <f t="shared" si="62"/>
        <v>0.36578947368421055</v>
      </c>
      <c r="BU59" s="566">
        <f t="shared" si="63"/>
        <v>0.39488636363636365</v>
      </c>
      <c r="BV59" s="600">
        <v>1660</v>
      </c>
      <c r="BW59" s="564">
        <v>1496</v>
      </c>
      <c r="BX59" s="564">
        <v>1405</v>
      </c>
      <c r="BY59" s="564">
        <v>576</v>
      </c>
      <c r="BZ59" s="564">
        <v>330</v>
      </c>
      <c r="CA59" s="565">
        <f t="shared" si="64"/>
        <v>0.38502673796791442</v>
      </c>
      <c r="CB59" s="566">
        <f t="shared" si="65"/>
        <v>0.4099644128113879</v>
      </c>
      <c r="CC59" s="600">
        <v>1605</v>
      </c>
      <c r="CD59" s="564">
        <v>1482</v>
      </c>
      <c r="CE59" s="564">
        <v>1341</v>
      </c>
      <c r="CF59" s="564">
        <v>679</v>
      </c>
      <c r="CG59" s="564">
        <v>333</v>
      </c>
      <c r="CH59" s="565">
        <f t="shared" si="66"/>
        <v>0.45816464237516868</v>
      </c>
      <c r="CI59" s="566">
        <f t="shared" si="67"/>
        <v>0.50633855331841904</v>
      </c>
      <c r="CJ59" s="600">
        <v>1639</v>
      </c>
      <c r="CK59" s="564">
        <v>1496</v>
      </c>
      <c r="CL59" s="564">
        <v>1364</v>
      </c>
      <c r="CM59" s="564">
        <v>337</v>
      </c>
      <c r="CN59" s="564">
        <v>337</v>
      </c>
      <c r="CO59" s="565">
        <f t="shared" si="72"/>
        <v>0.2252673796791444</v>
      </c>
      <c r="CP59" s="565">
        <f t="shared" si="73"/>
        <v>0.24706744868035191</v>
      </c>
      <c r="CQ59" s="565">
        <v>0.51002673796791442</v>
      </c>
      <c r="CR59" s="566">
        <v>0.55938416422287385</v>
      </c>
    </row>
    <row r="60" spans="1:96" s="2" customFormat="1" x14ac:dyDescent="0.25">
      <c r="A60" s="560" t="s">
        <v>236</v>
      </c>
      <c r="B60" s="561" t="s">
        <v>243</v>
      </c>
      <c r="C60" s="562" t="s">
        <v>244</v>
      </c>
      <c r="D60" s="600">
        <v>718</v>
      </c>
      <c r="E60" s="564">
        <v>660</v>
      </c>
      <c r="F60" s="564">
        <v>560</v>
      </c>
      <c r="G60" s="564">
        <v>458</v>
      </c>
      <c r="H60" s="564">
        <v>400</v>
      </c>
      <c r="I60" s="565">
        <f t="shared" si="20"/>
        <v>0.69393939393939397</v>
      </c>
      <c r="J60" s="566">
        <f t="shared" si="21"/>
        <v>0.81785714285714284</v>
      </c>
      <c r="K60" s="600">
        <v>786</v>
      </c>
      <c r="L60" s="564">
        <v>714</v>
      </c>
      <c r="M60" s="564">
        <v>632</v>
      </c>
      <c r="N60" s="564">
        <v>430</v>
      </c>
      <c r="O60" s="564">
        <v>379</v>
      </c>
      <c r="P60" s="565">
        <f t="shared" si="48"/>
        <v>0.60224089635854339</v>
      </c>
      <c r="Q60" s="566">
        <f t="shared" si="49"/>
        <v>0.680379746835443</v>
      </c>
      <c r="R60" s="600">
        <v>823</v>
      </c>
      <c r="S60" s="564">
        <v>744</v>
      </c>
      <c r="T60" s="564">
        <v>622</v>
      </c>
      <c r="U60" s="564">
        <v>418</v>
      </c>
      <c r="V60" s="564">
        <v>384</v>
      </c>
      <c r="W60" s="565">
        <f t="shared" si="24"/>
        <v>0.56182795698924726</v>
      </c>
      <c r="X60" s="566">
        <f t="shared" si="25"/>
        <v>0.67202572347266876</v>
      </c>
      <c r="Y60" s="600">
        <v>796</v>
      </c>
      <c r="Z60" s="564">
        <v>724</v>
      </c>
      <c r="AA60" s="564">
        <v>596</v>
      </c>
      <c r="AB60" s="564">
        <v>404</v>
      </c>
      <c r="AC60" s="564">
        <v>356</v>
      </c>
      <c r="AD60" s="565">
        <f t="shared" si="50"/>
        <v>0.55801104972375692</v>
      </c>
      <c r="AE60" s="566">
        <f t="shared" si="51"/>
        <v>0.67785234899328861</v>
      </c>
      <c r="AF60" s="600">
        <v>710</v>
      </c>
      <c r="AG60" s="564">
        <v>660</v>
      </c>
      <c r="AH60" s="564">
        <v>525</v>
      </c>
      <c r="AI60" s="564">
        <v>362</v>
      </c>
      <c r="AJ60" s="564">
        <v>309</v>
      </c>
      <c r="AK60" s="565">
        <f t="shared" si="52"/>
        <v>0.54848484848484846</v>
      </c>
      <c r="AL60" s="566">
        <f t="shared" si="53"/>
        <v>0.68952380952380954</v>
      </c>
      <c r="AM60" s="600">
        <v>643</v>
      </c>
      <c r="AN60" s="564">
        <v>592</v>
      </c>
      <c r="AO60" s="564">
        <v>486</v>
      </c>
      <c r="AP60" s="564">
        <v>380</v>
      </c>
      <c r="AQ60" s="564">
        <v>307</v>
      </c>
      <c r="AR60" s="565">
        <f t="shared" si="54"/>
        <v>0.64189189189189189</v>
      </c>
      <c r="AS60" s="566">
        <f t="shared" si="55"/>
        <v>0.78189300411522633</v>
      </c>
      <c r="AT60" s="600">
        <v>723</v>
      </c>
      <c r="AU60" s="564">
        <v>659</v>
      </c>
      <c r="AV60" s="564">
        <v>532</v>
      </c>
      <c r="AW60" s="564">
        <v>399</v>
      </c>
      <c r="AX60" s="564">
        <v>325</v>
      </c>
      <c r="AY60" s="565">
        <f t="shared" si="56"/>
        <v>0.6054628224582701</v>
      </c>
      <c r="AZ60" s="566">
        <f t="shared" si="57"/>
        <v>0.75</v>
      </c>
      <c r="BA60" s="600">
        <v>534</v>
      </c>
      <c r="BB60" s="564">
        <v>491</v>
      </c>
      <c r="BC60" s="564">
        <v>361</v>
      </c>
      <c r="BD60" s="564">
        <v>334</v>
      </c>
      <c r="BE60" s="564">
        <v>275</v>
      </c>
      <c r="BF60" s="565">
        <f t="shared" si="58"/>
        <v>0.68024439918533608</v>
      </c>
      <c r="BG60" s="566">
        <f t="shared" si="59"/>
        <v>0.92520775623268703</v>
      </c>
      <c r="BH60" s="600">
        <v>582</v>
      </c>
      <c r="BI60" s="564">
        <v>548</v>
      </c>
      <c r="BJ60" s="564">
        <v>425</v>
      </c>
      <c r="BK60" s="564">
        <v>345</v>
      </c>
      <c r="BL60" s="564">
        <v>275</v>
      </c>
      <c r="BM60" s="565">
        <f t="shared" si="60"/>
        <v>0.62956204379562042</v>
      </c>
      <c r="BN60" s="566">
        <f t="shared" si="61"/>
        <v>0.81176470588235294</v>
      </c>
      <c r="BO60" s="600">
        <v>621</v>
      </c>
      <c r="BP60" s="564">
        <v>582</v>
      </c>
      <c r="BQ60" s="564">
        <v>463</v>
      </c>
      <c r="BR60" s="564">
        <v>383</v>
      </c>
      <c r="BS60" s="564">
        <v>312</v>
      </c>
      <c r="BT60" s="565">
        <f t="shared" si="62"/>
        <v>0.65807560137457044</v>
      </c>
      <c r="BU60" s="566">
        <f t="shared" si="63"/>
        <v>0.82721382289416845</v>
      </c>
      <c r="BV60" s="600">
        <v>486</v>
      </c>
      <c r="BW60" s="564">
        <v>449</v>
      </c>
      <c r="BX60" s="564">
        <v>332</v>
      </c>
      <c r="BY60" s="564">
        <v>292</v>
      </c>
      <c r="BZ60" s="564">
        <v>233</v>
      </c>
      <c r="CA60" s="565">
        <f t="shared" si="64"/>
        <v>0.65033407572383073</v>
      </c>
      <c r="CB60" s="566">
        <f t="shared" si="65"/>
        <v>0.87951807228915657</v>
      </c>
      <c r="CC60" s="600">
        <v>913</v>
      </c>
      <c r="CD60" s="564">
        <v>871</v>
      </c>
      <c r="CE60" s="564">
        <v>843</v>
      </c>
      <c r="CF60" s="564">
        <v>625</v>
      </c>
      <c r="CG60" s="564">
        <v>620</v>
      </c>
      <c r="CH60" s="565">
        <f t="shared" si="66"/>
        <v>0.71756601607347881</v>
      </c>
      <c r="CI60" s="566">
        <f t="shared" si="67"/>
        <v>0.74139976275207597</v>
      </c>
      <c r="CJ60" s="600">
        <v>973</v>
      </c>
      <c r="CK60" s="564">
        <v>893</v>
      </c>
      <c r="CL60" s="564">
        <v>751</v>
      </c>
      <c r="CM60" s="564">
        <v>396</v>
      </c>
      <c r="CN60" s="564">
        <v>376</v>
      </c>
      <c r="CO60" s="565">
        <f t="shared" si="72"/>
        <v>0.44344904815229563</v>
      </c>
      <c r="CP60" s="565">
        <f t="shared" si="73"/>
        <v>0.52729693741677763</v>
      </c>
      <c r="CQ60" s="565">
        <v>0.46584546472564392</v>
      </c>
      <c r="CR60" s="566">
        <v>0.5539280958721704</v>
      </c>
    </row>
    <row r="61" spans="1:96" s="2" customFormat="1" x14ac:dyDescent="0.25">
      <c r="A61" s="560" t="s">
        <v>236</v>
      </c>
      <c r="B61" s="561" t="s">
        <v>245</v>
      </c>
      <c r="C61" s="562" t="s">
        <v>176</v>
      </c>
      <c r="D61" s="600">
        <v>2618</v>
      </c>
      <c r="E61" s="564">
        <v>2167</v>
      </c>
      <c r="F61" s="564">
        <v>1984</v>
      </c>
      <c r="G61" s="564">
        <v>1718</v>
      </c>
      <c r="H61" s="564">
        <v>1012</v>
      </c>
      <c r="I61" s="565">
        <f t="shared" si="20"/>
        <v>0.79280110752191968</v>
      </c>
      <c r="J61" s="566">
        <f t="shared" si="21"/>
        <v>0.86592741935483875</v>
      </c>
      <c r="K61" s="600">
        <v>3341</v>
      </c>
      <c r="L61" s="564">
        <v>2678</v>
      </c>
      <c r="M61" s="564">
        <v>2456</v>
      </c>
      <c r="N61" s="564">
        <v>2098</v>
      </c>
      <c r="O61" s="564">
        <v>1312</v>
      </c>
      <c r="P61" s="565">
        <f t="shared" si="48"/>
        <v>0.78342046303211355</v>
      </c>
      <c r="Q61" s="566">
        <f t="shared" si="49"/>
        <v>0.85423452768729646</v>
      </c>
      <c r="R61" s="600">
        <v>3356</v>
      </c>
      <c r="S61" s="564">
        <v>2638</v>
      </c>
      <c r="T61" s="564">
        <v>2394</v>
      </c>
      <c r="U61" s="564">
        <v>1898</v>
      </c>
      <c r="V61" s="564">
        <v>1297</v>
      </c>
      <c r="W61" s="565">
        <f t="shared" si="24"/>
        <v>0.71948445792266869</v>
      </c>
      <c r="X61" s="566">
        <f t="shared" si="25"/>
        <v>0.7928153717627402</v>
      </c>
      <c r="Y61" s="600">
        <v>3188</v>
      </c>
      <c r="Z61" s="564">
        <v>2516</v>
      </c>
      <c r="AA61" s="564">
        <v>2350</v>
      </c>
      <c r="AB61" s="564">
        <v>2102</v>
      </c>
      <c r="AC61" s="564">
        <v>1232</v>
      </c>
      <c r="AD61" s="565">
        <f t="shared" si="50"/>
        <v>0.83545310015898255</v>
      </c>
      <c r="AE61" s="566">
        <f t="shared" si="51"/>
        <v>0.89446808510638298</v>
      </c>
      <c r="AF61" s="600">
        <v>3248</v>
      </c>
      <c r="AG61" s="564">
        <v>2552</v>
      </c>
      <c r="AH61" s="564">
        <v>2373</v>
      </c>
      <c r="AI61" s="564">
        <v>2120</v>
      </c>
      <c r="AJ61" s="564">
        <v>1305</v>
      </c>
      <c r="AK61" s="565">
        <f t="shared" si="52"/>
        <v>0.83072100313479624</v>
      </c>
      <c r="AL61" s="566">
        <f t="shared" si="53"/>
        <v>0.89338390223345976</v>
      </c>
      <c r="AM61" s="600">
        <v>3521</v>
      </c>
      <c r="AN61" s="564">
        <v>2764</v>
      </c>
      <c r="AO61" s="564">
        <v>2594</v>
      </c>
      <c r="AP61" s="564">
        <v>2323</v>
      </c>
      <c r="AQ61" s="564">
        <v>1405</v>
      </c>
      <c r="AR61" s="565">
        <f t="shared" si="54"/>
        <v>0.84044862518089725</v>
      </c>
      <c r="AS61" s="566">
        <f t="shared" si="55"/>
        <v>0.89552814186584428</v>
      </c>
      <c r="AT61" s="600">
        <v>3324</v>
      </c>
      <c r="AU61" s="564">
        <v>2559</v>
      </c>
      <c r="AV61" s="564">
        <v>2442</v>
      </c>
      <c r="AW61" s="564">
        <v>2204</v>
      </c>
      <c r="AX61" s="564">
        <v>1290</v>
      </c>
      <c r="AY61" s="565">
        <f t="shared" si="56"/>
        <v>0.86127393513091055</v>
      </c>
      <c r="AZ61" s="566">
        <f t="shared" si="57"/>
        <v>0.90253890253890257</v>
      </c>
      <c r="BA61" s="600">
        <v>3018</v>
      </c>
      <c r="BB61" s="564">
        <v>2271</v>
      </c>
      <c r="BC61" s="564">
        <v>2100</v>
      </c>
      <c r="BD61" s="564">
        <v>1771</v>
      </c>
      <c r="BE61" s="564">
        <v>1004</v>
      </c>
      <c r="BF61" s="565">
        <f t="shared" si="58"/>
        <v>0.77983267283135183</v>
      </c>
      <c r="BG61" s="566">
        <f t="shared" si="59"/>
        <v>0.84333333333333338</v>
      </c>
      <c r="BH61" s="600">
        <v>2734</v>
      </c>
      <c r="BI61" s="564">
        <v>2114</v>
      </c>
      <c r="BJ61" s="564">
        <v>1932</v>
      </c>
      <c r="BK61" s="564">
        <v>1730</v>
      </c>
      <c r="BL61" s="564">
        <v>985</v>
      </c>
      <c r="BM61" s="565">
        <f t="shared" si="60"/>
        <v>0.81835383159886466</v>
      </c>
      <c r="BN61" s="566">
        <f t="shared" si="61"/>
        <v>0.8954451345755694</v>
      </c>
      <c r="BO61" s="600">
        <v>2460</v>
      </c>
      <c r="BP61" s="564">
        <v>1924</v>
      </c>
      <c r="BQ61" s="564">
        <v>1773</v>
      </c>
      <c r="BR61" s="564">
        <v>1635</v>
      </c>
      <c r="BS61" s="564">
        <v>945</v>
      </c>
      <c r="BT61" s="565">
        <f t="shared" si="62"/>
        <v>0.8497920997920998</v>
      </c>
      <c r="BU61" s="566">
        <f t="shared" si="63"/>
        <v>0.92216582064297803</v>
      </c>
      <c r="BV61" s="600">
        <v>2750</v>
      </c>
      <c r="BW61" s="564">
        <v>2155</v>
      </c>
      <c r="BX61" s="564">
        <v>2030</v>
      </c>
      <c r="BY61" s="564">
        <v>1902</v>
      </c>
      <c r="BZ61" s="564">
        <v>1092</v>
      </c>
      <c r="CA61" s="565">
        <f t="shared" si="64"/>
        <v>0.88259860788863109</v>
      </c>
      <c r="CB61" s="566">
        <f t="shared" si="65"/>
        <v>0.93694581280788181</v>
      </c>
      <c r="CC61" s="600">
        <v>2737</v>
      </c>
      <c r="CD61" s="564">
        <v>2119</v>
      </c>
      <c r="CE61" s="564">
        <v>2063</v>
      </c>
      <c r="CF61" s="564">
        <v>1875</v>
      </c>
      <c r="CG61" s="564">
        <v>1050</v>
      </c>
      <c r="CH61" s="565">
        <f t="shared" si="66"/>
        <v>0.88485134497404438</v>
      </c>
      <c r="CI61" s="566">
        <f t="shared" si="67"/>
        <v>0.90887057682985939</v>
      </c>
      <c r="CJ61" s="600">
        <v>2871</v>
      </c>
      <c r="CK61" s="564">
        <v>2256</v>
      </c>
      <c r="CL61" s="564">
        <v>1406</v>
      </c>
      <c r="CM61" s="564">
        <v>1105</v>
      </c>
      <c r="CN61" s="564">
        <v>1099</v>
      </c>
      <c r="CO61" s="565">
        <f t="shared" si="72"/>
        <v>0.48980496453900707</v>
      </c>
      <c r="CP61" s="565">
        <f t="shared" si="73"/>
        <v>0.78591749644381226</v>
      </c>
      <c r="CQ61" s="565">
        <v>0.52349290780141844</v>
      </c>
      <c r="CR61" s="566">
        <v>0.83997155049786631</v>
      </c>
    </row>
    <row r="62" spans="1:96" s="2" customFormat="1" x14ac:dyDescent="0.25">
      <c r="A62" s="560" t="s">
        <v>236</v>
      </c>
      <c r="B62" s="561" t="s">
        <v>246</v>
      </c>
      <c r="C62" s="562" t="s">
        <v>180</v>
      </c>
      <c r="D62" s="600">
        <v>6413</v>
      </c>
      <c r="E62" s="564">
        <v>4663</v>
      </c>
      <c r="F62" s="564">
        <v>3797</v>
      </c>
      <c r="G62" s="564">
        <v>1694</v>
      </c>
      <c r="H62" s="564">
        <v>1369</v>
      </c>
      <c r="I62" s="565">
        <f t="shared" si="20"/>
        <v>0.36328543855886769</v>
      </c>
      <c r="J62" s="566">
        <f t="shared" si="21"/>
        <v>0.44614169080853305</v>
      </c>
      <c r="K62" s="600">
        <v>6506</v>
      </c>
      <c r="L62" s="564">
        <v>4679</v>
      </c>
      <c r="M62" s="564">
        <v>3757</v>
      </c>
      <c r="N62" s="564">
        <v>1388</v>
      </c>
      <c r="O62" s="564">
        <v>1129</v>
      </c>
      <c r="P62" s="565">
        <f t="shared" si="48"/>
        <v>0.29664458217567857</v>
      </c>
      <c r="Q62" s="566">
        <f t="shared" si="49"/>
        <v>0.3694437050838435</v>
      </c>
      <c r="R62" s="600">
        <v>8602</v>
      </c>
      <c r="S62" s="564">
        <v>5955</v>
      </c>
      <c r="T62" s="564">
        <v>4828</v>
      </c>
      <c r="U62" s="564">
        <v>1493</v>
      </c>
      <c r="V62" s="564">
        <v>1174</v>
      </c>
      <c r="W62" s="565">
        <f t="shared" si="24"/>
        <v>0.25071368597816962</v>
      </c>
      <c r="X62" s="566">
        <f t="shared" si="25"/>
        <v>0.30923777961888982</v>
      </c>
      <c r="Y62" s="600">
        <v>7672</v>
      </c>
      <c r="Z62" s="564">
        <v>5422</v>
      </c>
      <c r="AA62" s="564">
        <v>4361</v>
      </c>
      <c r="AB62" s="564">
        <v>1198</v>
      </c>
      <c r="AC62" s="564">
        <v>999</v>
      </c>
      <c r="AD62" s="565">
        <f t="shared" si="50"/>
        <v>0.22095167834747326</v>
      </c>
      <c r="AE62" s="566">
        <f t="shared" si="51"/>
        <v>0.27470763586333408</v>
      </c>
      <c r="AF62" s="600">
        <v>6071</v>
      </c>
      <c r="AG62" s="564">
        <v>4381</v>
      </c>
      <c r="AH62" s="564">
        <v>3406</v>
      </c>
      <c r="AI62" s="564">
        <v>1108</v>
      </c>
      <c r="AJ62" s="564">
        <v>917</v>
      </c>
      <c r="AK62" s="565">
        <f t="shared" si="52"/>
        <v>0.25291029445332114</v>
      </c>
      <c r="AL62" s="566">
        <f t="shared" si="53"/>
        <v>0.32530827950675278</v>
      </c>
      <c r="AM62" s="600">
        <v>5875</v>
      </c>
      <c r="AN62" s="564">
        <v>4142</v>
      </c>
      <c r="AO62" s="564">
        <v>3158</v>
      </c>
      <c r="AP62" s="564">
        <v>1153</v>
      </c>
      <c r="AQ62" s="564">
        <v>965</v>
      </c>
      <c r="AR62" s="565">
        <f t="shared" si="54"/>
        <v>0.2783679381941091</v>
      </c>
      <c r="AS62" s="566">
        <f t="shared" si="55"/>
        <v>0.36510449651678278</v>
      </c>
      <c r="AT62" s="600">
        <v>5825</v>
      </c>
      <c r="AU62" s="564">
        <v>4005</v>
      </c>
      <c r="AV62" s="564">
        <v>3109</v>
      </c>
      <c r="AW62" s="564">
        <v>1422</v>
      </c>
      <c r="AX62" s="564">
        <v>1116</v>
      </c>
      <c r="AY62" s="565">
        <f t="shared" si="56"/>
        <v>0.35505617977528092</v>
      </c>
      <c r="AZ62" s="566">
        <f t="shared" si="57"/>
        <v>0.45738179478932134</v>
      </c>
      <c r="BA62" s="600">
        <v>5196</v>
      </c>
      <c r="BB62" s="564">
        <v>3581</v>
      </c>
      <c r="BC62" s="564">
        <v>2704</v>
      </c>
      <c r="BD62" s="564">
        <v>1068</v>
      </c>
      <c r="BE62" s="564">
        <v>1068</v>
      </c>
      <c r="BF62" s="565">
        <f t="shared" si="58"/>
        <v>0.29824071488411058</v>
      </c>
      <c r="BG62" s="566">
        <f t="shared" si="59"/>
        <v>0.39497041420118345</v>
      </c>
      <c r="BH62" s="600">
        <v>4214</v>
      </c>
      <c r="BI62" s="564">
        <v>2997</v>
      </c>
      <c r="BJ62" s="564">
        <v>2297</v>
      </c>
      <c r="BK62" s="564">
        <v>1070</v>
      </c>
      <c r="BL62" s="564">
        <v>1070</v>
      </c>
      <c r="BM62" s="565">
        <f t="shared" si="60"/>
        <v>0.35702369035702369</v>
      </c>
      <c r="BN62" s="566">
        <f t="shared" si="61"/>
        <v>0.4658249891162386</v>
      </c>
      <c r="BO62" s="600">
        <v>4443</v>
      </c>
      <c r="BP62" s="564">
        <v>3160</v>
      </c>
      <c r="BQ62" s="564">
        <v>2409</v>
      </c>
      <c r="BR62" s="564">
        <v>1169</v>
      </c>
      <c r="BS62" s="564">
        <v>1167</v>
      </c>
      <c r="BT62" s="565">
        <f t="shared" si="62"/>
        <v>0.36993670886075947</v>
      </c>
      <c r="BU62" s="566">
        <f t="shared" si="63"/>
        <v>0.48526359485263593</v>
      </c>
      <c r="BV62" s="600">
        <v>4539</v>
      </c>
      <c r="BW62" s="564">
        <v>3294</v>
      </c>
      <c r="BX62" s="564">
        <v>2610</v>
      </c>
      <c r="BY62" s="564">
        <v>1319</v>
      </c>
      <c r="BZ62" s="564">
        <v>1319</v>
      </c>
      <c r="CA62" s="565">
        <f t="shared" si="64"/>
        <v>0.40042501517911355</v>
      </c>
      <c r="CB62" s="566">
        <f t="shared" si="65"/>
        <v>0.50536398467432952</v>
      </c>
      <c r="CC62" s="600">
        <v>4942</v>
      </c>
      <c r="CD62" s="564">
        <v>3494</v>
      </c>
      <c r="CE62" s="564">
        <v>3260</v>
      </c>
      <c r="CF62" s="564">
        <v>1357</v>
      </c>
      <c r="CG62" s="564">
        <v>1351</v>
      </c>
      <c r="CH62" s="565">
        <f t="shared" si="66"/>
        <v>0.38838008013737835</v>
      </c>
      <c r="CI62" s="566">
        <f t="shared" si="67"/>
        <v>0.41625766871165643</v>
      </c>
      <c r="CJ62" s="600">
        <v>5777</v>
      </c>
      <c r="CK62" s="564">
        <v>4122</v>
      </c>
      <c r="CL62" s="564">
        <v>3558</v>
      </c>
      <c r="CM62" s="564">
        <v>1302</v>
      </c>
      <c r="CN62" s="564">
        <v>1298</v>
      </c>
      <c r="CO62" s="565">
        <f t="shared" si="72"/>
        <v>0.31586608442503639</v>
      </c>
      <c r="CP62" s="565">
        <f t="shared" si="73"/>
        <v>0.36593591905564926</v>
      </c>
      <c r="CQ62" s="565">
        <v>0.36123241145075208</v>
      </c>
      <c r="CR62" s="566">
        <v>0.41849353569421022</v>
      </c>
    </row>
    <row r="63" spans="1:96" s="2" customFormat="1" x14ac:dyDescent="0.25">
      <c r="A63" s="569" t="s">
        <v>236</v>
      </c>
      <c r="B63" s="570" t="s">
        <v>247</v>
      </c>
      <c r="C63" s="571" t="s">
        <v>248</v>
      </c>
      <c r="D63" s="623">
        <v>2018</v>
      </c>
      <c r="E63" s="573">
        <v>1607</v>
      </c>
      <c r="F63" s="573">
        <v>1335</v>
      </c>
      <c r="G63" s="573">
        <v>637</v>
      </c>
      <c r="H63" s="573">
        <v>544</v>
      </c>
      <c r="I63" s="574">
        <f t="shared" si="20"/>
        <v>0.39639079029247043</v>
      </c>
      <c r="J63" s="575">
        <f t="shared" si="21"/>
        <v>0.47715355805243448</v>
      </c>
      <c r="K63" s="623">
        <v>1744</v>
      </c>
      <c r="L63" s="573">
        <v>1386</v>
      </c>
      <c r="M63" s="573">
        <v>1093</v>
      </c>
      <c r="N63" s="573">
        <v>588</v>
      </c>
      <c r="O63" s="573">
        <v>518</v>
      </c>
      <c r="P63" s="574">
        <f t="shared" si="48"/>
        <v>0.42424242424242425</v>
      </c>
      <c r="Q63" s="575">
        <f t="shared" si="49"/>
        <v>0.53796889295516925</v>
      </c>
      <c r="R63" s="623">
        <v>1904</v>
      </c>
      <c r="S63" s="573">
        <v>1496</v>
      </c>
      <c r="T63" s="573">
        <v>1220</v>
      </c>
      <c r="U63" s="573">
        <v>641</v>
      </c>
      <c r="V63" s="573">
        <v>541</v>
      </c>
      <c r="W63" s="574">
        <f t="shared" si="24"/>
        <v>0.428475935828877</v>
      </c>
      <c r="X63" s="575">
        <f t="shared" si="25"/>
        <v>0.52540983606557379</v>
      </c>
      <c r="Y63" s="623">
        <v>1480</v>
      </c>
      <c r="Z63" s="573">
        <v>1182</v>
      </c>
      <c r="AA63" s="573">
        <v>968</v>
      </c>
      <c r="AB63" s="573">
        <v>492</v>
      </c>
      <c r="AC63" s="573">
        <v>432</v>
      </c>
      <c r="AD63" s="574">
        <f t="shared" si="50"/>
        <v>0.41624365482233505</v>
      </c>
      <c r="AE63" s="575">
        <f t="shared" si="51"/>
        <v>0.50826446280991733</v>
      </c>
      <c r="AF63" s="623">
        <v>1619</v>
      </c>
      <c r="AG63" s="573">
        <v>1263</v>
      </c>
      <c r="AH63" s="573">
        <v>1048</v>
      </c>
      <c r="AI63" s="573">
        <v>506</v>
      </c>
      <c r="AJ63" s="573">
        <v>463</v>
      </c>
      <c r="AK63" s="574">
        <f t="shared" si="52"/>
        <v>0.40063341250989709</v>
      </c>
      <c r="AL63" s="575">
        <f t="shared" si="53"/>
        <v>0.48282442748091603</v>
      </c>
      <c r="AM63" s="623">
        <v>1555</v>
      </c>
      <c r="AN63" s="573">
        <v>1166</v>
      </c>
      <c r="AO63" s="573">
        <v>984</v>
      </c>
      <c r="AP63" s="573">
        <v>489</v>
      </c>
      <c r="AQ63" s="573">
        <v>424</v>
      </c>
      <c r="AR63" s="574">
        <f t="shared" si="54"/>
        <v>0.41938250428816465</v>
      </c>
      <c r="AS63" s="575">
        <f t="shared" si="55"/>
        <v>0.49695121951219512</v>
      </c>
      <c r="AT63" s="623">
        <v>1567</v>
      </c>
      <c r="AU63" s="573">
        <v>1177</v>
      </c>
      <c r="AV63" s="573">
        <v>952</v>
      </c>
      <c r="AW63" s="573">
        <v>475</v>
      </c>
      <c r="AX63" s="573">
        <v>412</v>
      </c>
      <c r="AY63" s="574">
        <f t="shared" si="56"/>
        <v>0.40356839422259982</v>
      </c>
      <c r="AZ63" s="575">
        <f t="shared" si="57"/>
        <v>0.49894957983193278</v>
      </c>
      <c r="BA63" s="623">
        <v>1499</v>
      </c>
      <c r="BB63" s="573">
        <v>1101</v>
      </c>
      <c r="BC63" s="573">
        <v>971</v>
      </c>
      <c r="BD63" s="573">
        <v>451</v>
      </c>
      <c r="BE63" s="573">
        <v>397</v>
      </c>
      <c r="BF63" s="574">
        <f t="shared" si="58"/>
        <v>0.40962761126248864</v>
      </c>
      <c r="BG63" s="575">
        <f t="shared" si="59"/>
        <v>0.46446961894953653</v>
      </c>
      <c r="BH63" s="623">
        <v>1401</v>
      </c>
      <c r="BI63" s="573">
        <v>1032</v>
      </c>
      <c r="BJ63" s="573">
        <v>899</v>
      </c>
      <c r="BK63" s="573">
        <v>477</v>
      </c>
      <c r="BL63" s="573">
        <v>412</v>
      </c>
      <c r="BM63" s="574">
        <f t="shared" si="60"/>
        <v>0.46220930232558138</v>
      </c>
      <c r="BN63" s="575">
        <f t="shared" si="61"/>
        <v>0.53058954393770852</v>
      </c>
      <c r="BO63" s="623">
        <v>1183</v>
      </c>
      <c r="BP63" s="573">
        <v>925</v>
      </c>
      <c r="BQ63" s="573">
        <v>806</v>
      </c>
      <c r="BR63" s="573">
        <v>430</v>
      </c>
      <c r="BS63" s="573">
        <v>376</v>
      </c>
      <c r="BT63" s="574">
        <f t="shared" si="62"/>
        <v>0.46486486486486489</v>
      </c>
      <c r="BU63" s="575">
        <f t="shared" si="63"/>
        <v>0.53349875930521096</v>
      </c>
      <c r="BV63" s="623">
        <v>1224</v>
      </c>
      <c r="BW63" s="573">
        <v>953</v>
      </c>
      <c r="BX63" s="573">
        <v>843</v>
      </c>
      <c r="BY63" s="573">
        <v>423</v>
      </c>
      <c r="BZ63" s="573">
        <v>365</v>
      </c>
      <c r="CA63" s="574">
        <f t="shared" si="64"/>
        <v>0.44386149003147951</v>
      </c>
      <c r="CB63" s="575">
        <f t="shared" si="65"/>
        <v>0.50177935943060503</v>
      </c>
      <c r="CC63" s="623">
        <v>1301</v>
      </c>
      <c r="CD63" s="573">
        <v>1028</v>
      </c>
      <c r="CE63" s="573">
        <v>984</v>
      </c>
      <c r="CF63" s="573">
        <v>527</v>
      </c>
      <c r="CG63" s="573">
        <v>475</v>
      </c>
      <c r="CH63" s="574">
        <f t="shared" si="66"/>
        <v>0.51264591439688711</v>
      </c>
      <c r="CI63" s="575">
        <f t="shared" si="67"/>
        <v>0.53556910569105687</v>
      </c>
      <c r="CJ63" s="623">
        <v>1659</v>
      </c>
      <c r="CK63" s="573">
        <v>1255</v>
      </c>
      <c r="CL63" s="573">
        <v>1158</v>
      </c>
      <c r="CM63" s="573">
        <v>448</v>
      </c>
      <c r="CN63" s="573">
        <v>402</v>
      </c>
      <c r="CO63" s="574">
        <f t="shared" si="72"/>
        <v>0.35697211155378489</v>
      </c>
      <c r="CP63" s="574">
        <f t="shared" si="73"/>
        <v>0.38687392055267705</v>
      </c>
      <c r="CQ63" s="574">
        <v>0.39601593625498011</v>
      </c>
      <c r="CR63" s="575">
        <v>0.42918825561312607</v>
      </c>
    </row>
    <row r="64" spans="1:96" s="2" customFormat="1" x14ac:dyDescent="0.25">
      <c r="A64" s="610" t="s">
        <v>249</v>
      </c>
      <c r="B64" s="546" t="s">
        <v>250</v>
      </c>
      <c r="C64" s="612"/>
      <c r="D64" s="617">
        <v>1925</v>
      </c>
      <c r="E64" s="618">
        <v>1549</v>
      </c>
      <c r="F64" s="618">
        <v>1208</v>
      </c>
      <c r="G64" s="618">
        <v>601</v>
      </c>
      <c r="H64" s="619">
        <v>478</v>
      </c>
      <c r="I64" s="620">
        <f t="shared" si="20"/>
        <v>0.38799225306649449</v>
      </c>
      <c r="J64" s="621">
        <f t="shared" si="21"/>
        <v>0.49751655629139074</v>
      </c>
      <c r="K64" s="617">
        <v>2201</v>
      </c>
      <c r="L64" s="618">
        <v>1731</v>
      </c>
      <c r="M64" s="618">
        <v>1476</v>
      </c>
      <c r="N64" s="618">
        <v>661</v>
      </c>
      <c r="O64" s="619">
        <v>489</v>
      </c>
      <c r="P64" s="620">
        <f t="shared" si="48"/>
        <v>0.38186019641825536</v>
      </c>
      <c r="Q64" s="621">
        <f t="shared" si="49"/>
        <v>0.44783197831978322</v>
      </c>
      <c r="R64" s="617">
        <v>2300</v>
      </c>
      <c r="S64" s="618">
        <v>1772</v>
      </c>
      <c r="T64" s="618">
        <v>1491</v>
      </c>
      <c r="U64" s="618">
        <v>807</v>
      </c>
      <c r="V64" s="619">
        <v>585</v>
      </c>
      <c r="W64" s="620">
        <f t="shared" si="24"/>
        <v>0.4554176072234763</v>
      </c>
      <c r="X64" s="621">
        <f t="shared" si="25"/>
        <v>0.54124748490945673</v>
      </c>
      <c r="Y64" s="617">
        <v>2447</v>
      </c>
      <c r="Z64" s="618">
        <v>1924</v>
      </c>
      <c r="AA64" s="618">
        <v>1640</v>
      </c>
      <c r="AB64" s="618">
        <v>738</v>
      </c>
      <c r="AC64" s="619">
        <v>553</v>
      </c>
      <c r="AD64" s="620">
        <f t="shared" si="50"/>
        <v>0.38357588357588357</v>
      </c>
      <c r="AE64" s="621">
        <f t="shared" si="51"/>
        <v>0.45</v>
      </c>
      <c r="AF64" s="617">
        <v>2377</v>
      </c>
      <c r="AG64" s="618">
        <v>1868</v>
      </c>
      <c r="AH64" s="618">
        <v>1580</v>
      </c>
      <c r="AI64" s="618">
        <v>671</v>
      </c>
      <c r="AJ64" s="619">
        <v>514</v>
      </c>
      <c r="AK64" s="620">
        <f t="shared" si="52"/>
        <v>0.35920770877944325</v>
      </c>
      <c r="AL64" s="621">
        <f t="shared" si="53"/>
        <v>0.42468354430379746</v>
      </c>
      <c r="AM64" s="617">
        <v>2300</v>
      </c>
      <c r="AN64" s="618">
        <v>1823</v>
      </c>
      <c r="AO64" s="618">
        <v>1511</v>
      </c>
      <c r="AP64" s="618">
        <v>704</v>
      </c>
      <c r="AQ64" s="619">
        <v>507</v>
      </c>
      <c r="AR64" s="620">
        <f t="shared" si="54"/>
        <v>0.3861766319253977</v>
      </c>
      <c r="AS64" s="621">
        <f t="shared" si="55"/>
        <v>0.46591661151555264</v>
      </c>
      <c r="AT64" s="617">
        <v>2069</v>
      </c>
      <c r="AU64" s="618">
        <v>1606</v>
      </c>
      <c r="AV64" s="618">
        <v>1331</v>
      </c>
      <c r="AW64" s="618">
        <v>677</v>
      </c>
      <c r="AX64" s="619">
        <v>498</v>
      </c>
      <c r="AY64" s="620">
        <f t="shared" si="56"/>
        <v>0.42154420921544211</v>
      </c>
      <c r="AZ64" s="621">
        <f t="shared" si="57"/>
        <v>0.5086401202103682</v>
      </c>
      <c r="BA64" s="617">
        <v>1972</v>
      </c>
      <c r="BB64" s="618">
        <v>1546</v>
      </c>
      <c r="BC64" s="618">
        <v>1201</v>
      </c>
      <c r="BD64" s="618">
        <v>646</v>
      </c>
      <c r="BE64" s="619">
        <v>484</v>
      </c>
      <c r="BF64" s="620">
        <f t="shared" si="58"/>
        <v>0.41785252263906858</v>
      </c>
      <c r="BG64" s="621">
        <f t="shared" si="59"/>
        <v>0.53788509575353871</v>
      </c>
      <c r="BH64" s="617">
        <v>1774</v>
      </c>
      <c r="BI64" s="618">
        <v>1377</v>
      </c>
      <c r="BJ64" s="618">
        <v>984</v>
      </c>
      <c r="BK64" s="618">
        <v>576</v>
      </c>
      <c r="BL64" s="619">
        <v>444</v>
      </c>
      <c r="BM64" s="620">
        <f t="shared" si="60"/>
        <v>0.41830065359477125</v>
      </c>
      <c r="BN64" s="621">
        <f t="shared" si="61"/>
        <v>0.58536585365853655</v>
      </c>
      <c r="BO64" s="617">
        <v>1712</v>
      </c>
      <c r="BP64" s="618">
        <v>1280</v>
      </c>
      <c r="BQ64" s="618">
        <v>943</v>
      </c>
      <c r="BR64" s="618">
        <v>567</v>
      </c>
      <c r="BS64" s="619">
        <v>468</v>
      </c>
      <c r="BT64" s="620">
        <f t="shared" si="62"/>
        <v>0.44296875000000002</v>
      </c>
      <c r="BU64" s="621">
        <f t="shared" si="63"/>
        <v>0.60127253446447504</v>
      </c>
      <c r="BV64" s="617">
        <v>1676</v>
      </c>
      <c r="BW64" s="618">
        <v>1232</v>
      </c>
      <c r="BX64" s="618">
        <v>927</v>
      </c>
      <c r="BY64" s="618">
        <v>584</v>
      </c>
      <c r="BZ64" s="619">
        <v>478</v>
      </c>
      <c r="CA64" s="620">
        <f t="shared" si="64"/>
        <v>0.47402597402597402</v>
      </c>
      <c r="CB64" s="621">
        <f t="shared" si="65"/>
        <v>0.62998921251348439</v>
      </c>
      <c r="CC64" s="617">
        <v>1553</v>
      </c>
      <c r="CD64" s="618">
        <v>1132</v>
      </c>
      <c r="CE64" s="618">
        <v>1092</v>
      </c>
      <c r="CF64" s="618">
        <v>629</v>
      </c>
      <c r="CG64" s="619">
        <v>473</v>
      </c>
      <c r="CH64" s="620">
        <f t="shared" si="66"/>
        <v>0.55565371024734977</v>
      </c>
      <c r="CI64" s="621">
        <f t="shared" si="67"/>
        <v>0.57600732600732596</v>
      </c>
      <c r="CJ64" s="617">
        <v>1374</v>
      </c>
      <c r="CK64" s="618">
        <v>919</v>
      </c>
      <c r="CL64" s="618">
        <v>796</v>
      </c>
      <c r="CM64" s="618">
        <v>421</v>
      </c>
      <c r="CN64" s="619">
        <v>340</v>
      </c>
      <c r="CO64" s="620">
        <f t="shared" si="72"/>
        <v>0.45810663764961917</v>
      </c>
      <c r="CP64" s="762">
        <f t="shared" si="73"/>
        <v>0.52889447236180909</v>
      </c>
      <c r="CQ64" s="620">
        <v>0.45810663764961917</v>
      </c>
      <c r="CR64" s="621">
        <v>0.52889447236180909</v>
      </c>
    </row>
    <row r="65" spans="1:96" s="2" customFormat="1" x14ac:dyDescent="0.25">
      <c r="A65" s="613" t="s">
        <v>249</v>
      </c>
      <c r="B65" s="554" t="s">
        <v>251</v>
      </c>
      <c r="C65" s="615" t="s">
        <v>252</v>
      </c>
      <c r="D65" s="556">
        <v>647</v>
      </c>
      <c r="E65" s="557">
        <v>647</v>
      </c>
      <c r="F65" s="557">
        <v>534</v>
      </c>
      <c r="G65" s="557">
        <v>164</v>
      </c>
      <c r="H65" s="557">
        <v>140</v>
      </c>
      <c r="I65" s="558">
        <f t="shared" si="20"/>
        <v>0.25347758887171562</v>
      </c>
      <c r="J65" s="559">
        <f t="shared" si="21"/>
        <v>0.30711610486891383</v>
      </c>
      <c r="K65" s="556">
        <v>690</v>
      </c>
      <c r="L65" s="557">
        <v>690</v>
      </c>
      <c r="M65" s="557">
        <v>582</v>
      </c>
      <c r="N65" s="557">
        <v>171</v>
      </c>
      <c r="O65" s="557">
        <v>137</v>
      </c>
      <c r="P65" s="558">
        <f t="shared" si="48"/>
        <v>0.24782608695652175</v>
      </c>
      <c r="Q65" s="559">
        <f t="shared" si="49"/>
        <v>0.29381443298969073</v>
      </c>
      <c r="R65" s="556">
        <v>744</v>
      </c>
      <c r="S65" s="557">
        <v>744</v>
      </c>
      <c r="T65" s="557">
        <v>568</v>
      </c>
      <c r="U65" s="557">
        <v>163</v>
      </c>
      <c r="V65" s="557">
        <v>140</v>
      </c>
      <c r="W65" s="558">
        <f t="shared" si="24"/>
        <v>0.21908602150537634</v>
      </c>
      <c r="X65" s="559">
        <f t="shared" si="25"/>
        <v>0.2869718309859155</v>
      </c>
      <c r="Y65" s="556">
        <v>696</v>
      </c>
      <c r="Z65" s="557">
        <v>696</v>
      </c>
      <c r="AA65" s="557">
        <v>520</v>
      </c>
      <c r="AB65" s="557">
        <v>130</v>
      </c>
      <c r="AC65" s="557">
        <v>112</v>
      </c>
      <c r="AD65" s="558">
        <f t="shared" si="50"/>
        <v>0.18678160919540229</v>
      </c>
      <c r="AE65" s="559">
        <f t="shared" si="51"/>
        <v>0.25</v>
      </c>
      <c r="AF65" s="556">
        <v>696</v>
      </c>
      <c r="AG65" s="557">
        <v>692</v>
      </c>
      <c r="AH65" s="557">
        <v>532</v>
      </c>
      <c r="AI65" s="557">
        <v>121</v>
      </c>
      <c r="AJ65" s="557">
        <v>107</v>
      </c>
      <c r="AK65" s="558">
        <f t="shared" si="52"/>
        <v>0.17485549132947978</v>
      </c>
      <c r="AL65" s="559">
        <f t="shared" si="53"/>
        <v>0.22744360902255639</v>
      </c>
      <c r="AM65" s="556">
        <v>681</v>
      </c>
      <c r="AN65" s="557">
        <v>679</v>
      </c>
      <c r="AO65" s="557">
        <v>497</v>
      </c>
      <c r="AP65" s="557">
        <v>138</v>
      </c>
      <c r="AQ65" s="557">
        <v>114</v>
      </c>
      <c r="AR65" s="558">
        <f t="shared" si="54"/>
        <v>0.203240058910162</v>
      </c>
      <c r="AS65" s="559">
        <f t="shared" si="55"/>
        <v>0.27766599597585512</v>
      </c>
      <c r="AT65" s="556">
        <v>610</v>
      </c>
      <c r="AU65" s="557">
        <v>610</v>
      </c>
      <c r="AV65" s="557">
        <v>457</v>
      </c>
      <c r="AW65" s="557">
        <v>122</v>
      </c>
      <c r="AX65" s="557">
        <v>103</v>
      </c>
      <c r="AY65" s="558">
        <f t="shared" si="56"/>
        <v>0.2</v>
      </c>
      <c r="AZ65" s="559">
        <f t="shared" si="57"/>
        <v>0.26695842450765866</v>
      </c>
      <c r="BA65" s="556">
        <v>602</v>
      </c>
      <c r="BB65" s="557">
        <v>600</v>
      </c>
      <c r="BC65" s="557">
        <v>448</v>
      </c>
      <c r="BD65" s="557">
        <v>125</v>
      </c>
      <c r="BE65" s="557">
        <v>102</v>
      </c>
      <c r="BF65" s="558">
        <f t="shared" si="58"/>
        <v>0.20833333333333334</v>
      </c>
      <c r="BG65" s="559">
        <f t="shared" si="59"/>
        <v>0.27901785714285715</v>
      </c>
      <c r="BH65" s="556">
        <v>609</v>
      </c>
      <c r="BI65" s="557">
        <v>609</v>
      </c>
      <c r="BJ65" s="557">
        <v>401</v>
      </c>
      <c r="BK65" s="557">
        <v>123</v>
      </c>
      <c r="BL65" s="557">
        <v>103</v>
      </c>
      <c r="BM65" s="558">
        <f t="shared" si="60"/>
        <v>0.2019704433497537</v>
      </c>
      <c r="BN65" s="559">
        <f t="shared" si="61"/>
        <v>0.30673316708229426</v>
      </c>
      <c r="BO65" s="556">
        <v>606</v>
      </c>
      <c r="BP65" s="557">
        <v>601</v>
      </c>
      <c r="BQ65" s="557">
        <v>433</v>
      </c>
      <c r="BR65" s="557">
        <v>122</v>
      </c>
      <c r="BS65" s="557">
        <v>110</v>
      </c>
      <c r="BT65" s="558">
        <f t="shared" si="62"/>
        <v>0.20299500831946754</v>
      </c>
      <c r="BU65" s="559">
        <f t="shared" si="63"/>
        <v>0.28175519630484991</v>
      </c>
      <c r="BV65" s="556">
        <v>582</v>
      </c>
      <c r="BW65" s="557">
        <v>579</v>
      </c>
      <c r="BX65" s="557">
        <v>421</v>
      </c>
      <c r="BY65" s="557">
        <v>127</v>
      </c>
      <c r="BZ65" s="557">
        <v>109</v>
      </c>
      <c r="CA65" s="558">
        <f t="shared" si="64"/>
        <v>0.21934369602763384</v>
      </c>
      <c r="CB65" s="559">
        <f t="shared" si="65"/>
        <v>0.30166270783847982</v>
      </c>
      <c r="CC65" s="556">
        <v>550</v>
      </c>
      <c r="CD65" s="557">
        <v>548</v>
      </c>
      <c r="CE65" s="557">
        <v>548</v>
      </c>
      <c r="CF65" s="557">
        <v>148</v>
      </c>
      <c r="CG65" s="557">
        <v>109</v>
      </c>
      <c r="CH65" s="558">
        <f t="shared" si="66"/>
        <v>0.27007299270072993</v>
      </c>
      <c r="CI65" s="559">
        <f t="shared" si="67"/>
        <v>0.27007299270072993</v>
      </c>
      <c r="CJ65" s="556">
        <v>707</v>
      </c>
      <c r="CK65" s="557">
        <v>698</v>
      </c>
      <c r="CL65" s="557">
        <v>592</v>
      </c>
      <c r="CM65" s="557">
        <v>176</v>
      </c>
      <c r="CN65" s="557">
        <v>148</v>
      </c>
      <c r="CO65" s="558">
        <f t="shared" si="72"/>
        <v>0.25214899713467048</v>
      </c>
      <c r="CP65" s="558">
        <f t="shared" si="73"/>
        <v>0.29729729729729731</v>
      </c>
      <c r="CQ65" s="558">
        <v>0.25214899713467048</v>
      </c>
      <c r="CR65" s="559">
        <v>0.29729729729729731</v>
      </c>
    </row>
    <row r="66" spans="1:96" s="2" customFormat="1" x14ac:dyDescent="0.25">
      <c r="A66" s="560" t="s">
        <v>249</v>
      </c>
      <c r="B66" s="561" t="s">
        <v>253</v>
      </c>
      <c r="C66" s="562" t="s">
        <v>254</v>
      </c>
      <c r="D66" s="563">
        <v>601</v>
      </c>
      <c r="E66" s="564">
        <v>555</v>
      </c>
      <c r="F66" s="564">
        <v>474</v>
      </c>
      <c r="G66" s="564">
        <v>368</v>
      </c>
      <c r="H66" s="564">
        <v>225</v>
      </c>
      <c r="I66" s="565">
        <f t="shared" si="20"/>
        <v>0.66306306306306306</v>
      </c>
      <c r="J66" s="566">
        <f t="shared" si="21"/>
        <v>0.77637130801687759</v>
      </c>
      <c r="K66" s="563">
        <v>788</v>
      </c>
      <c r="L66" s="564">
        <v>701</v>
      </c>
      <c r="M66" s="564">
        <v>661</v>
      </c>
      <c r="N66" s="564">
        <v>400</v>
      </c>
      <c r="O66" s="564">
        <v>222</v>
      </c>
      <c r="P66" s="565">
        <f t="shared" si="48"/>
        <v>0.57061340941512129</v>
      </c>
      <c r="Q66" s="566">
        <f t="shared" si="49"/>
        <v>0.60514372163388808</v>
      </c>
      <c r="R66" s="563">
        <v>825</v>
      </c>
      <c r="S66" s="564">
        <v>736</v>
      </c>
      <c r="T66" s="564">
        <v>691</v>
      </c>
      <c r="U66" s="564">
        <v>510</v>
      </c>
      <c r="V66" s="564">
        <v>329</v>
      </c>
      <c r="W66" s="565">
        <f t="shared" si="24"/>
        <v>0.69293478260869568</v>
      </c>
      <c r="X66" s="566">
        <f t="shared" si="25"/>
        <v>0.73806078147612153</v>
      </c>
      <c r="Y66" s="563">
        <v>995</v>
      </c>
      <c r="Z66" s="564">
        <v>873</v>
      </c>
      <c r="AA66" s="564">
        <v>799</v>
      </c>
      <c r="AB66" s="564">
        <v>476</v>
      </c>
      <c r="AC66" s="564">
        <v>305</v>
      </c>
      <c r="AD66" s="565">
        <f t="shared" si="50"/>
        <v>0.54524627720504004</v>
      </c>
      <c r="AE66" s="566">
        <f t="shared" si="51"/>
        <v>0.5957446808510638</v>
      </c>
      <c r="AF66" s="563">
        <v>949</v>
      </c>
      <c r="AG66" s="564">
        <v>794</v>
      </c>
      <c r="AH66" s="564">
        <v>718</v>
      </c>
      <c r="AI66" s="564">
        <v>430</v>
      </c>
      <c r="AJ66" s="564">
        <v>276</v>
      </c>
      <c r="AK66" s="565">
        <f t="shared" si="52"/>
        <v>0.54156171284634758</v>
      </c>
      <c r="AL66" s="566">
        <f t="shared" si="53"/>
        <v>0.59888579387186625</v>
      </c>
      <c r="AM66" s="563">
        <v>926</v>
      </c>
      <c r="AN66" s="564">
        <v>776</v>
      </c>
      <c r="AO66" s="564">
        <v>675</v>
      </c>
      <c r="AP66" s="564">
        <v>415</v>
      </c>
      <c r="AQ66" s="564">
        <v>272</v>
      </c>
      <c r="AR66" s="565">
        <f t="shared" si="54"/>
        <v>0.53479381443298968</v>
      </c>
      <c r="AS66" s="566">
        <f t="shared" si="55"/>
        <v>0.61481481481481481</v>
      </c>
      <c r="AT66" s="563">
        <v>854</v>
      </c>
      <c r="AU66" s="564">
        <v>731</v>
      </c>
      <c r="AV66" s="564">
        <v>637</v>
      </c>
      <c r="AW66" s="564">
        <v>409</v>
      </c>
      <c r="AX66" s="564">
        <v>247</v>
      </c>
      <c r="AY66" s="565">
        <f t="shared" si="56"/>
        <v>0.55950752393980852</v>
      </c>
      <c r="AZ66" s="566">
        <f t="shared" si="57"/>
        <v>0.64207221350078492</v>
      </c>
      <c r="BA66" s="563">
        <v>831</v>
      </c>
      <c r="BB66" s="564">
        <v>727</v>
      </c>
      <c r="BC66" s="564">
        <v>629</v>
      </c>
      <c r="BD66" s="564">
        <v>406</v>
      </c>
      <c r="BE66" s="564">
        <v>251</v>
      </c>
      <c r="BF66" s="565">
        <f t="shared" si="58"/>
        <v>0.55845942228335621</v>
      </c>
      <c r="BG66" s="566">
        <f t="shared" si="59"/>
        <v>0.64546899841017491</v>
      </c>
      <c r="BH66" s="563">
        <v>679</v>
      </c>
      <c r="BI66" s="564">
        <v>576</v>
      </c>
      <c r="BJ66" s="564">
        <v>440</v>
      </c>
      <c r="BK66" s="564">
        <v>323</v>
      </c>
      <c r="BL66" s="564">
        <v>200</v>
      </c>
      <c r="BM66" s="565">
        <f t="shared" si="60"/>
        <v>0.56076388888888884</v>
      </c>
      <c r="BN66" s="566">
        <f t="shared" si="61"/>
        <v>0.73409090909090913</v>
      </c>
      <c r="BO66" s="563">
        <v>662</v>
      </c>
      <c r="BP66" s="564">
        <v>563</v>
      </c>
      <c r="BQ66" s="564">
        <v>457</v>
      </c>
      <c r="BR66" s="564">
        <v>348</v>
      </c>
      <c r="BS66" s="564">
        <v>226</v>
      </c>
      <c r="BT66" s="565">
        <f t="shared" si="62"/>
        <v>0.61811722912966249</v>
      </c>
      <c r="BU66" s="566">
        <f t="shared" si="63"/>
        <v>0.76148796498905913</v>
      </c>
      <c r="BV66" s="563">
        <v>658</v>
      </c>
      <c r="BW66" s="564">
        <v>550</v>
      </c>
      <c r="BX66" s="564">
        <v>456</v>
      </c>
      <c r="BY66" s="564">
        <v>347</v>
      </c>
      <c r="BZ66" s="564">
        <v>224</v>
      </c>
      <c r="CA66" s="565">
        <f t="shared" si="64"/>
        <v>0.63090909090909086</v>
      </c>
      <c r="CB66" s="566">
        <f t="shared" si="65"/>
        <v>0.76096491228070173</v>
      </c>
      <c r="CC66" s="563">
        <v>661</v>
      </c>
      <c r="CD66" s="564">
        <v>571</v>
      </c>
      <c r="CE66" s="564">
        <v>570</v>
      </c>
      <c r="CF66" s="564">
        <v>408</v>
      </c>
      <c r="CG66" s="564">
        <v>237</v>
      </c>
      <c r="CH66" s="565">
        <f t="shared" si="66"/>
        <v>0.71453590192644478</v>
      </c>
      <c r="CI66" s="566">
        <f t="shared" si="67"/>
        <v>0.71578947368421053</v>
      </c>
      <c r="CJ66" s="563">
        <v>667</v>
      </c>
      <c r="CK66" s="564">
        <v>572</v>
      </c>
      <c r="CL66" s="564">
        <v>497</v>
      </c>
      <c r="CM66" s="564">
        <v>348</v>
      </c>
      <c r="CN66" s="564">
        <v>192</v>
      </c>
      <c r="CO66" s="565">
        <f t="shared" si="72"/>
        <v>0.60839160839160844</v>
      </c>
      <c r="CP66" s="565">
        <f t="shared" si="73"/>
        <v>0.7002012072434608</v>
      </c>
      <c r="CQ66" s="565">
        <v>0.60839160839160844</v>
      </c>
      <c r="CR66" s="566">
        <v>0.7002012072434608</v>
      </c>
    </row>
    <row r="67" spans="1:96" s="2" customFormat="1" x14ac:dyDescent="0.25">
      <c r="A67" s="569" t="s">
        <v>249</v>
      </c>
      <c r="B67" s="570" t="s">
        <v>255</v>
      </c>
      <c r="C67" s="571" t="s">
        <v>256</v>
      </c>
      <c r="D67" s="572">
        <v>677</v>
      </c>
      <c r="E67" s="573">
        <v>677</v>
      </c>
      <c r="F67" s="573">
        <v>480</v>
      </c>
      <c r="G67" s="573">
        <v>164</v>
      </c>
      <c r="H67" s="573">
        <v>116</v>
      </c>
      <c r="I67" s="574">
        <f t="shared" si="20"/>
        <v>0.24224519940915806</v>
      </c>
      <c r="J67" s="575">
        <f t="shared" si="21"/>
        <v>0.34166666666666667</v>
      </c>
      <c r="K67" s="572">
        <v>723</v>
      </c>
      <c r="L67" s="573">
        <v>723</v>
      </c>
      <c r="M67" s="573">
        <v>543</v>
      </c>
      <c r="N67" s="573">
        <v>189</v>
      </c>
      <c r="O67" s="573">
        <v>131</v>
      </c>
      <c r="P67" s="574">
        <f t="shared" si="48"/>
        <v>0.26141078838174275</v>
      </c>
      <c r="Q67" s="575">
        <f t="shared" si="49"/>
        <v>0.34806629834254144</v>
      </c>
      <c r="R67" s="572">
        <v>731</v>
      </c>
      <c r="S67" s="573">
        <v>731</v>
      </c>
      <c r="T67" s="573">
        <v>577</v>
      </c>
      <c r="U67" s="573">
        <v>229</v>
      </c>
      <c r="V67" s="573">
        <v>119</v>
      </c>
      <c r="W67" s="574">
        <f t="shared" si="24"/>
        <v>0.31326949384404923</v>
      </c>
      <c r="X67" s="575">
        <f t="shared" si="25"/>
        <v>0.39688041594454071</v>
      </c>
      <c r="Y67" s="572">
        <v>756</v>
      </c>
      <c r="Z67" s="573">
        <v>756</v>
      </c>
      <c r="AA67" s="573">
        <v>646</v>
      </c>
      <c r="AB67" s="573">
        <v>210</v>
      </c>
      <c r="AC67" s="573">
        <v>136</v>
      </c>
      <c r="AD67" s="574">
        <f t="shared" si="50"/>
        <v>0.27777777777777779</v>
      </c>
      <c r="AE67" s="575">
        <f t="shared" si="51"/>
        <v>0.32507739938080493</v>
      </c>
      <c r="AF67" s="572">
        <v>732</v>
      </c>
      <c r="AG67" s="573">
        <v>732</v>
      </c>
      <c r="AH67" s="573">
        <v>602</v>
      </c>
      <c r="AI67" s="573">
        <v>184</v>
      </c>
      <c r="AJ67" s="573">
        <v>132</v>
      </c>
      <c r="AK67" s="574">
        <f t="shared" si="52"/>
        <v>0.25136612021857924</v>
      </c>
      <c r="AL67" s="575">
        <f t="shared" si="53"/>
        <v>0.30564784053156147</v>
      </c>
      <c r="AM67" s="572">
        <v>693</v>
      </c>
      <c r="AN67" s="573">
        <v>693</v>
      </c>
      <c r="AO67" s="573">
        <v>588</v>
      </c>
      <c r="AP67" s="573">
        <v>212</v>
      </c>
      <c r="AQ67" s="573">
        <v>124</v>
      </c>
      <c r="AR67" s="574">
        <f t="shared" si="54"/>
        <v>0.30591630591630592</v>
      </c>
      <c r="AS67" s="575">
        <f t="shared" si="55"/>
        <v>0.36054421768707484</v>
      </c>
      <c r="AT67" s="572">
        <v>605</v>
      </c>
      <c r="AU67" s="573">
        <v>605</v>
      </c>
      <c r="AV67" s="573">
        <v>500</v>
      </c>
      <c r="AW67" s="573">
        <v>212</v>
      </c>
      <c r="AX67" s="573">
        <v>151</v>
      </c>
      <c r="AY67" s="574">
        <f t="shared" si="56"/>
        <v>0.35041322314049589</v>
      </c>
      <c r="AZ67" s="575">
        <f t="shared" si="57"/>
        <v>0.42399999999999999</v>
      </c>
      <c r="BA67" s="572">
        <v>539</v>
      </c>
      <c r="BB67" s="573">
        <v>539</v>
      </c>
      <c r="BC67" s="573">
        <v>365</v>
      </c>
      <c r="BD67" s="573">
        <v>176</v>
      </c>
      <c r="BE67" s="573">
        <v>133</v>
      </c>
      <c r="BF67" s="574">
        <f t="shared" si="58"/>
        <v>0.32653061224489793</v>
      </c>
      <c r="BG67" s="575">
        <f t="shared" si="59"/>
        <v>0.48219178082191783</v>
      </c>
      <c r="BH67" s="572">
        <v>486</v>
      </c>
      <c r="BI67" s="573">
        <v>486</v>
      </c>
      <c r="BJ67" s="573">
        <v>350</v>
      </c>
      <c r="BK67" s="573">
        <v>203</v>
      </c>
      <c r="BL67" s="573">
        <v>142</v>
      </c>
      <c r="BM67" s="574">
        <f t="shared" si="60"/>
        <v>0.41769547325102879</v>
      </c>
      <c r="BN67" s="575">
        <f t="shared" si="61"/>
        <v>0.57999999999999996</v>
      </c>
      <c r="BO67" s="572">
        <v>444</v>
      </c>
      <c r="BP67" s="573">
        <v>444</v>
      </c>
      <c r="BQ67" s="573">
        <v>289</v>
      </c>
      <c r="BR67" s="573">
        <v>169</v>
      </c>
      <c r="BS67" s="573">
        <v>134</v>
      </c>
      <c r="BT67" s="574">
        <f t="shared" si="62"/>
        <v>0.38063063063063063</v>
      </c>
      <c r="BU67" s="575">
        <f t="shared" si="63"/>
        <v>0.58477508650519028</v>
      </c>
      <c r="BV67" s="572">
        <v>436</v>
      </c>
      <c r="BW67" s="573">
        <v>435</v>
      </c>
      <c r="BX67" s="573">
        <v>297</v>
      </c>
      <c r="BY67" s="573">
        <v>194</v>
      </c>
      <c r="BZ67" s="573">
        <v>145</v>
      </c>
      <c r="CA67" s="574">
        <f t="shared" si="64"/>
        <v>0.4459770114942529</v>
      </c>
      <c r="CB67" s="575">
        <f t="shared" si="65"/>
        <v>0.65319865319865322</v>
      </c>
      <c r="CC67" s="572">
        <v>342</v>
      </c>
      <c r="CD67" s="573">
        <v>342</v>
      </c>
      <c r="CE67" s="573">
        <v>297</v>
      </c>
      <c r="CF67" s="573">
        <v>161</v>
      </c>
      <c r="CG67" s="573">
        <v>128</v>
      </c>
      <c r="CH67" s="574">
        <f t="shared" si="66"/>
        <v>0.47076023391812866</v>
      </c>
      <c r="CI67" s="575">
        <f t="shared" si="67"/>
        <v>0.54208754208754206</v>
      </c>
      <c r="CJ67" s="572" t="s">
        <v>67</v>
      </c>
      <c r="CK67" s="573" t="s">
        <v>67</v>
      </c>
      <c r="CL67" s="573" t="s">
        <v>67</v>
      </c>
      <c r="CM67" s="573" t="s">
        <v>67</v>
      </c>
      <c r="CN67" s="573" t="s">
        <v>67</v>
      </c>
      <c r="CO67" s="574" t="s">
        <v>67</v>
      </c>
      <c r="CP67" s="574" t="s">
        <v>67</v>
      </c>
      <c r="CQ67" s="574" t="s">
        <v>67</v>
      </c>
      <c r="CR67" s="575" t="s">
        <v>67</v>
      </c>
    </row>
    <row r="68" spans="1:96" s="2" customFormat="1" x14ac:dyDescent="0.25">
      <c r="A68" s="610" t="s">
        <v>557</v>
      </c>
      <c r="B68" s="546" t="s">
        <v>257</v>
      </c>
      <c r="C68" s="612"/>
      <c r="D68" s="617">
        <v>11109</v>
      </c>
      <c r="E68" s="618">
        <v>8407</v>
      </c>
      <c r="F68" s="618">
        <v>7729</v>
      </c>
      <c r="G68" s="618">
        <v>3192</v>
      </c>
      <c r="H68" s="619">
        <v>2842</v>
      </c>
      <c r="I68" s="620">
        <f t="shared" si="20"/>
        <v>0.37968359700249793</v>
      </c>
      <c r="J68" s="621">
        <f t="shared" si="21"/>
        <v>0.4129900375210247</v>
      </c>
      <c r="K68" s="617">
        <v>13242</v>
      </c>
      <c r="L68" s="618">
        <v>9755</v>
      </c>
      <c r="M68" s="618">
        <v>8977</v>
      </c>
      <c r="N68" s="618">
        <v>3591</v>
      </c>
      <c r="O68" s="619">
        <v>3390</v>
      </c>
      <c r="P68" s="620">
        <f t="shared" si="48"/>
        <v>0.36811891337775499</v>
      </c>
      <c r="Q68" s="621">
        <f t="shared" si="49"/>
        <v>0.40002227915784783</v>
      </c>
      <c r="R68" s="617">
        <v>14558</v>
      </c>
      <c r="S68" s="618">
        <v>10790</v>
      </c>
      <c r="T68" s="618">
        <v>9829</v>
      </c>
      <c r="U68" s="618">
        <v>3505</v>
      </c>
      <c r="V68" s="619">
        <v>3410</v>
      </c>
      <c r="W68" s="620">
        <f t="shared" si="24"/>
        <v>0.32483781278962004</v>
      </c>
      <c r="X68" s="621">
        <f t="shared" si="25"/>
        <v>0.35659782276935598</v>
      </c>
      <c r="Y68" s="617">
        <v>13424</v>
      </c>
      <c r="Z68" s="618">
        <v>9838</v>
      </c>
      <c r="AA68" s="618">
        <v>8927</v>
      </c>
      <c r="AB68" s="618">
        <v>3234</v>
      </c>
      <c r="AC68" s="619">
        <v>2971</v>
      </c>
      <c r="AD68" s="620">
        <f t="shared" si="50"/>
        <v>0.32872535068103276</v>
      </c>
      <c r="AE68" s="621">
        <f t="shared" si="51"/>
        <v>0.36227175982973003</v>
      </c>
      <c r="AF68" s="617">
        <v>12239</v>
      </c>
      <c r="AG68" s="618">
        <v>8985</v>
      </c>
      <c r="AH68" s="618">
        <v>8218</v>
      </c>
      <c r="AI68" s="618">
        <v>2977</v>
      </c>
      <c r="AJ68" s="619">
        <v>2928</v>
      </c>
      <c r="AK68" s="620">
        <f t="shared" si="52"/>
        <v>0.33132999443516975</v>
      </c>
      <c r="AL68" s="621">
        <f t="shared" si="53"/>
        <v>0.36225358968118765</v>
      </c>
      <c r="AM68" s="617">
        <v>11332</v>
      </c>
      <c r="AN68" s="618">
        <v>8275</v>
      </c>
      <c r="AO68" s="618">
        <v>7272</v>
      </c>
      <c r="AP68" s="618">
        <v>2896</v>
      </c>
      <c r="AQ68" s="619">
        <v>2704</v>
      </c>
      <c r="AR68" s="620">
        <f t="shared" si="54"/>
        <v>0.34996978851963745</v>
      </c>
      <c r="AS68" s="621">
        <f t="shared" si="55"/>
        <v>0.39823982398239827</v>
      </c>
      <c r="AT68" s="617">
        <v>10288</v>
      </c>
      <c r="AU68" s="618">
        <v>7490</v>
      </c>
      <c r="AV68" s="618">
        <v>6644</v>
      </c>
      <c r="AW68" s="618">
        <v>2591</v>
      </c>
      <c r="AX68" s="619">
        <v>2419</v>
      </c>
      <c r="AY68" s="620">
        <f t="shared" si="56"/>
        <v>0.34592790387182909</v>
      </c>
      <c r="AZ68" s="621">
        <f t="shared" si="57"/>
        <v>0.38997591812161347</v>
      </c>
      <c r="BA68" s="617">
        <v>9589</v>
      </c>
      <c r="BB68" s="618">
        <v>6955</v>
      </c>
      <c r="BC68" s="618">
        <v>6092</v>
      </c>
      <c r="BD68" s="618">
        <v>2372</v>
      </c>
      <c r="BE68" s="619">
        <v>2290</v>
      </c>
      <c r="BF68" s="620">
        <f t="shared" si="58"/>
        <v>0.34104960460100647</v>
      </c>
      <c r="BG68" s="621">
        <f t="shared" si="59"/>
        <v>0.38936309914642153</v>
      </c>
      <c r="BH68" s="617">
        <v>8723</v>
      </c>
      <c r="BI68" s="618">
        <v>6342</v>
      </c>
      <c r="BJ68" s="618">
        <v>5611</v>
      </c>
      <c r="BK68" s="618">
        <v>2394</v>
      </c>
      <c r="BL68" s="619">
        <v>2293</v>
      </c>
      <c r="BM68" s="620">
        <f t="shared" si="60"/>
        <v>0.37748344370860926</v>
      </c>
      <c r="BN68" s="621">
        <f t="shared" si="61"/>
        <v>0.42666191409730886</v>
      </c>
      <c r="BO68" s="617">
        <v>8835</v>
      </c>
      <c r="BP68" s="618">
        <v>6437</v>
      </c>
      <c r="BQ68" s="618">
        <v>5693</v>
      </c>
      <c r="BR68" s="618">
        <v>2476</v>
      </c>
      <c r="BS68" s="619">
        <v>2408</v>
      </c>
      <c r="BT68" s="620">
        <f t="shared" si="62"/>
        <v>0.3846512350473823</v>
      </c>
      <c r="BU68" s="621">
        <f t="shared" si="63"/>
        <v>0.43492007728789744</v>
      </c>
      <c r="BV68" s="617">
        <v>9138</v>
      </c>
      <c r="BW68" s="618">
        <v>6366</v>
      </c>
      <c r="BX68" s="618">
        <v>5632</v>
      </c>
      <c r="BY68" s="618">
        <v>2541</v>
      </c>
      <c r="BZ68" s="619">
        <v>2473</v>
      </c>
      <c r="CA68" s="620">
        <f t="shared" si="64"/>
        <v>0.39915174363807726</v>
      </c>
      <c r="CB68" s="621">
        <f t="shared" si="65"/>
        <v>0.451171875</v>
      </c>
      <c r="CC68" s="617">
        <v>8239</v>
      </c>
      <c r="CD68" s="618">
        <v>5675</v>
      </c>
      <c r="CE68" s="618">
        <v>4839</v>
      </c>
      <c r="CF68" s="618">
        <v>2587</v>
      </c>
      <c r="CG68" s="619">
        <v>2555</v>
      </c>
      <c r="CH68" s="620">
        <f t="shared" si="66"/>
        <v>0.45585903083700441</v>
      </c>
      <c r="CI68" s="621">
        <f t="shared" si="67"/>
        <v>0.53461458979127918</v>
      </c>
      <c r="CJ68" s="617">
        <v>9511</v>
      </c>
      <c r="CK68" s="618">
        <v>6582</v>
      </c>
      <c r="CL68" s="618">
        <v>5494</v>
      </c>
      <c r="CM68" s="618">
        <v>2631</v>
      </c>
      <c r="CN68" s="619">
        <v>2579</v>
      </c>
      <c r="CO68" s="620">
        <f t="shared" si="72"/>
        <v>0.39972652689152233</v>
      </c>
      <c r="CP68" s="762">
        <f t="shared" si="73"/>
        <v>0.47888605751729157</v>
      </c>
      <c r="CQ68" s="620">
        <v>0.51078699483439682</v>
      </c>
      <c r="CR68" s="621">
        <v>0.61194029850746268</v>
      </c>
    </row>
    <row r="69" spans="1:96" s="2" customFormat="1" x14ac:dyDescent="0.25">
      <c r="A69" s="613" t="s">
        <v>557</v>
      </c>
      <c r="B69" s="554" t="s">
        <v>258</v>
      </c>
      <c r="C69" s="615" t="s">
        <v>219</v>
      </c>
      <c r="D69" s="556">
        <v>1514</v>
      </c>
      <c r="E69" s="557">
        <v>1245</v>
      </c>
      <c r="F69" s="557">
        <v>1140</v>
      </c>
      <c r="G69" s="557">
        <v>310</v>
      </c>
      <c r="H69" s="557">
        <v>257</v>
      </c>
      <c r="I69" s="558">
        <f t="shared" si="20"/>
        <v>0.24899598393574296</v>
      </c>
      <c r="J69" s="559">
        <f t="shared" si="21"/>
        <v>0.27192982456140352</v>
      </c>
      <c r="K69" s="556">
        <v>2070</v>
      </c>
      <c r="L69" s="557">
        <v>1709</v>
      </c>
      <c r="M69" s="557">
        <v>1502</v>
      </c>
      <c r="N69" s="557">
        <v>513</v>
      </c>
      <c r="O69" s="557">
        <v>448</v>
      </c>
      <c r="P69" s="558">
        <f t="shared" si="48"/>
        <v>0.30017554125219426</v>
      </c>
      <c r="Q69" s="559">
        <f t="shared" si="49"/>
        <v>0.3415446071904128</v>
      </c>
      <c r="R69" s="556">
        <v>2453</v>
      </c>
      <c r="S69" s="557">
        <v>2048</v>
      </c>
      <c r="T69" s="557">
        <v>1673</v>
      </c>
      <c r="U69" s="557">
        <v>504</v>
      </c>
      <c r="V69" s="557">
        <v>467</v>
      </c>
      <c r="W69" s="558">
        <f t="shared" si="24"/>
        <v>0.24609375</v>
      </c>
      <c r="X69" s="559">
        <f t="shared" si="25"/>
        <v>0.30125523012552302</v>
      </c>
      <c r="Y69" s="556">
        <v>2381</v>
      </c>
      <c r="Z69" s="557">
        <v>1988</v>
      </c>
      <c r="AA69" s="557">
        <v>1671</v>
      </c>
      <c r="AB69" s="557">
        <v>449</v>
      </c>
      <c r="AC69" s="557">
        <v>421</v>
      </c>
      <c r="AD69" s="558">
        <f t="shared" si="50"/>
        <v>0.22585513078470826</v>
      </c>
      <c r="AE69" s="559">
        <f t="shared" si="51"/>
        <v>0.26870137642130459</v>
      </c>
      <c r="AF69" s="556">
        <v>2215</v>
      </c>
      <c r="AG69" s="557">
        <v>1847</v>
      </c>
      <c r="AH69" s="557">
        <v>1513</v>
      </c>
      <c r="AI69" s="557">
        <v>409</v>
      </c>
      <c r="AJ69" s="557">
        <v>376</v>
      </c>
      <c r="AK69" s="558">
        <f t="shared" si="52"/>
        <v>0.22144017325392529</v>
      </c>
      <c r="AL69" s="559">
        <f t="shared" si="53"/>
        <v>0.27032385988103108</v>
      </c>
      <c r="AM69" s="556">
        <v>2244</v>
      </c>
      <c r="AN69" s="557">
        <v>1866</v>
      </c>
      <c r="AO69" s="557">
        <v>1596</v>
      </c>
      <c r="AP69" s="557">
        <v>389</v>
      </c>
      <c r="AQ69" s="557">
        <v>363</v>
      </c>
      <c r="AR69" s="558">
        <f t="shared" si="54"/>
        <v>0.20846730975348338</v>
      </c>
      <c r="AS69" s="559">
        <f t="shared" si="55"/>
        <v>0.243734335839599</v>
      </c>
      <c r="AT69" s="556">
        <v>2184</v>
      </c>
      <c r="AU69" s="557">
        <v>1842</v>
      </c>
      <c r="AV69" s="557">
        <v>1521</v>
      </c>
      <c r="AW69" s="557">
        <v>333</v>
      </c>
      <c r="AX69" s="557">
        <v>309</v>
      </c>
      <c r="AY69" s="558">
        <f t="shared" si="56"/>
        <v>0.18078175895765472</v>
      </c>
      <c r="AZ69" s="559">
        <f t="shared" si="57"/>
        <v>0.21893491124260356</v>
      </c>
      <c r="BA69" s="556">
        <v>2419</v>
      </c>
      <c r="BB69" s="557">
        <v>1944</v>
      </c>
      <c r="BC69" s="557">
        <v>1619</v>
      </c>
      <c r="BD69" s="557">
        <v>347</v>
      </c>
      <c r="BE69" s="557">
        <v>330</v>
      </c>
      <c r="BF69" s="558">
        <f t="shared" si="58"/>
        <v>0.17849794238683128</v>
      </c>
      <c r="BG69" s="559">
        <f t="shared" si="59"/>
        <v>0.21432983323038912</v>
      </c>
      <c r="BH69" s="556">
        <v>2208</v>
      </c>
      <c r="BI69" s="557">
        <v>1831</v>
      </c>
      <c r="BJ69" s="557">
        <v>1551</v>
      </c>
      <c r="BK69" s="557">
        <v>411</v>
      </c>
      <c r="BL69" s="557">
        <v>377</v>
      </c>
      <c r="BM69" s="558">
        <f t="shared" si="60"/>
        <v>0.22446750409612234</v>
      </c>
      <c r="BN69" s="559">
        <f t="shared" si="61"/>
        <v>0.26499032882011603</v>
      </c>
      <c r="BO69" s="556">
        <v>2018</v>
      </c>
      <c r="BP69" s="557">
        <v>1676</v>
      </c>
      <c r="BQ69" s="557">
        <v>1449</v>
      </c>
      <c r="BR69" s="557">
        <v>416</v>
      </c>
      <c r="BS69" s="557">
        <v>386</v>
      </c>
      <c r="BT69" s="558">
        <f t="shared" si="62"/>
        <v>0.24821002386634844</v>
      </c>
      <c r="BU69" s="559">
        <f t="shared" si="63"/>
        <v>0.28709454796411316</v>
      </c>
      <c r="BV69" s="556">
        <v>2077</v>
      </c>
      <c r="BW69" s="557">
        <v>1708</v>
      </c>
      <c r="BX69" s="557">
        <v>1431</v>
      </c>
      <c r="BY69" s="557">
        <v>437</v>
      </c>
      <c r="BZ69" s="557">
        <v>404</v>
      </c>
      <c r="CA69" s="558">
        <f t="shared" si="64"/>
        <v>0.25585480093676816</v>
      </c>
      <c r="CB69" s="559">
        <f t="shared" si="65"/>
        <v>0.30538085255066388</v>
      </c>
      <c r="CC69" s="556">
        <v>1148</v>
      </c>
      <c r="CD69" s="557">
        <v>904</v>
      </c>
      <c r="CE69" s="557">
        <v>722</v>
      </c>
      <c r="CF69" s="557">
        <v>407</v>
      </c>
      <c r="CG69" s="557">
        <v>376</v>
      </c>
      <c r="CH69" s="558">
        <f t="shared" si="66"/>
        <v>0.4502212389380531</v>
      </c>
      <c r="CI69" s="559">
        <f t="shared" si="67"/>
        <v>0.56371191135734067</v>
      </c>
      <c r="CJ69" s="556">
        <v>1861</v>
      </c>
      <c r="CK69" s="557">
        <v>1481</v>
      </c>
      <c r="CL69" s="557">
        <v>1201</v>
      </c>
      <c r="CM69" s="557">
        <v>585</v>
      </c>
      <c r="CN69" s="557">
        <v>554</v>
      </c>
      <c r="CO69" s="558">
        <f t="shared" si="72"/>
        <v>0.39500337609723157</v>
      </c>
      <c r="CP69" s="558">
        <f t="shared" si="73"/>
        <v>0.48709408825978351</v>
      </c>
      <c r="CQ69" s="558">
        <v>0.46320054017555706</v>
      </c>
      <c r="CR69" s="559">
        <v>0.57119067443796834</v>
      </c>
    </row>
    <row r="70" spans="1:96" s="2" customFormat="1" x14ac:dyDescent="0.25">
      <c r="A70" s="553" t="s">
        <v>557</v>
      </c>
      <c r="B70" s="554">
        <v>17200</v>
      </c>
      <c r="C70" s="555" t="s">
        <v>225</v>
      </c>
      <c r="D70" s="604">
        <v>1105</v>
      </c>
      <c r="E70" s="605">
        <v>1095</v>
      </c>
      <c r="F70" s="605">
        <v>994</v>
      </c>
      <c r="G70" s="605">
        <v>237</v>
      </c>
      <c r="H70" s="605">
        <v>181</v>
      </c>
      <c r="I70" s="606">
        <f t="shared" si="20"/>
        <v>0.21643835616438356</v>
      </c>
      <c r="J70" s="607">
        <f t="shared" si="21"/>
        <v>0.23843058350100604</v>
      </c>
      <c r="K70" s="604">
        <v>1191</v>
      </c>
      <c r="L70" s="605">
        <v>1180</v>
      </c>
      <c r="M70" s="605">
        <v>1017</v>
      </c>
      <c r="N70" s="605">
        <v>196</v>
      </c>
      <c r="O70" s="605">
        <v>189</v>
      </c>
      <c r="P70" s="606">
        <f t="shared" si="48"/>
        <v>0.16610169491525423</v>
      </c>
      <c r="Q70" s="607">
        <f t="shared" si="49"/>
        <v>0.1927236971484759</v>
      </c>
      <c r="R70" s="604">
        <v>1488</v>
      </c>
      <c r="S70" s="605">
        <v>1444</v>
      </c>
      <c r="T70" s="605">
        <v>1344</v>
      </c>
      <c r="U70" s="605">
        <v>228</v>
      </c>
      <c r="V70" s="605">
        <v>223</v>
      </c>
      <c r="W70" s="606">
        <f t="shared" si="24"/>
        <v>0.15789473684210525</v>
      </c>
      <c r="X70" s="607">
        <f t="shared" si="25"/>
        <v>0.16964285714285715</v>
      </c>
      <c r="Y70" s="604">
        <v>1011</v>
      </c>
      <c r="Z70" s="605">
        <v>972</v>
      </c>
      <c r="AA70" s="605">
        <v>929</v>
      </c>
      <c r="AB70" s="605">
        <v>186</v>
      </c>
      <c r="AC70" s="605">
        <v>185</v>
      </c>
      <c r="AD70" s="606">
        <f t="shared" si="50"/>
        <v>0.19135802469135801</v>
      </c>
      <c r="AE70" s="607">
        <f t="shared" si="51"/>
        <v>0.20021528525296017</v>
      </c>
      <c r="AF70" s="604">
        <v>1091</v>
      </c>
      <c r="AG70" s="605">
        <v>998</v>
      </c>
      <c r="AH70" s="605">
        <v>956</v>
      </c>
      <c r="AI70" s="605">
        <v>173</v>
      </c>
      <c r="AJ70" s="605">
        <v>170</v>
      </c>
      <c r="AK70" s="606">
        <f t="shared" si="52"/>
        <v>0.17334669338677355</v>
      </c>
      <c r="AL70" s="607">
        <f t="shared" si="53"/>
        <v>0.1809623430962343</v>
      </c>
      <c r="AM70" s="604">
        <v>766</v>
      </c>
      <c r="AN70" s="605">
        <v>705</v>
      </c>
      <c r="AO70" s="605">
        <v>673</v>
      </c>
      <c r="AP70" s="605">
        <v>149</v>
      </c>
      <c r="AQ70" s="605">
        <v>142</v>
      </c>
      <c r="AR70" s="606">
        <f t="shared" si="54"/>
        <v>0.21134751773049645</v>
      </c>
      <c r="AS70" s="607">
        <f t="shared" si="55"/>
        <v>0.2213967310549777</v>
      </c>
      <c r="AT70" s="604">
        <v>449</v>
      </c>
      <c r="AU70" s="605">
        <v>405</v>
      </c>
      <c r="AV70" s="605">
        <v>391</v>
      </c>
      <c r="AW70" s="605">
        <v>133</v>
      </c>
      <c r="AX70" s="605">
        <v>131</v>
      </c>
      <c r="AY70" s="606">
        <f t="shared" si="56"/>
        <v>0.32839506172839505</v>
      </c>
      <c r="AZ70" s="607">
        <f t="shared" si="57"/>
        <v>0.34015345268542202</v>
      </c>
      <c r="BA70" s="604">
        <v>597</v>
      </c>
      <c r="BB70" s="605">
        <v>567</v>
      </c>
      <c r="BC70" s="605">
        <v>516</v>
      </c>
      <c r="BD70" s="605">
        <v>151</v>
      </c>
      <c r="BE70" s="605">
        <v>146</v>
      </c>
      <c r="BF70" s="606">
        <f t="shared" si="58"/>
        <v>0.26631393298059963</v>
      </c>
      <c r="BG70" s="607">
        <f t="shared" si="59"/>
        <v>0.2926356589147287</v>
      </c>
      <c r="BH70" s="604">
        <v>513</v>
      </c>
      <c r="BI70" s="605">
        <v>490</v>
      </c>
      <c r="BJ70" s="605">
        <v>446</v>
      </c>
      <c r="BK70" s="605">
        <v>150</v>
      </c>
      <c r="BL70" s="605">
        <v>148</v>
      </c>
      <c r="BM70" s="606">
        <f t="shared" si="60"/>
        <v>0.30612244897959184</v>
      </c>
      <c r="BN70" s="607">
        <f t="shared" si="61"/>
        <v>0.33632286995515698</v>
      </c>
      <c r="BO70" s="604">
        <v>473</v>
      </c>
      <c r="BP70" s="605">
        <v>459</v>
      </c>
      <c r="BQ70" s="605">
        <v>410</v>
      </c>
      <c r="BR70" s="605">
        <v>152</v>
      </c>
      <c r="BS70" s="605">
        <v>149</v>
      </c>
      <c r="BT70" s="606">
        <f t="shared" si="62"/>
        <v>0.33115468409586057</v>
      </c>
      <c r="BU70" s="607">
        <f t="shared" si="63"/>
        <v>0.37073170731707317</v>
      </c>
      <c r="BV70" s="604">
        <v>421</v>
      </c>
      <c r="BW70" s="605">
        <v>409</v>
      </c>
      <c r="BX70" s="605">
        <v>359</v>
      </c>
      <c r="BY70" s="605">
        <v>188</v>
      </c>
      <c r="BZ70" s="605">
        <v>186</v>
      </c>
      <c r="CA70" s="606">
        <f t="shared" si="64"/>
        <v>0.45965770171149145</v>
      </c>
      <c r="CB70" s="607">
        <f t="shared" si="65"/>
        <v>0.5236768802228412</v>
      </c>
      <c r="CC70" s="604">
        <v>445</v>
      </c>
      <c r="CD70" s="605">
        <v>423</v>
      </c>
      <c r="CE70" s="605">
        <v>304</v>
      </c>
      <c r="CF70" s="605">
        <v>199</v>
      </c>
      <c r="CG70" s="605">
        <v>195</v>
      </c>
      <c r="CH70" s="606">
        <f t="shared" si="66"/>
        <v>0.47044917257683216</v>
      </c>
      <c r="CI70" s="607">
        <f t="shared" si="67"/>
        <v>0.65460526315789469</v>
      </c>
      <c r="CJ70" s="604">
        <v>458</v>
      </c>
      <c r="CK70" s="605">
        <v>431</v>
      </c>
      <c r="CL70" s="605">
        <v>277</v>
      </c>
      <c r="CM70" s="605">
        <v>192</v>
      </c>
      <c r="CN70" s="605">
        <v>191</v>
      </c>
      <c r="CO70" s="606">
        <f t="shared" si="72"/>
        <v>0.44547563805104406</v>
      </c>
      <c r="CP70" s="606">
        <f t="shared" si="73"/>
        <v>0.69314079422382668</v>
      </c>
      <c r="CQ70" s="606">
        <v>0.51508120649651967</v>
      </c>
      <c r="CR70" s="607">
        <v>0.80144404332129959</v>
      </c>
    </row>
    <row r="71" spans="1:96" s="2" customFormat="1" x14ac:dyDescent="0.25">
      <c r="A71" s="560" t="s">
        <v>557</v>
      </c>
      <c r="B71" s="561" t="s">
        <v>259</v>
      </c>
      <c r="C71" s="562" t="s">
        <v>162</v>
      </c>
      <c r="D71" s="563">
        <v>3131</v>
      </c>
      <c r="E71" s="564">
        <v>2609</v>
      </c>
      <c r="F71" s="564">
        <v>2173</v>
      </c>
      <c r="G71" s="564">
        <v>911</v>
      </c>
      <c r="H71" s="564">
        <v>897</v>
      </c>
      <c r="I71" s="565">
        <f t="shared" si="20"/>
        <v>0.34917592947489462</v>
      </c>
      <c r="J71" s="566">
        <f t="shared" si="21"/>
        <v>0.41923607915324435</v>
      </c>
      <c r="K71" s="563">
        <v>3598</v>
      </c>
      <c r="L71" s="564">
        <v>2991</v>
      </c>
      <c r="M71" s="564">
        <v>2502</v>
      </c>
      <c r="N71" s="564">
        <v>821</v>
      </c>
      <c r="O71" s="564">
        <v>811</v>
      </c>
      <c r="P71" s="565">
        <f t="shared" si="48"/>
        <v>0.27449013707790038</v>
      </c>
      <c r="Q71" s="566">
        <f t="shared" si="49"/>
        <v>0.32813749000799358</v>
      </c>
      <c r="R71" s="563">
        <v>3511</v>
      </c>
      <c r="S71" s="564">
        <v>2863</v>
      </c>
      <c r="T71" s="564">
        <v>2421</v>
      </c>
      <c r="U71" s="564">
        <v>826</v>
      </c>
      <c r="V71" s="564">
        <v>821</v>
      </c>
      <c r="W71" s="565">
        <f t="shared" ref="W71:W136" si="74">U71/S71</f>
        <v>0.28850855745721271</v>
      </c>
      <c r="X71" s="566">
        <f t="shared" ref="X71:X136" si="75">U71/T71</f>
        <v>0.34118133002891365</v>
      </c>
      <c r="Y71" s="563">
        <v>3290</v>
      </c>
      <c r="Z71" s="564">
        <v>2689</v>
      </c>
      <c r="AA71" s="564">
        <v>2240</v>
      </c>
      <c r="AB71" s="564">
        <v>739</v>
      </c>
      <c r="AC71" s="564">
        <v>735</v>
      </c>
      <c r="AD71" s="565">
        <f t="shared" si="50"/>
        <v>0.27482335440684269</v>
      </c>
      <c r="AE71" s="566">
        <f t="shared" si="51"/>
        <v>0.32991071428571428</v>
      </c>
      <c r="AF71" s="563">
        <v>2799</v>
      </c>
      <c r="AG71" s="564">
        <v>2341</v>
      </c>
      <c r="AH71" s="564">
        <v>1945</v>
      </c>
      <c r="AI71" s="564">
        <v>685</v>
      </c>
      <c r="AJ71" s="564">
        <v>685</v>
      </c>
      <c r="AK71" s="565">
        <f t="shared" si="52"/>
        <v>0.29260999572832125</v>
      </c>
      <c r="AL71" s="566">
        <f t="shared" si="53"/>
        <v>0.35218508997429304</v>
      </c>
      <c r="AM71" s="563">
        <v>2236</v>
      </c>
      <c r="AN71" s="564">
        <v>1842</v>
      </c>
      <c r="AO71" s="564">
        <v>1530</v>
      </c>
      <c r="AP71" s="564">
        <v>747</v>
      </c>
      <c r="AQ71" s="564">
        <v>611</v>
      </c>
      <c r="AR71" s="565">
        <f t="shared" si="54"/>
        <v>0.40553745928338764</v>
      </c>
      <c r="AS71" s="566">
        <f t="shared" si="55"/>
        <v>0.48823529411764705</v>
      </c>
      <c r="AT71" s="563">
        <v>2379</v>
      </c>
      <c r="AU71" s="564">
        <v>1927</v>
      </c>
      <c r="AV71" s="564">
        <v>1705</v>
      </c>
      <c r="AW71" s="564">
        <v>817</v>
      </c>
      <c r="AX71" s="564">
        <v>655</v>
      </c>
      <c r="AY71" s="565">
        <f t="shared" si="56"/>
        <v>0.42397509081473794</v>
      </c>
      <c r="AZ71" s="566">
        <f t="shared" si="57"/>
        <v>0.47917888563049854</v>
      </c>
      <c r="BA71" s="563">
        <v>2051</v>
      </c>
      <c r="BB71" s="564">
        <v>1704</v>
      </c>
      <c r="BC71" s="564">
        <v>1472</v>
      </c>
      <c r="BD71" s="564">
        <v>660</v>
      </c>
      <c r="BE71" s="564">
        <v>599</v>
      </c>
      <c r="BF71" s="565">
        <f t="shared" si="58"/>
        <v>0.38732394366197181</v>
      </c>
      <c r="BG71" s="566">
        <f t="shared" si="59"/>
        <v>0.4483695652173913</v>
      </c>
      <c r="BH71" s="563">
        <v>1898</v>
      </c>
      <c r="BI71" s="564">
        <v>1581</v>
      </c>
      <c r="BJ71" s="564">
        <v>1394</v>
      </c>
      <c r="BK71" s="564">
        <v>629</v>
      </c>
      <c r="BL71" s="564">
        <v>565</v>
      </c>
      <c r="BM71" s="565">
        <f t="shared" si="60"/>
        <v>0.39784946236559138</v>
      </c>
      <c r="BN71" s="566">
        <f t="shared" si="61"/>
        <v>0.45121951219512196</v>
      </c>
      <c r="BO71" s="563">
        <v>2062</v>
      </c>
      <c r="BP71" s="564">
        <v>1705</v>
      </c>
      <c r="BQ71" s="564">
        <v>1459</v>
      </c>
      <c r="BR71" s="564">
        <v>641</v>
      </c>
      <c r="BS71" s="564">
        <v>609</v>
      </c>
      <c r="BT71" s="565">
        <f t="shared" si="62"/>
        <v>0.37595307917888565</v>
      </c>
      <c r="BU71" s="566">
        <f t="shared" si="63"/>
        <v>0.43934201507882109</v>
      </c>
      <c r="BV71" s="563">
        <v>1996</v>
      </c>
      <c r="BW71" s="564">
        <v>1560</v>
      </c>
      <c r="BX71" s="564">
        <v>1366</v>
      </c>
      <c r="BY71" s="564">
        <v>604</v>
      </c>
      <c r="BZ71" s="564">
        <v>568</v>
      </c>
      <c r="CA71" s="565">
        <f t="shared" si="64"/>
        <v>0.38717948717948719</v>
      </c>
      <c r="CB71" s="566">
        <f t="shared" si="65"/>
        <v>0.44216691068814057</v>
      </c>
      <c r="CC71" s="563">
        <v>1915</v>
      </c>
      <c r="CD71" s="564">
        <v>1533</v>
      </c>
      <c r="CE71" s="564">
        <v>1305</v>
      </c>
      <c r="CF71" s="564">
        <v>621</v>
      </c>
      <c r="CG71" s="564">
        <v>609</v>
      </c>
      <c r="CH71" s="565">
        <f t="shared" si="66"/>
        <v>0.40508806262230918</v>
      </c>
      <c r="CI71" s="566">
        <f t="shared" si="67"/>
        <v>0.47586206896551725</v>
      </c>
      <c r="CJ71" s="563">
        <v>1824</v>
      </c>
      <c r="CK71" s="564">
        <v>1494</v>
      </c>
      <c r="CL71" s="564">
        <v>1135</v>
      </c>
      <c r="CM71" s="564">
        <v>502</v>
      </c>
      <c r="CN71" s="564">
        <v>499</v>
      </c>
      <c r="CO71" s="565">
        <f t="shared" si="72"/>
        <v>0.33601070950468542</v>
      </c>
      <c r="CP71" s="565">
        <f t="shared" si="73"/>
        <v>0.44229074889867842</v>
      </c>
      <c r="CQ71" s="565">
        <v>0.4705488621151272</v>
      </c>
      <c r="CR71" s="566">
        <v>0.61938325991189425</v>
      </c>
    </row>
    <row r="72" spans="1:96" s="2" customFormat="1" x14ac:dyDescent="0.25">
      <c r="A72" s="560" t="s">
        <v>557</v>
      </c>
      <c r="B72" s="561" t="s">
        <v>260</v>
      </c>
      <c r="C72" s="562" t="s">
        <v>176</v>
      </c>
      <c r="D72" s="563">
        <v>1566</v>
      </c>
      <c r="E72" s="564">
        <v>1300</v>
      </c>
      <c r="F72" s="564">
        <v>1183</v>
      </c>
      <c r="G72" s="564">
        <v>606</v>
      </c>
      <c r="H72" s="564">
        <v>573</v>
      </c>
      <c r="I72" s="565">
        <f t="shared" ref="I72:I139" si="76">G72/E72</f>
        <v>0.46615384615384614</v>
      </c>
      <c r="J72" s="566">
        <f t="shared" ref="J72:J139" si="77">G72/F72</f>
        <v>0.51225697379543533</v>
      </c>
      <c r="K72" s="563">
        <v>2006</v>
      </c>
      <c r="L72" s="564">
        <v>1725</v>
      </c>
      <c r="M72" s="564">
        <v>1648</v>
      </c>
      <c r="N72" s="564">
        <v>856</v>
      </c>
      <c r="O72" s="564">
        <v>838</v>
      </c>
      <c r="P72" s="565">
        <f t="shared" si="48"/>
        <v>0.49623188405797103</v>
      </c>
      <c r="Q72" s="566">
        <f t="shared" si="49"/>
        <v>0.51941747572815533</v>
      </c>
      <c r="R72" s="563">
        <v>1902</v>
      </c>
      <c r="S72" s="564">
        <v>1641</v>
      </c>
      <c r="T72" s="564">
        <v>1434</v>
      </c>
      <c r="U72" s="564">
        <v>814</v>
      </c>
      <c r="V72" s="564">
        <v>789</v>
      </c>
      <c r="W72" s="565">
        <f t="shared" si="74"/>
        <v>0.4960390006093845</v>
      </c>
      <c r="X72" s="566">
        <f t="shared" si="75"/>
        <v>0.56764295676429566</v>
      </c>
      <c r="Y72" s="563">
        <v>1815</v>
      </c>
      <c r="Z72" s="564">
        <v>1538</v>
      </c>
      <c r="AA72" s="564">
        <v>1282</v>
      </c>
      <c r="AB72" s="564">
        <v>656</v>
      </c>
      <c r="AC72" s="564">
        <v>638</v>
      </c>
      <c r="AD72" s="565">
        <f t="shared" si="50"/>
        <v>0.42652795838751628</v>
      </c>
      <c r="AE72" s="566">
        <f t="shared" si="51"/>
        <v>0.51170046801872071</v>
      </c>
      <c r="AF72" s="563">
        <v>1540</v>
      </c>
      <c r="AG72" s="564">
        <v>1314</v>
      </c>
      <c r="AH72" s="564">
        <v>1178</v>
      </c>
      <c r="AI72" s="564">
        <v>655</v>
      </c>
      <c r="AJ72" s="564">
        <v>641</v>
      </c>
      <c r="AK72" s="565">
        <f t="shared" si="52"/>
        <v>0.4984779299847793</v>
      </c>
      <c r="AL72" s="566">
        <f t="shared" si="53"/>
        <v>0.55602716468590829</v>
      </c>
      <c r="AM72" s="563">
        <v>1521</v>
      </c>
      <c r="AN72" s="564">
        <v>1249</v>
      </c>
      <c r="AO72" s="564">
        <v>1091</v>
      </c>
      <c r="AP72" s="564">
        <v>588</v>
      </c>
      <c r="AQ72" s="564">
        <v>577</v>
      </c>
      <c r="AR72" s="565">
        <f t="shared" si="54"/>
        <v>0.47077662129703762</v>
      </c>
      <c r="AS72" s="566">
        <f t="shared" si="55"/>
        <v>0.53895508707607698</v>
      </c>
      <c r="AT72" s="563">
        <v>1225</v>
      </c>
      <c r="AU72" s="564">
        <v>1033</v>
      </c>
      <c r="AV72" s="564">
        <v>929</v>
      </c>
      <c r="AW72" s="564">
        <v>523</v>
      </c>
      <c r="AX72" s="564">
        <v>514</v>
      </c>
      <c r="AY72" s="565">
        <f t="shared" si="56"/>
        <v>0.50629235237173287</v>
      </c>
      <c r="AZ72" s="566">
        <f t="shared" si="57"/>
        <v>0.56297093649085039</v>
      </c>
      <c r="BA72" s="563">
        <v>1220</v>
      </c>
      <c r="BB72" s="564">
        <v>1051</v>
      </c>
      <c r="BC72" s="564">
        <v>959</v>
      </c>
      <c r="BD72" s="564">
        <v>539</v>
      </c>
      <c r="BE72" s="564">
        <v>524</v>
      </c>
      <c r="BF72" s="565">
        <f t="shared" si="58"/>
        <v>0.51284490960989537</v>
      </c>
      <c r="BG72" s="566">
        <f t="shared" si="59"/>
        <v>0.56204379562043794</v>
      </c>
      <c r="BH72" s="563">
        <v>1043</v>
      </c>
      <c r="BI72" s="564">
        <v>897</v>
      </c>
      <c r="BJ72" s="564">
        <v>840</v>
      </c>
      <c r="BK72" s="564">
        <v>512</v>
      </c>
      <c r="BL72" s="564">
        <v>502</v>
      </c>
      <c r="BM72" s="565">
        <f t="shared" si="60"/>
        <v>0.57079152731326643</v>
      </c>
      <c r="BN72" s="566">
        <f t="shared" si="61"/>
        <v>0.60952380952380958</v>
      </c>
      <c r="BO72" s="563">
        <v>1229</v>
      </c>
      <c r="BP72" s="564">
        <v>1064</v>
      </c>
      <c r="BQ72" s="564">
        <v>1001</v>
      </c>
      <c r="BR72" s="564">
        <v>543</v>
      </c>
      <c r="BS72" s="564">
        <v>543</v>
      </c>
      <c r="BT72" s="565">
        <f t="shared" si="62"/>
        <v>0.51033834586466165</v>
      </c>
      <c r="BU72" s="566">
        <f t="shared" si="63"/>
        <v>0.54245754245754241</v>
      </c>
      <c r="BV72" s="563">
        <v>1156</v>
      </c>
      <c r="BW72" s="564">
        <v>999</v>
      </c>
      <c r="BX72" s="564">
        <v>958</v>
      </c>
      <c r="BY72" s="564">
        <v>510</v>
      </c>
      <c r="BZ72" s="564">
        <v>510</v>
      </c>
      <c r="CA72" s="565">
        <f t="shared" si="64"/>
        <v>0.51051051051051055</v>
      </c>
      <c r="CB72" s="566">
        <f t="shared" si="65"/>
        <v>0.53235908141962418</v>
      </c>
      <c r="CC72" s="563">
        <v>1144</v>
      </c>
      <c r="CD72" s="564">
        <v>966</v>
      </c>
      <c r="CE72" s="564">
        <v>911</v>
      </c>
      <c r="CF72" s="564">
        <v>520</v>
      </c>
      <c r="CG72" s="564">
        <v>520</v>
      </c>
      <c r="CH72" s="565">
        <f t="shared" si="66"/>
        <v>0.5383022774327122</v>
      </c>
      <c r="CI72" s="566">
        <f t="shared" si="67"/>
        <v>0.570801317233809</v>
      </c>
      <c r="CJ72" s="563">
        <v>1148</v>
      </c>
      <c r="CK72" s="564">
        <v>945</v>
      </c>
      <c r="CL72" s="564">
        <v>886</v>
      </c>
      <c r="CM72" s="564">
        <v>475</v>
      </c>
      <c r="CN72" s="564">
        <v>473</v>
      </c>
      <c r="CO72" s="565">
        <f t="shared" si="72"/>
        <v>0.50264550264550267</v>
      </c>
      <c r="CP72" s="565">
        <f t="shared" si="73"/>
        <v>0.536117381489842</v>
      </c>
      <c r="CQ72" s="565">
        <v>0.84973544973544979</v>
      </c>
      <c r="CR72" s="566">
        <v>0.9063205417607223</v>
      </c>
    </row>
    <row r="73" spans="1:96" s="2" customFormat="1" x14ac:dyDescent="0.25">
      <c r="A73" s="560" t="s">
        <v>557</v>
      </c>
      <c r="B73" s="561" t="s">
        <v>261</v>
      </c>
      <c r="C73" s="562" t="s">
        <v>180</v>
      </c>
      <c r="D73" s="563">
        <v>3476</v>
      </c>
      <c r="E73" s="564">
        <v>2874</v>
      </c>
      <c r="F73" s="564">
        <v>2874</v>
      </c>
      <c r="G73" s="564">
        <v>1100</v>
      </c>
      <c r="H73" s="564">
        <v>849</v>
      </c>
      <c r="I73" s="565">
        <f t="shared" si="76"/>
        <v>0.3827418232428671</v>
      </c>
      <c r="J73" s="566">
        <f t="shared" si="77"/>
        <v>0.3827418232428671</v>
      </c>
      <c r="K73" s="563">
        <v>4062</v>
      </c>
      <c r="L73" s="564">
        <v>3227</v>
      </c>
      <c r="M73" s="564">
        <v>3227</v>
      </c>
      <c r="N73" s="564">
        <v>1206</v>
      </c>
      <c r="O73" s="564">
        <v>1052</v>
      </c>
      <c r="P73" s="565">
        <f t="shared" si="48"/>
        <v>0.37372172296250389</v>
      </c>
      <c r="Q73" s="566">
        <f t="shared" si="49"/>
        <v>0.37372172296250389</v>
      </c>
      <c r="R73" s="563">
        <v>4894</v>
      </c>
      <c r="S73" s="564">
        <v>4053</v>
      </c>
      <c r="T73" s="564">
        <v>4053</v>
      </c>
      <c r="U73" s="564">
        <v>1080</v>
      </c>
      <c r="V73" s="564">
        <v>1061</v>
      </c>
      <c r="W73" s="565">
        <f t="shared" si="74"/>
        <v>0.26646928201332348</v>
      </c>
      <c r="X73" s="566">
        <f t="shared" si="75"/>
        <v>0.26646928201332348</v>
      </c>
      <c r="Y73" s="563">
        <v>4632</v>
      </c>
      <c r="Z73" s="564">
        <v>3776</v>
      </c>
      <c r="AA73" s="564">
        <v>3776</v>
      </c>
      <c r="AB73" s="564">
        <v>1221</v>
      </c>
      <c r="AC73" s="564">
        <v>943</v>
      </c>
      <c r="AD73" s="565">
        <f t="shared" si="50"/>
        <v>0.32335805084745761</v>
      </c>
      <c r="AE73" s="566">
        <f t="shared" si="51"/>
        <v>0.32335805084745761</v>
      </c>
      <c r="AF73" s="563">
        <v>4329</v>
      </c>
      <c r="AG73" s="564">
        <v>3506</v>
      </c>
      <c r="AH73" s="564">
        <v>3506</v>
      </c>
      <c r="AI73" s="564">
        <v>1001</v>
      </c>
      <c r="AJ73" s="564">
        <v>1001</v>
      </c>
      <c r="AK73" s="565">
        <f t="shared" si="52"/>
        <v>0.28551055333713632</v>
      </c>
      <c r="AL73" s="566">
        <f t="shared" si="53"/>
        <v>0.28551055333713632</v>
      </c>
      <c r="AM73" s="563">
        <v>4325</v>
      </c>
      <c r="AN73" s="564">
        <v>3455</v>
      </c>
      <c r="AO73" s="564">
        <v>3051</v>
      </c>
      <c r="AP73" s="564">
        <v>990</v>
      </c>
      <c r="AQ73" s="564">
        <v>959</v>
      </c>
      <c r="AR73" s="565">
        <f t="shared" si="54"/>
        <v>0.2865412445730825</v>
      </c>
      <c r="AS73" s="566">
        <f t="shared" si="55"/>
        <v>0.32448377581120946</v>
      </c>
      <c r="AT73" s="563">
        <v>3745</v>
      </c>
      <c r="AU73" s="564">
        <v>3006</v>
      </c>
      <c r="AV73" s="564">
        <v>2675</v>
      </c>
      <c r="AW73" s="564">
        <v>749</v>
      </c>
      <c r="AX73" s="564">
        <v>749</v>
      </c>
      <c r="AY73" s="565">
        <f t="shared" si="56"/>
        <v>0.24916833000665337</v>
      </c>
      <c r="AZ73" s="566">
        <f t="shared" si="57"/>
        <v>0.28000000000000003</v>
      </c>
      <c r="BA73" s="563">
        <v>3055</v>
      </c>
      <c r="BB73" s="564">
        <v>2431</v>
      </c>
      <c r="BC73" s="564">
        <v>2134</v>
      </c>
      <c r="BD73" s="564">
        <v>652</v>
      </c>
      <c r="BE73" s="564">
        <v>648</v>
      </c>
      <c r="BF73" s="565">
        <f t="shared" si="58"/>
        <v>0.26820238584944467</v>
      </c>
      <c r="BG73" s="566">
        <f t="shared" si="59"/>
        <v>0.30552952202436739</v>
      </c>
      <c r="BH73" s="563">
        <v>2816</v>
      </c>
      <c r="BI73" s="564">
        <v>2227</v>
      </c>
      <c r="BJ73" s="564">
        <v>1936</v>
      </c>
      <c r="BK73" s="564">
        <v>658</v>
      </c>
      <c r="BL73" s="564">
        <v>658</v>
      </c>
      <c r="BM73" s="565">
        <f t="shared" si="60"/>
        <v>0.29546475078581053</v>
      </c>
      <c r="BN73" s="566">
        <f t="shared" si="61"/>
        <v>0.33987603305785125</v>
      </c>
      <c r="BO73" s="563">
        <v>2821</v>
      </c>
      <c r="BP73" s="564">
        <v>2272</v>
      </c>
      <c r="BQ73" s="564">
        <v>1944</v>
      </c>
      <c r="BR73" s="564">
        <v>676</v>
      </c>
      <c r="BS73" s="564">
        <v>675</v>
      </c>
      <c r="BT73" s="565">
        <f t="shared" si="62"/>
        <v>0.29753521126760563</v>
      </c>
      <c r="BU73" s="566">
        <f t="shared" si="63"/>
        <v>0.34773662551440332</v>
      </c>
      <c r="BV73" s="563">
        <v>3168</v>
      </c>
      <c r="BW73" s="564">
        <v>2431</v>
      </c>
      <c r="BX73" s="564">
        <v>2121</v>
      </c>
      <c r="BY73" s="564">
        <v>751</v>
      </c>
      <c r="BZ73" s="564">
        <v>748</v>
      </c>
      <c r="CA73" s="565">
        <f t="shared" si="64"/>
        <v>0.30892636774989718</v>
      </c>
      <c r="CB73" s="566">
        <f t="shared" si="65"/>
        <v>0.35407826496935407</v>
      </c>
      <c r="CC73" s="563">
        <v>3321</v>
      </c>
      <c r="CD73" s="564">
        <v>2461</v>
      </c>
      <c r="CE73" s="564">
        <v>2015</v>
      </c>
      <c r="CF73" s="564">
        <v>807</v>
      </c>
      <c r="CG73" s="564">
        <v>807</v>
      </c>
      <c r="CH73" s="565">
        <f t="shared" si="66"/>
        <v>0.32791548151158068</v>
      </c>
      <c r="CI73" s="566">
        <f t="shared" si="67"/>
        <v>0.40049627791563275</v>
      </c>
      <c r="CJ73" s="563">
        <v>3879</v>
      </c>
      <c r="CK73" s="564">
        <v>2868</v>
      </c>
      <c r="CL73" s="564">
        <v>2415</v>
      </c>
      <c r="CM73" s="564">
        <v>806</v>
      </c>
      <c r="CN73" s="564">
        <v>806</v>
      </c>
      <c r="CO73" s="565">
        <f t="shared" si="72"/>
        <v>0.28103207810320779</v>
      </c>
      <c r="CP73" s="565">
        <f t="shared" si="73"/>
        <v>0.33374741200828156</v>
      </c>
      <c r="CQ73" s="565">
        <v>0.35181311018131101</v>
      </c>
      <c r="CR73" s="566">
        <v>0.41780538302277431</v>
      </c>
    </row>
    <row r="74" spans="1:96" s="2" customFormat="1" x14ac:dyDescent="0.25">
      <c r="A74" s="616" t="s">
        <v>557</v>
      </c>
      <c r="B74" s="561" t="s">
        <v>262</v>
      </c>
      <c r="C74" s="586" t="s">
        <v>263</v>
      </c>
      <c r="D74" s="563">
        <v>317</v>
      </c>
      <c r="E74" s="564">
        <v>303</v>
      </c>
      <c r="F74" s="564">
        <v>269</v>
      </c>
      <c r="G74" s="564">
        <v>111</v>
      </c>
      <c r="H74" s="564">
        <v>107</v>
      </c>
      <c r="I74" s="565">
        <f t="shared" si="76"/>
        <v>0.36633663366336633</v>
      </c>
      <c r="J74" s="566">
        <f t="shared" si="77"/>
        <v>0.41263940520446096</v>
      </c>
      <c r="K74" s="563">
        <v>315</v>
      </c>
      <c r="L74" s="564">
        <v>294</v>
      </c>
      <c r="M74" s="564">
        <v>257</v>
      </c>
      <c r="N74" s="564">
        <v>97</v>
      </c>
      <c r="O74" s="564">
        <v>93</v>
      </c>
      <c r="P74" s="565">
        <f t="shared" si="48"/>
        <v>0.32993197278911562</v>
      </c>
      <c r="Q74" s="566">
        <f t="shared" si="49"/>
        <v>0.37743190661478598</v>
      </c>
      <c r="R74" s="563">
        <v>310</v>
      </c>
      <c r="S74" s="564">
        <v>294</v>
      </c>
      <c r="T74" s="564">
        <v>243</v>
      </c>
      <c r="U74" s="564">
        <v>90</v>
      </c>
      <c r="V74" s="564">
        <v>80</v>
      </c>
      <c r="W74" s="565">
        <f t="shared" si="74"/>
        <v>0.30612244897959184</v>
      </c>
      <c r="X74" s="566">
        <f t="shared" si="75"/>
        <v>0.37037037037037035</v>
      </c>
      <c r="Y74" s="563">
        <v>295</v>
      </c>
      <c r="Z74" s="564">
        <v>277</v>
      </c>
      <c r="AA74" s="564">
        <v>232</v>
      </c>
      <c r="AB74" s="564">
        <v>76</v>
      </c>
      <c r="AC74" s="564">
        <v>75</v>
      </c>
      <c r="AD74" s="565">
        <f t="shared" si="50"/>
        <v>0.27436823104693142</v>
      </c>
      <c r="AE74" s="566">
        <f t="shared" si="51"/>
        <v>0.32758620689655171</v>
      </c>
      <c r="AF74" s="563">
        <v>265</v>
      </c>
      <c r="AG74" s="564">
        <v>253</v>
      </c>
      <c r="AH74" s="564">
        <v>212</v>
      </c>
      <c r="AI74" s="564">
        <v>94</v>
      </c>
      <c r="AJ74" s="564">
        <v>88</v>
      </c>
      <c r="AK74" s="565">
        <f t="shared" si="52"/>
        <v>0.3715415019762846</v>
      </c>
      <c r="AL74" s="566">
        <f t="shared" si="53"/>
        <v>0.44339622641509435</v>
      </c>
      <c r="AM74" s="563">
        <v>240</v>
      </c>
      <c r="AN74" s="564">
        <v>226</v>
      </c>
      <c r="AO74" s="564">
        <v>202</v>
      </c>
      <c r="AP74" s="564">
        <v>87</v>
      </c>
      <c r="AQ74" s="564">
        <v>85</v>
      </c>
      <c r="AR74" s="565">
        <f t="shared" si="54"/>
        <v>0.38495575221238937</v>
      </c>
      <c r="AS74" s="566">
        <f t="shared" si="55"/>
        <v>0.43069306930693069</v>
      </c>
      <c r="AT74" s="563">
        <v>306</v>
      </c>
      <c r="AU74" s="564">
        <v>278</v>
      </c>
      <c r="AV74" s="564">
        <v>245</v>
      </c>
      <c r="AW74" s="564">
        <v>89</v>
      </c>
      <c r="AX74" s="564">
        <v>83</v>
      </c>
      <c r="AY74" s="565">
        <f t="shared" si="56"/>
        <v>0.32014388489208634</v>
      </c>
      <c r="AZ74" s="566">
        <f t="shared" si="57"/>
        <v>0.36326530612244901</v>
      </c>
      <c r="BA74" s="563">
        <v>247</v>
      </c>
      <c r="BB74" s="564">
        <v>229</v>
      </c>
      <c r="BC74" s="564">
        <v>190</v>
      </c>
      <c r="BD74" s="564">
        <v>85</v>
      </c>
      <c r="BE74" s="564">
        <v>78</v>
      </c>
      <c r="BF74" s="565">
        <f t="shared" si="58"/>
        <v>0.37117903930131002</v>
      </c>
      <c r="BG74" s="566">
        <f t="shared" si="59"/>
        <v>0.44736842105263158</v>
      </c>
      <c r="BH74" s="563">
        <v>245</v>
      </c>
      <c r="BI74" s="564">
        <v>220</v>
      </c>
      <c r="BJ74" s="564">
        <v>178</v>
      </c>
      <c r="BK74" s="564">
        <v>94</v>
      </c>
      <c r="BL74" s="564">
        <v>82</v>
      </c>
      <c r="BM74" s="565">
        <f t="shared" si="60"/>
        <v>0.42727272727272725</v>
      </c>
      <c r="BN74" s="566">
        <f t="shared" si="61"/>
        <v>0.5280898876404494</v>
      </c>
      <c r="BO74" s="563">
        <v>232</v>
      </c>
      <c r="BP74" s="564">
        <v>213</v>
      </c>
      <c r="BQ74" s="564">
        <v>185</v>
      </c>
      <c r="BR74" s="564">
        <v>87</v>
      </c>
      <c r="BS74" s="564">
        <v>78</v>
      </c>
      <c r="BT74" s="565">
        <f t="shared" si="62"/>
        <v>0.40845070422535212</v>
      </c>
      <c r="BU74" s="566">
        <f t="shared" si="63"/>
        <v>0.4702702702702703</v>
      </c>
      <c r="BV74" s="563">
        <v>320</v>
      </c>
      <c r="BW74" s="564">
        <v>250</v>
      </c>
      <c r="BX74" s="564">
        <v>197</v>
      </c>
      <c r="BY74" s="564">
        <v>82</v>
      </c>
      <c r="BZ74" s="564">
        <v>77</v>
      </c>
      <c r="CA74" s="565">
        <f t="shared" si="64"/>
        <v>0.32800000000000001</v>
      </c>
      <c r="CB74" s="566">
        <f t="shared" si="65"/>
        <v>0.41624365482233505</v>
      </c>
      <c r="CC74" s="563">
        <v>266</v>
      </c>
      <c r="CD74" s="564">
        <v>229</v>
      </c>
      <c r="CE74" s="564">
        <v>200</v>
      </c>
      <c r="CF74" s="564">
        <v>69</v>
      </c>
      <c r="CG74" s="564">
        <v>69</v>
      </c>
      <c r="CH74" s="565">
        <f t="shared" si="66"/>
        <v>0.30131004366812225</v>
      </c>
      <c r="CI74" s="566">
        <f t="shared" si="67"/>
        <v>0.34499999999999997</v>
      </c>
      <c r="CJ74" s="563">
        <v>341</v>
      </c>
      <c r="CK74" s="564">
        <v>275</v>
      </c>
      <c r="CL74" s="564">
        <v>259</v>
      </c>
      <c r="CM74" s="564">
        <v>95</v>
      </c>
      <c r="CN74" s="564">
        <v>79</v>
      </c>
      <c r="CO74" s="565">
        <f t="shared" si="72"/>
        <v>0.34545454545454546</v>
      </c>
      <c r="CP74" s="565">
        <f t="shared" si="73"/>
        <v>0.36679536679536678</v>
      </c>
      <c r="CQ74" s="565">
        <v>0.34545454545454546</v>
      </c>
      <c r="CR74" s="566">
        <v>0.36679536679536678</v>
      </c>
    </row>
    <row r="75" spans="1:96" s="2" customFormat="1" x14ac:dyDescent="0.25">
      <c r="A75" s="569" t="s">
        <v>557</v>
      </c>
      <c r="B75" s="570" t="s">
        <v>264</v>
      </c>
      <c r="C75" s="591" t="s">
        <v>199</v>
      </c>
      <c r="D75" s="572" t="s">
        <v>21</v>
      </c>
      <c r="E75" s="573" t="s">
        <v>21</v>
      </c>
      <c r="F75" s="573" t="s">
        <v>21</v>
      </c>
      <c r="G75" s="573" t="s">
        <v>21</v>
      </c>
      <c r="H75" s="573" t="s">
        <v>21</v>
      </c>
      <c r="I75" s="574" t="s">
        <v>67</v>
      </c>
      <c r="J75" s="575" t="s">
        <v>67</v>
      </c>
      <c r="K75" s="572" t="s">
        <v>67</v>
      </c>
      <c r="L75" s="573" t="s">
        <v>67</v>
      </c>
      <c r="M75" s="573" t="s">
        <v>67</v>
      </c>
      <c r="N75" s="573" t="s">
        <v>67</v>
      </c>
      <c r="O75" s="573" t="s">
        <v>67</v>
      </c>
      <c r="P75" s="574" t="s">
        <v>67</v>
      </c>
      <c r="Q75" s="575" t="s">
        <v>67</v>
      </c>
      <c r="R75" s="572" t="s">
        <v>67</v>
      </c>
      <c r="S75" s="573" t="s">
        <v>67</v>
      </c>
      <c r="T75" s="573" t="s">
        <v>67</v>
      </c>
      <c r="U75" s="573" t="s">
        <v>67</v>
      </c>
      <c r="V75" s="573" t="s">
        <v>67</v>
      </c>
      <c r="W75" s="574" t="s">
        <v>67</v>
      </c>
      <c r="X75" s="575" t="s">
        <v>67</v>
      </c>
      <c r="Y75" s="572" t="s">
        <v>67</v>
      </c>
      <c r="Z75" s="573" t="s">
        <v>67</v>
      </c>
      <c r="AA75" s="573" t="s">
        <v>67</v>
      </c>
      <c r="AB75" s="573" t="s">
        <v>67</v>
      </c>
      <c r="AC75" s="573" t="s">
        <v>67</v>
      </c>
      <c r="AD75" s="574" t="s">
        <v>67</v>
      </c>
      <c r="AE75" s="575" t="s">
        <v>67</v>
      </c>
      <c r="AF75" s="572" t="s">
        <v>67</v>
      </c>
      <c r="AG75" s="573" t="s">
        <v>67</v>
      </c>
      <c r="AH75" s="573" t="s">
        <v>67</v>
      </c>
      <c r="AI75" s="573" t="s">
        <v>67</v>
      </c>
      <c r="AJ75" s="573" t="s">
        <v>67</v>
      </c>
      <c r="AK75" s="574" t="s">
        <v>67</v>
      </c>
      <c r="AL75" s="575" t="s">
        <v>67</v>
      </c>
      <c r="AM75" s="572" t="s">
        <v>67</v>
      </c>
      <c r="AN75" s="573" t="s">
        <v>67</v>
      </c>
      <c r="AO75" s="573" t="s">
        <v>67</v>
      </c>
      <c r="AP75" s="573" t="s">
        <v>67</v>
      </c>
      <c r="AQ75" s="573" t="s">
        <v>67</v>
      </c>
      <c r="AR75" s="574" t="s">
        <v>67</v>
      </c>
      <c r="AS75" s="575" t="s">
        <v>67</v>
      </c>
      <c r="AT75" s="572" t="s">
        <v>67</v>
      </c>
      <c r="AU75" s="573" t="s">
        <v>67</v>
      </c>
      <c r="AV75" s="573" t="s">
        <v>67</v>
      </c>
      <c r="AW75" s="573" t="s">
        <v>67</v>
      </c>
      <c r="AX75" s="573" t="s">
        <v>67</v>
      </c>
      <c r="AY75" s="574" t="s">
        <v>67</v>
      </c>
      <c r="AZ75" s="575" t="s">
        <v>67</v>
      </c>
      <c r="BA75" s="572" t="s">
        <v>67</v>
      </c>
      <c r="BB75" s="573" t="s">
        <v>67</v>
      </c>
      <c r="BC75" s="573" t="s">
        <v>67</v>
      </c>
      <c r="BD75" s="573" t="s">
        <v>67</v>
      </c>
      <c r="BE75" s="573" t="s">
        <v>67</v>
      </c>
      <c r="BF75" s="574" t="s">
        <v>67</v>
      </c>
      <c r="BG75" s="575" t="s">
        <v>67</v>
      </c>
      <c r="BH75" s="572" t="s">
        <v>67</v>
      </c>
      <c r="BI75" s="573" t="s">
        <v>67</v>
      </c>
      <c r="BJ75" s="573" t="s">
        <v>67</v>
      </c>
      <c r="BK75" s="573" t="s">
        <v>67</v>
      </c>
      <c r="BL75" s="573" t="s">
        <v>67</v>
      </c>
      <c r="BM75" s="574" t="s">
        <v>67</v>
      </c>
      <c r="BN75" s="575" t="s">
        <v>67</v>
      </c>
      <c r="BO75" s="572" t="s">
        <v>67</v>
      </c>
      <c r="BP75" s="573" t="s">
        <v>67</v>
      </c>
      <c r="BQ75" s="573" t="s">
        <v>67</v>
      </c>
      <c r="BR75" s="573" t="s">
        <v>67</v>
      </c>
      <c r="BS75" s="573" t="s">
        <v>67</v>
      </c>
      <c r="BT75" s="574" t="s">
        <v>67</v>
      </c>
      <c r="BU75" s="575" t="s">
        <v>67</v>
      </c>
      <c r="BV75" s="572" t="s">
        <v>67</v>
      </c>
      <c r="BW75" s="573" t="s">
        <v>67</v>
      </c>
      <c r="BX75" s="573" t="s">
        <v>67</v>
      </c>
      <c r="BY75" s="573" t="s">
        <v>67</v>
      </c>
      <c r="BZ75" s="573" t="s">
        <v>67</v>
      </c>
      <c r="CA75" s="574" t="s">
        <v>67</v>
      </c>
      <c r="CB75" s="575" t="s">
        <v>67</v>
      </c>
      <c r="CC75" s="572" t="s">
        <v>67</v>
      </c>
      <c r="CD75" s="573" t="s">
        <v>67</v>
      </c>
      <c r="CE75" s="573" t="s">
        <v>67</v>
      </c>
      <c r="CF75" s="573" t="s">
        <v>67</v>
      </c>
      <c r="CG75" s="573" t="s">
        <v>67</v>
      </c>
      <c r="CH75" s="574" t="s">
        <v>67</v>
      </c>
      <c r="CI75" s="575" t="s">
        <v>67</v>
      </c>
      <c r="CJ75" s="572" t="s">
        <v>67</v>
      </c>
      <c r="CK75" s="573" t="s">
        <v>67</v>
      </c>
      <c r="CL75" s="573" t="s">
        <v>67</v>
      </c>
      <c r="CM75" s="573" t="s">
        <v>67</v>
      </c>
      <c r="CN75" s="573" t="s">
        <v>67</v>
      </c>
      <c r="CO75" s="574" t="s">
        <v>67</v>
      </c>
      <c r="CP75" s="574" t="s">
        <v>67</v>
      </c>
      <c r="CQ75" s="574" t="s">
        <v>67</v>
      </c>
      <c r="CR75" s="575" t="s">
        <v>67</v>
      </c>
    </row>
    <row r="76" spans="1:96" s="2" customFormat="1" x14ac:dyDescent="0.25">
      <c r="A76" s="610" t="s">
        <v>265</v>
      </c>
      <c r="B76" s="546" t="s">
        <v>266</v>
      </c>
      <c r="C76" s="624"/>
      <c r="D76" s="617">
        <v>10709</v>
      </c>
      <c r="E76" s="618">
        <v>8265</v>
      </c>
      <c r="F76" s="618">
        <v>6745</v>
      </c>
      <c r="G76" s="618">
        <v>3048</v>
      </c>
      <c r="H76" s="619">
        <v>2300</v>
      </c>
      <c r="I76" s="620">
        <f t="shared" si="76"/>
        <v>0.36878402903811253</v>
      </c>
      <c r="J76" s="621">
        <f t="shared" si="77"/>
        <v>0.4518902891030393</v>
      </c>
      <c r="K76" s="617">
        <v>11748</v>
      </c>
      <c r="L76" s="618">
        <v>8830</v>
      </c>
      <c r="M76" s="618">
        <v>7086</v>
      </c>
      <c r="N76" s="618">
        <v>3376</v>
      </c>
      <c r="O76" s="619">
        <v>2451</v>
      </c>
      <c r="P76" s="620">
        <f t="shared" ref="P76:P130" si="78">N76/L76</f>
        <v>0.38233295583238958</v>
      </c>
      <c r="Q76" s="621">
        <f t="shared" ref="Q76:Q130" si="79">N76/M76</f>
        <v>0.47643240191927744</v>
      </c>
      <c r="R76" s="617">
        <v>12203</v>
      </c>
      <c r="S76" s="618">
        <v>9163</v>
      </c>
      <c r="T76" s="618">
        <v>7659</v>
      </c>
      <c r="U76" s="618">
        <v>3562</v>
      </c>
      <c r="V76" s="619">
        <v>2724</v>
      </c>
      <c r="W76" s="620">
        <f t="shared" si="74"/>
        <v>0.388737313107061</v>
      </c>
      <c r="X76" s="621">
        <f t="shared" si="75"/>
        <v>0.46507376942159551</v>
      </c>
      <c r="Y76" s="617">
        <v>11855</v>
      </c>
      <c r="Z76" s="618">
        <v>8697</v>
      </c>
      <c r="AA76" s="618">
        <v>7326</v>
      </c>
      <c r="AB76" s="618">
        <v>3675</v>
      </c>
      <c r="AC76" s="619">
        <v>2767</v>
      </c>
      <c r="AD76" s="620">
        <f t="shared" ref="AD76:AD130" si="80">AB76/Z76</f>
        <v>0.42255950327699204</v>
      </c>
      <c r="AE76" s="621">
        <f t="shared" ref="AE76:AE130" si="81">AB76/AA76</f>
        <v>0.50163800163800165</v>
      </c>
      <c r="AF76" s="617">
        <v>10597</v>
      </c>
      <c r="AG76" s="618">
        <v>7765</v>
      </c>
      <c r="AH76" s="618">
        <v>6550</v>
      </c>
      <c r="AI76" s="618">
        <v>3215</v>
      </c>
      <c r="AJ76" s="619">
        <v>2450</v>
      </c>
      <c r="AK76" s="620">
        <f t="shared" ref="AK76:AK101" si="82">AI76/AG76</f>
        <v>0.41403734707018675</v>
      </c>
      <c r="AL76" s="621">
        <f t="shared" ref="AL76:AL101" si="83">AI76/AH76</f>
        <v>0.49083969465648852</v>
      </c>
      <c r="AM76" s="617">
        <v>9410</v>
      </c>
      <c r="AN76" s="618">
        <v>6823</v>
      </c>
      <c r="AO76" s="618">
        <v>5756</v>
      </c>
      <c r="AP76" s="618">
        <v>2502</v>
      </c>
      <c r="AQ76" s="619">
        <v>1823</v>
      </c>
      <c r="AR76" s="620">
        <f t="shared" ref="AR76:AR101" si="84">AP76/AN76</f>
        <v>0.36670086472226293</v>
      </c>
      <c r="AS76" s="621">
        <f t="shared" ref="AS76:AS101" si="85">AP76/AO76</f>
        <v>0.43467685892981239</v>
      </c>
      <c r="AT76" s="617">
        <v>8243</v>
      </c>
      <c r="AU76" s="618">
        <v>5932</v>
      </c>
      <c r="AV76" s="618">
        <v>4960</v>
      </c>
      <c r="AW76" s="618">
        <v>2484</v>
      </c>
      <c r="AX76" s="619">
        <v>1842</v>
      </c>
      <c r="AY76" s="620">
        <f t="shared" ref="AY76:AY101" si="86">AW76/AU76</f>
        <v>0.41874578556979097</v>
      </c>
      <c r="AZ76" s="621">
        <f t="shared" ref="AZ76:AZ101" si="87">AW76/AV76</f>
        <v>0.50080645161290327</v>
      </c>
      <c r="BA76" s="617">
        <v>7081</v>
      </c>
      <c r="BB76" s="618">
        <v>5116</v>
      </c>
      <c r="BC76" s="618">
        <v>4257</v>
      </c>
      <c r="BD76" s="618">
        <v>2375</v>
      </c>
      <c r="BE76" s="619">
        <v>1782</v>
      </c>
      <c r="BF76" s="620">
        <f t="shared" ref="BF76:BF101" si="88">BD76/BB76</f>
        <v>0.4642298670836591</v>
      </c>
      <c r="BG76" s="621">
        <f t="shared" ref="BG76:BG101" si="89">BD76/BC76</f>
        <v>0.5579046276720695</v>
      </c>
      <c r="BH76" s="617">
        <v>6210</v>
      </c>
      <c r="BI76" s="618">
        <v>4625</v>
      </c>
      <c r="BJ76" s="618">
        <v>3737</v>
      </c>
      <c r="BK76" s="618">
        <v>2137</v>
      </c>
      <c r="BL76" s="619">
        <v>1688</v>
      </c>
      <c r="BM76" s="620">
        <f t="shared" ref="BM76:BM112" si="90">BK76/BI76</f>
        <v>0.46205405405405403</v>
      </c>
      <c r="BN76" s="621">
        <f t="shared" ref="BN76:BN112" si="91">BK76/BJ76</f>
        <v>0.57184907679957186</v>
      </c>
      <c r="BO76" s="617">
        <v>6015</v>
      </c>
      <c r="BP76" s="618">
        <v>4512</v>
      </c>
      <c r="BQ76" s="618">
        <v>3483</v>
      </c>
      <c r="BR76" s="618">
        <v>2254</v>
      </c>
      <c r="BS76" s="619">
        <v>1844</v>
      </c>
      <c r="BT76" s="620">
        <f t="shared" ref="BT76:BT112" si="92">BR76/BP76</f>
        <v>0.49955673758865249</v>
      </c>
      <c r="BU76" s="621">
        <f t="shared" ref="BU76:BU112" si="93">BR76/BQ76</f>
        <v>0.64714326729830607</v>
      </c>
      <c r="BV76" s="617">
        <v>5887</v>
      </c>
      <c r="BW76" s="618">
        <v>4399</v>
      </c>
      <c r="BX76" s="618">
        <v>3526</v>
      </c>
      <c r="BY76" s="618">
        <v>2348</v>
      </c>
      <c r="BZ76" s="619">
        <v>1925</v>
      </c>
      <c r="CA76" s="620">
        <f t="shared" ref="CA76:CA112" si="94">BY76/BW76</f>
        <v>0.5337576721982269</v>
      </c>
      <c r="CB76" s="621">
        <f t="shared" ref="CB76:CB112" si="95">BY76/BX76</f>
        <v>0.66591038003403291</v>
      </c>
      <c r="CC76" s="617">
        <v>6251</v>
      </c>
      <c r="CD76" s="618">
        <v>4670</v>
      </c>
      <c r="CE76" s="618">
        <v>4057</v>
      </c>
      <c r="CF76" s="618">
        <v>2680</v>
      </c>
      <c r="CG76" s="619">
        <v>1847</v>
      </c>
      <c r="CH76" s="620">
        <f t="shared" ref="CH76:CH80" si="96">CF76/CD76</f>
        <v>0.57387580299785867</v>
      </c>
      <c r="CI76" s="621">
        <f t="shared" ref="CI76:CI80" si="97">CF76/CE76</f>
        <v>0.66058664037466108</v>
      </c>
      <c r="CJ76" s="617">
        <v>6294</v>
      </c>
      <c r="CK76" s="618">
        <v>4697</v>
      </c>
      <c r="CL76" s="618">
        <v>4164</v>
      </c>
      <c r="CM76" s="618">
        <v>2624</v>
      </c>
      <c r="CN76" s="619">
        <v>1920</v>
      </c>
      <c r="CO76" s="620">
        <f t="shared" ref="CO76:CO80" si="98">CM76/CK76</f>
        <v>0.55865446029380461</v>
      </c>
      <c r="CP76" s="762">
        <f t="shared" ref="CP76:CP80" si="99">CM76/CL76</f>
        <v>0.63016330451488956</v>
      </c>
      <c r="CQ76" s="620">
        <v>0.5899510325739834</v>
      </c>
      <c r="CR76" s="621">
        <v>0.66546589817483193</v>
      </c>
    </row>
    <row r="77" spans="1:96" s="2" customFormat="1" x14ac:dyDescent="0.25">
      <c r="A77" s="613" t="s">
        <v>265</v>
      </c>
      <c r="B77" s="554" t="s">
        <v>267</v>
      </c>
      <c r="C77" s="615" t="s">
        <v>231</v>
      </c>
      <c r="D77" s="556">
        <v>5468</v>
      </c>
      <c r="E77" s="557">
        <v>4215</v>
      </c>
      <c r="F77" s="557">
        <v>3460</v>
      </c>
      <c r="G77" s="557">
        <v>1662</v>
      </c>
      <c r="H77" s="557">
        <v>1289</v>
      </c>
      <c r="I77" s="558">
        <f t="shared" si="76"/>
        <v>0.39430604982206408</v>
      </c>
      <c r="J77" s="559">
        <f t="shared" si="77"/>
        <v>0.48034682080924856</v>
      </c>
      <c r="K77" s="556">
        <v>6877</v>
      </c>
      <c r="L77" s="557">
        <v>5156</v>
      </c>
      <c r="M77" s="557">
        <v>4097</v>
      </c>
      <c r="N77" s="557">
        <v>1827</v>
      </c>
      <c r="O77" s="557">
        <v>1274</v>
      </c>
      <c r="P77" s="558">
        <f t="shared" si="78"/>
        <v>0.354344453064391</v>
      </c>
      <c r="Q77" s="559">
        <f t="shared" si="79"/>
        <v>0.44593605076885529</v>
      </c>
      <c r="R77" s="556">
        <v>6188</v>
      </c>
      <c r="S77" s="557">
        <v>4850</v>
      </c>
      <c r="T77" s="557">
        <v>3841</v>
      </c>
      <c r="U77" s="557">
        <v>1486</v>
      </c>
      <c r="V77" s="557">
        <v>1233</v>
      </c>
      <c r="W77" s="558">
        <f t="shared" si="74"/>
        <v>0.3063917525773196</v>
      </c>
      <c r="X77" s="559">
        <f t="shared" si="75"/>
        <v>0.38687841707888571</v>
      </c>
      <c r="Y77" s="556">
        <v>5957</v>
      </c>
      <c r="Z77" s="557">
        <v>4556</v>
      </c>
      <c r="AA77" s="557">
        <v>3655</v>
      </c>
      <c r="AB77" s="557">
        <v>1269</v>
      </c>
      <c r="AC77" s="557">
        <v>1004</v>
      </c>
      <c r="AD77" s="558">
        <f t="shared" si="80"/>
        <v>0.27853380158033364</v>
      </c>
      <c r="AE77" s="559">
        <f t="shared" si="81"/>
        <v>0.3471956224350205</v>
      </c>
      <c r="AF77" s="556">
        <v>5454</v>
      </c>
      <c r="AG77" s="557">
        <v>4136</v>
      </c>
      <c r="AH77" s="557">
        <v>3371</v>
      </c>
      <c r="AI77" s="557">
        <v>1078</v>
      </c>
      <c r="AJ77" s="557">
        <v>900</v>
      </c>
      <c r="AK77" s="558">
        <f t="shared" si="82"/>
        <v>0.26063829787234044</v>
      </c>
      <c r="AL77" s="559">
        <f t="shared" si="83"/>
        <v>0.31978641352714327</v>
      </c>
      <c r="AM77" s="556">
        <v>5000</v>
      </c>
      <c r="AN77" s="557">
        <v>3807</v>
      </c>
      <c r="AO77" s="557">
        <v>3053</v>
      </c>
      <c r="AP77" s="557">
        <v>1031</v>
      </c>
      <c r="AQ77" s="557">
        <v>777</v>
      </c>
      <c r="AR77" s="558">
        <f t="shared" si="84"/>
        <v>0.27081691620698711</v>
      </c>
      <c r="AS77" s="559">
        <f t="shared" si="85"/>
        <v>0.33770062233868325</v>
      </c>
      <c r="AT77" s="556">
        <v>4537</v>
      </c>
      <c r="AU77" s="557">
        <v>3377</v>
      </c>
      <c r="AV77" s="557">
        <v>2686</v>
      </c>
      <c r="AW77" s="557">
        <v>956</v>
      </c>
      <c r="AX77" s="557">
        <v>780</v>
      </c>
      <c r="AY77" s="558">
        <f t="shared" si="86"/>
        <v>0.28309150133254368</v>
      </c>
      <c r="AZ77" s="559">
        <f t="shared" si="87"/>
        <v>0.35591958302308263</v>
      </c>
      <c r="BA77" s="556">
        <v>3742</v>
      </c>
      <c r="BB77" s="557">
        <v>2792</v>
      </c>
      <c r="BC77" s="557">
        <v>2203</v>
      </c>
      <c r="BD77" s="557">
        <v>906</v>
      </c>
      <c r="BE77" s="557">
        <v>728</v>
      </c>
      <c r="BF77" s="558">
        <f t="shared" si="88"/>
        <v>0.32449856733524357</v>
      </c>
      <c r="BG77" s="559">
        <f t="shared" si="89"/>
        <v>0.41125737630503856</v>
      </c>
      <c r="BH77" s="556">
        <v>3381</v>
      </c>
      <c r="BI77" s="557">
        <v>2601</v>
      </c>
      <c r="BJ77" s="557">
        <v>2063</v>
      </c>
      <c r="BK77" s="557">
        <v>943</v>
      </c>
      <c r="BL77" s="557">
        <v>736</v>
      </c>
      <c r="BM77" s="558">
        <f t="shared" si="90"/>
        <v>0.36255286428296807</v>
      </c>
      <c r="BN77" s="559">
        <f t="shared" si="91"/>
        <v>0.45710130877363064</v>
      </c>
      <c r="BO77" s="556">
        <v>3138</v>
      </c>
      <c r="BP77" s="557">
        <v>2433</v>
      </c>
      <c r="BQ77" s="557">
        <v>1795</v>
      </c>
      <c r="BR77" s="557">
        <v>1013</v>
      </c>
      <c r="BS77" s="557">
        <v>853</v>
      </c>
      <c r="BT77" s="558">
        <f t="shared" si="92"/>
        <v>0.41635840526099466</v>
      </c>
      <c r="BU77" s="559">
        <f t="shared" si="93"/>
        <v>0.56434540389972143</v>
      </c>
      <c r="BV77" s="556">
        <v>3158</v>
      </c>
      <c r="BW77" s="557">
        <v>2437</v>
      </c>
      <c r="BX77" s="557">
        <v>1889</v>
      </c>
      <c r="BY77" s="557">
        <v>1003</v>
      </c>
      <c r="BZ77" s="557">
        <v>819</v>
      </c>
      <c r="CA77" s="558">
        <f t="shared" si="94"/>
        <v>0.41157160443167828</v>
      </c>
      <c r="CB77" s="559">
        <f t="shared" si="95"/>
        <v>0.53096876654314451</v>
      </c>
      <c r="CC77" s="556">
        <v>3427</v>
      </c>
      <c r="CD77" s="557">
        <v>2653</v>
      </c>
      <c r="CE77" s="557">
        <v>2248</v>
      </c>
      <c r="CF77" s="557">
        <v>1110</v>
      </c>
      <c r="CG77" s="557">
        <v>802</v>
      </c>
      <c r="CH77" s="558">
        <f t="shared" si="96"/>
        <v>0.41839427063701468</v>
      </c>
      <c r="CI77" s="559">
        <f t="shared" si="97"/>
        <v>0.49377224199288255</v>
      </c>
      <c r="CJ77" s="556">
        <v>3638</v>
      </c>
      <c r="CK77" s="557">
        <v>2829</v>
      </c>
      <c r="CL77" s="557">
        <v>2381</v>
      </c>
      <c r="CM77" s="557">
        <v>1128</v>
      </c>
      <c r="CN77" s="557">
        <v>825</v>
      </c>
      <c r="CO77" s="558">
        <f t="shared" si="98"/>
        <v>0.39872746553552491</v>
      </c>
      <c r="CP77" s="558">
        <f t="shared" si="99"/>
        <v>0.47375052498950021</v>
      </c>
      <c r="CQ77" s="558">
        <v>0.40544361965358783</v>
      </c>
      <c r="CR77" s="559">
        <v>0.48173036539269215</v>
      </c>
    </row>
    <row r="78" spans="1:96" s="2" customFormat="1" x14ac:dyDescent="0.25">
      <c r="A78" s="616" t="s">
        <v>265</v>
      </c>
      <c r="B78" s="585" t="s">
        <v>268</v>
      </c>
      <c r="C78" s="586" t="s">
        <v>269</v>
      </c>
      <c r="D78" s="587">
        <v>3495</v>
      </c>
      <c r="E78" s="588">
        <v>3127</v>
      </c>
      <c r="F78" s="588">
        <v>2338</v>
      </c>
      <c r="G78" s="588">
        <v>870</v>
      </c>
      <c r="H78" s="588">
        <v>656</v>
      </c>
      <c r="I78" s="589">
        <f t="shared" si="76"/>
        <v>0.27822193795970579</v>
      </c>
      <c r="J78" s="590">
        <f t="shared" si="77"/>
        <v>0.37211291702309668</v>
      </c>
      <c r="K78" s="587">
        <v>3166</v>
      </c>
      <c r="L78" s="588">
        <v>2875</v>
      </c>
      <c r="M78" s="588">
        <v>2120</v>
      </c>
      <c r="N78" s="588">
        <v>1014</v>
      </c>
      <c r="O78" s="588">
        <v>786</v>
      </c>
      <c r="P78" s="589">
        <f t="shared" si="78"/>
        <v>0.35269565217391302</v>
      </c>
      <c r="Q78" s="590">
        <f t="shared" si="79"/>
        <v>0.47830188679245284</v>
      </c>
      <c r="R78" s="587">
        <v>3085</v>
      </c>
      <c r="S78" s="588">
        <v>2771</v>
      </c>
      <c r="T78" s="588">
        <v>2389</v>
      </c>
      <c r="U78" s="588">
        <v>1308</v>
      </c>
      <c r="V78" s="588">
        <v>843</v>
      </c>
      <c r="W78" s="589">
        <f t="shared" si="74"/>
        <v>0.47203175748827136</v>
      </c>
      <c r="X78" s="590">
        <f t="shared" si="75"/>
        <v>0.54750941816659693</v>
      </c>
      <c r="Y78" s="587">
        <v>3080</v>
      </c>
      <c r="Z78" s="588">
        <v>2795</v>
      </c>
      <c r="AA78" s="588">
        <v>2473</v>
      </c>
      <c r="AB78" s="588">
        <v>1438</v>
      </c>
      <c r="AC78" s="588">
        <v>921</v>
      </c>
      <c r="AD78" s="589">
        <f t="shared" si="80"/>
        <v>0.5144901610017889</v>
      </c>
      <c r="AE78" s="590">
        <f t="shared" si="81"/>
        <v>0.58147998382531341</v>
      </c>
      <c r="AF78" s="587">
        <v>2553</v>
      </c>
      <c r="AG78" s="588">
        <v>2269</v>
      </c>
      <c r="AH78" s="588">
        <v>2007</v>
      </c>
      <c r="AI78" s="588">
        <v>1259</v>
      </c>
      <c r="AJ78" s="588">
        <v>838</v>
      </c>
      <c r="AK78" s="589">
        <f t="shared" si="82"/>
        <v>0.55486998677831645</v>
      </c>
      <c r="AL78" s="590">
        <f t="shared" si="83"/>
        <v>0.62730443447932238</v>
      </c>
      <c r="AM78" s="587">
        <v>2160</v>
      </c>
      <c r="AN78" s="588">
        <v>1886</v>
      </c>
      <c r="AO78" s="588">
        <v>1687</v>
      </c>
      <c r="AP78" s="588">
        <v>861</v>
      </c>
      <c r="AQ78" s="588">
        <v>528</v>
      </c>
      <c r="AR78" s="589">
        <f t="shared" si="84"/>
        <v>0.45652173913043476</v>
      </c>
      <c r="AS78" s="590">
        <f t="shared" si="85"/>
        <v>0.51037344398340245</v>
      </c>
      <c r="AT78" s="587">
        <v>1984</v>
      </c>
      <c r="AU78" s="588">
        <v>1704</v>
      </c>
      <c r="AV78" s="588">
        <v>1501</v>
      </c>
      <c r="AW78" s="588">
        <v>956</v>
      </c>
      <c r="AX78" s="588">
        <v>588</v>
      </c>
      <c r="AY78" s="589">
        <f t="shared" si="86"/>
        <v>0.56103286384976525</v>
      </c>
      <c r="AZ78" s="590">
        <f t="shared" si="87"/>
        <v>0.63690872751499006</v>
      </c>
      <c r="BA78" s="587">
        <v>1722</v>
      </c>
      <c r="BB78" s="588">
        <v>1480</v>
      </c>
      <c r="BC78" s="588">
        <v>1306</v>
      </c>
      <c r="BD78" s="588">
        <v>869</v>
      </c>
      <c r="BE78" s="588">
        <v>557</v>
      </c>
      <c r="BF78" s="589">
        <f t="shared" si="88"/>
        <v>0.58716216216216222</v>
      </c>
      <c r="BG78" s="590">
        <f t="shared" si="89"/>
        <v>0.66539050535987754</v>
      </c>
      <c r="BH78" s="587">
        <v>1372</v>
      </c>
      <c r="BI78" s="588">
        <v>1202</v>
      </c>
      <c r="BJ78" s="588">
        <v>898</v>
      </c>
      <c r="BK78" s="588">
        <v>603</v>
      </c>
      <c r="BL78" s="588">
        <v>468</v>
      </c>
      <c r="BM78" s="589">
        <f t="shared" si="90"/>
        <v>0.50166389351081531</v>
      </c>
      <c r="BN78" s="590">
        <f t="shared" si="91"/>
        <v>0.67149220489977723</v>
      </c>
      <c r="BO78" s="587">
        <v>1449</v>
      </c>
      <c r="BP78" s="588">
        <v>1277</v>
      </c>
      <c r="BQ78" s="588">
        <v>976</v>
      </c>
      <c r="BR78" s="588">
        <v>655</v>
      </c>
      <c r="BS78" s="588">
        <v>497</v>
      </c>
      <c r="BT78" s="589">
        <f t="shared" si="92"/>
        <v>0.51292090837901327</v>
      </c>
      <c r="BU78" s="590">
        <f t="shared" si="93"/>
        <v>0.67110655737704916</v>
      </c>
      <c r="BV78" s="587">
        <v>1353</v>
      </c>
      <c r="BW78" s="588">
        <v>1184</v>
      </c>
      <c r="BX78" s="588">
        <v>927</v>
      </c>
      <c r="BY78" s="588">
        <v>674</v>
      </c>
      <c r="BZ78" s="588">
        <v>559</v>
      </c>
      <c r="CA78" s="589">
        <f t="shared" si="94"/>
        <v>0.5692567567567568</v>
      </c>
      <c r="CB78" s="590">
        <f t="shared" si="95"/>
        <v>0.72707659115426104</v>
      </c>
      <c r="CC78" s="587">
        <v>1289</v>
      </c>
      <c r="CD78" s="588">
        <v>1131</v>
      </c>
      <c r="CE78" s="588">
        <v>990</v>
      </c>
      <c r="CF78" s="588">
        <v>795</v>
      </c>
      <c r="CG78" s="588">
        <v>529</v>
      </c>
      <c r="CH78" s="589">
        <f t="shared" si="96"/>
        <v>0.70291777188328908</v>
      </c>
      <c r="CI78" s="590">
        <f t="shared" si="97"/>
        <v>0.80303030303030298</v>
      </c>
      <c r="CJ78" s="587">
        <v>1177</v>
      </c>
      <c r="CK78" s="588">
        <v>1025</v>
      </c>
      <c r="CL78" s="588">
        <v>946</v>
      </c>
      <c r="CM78" s="588">
        <v>826</v>
      </c>
      <c r="CN78" s="588">
        <v>599</v>
      </c>
      <c r="CO78" s="589">
        <f t="shared" si="98"/>
        <v>0.80585365853658542</v>
      </c>
      <c r="CP78" s="589">
        <f t="shared" si="99"/>
        <v>0.87315010570824525</v>
      </c>
      <c r="CQ78" s="589">
        <v>0.80585365853658542</v>
      </c>
      <c r="CR78" s="590">
        <v>0.87315010570824525</v>
      </c>
    </row>
    <row r="79" spans="1:96" s="2" customFormat="1" x14ac:dyDescent="0.25">
      <c r="A79" s="560" t="s">
        <v>265</v>
      </c>
      <c r="B79" s="561" t="s">
        <v>270</v>
      </c>
      <c r="C79" s="562" t="s">
        <v>221</v>
      </c>
      <c r="D79" s="563">
        <v>1746</v>
      </c>
      <c r="E79" s="564">
        <v>1547</v>
      </c>
      <c r="F79" s="564">
        <v>1366</v>
      </c>
      <c r="G79" s="564">
        <v>585</v>
      </c>
      <c r="H79" s="564">
        <v>360</v>
      </c>
      <c r="I79" s="565">
        <f t="shared" si="76"/>
        <v>0.37815126050420167</v>
      </c>
      <c r="J79" s="566">
        <f t="shared" si="77"/>
        <v>0.42825768667642755</v>
      </c>
      <c r="K79" s="563">
        <v>1705</v>
      </c>
      <c r="L79" s="564">
        <v>1482</v>
      </c>
      <c r="M79" s="564">
        <v>1308</v>
      </c>
      <c r="N79" s="564">
        <v>605</v>
      </c>
      <c r="O79" s="564">
        <v>395</v>
      </c>
      <c r="P79" s="565">
        <f t="shared" si="78"/>
        <v>0.40823211875843457</v>
      </c>
      <c r="Q79" s="566">
        <f t="shared" si="79"/>
        <v>0.46253822629969421</v>
      </c>
      <c r="R79" s="563">
        <v>1536</v>
      </c>
      <c r="S79" s="564">
        <v>1345</v>
      </c>
      <c r="T79" s="564">
        <v>1157</v>
      </c>
      <c r="U79" s="564">
        <v>550</v>
      </c>
      <c r="V79" s="564">
        <v>401</v>
      </c>
      <c r="W79" s="565">
        <f t="shared" si="74"/>
        <v>0.40892193308550184</v>
      </c>
      <c r="X79" s="566">
        <f t="shared" si="75"/>
        <v>0.47536732929991354</v>
      </c>
      <c r="Y79" s="563">
        <v>1117</v>
      </c>
      <c r="Z79" s="564">
        <v>1010</v>
      </c>
      <c r="AA79" s="564">
        <v>805</v>
      </c>
      <c r="AB79" s="564">
        <v>546</v>
      </c>
      <c r="AC79" s="564">
        <v>398</v>
      </c>
      <c r="AD79" s="565">
        <f t="shared" si="80"/>
        <v>0.54059405940594063</v>
      </c>
      <c r="AE79" s="566">
        <f t="shared" si="81"/>
        <v>0.67826086956521736</v>
      </c>
      <c r="AF79" s="563">
        <v>1007</v>
      </c>
      <c r="AG79" s="564">
        <v>917</v>
      </c>
      <c r="AH79" s="564">
        <v>754</v>
      </c>
      <c r="AI79" s="564">
        <v>492</v>
      </c>
      <c r="AJ79" s="564">
        <v>350</v>
      </c>
      <c r="AK79" s="565">
        <f t="shared" si="82"/>
        <v>0.53653217011995635</v>
      </c>
      <c r="AL79" s="566">
        <f t="shared" si="83"/>
        <v>0.65251989389920428</v>
      </c>
      <c r="AM79" s="563">
        <v>783</v>
      </c>
      <c r="AN79" s="564">
        <v>694</v>
      </c>
      <c r="AO79" s="564">
        <v>577</v>
      </c>
      <c r="AP79" s="564">
        <v>308</v>
      </c>
      <c r="AQ79" s="564">
        <v>233</v>
      </c>
      <c r="AR79" s="565">
        <f t="shared" si="84"/>
        <v>0.44380403458213258</v>
      </c>
      <c r="AS79" s="566">
        <f t="shared" si="85"/>
        <v>0.53379549393414216</v>
      </c>
      <c r="AT79" s="563">
        <v>532</v>
      </c>
      <c r="AU79" s="564">
        <v>491</v>
      </c>
      <c r="AV79" s="564">
        <v>407</v>
      </c>
      <c r="AW79" s="564">
        <v>280</v>
      </c>
      <c r="AX79" s="564">
        <v>203</v>
      </c>
      <c r="AY79" s="565">
        <f t="shared" si="86"/>
        <v>0.570264765784114</v>
      </c>
      <c r="AZ79" s="566">
        <f t="shared" si="87"/>
        <v>0.68796068796068799</v>
      </c>
      <c r="BA79" s="563">
        <v>553</v>
      </c>
      <c r="BB79" s="564">
        <v>491</v>
      </c>
      <c r="BC79" s="564">
        <v>377</v>
      </c>
      <c r="BD79" s="564">
        <v>292</v>
      </c>
      <c r="BE79" s="564">
        <v>225</v>
      </c>
      <c r="BF79" s="565">
        <f t="shared" si="88"/>
        <v>0.59470468431771895</v>
      </c>
      <c r="BG79" s="566">
        <f t="shared" si="89"/>
        <v>0.77453580901856767</v>
      </c>
      <c r="BH79" s="563">
        <v>489</v>
      </c>
      <c r="BI79" s="564">
        <v>449</v>
      </c>
      <c r="BJ79" s="564">
        <v>364</v>
      </c>
      <c r="BK79" s="564">
        <v>299</v>
      </c>
      <c r="BL79" s="564">
        <v>225</v>
      </c>
      <c r="BM79" s="565">
        <f t="shared" si="90"/>
        <v>0.66592427616926508</v>
      </c>
      <c r="BN79" s="566">
        <f t="shared" si="91"/>
        <v>0.8214285714285714</v>
      </c>
      <c r="BO79" s="563">
        <v>490</v>
      </c>
      <c r="BP79" s="564">
        <v>445</v>
      </c>
      <c r="BQ79" s="564">
        <v>338</v>
      </c>
      <c r="BR79" s="564">
        <v>251</v>
      </c>
      <c r="BS79" s="564">
        <v>196</v>
      </c>
      <c r="BT79" s="565">
        <f t="shared" si="92"/>
        <v>0.56404494382022474</v>
      </c>
      <c r="BU79" s="566">
        <f t="shared" si="93"/>
        <v>0.74260355029585801</v>
      </c>
      <c r="BV79" s="563">
        <v>723</v>
      </c>
      <c r="BW79" s="564">
        <v>651</v>
      </c>
      <c r="BX79" s="564">
        <v>527</v>
      </c>
      <c r="BY79" s="564">
        <v>418</v>
      </c>
      <c r="BZ79" s="564">
        <v>331</v>
      </c>
      <c r="CA79" s="565">
        <f t="shared" si="94"/>
        <v>0.64208909370199696</v>
      </c>
      <c r="CB79" s="566">
        <f t="shared" si="95"/>
        <v>0.79316888045540801</v>
      </c>
      <c r="CC79" s="563">
        <v>932</v>
      </c>
      <c r="CD79" s="564">
        <v>803</v>
      </c>
      <c r="CE79" s="564">
        <v>700</v>
      </c>
      <c r="CF79" s="564">
        <v>540</v>
      </c>
      <c r="CG79" s="564">
        <v>353</v>
      </c>
      <c r="CH79" s="565">
        <f t="shared" si="96"/>
        <v>0.67247820672478209</v>
      </c>
      <c r="CI79" s="566">
        <f t="shared" si="97"/>
        <v>0.77142857142857146</v>
      </c>
      <c r="CJ79" s="563">
        <v>910</v>
      </c>
      <c r="CK79" s="564">
        <v>799</v>
      </c>
      <c r="CL79" s="564">
        <v>726</v>
      </c>
      <c r="CM79" s="564">
        <v>421</v>
      </c>
      <c r="CN79" s="564">
        <v>337</v>
      </c>
      <c r="CO79" s="565">
        <f t="shared" si="98"/>
        <v>0.52690863579474345</v>
      </c>
      <c r="CP79" s="565">
        <f t="shared" si="99"/>
        <v>0.57988980716253447</v>
      </c>
      <c r="CQ79" s="565">
        <v>0.69712140175219028</v>
      </c>
      <c r="CR79" s="566">
        <v>0.76721763085399453</v>
      </c>
    </row>
    <row r="80" spans="1:96" s="2" customFormat="1" x14ac:dyDescent="0.25">
      <c r="A80" s="553" t="s">
        <v>265</v>
      </c>
      <c r="B80" s="554" t="s">
        <v>271</v>
      </c>
      <c r="C80" s="555" t="s">
        <v>227</v>
      </c>
      <c r="D80" s="604"/>
      <c r="E80" s="605"/>
      <c r="F80" s="605"/>
      <c r="G80" s="605"/>
      <c r="H80" s="605"/>
      <c r="I80" s="606"/>
      <c r="J80" s="607"/>
      <c r="K80" s="604" t="s">
        <v>67</v>
      </c>
      <c r="L80" s="605" t="s">
        <v>67</v>
      </c>
      <c r="M80" s="605" t="s">
        <v>67</v>
      </c>
      <c r="N80" s="605" t="s">
        <v>67</v>
      </c>
      <c r="O80" s="605" t="s">
        <v>67</v>
      </c>
      <c r="P80" s="606" t="s">
        <v>67</v>
      </c>
      <c r="Q80" s="607" t="s">
        <v>67</v>
      </c>
      <c r="R80" s="604">
        <v>288</v>
      </c>
      <c r="S80" s="605">
        <v>288</v>
      </c>
      <c r="T80" s="605">
        <v>221</v>
      </c>
      <c r="U80" s="605">
        <v>149</v>
      </c>
      <c r="V80" s="605">
        <v>112</v>
      </c>
      <c r="W80" s="606">
        <f t="shared" si="74"/>
        <v>0.51736111111111116</v>
      </c>
      <c r="X80" s="607">
        <f t="shared" si="75"/>
        <v>0.67420814479638014</v>
      </c>
      <c r="Y80" s="604">
        <v>671</v>
      </c>
      <c r="Z80" s="605">
        <v>646</v>
      </c>
      <c r="AA80" s="605">
        <v>557</v>
      </c>
      <c r="AB80" s="605">
        <v>465</v>
      </c>
      <c r="AC80" s="605">
        <v>394</v>
      </c>
      <c r="AD80" s="606">
        <f t="shared" si="80"/>
        <v>0.7198142414860681</v>
      </c>
      <c r="AE80" s="607">
        <f t="shared" si="81"/>
        <v>0.83482944344703769</v>
      </c>
      <c r="AF80" s="604">
        <v>619</v>
      </c>
      <c r="AG80" s="605">
        <v>565</v>
      </c>
      <c r="AH80" s="605">
        <v>445</v>
      </c>
      <c r="AI80" s="605">
        <v>288</v>
      </c>
      <c r="AJ80" s="605">
        <v>190</v>
      </c>
      <c r="AK80" s="606">
        <f t="shared" si="82"/>
        <v>0.50973451327433628</v>
      </c>
      <c r="AL80" s="607">
        <f t="shared" si="83"/>
        <v>0.64719101123595502</v>
      </c>
      <c r="AM80" s="604">
        <v>448</v>
      </c>
      <c r="AN80" s="605">
        <v>399</v>
      </c>
      <c r="AO80" s="605">
        <v>304</v>
      </c>
      <c r="AP80" s="605">
        <v>228</v>
      </c>
      <c r="AQ80" s="605">
        <v>155</v>
      </c>
      <c r="AR80" s="606">
        <f t="shared" si="84"/>
        <v>0.5714285714285714</v>
      </c>
      <c r="AS80" s="607">
        <f t="shared" si="85"/>
        <v>0.75</v>
      </c>
      <c r="AT80" s="604">
        <v>469</v>
      </c>
      <c r="AU80" s="605">
        <v>417</v>
      </c>
      <c r="AV80" s="605">
        <v>333</v>
      </c>
      <c r="AW80" s="605">
        <v>260</v>
      </c>
      <c r="AX80" s="605">
        <v>179</v>
      </c>
      <c r="AY80" s="606">
        <f t="shared" si="86"/>
        <v>0.6235011990407674</v>
      </c>
      <c r="AZ80" s="607">
        <f t="shared" si="87"/>
        <v>0.78078078078078073</v>
      </c>
      <c r="BA80" s="604">
        <v>477</v>
      </c>
      <c r="BB80" s="605">
        <v>420</v>
      </c>
      <c r="BC80" s="605">
        <v>349</v>
      </c>
      <c r="BD80" s="605">
        <v>275</v>
      </c>
      <c r="BE80" s="605">
        <v>178</v>
      </c>
      <c r="BF80" s="606">
        <f t="shared" si="88"/>
        <v>0.65476190476190477</v>
      </c>
      <c r="BG80" s="607">
        <f t="shared" si="89"/>
        <v>0.78796561604584525</v>
      </c>
      <c r="BH80" s="604">
        <v>464</v>
      </c>
      <c r="BI80" s="605">
        <v>408</v>
      </c>
      <c r="BJ80" s="605">
        <v>317</v>
      </c>
      <c r="BK80" s="605">
        <v>251</v>
      </c>
      <c r="BL80" s="605">
        <v>170</v>
      </c>
      <c r="BM80" s="606">
        <f t="shared" si="90"/>
        <v>0.61519607843137258</v>
      </c>
      <c r="BN80" s="607">
        <f t="shared" si="91"/>
        <v>0.79179810725552047</v>
      </c>
      <c r="BO80" s="604">
        <v>547</v>
      </c>
      <c r="BP80" s="605">
        <v>481</v>
      </c>
      <c r="BQ80" s="605">
        <v>403</v>
      </c>
      <c r="BR80" s="605">
        <v>281</v>
      </c>
      <c r="BS80" s="605">
        <v>189</v>
      </c>
      <c r="BT80" s="606">
        <f t="shared" si="92"/>
        <v>0.58419958419958418</v>
      </c>
      <c r="BU80" s="607">
        <f t="shared" si="93"/>
        <v>0.69727047146401988</v>
      </c>
      <c r="BV80" s="604">
        <v>653</v>
      </c>
      <c r="BW80" s="605">
        <v>570</v>
      </c>
      <c r="BX80" s="605">
        <v>474</v>
      </c>
      <c r="BY80" s="605">
        <v>347</v>
      </c>
      <c r="BZ80" s="605">
        <v>226</v>
      </c>
      <c r="CA80" s="606">
        <f t="shared" si="94"/>
        <v>0.60877192982456141</v>
      </c>
      <c r="CB80" s="607">
        <f t="shared" si="95"/>
        <v>0.73206751054852326</v>
      </c>
      <c r="CC80" s="604">
        <v>603</v>
      </c>
      <c r="CD80" s="605">
        <v>539</v>
      </c>
      <c r="CE80" s="605">
        <v>467</v>
      </c>
      <c r="CF80" s="605">
        <v>356</v>
      </c>
      <c r="CG80" s="605">
        <v>166</v>
      </c>
      <c r="CH80" s="606">
        <f t="shared" si="96"/>
        <v>0.66048237476808902</v>
      </c>
      <c r="CI80" s="607">
        <f t="shared" si="97"/>
        <v>0.76231263383297643</v>
      </c>
      <c r="CJ80" s="604">
        <v>569</v>
      </c>
      <c r="CK80" s="605">
        <v>488</v>
      </c>
      <c r="CL80" s="605">
        <v>459</v>
      </c>
      <c r="CM80" s="605">
        <v>331</v>
      </c>
      <c r="CN80" s="605">
        <v>167</v>
      </c>
      <c r="CO80" s="606">
        <f t="shared" si="98"/>
        <v>0.67827868852459017</v>
      </c>
      <c r="CP80" s="606">
        <f t="shared" si="99"/>
        <v>0.72113289760348587</v>
      </c>
      <c r="CQ80" s="606">
        <v>0.70286885245901642</v>
      </c>
      <c r="CR80" s="607">
        <v>0.74727668845315909</v>
      </c>
    </row>
    <row r="81" spans="1:16110" s="2" customFormat="1" x14ac:dyDescent="0.25">
      <c r="A81" s="569" t="s">
        <v>265</v>
      </c>
      <c r="B81" s="570" t="s">
        <v>272</v>
      </c>
      <c r="C81" s="571" t="s">
        <v>199</v>
      </c>
      <c r="D81" s="572"/>
      <c r="E81" s="573"/>
      <c r="F81" s="573"/>
      <c r="G81" s="573"/>
      <c r="H81" s="573"/>
      <c r="I81" s="574"/>
      <c r="J81" s="575"/>
      <c r="K81" s="572" t="s">
        <v>67</v>
      </c>
      <c r="L81" s="573" t="s">
        <v>67</v>
      </c>
      <c r="M81" s="573" t="s">
        <v>67</v>
      </c>
      <c r="N81" s="573" t="s">
        <v>67</v>
      </c>
      <c r="O81" s="573" t="s">
        <v>67</v>
      </c>
      <c r="P81" s="574" t="s">
        <v>67</v>
      </c>
      <c r="Q81" s="575" t="s">
        <v>67</v>
      </c>
      <c r="R81" s="572">
        <v>1106</v>
      </c>
      <c r="S81" s="573">
        <v>955</v>
      </c>
      <c r="T81" s="573">
        <v>794</v>
      </c>
      <c r="U81" s="573">
        <v>166</v>
      </c>
      <c r="V81" s="573">
        <v>141</v>
      </c>
      <c r="W81" s="574">
        <f t="shared" si="74"/>
        <v>0.17382198952879582</v>
      </c>
      <c r="X81" s="575">
        <f t="shared" si="75"/>
        <v>0.20906801007556675</v>
      </c>
      <c r="Y81" s="572">
        <v>1030</v>
      </c>
      <c r="Z81" s="573">
        <v>867</v>
      </c>
      <c r="AA81" s="573">
        <v>677</v>
      </c>
      <c r="AB81" s="573">
        <v>165</v>
      </c>
      <c r="AC81" s="573">
        <v>138</v>
      </c>
      <c r="AD81" s="574">
        <f t="shared" si="80"/>
        <v>0.19031141868512111</v>
      </c>
      <c r="AE81" s="575">
        <f t="shared" si="81"/>
        <v>0.24372230428360414</v>
      </c>
      <c r="AF81" s="572">
        <v>964</v>
      </c>
      <c r="AG81" s="573">
        <v>827</v>
      </c>
      <c r="AH81" s="573">
        <v>633</v>
      </c>
      <c r="AI81" s="573">
        <v>209</v>
      </c>
      <c r="AJ81" s="573">
        <v>182</v>
      </c>
      <c r="AK81" s="574">
        <f t="shared" si="82"/>
        <v>0.25272067714631197</v>
      </c>
      <c r="AL81" s="575">
        <f t="shared" si="83"/>
        <v>0.33017377567140599</v>
      </c>
      <c r="AM81" s="572">
        <v>1019</v>
      </c>
      <c r="AN81" s="573">
        <v>826</v>
      </c>
      <c r="AO81" s="573">
        <v>722</v>
      </c>
      <c r="AP81" s="573">
        <v>162</v>
      </c>
      <c r="AQ81" s="573">
        <v>135</v>
      </c>
      <c r="AR81" s="574">
        <f t="shared" si="84"/>
        <v>0.19612590799031476</v>
      </c>
      <c r="AS81" s="575">
        <f t="shared" si="85"/>
        <v>0.22437673130193905</v>
      </c>
      <c r="AT81" s="572">
        <v>721</v>
      </c>
      <c r="AU81" s="573">
        <v>593</v>
      </c>
      <c r="AV81" s="573">
        <v>505</v>
      </c>
      <c r="AW81" s="573">
        <v>122</v>
      </c>
      <c r="AX81" s="573">
        <v>98</v>
      </c>
      <c r="AY81" s="574">
        <f t="shared" si="86"/>
        <v>0.20573355817875211</v>
      </c>
      <c r="AZ81" s="575">
        <f t="shared" si="87"/>
        <v>0.24158415841584158</v>
      </c>
      <c r="BA81" s="572">
        <v>587</v>
      </c>
      <c r="BB81" s="573">
        <v>478</v>
      </c>
      <c r="BC81" s="573">
        <v>413</v>
      </c>
      <c r="BD81" s="573">
        <v>116</v>
      </c>
      <c r="BE81" s="573">
        <v>97</v>
      </c>
      <c r="BF81" s="574">
        <f t="shared" si="88"/>
        <v>0.24267782426778242</v>
      </c>
      <c r="BG81" s="575">
        <f t="shared" si="89"/>
        <v>0.28087167070217917</v>
      </c>
      <c r="BH81" s="572">
        <v>504</v>
      </c>
      <c r="BI81" s="573">
        <v>432</v>
      </c>
      <c r="BJ81" s="573">
        <v>432</v>
      </c>
      <c r="BK81" s="573">
        <v>117</v>
      </c>
      <c r="BL81" s="573">
        <v>94</v>
      </c>
      <c r="BM81" s="574">
        <f t="shared" si="90"/>
        <v>0.27083333333333331</v>
      </c>
      <c r="BN81" s="575">
        <f t="shared" si="91"/>
        <v>0.27083333333333331</v>
      </c>
      <c r="BO81" s="572">
        <v>391</v>
      </c>
      <c r="BP81" s="573">
        <v>348</v>
      </c>
      <c r="BQ81" s="573">
        <v>286</v>
      </c>
      <c r="BR81" s="573">
        <v>152</v>
      </c>
      <c r="BS81" s="573">
        <v>118</v>
      </c>
      <c r="BT81" s="574">
        <f t="shared" si="92"/>
        <v>0.43678160919540232</v>
      </c>
      <c r="BU81" s="575">
        <f t="shared" si="93"/>
        <v>0.53146853146853146</v>
      </c>
      <c r="BV81" s="572" t="s">
        <v>67</v>
      </c>
      <c r="BW81" s="573" t="s">
        <v>67</v>
      </c>
      <c r="BX81" s="573" t="s">
        <v>67</v>
      </c>
      <c r="BY81" s="573" t="s">
        <v>67</v>
      </c>
      <c r="BZ81" s="573" t="s">
        <v>67</v>
      </c>
      <c r="CA81" s="574" t="s">
        <v>67</v>
      </c>
      <c r="CB81" s="575" t="s">
        <v>67</v>
      </c>
      <c r="CC81" s="572" t="s">
        <v>67</v>
      </c>
      <c r="CD81" s="573" t="s">
        <v>67</v>
      </c>
      <c r="CE81" s="573" t="s">
        <v>67</v>
      </c>
      <c r="CF81" s="573" t="s">
        <v>67</v>
      </c>
      <c r="CG81" s="573" t="s">
        <v>67</v>
      </c>
      <c r="CH81" s="574" t="s">
        <v>67</v>
      </c>
      <c r="CI81" s="575" t="s">
        <v>67</v>
      </c>
      <c r="CJ81" s="572" t="s">
        <v>67</v>
      </c>
      <c r="CK81" s="573" t="s">
        <v>67</v>
      </c>
      <c r="CL81" s="573" t="s">
        <v>67</v>
      </c>
      <c r="CM81" s="573" t="s">
        <v>67</v>
      </c>
      <c r="CN81" s="573" t="s">
        <v>67</v>
      </c>
      <c r="CO81" s="574" t="s">
        <v>67</v>
      </c>
      <c r="CP81" s="574" t="s">
        <v>67</v>
      </c>
      <c r="CQ81" s="574" t="s">
        <v>67</v>
      </c>
      <c r="CR81" s="575" t="s">
        <v>67</v>
      </c>
    </row>
    <row r="82" spans="1:16110" s="2" customFormat="1" x14ac:dyDescent="0.25">
      <c r="A82" s="592" t="s">
        <v>273</v>
      </c>
      <c r="B82" s="546" t="s">
        <v>274</v>
      </c>
      <c r="C82" s="625"/>
      <c r="D82" s="594">
        <v>8889</v>
      </c>
      <c r="E82" s="579">
        <v>7196</v>
      </c>
      <c r="F82" s="579">
        <v>6439</v>
      </c>
      <c r="G82" s="579">
        <v>4138</v>
      </c>
      <c r="H82" s="580">
        <v>3437</v>
      </c>
      <c r="I82" s="581">
        <f t="shared" si="76"/>
        <v>0.575041689827682</v>
      </c>
      <c r="J82" s="582">
        <f t="shared" si="77"/>
        <v>0.64264637366050625</v>
      </c>
      <c r="K82" s="594">
        <v>7688</v>
      </c>
      <c r="L82" s="579">
        <v>6365</v>
      </c>
      <c r="M82" s="579">
        <v>5554</v>
      </c>
      <c r="N82" s="579">
        <v>3509</v>
      </c>
      <c r="O82" s="580">
        <v>3119</v>
      </c>
      <c r="P82" s="581">
        <f t="shared" si="78"/>
        <v>0.55129615082482331</v>
      </c>
      <c r="Q82" s="582">
        <f t="shared" si="79"/>
        <v>0.63179690313287717</v>
      </c>
      <c r="R82" s="594">
        <v>6063</v>
      </c>
      <c r="S82" s="579">
        <v>5185</v>
      </c>
      <c r="T82" s="579">
        <v>4498</v>
      </c>
      <c r="U82" s="579">
        <v>3117</v>
      </c>
      <c r="V82" s="580">
        <v>2736</v>
      </c>
      <c r="W82" s="581">
        <f t="shared" si="74"/>
        <v>0.60115718418514952</v>
      </c>
      <c r="X82" s="582">
        <f t="shared" si="75"/>
        <v>0.69297465540240111</v>
      </c>
      <c r="Y82" s="594">
        <v>5483</v>
      </c>
      <c r="Z82" s="579">
        <v>4681</v>
      </c>
      <c r="AA82" s="579">
        <v>4105</v>
      </c>
      <c r="AB82" s="579">
        <v>2962</v>
      </c>
      <c r="AC82" s="580">
        <v>2512</v>
      </c>
      <c r="AD82" s="581">
        <f t="shared" si="80"/>
        <v>0.63277077547532579</v>
      </c>
      <c r="AE82" s="582">
        <f t="shared" si="81"/>
        <v>0.72155907429963462</v>
      </c>
      <c r="AF82" s="594">
        <v>5099</v>
      </c>
      <c r="AG82" s="579">
        <v>4441</v>
      </c>
      <c r="AH82" s="579">
        <v>3910</v>
      </c>
      <c r="AI82" s="579">
        <v>2860</v>
      </c>
      <c r="AJ82" s="580">
        <v>2496</v>
      </c>
      <c r="AK82" s="581">
        <f t="shared" si="82"/>
        <v>0.64399909930195898</v>
      </c>
      <c r="AL82" s="582">
        <f t="shared" si="83"/>
        <v>0.73145780051150899</v>
      </c>
      <c r="AM82" s="594">
        <v>4412</v>
      </c>
      <c r="AN82" s="579">
        <v>3831</v>
      </c>
      <c r="AO82" s="579">
        <v>3628</v>
      </c>
      <c r="AP82" s="579">
        <v>2362</v>
      </c>
      <c r="AQ82" s="580">
        <v>2070</v>
      </c>
      <c r="AR82" s="581">
        <f t="shared" si="84"/>
        <v>0.6165492038632211</v>
      </c>
      <c r="AS82" s="582">
        <f t="shared" si="85"/>
        <v>0.65104740904079383</v>
      </c>
      <c r="AT82" s="594">
        <v>3364</v>
      </c>
      <c r="AU82" s="579">
        <v>2999</v>
      </c>
      <c r="AV82" s="579">
        <v>2628</v>
      </c>
      <c r="AW82" s="579">
        <v>1765</v>
      </c>
      <c r="AX82" s="580">
        <v>1701</v>
      </c>
      <c r="AY82" s="581">
        <f t="shared" si="86"/>
        <v>0.58852950983661223</v>
      </c>
      <c r="AZ82" s="582">
        <f t="shared" si="87"/>
        <v>0.67161339421613397</v>
      </c>
      <c r="BA82" s="594">
        <v>2907</v>
      </c>
      <c r="BB82" s="579">
        <v>2600</v>
      </c>
      <c r="BC82" s="579">
        <v>2309</v>
      </c>
      <c r="BD82" s="579">
        <v>1630</v>
      </c>
      <c r="BE82" s="580">
        <v>1577</v>
      </c>
      <c r="BF82" s="581">
        <f t="shared" si="88"/>
        <v>0.62692307692307692</v>
      </c>
      <c r="BG82" s="582">
        <f t="shared" si="89"/>
        <v>0.70593330446080549</v>
      </c>
      <c r="BH82" s="594">
        <v>2895</v>
      </c>
      <c r="BI82" s="579">
        <v>2573</v>
      </c>
      <c r="BJ82" s="579">
        <v>2275</v>
      </c>
      <c r="BK82" s="579">
        <v>1640</v>
      </c>
      <c r="BL82" s="580">
        <v>1614</v>
      </c>
      <c r="BM82" s="581">
        <f t="shared" si="90"/>
        <v>0.63738826272833271</v>
      </c>
      <c r="BN82" s="582">
        <f t="shared" si="91"/>
        <v>0.72087912087912087</v>
      </c>
      <c r="BO82" s="594">
        <v>2698</v>
      </c>
      <c r="BP82" s="579">
        <v>2375</v>
      </c>
      <c r="BQ82" s="579">
        <v>2044</v>
      </c>
      <c r="BR82" s="579">
        <v>1520</v>
      </c>
      <c r="BS82" s="580">
        <v>1516</v>
      </c>
      <c r="BT82" s="581">
        <f t="shared" si="92"/>
        <v>0.64</v>
      </c>
      <c r="BU82" s="582">
        <f t="shared" si="93"/>
        <v>0.74363992172211346</v>
      </c>
      <c r="BV82" s="594">
        <v>3021</v>
      </c>
      <c r="BW82" s="579">
        <v>2712</v>
      </c>
      <c r="BX82" s="579">
        <v>2368</v>
      </c>
      <c r="BY82" s="579">
        <v>2011</v>
      </c>
      <c r="BZ82" s="580">
        <v>1789</v>
      </c>
      <c r="CA82" s="581">
        <f t="shared" si="94"/>
        <v>0.74151917404129797</v>
      </c>
      <c r="CB82" s="582">
        <f t="shared" si="95"/>
        <v>0.84923986486486491</v>
      </c>
      <c r="CC82" s="594">
        <v>4369</v>
      </c>
      <c r="CD82" s="579">
        <v>3806</v>
      </c>
      <c r="CE82" s="579">
        <v>3690</v>
      </c>
      <c r="CF82" s="579">
        <v>3307</v>
      </c>
      <c r="CG82" s="580">
        <v>2610</v>
      </c>
      <c r="CH82" s="581">
        <f t="shared" ref="CH82:CH101" si="100">CF82/CD82</f>
        <v>0.86889122438255384</v>
      </c>
      <c r="CI82" s="582">
        <f t="shared" ref="CI82:CI101" si="101">CF82/CE82</f>
        <v>0.89620596205962055</v>
      </c>
      <c r="CJ82" s="594">
        <v>4690</v>
      </c>
      <c r="CK82" s="579">
        <v>4053</v>
      </c>
      <c r="CL82" s="579">
        <v>3892</v>
      </c>
      <c r="CM82" s="579">
        <v>3502</v>
      </c>
      <c r="CN82" s="580">
        <v>2531</v>
      </c>
      <c r="CO82" s="581">
        <f t="shared" ref="CO82:CO102" si="102">CM82/CK82</f>
        <v>0.86405132000986928</v>
      </c>
      <c r="CP82" s="761">
        <f t="shared" ref="CP82:CP102" si="103">CM82/CL82</f>
        <v>0.89979445015416237</v>
      </c>
      <c r="CQ82" s="581">
        <v>0.86405132000986928</v>
      </c>
      <c r="CR82" s="582">
        <v>0.89979445015416237</v>
      </c>
    </row>
    <row r="83" spans="1:16110" s="2" customFormat="1" x14ac:dyDescent="0.25">
      <c r="A83" s="553" t="s">
        <v>273</v>
      </c>
      <c r="B83" s="554" t="s">
        <v>275</v>
      </c>
      <c r="C83" s="555" t="s">
        <v>276</v>
      </c>
      <c r="D83" s="604">
        <v>2800</v>
      </c>
      <c r="E83" s="605">
        <v>2413</v>
      </c>
      <c r="F83" s="605">
        <v>2307</v>
      </c>
      <c r="G83" s="605">
        <v>1137</v>
      </c>
      <c r="H83" s="605">
        <v>1120</v>
      </c>
      <c r="I83" s="606">
        <f t="shared" si="76"/>
        <v>0.47119767923746375</v>
      </c>
      <c r="J83" s="607">
        <f t="shared" si="77"/>
        <v>0.4928478543563069</v>
      </c>
      <c r="K83" s="604">
        <v>2103</v>
      </c>
      <c r="L83" s="605">
        <v>1851</v>
      </c>
      <c r="M83" s="605">
        <v>1735</v>
      </c>
      <c r="N83" s="605">
        <v>846</v>
      </c>
      <c r="O83" s="605">
        <v>845</v>
      </c>
      <c r="P83" s="606">
        <f t="shared" si="78"/>
        <v>0.45705024311183146</v>
      </c>
      <c r="Q83" s="607">
        <f t="shared" si="79"/>
        <v>0.48760806916426513</v>
      </c>
      <c r="R83" s="604">
        <v>1674</v>
      </c>
      <c r="S83" s="605">
        <v>1473</v>
      </c>
      <c r="T83" s="605">
        <v>1325</v>
      </c>
      <c r="U83" s="605">
        <v>717</v>
      </c>
      <c r="V83" s="605">
        <v>712</v>
      </c>
      <c r="W83" s="606">
        <f t="shared" si="74"/>
        <v>0.48676171079429736</v>
      </c>
      <c r="X83" s="607">
        <f t="shared" si="75"/>
        <v>0.54113207547169806</v>
      </c>
      <c r="Y83" s="604">
        <v>1650</v>
      </c>
      <c r="Z83" s="605">
        <v>1463</v>
      </c>
      <c r="AA83" s="605">
        <v>1323</v>
      </c>
      <c r="AB83" s="605">
        <v>746</v>
      </c>
      <c r="AC83" s="605">
        <v>735</v>
      </c>
      <c r="AD83" s="606">
        <f t="shared" si="80"/>
        <v>0.50991114149008887</v>
      </c>
      <c r="AE83" s="607">
        <f t="shared" si="81"/>
        <v>0.563869992441421</v>
      </c>
      <c r="AF83" s="604">
        <v>1445</v>
      </c>
      <c r="AG83" s="605">
        <v>1290</v>
      </c>
      <c r="AH83" s="605">
        <v>1193</v>
      </c>
      <c r="AI83" s="605">
        <v>725</v>
      </c>
      <c r="AJ83" s="605">
        <v>713</v>
      </c>
      <c r="AK83" s="606">
        <f t="shared" si="82"/>
        <v>0.56201550387596899</v>
      </c>
      <c r="AL83" s="607">
        <f t="shared" si="83"/>
        <v>0.60771165129924565</v>
      </c>
      <c r="AM83" s="604">
        <v>1374</v>
      </c>
      <c r="AN83" s="605">
        <v>1180</v>
      </c>
      <c r="AO83" s="605">
        <v>1092</v>
      </c>
      <c r="AP83" s="605">
        <v>624</v>
      </c>
      <c r="AQ83" s="605">
        <v>612</v>
      </c>
      <c r="AR83" s="606">
        <f t="shared" si="84"/>
        <v>0.52881355932203389</v>
      </c>
      <c r="AS83" s="607">
        <f t="shared" si="85"/>
        <v>0.5714285714285714</v>
      </c>
      <c r="AT83" s="604">
        <v>933</v>
      </c>
      <c r="AU83" s="605">
        <v>853</v>
      </c>
      <c r="AV83" s="605">
        <v>778</v>
      </c>
      <c r="AW83" s="605">
        <v>494</v>
      </c>
      <c r="AX83" s="605">
        <v>493</v>
      </c>
      <c r="AY83" s="606">
        <f t="shared" si="86"/>
        <v>0.57913247362250875</v>
      </c>
      <c r="AZ83" s="607">
        <f t="shared" si="87"/>
        <v>0.63496143958868889</v>
      </c>
      <c r="BA83" s="604">
        <v>840</v>
      </c>
      <c r="BB83" s="605">
        <v>750</v>
      </c>
      <c r="BC83" s="605">
        <v>677</v>
      </c>
      <c r="BD83" s="605">
        <v>438</v>
      </c>
      <c r="BE83" s="605">
        <v>435</v>
      </c>
      <c r="BF83" s="606">
        <f t="shared" si="88"/>
        <v>0.58399999999999996</v>
      </c>
      <c r="BG83" s="607">
        <f t="shared" si="89"/>
        <v>0.64697193500738548</v>
      </c>
      <c r="BH83" s="604">
        <v>800</v>
      </c>
      <c r="BI83" s="605">
        <v>728</v>
      </c>
      <c r="BJ83" s="605">
        <v>641</v>
      </c>
      <c r="BK83" s="605">
        <v>429</v>
      </c>
      <c r="BL83" s="605">
        <v>425</v>
      </c>
      <c r="BM83" s="606">
        <f t="shared" si="90"/>
        <v>0.5892857142857143</v>
      </c>
      <c r="BN83" s="607">
        <f t="shared" si="91"/>
        <v>0.66926677067082685</v>
      </c>
      <c r="BO83" s="604">
        <v>861</v>
      </c>
      <c r="BP83" s="605">
        <v>771</v>
      </c>
      <c r="BQ83" s="605">
        <v>659</v>
      </c>
      <c r="BR83" s="605">
        <v>425</v>
      </c>
      <c r="BS83" s="605">
        <v>421</v>
      </c>
      <c r="BT83" s="606">
        <f t="shared" si="92"/>
        <v>0.55123216601815828</v>
      </c>
      <c r="BU83" s="607">
        <f t="shared" si="93"/>
        <v>0.64491654021244305</v>
      </c>
      <c r="BV83" s="604">
        <v>942</v>
      </c>
      <c r="BW83" s="605">
        <v>865</v>
      </c>
      <c r="BX83" s="605">
        <v>754</v>
      </c>
      <c r="BY83" s="605">
        <v>702</v>
      </c>
      <c r="BZ83" s="605">
        <v>485</v>
      </c>
      <c r="CA83" s="606">
        <f t="shared" si="94"/>
        <v>0.81156069364161854</v>
      </c>
      <c r="CB83" s="607">
        <f t="shared" si="95"/>
        <v>0.93103448275862066</v>
      </c>
      <c r="CC83" s="604">
        <v>958</v>
      </c>
      <c r="CD83" s="605">
        <v>855</v>
      </c>
      <c r="CE83" s="605">
        <v>847</v>
      </c>
      <c r="CF83" s="605">
        <v>801</v>
      </c>
      <c r="CG83" s="605">
        <v>575</v>
      </c>
      <c r="CH83" s="606">
        <f t="shared" si="100"/>
        <v>0.93684210526315792</v>
      </c>
      <c r="CI83" s="607">
        <f t="shared" si="101"/>
        <v>0.94569067296340026</v>
      </c>
      <c r="CJ83" s="604">
        <v>1142</v>
      </c>
      <c r="CK83" s="605">
        <v>1024</v>
      </c>
      <c r="CL83" s="605">
        <v>1008</v>
      </c>
      <c r="CM83" s="605">
        <v>954</v>
      </c>
      <c r="CN83" s="605">
        <v>572</v>
      </c>
      <c r="CO83" s="606">
        <f t="shared" si="102"/>
        <v>0.931640625</v>
      </c>
      <c r="CP83" s="606">
        <f t="shared" si="103"/>
        <v>0.9464285714285714</v>
      </c>
      <c r="CQ83" s="606">
        <v>0.931640625</v>
      </c>
      <c r="CR83" s="607">
        <v>0.9464285714285714</v>
      </c>
    </row>
    <row r="84" spans="1:16110" s="2" customFormat="1" x14ac:dyDescent="0.25">
      <c r="A84" s="553" t="s">
        <v>273</v>
      </c>
      <c r="B84" s="626" t="s">
        <v>277</v>
      </c>
      <c r="C84" s="555" t="s">
        <v>278</v>
      </c>
      <c r="D84" s="604">
        <v>2404</v>
      </c>
      <c r="E84" s="605">
        <v>2134</v>
      </c>
      <c r="F84" s="605">
        <v>2025</v>
      </c>
      <c r="G84" s="605">
        <v>604</v>
      </c>
      <c r="H84" s="605">
        <v>604</v>
      </c>
      <c r="I84" s="606">
        <f t="shared" si="76"/>
        <v>0.28303655107778819</v>
      </c>
      <c r="J84" s="607">
        <f t="shared" si="77"/>
        <v>0.2982716049382716</v>
      </c>
      <c r="K84" s="604">
        <v>2224</v>
      </c>
      <c r="L84" s="605">
        <v>1935</v>
      </c>
      <c r="M84" s="605">
        <v>1871</v>
      </c>
      <c r="N84" s="605">
        <v>588</v>
      </c>
      <c r="O84" s="605">
        <v>588</v>
      </c>
      <c r="P84" s="606">
        <f t="shared" si="78"/>
        <v>0.30387596899224806</v>
      </c>
      <c r="Q84" s="607">
        <f t="shared" si="79"/>
        <v>0.31427044361304113</v>
      </c>
      <c r="R84" s="604">
        <v>1488</v>
      </c>
      <c r="S84" s="605">
        <v>1388</v>
      </c>
      <c r="T84" s="605">
        <v>1301</v>
      </c>
      <c r="U84" s="605">
        <v>523</v>
      </c>
      <c r="V84" s="605">
        <v>508</v>
      </c>
      <c r="W84" s="606">
        <f t="shared" si="74"/>
        <v>0.37680115273775217</v>
      </c>
      <c r="X84" s="607">
        <f t="shared" si="75"/>
        <v>0.40199846272098388</v>
      </c>
      <c r="Y84" s="604">
        <v>1341</v>
      </c>
      <c r="Z84" s="605">
        <v>1237</v>
      </c>
      <c r="AA84" s="605">
        <v>1163</v>
      </c>
      <c r="AB84" s="605">
        <v>627</v>
      </c>
      <c r="AC84" s="605">
        <v>495</v>
      </c>
      <c r="AD84" s="606">
        <f t="shared" si="80"/>
        <v>0.50687146321746157</v>
      </c>
      <c r="AE84" s="607">
        <f t="shared" si="81"/>
        <v>0.5391229578675838</v>
      </c>
      <c r="AF84" s="604">
        <v>1368</v>
      </c>
      <c r="AG84" s="605">
        <v>1283</v>
      </c>
      <c r="AH84" s="605">
        <v>1187</v>
      </c>
      <c r="AI84" s="605">
        <v>592</v>
      </c>
      <c r="AJ84" s="605">
        <v>472</v>
      </c>
      <c r="AK84" s="606">
        <f t="shared" si="82"/>
        <v>0.46141855027279816</v>
      </c>
      <c r="AL84" s="607">
        <f t="shared" si="83"/>
        <v>0.4987363100252738</v>
      </c>
      <c r="AM84" s="604">
        <v>1238</v>
      </c>
      <c r="AN84" s="605">
        <v>1165</v>
      </c>
      <c r="AO84" s="605">
        <v>1035</v>
      </c>
      <c r="AP84" s="605">
        <v>512</v>
      </c>
      <c r="AQ84" s="605">
        <v>400</v>
      </c>
      <c r="AR84" s="606">
        <f t="shared" si="84"/>
        <v>0.43948497854077251</v>
      </c>
      <c r="AS84" s="607">
        <f t="shared" si="85"/>
        <v>0.49468599033816424</v>
      </c>
      <c r="AT84" s="604">
        <v>995</v>
      </c>
      <c r="AU84" s="605">
        <v>935</v>
      </c>
      <c r="AV84" s="605">
        <v>855</v>
      </c>
      <c r="AW84" s="605">
        <v>372</v>
      </c>
      <c r="AX84" s="605">
        <v>372</v>
      </c>
      <c r="AY84" s="606">
        <f t="shared" si="86"/>
        <v>0.39786096256684494</v>
      </c>
      <c r="AZ84" s="607">
        <f t="shared" si="87"/>
        <v>0.43508771929824563</v>
      </c>
      <c r="BA84" s="604">
        <v>916</v>
      </c>
      <c r="BB84" s="605">
        <v>859</v>
      </c>
      <c r="BC84" s="605">
        <v>768</v>
      </c>
      <c r="BD84" s="605">
        <v>416</v>
      </c>
      <c r="BE84" s="605">
        <v>416</v>
      </c>
      <c r="BF84" s="606">
        <f t="shared" si="88"/>
        <v>0.48428405122235157</v>
      </c>
      <c r="BG84" s="607">
        <f t="shared" si="89"/>
        <v>0.54166666666666663</v>
      </c>
      <c r="BH84" s="604">
        <v>923</v>
      </c>
      <c r="BI84" s="605">
        <v>837</v>
      </c>
      <c r="BJ84" s="605">
        <v>738</v>
      </c>
      <c r="BK84" s="605">
        <v>408</v>
      </c>
      <c r="BL84" s="605">
        <v>408</v>
      </c>
      <c r="BM84" s="606">
        <f t="shared" si="90"/>
        <v>0.48745519713261648</v>
      </c>
      <c r="BN84" s="607">
        <f t="shared" si="91"/>
        <v>0.55284552845528456</v>
      </c>
      <c r="BO84" s="604">
        <v>717</v>
      </c>
      <c r="BP84" s="605">
        <v>648</v>
      </c>
      <c r="BQ84" s="605">
        <v>537</v>
      </c>
      <c r="BR84" s="605">
        <v>388</v>
      </c>
      <c r="BS84" s="605">
        <v>388</v>
      </c>
      <c r="BT84" s="606">
        <f t="shared" si="92"/>
        <v>0.59876543209876543</v>
      </c>
      <c r="BU84" s="607">
        <f t="shared" si="93"/>
        <v>0.72253258845437618</v>
      </c>
      <c r="BV84" s="604">
        <v>977</v>
      </c>
      <c r="BW84" s="605">
        <v>907</v>
      </c>
      <c r="BX84" s="605">
        <v>782</v>
      </c>
      <c r="BY84" s="605">
        <v>552</v>
      </c>
      <c r="BZ84" s="605">
        <v>552</v>
      </c>
      <c r="CA84" s="606">
        <f t="shared" si="94"/>
        <v>0.6085997794928335</v>
      </c>
      <c r="CB84" s="607">
        <f t="shared" si="95"/>
        <v>0.70588235294117652</v>
      </c>
      <c r="CC84" s="604">
        <v>1326</v>
      </c>
      <c r="CD84" s="605">
        <v>1224</v>
      </c>
      <c r="CE84" s="605">
        <v>1100</v>
      </c>
      <c r="CF84" s="605">
        <v>713</v>
      </c>
      <c r="CG84" s="605">
        <v>568</v>
      </c>
      <c r="CH84" s="606">
        <f t="shared" si="100"/>
        <v>0.58251633986928109</v>
      </c>
      <c r="CI84" s="607">
        <f t="shared" si="101"/>
        <v>0.64818181818181819</v>
      </c>
      <c r="CJ84" s="604">
        <v>1277</v>
      </c>
      <c r="CK84" s="605">
        <v>1110</v>
      </c>
      <c r="CL84" s="605">
        <v>929</v>
      </c>
      <c r="CM84" s="605">
        <v>552</v>
      </c>
      <c r="CN84" s="605">
        <v>431</v>
      </c>
      <c r="CO84" s="606">
        <f t="shared" si="102"/>
        <v>0.49729729729729732</v>
      </c>
      <c r="CP84" s="606">
        <f t="shared" si="103"/>
        <v>0.59418729817007532</v>
      </c>
      <c r="CQ84" s="606">
        <v>0.49729729729729732</v>
      </c>
      <c r="CR84" s="607">
        <v>0.59418729817007532</v>
      </c>
    </row>
    <row r="85" spans="1:16110" s="2" customFormat="1" x14ac:dyDescent="0.25">
      <c r="A85" s="560" t="s">
        <v>273</v>
      </c>
      <c r="B85" s="561" t="s">
        <v>279</v>
      </c>
      <c r="C85" s="562" t="s">
        <v>280</v>
      </c>
      <c r="D85" s="563">
        <v>3526</v>
      </c>
      <c r="E85" s="564">
        <v>3103</v>
      </c>
      <c r="F85" s="564">
        <v>2464</v>
      </c>
      <c r="G85" s="564">
        <v>2387</v>
      </c>
      <c r="H85" s="564">
        <v>1656</v>
      </c>
      <c r="I85" s="565">
        <f t="shared" si="76"/>
        <v>0.76925555913631971</v>
      </c>
      <c r="J85" s="566">
        <f t="shared" si="77"/>
        <v>0.96875</v>
      </c>
      <c r="K85" s="563">
        <v>3142</v>
      </c>
      <c r="L85" s="564">
        <v>2831</v>
      </c>
      <c r="M85" s="564">
        <v>2127</v>
      </c>
      <c r="N85" s="564">
        <v>1988</v>
      </c>
      <c r="O85" s="564">
        <v>1573</v>
      </c>
      <c r="P85" s="565">
        <f t="shared" si="78"/>
        <v>0.70222536206287534</v>
      </c>
      <c r="Q85" s="566">
        <f t="shared" si="79"/>
        <v>0.93464974141984014</v>
      </c>
      <c r="R85" s="563">
        <v>2677</v>
      </c>
      <c r="S85" s="564">
        <v>2358</v>
      </c>
      <c r="T85" s="564">
        <v>1850</v>
      </c>
      <c r="U85" s="564">
        <v>1792</v>
      </c>
      <c r="V85" s="564">
        <v>1408</v>
      </c>
      <c r="W85" s="565">
        <f t="shared" si="74"/>
        <v>0.7599660729431722</v>
      </c>
      <c r="X85" s="566">
        <f t="shared" si="75"/>
        <v>0.96864864864864864</v>
      </c>
      <c r="Y85" s="563">
        <v>2319</v>
      </c>
      <c r="Z85" s="564">
        <v>2057</v>
      </c>
      <c r="AA85" s="564">
        <v>1642</v>
      </c>
      <c r="AB85" s="564">
        <v>1540</v>
      </c>
      <c r="AC85" s="564">
        <v>1199</v>
      </c>
      <c r="AD85" s="565">
        <f t="shared" si="80"/>
        <v>0.74866310160427807</v>
      </c>
      <c r="AE85" s="566">
        <f t="shared" si="81"/>
        <v>0.93788063337393424</v>
      </c>
      <c r="AF85" s="563">
        <v>2081</v>
      </c>
      <c r="AG85" s="564">
        <v>1875</v>
      </c>
      <c r="AH85" s="564">
        <v>1479</v>
      </c>
      <c r="AI85" s="564">
        <v>1468</v>
      </c>
      <c r="AJ85" s="564">
        <v>1208</v>
      </c>
      <c r="AK85" s="565">
        <f t="shared" si="82"/>
        <v>0.78293333333333337</v>
      </c>
      <c r="AL85" s="566">
        <f t="shared" si="83"/>
        <v>0.99256254225828267</v>
      </c>
      <c r="AM85" s="563">
        <v>1572</v>
      </c>
      <c r="AN85" s="564">
        <v>1425</v>
      </c>
      <c r="AO85" s="564">
        <v>1425</v>
      </c>
      <c r="AP85" s="564">
        <v>1107</v>
      </c>
      <c r="AQ85" s="564">
        <v>921</v>
      </c>
      <c r="AR85" s="565">
        <f t="shared" si="84"/>
        <v>0.77684210526315789</v>
      </c>
      <c r="AS85" s="566">
        <f t="shared" si="85"/>
        <v>0.77684210526315789</v>
      </c>
      <c r="AT85" s="563">
        <v>1349</v>
      </c>
      <c r="AU85" s="564">
        <v>1213</v>
      </c>
      <c r="AV85" s="564">
        <v>980</v>
      </c>
      <c r="AW85" s="564">
        <v>854</v>
      </c>
      <c r="AX85" s="564">
        <v>789</v>
      </c>
      <c r="AY85" s="565">
        <f t="shared" si="86"/>
        <v>0.70403957131079964</v>
      </c>
      <c r="AZ85" s="566">
        <f t="shared" si="87"/>
        <v>0.87142857142857144</v>
      </c>
      <c r="BA85" s="563">
        <v>1038</v>
      </c>
      <c r="BB85" s="564">
        <v>946</v>
      </c>
      <c r="BC85" s="564">
        <v>798</v>
      </c>
      <c r="BD85" s="564">
        <v>707</v>
      </c>
      <c r="BE85" s="564">
        <v>657</v>
      </c>
      <c r="BF85" s="565">
        <f t="shared" si="88"/>
        <v>0.7473572938689218</v>
      </c>
      <c r="BG85" s="566">
        <f t="shared" si="89"/>
        <v>0.88596491228070173</v>
      </c>
      <c r="BH85" s="563">
        <v>1015</v>
      </c>
      <c r="BI85" s="564">
        <v>924</v>
      </c>
      <c r="BJ85" s="564">
        <v>788</v>
      </c>
      <c r="BK85" s="564">
        <v>690</v>
      </c>
      <c r="BL85" s="564">
        <v>666</v>
      </c>
      <c r="BM85" s="565">
        <f t="shared" si="90"/>
        <v>0.74675324675324672</v>
      </c>
      <c r="BN85" s="566">
        <f t="shared" si="91"/>
        <v>0.87563451776649748</v>
      </c>
      <c r="BO85" s="563">
        <v>978</v>
      </c>
      <c r="BP85" s="564">
        <v>873</v>
      </c>
      <c r="BQ85" s="564">
        <v>746</v>
      </c>
      <c r="BR85" s="564">
        <v>612</v>
      </c>
      <c r="BS85" s="564">
        <v>612</v>
      </c>
      <c r="BT85" s="565">
        <f t="shared" si="92"/>
        <v>0.7010309278350515</v>
      </c>
      <c r="BU85" s="566">
        <f t="shared" si="93"/>
        <v>0.82037533512064342</v>
      </c>
      <c r="BV85" s="563">
        <v>945</v>
      </c>
      <c r="BW85" s="564">
        <v>848</v>
      </c>
      <c r="BX85" s="564">
        <v>713</v>
      </c>
      <c r="BY85" s="564">
        <v>651</v>
      </c>
      <c r="BZ85" s="564">
        <v>639</v>
      </c>
      <c r="CA85" s="565">
        <f t="shared" si="94"/>
        <v>0.76768867924528306</v>
      </c>
      <c r="CB85" s="566">
        <f t="shared" si="95"/>
        <v>0.91304347826086951</v>
      </c>
      <c r="CC85" s="563">
        <v>1949</v>
      </c>
      <c r="CD85" s="564">
        <v>1755</v>
      </c>
      <c r="CE85" s="564">
        <v>1755</v>
      </c>
      <c r="CF85" s="564">
        <v>1755</v>
      </c>
      <c r="CG85" s="564">
        <v>1367</v>
      </c>
      <c r="CH85" s="565">
        <f t="shared" si="100"/>
        <v>1</v>
      </c>
      <c r="CI85" s="566">
        <f t="shared" si="101"/>
        <v>1</v>
      </c>
      <c r="CJ85" s="563">
        <v>2038</v>
      </c>
      <c r="CK85" s="564">
        <v>1861</v>
      </c>
      <c r="CL85" s="564">
        <v>1861</v>
      </c>
      <c r="CM85" s="564">
        <v>1861</v>
      </c>
      <c r="CN85" s="564">
        <v>1353</v>
      </c>
      <c r="CO85" s="565">
        <f t="shared" si="102"/>
        <v>1</v>
      </c>
      <c r="CP85" s="565">
        <f t="shared" si="103"/>
        <v>1</v>
      </c>
      <c r="CQ85" s="565">
        <v>1</v>
      </c>
      <c r="CR85" s="566">
        <v>1</v>
      </c>
    </row>
    <row r="86" spans="1:16110" s="2" customFormat="1" x14ac:dyDescent="0.25">
      <c r="A86" s="569" t="s">
        <v>273</v>
      </c>
      <c r="B86" s="570" t="s">
        <v>281</v>
      </c>
      <c r="C86" s="591" t="s">
        <v>199</v>
      </c>
      <c r="D86" s="572">
        <v>159</v>
      </c>
      <c r="E86" s="573">
        <v>152</v>
      </c>
      <c r="F86" s="573">
        <v>152</v>
      </c>
      <c r="G86" s="573">
        <v>82</v>
      </c>
      <c r="H86" s="573">
        <v>75</v>
      </c>
      <c r="I86" s="574">
        <f t="shared" si="76"/>
        <v>0.53947368421052633</v>
      </c>
      <c r="J86" s="575">
        <f t="shared" si="77"/>
        <v>0.53947368421052633</v>
      </c>
      <c r="K86" s="572">
        <v>219</v>
      </c>
      <c r="L86" s="573">
        <v>210</v>
      </c>
      <c r="M86" s="573">
        <v>210</v>
      </c>
      <c r="N86" s="573">
        <v>129</v>
      </c>
      <c r="O86" s="573">
        <v>128</v>
      </c>
      <c r="P86" s="574">
        <f t="shared" si="78"/>
        <v>0.61428571428571432</v>
      </c>
      <c r="Q86" s="575">
        <f t="shared" si="79"/>
        <v>0.61428571428571432</v>
      </c>
      <c r="R86" s="572">
        <v>224</v>
      </c>
      <c r="S86" s="573">
        <v>216</v>
      </c>
      <c r="T86" s="573">
        <v>216</v>
      </c>
      <c r="U86" s="573">
        <v>122</v>
      </c>
      <c r="V86" s="573">
        <v>122</v>
      </c>
      <c r="W86" s="574">
        <f t="shared" si="74"/>
        <v>0.56481481481481477</v>
      </c>
      <c r="X86" s="575">
        <f t="shared" si="75"/>
        <v>0.56481481481481477</v>
      </c>
      <c r="Y86" s="572">
        <v>173</v>
      </c>
      <c r="Z86" s="573">
        <v>170</v>
      </c>
      <c r="AA86" s="573">
        <v>170</v>
      </c>
      <c r="AB86" s="573">
        <v>101</v>
      </c>
      <c r="AC86" s="573">
        <v>100</v>
      </c>
      <c r="AD86" s="574">
        <f t="shared" si="80"/>
        <v>0.59411764705882353</v>
      </c>
      <c r="AE86" s="575">
        <f t="shared" si="81"/>
        <v>0.59411764705882353</v>
      </c>
      <c r="AF86" s="572">
        <v>205</v>
      </c>
      <c r="AG86" s="573">
        <v>194</v>
      </c>
      <c r="AH86" s="573">
        <v>194</v>
      </c>
      <c r="AI86" s="573">
        <v>109</v>
      </c>
      <c r="AJ86" s="573">
        <v>109</v>
      </c>
      <c r="AK86" s="574">
        <f t="shared" si="82"/>
        <v>0.56185567010309279</v>
      </c>
      <c r="AL86" s="575">
        <f t="shared" si="83"/>
        <v>0.56185567010309279</v>
      </c>
      <c r="AM86" s="572">
        <v>228</v>
      </c>
      <c r="AN86" s="573">
        <v>227</v>
      </c>
      <c r="AO86" s="573">
        <v>227</v>
      </c>
      <c r="AP86" s="573">
        <v>145</v>
      </c>
      <c r="AQ86" s="573">
        <v>144</v>
      </c>
      <c r="AR86" s="574">
        <f t="shared" si="84"/>
        <v>0.63876651982378851</v>
      </c>
      <c r="AS86" s="575">
        <f t="shared" si="85"/>
        <v>0.63876651982378851</v>
      </c>
      <c r="AT86" s="572">
        <v>87</v>
      </c>
      <c r="AU86" s="573">
        <v>86</v>
      </c>
      <c r="AV86" s="573">
        <v>79</v>
      </c>
      <c r="AW86" s="573">
        <v>52</v>
      </c>
      <c r="AX86" s="573">
        <v>52</v>
      </c>
      <c r="AY86" s="574">
        <f t="shared" si="86"/>
        <v>0.60465116279069764</v>
      </c>
      <c r="AZ86" s="575">
        <f t="shared" si="87"/>
        <v>0.65822784810126578</v>
      </c>
      <c r="BA86" s="572">
        <v>113</v>
      </c>
      <c r="BB86" s="573">
        <v>112</v>
      </c>
      <c r="BC86" s="573">
        <v>110</v>
      </c>
      <c r="BD86" s="573">
        <v>77</v>
      </c>
      <c r="BE86" s="573">
        <v>77</v>
      </c>
      <c r="BF86" s="574">
        <f t="shared" si="88"/>
        <v>0.6875</v>
      </c>
      <c r="BG86" s="575">
        <f t="shared" si="89"/>
        <v>0.7</v>
      </c>
      <c r="BH86" s="572">
        <v>157</v>
      </c>
      <c r="BI86" s="573">
        <v>156</v>
      </c>
      <c r="BJ86" s="573">
        <v>156</v>
      </c>
      <c r="BK86" s="573">
        <v>118</v>
      </c>
      <c r="BL86" s="573">
        <v>118</v>
      </c>
      <c r="BM86" s="574">
        <f t="shared" si="90"/>
        <v>0.75641025641025639</v>
      </c>
      <c r="BN86" s="575">
        <f t="shared" si="91"/>
        <v>0.75641025641025639</v>
      </c>
      <c r="BO86" s="572">
        <v>142</v>
      </c>
      <c r="BP86" s="573">
        <v>141</v>
      </c>
      <c r="BQ86" s="573">
        <v>141</v>
      </c>
      <c r="BR86" s="573">
        <v>99</v>
      </c>
      <c r="BS86" s="573">
        <v>99</v>
      </c>
      <c r="BT86" s="574">
        <f t="shared" si="92"/>
        <v>0.7021276595744681</v>
      </c>
      <c r="BU86" s="575">
        <f t="shared" si="93"/>
        <v>0.7021276595744681</v>
      </c>
      <c r="BV86" s="572">
        <v>157</v>
      </c>
      <c r="BW86" s="573">
        <v>154</v>
      </c>
      <c r="BX86" s="573">
        <v>154</v>
      </c>
      <c r="BY86" s="573">
        <v>122</v>
      </c>
      <c r="BZ86" s="573">
        <v>122</v>
      </c>
      <c r="CA86" s="574">
        <f t="shared" si="94"/>
        <v>0.79220779220779225</v>
      </c>
      <c r="CB86" s="575">
        <f t="shared" si="95"/>
        <v>0.79220779220779225</v>
      </c>
      <c r="CC86" s="572">
        <v>136</v>
      </c>
      <c r="CD86" s="573">
        <v>136</v>
      </c>
      <c r="CE86" s="573">
        <v>136</v>
      </c>
      <c r="CF86" s="573">
        <v>136</v>
      </c>
      <c r="CG86" s="573">
        <v>114</v>
      </c>
      <c r="CH86" s="574">
        <f t="shared" si="100"/>
        <v>1</v>
      </c>
      <c r="CI86" s="575">
        <f t="shared" si="101"/>
        <v>1</v>
      </c>
      <c r="CJ86" s="572">
        <v>233</v>
      </c>
      <c r="CK86" s="573">
        <v>230</v>
      </c>
      <c r="CL86" s="573">
        <v>230</v>
      </c>
      <c r="CM86" s="573">
        <v>230</v>
      </c>
      <c r="CN86" s="573">
        <v>187</v>
      </c>
      <c r="CO86" s="574">
        <f t="shared" si="102"/>
        <v>1</v>
      </c>
      <c r="CP86" s="574">
        <f t="shared" si="103"/>
        <v>1</v>
      </c>
      <c r="CQ86" s="574">
        <v>1</v>
      </c>
      <c r="CR86" s="575">
        <v>1</v>
      </c>
    </row>
    <row r="87" spans="1:16110" s="2" customFormat="1" x14ac:dyDescent="0.25">
      <c r="A87" s="592" t="s">
        <v>282</v>
      </c>
      <c r="B87" s="546" t="s">
        <v>283</v>
      </c>
      <c r="C87" s="625"/>
      <c r="D87" s="617">
        <v>10575</v>
      </c>
      <c r="E87" s="618">
        <v>8880</v>
      </c>
      <c r="F87" s="618">
        <v>8239</v>
      </c>
      <c r="G87" s="618">
        <v>7349</v>
      </c>
      <c r="H87" s="619">
        <v>5819</v>
      </c>
      <c r="I87" s="620">
        <f t="shared" si="76"/>
        <v>0.8275900900900901</v>
      </c>
      <c r="J87" s="621">
        <f t="shared" si="77"/>
        <v>0.89197718169680784</v>
      </c>
      <c r="K87" s="617">
        <v>12169</v>
      </c>
      <c r="L87" s="618">
        <v>9928</v>
      </c>
      <c r="M87" s="618">
        <v>9295</v>
      </c>
      <c r="N87" s="618">
        <v>7922</v>
      </c>
      <c r="O87" s="619">
        <v>6076</v>
      </c>
      <c r="P87" s="620">
        <f t="shared" si="78"/>
        <v>0.79794520547945202</v>
      </c>
      <c r="Q87" s="621">
        <f t="shared" si="79"/>
        <v>0.85228617536309847</v>
      </c>
      <c r="R87" s="617">
        <v>13019</v>
      </c>
      <c r="S87" s="618">
        <v>10583</v>
      </c>
      <c r="T87" s="618">
        <v>9932</v>
      </c>
      <c r="U87" s="618">
        <v>7406</v>
      </c>
      <c r="V87" s="619">
        <v>5912</v>
      </c>
      <c r="W87" s="620">
        <f t="shared" si="74"/>
        <v>0.6998015685533403</v>
      </c>
      <c r="X87" s="621">
        <f t="shared" si="75"/>
        <v>0.74567055980668551</v>
      </c>
      <c r="Y87" s="617">
        <v>11419</v>
      </c>
      <c r="Z87" s="618">
        <v>9269</v>
      </c>
      <c r="AA87" s="618">
        <v>8228</v>
      </c>
      <c r="AB87" s="618">
        <v>6242</v>
      </c>
      <c r="AC87" s="619">
        <v>5258</v>
      </c>
      <c r="AD87" s="620">
        <f t="shared" si="80"/>
        <v>0.67342755421296796</v>
      </c>
      <c r="AE87" s="621">
        <f t="shared" si="81"/>
        <v>0.75862907146329606</v>
      </c>
      <c r="AF87" s="617">
        <v>11062</v>
      </c>
      <c r="AG87" s="618">
        <v>9050</v>
      </c>
      <c r="AH87" s="618">
        <v>8041</v>
      </c>
      <c r="AI87" s="618">
        <v>6255</v>
      </c>
      <c r="AJ87" s="619">
        <v>5450</v>
      </c>
      <c r="AK87" s="620">
        <f t="shared" si="82"/>
        <v>0.69116022099447516</v>
      </c>
      <c r="AL87" s="621">
        <f t="shared" si="83"/>
        <v>0.77788832234796668</v>
      </c>
      <c r="AM87" s="617">
        <v>10079</v>
      </c>
      <c r="AN87" s="618">
        <v>8273</v>
      </c>
      <c r="AO87" s="618">
        <v>7508</v>
      </c>
      <c r="AP87" s="618">
        <v>5719</v>
      </c>
      <c r="AQ87" s="619">
        <v>4944</v>
      </c>
      <c r="AR87" s="620">
        <f t="shared" si="84"/>
        <v>0.69128490269551557</v>
      </c>
      <c r="AS87" s="621">
        <f t="shared" si="85"/>
        <v>0.76172083111347899</v>
      </c>
      <c r="AT87" s="617">
        <v>9649</v>
      </c>
      <c r="AU87" s="618">
        <v>7871</v>
      </c>
      <c r="AV87" s="618">
        <v>7351</v>
      </c>
      <c r="AW87" s="618">
        <v>5436</v>
      </c>
      <c r="AX87" s="619">
        <v>4735</v>
      </c>
      <c r="AY87" s="620">
        <f t="shared" si="86"/>
        <v>0.69063651378477953</v>
      </c>
      <c r="AZ87" s="621">
        <f t="shared" si="87"/>
        <v>0.7394912256835805</v>
      </c>
      <c r="BA87" s="617">
        <v>9082</v>
      </c>
      <c r="BB87" s="618">
        <v>7138</v>
      </c>
      <c r="BC87" s="618">
        <v>6622</v>
      </c>
      <c r="BD87" s="618">
        <v>4834</v>
      </c>
      <c r="BE87" s="619">
        <v>4100</v>
      </c>
      <c r="BF87" s="620">
        <f t="shared" si="88"/>
        <v>0.67722050994676375</v>
      </c>
      <c r="BG87" s="621">
        <f t="shared" si="89"/>
        <v>0.72999093929326486</v>
      </c>
      <c r="BH87" s="617">
        <v>8936</v>
      </c>
      <c r="BI87" s="618">
        <v>7148</v>
      </c>
      <c r="BJ87" s="618">
        <v>6596</v>
      </c>
      <c r="BK87" s="618">
        <v>4873</v>
      </c>
      <c r="BL87" s="619">
        <v>4203</v>
      </c>
      <c r="BM87" s="620">
        <f t="shared" si="90"/>
        <v>0.68172915500839393</v>
      </c>
      <c r="BN87" s="621">
        <f t="shared" si="91"/>
        <v>0.73878107944208615</v>
      </c>
      <c r="BO87" s="617">
        <v>8198</v>
      </c>
      <c r="BP87" s="618">
        <v>6557</v>
      </c>
      <c r="BQ87" s="618">
        <v>6056</v>
      </c>
      <c r="BR87" s="618">
        <v>4532</v>
      </c>
      <c r="BS87" s="619">
        <v>3834</v>
      </c>
      <c r="BT87" s="620">
        <f t="shared" si="92"/>
        <v>0.69116974226017991</v>
      </c>
      <c r="BU87" s="621">
        <f t="shared" si="93"/>
        <v>0.74834874504623516</v>
      </c>
      <c r="BV87" s="617">
        <v>8291</v>
      </c>
      <c r="BW87" s="618">
        <v>6519</v>
      </c>
      <c r="BX87" s="618">
        <v>5960</v>
      </c>
      <c r="BY87" s="618">
        <v>4446</v>
      </c>
      <c r="BZ87" s="619">
        <v>3918</v>
      </c>
      <c r="CA87" s="620">
        <f t="shared" si="94"/>
        <v>0.68200644270593647</v>
      </c>
      <c r="CB87" s="621">
        <f t="shared" si="95"/>
        <v>0.74597315436241607</v>
      </c>
      <c r="CC87" s="617">
        <v>8091</v>
      </c>
      <c r="CD87" s="618">
        <v>6533</v>
      </c>
      <c r="CE87" s="618">
        <v>6134</v>
      </c>
      <c r="CF87" s="618">
        <v>4351</v>
      </c>
      <c r="CG87" s="619">
        <v>3979</v>
      </c>
      <c r="CH87" s="620">
        <f t="shared" si="100"/>
        <v>0.666003367518751</v>
      </c>
      <c r="CI87" s="621">
        <f t="shared" si="101"/>
        <v>0.70932507336159112</v>
      </c>
      <c r="CJ87" s="617">
        <v>9361</v>
      </c>
      <c r="CK87" s="618">
        <v>7426</v>
      </c>
      <c r="CL87" s="618">
        <v>7046</v>
      </c>
      <c r="CM87" s="618">
        <v>4714</v>
      </c>
      <c r="CN87" s="619">
        <v>4272</v>
      </c>
      <c r="CO87" s="620">
        <f t="shared" si="102"/>
        <v>0.63479666038244009</v>
      </c>
      <c r="CP87" s="762">
        <f t="shared" si="103"/>
        <v>0.66903207493613392</v>
      </c>
      <c r="CQ87" s="620">
        <v>0.73027201723673585</v>
      </c>
      <c r="CR87" s="621">
        <v>0.76965654271927331</v>
      </c>
    </row>
    <row r="88" spans="1:16110" s="2" customFormat="1" x14ac:dyDescent="0.25">
      <c r="A88" s="613" t="s">
        <v>282</v>
      </c>
      <c r="B88" s="614" t="s">
        <v>284</v>
      </c>
      <c r="C88" s="615" t="s">
        <v>285</v>
      </c>
      <c r="D88" s="556">
        <v>2296</v>
      </c>
      <c r="E88" s="557">
        <v>2289</v>
      </c>
      <c r="F88" s="557">
        <v>1858</v>
      </c>
      <c r="G88" s="557">
        <v>1523</v>
      </c>
      <c r="H88" s="557">
        <v>1254</v>
      </c>
      <c r="I88" s="558">
        <f t="shared" si="76"/>
        <v>0.66535605067715164</v>
      </c>
      <c r="J88" s="559">
        <f t="shared" si="77"/>
        <v>0.81969860064585576</v>
      </c>
      <c r="K88" s="556">
        <v>2309</v>
      </c>
      <c r="L88" s="557">
        <v>2307</v>
      </c>
      <c r="M88" s="557">
        <v>1873</v>
      </c>
      <c r="N88" s="557">
        <v>1455</v>
      </c>
      <c r="O88" s="557">
        <v>1172</v>
      </c>
      <c r="P88" s="558">
        <f t="shared" si="78"/>
        <v>0.63068920676202855</v>
      </c>
      <c r="Q88" s="559">
        <f t="shared" si="79"/>
        <v>0.77682861719167107</v>
      </c>
      <c r="R88" s="556">
        <v>2442</v>
      </c>
      <c r="S88" s="557">
        <v>2090</v>
      </c>
      <c r="T88" s="557">
        <v>1680</v>
      </c>
      <c r="U88" s="557">
        <v>1271</v>
      </c>
      <c r="V88" s="557">
        <v>1045</v>
      </c>
      <c r="W88" s="558">
        <f t="shared" si="74"/>
        <v>0.60813397129186608</v>
      </c>
      <c r="X88" s="559">
        <f t="shared" si="75"/>
        <v>0.75654761904761902</v>
      </c>
      <c r="Y88" s="556">
        <v>2381</v>
      </c>
      <c r="Z88" s="557">
        <v>2041</v>
      </c>
      <c r="AA88" s="557">
        <v>1736</v>
      </c>
      <c r="AB88" s="557">
        <v>1265</v>
      </c>
      <c r="AC88" s="557">
        <v>1019</v>
      </c>
      <c r="AD88" s="558">
        <f t="shared" si="80"/>
        <v>0.61979421852033312</v>
      </c>
      <c r="AE88" s="559">
        <f t="shared" si="81"/>
        <v>0.72868663594470051</v>
      </c>
      <c r="AF88" s="556">
        <v>2185</v>
      </c>
      <c r="AG88" s="557">
        <v>1855</v>
      </c>
      <c r="AH88" s="557">
        <v>1442</v>
      </c>
      <c r="AI88" s="557">
        <v>1306</v>
      </c>
      <c r="AJ88" s="557">
        <v>1101</v>
      </c>
      <c r="AK88" s="558">
        <f t="shared" si="82"/>
        <v>0.70404312668463609</v>
      </c>
      <c r="AL88" s="559">
        <f t="shared" si="83"/>
        <v>0.90568654646324553</v>
      </c>
      <c r="AM88" s="556">
        <v>1796</v>
      </c>
      <c r="AN88" s="557">
        <v>1520</v>
      </c>
      <c r="AO88" s="557">
        <v>1292</v>
      </c>
      <c r="AP88" s="557">
        <v>1020</v>
      </c>
      <c r="AQ88" s="557">
        <v>865</v>
      </c>
      <c r="AR88" s="558">
        <f t="shared" si="84"/>
        <v>0.67105263157894735</v>
      </c>
      <c r="AS88" s="559">
        <f t="shared" si="85"/>
        <v>0.78947368421052633</v>
      </c>
      <c r="AT88" s="556">
        <v>1678</v>
      </c>
      <c r="AU88" s="557">
        <v>1434</v>
      </c>
      <c r="AV88" s="557">
        <v>1203</v>
      </c>
      <c r="AW88" s="557">
        <v>956</v>
      </c>
      <c r="AX88" s="557">
        <v>817</v>
      </c>
      <c r="AY88" s="558">
        <f t="shared" si="86"/>
        <v>0.66666666666666663</v>
      </c>
      <c r="AZ88" s="559">
        <f t="shared" si="87"/>
        <v>0.79467996674979213</v>
      </c>
      <c r="BA88" s="556">
        <v>1522</v>
      </c>
      <c r="BB88" s="557">
        <v>1266</v>
      </c>
      <c r="BC88" s="557">
        <v>1019</v>
      </c>
      <c r="BD88" s="557">
        <v>840</v>
      </c>
      <c r="BE88" s="557">
        <v>701</v>
      </c>
      <c r="BF88" s="558">
        <f t="shared" si="88"/>
        <v>0.6635071090047393</v>
      </c>
      <c r="BG88" s="559">
        <f t="shared" si="89"/>
        <v>0.82433758586849848</v>
      </c>
      <c r="BH88" s="556">
        <v>1328</v>
      </c>
      <c r="BI88" s="557">
        <v>1158</v>
      </c>
      <c r="BJ88" s="557">
        <v>1039</v>
      </c>
      <c r="BK88" s="557">
        <v>770</v>
      </c>
      <c r="BL88" s="557">
        <v>672</v>
      </c>
      <c r="BM88" s="558">
        <f t="shared" si="90"/>
        <v>0.66493955094991364</v>
      </c>
      <c r="BN88" s="559">
        <f t="shared" si="91"/>
        <v>0.7410972088546679</v>
      </c>
      <c r="BO88" s="556">
        <v>1235</v>
      </c>
      <c r="BP88" s="557">
        <v>1066</v>
      </c>
      <c r="BQ88" s="557">
        <v>966</v>
      </c>
      <c r="BR88" s="557">
        <v>721</v>
      </c>
      <c r="BS88" s="557">
        <v>621</v>
      </c>
      <c r="BT88" s="558">
        <f t="shared" si="92"/>
        <v>0.67636022514071292</v>
      </c>
      <c r="BU88" s="559">
        <f t="shared" si="93"/>
        <v>0.74637681159420288</v>
      </c>
      <c r="BV88" s="556">
        <v>1268</v>
      </c>
      <c r="BW88" s="557">
        <v>1066</v>
      </c>
      <c r="BX88" s="557">
        <v>951</v>
      </c>
      <c r="BY88" s="557">
        <v>674</v>
      </c>
      <c r="BZ88" s="557">
        <v>586</v>
      </c>
      <c r="CA88" s="558">
        <f t="shared" si="94"/>
        <v>0.63227016885553466</v>
      </c>
      <c r="CB88" s="559">
        <f t="shared" si="95"/>
        <v>0.70872765509989488</v>
      </c>
      <c r="CC88" s="556">
        <v>1355</v>
      </c>
      <c r="CD88" s="557">
        <v>1155</v>
      </c>
      <c r="CE88" s="557">
        <v>1155</v>
      </c>
      <c r="CF88" s="557">
        <v>849</v>
      </c>
      <c r="CG88" s="557">
        <v>767</v>
      </c>
      <c r="CH88" s="558">
        <f t="shared" si="100"/>
        <v>0.73506493506493509</v>
      </c>
      <c r="CI88" s="559">
        <f t="shared" si="101"/>
        <v>0.73506493506493509</v>
      </c>
      <c r="CJ88" s="556">
        <v>1875</v>
      </c>
      <c r="CK88" s="557">
        <v>1563</v>
      </c>
      <c r="CL88" s="557">
        <v>1563</v>
      </c>
      <c r="CM88" s="557">
        <v>1077</v>
      </c>
      <c r="CN88" s="557">
        <v>968</v>
      </c>
      <c r="CO88" s="558">
        <f t="shared" si="102"/>
        <v>0.68905950095969293</v>
      </c>
      <c r="CP88" s="558">
        <f t="shared" si="103"/>
        <v>0.68905950095969293</v>
      </c>
      <c r="CQ88" s="558">
        <v>0.89635316698656431</v>
      </c>
      <c r="CR88" s="559">
        <v>0.89635316698656431</v>
      </c>
    </row>
    <row r="89" spans="1:16110" s="2" customFormat="1" x14ac:dyDescent="0.25">
      <c r="A89" s="560" t="s">
        <v>282</v>
      </c>
      <c r="B89" s="561" t="s">
        <v>286</v>
      </c>
      <c r="C89" s="562" t="s">
        <v>287</v>
      </c>
      <c r="D89" s="563">
        <v>1603</v>
      </c>
      <c r="E89" s="564">
        <v>1600</v>
      </c>
      <c r="F89" s="564">
        <v>1600</v>
      </c>
      <c r="G89" s="564">
        <v>1146</v>
      </c>
      <c r="H89" s="564">
        <v>801</v>
      </c>
      <c r="I89" s="565">
        <f t="shared" si="76"/>
        <v>0.71625000000000005</v>
      </c>
      <c r="J89" s="566">
        <f t="shared" si="77"/>
        <v>0.71625000000000005</v>
      </c>
      <c r="K89" s="563">
        <v>1896</v>
      </c>
      <c r="L89" s="564">
        <v>1863</v>
      </c>
      <c r="M89" s="564">
        <v>1863</v>
      </c>
      <c r="N89" s="564">
        <v>1592</v>
      </c>
      <c r="O89" s="564">
        <v>1126</v>
      </c>
      <c r="P89" s="565">
        <f t="shared" si="78"/>
        <v>0.85453569511540528</v>
      </c>
      <c r="Q89" s="566">
        <f t="shared" si="79"/>
        <v>0.85453569511540528</v>
      </c>
      <c r="R89" s="563">
        <v>1514</v>
      </c>
      <c r="S89" s="564">
        <v>1497</v>
      </c>
      <c r="T89" s="564">
        <v>1497</v>
      </c>
      <c r="U89" s="564">
        <v>1113</v>
      </c>
      <c r="V89" s="564">
        <v>837</v>
      </c>
      <c r="W89" s="565">
        <f t="shared" si="74"/>
        <v>0.74348697394789576</v>
      </c>
      <c r="X89" s="566">
        <f t="shared" si="75"/>
        <v>0.74348697394789576</v>
      </c>
      <c r="Y89" s="563">
        <v>1491</v>
      </c>
      <c r="Z89" s="564">
        <v>1469</v>
      </c>
      <c r="AA89" s="564">
        <v>1168</v>
      </c>
      <c r="AB89" s="564">
        <v>1071</v>
      </c>
      <c r="AC89" s="564">
        <v>844</v>
      </c>
      <c r="AD89" s="565">
        <f t="shared" si="80"/>
        <v>0.72906739278420696</v>
      </c>
      <c r="AE89" s="566">
        <f t="shared" si="81"/>
        <v>0.91695205479452058</v>
      </c>
      <c r="AF89" s="563">
        <v>1301</v>
      </c>
      <c r="AG89" s="564">
        <v>1268</v>
      </c>
      <c r="AH89" s="564">
        <v>959</v>
      </c>
      <c r="AI89" s="564">
        <v>913</v>
      </c>
      <c r="AJ89" s="564">
        <v>718</v>
      </c>
      <c r="AK89" s="565">
        <f t="shared" si="82"/>
        <v>0.72003154574132489</v>
      </c>
      <c r="AL89" s="566">
        <f t="shared" si="83"/>
        <v>0.9520333680917622</v>
      </c>
      <c r="AM89" s="563">
        <v>1371</v>
      </c>
      <c r="AN89" s="564">
        <v>1350</v>
      </c>
      <c r="AO89" s="564">
        <v>1305</v>
      </c>
      <c r="AP89" s="564">
        <v>1072</v>
      </c>
      <c r="AQ89" s="564">
        <v>842</v>
      </c>
      <c r="AR89" s="565">
        <f t="shared" si="84"/>
        <v>0.79407407407407404</v>
      </c>
      <c r="AS89" s="566">
        <f t="shared" si="85"/>
        <v>0.82145593869731803</v>
      </c>
      <c r="AT89" s="563">
        <v>1308</v>
      </c>
      <c r="AU89" s="564">
        <v>1285</v>
      </c>
      <c r="AV89" s="564">
        <v>1285</v>
      </c>
      <c r="AW89" s="564">
        <v>981</v>
      </c>
      <c r="AX89" s="564">
        <v>787</v>
      </c>
      <c r="AY89" s="565">
        <f t="shared" si="86"/>
        <v>0.76342412451361863</v>
      </c>
      <c r="AZ89" s="566">
        <f t="shared" si="87"/>
        <v>0.76342412451361863</v>
      </c>
      <c r="BA89" s="563">
        <v>1221</v>
      </c>
      <c r="BB89" s="564">
        <v>1170</v>
      </c>
      <c r="BC89" s="564">
        <v>1126</v>
      </c>
      <c r="BD89" s="564">
        <v>856</v>
      </c>
      <c r="BE89" s="564">
        <v>621</v>
      </c>
      <c r="BF89" s="565">
        <f t="shared" si="88"/>
        <v>0.73162393162393158</v>
      </c>
      <c r="BG89" s="566">
        <f t="shared" si="89"/>
        <v>0.76021314387211369</v>
      </c>
      <c r="BH89" s="563">
        <v>1311</v>
      </c>
      <c r="BI89" s="564">
        <v>1267</v>
      </c>
      <c r="BJ89" s="564">
        <v>1253</v>
      </c>
      <c r="BK89" s="564">
        <v>968</v>
      </c>
      <c r="BL89" s="564">
        <v>753</v>
      </c>
      <c r="BM89" s="565">
        <f t="shared" si="90"/>
        <v>0.76400947119179163</v>
      </c>
      <c r="BN89" s="566">
        <f t="shared" si="91"/>
        <v>0.7725458898643256</v>
      </c>
      <c r="BO89" s="563">
        <v>1069</v>
      </c>
      <c r="BP89" s="564">
        <v>1035</v>
      </c>
      <c r="BQ89" s="564">
        <v>992</v>
      </c>
      <c r="BR89" s="564">
        <v>781</v>
      </c>
      <c r="BS89" s="564">
        <v>584</v>
      </c>
      <c r="BT89" s="565">
        <f t="shared" si="92"/>
        <v>0.75458937198067633</v>
      </c>
      <c r="BU89" s="566">
        <f t="shared" si="93"/>
        <v>0.78729838709677424</v>
      </c>
      <c r="BV89" s="563">
        <v>899</v>
      </c>
      <c r="BW89" s="564">
        <v>878</v>
      </c>
      <c r="BX89" s="564">
        <v>735</v>
      </c>
      <c r="BY89" s="564">
        <v>504</v>
      </c>
      <c r="BZ89" s="564">
        <v>504</v>
      </c>
      <c r="CA89" s="565">
        <f t="shared" si="94"/>
        <v>0.57403189066059224</v>
      </c>
      <c r="CB89" s="566">
        <f t="shared" si="95"/>
        <v>0.68571428571428572</v>
      </c>
      <c r="CC89" s="563">
        <v>891</v>
      </c>
      <c r="CD89" s="564">
        <v>883</v>
      </c>
      <c r="CE89" s="564">
        <v>774</v>
      </c>
      <c r="CF89" s="564">
        <v>555</v>
      </c>
      <c r="CG89" s="564">
        <v>555</v>
      </c>
      <c r="CH89" s="565">
        <f t="shared" si="100"/>
        <v>0.62853907134767839</v>
      </c>
      <c r="CI89" s="566">
        <f t="shared" si="101"/>
        <v>0.71705426356589153</v>
      </c>
      <c r="CJ89" s="563">
        <v>916</v>
      </c>
      <c r="CK89" s="564">
        <v>911</v>
      </c>
      <c r="CL89" s="564">
        <v>911</v>
      </c>
      <c r="CM89" s="564">
        <v>655</v>
      </c>
      <c r="CN89" s="564">
        <v>571</v>
      </c>
      <c r="CO89" s="565">
        <f t="shared" si="102"/>
        <v>0.71899012074643254</v>
      </c>
      <c r="CP89" s="565">
        <f t="shared" si="103"/>
        <v>0.71899012074643254</v>
      </c>
      <c r="CQ89" s="565">
        <v>0.71899012074643254</v>
      </c>
      <c r="CR89" s="566">
        <v>0.71899012074643254</v>
      </c>
    </row>
    <row r="90" spans="1:16110" s="2" customFormat="1" x14ac:dyDescent="0.25">
      <c r="A90" s="560" t="s">
        <v>282</v>
      </c>
      <c r="B90" s="561" t="s">
        <v>288</v>
      </c>
      <c r="C90" s="562" t="s">
        <v>289</v>
      </c>
      <c r="D90" s="563">
        <v>3180</v>
      </c>
      <c r="E90" s="564">
        <v>2775</v>
      </c>
      <c r="F90" s="564">
        <v>2744</v>
      </c>
      <c r="G90" s="564">
        <v>2716</v>
      </c>
      <c r="H90" s="564">
        <v>1781</v>
      </c>
      <c r="I90" s="565">
        <f t="shared" si="76"/>
        <v>0.97873873873873873</v>
      </c>
      <c r="J90" s="566">
        <f t="shared" si="77"/>
        <v>0.98979591836734693</v>
      </c>
      <c r="K90" s="563">
        <v>2789</v>
      </c>
      <c r="L90" s="564">
        <v>2359</v>
      </c>
      <c r="M90" s="564">
        <v>2298</v>
      </c>
      <c r="N90" s="564">
        <v>2251</v>
      </c>
      <c r="O90" s="564">
        <v>1460</v>
      </c>
      <c r="P90" s="565">
        <f t="shared" si="78"/>
        <v>0.9542178889359898</v>
      </c>
      <c r="Q90" s="566">
        <f t="shared" si="79"/>
        <v>0.97954743255004351</v>
      </c>
      <c r="R90" s="563">
        <v>2507</v>
      </c>
      <c r="S90" s="564">
        <v>2193</v>
      </c>
      <c r="T90" s="564">
        <v>2164</v>
      </c>
      <c r="U90" s="564">
        <v>2130</v>
      </c>
      <c r="V90" s="564">
        <v>1479</v>
      </c>
      <c r="W90" s="565">
        <f t="shared" si="74"/>
        <v>0.97127222982216144</v>
      </c>
      <c r="X90" s="566">
        <f t="shared" si="75"/>
        <v>0.98428835489833644</v>
      </c>
      <c r="Y90" s="563">
        <v>1521</v>
      </c>
      <c r="Z90" s="564">
        <v>1348</v>
      </c>
      <c r="AA90" s="564">
        <v>1071</v>
      </c>
      <c r="AB90" s="564">
        <v>900</v>
      </c>
      <c r="AC90" s="564">
        <v>635</v>
      </c>
      <c r="AD90" s="565">
        <f t="shared" si="80"/>
        <v>0.66765578635014833</v>
      </c>
      <c r="AE90" s="566">
        <f t="shared" si="81"/>
        <v>0.84033613445378152</v>
      </c>
      <c r="AF90" s="563">
        <v>1430</v>
      </c>
      <c r="AG90" s="564">
        <v>1279</v>
      </c>
      <c r="AH90" s="564">
        <v>1087</v>
      </c>
      <c r="AI90" s="564">
        <v>758</v>
      </c>
      <c r="AJ90" s="564">
        <v>642</v>
      </c>
      <c r="AK90" s="565">
        <f t="shared" si="82"/>
        <v>0.59265050820953868</v>
      </c>
      <c r="AL90" s="566">
        <f t="shared" si="83"/>
        <v>0.69733210671573143</v>
      </c>
      <c r="AM90" s="563">
        <v>1311</v>
      </c>
      <c r="AN90" s="564">
        <v>1166</v>
      </c>
      <c r="AO90" s="564">
        <v>999</v>
      </c>
      <c r="AP90" s="564">
        <v>698</v>
      </c>
      <c r="AQ90" s="564">
        <v>594</v>
      </c>
      <c r="AR90" s="565">
        <f t="shared" si="84"/>
        <v>0.59862778730703259</v>
      </c>
      <c r="AS90" s="566">
        <f t="shared" si="85"/>
        <v>0.69869869869869872</v>
      </c>
      <c r="AT90" s="563">
        <v>1462</v>
      </c>
      <c r="AU90" s="564">
        <v>1214</v>
      </c>
      <c r="AV90" s="564">
        <v>1056</v>
      </c>
      <c r="AW90" s="564">
        <v>707</v>
      </c>
      <c r="AX90" s="564">
        <v>596</v>
      </c>
      <c r="AY90" s="565">
        <f t="shared" si="86"/>
        <v>0.5823723228995058</v>
      </c>
      <c r="AZ90" s="566">
        <f t="shared" si="87"/>
        <v>0.6695075757575758</v>
      </c>
      <c r="BA90" s="563">
        <v>1525</v>
      </c>
      <c r="BB90" s="564">
        <v>1200</v>
      </c>
      <c r="BC90" s="564">
        <v>1031</v>
      </c>
      <c r="BD90" s="564">
        <v>810</v>
      </c>
      <c r="BE90" s="564">
        <v>622</v>
      </c>
      <c r="BF90" s="565">
        <f t="shared" si="88"/>
        <v>0.67500000000000004</v>
      </c>
      <c r="BG90" s="566">
        <f t="shared" si="89"/>
        <v>0.78564500484966049</v>
      </c>
      <c r="BH90" s="563">
        <v>1594</v>
      </c>
      <c r="BI90" s="564">
        <v>1281</v>
      </c>
      <c r="BJ90" s="564">
        <v>1075</v>
      </c>
      <c r="BK90" s="564">
        <v>655</v>
      </c>
      <c r="BL90" s="564">
        <v>586</v>
      </c>
      <c r="BM90" s="565">
        <f t="shared" si="90"/>
        <v>0.5113192818110851</v>
      </c>
      <c r="BN90" s="566">
        <f t="shared" si="91"/>
        <v>0.6093023255813953</v>
      </c>
      <c r="BO90" s="563">
        <v>1508</v>
      </c>
      <c r="BP90" s="564">
        <v>1198</v>
      </c>
      <c r="BQ90" s="564">
        <v>1041</v>
      </c>
      <c r="BR90" s="564">
        <v>736</v>
      </c>
      <c r="BS90" s="564">
        <v>550</v>
      </c>
      <c r="BT90" s="565">
        <f t="shared" si="92"/>
        <v>0.61435726210350583</v>
      </c>
      <c r="BU90" s="566">
        <f t="shared" si="93"/>
        <v>0.70701248799231509</v>
      </c>
      <c r="BV90" s="563">
        <v>1612</v>
      </c>
      <c r="BW90" s="564">
        <v>1217</v>
      </c>
      <c r="BX90" s="564">
        <v>1070</v>
      </c>
      <c r="BY90" s="564">
        <v>700</v>
      </c>
      <c r="BZ90" s="564">
        <v>627</v>
      </c>
      <c r="CA90" s="565">
        <f t="shared" si="94"/>
        <v>0.57518488085456043</v>
      </c>
      <c r="CB90" s="566">
        <f t="shared" si="95"/>
        <v>0.65420560747663548</v>
      </c>
      <c r="CC90" s="563">
        <v>1445</v>
      </c>
      <c r="CD90" s="564">
        <v>1151</v>
      </c>
      <c r="CE90" s="564">
        <v>931</v>
      </c>
      <c r="CF90" s="564">
        <v>646</v>
      </c>
      <c r="CG90" s="564">
        <v>603</v>
      </c>
      <c r="CH90" s="565">
        <f t="shared" si="100"/>
        <v>0.56125108601216334</v>
      </c>
      <c r="CI90" s="566">
        <f t="shared" si="101"/>
        <v>0.69387755102040816</v>
      </c>
      <c r="CJ90" s="563">
        <v>1447</v>
      </c>
      <c r="CK90" s="564">
        <v>1183</v>
      </c>
      <c r="CL90" s="564">
        <v>962</v>
      </c>
      <c r="CM90" s="564">
        <v>586</v>
      </c>
      <c r="CN90" s="564">
        <v>536</v>
      </c>
      <c r="CO90" s="565">
        <f t="shared" si="102"/>
        <v>0.49535080304311074</v>
      </c>
      <c r="CP90" s="565">
        <f t="shared" si="103"/>
        <v>0.60914760914760913</v>
      </c>
      <c r="CQ90" s="565">
        <v>0.60693153000845312</v>
      </c>
      <c r="CR90" s="566">
        <v>0.74636174636174635</v>
      </c>
    </row>
    <row r="91" spans="1:16110" s="2" customFormat="1" x14ac:dyDescent="0.25">
      <c r="A91" s="560" t="s">
        <v>282</v>
      </c>
      <c r="B91" s="608" t="s">
        <v>290</v>
      </c>
      <c r="C91" s="562" t="s">
        <v>291</v>
      </c>
      <c r="D91" s="563">
        <v>434</v>
      </c>
      <c r="E91" s="564">
        <v>434</v>
      </c>
      <c r="F91" s="564">
        <v>434</v>
      </c>
      <c r="G91" s="564">
        <v>434</v>
      </c>
      <c r="H91" s="564">
        <v>365</v>
      </c>
      <c r="I91" s="565">
        <f t="shared" si="76"/>
        <v>1</v>
      </c>
      <c r="J91" s="566">
        <f t="shared" si="77"/>
        <v>1</v>
      </c>
      <c r="K91" s="563">
        <v>1178</v>
      </c>
      <c r="L91" s="564">
        <v>1171</v>
      </c>
      <c r="M91" s="564">
        <v>1171</v>
      </c>
      <c r="N91" s="564">
        <v>858</v>
      </c>
      <c r="O91" s="564">
        <v>616</v>
      </c>
      <c r="P91" s="565">
        <f t="shared" si="78"/>
        <v>0.73270708795900941</v>
      </c>
      <c r="Q91" s="566">
        <f t="shared" si="79"/>
        <v>0.73270708795900941</v>
      </c>
      <c r="R91" s="563">
        <v>1389</v>
      </c>
      <c r="S91" s="564">
        <v>1384</v>
      </c>
      <c r="T91" s="564">
        <v>1384</v>
      </c>
      <c r="U91" s="564">
        <v>939</v>
      </c>
      <c r="V91" s="564">
        <v>711</v>
      </c>
      <c r="W91" s="565">
        <f t="shared" si="74"/>
        <v>0.67846820809248554</v>
      </c>
      <c r="X91" s="566">
        <f t="shared" si="75"/>
        <v>0.67846820809248554</v>
      </c>
      <c r="Y91" s="563">
        <v>1412</v>
      </c>
      <c r="Z91" s="564">
        <v>1409</v>
      </c>
      <c r="AA91" s="564">
        <v>1409</v>
      </c>
      <c r="AB91" s="564">
        <v>801</v>
      </c>
      <c r="AC91" s="564">
        <v>705</v>
      </c>
      <c r="AD91" s="565">
        <f t="shared" si="80"/>
        <v>0.56848828956706887</v>
      </c>
      <c r="AE91" s="566">
        <f t="shared" si="81"/>
        <v>0.56848828956706887</v>
      </c>
      <c r="AF91" s="563">
        <v>1634</v>
      </c>
      <c r="AG91" s="564">
        <v>1628</v>
      </c>
      <c r="AH91" s="564">
        <v>1628</v>
      </c>
      <c r="AI91" s="564">
        <v>802</v>
      </c>
      <c r="AJ91" s="564">
        <v>683</v>
      </c>
      <c r="AK91" s="565">
        <f t="shared" si="82"/>
        <v>0.49262899262899262</v>
      </c>
      <c r="AL91" s="566">
        <f t="shared" si="83"/>
        <v>0.49262899262899262</v>
      </c>
      <c r="AM91" s="563">
        <v>1516</v>
      </c>
      <c r="AN91" s="564">
        <v>1513</v>
      </c>
      <c r="AO91" s="564">
        <v>1513</v>
      </c>
      <c r="AP91" s="564">
        <v>773</v>
      </c>
      <c r="AQ91" s="564">
        <v>670</v>
      </c>
      <c r="AR91" s="565">
        <f t="shared" si="84"/>
        <v>0.51090548578982153</v>
      </c>
      <c r="AS91" s="566">
        <f t="shared" si="85"/>
        <v>0.51090548578982153</v>
      </c>
      <c r="AT91" s="563">
        <v>1450</v>
      </c>
      <c r="AU91" s="564">
        <v>1443</v>
      </c>
      <c r="AV91" s="564">
        <v>1443</v>
      </c>
      <c r="AW91" s="564">
        <v>901</v>
      </c>
      <c r="AX91" s="564">
        <v>766</v>
      </c>
      <c r="AY91" s="565">
        <f t="shared" si="86"/>
        <v>0.62439362439362445</v>
      </c>
      <c r="AZ91" s="566">
        <f t="shared" si="87"/>
        <v>0.62439362439362445</v>
      </c>
      <c r="BA91" s="563">
        <v>1481</v>
      </c>
      <c r="BB91" s="564">
        <v>1469</v>
      </c>
      <c r="BC91" s="564">
        <v>1469</v>
      </c>
      <c r="BD91" s="564">
        <v>792</v>
      </c>
      <c r="BE91" s="564">
        <v>684</v>
      </c>
      <c r="BF91" s="565">
        <f t="shared" si="88"/>
        <v>0.53914227365554801</v>
      </c>
      <c r="BG91" s="566">
        <f t="shared" si="89"/>
        <v>0.53914227365554801</v>
      </c>
      <c r="BH91" s="563">
        <v>1489</v>
      </c>
      <c r="BI91" s="564">
        <v>1487</v>
      </c>
      <c r="BJ91" s="564">
        <v>1487</v>
      </c>
      <c r="BK91" s="564">
        <v>778</v>
      </c>
      <c r="BL91" s="564">
        <v>673</v>
      </c>
      <c r="BM91" s="565">
        <f t="shared" si="90"/>
        <v>0.52320107599193011</v>
      </c>
      <c r="BN91" s="566">
        <f t="shared" si="91"/>
        <v>0.52320107599193011</v>
      </c>
      <c r="BO91" s="563">
        <v>1449</v>
      </c>
      <c r="BP91" s="564">
        <v>1447</v>
      </c>
      <c r="BQ91" s="564">
        <v>1447</v>
      </c>
      <c r="BR91" s="564">
        <v>767</v>
      </c>
      <c r="BS91" s="564">
        <v>689</v>
      </c>
      <c r="BT91" s="565">
        <f t="shared" si="92"/>
        <v>0.53006219765031104</v>
      </c>
      <c r="BU91" s="566">
        <f t="shared" si="93"/>
        <v>0.53006219765031104</v>
      </c>
      <c r="BV91" s="563">
        <v>1396</v>
      </c>
      <c r="BW91" s="564">
        <v>1392</v>
      </c>
      <c r="BX91" s="564">
        <v>1392</v>
      </c>
      <c r="BY91" s="564">
        <v>750</v>
      </c>
      <c r="BZ91" s="564">
        <v>645</v>
      </c>
      <c r="CA91" s="565">
        <f t="shared" si="94"/>
        <v>0.53879310344827591</v>
      </c>
      <c r="CB91" s="566">
        <f t="shared" si="95"/>
        <v>0.53879310344827591</v>
      </c>
      <c r="CC91" s="563">
        <v>1464</v>
      </c>
      <c r="CD91" s="564">
        <v>1451</v>
      </c>
      <c r="CE91" s="564">
        <v>1434</v>
      </c>
      <c r="CF91" s="564">
        <v>651</v>
      </c>
      <c r="CG91" s="564">
        <v>603</v>
      </c>
      <c r="CH91" s="565">
        <f t="shared" si="100"/>
        <v>0.44865609924190214</v>
      </c>
      <c r="CI91" s="566">
        <f t="shared" si="101"/>
        <v>0.45397489539748953</v>
      </c>
      <c r="CJ91" s="563">
        <v>1871</v>
      </c>
      <c r="CK91" s="564">
        <v>1852</v>
      </c>
      <c r="CL91" s="564">
        <v>1843</v>
      </c>
      <c r="CM91" s="564">
        <v>742</v>
      </c>
      <c r="CN91" s="564">
        <v>682</v>
      </c>
      <c r="CO91" s="565">
        <f t="shared" si="102"/>
        <v>0.40064794816414689</v>
      </c>
      <c r="CP91" s="565">
        <f t="shared" si="103"/>
        <v>0.40260444926749867</v>
      </c>
      <c r="CQ91" s="565">
        <v>0.46760259179265656</v>
      </c>
      <c r="CR91" s="566">
        <v>0.46988605534454692</v>
      </c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  <c r="AMH91" s="4"/>
      <c r="AMI91" s="4"/>
      <c r="AMJ91" s="4"/>
      <c r="AMK91" s="4"/>
      <c r="AML91" s="4"/>
      <c r="AMM91" s="4"/>
      <c r="AMN91" s="4"/>
      <c r="AMO91" s="4"/>
      <c r="AMP91" s="4"/>
      <c r="AMQ91" s="4"/>
      <c r="AMR91" s="4"/>
      <c r="AMS91" s="4"/>
      <c r="AMT91" s="4"/>
      <c r="AMU91" s="4"/>
      <c r="AMV91" s="4"/>
      <c r="AMW91" s="4"/>
      <c r="AMX91" s="4"/>
      <c r="AMY91" s="4"/>
      <c r="AMZ91" s="4"/>
      <c r="ANA91" s="4"/>
      <c r="ANB91" s="4"/>
      <c r="ANC91" s="4"/>
      <c r="AND91" s="4"/>
      <c r="ANE91" s="4"/>
      <c r="ANF91" s="4"/>
      <c r="ANG91" s="4"/>
      <c r="ANH91" s="4"/>
      <c r="ANI91" s="4"/>
      <c r="ANJ91" s="4"/>
      <c r="ANK91" s="4"/>
      <c r="ANL91" s="4"/>
      <c r="ANM91" s="4"/>
      <c r="ANN91" s="4"/>
      <c r="ANO91" s="4"/>
      <c r="ANP91" s="4"/>
      <c r="ANQ91" s="4"/>
      <c r="ANR91" s="4"/>
      <c r="ANS91" s="4"/>
      <c r="ANT91" s="4"/>
      <c r="ANU91" s="4"/>
      <c r="ANV91" s="4"/>
      <c r="ANW91" s="4"/>
      <c r="ANX91" s="4"/>
      <c r="ANY91" s="4"/>
      <c r="ANZ91" s="4"/>
      <c r="AOA91" s="4"/>
      <c r="AOB91" s="4"/>
      <c r="AOC91" s="4"/>
      <c r="AOD91" s="4"/>
      <c r="AOE91" s="4"/>
      <c r="AOF91" s="4"/>
      <c r="AOG91" s="4"/>
      <c r="AOH91" s="4"/>
      <c r="AOI91" s="4"/>
      <c r="AOJ91" s="4"/>
      <c r="AOK91" s="4"/>
      <c r="AOL91" s="4"/>
      <c r="AOM91" s="4"/>
      <c r="AON91" s="4"/>
      <c r="AOO91" s="4"/>
      <c r="AOP91" s="4"/>
      <c r="AOQ91" s="4"/>
      <c r="AOR91" s="4"/>
      <c r="AOS91" s="4"/>
      <c r="AOT91" s="4"/>
      <c r="AOU91" s="4"/>
      <c r="AOV91" s="4"/>
      <c r="AOW91" s="4"/>
      <c r="AOX91" s="4"/>
      <c r="AOY91" s="4"/>
      <c r="AOZ91" s="4"/>
      <c r="APA91" s="4"/>
      <c r="APB91" s="4"/>
      <c r="APC91" s="4"/>
      <c r="APD91" s="4"/>
      <c r="APE91" s="4"/>
      <c r="APF91" s="4"/>
      <c r="APG91" s="4"/>
      <c r="APH91" s="4"/>
      <c r="API91" s="4"/>
      <c r="APJ91" s="4"/>
      <c r="APK91" s="4"/>
      <c r="APL91" s="4"/>
      <c r="APM91" s="4"/>
      <c r="APN91" s="4"/>
      <c r="APO91" s="4"/>
      <c r="APP91" s="4"/>
      <c r="APQ91" s="4"/>
      <c r="APR91" s="4"/>
      <c r="APS91" s="4"/>
      <c r="APT91" s="4"/>
      <c r="APU91" s="4"/>
      <c r="APV91" s="4"/>
      <c r="APW91" s="4"/>
      <c r="APX91" s="4"/>
      <c r="APY91" s="4"/>
      <c r="APZ91" s="4"/>
      <c r="AQA91" s="4"/>
      <c r="AQB91" s="4"/>
      <c r="AQC91" s="4"/>
      <c r="AQD91" s="4"/>
      <c r="AQE91" s="4"/>
      <c r="AQF91" s="4"/>
      <c r="AQG91" s="4"/>
      <c r="AQH91" s="4"/>
      <c r="AQI91" s="4"/>
      <c r="AQJ91" s="4"/>
      <c r="AQK91" s="4"/>
      <c r="AQL91" s="4"/>
      <c r="AQM91" s="4"/>
      <c r="AQN91" s="4"/>
      <c r="AQO91" s="4"/>
      <c r="AQP91" s="4"/>
      <c r="AQQ91" s="4"/>
      <c r="AQR91" s="4"/>
      <c r="AQS91" s="4"/>
      <c r="AQT91" s="4"/>
      <c r="AQU91" s="4"/>
      <c r="AQV91" s="4"/>
      <c r="AQW91" s="4"/>
      <c r="AQX91" s="4"/>
      <c r="AQY91" s="4"/>
      <c r="AQZ91" s="4"/>
      <c r="ARA91" s="4"/>
      <c r="ARB91" s="4"/>
      <c r="ARC91" s="4"/>
      <c r="ARD91" s="4"/>
      <c r="ARE91" s="4"/>
      <c r="ARF91" s="4"/>
      <c r="ARG91" s="4"/>
      <c r="ARH91" s="4"/>
      <c r="ARI91" s="4"/>
      <c r="ARJ91" s="4"/>
      <c r="ARK91" s="4"/>
      <c r="ARL91" s="4"/>
      <c r="ARM91" s="4"/>
      <c r="ARN91" s="4"/>
      <c r="ARO91" s="4"/>
      <c r="ARP91" s="4"/>
      <c r="ARQ91" s="4"/>
      <c r="ARR91" s="4"/>
      <c r="ARS91" s="4"/>
      <c r="ART91" s="4"/>
      <c r="ARU91" s="4"/>
      <c r="ARV91" s="4"/>
      <c r="ARW91" s="4"/>
      <c r="ARX91" s="4"/>
      <c r="ARY91" s="4"/>
      <c r="ARZ91" s="4"/>
      <c r="ASA91" s="4"/>
      <c r="ASB91" s="4"/>
      <c r="ASC91" s="4"/>
      <c r="ASD91" s="4"/>
      <c r="ASE91" s="4"/>
      <c r="ASF91" s="4"/>
      <c r="ASG91" s="4"/>
      <c r="ASH91" s="4"/>
      <c r="ASI91" s="4"/>
      <c r="ASJ91" s="4"/>
      <c r="ASK91" s="4"/>
      <c r="ASL91" s="4"/>
      <c r="ASM91" s="4"/>
      <c r="ASN91" s="4"/>
      <c r="ASO91" s="4"/>
      <c r="ASP91" s="4"/>
      <c r="ASQ91" s="4"/>
      <c r="ASR91" s="4"/>
      <c r="ASS91" s="4"/>
      <c r="AST91" s="4"/>
      <c r="ASU91" s="4"/>
      <c r="ASV91" s="4"/>
      <c r="ASW91" s="4"/>
      <c r="ASX91" s="4"/>
      <c r="ASY91" s="4"/>
      <c r="ASZ91" s="4"/>
      <c r="ATA91" s="4"/>
      <c r="ATB91" s="4"/>
      <c r="ATC91" s="4"/>
      <c r="ATD91" s="4"/>
      <c r="ATE91" s="4"/>
      <c r="ATF91" s="4"/>
      <c r="ATG91" s="4"/>
      <c r="ATH91" s="4"/>
      <c r="ATI91" s="4"/>
      <c r="ATJ91" s="4"/>
      <c r="ATK91" s="4"/>
      <c r="ATL91" s="4"/>
      <c r="ATM91" s="4"/>
      <c r="ATN91" s="4"/>
      <c r="ATO91" s="4"/>
      <c r="ATP91" s="4"/>
      <c r="ATQ91" s="4"/>
      <c r="ATR91" s="4"/>
      <c r="ATS91" s="4"/>
      <c r="ATT91" s="4"/>
      <c r="ATU91" s="4"/>
      <c r="ATV91" s="4"/>
      <c r="ATW91" s="4"/>
      <c r="ATX91" s="4"/>
      <c r="ATY91" s="4"/>
      <c r="ATZ91" s="4"/>
      <c r="AUA91" s="4"/>
      <c r="AUB91" s="4"/>
      <c r="AUC91" s="4"/>
      <c r="AUD91" s="4"/>
      <c r="AUE91" s="4"/>
      <c r="AUF91" s="4"/>
      <c r="AUG91" s="4"/>
      <c r="AUH91" s="4"/>
      <c r="AUI91" s="4"/>
      <c r="AUJ91" s="4"/>
      <c r="AUK91" s="4"/>
      <c r="AUL91" s="4"/>
      <c r="AUM91" s="4"/>
      <c r="AUN91" s="4"/>
      <c r="AUO91" s="4"/>
      <c r="AUP91" s="4"/>
      <c r="AUQ91" s="4"/>
      <c r="AUR91" s="4"/>
      <c r="AUS91" s="4"/>
      <c r="AUT91" s="4"/>
      <c r="AUU91" s="4"/>
      <c r="AUV91" s="4"/>
      <c r="AUW91" s="4"/>
      <c r="AUX91" s="4"/>
      <c r="AUY91" s="4"/>
      <c r="AUZ91" s="4"/>
      <c r="AVA91" s="4"/>
      <c r="AVB91" s="4"/>
      <c r="AVC91" s="4"/>
      <c r="AVD91" s="4"/>
      <c r="AVE91" s="4"/>
      <c r="AVF91" s="4"/>
      <c r="AVG91" s="4"/>
      <c r="AVH91" s="4"/>
      <c r="AVI91" s="4"/>
      <c r="AVJ91" s="4"/>
      <c r="AVK91" s="4"/>
      <c r="AVL91" s="4"/>
      <c r="AVM91" s="4"/>
      <c r="AVN91" s="4"/>
      <c r="AVO91" s="4"/>
      <c r="AVP91" s="4"/>
      <c r="AVQ91" s="4"/>
      <c r="AVR91" s="4"/>
      <c r="AVS91" s="4"/>
      <c r="AVT91" s="4"/>
      <c r="AVU91" s="4"/>
      <c r="AVV91" s="4"/>
      <c r="AVW91" s="4"/>
      <c r="AVX91" s="4"/>
      <c r="AVY91" s="4"/>
      <c r="AVZ91" s="4"/>
      <c r="AWA91" s="4"/>
      <c r="AWB91" s="4"/>
      <c r="AWC91" s="4"/>
      <c r="AWD91" s="4"/>
      <c r="AWE91" s="4"/>
      <c r="AWF91" s="4"/>
      <c r="AWG91" s="4"/>
      <c r="AWH91" s="4"/>
      <c r="AWI91" s="4"/>
      <c r="AWJ91" s="4"/>
      <c r="AWK91" s="4"/>
      <c r="AWL91" s="4"/>
      <c r="AWM91" s="4"/>
      <c r="AWN91" s="4"/>
      <c r="AWO91" s="4"/>
      <c r="AWP91" s="4"/>
      <c r="AWQ91" s="4"/>
      <c r="AWR91" s="4"/>
      <c r="AWS91" s="4"/>
      <c r="AWT91" s="4"/>
      <c r="AWU91" s="4"/>
      <c r="AWV91" s="4"/>
      <c r="AWW91" s="4"/>
      <c r="AWX91" s="4"/>
      <c r="AWY91" s="4"/>
      <c r="AWZ91" s="4"/>
      <c r="AXA91" s="4"/>
      <c r="AXB91" s="4"/>
      <c r="AXC91" s="4"/>
      <c r="AXD91" s="4"/>
      <c r="AXE91" s="4"/>
      <c r="AXF91" s="4"/>
      <c r="AXG91" s="4"/>
      <c r="AXH91" s="4"/>
      <c r="AXI91" s="4"/>
      <c r="AXJ91" s="4"/>
      <c r="AXK91" s="4"/>
      <c r="AXL91" s="4"/>
      <c r="AXM91" s="4"/>
      <c r="AXN91" s="4"/>
      <c r="AXO91" s="4"/>
      <c r="AXP91" s="4"/>
      <c r="AXQ91" s="4"/>
      <c r="AXR91" s="4"/>
      <c r="AXS91" s="4"/>
      <c r="AXT91" s="4"/>
      <c r="AXU91" s="4"/>
      <c r="AXV91" s="4"/>
      <c r="AXW91" s="4"/>
      <c r="AXX91" s="4"/>
      <c r="AXY91" s="4"/>
      <c r="AXZ91" s="4"/>
      <c r="AYA91" s="4"/>
      <c r="AYB91" s="4"/>
      <c r="AYC91" s="4"/>
      <c r="AYD91" s="4"/>
      <c r="AYE91" s="4"/>
      <c r="AYF91" s="4"/>
      <c r="AYG91" s="4"/>
      <c r="AYH91" s="4"/>
      <c r="AYI91" s="4"/>
      <c r="AYJ91" s="4"/>
      <c r="AYK91" s="4"/>
      <c r="AYL91" s="4"/>
      <c r="AYM91" s="4"/>
      <c r="AYN91" s="4"/>
      <c r="AYO91" s="4"/>
      <c r="AYP91" s="4"/>
      <c r="AYQ91" s="4"/>
      <c r="AYR91" s="4"/>
      <c r="AYS91" s="4"/>
      <c r="AYT91" s="4"/>
      <c r="AYU91" s="4"/>
      <c r="AYV91" s="4"/>
      <c r="AYW91" s="4"/>
      <c r="AYX91" s="4"/>
      <c r="AYY91" s="4"/>
      <c r="AYZ91" s="4"/>
      <c r="AZA91" s="4"/>
      <c r="AZB91" s="4"/>
      <c r="AZC91" s="4"/>
      <c r="AZD91" s="4"/>
      <c r="AZE91" s="4"/>
      <c r="AZF91" s="4"/>
      <c r="AZG91" s="4"/>
      <c r="AZH91" s="4"/>
      <c r="AZI91" s="4"/>
      <c r="AZJ91" s="4"/>
      <c r="AZK91" s="4"/>
      <c r="AZL91" s="4"/>
      <c r="AZM91" s="4"/>
      <c r="AZN91" s="4"/>
      <c r="AZO91" s="4"/>
      <c r="AZP91" s="4"/>
      <c r="AZQ91" s="4"/>
      <c r="AZR91" s="4"/>
      <c r="AZS91" s="4"/>
      <c r="AZT91" s="4"/>
      <c r="AZU91" s="4"/>
      <c r="AZV91" s="4"/>
      <c r="AZW91" s="4"/>
      <c r="AZX91" s="4"/>
      <c r="AZY91" s="4"/>
      <c r="AZZ91" s="4"/>
      <c r="BAA91" s="4"/>
      <c r="BAB91" s="4"/>
      <c r="BAC91" s="4"/>
      <c r="BAD91" s="4"/>
      <c r="BAE91" s="4"/>
      <c r="BAF91" s="4"/>
      <c r="BAG91" s="4"/>
      <c r="BAH91" s="4"/>
      <c r="BAI91" s="4"/>
      <c r="BAJ91" s="4"/>
      <c r="BAK91" s="4"/>
      <c r="BAL91" s="4"/>
      <c r="BAM91" s="4"/>
      <c r="BAN91" s="4"/>
      <c r="BAO91" s="4"/>
      <c r="BAP91" s="4"/>
      <c r="BAQ91" s="4"/>
      <c r="BAR91" s="4"/>
      <c r="BAS91" s="4"/>
      <c r="BAT91" s="4"/>
      <c r="BAU91" s="4"/>
      <c r="BAV91" s="4"/>
      <c r="BAW91" s="4"/>
      <c r="BAX91" s="4"/>
      <c r="BAY91" s="4"/>
      <c r="BAZ91" s="4"/>
      <c r="BBA91" s="4"/>
      <c r="BBB91" s="4"/>
      <c r="BBC91" s="4"/>
      <c r="BBD91" s="4"/>
      <c r="BBE91" s="4"/>
      <c r="BBF91" s="4"/>
      <c r="BBG91" s="4"/>
      <c r="BBH91" s="4"/>
      <c r="BBI91" s="4"/>
      <c r="BBJ91" s="4"/>
      <c r="BBK91" s="4"/>
      <c r="BBL91" s="4"/>
      <c r="BBM91" s="4"/>
      <c r="BBN91" s="4"/>
      <c r="BBO91" s="4"/>
      <c r="BBP91" s="4"/>
      <c r="BBQ91" s="4"/>
      <c r="BBR91" s="4"/>
      <c r="BBS91" s="4"/>
      <c r="BBT91" s="4"/>
      <c r="BBU91" s="4"/>
      <c r="BBV91" s="4"/>
      <c r="BBW91" s="4"/>
      <c r="BBX91" s="4"/>
      <c r="BBY91" s="4"/>
      <c r="BBZ91" s="4"/>
      <c r="BCA91" s="4"/>
      <c r="BCB91" s="4"/>
      <c r="BCC91" s="4"/>
      <c r="BCD91" s="4"/>
      <c r="BCE91" s="4"/>
      <c r="BCF91" s="4"/>
      <c r="BCG91" s="4"/>
      <c r="BCH91" s="4"/>
      <c r="BCI91" s="4"/>
      <c r="BCJ91" s="4"/>
      <c r="BCK91" s="4"/>
      <c r="BCL91" s="4"/>
      <c r="BCM91" s="4"/>
      <c r="BCN91" s="4"/>
      <c r="BCO91" s="4"/>
      <c r="BCP91" s="4"/>
      <c r="BCQ91" s="4"/>
      <c r="BCR91" s="4"/>
      <c r="BCS91" s="4"/>
      <c r="BCT91" s="4"/>
      <c r="BCU91" s="4"/>
      <c r="BCV91" s="4"/>
      <c r="BCW91" s="4"/>
      <c r="BCX91" s="4"/>
      <c r="BCY91" s="4"/>
      <c r="BCZ91" s="4"/>
      <c r="BDA91" s="4"/>
      <c r="BDB91" s="4"/>
      <c r="BDC91" s="4"/>
      <c r="BDD91" s="4"/>
      <c r="BDE91" s="4"/>
      <c r="BDF91" s="4"/>
      <c r="BDG91" s="4"/>
      <c r="BDH91" s="4"/>
      <c r="BDI91" s="4"/>
      <c r="BDJ91" s="4"/>
      <c r="BDK91" s="4"/>
      <c r="BDL91" s="4"/>
      <c r="BDM91" s="4"/>
      <c r="BDN91" s="4"/>
      <c r="BDO91" s="4"/>
      <c r="BDP91" s="4"/>
      <c r="BDQ91" s="4"/>
      <c r="BDR91" s="4"/>
      <c r="BDS91" s="4"/>
      <c r="BDT91" s="4"/>
      <c r="BDU91" s="4"/>
      <c r="BDV91" s="4"/>
      <c r="BDW91" s="4"/>
      <c r="BDX91" s="4"/>
      <c r="BDY91" s="4"/>
      <c r="BDZ91" s="4"/>
      <c r="BEA91" s="4"/>
      <c r="BEB91" s="4"/>
      <c r="BEC91" s="4"/>
      <c r="BED91" s="4"/>
      <c r="BEE91" s="4"/>
      <c r="BEF91" s="4"/>
      <c r="BEG91" s="4"/>
      <c r="BEH91" s="4"/>
      <c r="BEI91" s="4"/>
      <c r="BEJ91" s="4"/>
      <c r="BEK91" s="4"/>
      <c r="BEL91" s="4"/>
      <c r="BEM91" s="4"/>
      <c r="BEN91" s="4"/>
      <c r="BEO91" s="4"/>
      <c r="BEP91" s="4"/>
      <c r="BEQ91" s="4"/>
      <c r="BER91" s="4"/>
      <c r="BES91" s="4"/>
      <c r="BET91" s="4"/>
      <c r="BEU91" s="4"/>
      <c r="BEV91" s="4"/>
      <c r="BEW91" s="4"/>
      <c r="BEX91" s="4"/>
      <c r="BEY91" s="4"/>
      <c r="BEZ91" s="4"/>
      <c r="BFA91" s="4"/>
      <c r="BFB91" s="4"/>
      <c r="BFC91" s="4"/>
      <c r="BFD91" s="4"/>
      <c r="BFE91" s="4"/>
      <c r="BFF91" s="4"/>
      <c r="BFG91" s="4"/>
      <c r="BFH91" s="4"/>
      <c r="BFI91" s="4"/>
      <c r="BFJ91" s="4"/>
      <c r="BFK91" s="4"/>
      <c r="BFL91" s="4"/>
      <c r="BFM91" s="4"/>
      <c r="BFN91" s="4"/>
      <c r="BFO91" s="4"/>
      <c r="BFP91" s="4"/>
      <c r="BFQ91" s="4"/>
      <c r="BFR91" s="4"/>
      <c r="BFS91" s="4"/>
      <c r="BFT91" s="4"/>
      <c r="BFU91" s="4"/>
      <c r="BFV91" s="4"/>
      <c r="BFW91" s="4"/>
      <c r="BFX91" s="4"/>
      <c r="BFY91" s="4"/>
      <c r="BFZ91" s="4"/>
      <c r="BGA91" s="4"/>
      <c r="BGB91" s="4"/>
      <c r="BGC91" s="4"/>
      <c r="BGD91" s="4"/>
      <c r="BGE91" s="4"/>
      <c r="BGF91" s="4"/>
      <c r="BGG91" s="4"/>
      <c r="BGH91" s="4"/>
      <c r="BGI91" s="4"/>
      <c r="BGJ91" s="4"/>
      <c r="BGK91" s="4"/>
      <c r="BGL91" s="4"/>
      <c r="BGM91" s="4"/>
      <c r="BGN91" s="4"/>
      <c r="BGO91" s="4"/>
      <c r="BGP91" s="4"/>
      <c r="BGQ91" s="4"/>
      <c r="BGR91" s="4"/>
      <c r="BGS91" s="4"/>
      <c r="BGT91" s="4"/>
      <c r="BGU91" s="4"/>
      <c r="BGV91" s="4"/>
      <c r="BGW91" s="4"/>
      <c r="BGX91" s="4"/>
      <c r="BGY91" s="4"/>
      <c r="BGZ91" s="4"/>
      <c r="BHA91" s="4"/>
      <c r="BHB91" s="4"/>
      <c r="BHC91" s="4"/>
      <c r="BHD91" s="4"/>
      <c r="BHE91" s="4"/>
      <c r="BHF91" s="4"/>
      <c r="BHG91" s="4"/>
      <c r="BHH91" s="4"/>
      <c r="BHI91" s="4"/>
      <c r="BHJ91" s="4"/>
      <c r="BHK91" s="4"/>
      <c r="BHL91" s="4"/>
      <c r="BHM91" s="4"/>
      <c r="BHN91" s="4"/>
      <c r="BHO91" s="4"/>
      <c r="BHP91" s="4"/>
      <c r="BHQ91" s="4"/>
      <c r="BHR91" s="4"/>
      <c r="BHS91" s="4"/>
      <c r="BHT91" s="4"/>
      <c r="BHU91" s="4"/>
      <c r="BHV91" s="4"/>
      <c r="BHW91" s="4"/>
      <c r="BHX91" s="4"/>
      <c r="BHY91" s="4"/>
      <c r="BHZ91" s="4"/>
      <c r="BIA91" s="4"/>
      <c r="BIB91" s="4"/>
      <c r="BIC91" s="4"/>
      <c r="BID91" s="4"/>
      <c r="BIE91" s="4"/>
      <c r="BIF91" s="4"/>
      <c r="BIG91" s="4"/>
      <c r="BIH91" s="4"/>
      <c r="BII91" s="4"/>
      <c r="BIJ91" s="4"/>
      <c r="BIK91" s="4"/>
      <c r="BIL91" s="4"/>
      <c r="BIM91" s="4"/>
      <c r="BIN91" s="4"/>
      <c r="BIO91" s="4"/>
      <c r="BIP91" s="4"/>
      <c r="BIQ91" s="4"/>
      <c r="BIR91" s="4"/>
      <c r="BIS91" s="4"/>
      <c r="BIT91" s="4"/>
      <c r="BIU91" s="4"/>
      <c r="BIV91" s="4"/>
      <c r="BIW91" s="4"/>
      <c r="BIX91" s="4"/>
      <c r="BIY91" s="4"/>
      <c r="BIZ91" s="4"/>
      <c r="BJA91" s="4"/>
      <c r="BJB91" s="4"/>
      <c r="BJC91" s="4"/>
      <c r="BJD91" s="4"/>
      <c r="BJE91" s="4"/>
      <c r="BJF91" s="4"/>
      <c r="BJG91" s="4"/>
      <c r="BJH91" s="4"/>
      <c r="BJI91" s="4"/>
      <c r="BJJ91" s="4"/>
      <c r="BJK91" s="4"/>
      <c r="BJL91" s="4"/>
      <c r="BJM91" s="4"/>
      <c r="BJN91" s="4"/>
      <c r="BJO91" s="4"/>
      <c r="BJP91" s="4"/>
      <c r="BJQ91" s="4"/>
      <c r="BJR91" s="4"/>
      <c r="BJS91" s="4"/>
      <c r="BJT91" s="4"/>
      <c r="BJU91" s="4"/>
      <c r="BJV91" s="4"/>
      <c r="BJW91" s="4"/>
      <c r="BJX91" s="4"/>
      <c r="BJY91" s="4"/>
      <c r="BJZ91" s="4"/>
      <c r="BKA91" s="4"/>
      <c r="BKB91" s="4"/>
      <c r="BKC91" s="4"/>
      <c r="BKD91" s="4"/>
      <c r="BKE91" s="4"/>
      <c r="BKF91" s="4"/>
      <c r="BKG91" s="4"/>
      <c r="BKH91" s="4"/>
      <c r="BKI91" s="4"/>
      <c r="BKJ91" s="4"/>
      <c r="BKK91" s="4"/>
      <c r="BKL91" s="4"/>
      <c r="BKM91" s="4"/>
      <c r="BKN91" s="4"/>
      <c r="BKO91" s="4"/>
      <c r="BKP91" s="4"/>
      <c r="BKQ91" s="4"/>
      <c r="BKR91" s="4"/>
      <c r="BKS91" s="4"/>
      <c r="BKT91" s="4"/>
      <c r="BKU91" s="4"/>
      <c r="BKV91" s="4"/>
      <c r="BKW91" s="4"/>
      <c r="BKX91" s="4"/>
      <c r="BKY91" s="4"/>
      <c r="BKZ91" s="4"/>
      <c r="BLA91" s="4"/>
      <c r="BLB91" s="4"/>
      <c r="BLC91" s="4"/>
      <c r="BLD91" s="4"/>
      <c r="BLE91" s="4"/>
      <c r="BLF91" s="4"/>
      <c r="BLG91" s="4"/>
      <c r="BLH91" s="4"/>
      <c r="BLI91" s="4"/>
      <c r="BLJ91" s="4"/>
      <c r="BLK91" s="4"/>
      <c r="BLL91" s="4"/>
      <c r="BLM91" s="4"/>
      <c r="BLN91" s="4"/>
      <c r="BLO91" s="4"/>
      <c r="BLP91" s="4"/>
      <c r="BLQ91" s="4"/>
      <c r="BLR91" s="4"/>
      <c r="BLS91" s="4"/>
      <c r="BLT91" s="4"/>
      <c r="BLU91" s="4"/>
      <c r="BLV91" s="4"/>
      <c r="BLW91" s="4"/>
      <c r="BLX91" s="4"/>
      <c r="BLY91" s="4"/>
      <c r="BLZ91" s="4"/>
      <c r="BMA91" s="4"/>
      <c r="BMB91" s="4"/>
      <c r="BMC91" s="4"/>
      <c r="BMD91" s="4"/>
      <c r="BME91" s="4"/>
      <c r="BMF91" s="4"/>
      <c r="BMG91" s="4"/>
      <c r="BMH91" s="4"/>
      <c r="BMI91" s="4"/>
      <c r="BMJ91" s="4"/>
      <c r="BMK91" s="4"/>
      <c r="BML91" s="4"/>
      <c r="BMM91" s="4"/>
      <c r="BMN91" s="4"/>
      <c r="BMO91" s="4"/>
      <c r="BMP91" s="4"/>
      <c r="BMQ91" s="4"/>
      <c r="BMR91" s="4"/>
      <c r="BMS91" s="4"/>
      <c r="BMT91" s="4"/>
      <c r="BMU91" s="4"/>
      <c r="BMV91" s="4"/>
      <c r="BMW91" s="4"/>
      <c r="BMX91" s="4"/>
      <c r="BMY91" s="4"/>
      <c r="BMZ91" s="4"/>
      <c r="BNA91" s="4"/>
      <c r="BNB91" s="4"/>
      <c r="BNC91" s="4"/>
      <c r="BND91" s="4"/>
      <c r="BNE91" s="4"/>
      <c r="BNF91" s="4"/>
      <c r="BNG91" s="4"/>
      <c r="BNH91" s="4"/>
      <c r="BNI91" s="4"/>
      <c r="BNJ91" s="4"/>
      <c r="BNK91" s="4"/>
      <c r="BNL91" s="4"/>
      <c r="BNM91" s="4"/>
      <c r="BNN91" s="4"/>
      <c r="BNO91" s="4"/>
      <c r="BNP91" s="4"/>
      <c r="BNQ91" s="4"/>
      <c r="BNR91" s="4"/>
      <c r="BNS91" s="4"/>
      <c r="BNT91" s="4"/>
      <c r="BNU91" s="4"/>
      <c r="BNV91" s="4"/>
      <c r="BNW91" s="4"/>
      <c r="BNX91" s="4"/>
      <c r="BNY91" s="4"/>
      <c r="BNZ91" s="4"/>
      <c r="BOA91" s="4"/>
      <c r="BOB91" s="4"/>
      <c r="BOC91" s="4"/>
      <c r="BOD91" s="4"/>
      <c r="BOE91" s="4"/>
      <c r="BOF91" s="4"/>
      <c r="BOG91" s="4"/>
      <c r="BOH91" s="4"/>
      <c r="BOI91" s="4"/>
      <c r="BOJ91" s="4"/>
      <c r="BOK91" s="4"/>
      <c r="BOL91" s="4"/>
      <c r="BOM91" s="4"/>
      <c r="BON91" s="4"/>
      <c r="BOO91" s="4"/>
      <c r="BOP91" s="4"/>
      <c r="BOQ91" s="4"/>
      <c r="BOR91" s="4"/>
      <c r="BOS91" s="4"/>
      <c r="BOT91" s="4"/>
      <c r="BOU91" s="4"/>
      <c r="BOV91" s="4"/>
      <c r="BOW91" s="4"/>
      <c r="BOX91" s="4"/>
      <c r="BOY91" s="4"/>
      <c r="BOZ91" s="4"/>
      <c r="BPA91" s="4"/>
      <c r="BPB91" s="4"/>
      <c r="BPC91" s="4"/>
      <c r="BPD91" s="4"/>
      <c r="BPE91" s="4"/>
      <c r="BPF91" s="4"/>
      <c r="BPG91" s="4"/>
      <c r="BPH91" s="4"/>
      <c r="BPI91" s="4"/>
      <c r="BPJ91" s="4"/>
      <c r="BPK91" s="4"/>
      <c r="BPL91" s="4"/>
      <c r="BPM91" s="4"/>
      <c r="BPN91" s="4"/>
      <c r="BPO91" s="4"/>
      <c r="BPP91" s="4"/>
      <c r="BPQ91" s="4"/>
      <c r="BPR91" s="4"/>
      <c r="BPS91" s="4"/>
      <c r="BPT91" s="4"/>
      <c r="BPU91" s="4"/>
      <c r="BPV91" s="4"/>
      <c r="BPW91" s="4"/>
      <c r="BPX91" s="4"/>
      <c r="BPY91" s="4"/>
      <c r="BPZ91" s="4"/>
      <c r="BQA91" s="4"/>
      <c r="BQB91" s="4"/>
      <c r="BQC91" s="4"/>
      <c r="BQD91" s="4"/>
      <c r="BQE91" s="4"/>
      <c r="BQF91" s="4"/>
      <c r="BQG91" s="4"/>
      <c r="BQH91" s="4"/>
      <c r="BQI91" s="4"/>
      <c r="BQJ91" s="4"/>
      <c r="BQK91" s="4"/>
      <c r="BQL91" s="4"/>
      <c r="BQM91" s="4"/>
      <c r="BQN91" s="4"/>
      <c r="BQO91" s="4"/>
      <c r="BQP91" s="4"/>
      <c r="BQQ91" s="4"/>
      <c r="BQR91" s="4"/>
      <c r="BQS91" s="4"/>
      <c r="BQT91" s="4"/>
      <c r="BQU91" s="4"/>
      <c r="BQV91" s="4"/>
      <c r="BQW91" s="4"/>
      <c r="BQX91" s="4"/>
      <c r="BQY91" s="4"/>
      <c r="BQZ91" s="4"/>
      <c r="BRA91" s="4"/>
      <c r="BRB91" s="4"/>
      <c r="BRC91" s="4"/>
      <c r="BRD91" s="4"/>
      <c r="BRE91" s="4"/>
      <c r="BRF91" s="4"/>
      <c r="BRG91" s="4"/>
      <c r="BRH91" s="4"/>
      <c r="BRI91" s="4"/>
      <c r="BRJ91" s="4"/>
      <c r="BRK91" s="4"/>
      <c r="BRL91" s="4"/>
      <c r="BRM91" s="4"/>
      <c r="BRN91" s="4"/>
      <c r="BRO91" s="4"/>
      <c r="BRP91" s="4"/>
      <c r="BRQ91" s="4"/>
      <c r="BRR91" s="4"/>
      <c r="BRS91" s="4"/>
      <c r="BRT91" s="4"/>
      <c r="BRU91" s="4"/>
      <c r="BRV91" s="4"/>
      <c r="BRW91" s="4"/>
      <c r="BRX91" s="4"/>
      <c r="BRY91" s="4"/>
      <c r="BRZ91" s="4"/>
      <c r="BSA91" s="4"/>
      <c r="BSB91" s="4"/>
      <c r="BSC91" s="4"/>
      <c r="BSD91" s="4"/>
      <c r="BSE91" s="4"/>
      <c r="BSF91" s="4"/>
      <c r="BSG91" s="4"/>
      <c r="BSH91" s="4"/>
      <c r="BSI91" s="4"/>
      <c r="BSJ91" s="4"/>
      <c r="BSK91" s="4"/>
      <c r="BSL91" s="4"/>
      <c r="BSM91" s="4"/>
      <c r="BSN91" s="4"/>
      <c r="BSO91" s="4"/>
      <c r="BSP91" s="4"/>
      <c r="BSQ91" s="4"/>
      <c r="BSR91" s="4"/>
      <c r="BSS91" s="4"/>
      <c r="BST91" s="4"/>
      <c r="BSU91" s="4"/>
      <c r="BSV91" s="4"/>
      <c r="BSW91" s="4"/>
      <c r="BSX91" s="4"/>
      <c r="BSY91" s="4"/>
      <c r="BSZ91" s="4"/>
      <c r="BTA91" s="4"/>
      <c r="BTB91" s="4"/>
      <c r="BTC91" s="4"/>
      <c r="BTD91" s="4"/>
      <c r="BTE91" s="4"/>
      <c r="BTF91" s="4"/>
      <c r="BTG91" s="4"/>
      <c r="BTH91" s="4"/>
      <c r="BTI91" s="4"/>
      <c r="BTJ91" s="4"/>
      <c r="BTK91" s="4"/>
      <c r="BTL91" s="4"/>
      <c r="BTM91" s="4"/>
      <c r="BTN91" s="4"/>
      <c r="BTO91" s="4"/>
      <c r="BTP91" s="4"/>
      <c r="BTQ91" s="4"/>
      <c r="BTR91" s="4"/>
      <c r="BTS91" s="4"/>
      <c r="BTT91" s="4"/>
      <c r="BTU91" s="4"/>
      <c r="BTV91" s="4"/>
      <c r="BTW91" s="4"/>
      <c r="BTX91" s="4"/>
      <c r="BTY91" s="4"/>
      <c r="BTZ91" s="4"/>
      <c r="BUA91" s="4"/>
      <c r="BUB91" s="4"/>
      <c r="BUC91" s="4"/>
      <c r="BUD91" s="4"/>
      <c r="BUE91" s="4"/>
      <c r="BUF91" s="4"/>
      <c r="BUG91" s="4"/>
      <c r="BUH91" s="4"/>
      <c r="BUI91" s="4"/>
      <c r="BUJ91" s="4"/>
      <c r="BUK91" s="4"/>
      <c r="BUL91" s="4"/>
      <c r="BUM91" s="4"/>
      <c r="BUN91" s="4"/>
      <c r="BUO91" s="4"/>
      <c r="BUP91" s="4"/>
      <c r="BUQ91" s="4"/>
      <c r="BUR91" s="4"/>
      <c r="BUS91" s="4"/>
      <c r="BUT91" s="4"/>
      <c r="BUU91" s="4"/>
      <c r="BUV91" s="4"/>
      <c r="BUW91" s="4"/>
      <c r="BUX91" s="4"/>
      <c r="BUY91" s="4"/>
      <c r="BUZ91" s="4"/>
      <c r="BVA91" s="4"/>
      <c r="BVB91" s="4"/>
      <c r="BVC91" s="4"/>
      <c r="BVD91" s="4"/>
      <c r="BVE91" s="4"/>
      <c r="BVF91" s="4"/>
      <c r="BVG91" s="4"/>
      <c r="BVH91" s="4"/>
      <c r="BVI91" s="4"/>
      <c r="BVJ91" s="4"/>
      <c r="BVK91" s="4"/>
      <c r="BVL91" s="4"/>
      <c r="BVM91" s="4"/>
      <c r="BVN91" s="4"/>
      <c r="BVO91" s="4"/>
      <c r="BVP91" s="4"/>
      <c r="BVQ91" s="4"/>
      <c r="BVR91" s="4"/>
      <c r="BVS91" s="4"/>
      <c r="BVT91" s="4"/>
      <c r="BVU91" s="4"/>
      <c r="BVV91" s="4"/>
      <c r="BVW91" s="4"/>
      <c r="BVX91" s="4"/>
      <c r="BVY91" s="4"/>
      <c r="BVZ91" s="4"/>
      <c r="BWA91" s="4"/>
      <c r="BWB91" s="4"/>
      <c r="BWC91" s="4"/>
      <c r="BWD91" s="4"/>
      <c r="BWE91" s="4"/>
      <c r="BWF91" s="4"/>
      <c r="BWG91" s="4"/>
      <c r="BWH91" s="4"/>
      <c r="BWI91" s="4"/>
      <c r="BWJ91" s="4"/>
      <c r="BWK91" s="4"/>
      <c r="BWL91" s="4"/>
      <c r="BWM91" s="4"/>
      <c r="BWN91" s="4"/>
      <c r="BWO91" s="4"/>
      <c r="BWP91" s="4"/>
      <c r="BWQ91" s="4"/>
      <c r="BWR91" s="4"/>
      <c r="BWS91" s="4"/>
      <c r="BWT91" s="4"/>
      <c r="BWU91" s="4"/>
      <c r="BWV91" s="4"/>
      <c r="BWW91" s="4"/>
      <c r="BWX91" s="4"/>
      <c r="BWY91" s="4"/>
      <c r="BWZ91" s="4"/>
      <c r="BXA91" s="4"/>
      <c r="BXB91" s="4"/>
      <c r="BXC91" s="4"/>
      <c r="BXD91" s="4"/>
      <c r="BXE91" s="4"/>
      <c r="BXF91" s="4"/>
      <c r="BXG91" s="4"/>
      <c r="BXH91" s="4"/>
      <c r="BXI91" s="4"/>
      <c r="BXJ91" s="4"/>
      <c r="BXK91" s="4"/>
      <c r="BXL91" s="4"/>
      <c r="BXM91" s="4"/>
      <c r="BXN91" s="4"/>
      <c r="BXO91" s="4"/>
      <c r="BXP91" s="4"/>
      <c r="BXQ91" s="4"/>
      <c r="BXR91" s="4"/>
      <c r="BXS91" s="4"/>
      <c r="BXT91" s="4"/>
      <c r="BXU91" s="4"/>
      <c r="BXV91" s="4"/>
      <c r="BXW91" s="4"/>
      <c r="BXX91" s="4"/>
      <c r="BXY91" s="4"/>
      <c r="BXZ91" s="4"/>
      <c r="BYA91" s="4"/>
      <c r="BYB91" s="4"/>
      <c r="BYC91" s="4"/>
      <c r="BYD91" s="4"/>
      <c r="BYE91" s="4"/>
      <c r="BYF91" s="4"/>
      <c r="BYG91" s="4"/>
      <c r="BYH91" s="4"/>
      <c r="BYI91" s="4"/>
      <c r="BYJ91" s="4"/>
      <c r="BYK91" s="4"/>
      <c r="BYL91" s="4"/>
      <c r="BYM91" s="4"/>
      <c r="BYN91" s="4"/>
      <c r="BYO91" s="4"/>
      <c r="BYP91" s="4"/>
      <c r="BYQ91" s="4"/>
      <c r="BYR91" s="4"/>
      <c r="BYS91" s="4"/>
      <c r="BYT91" s="4"/>
      <c r="BYU91" s="4"/>
      <c r="BYV91" s="4"/>
      <c r="BYW91" s="4"/>
      <c r="BYX91" s="4"/>
      <c r="BYY91" s="4"/>
      <c r="BYZ91" s="4"/>
      <c r="BZA91" s="4"/>
      <c r="BZB91" s="4"/>
      <c r="BZC91" s="4"/>
      <c r="BZD91" s="4"/>
      <c r="BZE91" s="4"/>
      <c r="BZF91" s="4"/>
      <c r="BZG91" s="4"/>
      <c r="BZH91" s="4"/>
      <c r="BZI91" s="4"/>
      <c r="BZJ91" s="4"/>
      <c r="BZK91" s="4"/>
      <c r="BZL91" s="4"/>
      <c r="BZM91" s="4"/>
      <c r="BZN91" s="4"/>
      <c r="BZO91" s="4"/>
      <c r="BZP91" s="4"/>
      <c r="BZQ91" s="4"/>
      <c r="BZR91" s="4"/>
      <c r="BZS91" s="4"/>
      <c r="BZT91" s="4"/>
      <c r="BZU91" s="4"/>
      <c r="BZV91" s="4"/>
      <c r="BZW91" s="4"/>
      <c r="BZX91" s="4"/>
      <c r="BZY91" s="4"/>
      <c r="BZZ91" s="4"/>
      <c r="CAA91" s="4"/>
      <c r="CAB91" s="4"/>
      <c r="CAC91" s="4"/>
      <c r="CAD91" s="4"/>
      <c r="CAE91" s="4"/>
      <c r="CAF91" s="4"/>
      <c r="CAG91" s="4"/>
      <c r="CAH91" s="4"/>
      <c r="CAI91" s="4"/>
      <c r="CAJ91" s="4"/>
      <c r="CAK91" s="4"/>
      <c r="CAL91" s="4"/>
      <c r="CAM91" s="4"/>
      <c r="CAN91" s="4"/>
      <c r="CAO91" s="4"/>
      <c r="CAP91" s="4"/>
      <c r="CAQ91" s="4"/>
      <c r="CAR91" s="4"/>
      <c r="CAS91" s="4"/>
      <c r="CAT91" s="4"/>
      <c r="CAU91" s="4"/>
      <c r="CAV91" s="4"/>
      <c r="CAW91" s="4"/>
      <c r="CAX91" s="4"/>
      <c r="CAY91" s="4"/>
      <c r="CAZ91" s="4"/>
      <c r="CBA91" s="4"/>
      <c r="CBB91" s="4"/>
      <c r="CBC91" s="4"/>
      <c r="CBD91" s="4"/>
      <c r="CBE91" s="4"/>
      <c r="CBF91" s="4"/>
      <c r="CBG91" s="4"/>
      <c r="CBH91" s="4"/>
      <c r="CBI91" s="4"/>
      <c r="CBJ91" s="4"/>
      <c r="CBK91" s="4"/>
      <c r="CBL91" s="4"/>
      <c r="CBM91" s="4"/>
      <c r="CBN91" s="4"/>
      <c r="CBO91" s="4"/>
      <c r="CBP91" s="4"/>
      <c r="CBQ91" s="4"/>
      <c r="CBR91" s="4"/>
      <c r="CBS91" s="4"/>
      <c r="CBT91" s="4"/>
      <c r="CBU91" s="4"/>
      <c r="CBV91" s="4"/>
      <c r="CBW91" s="4"/>
      <c r="CBX91" s="4"/>
      <c r="CBY91" s="4"/>
      <c r="CBZ91" s="4"/>
      <c r="CCA91" s="4"/>
      <c r="CCB91" s="4"/>
      <c r="CCC91" s="4"/>
      <c r="CCD91" s="4"/>
      <c r="CCE91" s="4"/>
      <c r="CCF91" s="4"/>
      <c r="CCG91" s="4"/>
      <c r="CCH91" s="4"/>
      <c r="CCI91" s="4"/>
      <c r="CCJ91" s="4"/>
      <c r="CCK91" s="4"/>
      <c r="CCL91" s="4"/>
      <c r="CCM91" s="4"/>
      <c r="CCN91" s="4"/>
      <c r="CCO91" s="4"/>
      <c r="CCP91" s="4"/>
      <c r="CCQ91" s="4"/>
      <c r="CCR91" s="4"/>
      <c r="CCS91" s="4"/>
      <c r="CCT91" s="4"/>
      <c r="CCU91" s="4"/>
      <c r="CCV91" s="4"/>
      <c r="CCW91" s="4"/>
      <c r="CCX91" s="4"/>
      <c r="CCY91" s="4"/>
      <c r="CCZ91" s="4"/>
      <c r="CDA91" s="4"/>
      <c r="CDB91" s="4"/>
      <c r="CDC91" s="4"/>
      <c r="CDD91" s="4"/>
      <c r="CDE91" s="4"/>
      <c r="CDF91" s="4"/>
      <c r="CDG91" s="4"/>
      <c r="CDH91" s="4"/>
      <c r="CDI91" s="4"/>
      <c r="CDJ91" s="4"/>
      <c r="CDK91" s="4"/>
      <c r="CDL91" s="4"/>
      <c r="CDM91" s="4"/>
      <c r="CDN91" s="4"/>
      <c r="CDO91" s="4"/>
      <c r="CDP91" s="4"/>
      <c r="CDQ91" s="4"/>
      <c r="CDR91" s="4"/>
      <c r="CDS91" s="4"/>
      <c r="CDT91" s="4"/>
      <c r="CDU91" s="4"/>
      <c r="CDV91" s="4"/>
      <c r="CDW91" s="4"/>
      <c r="CDX91" s="4"/>
      <c r="CDY91" s="4"/>
      <c r="CDZ91" s="4"/>
      <c r="CEA91" s="4"/>
      <c r="CEB91" s="4"/>
      <c r="CEC91" s="4"/>
      <c r="CED91" s="4"/>
      <c r="CEE91" s="4"/>
      <c r="CEF91" s="4"/>
      <c r="CEG91" s="4"/>
      <c r="CEH91" s="4"/>
      <c r="CEI91" s="4"/>
      <c r="CEJ91" s="4"/>
      <c r="CEK91" s="4"/>
      <c r="CEL91" s="4"/>
      <c r="CEM91" s="4"/>
      <c r="CEN91" s="4"/>
      <c r="CEO91" s="4"/>
      <c r="CEP91" s="4"/>
      <c r="CEQ91" s="4"/>
      <c r="CER91" s="4"/>
      <c r="CES91" s="4"/>
      <c r="CET91" s="4"/>
      <c r="CEU91" s="4"/>
      <c r="CEV91" s="4"/>
      <c r="CEW91" s="4"/>
      <c r="CEX91" s="4"/>
      <c r="CEY91" s="4"/>
      <c r="CEZ91" s="4"/>
      <c r="CFA91" s="4"/>
      <c r="CFB91" s="4"/>
      <c r="CFC91" s="4"/>
      <c r="CFD91" s="4"/>
      <c r="CFE91" s="4"/>
      <c r="CFF91" s="4"/>
      <c r="CFG91" s="4"/>
      <c r="CFH91" s="4"/>
      <c r="CFI91" s="4"/>
      <c r="CFJ91" s="4"/>
      <c r="CFK91" s="4"/>
      <c r="CFL91" s="4"/>
      <c r="CFM91" s="4"/>
      <c r="CFN91" s="4"/>
      <c r="CFO91" s="4"/>
      <c r="CFP91" s="4"/>
      <c r="CFQ91" s="4"/>
      <c r="CFR91" s="4"/>
      <c r="CFS91" s="4"/>
      <c r="CFT91" s="4"/>
      <c r="CFU91" s="4"/>
      <c r="CFV91" s="4"/>
      <c r="CFW91" s="4"/>
      <c r="CFX91" s="4"/>
      <c r="CFY91" s="4"/>
      <c r="CFZ91" s="4"/>
      <c r="CGA91" s="4"/>
      <c r="CGB91" s="4"/>
      <c r="CGC91" s="4"/>
      <c r="CGD91" s="4"/>
      <c r="CGE91" s="4"/>
      <c r="CGF91" s="4"/>
      <c r="CGG91" s="4"/>
      <c r="CGH91" s="4"/>
      <c r="CGI91" s="4"/>
      <c r="CGJ91" s="4"/>
      <c r="CGK91" s="4"/>
      <c r="CGL91" s="4"/>
      <c r="CGM91" s="4"/>
      <c r="CGN91" s="4"/>
      <c r="CGO91" s="4"/>
      <c r="CGP91" s="4"/>
      <c r="CGQ91" s="4"/>
      <c r="CGR91" s="4"/>
      <c r="CGS91" s="4"/>
      <c r="CGT91" s="4"/>
      <c r="CGU91" s="4"/>
      <c r="CGV91" s="4"/>
      <c r="CGW91" s="4"/>
      <c r="CGX91" s="4"/>
      <c r="CGY91" s="4"/>
      <c r="CGZ91" s="4"/>
      <c r="CHA91" s="4"/>
      <c r="CHB91" s="4"/>
      <c r="CHC91" s="4"/>
      <c r="CHD91" s="4"/>
      <c r="CHE91" s="4"/>
      <c r="CHF91" s="4"/>
      <c r="CHG91" s="4"/>
      <c r="CHH91" s="4"/>
      <c r="CHI91" s="4"/>
      <c r="CHJ91" s="4"/>
      <c r="CHK91" s="4"/>
      <c r="CHL91" s="4"/>
      <c r="CHM91" s="4"/>
      <c r="CHN91" s="4"/>
      <c r="CHO91" s="4"/>
      <c r="CHP91" s="4"/>
      <c r="CHQ91" s="4"/>
      <c r="CHR91" s="4"/>
      <c r="CHS91" s="4"/>
      <c r="CHT91" s="4"/>
      <c r="CHU91" s="4"/>
      <c r="CHV91" s="4"/>
      <c r="CHW91" s="4"/>
      <c r="CHX91" s="4"/>
      <c r="CHY91" s="4"/>
      <c r="CHZ91" s="4"/>
      <c r="CIA91" s="4"/>
      <c r="CIB91" s="4"/>
      <c r="CIC91" s="4"/>
      <c r="CID91" s="4"/>
      <c r="CIE91" s="4"/>
      <c r="CIF91" s="4"/>
      <c r="CIG91" s="4"/>
      <c r="CIH91" s="4"/>
      <c r="CII91" s="4"/>
      <c r="CIJ91" s="4"/>
      <c r="CIK91" s="4"/>
      <c r="CIL91" s="4"/>
      <c r="CIM91" s="4"/>
      <c r="CIN91" s="4"/>
      <c r="CIO91" s="4"/>
      <c r="CIP91" s="4"/>
      <c r="CIQ91" s="4"/>
      <c r="CIR91" s="4"/>
      <c r="CIS91" s="4"/>
      <c r="CIT91" s="4"/>
      <c r="CIU91" s="4"/>
      <c r="CIV91" s="4"/>
      <c r="CIW91" s="4"/>
      <c r="CIX91" s="4"/>
      <c r="CIY91" s="4"/>
      <c r="CIZ91" s="4"/>
      <c r="CJA91" s="4"/>
      <c r="CJB91" s="4"/>
      <c r="CJC91" s="4"/>
      <c r="CJD91" s="4"/>
      <c r="CJE91" s="4"/>
      <c r="CJF91" s="4"/>
      <c r="CJG91" s="4"/>
      <c r="CJH91" s="4"/>
      <c r="CJI91" s="4"/>
      <c r="CJJ91" s="4"/>
      <c r="CJK91" s="4"/>
      <c r="CJL91" s="4"/>
      <c r="CJM91" s="4"/>
      <c r="CJN91" s="4"/>
      <c r="CJO91" s="4"/>
      <c r="CJP91" s="4"/>
      <c r="CJQ91" s="4"/>
      <c r="CJR91" s="4"/>
      <c r="CJS91" s="4"/>
      <c r="CJT91" s="4"/>
      <c r="CJU91" s="4"/>
      <c r="CJV91" s="4"/>
      <c r="CJW91" s="4"/>
      <c r="CJX91" s="4"/>
      <c r="CJY91" s="4"/>
      <c r="CJZ91" s="4"/>
      <c r="CKA91" s="4"/>
      <c r="CKB91" s="4"/>
      <c r="CKC91" s="4"/>
      <c r="CKD91" s="4"/>
      <c r="CKE91" s="4"/>
      <c r="CKF91" s="4"/>
      <c r="CKG91" s="4"/>
      <c r="CKH91" s="4"/>
      <c r="CKI91" s="4"/>
      <c r="CKJ91" s="4"/>
      <c r="CKK91" s="4"/>
      <c r="CKL91" s="4"/>
      <c r="CKM91" s="4"/>
      <c r="CKN91" s="4"/>
      <c r="CKO91" s="4"/>
      <c r="CKP91" s="4"/>
      <c r="CKQ91" s="4"/>
      <c r="CKR91" s="4"/>
      <c r="CKS91" s="4"/>
      <c r="CKT91" s="4"/>
      <c r="CKU91" s="4"/>
      <c r="CKV91" s="4"/>
      <c r="CKW91" s="4"/>
      <c r="CKX91" s="4"/>
      <c r="CKY91" s="4"/>
      <c r="CKZ91" s="4"/>
      <c r="CLA91" s="4"/>
      <c r="CLB91" s="4"/>
      <c r="CLC91" s="4"/>
      <c r="CLD91" s="4"/>
      <c r="CLE91" s="4"/>
      <c r="CLF91" s="4"/>
      <c r="CLG91" s="4"/>
      <c r="CLH91" s="4"/>
      <c r="CLI91" s="4"/>
      <c r="CLJ91" s="4"/>
      <c r="CLK91" s="4"/>
      <c r="CLL91" s="4"/>
      <c r="CLM91" s="4"/>
      <c r="CLN91" s="4"/>
      <c r="CLO91" s="4"/>
      <c r="CLP91" s="4"/>
      <c r="CLQ91" s="4"/>
      <c r="CLR91" s="4"/>
      <c r="CLS91" s="4"/>
      <c r="CLT91" s="4"/>
      <c r="CLU91" s="4"/>
      <c r="CLV91" s="4"/>
      <c r="CLW91" s="4"/>
      <c r="CLX91" s="4"/>
      <c r="CLY91" s="4"/>
      <c r="CLZ91" s="4"/>
      <c r="CMA91" s="4"/>
      <c r="CMB91" s="4"/>
      <c r="CMC91" s="4"/>
      <c r="CMD91" s="4"/>
      <c r="CME91" s="4"/>
      <c r="CMF91" s="4"/>
      <c r="CMG91" s="4"/>
      <c r="CMH91" s="4"/>
      <c r="CMI91" s="4"/>
      <c r="CMJ91" s="4"/>
      <c r="CMK91" s="4"/>
      <c r="CML91" s="4"/>
      <c r="CMM91" s="4"/>
      <c r="CMN91" s="4"/>
      <c r="CMO91" s="4"/>
      <c r="CMP91" s="4"/>
      <c r="CMQ91" s="4"/>
      <c r="CMR91" s="4"/>
      <c r="CMS91" s="4"/>
      <c r="CMT91" s="4"/>
      <c r="CMU91" s="4"/>
      <c r="CMV91" s="4"/>
      <c r="CMW91" s="4"/>
      <c r="CMX91" s="4"/>
      <c r="CMY91" s="4"/>
      <c r="CMZ91" s="4"/>
      <c r="CNA91" s="4"/>
      <c r="CNB91" s="4"/>
      <c r="CNC91" s="4"/>
      <c r="CND91" s="4"/>
      <c r="CNE91" s="4"/>
      <c r="CNF91" s="4"/>
      <c r="CNG91" s="4"/>
      <c r="CNH91" s="4"/>
      <c r="CNI91" s="4"/>
      <c r="CNJ91" s="4"/>
      <c r="CNK91" s="4"/>
      <c r="CNL91" s="4"/>
      <c r="CNM91" s="4"/>
      <c r="CNN91" s="4"/>
      <c r="CNO91" s="4"/>
      <c r="CNP91" s="4"/>
      <c r="CNQ91" s="4"/>
      <c r="CNR91" s="4"/>
      <c r="CNS91" s="4"/>
      <c r="CNT91" s="4"/>
      <c r="CNU91" s="4"/>
      <c r="CNV91" s="4"/>
      <c r="CNW91" s="4"/>
      <c r="CNX91" s="4"/>
      <c r="CNY91" s="4"/>
      <c r="CNZ91" s="4"/>
      <c r="COA91" s="4"/>
      <c r="COB91" s="4"/>
      <c r="COC91" s="4"/>
      <c r="COD91" s="4"/>
      <c r="COE91" s="4"/>
      <c r="COF91" s="4"/>
      <c r="COG91" s="4"/>
      <c r="COH91" s="4"/>
      <c r="COI91" s="4"/>
      <c r="COJ91" s="4"/>
      <c r="COK91" s="4"/>
      <c r="COL91" s="4"/>
      <c r="COM91" s="4"/>
      <c r="CON91" s="4"/>
      <c r="COO91" s="4"/>
      <c r="COP91" s="4"/>
      <c r="COQ91" s="4"/>
      <c r="COR91" s="4"/>
      <c r="COS91" s="4"/>
      <c r="COT91" s="4"/>
      <c r="COU91" s="4"/>
      <c r="COV91" s="4"/>
      <c r="COW91" s="4"/>
      <c r="COX91" s="4"/>
      <c r="COY91" s="4"/>
      <c r="COZ91" s="4"/>
      <c r="CPA91" s="4"/>
      <c r="CPB91" s="4"/>
      <c r="CPC91" s="4"/>
      <c r="CPD91" s="4"/>
      <c r="CPE91" s="4"/>
      <c r="CPF91" s="4"/>
      <c r="CPG91" s="4"/>
      <c r="CPH91" s="4"/>
      <c r="CPI91" s="4"/>
      <c r="CPJ91" s="4"/>
      <c r="CPK91" s="4"/>
      <c r="CPL91" s="4"/>
      <c r="CPM91" s="4"/>
      <c r="CPN91" s="4"/>
      <c r="CPO91" s="4"/>
      <c r="CPP91" s="4"/>
      <c r="CPQ91" s="4"/>
      <c r="CPR91" s="4"/>
      <c r="CPS91" s="4"/>
      <c r="CPT91" s="4"/>
      <c r="CPU91" s="4"/>
      <c r="CPV91" s="4"/>
      <c r="CPW91" s="4"/>
      <c r="CPX91" s="4"/>
      <c r="CPY91" s="4"/>
      <c r="CPZ91" s="4"/>
      <c r="CQA91" s="4"/>
      <c r="CQB91" s="4"/>
      <c r="CQC91" s="4"/>
      <c r="CQD91" s="4"/>
      <c r="CQE91" s="4"/>
      <c r="CQF91" s="4"/>
      <c r="CQG91" s="4"/>
      <c r="CQH91" s="4"/>
      <c r="CQI91" s="4"/>
      <c r="CQJ91" s="4"/>
      <c r="CQK91" s="4"/>
      <c r="CQL91" s="4"/>
      <c r="CQM91" s="4"/>
      <c r="CQN91" s="4"/>
      <c r="CQO91" s="4"/>
      <c r="CQP91" s="4"/>
      <c r="CQQ91" s="4"/>
      <c r="CQR91" s="4"/>
      <c r="CQS91" s="4"/>
      <c r="CQT91" s="4"/>
      <c r="CQU91" s="4"/>
      <c r="CQV91" s="4"/>
      <c r="CQW91" s="4"/>
      <c r="CQX91" s="4"/>
      <c r="CQY91" s="4"/>
      <c r="CQZ91" s="4"/>
      <c r="CRA91" s="4"/>
      <c r="CRB91" s="4"/>
      <c r="CRC91" s="4"/>
      <c r="CRD91" s="4"/>
      <c r="CRE91" s="4"/>
      <c r="CRF91" s="4"/>
      <c r="CRG91" s="4"/>
      <c r="CRH91" s="4"/>
      <c r="CRI91" s="4"/>
      <c r="CRJ91" s="4"/>
      <c r="CRK91" s="4"/>
      <c r="CRL91" s="4"/>
      <c r="CRM91" s="4"/>
      <c r="CRN91" s="4"/>
      <c r="CRO91" s="4"/>
      <c r="CRP91" s="4"/>
      <c r="CRQ91" s="4"/>
      <c r="CRR91" s="4"/>
      <c r="CRS91" s="4"/>
      <c r="CRT91" s="4"/>
      <c r="CRU91" s="4"/>
      <c r="CRV91" s="4"/>
      <c r="CRW91" s="4"/>
      <c r="CRX91" s="4"/>
      <c r="CRY91" s="4"/>
      <c r="CRZ91" s="4"/>
      <c r="CSA91" s="4"/>
      <c r="CSB91" s="4"/>
      <c r="CSC91" s="4"/>
      <c r="CSD91" s="4"/>
      <c r="CSE91" s="4"/>
      <c r="CSF91" s="4"/>
      <c r="CSG91" s="4"/>
      <c r="CSH91" s="4"/>
      <c r="CSI91" s="4"/>
      <c r="CSJ91" s="4"/>
      <c r="CSK91" s="4"/>
      <c r="CSL91" s="4"/>
      <c r="CSM91" s="4"/>
      <c r="CSN91" s="4"/>
      <c r="CSO91" s="4"/>
      <c r="CSP91" s="4"/>
      <c r="CSQ91" s="4"/>
      <c r="CSR91" s="4"/>
      <c r="CSS91" s="4"/>
      <c r="CST91" s="4"/>
      <c r="CSU91" s="4"/>
      <c r="CSV91" s="4"/>
      <c r="CSW91" s="4"/>
      <c r="CSX91" s="4"/>
      <c r="CSY91" s="4"/>
      <c r="CSZ91" s="4"/>
      <c r="CTA91" s="4"/>
      <c r="CTB91" s="4"/>
      <c r="CTC91" s="4"/>
      <c r="CTD91" s="4"/>
      <c r="CTE91" s="4"/>
      <c r="CTF91" s="4"/>
      <c r="CTG91" s="4"/>
      <c r="CTH91" s="4"/>
      <c r="CTI91" s="4"/>
      <c r="CTJ91" s="4"/>
      <c r="CTK91" s="4"/>
      <c r="CTL91" s="4"/>
      <c r="CTM91" s="4"/>
      <c r="CTN91" s="4"/>
      <c r="CTO91" s="4"/>
      <c r="CTP91" s="4"/>
      <c r="CTQ91" s="4"/>
      <c r="CTR91" s="4"/>
      <c r="CTS91" s="4"/>
      <c r="CTT91" s="4"/>
      <c r="CTU91" s="4"/>
      <c r="CTV91" s="4"/>
      <c r="CTW91" s="4"/>
      <c r="CTX91" s="4"/>
      <c r="CTY91" s="4"/>
      <c r="CTZ91" s="4"/>
      <c r="CUA91" s="4"/>
      <c r="CUB91" s="4"/>
      <c r="CUC91" s="4"/>
      <c r="CUD91" s="4"/>
      <c r="CUE91" s="4"/>
      <c r="CUF91" s="4"/>
      <c r="CUG91" s="4"/>
      <c r="CUH91" s="4"/>
      <c r="CUI91" s="4"/>
      <c r="CUJ91" s="4"/>
      <c r="CUK91" s="4"/>
      <c r="CUL91" s="4"/>
      <c r="CUM91" s="4"/>
      <c r="CUN91" s="4"/>
      <c r="CUO91" s="4"/>
      <c r="CUP91" s="4"/>
      <c r="CUQ91" s="4"/>
      <c r="CUR91" s="4"/>
      <c r="CUS91" s="4"/>
      <c r="CUT91" s="4"/>
      <c r="CUU91" s="4"/>
      <c r="CUV91" s="4"/>
      <c r="CUW91" s="4"/>
      <c r="CUX91" s="4"/>
      <c r="CUY91" s="4"/>
      <c r="CUZ91" s="4"/>
      <c r="CVA91" s="4"/>
      <c r="CVB91" s="4"/>
      <c r="CVC91" s="4"/>
      <c r="CVD91" s="4"/>
      <c r="CVE91" s="4"/>
      <c r="CVF91" s="4"/>
      <c r="CVG91" s="4"/>
      <c r="CVH91" s="4"/>
      <c r="CVI91" s="4"/>
      <c r="CVJ91" s="4"/>
      <c r="CVK91" s="4"/>
      <c r="CVL91" s="4"/>
      <c r="CVM91" s="4"/>
      <c r="CVN91" s="4"/>
      <c r="CVO91" s="4"/>
      <c r="CVP91" s="4"/>
      <c r="CVQ91" s="4"/>
      <c r="CVR91" s="4"/>
      <c r="CVS91" s="4"/>
      <c r="CVT91" s="4"/>
      <c r="CVU91" s="4"/>
      <c r="CVV91" s="4"/>
      <c r="CVW91" s="4"/>
      <c r="CVX91" s="4"/>
      <c r="CVY91" s="4"/>
      <c r="CVZ91" s="4"/>
      <c r="CWA91" s="4"/>
      <c r="CWB91" s="4"/>
      <c r="CWC91" s="4"/>
      <c r="CWD91" s="4"/>
      <c r="CWE91" s="4"/>
      <c r="CWF91" s="4"/>
      <c r="CWG91" s="4"/>
      <c r="CWH91" s="4"/>
      <c r="CWI91" s="4"/>
      <c r="CWJ91" s="4"/>
      <c r="CWK91" s="4"/>
      <c r="CWL91" s="4"/>
      <c r="CWM91" s="4"/>
      <c r="CWN91" s="4"/>
      <c r="CWO91" s="4"/>
      <c r="CWP91" s="4"/>
      <c r="CWQ91" s="4"/>
      <c r="CWR91" s="4"/>
      <c r="CWS91" s="4"/>
      <c r="CWT91" s="4"/>
      <c r="CWU91" s="4"/>
      <c r="CWV91" s="4"/>
      <c r="CWW91" s="4"/>
      <c r="CWX91" s="4"/>
      <c r="CWY91" s="4"/>
      <c r="CWZ91" s="4"/>
      <c r="CXA91" s="4"/>
      <c r="CXB91" s="4"/>
      <c r="CXC91" s="4"/>
      <c r="CXD91" s="4"/>
      <c r="CXE91" s="4"/>
      <c r="CXF91" s="4"/>
      <c r="CXG91" s="4"/>
      <c r="CXH91" s="4"/>
      <c r="CXI91" s="4"/>
      <c r="CXJ91" s="4"/>
      <c r="CXK91" s="4"/>
      <c r="CXL91" s="4"/>
      <c r="CXM91" s="4"/>
      <c r="CXN91" s="4"/>
      <c r="CXO91" s="4"/>
      <c r="CXP91" s="4"/>
      <c r="CXQ91" s="4"/>
      <c r="CXR91" s="4"/>
      <c r="CXS91" s="4"/>
      <c r="CXT91" s="4"/>
      <c r="CXU91" s="4"/>
      <c r="CXV91" s="4"/>
      <c r="CXW91" s="4"/>
      <c r="CXX91" s="4"/>
      <c r="CXY91" s="4"/>
      <c r="CXZ91" s="4"/>
      <c r="CYA91" s="4"/>
      <c r="CYB91" s="4"/>
      <c r="CYC91" s="4"/>
      <c r="CYD91" s="4"/>
      <c r="CYE91" s="4"/>
      <c r="CYF91" s="4"/>
      <c r="CYG91" s="4"/>
      <c r="CYH91" s="4"/>
      <c r="CYI91" s="4"/>
      <c r="CYJ91" s="4"/>
      <c r="CYK91" s="4"/>
      <c r="CYL91" s="4"/>
      <c r="CYM91" s="4"/>
      <c r="CYN91" s="4"/>
      <c r="CYO91" s="4"/>
      <c r="CYP91" s="4"/>
      <c r="CYQ91" s="4"/>
      <c r="CYR91" s="4"/>
      <c r="CYS91" s="4"/>
      <c r="CYT91" s="4"/>
      <c r="CYU91" s="4"/>
      <c r="CYV91" s="4"/>
      <c r="CYW91" s="4"/>
      <c r="CYX91" s="4"/>
      <c r="CYY91" s="4"/>
      <c r="CYZ91" s="4"/>
      <c r="CZA91" s="4"/>
      <c r="CZB91" s="4"/>
      <c r="CZC91" s="4"/>
      <c r="CZD91" s="4"/>
      <c r="CZE91" s="4"/>
      <c r="CZF91" s="4"/>
      <c r="CZG91" s="4"/>
      <c r="CZH91" s="4"/>
      <c r="CZI91" s="4"/>
      <c r="CZJ91" s="4"/>
      <c r="CZK91" s="4"/>
      <c r="CZL91" s="4"/>
      <c r="CZM91" s="4"/>
      <c r="CZN91" s="4"/>
      <c r="CZO91" s="4"/>
      <c r="CZP91" s="4"/>
      <c r="CZQ91" s="4"/>
      <c r="CZR91" s="4"/>
      <c r="CZS91" s="4"/>
      <c r="CZT91" s="4"/>
      <c r="CZU91" s="4"/>
      <c r="CZV91" s="4"/>
      <c r="CZW91" s="4"/>
      <c r="CZX91" s="4"/>
      <c r="CZY91" s="4"/>
      <c r="CZZ91" s="4"/>
      <c r="DAA91" s="4"/>
      <c r="DAB91" s="4"/>
      <c r="DAC91" s="4"/>
      <c r="DAD91" s="4"/>
      <c r="DAE91" s="4"/>
      <c r="DAF91" s="4"/>
      <c r="DAG91" s="4"/>
      <c r="DAH91" s="4"/>
      <c r="DAI91" s="4"/>
      <c r="DAJ91" s="4"/>
      <c r="DAK91" s="4"/>
      <c r="DAL91" s="4"/>
      <c r="DAM91" s="4"/>
      <c r="DAN91" s="4"/>
      <c r="DAO91" s="4"/>
      <c r="DAP91" s="4"/>
      <c r="DAQ91" s="4"/>
      <c r="DAR91" s="4"/>
      <c r="DAS91" s="4"/>
      <c r="DAT91" s="4"/>
      <c r="DAU91" s="4"/>
      <c r="DAV91" s="4"/>
      <c r="DAW91" s="4"/>
      <c r="DAX91" s="4"/>
      <c r="DAY91" s="4"/>
      <c r="DAZ91" s="4"/>
      <c r="DBA91" s="4"/>
      <c r="DBB91" s="4"/>
      <c r="DBC91" s="4"/>
      <c r="DBD91" s="4"/>
      <c r="DBE91" s="4"/>
      <c r="DBF91" s="4"/>
      <c r="DBG91" s="4"/>
      <c r="DBH91" s="4"/>
      <c r="DBI91" s="4"/>
      <c r="DBJ91" s="4"/>
      <c r="DBK91" s="4"/>
      <c r="DBL91" s="4"/>
      <c r="DBM91" s="4"/>
      <c r="DBN91" s="4"/>
      <c r="DBO91" s="4"/>
      <c r="DBP91" s="4"/>
      <c r="DBQ91" s="4"/>
      <c r="DBR91" s="4"/>
      <c r="DBS91" s="4"/>
      <c r="DBT91" s="4"/>
      <c r="DBU91" s="4"/>
      <c r="DBV91" s="4"/>
      <c r="DBW91" s="4"/>
      <c r="DBX91" s="4"/>
      <c r="DBY91" s="4"/>
      <c r="DBZ91" s="4"/>
      <c r="DCA91" s="4"/>
      <c r="DCB91" s="4"/>
      <c r="DCC91" s="4"/>
      <c r="DCD91" s="4"/>
      <c r="DCE91" s="4"/>
      <c r="DCF91" s="4"/>
      <c r="DCG91" s="4"/>
      <c r="DCH91" s="4"/>
      <c r="DCI91" s="4"/>
      <c r="DCJ91" s="4"/>
      <c r="DCK91" s="4"/>
      <c r="DCL91" s="4"/>
      <c r="DCM91" s="4"/>
      <c r="DCN91" s="4"/>
      <c r="DCO91" s="4"/>
      <c r="DCP91" s="4"/>
      <c r="DCQ91" s="4"/>
      <c r="DCR91" s="4"/>
      <c r="DCS91" s="4"/>
      <c r="DCT91" s="4"/>
      <c r="DCU91" s="4"/>
      <c r="DCV91" s="4"/>
      <c r="DCW91" s="4"/>
      <c r="DCX91" s="4"/>
      <c r="DCY91" s="4"/>
      <c r="DCZ91" s="4"/>
      <c r="DDA91" s="4"/>
      <c r="DDB91" s="4"/>
      <c r="DDC91" s="4"/>
      <c r="DDD91" s="4"/>
      <c r="DDE91" s="4"/>
      <c r="DDF91" s="4"/>
      <c r="DDG91" s="4"/>
      <c r="DDH91" s="4"/>
      <c r="DDI91" s="4"/>
      <c r="DDJ91" s="4"/>
      <c r="DDK91" s="4"/>
      <c r="DDL91" s="4"/>
      <c r="DDM91" s="4"/>
      <c r="DDN91" s="4"/>
      <c r="DDO91" s="4"/>
      <c r="DDP91" s="4"/>
      <c r="DDQ91" s="4"/>
      <c r="DDR91" s="4"/>
      <c r="DDS91" s="4"/>
      <c r="DDT91" s="4"/>
      <c r="DDU91" s="4"/>
      <c r="DDV91" s="4"/>
      <c r="DDW91" s="4"/>
      <c r="DDX91" s="4"/>
      <c r="DDY91" s="4"/>
      <c r="DDZ91" s="4"/>
      <c r="DEA91" s="4"/>
      <c r="DEB91" s="4"/>
      <c r="DEC91" s="4"/>
      <c r="DED91" s="4"/>
      <c r="DEE91" s="4"/>
      <c r="DEF91" s="4"/>
      <c r="DEG91" s="4"/>
      <c r="DEH91" s="4"/>
      <c r="DEI91" s="4"/>
      <c r="DEJ91" s="4"/>
      <c r="DEK91" s="4"/>
      <c r="DEL91" s="4"/>
      <c r="DEM91" s="4"/>
      <c r="DEN91" s="4"/>
      <c r="DEO91" s="4"/>
      <c r="DEP91" s="4"/>
      <c r="DEQ91" s="4"/>
      <c r="DER91" s="4"/>
      <c r="DES91" s="4"/>
      <c r="DET91" s="4"/>
      <c r="DEU91" s="4"/>
      <c r="DEV91" s="4"/>
      <c r="DEW91" s="4"/>
      <c r="DEX91" s="4"/>
      <c r="DEY91" s="4"/>
      <c r="DEZ91" s="4"/>
      <c r="DFA91" s="4"/>
      <c r="DFB91" s="4"/>
      <c r="DFC91" s="4"/>
      <c r="DFD91" s="4"/>
      <c r="DFE91" s="4"/>
      <c r="DFF91" s="4"/>
      <c r="DFG91" s="4"/>
      <c r="DFH91" s="4"/>
      <c r="DFI91" s="4"/>
      <c r="DFJ91" s="4"/>
      <c r="DFK91" s="4"/>
      <c r="DFL91" s="4"/>
      <c r="DFM91" s="4"/>
      <c r="DFN91" s="4"/>
      <c r="DFO91" s="4"/>
      <c r="DFP91" s="4"/>
      <c r="DFQ91" s="4"/>
      <c r="DFR91" s="4"/>
      <c r="DFS91" s="4"/>
      <c r="DFT91" s="4"/>
      <c r="DFU91" s="4"/>
      <c r="DFV91" s="4"/>
      <c r="DFW91" s="4"/>
      <c r="DFX91" s="4"/>
      <c r="DFY91" s="4"/>
      <c r="DFZ91" s="4"/>
      <c r="DGA91" s="4"/>
      <c r="DGB91" s="4"/>
      <c r="DGC91" s="4"/>
      <c r="DGD91" s="4"/>
      <c r="DGE91" s="4"/>
      <c r="DGF91" s="4"/>
      <c r="DGG91" s="4"/>
      <c r="DGH91" s="4"/>
      <c r="DGI91" s="4"/>
      <c r="DGJ91" s="4"/>
      <c r="DGK91" s="4"/>
      <c r="DGL91" s="4"/>
      <c r="DGM91" s="4"/>
      <c r="DGN91" s="4"/>
      <c r="DGO91" s="4"/>
      <c r="DGP91" s="4"/>
      <c r="DGQ91" s="4"/>
      <c r="DGR91" s="4"/>
      <c r="DGS91" s="4"/>
      <c r="DGT91" s="4"/>
      <c r="DGU91" s="4"/>
      <c r="DGV91" s="4"/>
      <c r="DGW91" s="4"/>
      <c r="DGX91" s="4"/>
      <c r="DGY91" s="4"/>
      <c r="DGZ91" s="4"/>
      <c r="DHA91" s="4"/>
      <c r="DHB91" s="4"/>
      <c r="DHC91" s="4"/>
      <c r="DHD91" s="4"/>
      <c r="DHE91" s="4"/>
      <c r="DHF91" s="4"/>
      <c r="DHG91" s="4"/>
      <c r="DHH91" s="4"/>
      <c r="DHI91" s="4"/>
      <c r="DHJ91" s="4"/>
      <c r="DHK91" s="4"/>
      <c r="DHL91" s="4"/>
      <c r="DHM91" s="4"/>
      <c r="DHN91" s="4"/>
      <c r="DHO91" s="4"/>
      <c r="DHP91" s="4"/>
      <c r="DHQ91" s="4"/>
      <c r="DHR91" s="4"/>
      <c r="DHS91" s="4"/>
      <c r="DHT91" s="4"/>
      <c r="DHU91" s="4"/>
      <c r="DHV91" s="4"/>
      <c r="DHW91" s="4"/>
      <c r="DHX91" s="4"/>
      <c r="DHY91" s="4"/>
      <c r="DHZ91" s="4"/>
      <c r="DIA91" s="4"/>
      <c r="DIB91" s="4"/>
      <c r="DIC91" s="4"/>
      <c r="DID91" s="4"/>
      <c r="DIE91" s="4"/>
      <c r="DIF91" s="4"/>
      <c r="DIG91" s="4"/>
      <c r="DIH91" s="4"/>
      <c r="DII91" s="4"/>
      <c r="DIJ91" s="4"/>
      <c r="DIK91" s="4"/>
      <c r="DIL91" s="4"/>
      <c r="DIM91" s="4"/>
      <c r="DIN91" s="4"/>
      <c r="DIO91" s="4"/>
      <c r="DIP91" s="4"/>
      <c r="DIQ91" s="4"/>
      <c r="DIR91" s="4"/>
      <c r="DIS91" s="4"/>
      <c r="DIT91" s="4"/>
      <c r="DIU91" s="4"/>
      <c r="DIV91" s="4"/>
      <c r="DIW91" s="4"/>
      <c r="DIX91" s="4"/>
      <c r="DIY91" s="4"/>
      <c r="DIZ91" s="4"/>
      <c r="DJA91" s="4"/>
      <c r="DJB91" s="4"/>
      <c r="DJC91" s="4"/>
      <c r="DJD91" s="4"/>
      <c r="DJE91" s="4"/>
      <c r="DJF91" s="4"/>
      <c r="DJG91" s="4"/>
      <c r="DJH91" s="4"/>
      <c r="DJI91" s="4"/>
      <c r="DJJ91" s="4"/>
      <c r="DJK91" s="4"/>
      <c r="DJL91" s="4"/>
      <c r="DJM91" s="4"/>
      <c r="DJN91" s="4"/>
      <c r="DJO91" s="4"/>
      <c r="DJP91" s="4"/>
      <c r="DJQ91" s="4"/>
      <c r="DJR91" s="4"/>
      <c r="DJS91" s="4"/>
      <c r="DJT91" s="4"/>
      <c r="DJU91" s="4"/>
      <c r="DJV91" s="4"/>
      <c r="DJW91" s="4"/>
      <c r="DJX91" s="4"/>
      <c r="DJY91" s="4"/>
      <c r="DJZ91" s="4"/>
      <c r="DKA91" s="4"/>
      <c r="DKB91" s="4"/>
      <c r="DKC91" s="4"/>
      <c r="DKD91" s="4"/>
      <c r="DKE91" s="4"/>
      <c r="DKF91" s="4"/>
      <c r="DKG91" s="4"/>
      <c r="DKH91" s="4"/>
      <c r="DKI91" s="4"/>
      <c r="DKJ91" s="4"/>
      <c r="DKK91" s="4"/>
      <c r="DKL91" s="4"/>
      <c r="DKM91" s="4"/>
      <c r="DKN91" s="4"/>
      <c r="DKO91" s="4"/>
      <c r="DKP91" s="4"/>
      <c r="DKQ91" s="4"/>
      <c r="DKR91" s="4"/>
      <c r="DKS91" s="4"/>
      <c r="DKT91" s="4"/>
      <c r="DKU91" s="4"/>
      <c r="DKV91" s="4"/>
      <c r="DKW91" s="4"/>
      <c r="DKX91" s="4"/>
      <c r="DKY91" s="4"/>
      <c r="DKZ91" s="4"/>
      <c r="DLA91" s="4"/>
      <c r="DLB91" s="4"/>
      <c r="DLC91" s="4"/>
      <c r="DLD91" s="4"/>
      <c r="DLE91" s="4"/>
      <c r="DLF91" s="4"/>
      <c r="DLG91" s="4"/>
      <c r="DLH91" s="4"/>
      <c r="DLI91" s="4"/>
      <c r="DLJ91" s="4"/>
      <c r="DLK91" s="4"/>
      <c r="DLL91" s="4"/>
      <c r="DLM91" s="4"/>
      <c r="DLN91" s="4"/>
      <c r="DLO91" s="4"/>
      <c r="DLP91" s="4"/>
      <c r="DLQ91" s="4"/>
      <c r="DLR91" s="4"/>
      <c r="DLS91" s="4"/>
      <c r="DLT91" s="4"/>
      <c r="DLU91" s="4"/>
      <c r="DLV91" s="4"/>
      <c r="DLW91" s="4"/>
      <c r="DLX91" s="4"/>
      <c r="DLY91" s="4"/>
      <c r="DLZ91" s="4"/>
      <c r="DMA91" s="4"/>
      <c r="DMB91" s="4"/>
      <c r="DMC91" s="4"/>
      <c r="DMD91" s="4"/>
      <c r="DME91" s="4"/>
      <c r="DMF91" s="4"/>
      <c r="DMG91" s="4"/>
      <c r="DMH91" s="4"/>
      <c r="DMI91" s="4"/>
      <c r="DMJ91" s="4"/>
      <c r="DMK91" s="4"/>
      <c r="DML91" s="4"/>
      <c r="DMM91" s="4"/>
      <c r="DMN91" s="4"/>
      <c r="DMO91" s="4"/>
      <c r="DMP91" s="4"/>
      <c r="DMQ91" s="4"/>
      <c r="DMR91" s="4"/>
      <c r="DMS91" s="4"/>
      <c r="DMT91" s="4"/>
      <c r="DMU91" s="4"/>
      <c r="DMV91" s="4"/>
      <c r="DMW91" s="4"/>
      <c r="DMX91" s="4"/>
      <c r="DMY91" s="4"/>
      <c r="DMZ91" s="4"/>
      <c r="DNA91" s="4"/>
      <c r="DNB91" s="4"/>
      <c r="DNC91" s="4"/>
      <c r="DND91" s="4"/>
      <c r="DNE91" s="4"/>
      <c r="DNF91" s="4"/>
      <c r="DNG91" s="4"/>
      <c r="DNH91" s="4"/>
      <c r="DNI91" s="4"/>
      <c r="DNJ91" s="4"/>
      <c r="DNK91" s="4"/>
      <c r="DNL91" s="4"/>
      <c r="DNM91" s="4"/>
      <c r="DNN91" s="4"/>
      <c r="DNO91" s="4"/>
      <c r="DNP91" s="4"/>
      <c r="DNQ91" s="4"/>
      <c r="DNR91" s="4"/>
      <c r="DNS91" s="4"/>
      <c r="DNT91" s="4"/>
      <c r="DNU91" s="4"/>
      <c r="DNV91" s="4"/>
      <c r="DNW91" s="4"/>
      <c r="DNX91" s="4"/>
      <c r="DNY91" s="4"/>
      <c r="DNZ91" s="4"/>
      <c r="DOA91" s="4"/>
      <c r="DOB91" s="4"/>
      <c r="DOC91" s="4"/>
      <c r="DOD91" s="4"/>
      <c r="DOE91" s="4"/>
      <c r="DOF91" s="4"/>
      <c r="DOG91" s="4"/>
      <c r="DOH91" s="4"/>
      <c r="DOI91" s="4"/>
      <c r="DOJ91" s="4"/>
      <c r="DOK91" s="4"/>
      <c r="DOL91" s="4"/>
      <c r="DOM91" s="4"/>
      <c r="DON91" s="4"/>
      <c r="DOO91" s="4"/>
      <c r="DOP91" s="4"/>
      <c r="DOQ91" s="4"/>
      <c r="DOR91" s="4"/>
      <c r="DOS91" s="4"/>
      <c r="DOT91" s="4"/>
      <c r="DOU91" s="4"/>
      <c r="DOV91" s="4"/>
      <c r="DOW91" s="4"/>
      <c r="DOX91" s="4"/>
      <c r="DOY91" s="4"/>
      <c r="DOZ91" s="4"/>
      <c r="DPA91" s="4"/>
      <c r="DPB91" s="4"/>
      <c r="DPC91" s="4"/>
      <c r="DPD91" s="4"/>
      <c r="DPE91" s="4"/>
      <c r="DPF91" s="4"/>
      <c r="DPG91" s="4"/>
      <c r="DPH91" s="4"/>
      <c r="DPI91" s="4"/>
      <c r="DPJ91" s="4"/>
      <c r="DPK91" s="4"/>
      <c r="DPL91" s="4"/>
      <c r="DPM91" s="4"/>
      <c r="DPN91" s="4"/>
      <c r="DPO91" s="4"/>
      <c r="DPP91" s="4"/>
      <c r="DPQ91" s="4"/>
      <c r="DPR91" s="4"/>
      <c r="DPS91" s="4"/>
      <c r="DPT91" s="4"/>
      <c r="DPU91" s="4"/>
      <c r="DPV91" s="4"/>
      <c r="DPW91" s="4"/>
      <c r="DPX91" s="4"/>
      <c r="DPY91" s="4"/>
      <c r="DPZ91" s="4"/>
      <c r="DQA91" s="4"/>
      <c r="DQB91" s="4"/>
      <c r="DQC91" s="4"/>
      <c r="DQD91" s="4"/>
      <c r="DQE91" s="4"/>
      <c r="DQF91" s="4"/>
      <c r="DQG91" s="4"/>
      <c r="DQH91" s="4"/>
      <c r="DQI91" s="4"/>
      <c r="DQJ91" s="4"/>
      <c r="DQK91" s="4"/>
      <c r="DQL91" s="4"/>
      <c r="DQM91" s="4"/>
      <c r="DQN91" s="4"/>
      <c r="DQO91" s="4"/>
      <c r="DQP91" s="4"/>
      <c r="DQQ91" s="4"/>
      <c r="DQR91" s="4"/>
      <c r="DQS91" s="4"/>
      <c r="DQT91" s="4"/>
      <c r="DQU91" s="4"/>
      <c r="DQV91" s="4"/>
      <c r="DQW91" s="4"/>
      <c r="DQX91" s="4"/>
      <c r="DQY91" s="4"/>
      <c r="DQZ91" s="4"/>
      <c r="DRA91" s="4"/>
      <c r="DRB91" s="4"/>
      <c r="DRC91" s="4"/>
      <c r="DRD91" s="4"/>
      <c r="DRE91" s="4"/>
      <c r="DRF91" s="4"/>
      <c r="DRG91" s="4"/>
      <c r="DRH91" s="4"/>
      <c r="DRI91" s="4"/>
      <c r="DRJ91" s="4"/>
      <c r="DRK91" s="4"/>
      <c r="DRL91" s="4"/>
      <c r="DRM91" s="4"/>
      <c r="DRN91" s="4"/>
      <c r="DRO91" s="4"/>
      <c r="DRP91" s="4"/>
      <c r="DRQ91" s="4"/>
      <c r="DRR91" s="4"/>
      <c r="DRS91" s="4"/>
      <c r="DRT91" s="4"/>
      <c r="DRU91" s="4"/>
      <c r="DRV91" s="4"/>
      <c r="DRW91" s="4"/>
      <c r="DRX91" s="4"/>
      <c r="DRY91" s="4"/>
      <c r="DRZ91" s="4"/>
      <c r="DSA91" s="4"/>
      <c r="DSB91" s="4"/>
      <c r="DSC91" s="4"/>
      <c r="DSD91" s="4"/>
      <c r="DSE91" s="4"/>
      <c r="DSF91" s="4"/>
      <c r="DSG91" s="4"/>
      <c r="DSH91" s="4"/>
      <c r="DSI91" s="4"/>
      <c r="DSJ91" s="4"/>
      <c r="DSK91" s="4"/>
      <c r="DSL91" s="4"/>
      <c r="DSM91" s="4"/>
      <c r="DSN91" s="4"/>
      <c r="DSO91" s="4"/>
      <c r="DSP91" s="4"/>
      <c r="DSQ91" s="4"/>
      <c r="DSR91" s="4"/>
      <c r="DSS91" s="4"/>
      <c r="DST91" s="4"/>
      <c r="DSU91" s="4"/>
      <c r="DSV91" s="4"/>
      <c r="DSW91" s="4"/>
      <c r="DSX91" s="4"/>
      <c r="DSY91" s="4"/>
      <c r="DSZ91" s="4"/>
      <c r="DTA91" s="4"/>
      <c r="DTB91" s="4"/>
      <c r="DTC91" s="4"/>
      <c r="DTD91" s="4"/>
      <c r="DTE91" s="4"/>
      <c r="DTF91" s="4"/>
      <c r="DTG91" s="4"/>
      <c r="DTH91" s="4"/>
      <c r="DTI91" s="4"/>
      <c r="DTJ91" s="4"/>
      <c r="DTK91" s="4"/>
      <c r="DTL91" s="4"/>
      <c r="DTM91" s="4"/>
      <c r="DTN91" s="4"/>
      <c r="DTO91" s="4"/>
      <c r="DTP91" s="4"/>
      <c r="DTQ91" s="4"/>
      <c r="DTR91" s="4"/>
      <c r="DTS91" s="4"/>
      <c r="DTT91" s="4"/>
      <c r="DTU91" s="4"/>
      <c r="DTV91" s="4"/>
      <c r="DTW91" s="4"/>
      <c r="DTX91" s="4"/>
      <c r="DTY91" s="4"/>
      <c r="DTZ91" s="4"/>
      <c r="DUA91" s="4"/>
      <c r="DUB91" s="4"/>
      <c r="DUC91" s="4"/>
      <c r="DUD91" s="4"/>
      <c r="DUE91" s="4"/>
      <c r="DUF91" s="4"/>
      <c r="DUG91" s="4"/>
      <c r="DUH91" s="4"/>
      <c r="DUI91" s="4"/>
      <c r="DUJ91" s="4"/>
      <c r="DUK91" s="4"/>
      <c r="DUL91" s="4"/>
      <c r="DUM91" s="4"/>
      <c r="DUN91" s="4"/>
      <c r="DUO91" s="4"/>
      <c r="DUP91" s="4"/>
      <c r="DUQ91" s="4"/>
      <c r="DUR91" s="4"/>
      <c r="DUS91" s="4"/>
      <c r="DUT91" s="4"/>
      <c r="DUU91" s="4"/>
      <c r="DUV91" s="4"/>
      <c r="DUW91" s="4"/>
      <c r="DUX91" s="4"/>
      <c r="DUY91" s="4"/>
      <c r="DUZ91" s="4"/>
      <c r="DVA91" s="4"/>
      <c r="DVB91" s="4"/>
      <c r="DVC91" s="4"/>
      <c r="DVD91" s="4"/>
      <c r="DVE91" s="4"/>
      <c r="DVF91" s="4"/>
      <c r="DVG91" s="4"/>
      <c r="DVH91" s="4"/>
      <c r="DVI91" s="4"/>
      <c r="DVJ91" s="4"/>
      <c r="DVK91" s="4"/>
      <c r="DVL91" s="4"/>
      <c r="DVM91" s="4"/>
      <c r="DVN91" s="4"/>
      <c r="DVO91" s="4"/>
      <c r="DVP91" s="4"/>
      <c r="DVQ91" s="4"/>
      <c r="DVR91" s="4"/>
      <c r="DVS91" s="4"/>
      <c r="DVT91" s="4"/>
      <c r="DVU91" s="4"/>
      <c r="DVV91" s="4"/>
      <c r="DVW91" s="4"/>
      <c r="DVX91" s="4"/>
      <c r="DVY91" s="4"/>
      <c r="DVZ91" s="4"/>
      <c r="DWA91" s="4"/>
      <c r="DWB91" s="4"/>
      <c r="DWC91" s="4"/>
      <c r="DWD91" s="4"/>
      <c r="DWE91" s="4"/>
      <c r="DWF91" s="4"/>
      <c r="DWG91" s="4"/>
      <c r="DWH91" s="4"/>
      <c r="DWI91" s="4"/>
      <c r="DWJ91" s="4"/>
      <c r="DWK91" s="4"/>
      <c r="DWL91" s="4"/>
      <c r="DWM91" s="4"/>
      <c r="DWN91" s="4"/>
      <c r="DWO91" s="4"/>
      <c r="DWP91" s="4"/>
      <c r="DWQ91" s="4"/>
      <c r="DWR91" s="4"/>
      <c r="DWS91" s="4"/>
      <c r="DWT91" s="4"/>
      <c r="DWU91" s="4"/>
      <c r="DWV91" s="4"/>
      <c r="DWW91" s="4"/>
      <c r="DWX91" s="4"/>
      <c r="DWY91" s="4"/>
      <c r="DWZ91" s="4"/>
      <c r="DXA91" s="4"/>
      <c r="DXB91" s="4"/>
      <c r="DXC91" s="4"/>
      <c r="DXD91" s="4"/>
      <c r="DXE91" s="4"/>
      <c r="DXF91" s="4"/>
      <c r="DXG91" s="4"/>
      <c r="DXH91" s="4"/>
      <c r="DXI91" s="4"/>
      <c r="DXJ91" s="4"/>
      <c r="DXK91" s="4"/>
      <c r="DXL91" s="4"/>
      <c r="DXM91" s="4"/>
      <c r="DXN91" s="4"/>
      <c r="DXO91" s="4"/>
      <c r="DXP91" s="4"/>
      <c r="DXQ91" s="4"/>
      <c r="DXR91" s="4"/>
      <c r="DXS91" s="4"/>
      <c r="DXT91" s="4"/>
      <c r="DXU91" s="4"/>
      <c r="DXV91" s="4"/>
      <c r="DXW91" s="4"/>
      <c r="DXX91" s="4"/>
      <c r="DXY91" s="4"/>
      <c r="DXZ91" s="4"/>
      <c r="DYA91" s="4"/>
      <c r="DYB91" s="4"/>
      <c r="DYC91" s="4"/>
      <c r="DYD91" s="4"/>
      <c r="DYE91" s="4"/>
      <c r="DYF91" s="4"/>
      <c r="DYG91" s="4"/>
      <c r="DYH91" s="4"/>
      <c r="DYI91" s="4"/>
      <c r="DYJ91" s="4"/>
      <c r="DYK91" s="4"/>
      <c r="DYL91" s="4"/>
      <c r="DYM91" s="4"/>
      <c r="DYN91" s="4"/>
      <c r="DYO91" s="4"/>
      <c r="DYP91" s="4"/>
      <c r="DYQ91" s="4"/>
      <c r="DYR91" s="4"/>
      <c r="DYS91" s="4"/>
      <c r="DYT91" s="4"/>
      <c r="DYU91" s="4"/>
      <c r="DYV91" s="4"/>
      <c r="DYW91" s="4"/>
      <c r="DYX91" s="4"/>
      <c r="DYY91" s="4"/>
      <c r="DYZ91" s="4"/>
      <c r="DZA91" s="4"/>
      <c r="DZB91" s="4"/>
      <c r="DZC91" s="4"/>
      <c r="DZD91" s="4"/>
      <c r="DZE91" s="4"/>
      <c r="DZF91" s="4"/>
      <c r="DZG91" s="4"/>
      <c r="DZH91" s="4"/>
      <c r="DZI91" s="4"/>
      <c r="DZJ91" s="4"/>
      <c r="DZK91" s="4"/>
      <c r="DZL91" s="4"/>
      <c r="DZM91" s="4"/>
      <c r="DZN91" s="4"/>
      <c r="DZO91" s="4"/>
      <c r="DZP91" s="4"/>
      <c r="DZQ91" s="4"/>
      <c r="DZR91" s="4"/>
      <c r="DZS91" s="4"/>
      <c r="DZT91" s="4"/>
      <c r="DZU91" s="4"/>
      <c r="DZV91" s="4"/>
      <c r="DZW91" s="4"/>
      <c r="DZX91" s="4"/>
      <c r="DZY91" s="4"/>
      <c r="DZZ91" s="4"/>
      <c r="EAA91" s="4"/>
      <c r="EAB91" s="4"/>
      <c r="EAC91" s="4"/>
      <c r="EAD91" s="4"/>
      <c r="EAE91" s="4"/>
      <c r="EAF91" s="4"/>
      <c r="EAG91" s="4"/>
      <c r="EAH91" s="4"/>
      <c r="EAI91" s="4"/>
      <c r="EAJ91" s="4"/>
      <c r="EAK91" s="4"/>
      <c r="EAL91" s="4"/>
      <c r="EAM91" s="4"/>
      <c r="EAN91" s="4"/>
      <c r="EAO91" s="4"/>
      <c r="EAP91" s="4"/>
      <c r="EAQ91" s="4"/>
      <c r="EAR91" s="4"/>
      <c r="EAS91" s="4"/>
      <c r="EAT91" s="4"/>
      <c r="EAU91" s="4"/>
      <c r="EAV91" s="4"/>
      <c r="EAW91" s="4"/>
      <c r="EAX91" s="4"/>
      <c r="EAY91" s="4"/>
      <c r="EAZ91" s="4"/>
      <c r="EBA91" s="4"/>
      <c r="EBB91" s="4"/>
      <c r="EBC91" s="4"/>
      <c r="EBD91" s="4"/>
      <c r="EBE91" s="4"/>
      <c r="EBF91" s="4"/>
      <c r="EBG91" s="4"/>
      <c r="EBH91" s="4"/>
      <c r="EBI91" s="4"/>
      <c r="EBJ91" s="4"/>
      <c r="EBK91" s="4"/>
      <c r="EBL91" s="4"/>
      <c r="EBM91" s="4"/>
      <c r="EBN91" s="4"/>
      <c r="EBO91" s="4"/>
      <c r="EBP91" s="4"/>
      <c r="EBQ91" s="4"/>
      <c r="EBR91" s="4"/>
      <c r="EBS91" s="4"/>
      <c r="EBT91" s="4"/>
      <c r="EBU91" s="4"/>
      <c r="EBV91" s="4"/>
      <c r="EBW91" s="4"/>
      <c r="EBX91" s="4"/>
      <c r="EBY91" s="4"/>
      <c r="EBZ91" s="4"/>
      <c r="ECA91" s="4"/>
      <c r="ECB91" s="4"/>
      <c r="ECC91" s="4"/>
      <c r="ECD91" s="4"/>
      <c r="ECE91" s="4"/>
      <c r="ECF91" s="4"/>
      <c r="ECG91" s="4"/>
      <c r="ECH91" s="4"/>
      <c r="ECI91" s="4"/>
      <c r="ECJ91" s="4"/>
      <c r="ECK91" s="4"/>
      <c r="ECL91" s="4"/>
      <c r="ECM91" s="4"/>
      <c r="ECN91" s="4"/>
      <c r="ECO91" s="4"/>
      <c r="ECP91" s="4"/>
      <c r="ECQ91" s="4"/>
      <c r="ECR91" s="4"/>
      <c r="ECS91" s="4"/>
      <c r="ECT91" s="4"/>
      <c r="ECU91" s="4"/>
      <c r="ECV91" s="4"/>
      <c r="ECW91" s="4"/>
      <c r="ECX91" s="4"/>
      <c r="ECY91" s="4"/>
      <c r="ECZ91" s="4"/>
      <c r="EDA91" s="4"/>
      <c r="EDB91" s="4"/>
      <c r="EDC91" s="4"/>
      <c r="EDD91" s="4"/>
      <c r="EDE91" s="4"/>
      <c r="EDF91" s="4"/>
      <c r="EDG91" s="4"/>
      <c r="EDH91" s="4"/>
      <c r="EDI91" s="4"/>
      <c r="EDJ91" s="4"/>
      <c r="EDK91" s="4"/>
      <c r="EDL91" s="4"/>
      <c r="EDM91" s="4"/>
      <c r="EDN91" s="4"/>
      <c r="EDO91" s="4"/>
      <c r="EDP91" s="4"/>
      <c r="EDQ91" s="4"/>
      <c r="EDR91" s="4"/>
      <c r="EDS91" s="4"/>
      <c r="EDT91" s="4"/>
      <c r="EDU91" s="4"/>
      <c r="EDV91" s="4"/>
      <c r="EDW91" s="4"/>
      <c r="EDX91" s="4"/>
      <c r="EDY91" s="4"/>
      <c r="EDZ91" s="4"/>
      <c r="EEA91" s="4"/>
      <c r="EEB91" s="4"/>
      <c r="EEC91" s="4"/>
      <c r="EED91" s="4"/>
      <c r="EEE91" s="4"/>
      <c r="EEF91" s="4"/>
      <c r="EEG91" s="4"/>
      <c r="EEH91" s="4"/>
      <c r="EEI91" s="4"/>
      <c r="EEJ91" s="4"/>
      <c r="EEK91" s="4"/>
      <c r="EEL91" s="4"/>
      <c r="EEM91" s="4"/>
      <c r="EEN91" s="4"/>
      <c r="EEO91" s="4"/>
      <c r="EEP91" s="4"/>
      <c r="EEQ91" s="4"/>
      <c r="EER91" s="4"/>
      <c r="EES91" s="4"/>
      <c r="EET91" s="4"/>
      <c r="EEU91" s="4"/>
      <c r="EEV91" s="4"/>
      <c r="EEW91" s="4"/>
      <c r="EEX91" s="4"/>
      <c r="EEY91" s="4"/>
      <c r="EEZ91" s="4"/>
      <c r="EFA91" s="4"/>
      <c r="EFB91" s="4"/>
      <c r="EFC91" s="4"/>
      <c r="EFD91" s="4"/>
      <c r="EFE91" s="4"/>
      <c r="EFF91" s="4"/>
      <c r="EFG91" s="4"/>
      <c r="EFH91" s="4"/>
      <c r="EFI91" s="4"/>
      <c r="EFJ91" s="4"/>
      <c r="EFK91" s="4"/>
      <c r="EFL91" s="4"/>
      <c r="EFM91" s="4"/>
      <c r="EFN91" s="4"/>
      <c r="EFO91" s="4"/>
      <c r="EFP91" s="4"/>
      <c r="EFQ91" s="4"/>
      <c r="EFR91" s="4"/>
      <c r="EFS91" s="4"/>
      <c r="EFT91" s="4"/>
      <c r="EFU91" s="4"/>
      <c r="EFV91" s="4"/>
      <c r="EFW91" s="4"/>
      <c r="EFX91" s="4"/>
      <c r="EFY91" s="4"/>
      <c r="EFZ91" s="4"/>
      <c r="EGA91" s="4"/>
      <c r="EGB91" s="4"/>
      <c r="EGC91" s="4"/>
      <c r="EGD91" s="4"/>
      <c r="EGE91" s="4"/>
      <c r="EGF91" s="4"/>
      <c r="EGG91" s="4"/>
      <c r="EGH91" s="4"/>
      <c r="EGI91" s="4"/>
      <c r="EGJ91" s="4"/>
      <c r="EGK91" s="4"/>
      <c r="EGL91" s="4"/>
      <c r="EGM91" s="4"/>
      <c r="EGN91" s="4"/>
      <c r="EGO91" s="4"/>
      <c r="EGP91" s="4"/>
      <c r="EGQ91" s="4"/>
      <c r="EGR91" s="4"/>
      <c r="EGS91" s="4"/>
      <c r="EGT91" s="4"/>
      <c r="EGU91" s="4"/>
      <c r="EGV91" s="4"/>
      <c r="EGW91" s="4"/>
      <c r="EGX91" s="4"/>
      <c r="EGY91" s="4"/>
      <c r="EGZ91" s="4"/>
      <c r="EHA91" s="4"/>
      <c r="EHB91" s="4"/>
      <c r="EHC91" s="4"/>
      <c r="EHD91" s="4"/>
      <c r="EHE91" s="4"/>
      <c r="EHF91" s="4"/>
      <c r="EHG91" s="4"/>
      <c r="EHH91" s="4"/>
      <c r="EHI91" s="4"/>
      <c r="EHJ91" s="4"/>
      <c r="EHK91" s="4"/>
      <c r="EHL91" s="4"/>
      <c r="EHM91" s="4"/>
      <c r="EHN91" s="4"/>
      <c r="EHO91" s="4"/>
      <c r="EHP91" s="4"/>
      <c r="EHQ91" s="4"/>
      <c r="EHR91" s="4"/>
      <c r="EHS91" s="4"/>
      <c r="EHT91" s="4"/>
      <c r="EHU91" s="4"/>
      <c r="EHV91" s="4"/>
      <c r="EHW91" s="4"/>
      <c r="EHX91" s="4"/>
      <c r="EHY91" s="4"/>
      <c r="EHZ91" s="4"/>
      <c r="EIA91" s="4"/>
      <c r="EIB91" s="4"/>
      <c r="EIC91" s="4"/>
      <c r="EID91" s="4"/>
      <c r="EIE91" s="4"/>
      <c r="EIF91" s="4"/>
      <c r="EIG91" s="4"/>
      <c r="EIH91" s="4"/>
      <c r="EII91" s="4"/>
      <c r="EIJ91" s="4"/>
      <c r="EIK91" s="4"/>
      <c r="EIL91" s="4"/>
      <c r="EIM91" s="4"/>
      <c r="EIN91" s="4"/>
      <c r="EIO91" s="4"/>
      <c r="EIP91" s="4"/>
      <c r="EIQ91" s="4"/>
      <c r="EIR91" s="4"/>
      <c r="EIS91" s="4"/>
      <c r="EIT91" s="4"/>
      <c r="EIU91" s="4"/>
      <c r="EIV91" s="4"/>
      <c r="EIW91" s="4"/>
      <c r="EIX91" s="4"/>
      <c r="EIY91" s="4"/>
      <c r="EIZ91" s="4"/>
      <c r="EJA91" s="4"/>
      <c r="EJB91" s="4"/>
      <c r="EJC91" s="4"/>
      <c r="EJD91" s="4"/>
      <c r="EJE91" s="4"/>
      <c r="EJF91" s="4"/>
      <c r="EJG91" s="4"/>
      <c r="EJH91" s="4"/>
      <c r="EJI91" s="4"/>
      <c r="EJJ91" s="4"/>
      <c r="EJK91" s="4"/>
      <c r="EJL91" s="4"/>
      <c r="EJM91" s="4"/>
      <c r="EJN91" s="4"/>
      <c r="EJO91" s="4"/>
      <c r="EJP91" s="4"/>
      <c r="EJQ91" s="4"/>
      <c r="EJR91" s="4"/>
      <c r="EJS91" s="4"/>
      <c r="EJT91" s="4"/>
      <c r="EJU91" s="4"/>
      <c r="EJV91" s="4"/>
      <c r="EJW91" s="4"/>
      <c r="EJX91" s="4"/>
      <c r="EJY91" s="4"/>
      <c r="EJZ91" s="4"/>
      <c r="EKA91" s="4"/>
      <c r="EKB91" s="4"/>
      <c r="EKC91" s="4"/>
      <c r="EKD91" s="4"/>
      <c r="EKE91" s="4"/>
      <c r="EKF91" s="4"/>
      <c r="EKG91" s="4"/>
      <c r="EKH91" s="4"/>
      <c r="EKI91" s="4"/>
      <c r="EKJ91" s="4"/>
      <c r="EKK91" s="4"/>
      <c r="EKL91" s="4"/>
      <c r="EKM91" s="4"/>
      <c r="EKN91" s="4"/>
      <c r="EKO91" s="4"/>
      <c r="EKP91" s="4"/>
      <c r="EKQ91" s="4"/>
      <c r="EKR91" s="4"/>
      <c r="EKS91" s="4"/>
      <c r="EKT91" s="4"/>
      <c r="EKU91" s="4"/>
      <c r="EKV91" s="4"/>
      <c r="EKW91" s="4"/>
      <c r="EKX91" s="4"/>
      <c r="EKY91" s="4"/>
      <c r="EKZ91" s="4"/>
      <c r="ELA91" s="4"/>
      <c r="ELB91" s="4"/>
      <c r="ELC91" s="4"/>
      <c r="ELD91" s="4"/>
      <c r="ELE91" s="4"/>
      <c r="ELF91" s="4"/>
      <c r="ELG91" s="4"/>
      <c r="ELH91" s="4"/>
      <c r="ELI91" s="4"/>
      <c r="ELJ91" s="4"/>
      <c r="ELK91" s="4"/>
      <c r="ELL91" s="4"/>
      <c r="ELM91" s="4"/>
      <c r="ELN91" s="4"/>
      <c r="ELO91" s="4"/>
      <c r="ELP91" s="4"/>
      <c r="ELQ91" s="4"/>
      <c r="ELR91" s="4"/>
      <c r="ELS91" s="4"/>
      <c r="ELT91" s="4"/>
      <c r="ELU91" s="4"/>
      <c r="ELV91" s="4"/>
      <c r="ELW91" s="4"/>
      <c r="ELX91" s="4"/>
      <c r="ELY91" s="4"/>
      <c r="ELZ91" s="4"/>
      <c r="EMA91" s="4"/>
      <c r="EMB91" s="4"/>
      <c r="EMC91" s="4"/>
      <c r="EMD91" s="4"/>
      <c r="EME91" s="4"/>
      <c r="EMF91" s="4"/>
      <c r="EMG91" s="4"/>
      <c r="EMH91" s="4"/>
      <c r="EMI91" s="4"/>
      <c r="EMJ91" s="4"/>
      <c r="EMK91" s="4"/>
      <c r="EML91" s="4"/>
      <c r="EMM91" s="4"/>
      <c r="EMN91" s="4"/>
      <c r="EMO91" s="4"/>
      <c r="EMP91" s="4"/>
      <c r="EMQ91" s="4"/>
      <c r="EMR91" s="4"/>
      <c r="EMS91" s="4"/>
      <c r="EMT91" s="4"/>
      <c r="EMU91" s="4"/>
      <c r="EMV91" s="4"/>
      <c r="EMW91" s="4"/>
      <c r="EMX91" s="4"/>
      <c r="EMY91" s="4"/>
      <c r="EMZ91" s="4"/>
      <c r="ENA91" s="4"/>
      <c r="ENB91" s="4"/>
      <c r="ENC91" s="4"/>
      <c r="END91" s="4"/>
      <c r="ENE91" s="4"/>
      <c r="ENF91" s="4"/>
      <c r="ENG91" s="4"/>
      <c r="ENH91" s="4"/>
      <c r="ENI91" s="4"/>
      <c r="ENJ91" s="4"/>
      <c r="ENK91" s="4"/>
      <c r="ENL91" s="4"/>
      <c r="ENM91" s="4"/>
      <c r="ENN91" s="4"/>
      <c r="ENO91" s="4"/>
      <c r="ENP91" s="4"/>
      <c r="ENQ91" s="4"/>
      <c r="ENR91" s="4"/>
      <c r="ENS91" s="4"/>
      <c r="ENT91" s="4"/>
      <c r="ENU91" s="4"/>
      <c r="ENV91" s="4"/>
      <c r="ENW91" s="4"/>
      <c r="ENX91" s="4"/>
      <c r="ENY91" s="4"/>
      <c r="ENZ91" s="4"/>
      <c r="EOA91" s="4"/>
      <c r="EOB91" s="4"/>
      <c r="EOC91" s="4"/>
      <c r="EOD91" s="4"/>
      <c r="EOE91" s="4"/>
      <c r="EOF91" s="4"/>
      <c r="EOG91" s="4"/>
      <c r="EOH91" s="4"/>
      <c r="EOI91" s="4"/>
      <c r="EOJ91" s="4"/>
      <c r="EOK91" s="4"/>
      <c r="EOL91" s="4"/>
      <c r="EOM91" s="4"/>
      <c r="EON91" s="4"/>
      <c r="EOO91" s="4"/>
      <c r="EOP91" s="4"/>
      <c r="EOQ91" s="4"/>
      <c r="EOR91" s="4"/>
      <c r="EOS91" s="4"/>
      <c r="EOT91" s="4"/>
      <c r="EOU91" s="4"/>
      <c r="EOV91" s="4"/>
      <c r="EOW91" s="4"/>
      <c r="EOX91" s="4"/>
      <c r="EOY91" s="4"/>
      <c r="EOZ91" s="4"/>
      <c r="EPA91" s="4"/>
      <c r="EPB91" s="4"/>
      <c r="EPC91" s="4"/>
      <c r="EPD91" s="4"/>
      <c r="EPE91" s="4"/>
      <c r="EPF91" s="4"/>
      <c r="EPG91" s="4"/>
      <c r="EPH91" s="4"/>
      <c r="EPI91" s="4"/>
      <c r="EPJ91" s="4"/>
      <c r="EPK91" s="4"/>
      <c r="EPL91" s="4"/>
      <c r="EPM91" s="4"/>
      <c r="EPN91" s="4"/>
      <c r="EPO91" s="4"/>
      <c r="EPP91" s="4"/>
      <c r="EPQ91" s="4"/>
      <c r="EPR91" s="4"/>
      <c r="EPS91" s="4"/>
      <c r="EPT91" s="4"/>
      <c r="EPU91" s="4"/>
      <c r="EPV91" s="4"/>
      <c r="EPW91" s="4"/>
      <c r="EPX91" s="4"/>
      <c r="EPY91" s="4"/>
      <c r="EPZ91" s="4"/>
      <c r="EQA91" s="4"/>
      <c r="EQB91" s="4"/>
      <c r="EQC91" s="4"/>
      <c r="EQD91" s="4"/>
      <c r="EQE91" s="4"/>
      <c r="EQF91" s="4"/>
      <c r="EQG91" s="4"/>
      <c r="EQH91" s="4"/>
      <c r="EQI91" s="4"/>
      <c r="EQJ91" s="4"/>
      <c r="EQK91" s="4"/>
      <c r="EQL91" s="4"/>
      <c r="EQM91" s="4"/>
      <c r="EQN91" s="4"/>
      <c r="EQO91" s="4"/>
      <c r="EQP91" s="4"/>
      <c r="EQQ91" s="4"/>
      <c r="EQR91" s="4"/>
      <c r="EQS91" s="4"/>
      <c r="EQT91" s="4"/>
      <c r="EQU91" s="4"/>
      <c r="EQV91" s="4"/>
      <c r="EQW91" s="4"/>
      <c r="EQX91" s="4"/>
      <c r="EQY91" s="4"/>
      <c r="EQZ91" s="4"/>
      <c r="ERA91" s="4"/>
      <c r="ERB91" s="4"/>
      <c r="ERC91" s="4"/>
      <c r="ERD91" s="4"/>
      <c r="ERE91" s="4"/>
      <c r="ERF91" s="4"/>
      <c r="ERG91" s="4"/>
      <c r="ERH91" s="4"/>
      <c r="ERI91" s="4"/>
      <c r="ERJ91" s="4"/>
      <c r="ERK91" s="4"/>
      <c r="ERL91" s="4"/>
      <c r="ERM91" s="4"/>
      <c r="ERN91" s="4"/>
      <c r="ERO91" s="4"/>
      <c r="ERP91" s="4"/>
      <c r="ERQ91" s="4"/>
      <c r="ERR91" s="4"/>
      <c r="ERS91" s="4"/>
      <c r="ERT91" s="4"/>
      <c r="ERU91" s="4"/>
      <c r="ERV91" s="4"/>
      <c r="ERW91" s="4"/>
      <c r="ERX91" s="4"/>
      <c r="ERY91" s="4"/>
      <c r="ERZ91" s="4"/>
      <c r="ESA91" s="4"/>
      <c r="ESB91" s="4"/>
      <c r="ESC91" s="4"/>
      <c r="ESD91" s="4"/>
      <c r="ESE91" s="4"/>
      <c r="ESF91" s="4"/>
      <c r="ESG91" s="4"/>
      <c r="ESH91" s="4"/>
      <c r="ESI91" s="4"/>
      <c r="ESJ91" s="4"/>
      <c r="ESK91" s="4"/>
      <c r="ESL91" s="4"/>
      <c r="ESM91" s="4"/>
      <c r="ESN91" s="4"/>
      <c r="ESO91" s="4"/>
      <c r="ESP91" s="4"/>
      <c r="ESQ91" s="4"/>
      <c r="ESR91" s="4"/>
      <c r="ESS91" s="4"/>
      <c r="EST91" s="4"/>
      <c r="ESU91" s="4"/>
      <c r="ESV91" s="4"/>
      <c r="ESW91" s="4"/>
      <c r="ESX91" s="4"/>
      <c r="ESY91" s="4"/>
      <c r="ESZ91" s="4"/>
      <c r="ETA91" s="4"/>
      <c r="ETB91" s="4"/>
      <c r="ETC91" s="4"/>
      <c r="ETD91" s="4"/>
      <c r="ETE91" s="4"/>
      <c r="ETF91" s="4"/>
      <c r="ETG91" s="4"/>
      <c r="ETH91" s="4"/>
      <c r="ETI91" s="4"/>
      <c r="ETJ91" s="4"/>
      <c r="ETK91" s="4"/>
      <c r="ETL91" s="4"/>
      <c r="ETM91" s="4"/>
      <c r="ETN91" s="4"/>
      <c r="ETO91" s="4"/>
      <c r="ETP91" s="4"/>
      <c r="ETQ91" s="4"/>
      <c r="ETR91" s="4"/>
      <c r="ETS91" s="4"/>
      <c r="ETT91" s="4"/>
      <c r="ETU91" s="4"/>
      <c r="ETV91" s="4"/>
      <c r="ETW91" s="4"/>
      <c r="ETX91" s="4"/>
      <c r="ETY91" s="4"/>
      <c r="ETZ91" s="4"/>
      <c r="EUA91" s="4"/>
      <c r="EUB91" s="4"/>
      <c r="EUC91" s="4"/>
      <c r="EUD91" s="4"/>
      <c r="EUE91" s="4"/>
      <c r="EUF91" s="4"/>
      <c r="EUG91" s="4"/>
      <c r="EUH91" s="4"/>
      <c r="EUI91" s="4"/>
      <c r="EUJ91" s="4"/>
      <c r="EUK91" s="4"/>
      <c r="EUL91" s="4"/>
      <c r="EUM91" s="4"/>
      <c r="EUN91" s="4"/>
      <c r="EUO91" s="4"/>
      <c r="EUP91" s="4"/>
      <c r="EUQ91" s="4"/>
      <c r="EUR91" s="4"/>
      <c r="EUS91" s="4"/>
      <c r="EUT91" s="4"/>
      <c r="EUU91" s="4"/>
      <c r="EUV91" s="4"/>
      <c r="EUW91" s="4"/>
      <c r="EUX91" s="4"/>
      <c r="EUY91" s="4"/>
      <c r="EUZ91" s="4"/>
      <c r="EVA91" s="4"/>
      <c r="EVB91" s="4"/>
      <c r="EVC91" s="4"/>
      <c r="EVD91" s="4"/>
      <c r="EVE91" s="4"/>
      <c r="EVF91" s="4"/>
      <c r="EVG91" s="4"/>
      <c r="EVH91" s="4"/>
      <c r="EVI91" s="4"/>
      <c r="EVJ91" s="4"/>
      <c r="EVK91" s="4"/>
      <c r="EVL91" s="4"/>
      <c r="EVM91" s="4"/>
      <c r="EVN91" s="4"/>
      <c r="EVO91" s="4"/>
      <c r="EVP91" s="4"/>
      <c r="EVQ91" s="4"/>
      <c r="EVR91" s="4"/>
      <c r="EVS91" s="4"/>
      <c r="EVT91" s="4"/>
      <c r="EVU91" s="4"/>
      <c r="EVV91" s="4"/>
      <c r="EVW91" s="4"/>
      <c r="EVX91" s="4"/>
      <c r="EVY91" s="4"/>
      <c r="EVZ91" s="4"/>
      <c r="EWA91" s="4"/>
      <c r="EWB91" s="4"/>
      <c r="EWC91" s="4"/>
      <c r="EWD91" s="4"/>
      <c r="EWE91" s="4"/>
      <c r="EWF91" s="4"/>
      <c r="EWG91" s="4"/>
      <c r="EWH91" s="4"/>
      <c r="EWI91" s="4"/>
      <c r="EWJ91" s="4"/>
      <c r="EWK91" s="4"/>
      <c r="EWL91" s="4"/>
      <c r="EWM91" s="4"/>
      <c r="EWN91" s="4"/>
      <c r="EWO91" s="4"/>
      <c r="EWP91" s="4"/>
      <c r="EWQ91" s="4"/>
      <c r="EWR91" s="4"/>
      <c r="EWS91" s="4"/>
      <c r="EWT91" s="4"/>
      <c r="EWU91" s="4"/>
      <c r="EWV91" s="4"/>
      <c r="EWW91" s="4"/>
      <c r="EWX91" s="4"/>
      <c r="EWY91" s="4"/>
      <c r="EWZ91" s="4"/>
      <c r="EXA91" s="4"/>
      <c r="EXB91" s="4"/>
      <c r="EXC91" s="4"/>
      <c r="EXD91" s="4"/>
      <c r="EXE91" s="4"/>
      <c r="EXF91" s="4"/>
      <c r="EXG91" s="4"/>
      <c r="EXH91" s="4"/>
      <c r="EXI91" s="4"/>
      <c r="EXJ91" s="4"/>
      <c r="EXK91" s="4"/>
      <c r="EXL91" s="4"/>
      <c r="EXM91" s="4"/>
      <c r="EXN91" s="4"/>
      <c r="EXO91" s="4"/>
      <c r="EXP91" s="4"/>
      <c r="EXQ91" s="4"/>
      <c r="EXR91" s="4"/>
      <c r="EXS91" s="4"/>
      <c r="EXT91" s="4"/>
      <c r="EXU91" s="4"/>
      <c r="EXV91" s="4"/>
      <c r="EXW91" s="4"/>
      <c r="EXX91" s="4"/>
      <c r="EXY91" s="4"/>
      <c r="EXZ91" s="4"/>
      <c r="EYA91" s="4"/>
      <c r="EYB91" s="4"/>
      <c r="EYC91" s="4"/>
      <c r="EYD91" s="4"/>
      <c r="EYE91" s="4"/>
      <c r="EYF91" s="4"/>
      <c r="EYG91" s="4"/>
      <c r="EYH91" s="4"/>
      <c r="EYI91" s="4"/>
      <c r="EYJ91" s="4"/>
      <c r="EYK91" s="4"/>
      <c r="EYL91" s="4"/>
      <c r="EYM91" s="4"/>
      <c r="EYN91" s="4"/>
      <c r="EYO91" s="4"/>
      <c r="EYP91" s="4"/>
      <c r="EYQ91" s="4"/>
      <c r="EYR91" s="4"/>
      <c r="EYS91" s="4"/>
      <c r="EYT91" s="4"/>
      <c r="EYU91" s="4"/>
      <c r="EYV91" s="4"/>
      <c r="EYW91" s="4"/>
      <c r="EYX91" s="4"/>
      <c r="EYY91" s="4"/>
      <c r="EYZ91" s="4"/>
      <c r="EZA91" s="4"/>
      <c r="EZB91" s="4"/>
      <c r="EZC91" s="4"/>
      <c r="EZD91" s="4"/>
      <c r="EZE91" s="4"/>
      <c r="EZF91" s="4"/>
      <c r="EZG91" s="4"/>
      <c r="EZH91" s="4"/>
      <c r="EZI91" s="4"/>
      <c r="EZJ91" s="4"/>
      <c r="EZK91" s="4"/>
      <c r="EZL91" s="4"/>
      <c r="EZM91" s="4"/>
      <c r="EZN91" s="4"/>
      <c r="EZO91" s="4"/>
      <c r="EZP91" s="4"/>
      <c r="EZQ91" s="4"/>
      <c r="EZR91" s="4"/>
      <c r="EZS91" s="4"/>
      <c r="EZT91" s="4"/>
      <c r="EZU91" s="4"/>
      <c r="EZV91" s="4"/>
      <c r="EZW91" s="4"/>
      <c r="EZX91" s="4"/>
      <c r="EZY91" s="4"/>
      <c r="EZZ91" s="4"/>
      <c r="FAA91" s="4"/>
      <c r="FAB91" s="4"/>
      <c r="FAC91" s="4"/>
      <c r="FAD91" s="4"/>
      <c r="FAE91" s="4"/>
      <c r="FAF91" s="4"/>
      <c r="FAG91" s="4"/>
      <c r="FAH91" s="4"/>
      <c r="FAI91" s="4"/>
      <c r="FAJ91" s="4"/>
      <c r="FAK91" s="4"/>
      <c r="FAL91" s="4"/>
      <c r="FAM91" s="4"/>
      <c r="FAN91" s="4"/>
      <c r="FAO91" s="4"/>
      <c r="FAP91" s="4"/>
      <c r="FAQ91" s="4"/>
      <c r="FAR91" s="4"/>
      <c r="FAS91" s="4"/>
      <c r="FAT91" s="4"/>
      <c r="FAU91" s="4"/>
      <c r="FAV91" s="4"/>
      <c r="FAW91" s="4"/>
      <c r="FAX91" s="4"/>
      <c r="FAY91" s="4"/>
      <c r="FAZ91" s="4"/>
      <c r="FBA91" s="4"/>
      <c r="FBB91" s="4"/>
      <c r="FBC91" s="4"/>
      <c r="FBD91" s="4"/>
      <c r="FBE91" s="4"/>
      <c r="FBF91" s="4"/>
      <c r="FBG91" s="4"/>
      <c r="FBH91" s="4"/>
      <c r="FBI91" s="4"/>
      <c r="FBJ91" s="4"/>
      <c r="FBK91" s="4"/>
      <c r="FBL91" s="4"/>
      <c r="FBM91" s="4"/>
      <c r="FBN91" s="4"/>
      <c r="FBO91" s="4"/>
      <c r="FBP91" s="4"/>
      <c r="FBQ91" s="4"/>
      <c r="FBR91" s="4"/>
      <c r="FBS91" s="4"/>
      <c r="FBT91" s="4"/>
      <c r="FBU91" s="4"/>
      <c r="FBV91" s="4"/>
      <c r="FBW91" s="4"/>
      <c r="FBX91" s="4"/>
      <c r="FBY91" s="4"/>
      <c r="FBZ91" s="4"/>
      <c r="FCA91" s="4"/>
      <c r="FCB91" s="4"/>
      <c r="FCC91" s="4"/>
      <c r="FCD91" s="4"/>
      <c r="FCE91" s="4"/>
      <c r="FCF91" s="4"/>
      <c r="FCG91" s="4"/>
      <c r="FCH91" s="4"/>
      <c r="FCI91" s="4"/>
      <c r="FCJ91" s="4"/>
      <c r="FCK91" s="4"/>
      <c r="FCL91" s="4"/>
      <c r="FCM91" s="4"/>
      <c r="FCN91" s="4"/>
      <c r="FCO91" s="4"/>
      <c r="FCP91" s="4"/>
      <c r="FCQ91" s="4"/>
      <c r="FCR91" s="4"/>
      <c r="FCS91" s="4"/>
      <c r="FCT91" s="4"/>
      <c r="FCU91" s="4"/>
      <c r="FCV91" s="4"/>
      <c r="FCW91" s="4"/>
      <c r="FCX91" s="4"/>
      <c r="FCY91" s="4"/>
      <c r="FCZ91" s="4"/>
      <c r="FDA91" s="4"/>
      <c r="FDB91" s="4"/>
      <c r="FDC91" s="4"/>
      <c r="FDD91" s="4"/>
      <c r="FDE91" s="4"/>
      <c r="FDF91" s="4"/>
      <c r="FDG91" s="4"/>
      <c r="FDH91" s="4"/>
      <c r="FDI91" s="4"/>
      <c r="FDJ91" s="4"/>
      <c r="FDK91" s="4"/>
      <c r="FDL91" s="4"/>
      <c r="FDM91" s="4"/>
      <c r="FDN91" s="4"/>
      <c r="FDO91" s="4"/>
      <c r="FDP91" s="4"/>
      <c r="FDQ91" s="4"/>
      <c r="FDR91" s="4"/>
      <c r="FDS91" s="4"/>
      <c r="FDT91" s="4"/>
      <c r="FDU91" s="4"/>
      <c r="FDV91" s="4"/>
      <c r="FDW91" s="4"/>
      <c r="FDX91" s="4"/>
      <c r="FDY91" s="4"/>
      <c r="FDZ91" s="4"/>
      <c r="FEA91" s="4"/>
      <c r="FEB91" s="4"/>
      <c r="FEC91" s="4"/>
      <c r="FED91" s="4"/>
      <c r="FEE91" s="4"/>
      <c r="FEF91" s="4"/>
      <c r="FEG91" s="4"/>
      <c r="FEH91" s="4"/>
      <c r="FEI91" s="4"/>
      <c r="FEJ91" s="4"/>
      <c r="FEK91" s="4"/>
      <c r="FEL91" s="4"/>
      <c r="FEM91" s="4"/>
      <c r="FEN91" s="4"/>
      <c r="FEO91" s="4"/>
      <c r="FEP91" s="4"/>
      <c r="FEQ91" s="4"/>
      <c r="FER91" s="4"/>
      <c r="FES91" s="4"/>
      <c r="FET91" s="4"/>
      <c r="FEU91" s="4"/>
      <c r="FEV91" s="4"/>
      <c r="FEW91" s="4"/>
      <c r="FEX91" s="4"/>
      <c r="FEY91" s="4"/>
      <c r="FEZ91" s="4"/>
      <c r="FFA91" s="4"/>
      <c r="FFB91" s="4"/>
      <c r="FFC91" s="4"/>
      <c r="FFD91" s="4"/>
      <c r="FFE91" s="4"/>
      <c r="FFF91" s="4"/>
      <c r="FFG91" s="4"/>
      <c r="FFH91" s="4"/>
      <c r="FFI91" s="4"/>
      <c r="FFJ91" s="4"/>
      <c r="FFK91" s="4"/>
      <c r="FFL91" s="4"/>
      <c r="FFM91" s="4"/>
      <c r="FFN91" s="4"/>
      <c r="FFO91" s="4"/>
      <c r="FFP91" s="4"/>
      <c r="FFQ91" s="4"/>
      <c r="FFR91" s="4"/>
      <c r="FFS91" s="4"/>
      <c r="FFT91" s="4"/>
      <c r="FFU91" s="4"/>
      <c r="FFV91" s="4"/>
      <c r="FFW91" s="4"/>
      <c r="FFX91" s="4"/>
      <c r="FFY91" s="4"/>
      <c r="FFZ91" s="4"/>
      <c r="FGA91" s="4"/>
      <c r="FGB91" s="4"/>
      <c r="FGC91" s="4"/>
      <c r="FGD91" s="4"/>
      <c r="FGE91" s="4"/>
      <c r="FGF91" s="4"/>
      <c r="FGG91" s="4"/>
      <c r="FGH91" s="4"/>
      <c r="FGI91" s="4"/>
      <c r="FGJ91" s="4"/>
      <c r="FGK91" s="4"/>
      <c r="FGL91" s="4"/>
      <c r="FGM91" s="4"/>
      <c r="FGN91" s="4"/>
      <c r="FGO91" s="4"/>
      <c r="FGP91" s="4"/>
      <c r="FGQ91" s="4"/>
      <c r="FGR91" s="4"/>
      <c r="FGS91" s="4"/>
      <c r="FGT91" s="4"/>
      <c r="FGU91" s="4"/>
      <c r="FGV91" s="4"/>
      <c r="FGW91" s="4"/>
      <c r="FGX91" s="4"/>
      <c r="FGY91" s="4"/>
      <c r="FGZ91" s="4"/>
      <c r="FHA91" s="4"/>
      <c r="FHB91" s="4"/>
      <c r="FHC91" s="4"/>
      <c r="FHD91" s="4"/>
      <c r="FHE91" s="4"/>
      <c r="FHF91" s="4"/>
      <c r="FHG91" s="4"/>
      <c r="FHH91" s="4"/>
      <c r="FHI91" s="4"/>
      <c r="FHJ91" s="4"/>
      <c r="FHK91" s="4"/>
      <c r="FHL91" s="4"/>
      <c r="FHM91" s="4"/>
      <c r="FHN91" s="4"/>
      <c r="FHO91" s="4"/>
      <c r="FHP91" s="4"/>
      <c r="FHQ91" s="4"/>
      <c r="FHR91" s="4"/>
      <c r="FHS91" s="4"/>
      <c r="FHT91" s="4"/>
      <c r="FHU91" s="4"/>
      <c r="FHV91" s="4"/>
      <c r="FHW91" s="4"/>
      <c r="FHX91" s="4"/>
      <c r="FHY91" s="4"/>
      <c r="FHZ91" s="4"/>
      <c r="FIA91" s="4"/>
      <c r="FIB91" s="4"/>
      <c r="FIC91" s="4"/>
      <c r="FID91" s="4"/>
      <c r="FIE91" s="4"/>
      <c r="FIF91" s="4"/>
      <c r="FIG91" s="4"/>
      <c r="FIH91" s="4"/>
      <c r="FII91" s="4"/>
      <c r="FIJ91" s="4"/>
      <c r="FIK91" s="4"/>
      <c r="FIL91" s="4"/>
      <c r="FIM91" s="4"/>
      <c r="FIN91" s="4"/>
      <c r="FIO91" s="4"/>
      <c r="FIP91" s="4"/>
      <c r="FIQ91" s="4"/>
      <c r="FIR91" s="4"/>
      <c r="FIS91" s="4"/>
      <c r="FIT91" s="4"/>
      <c r="FIU91" s="4"/>
      <c r="FIV91" s="4"/>
      <c r="FIW91" s="4"/>
      <c r="FIX91" s="4"/>
      <c r="FIY91" s="4"/>
      <c r="FIZ91" s="4"/>
      <c r="FJA91" s="4"/>
      <c r="FJB91" s="4"/>
      <c r="FJC91" s="4"/>
      <c r="FJD91" s="4"/>
      <c r="FJE91" s="4"/>
      <c r="FJF91" s="4"/>
      <c r="FJG91" s="4"/>
      <c r="FJH91" s="4"/>
      <c r="FJI91" s="4"/>
      <c r="FJJ91" s="4"/>
      <c r="FJK91" s="4"/>
      <c r="FJL91" s="4"/>
      <c r="FJM91" s="4"/>
      <c r="FJN91" s="4"/>
      <c r="FJO91" s="4"/>
      <c r="FJP91" s="4"/>
      <c r="FJQ91" s="4"/>
      <c r="FJR91" s="4"/>
      <c r="FJS91" s="4"/>
      <c r="FJT91" s="4"/>
      <c r="FJU91" s="4"/>
      <c r="FJV91" s="4"/>
      <c r="FJW91" s="4"/>
      <c r="FJX91" s="4"/>
      <c r="FJY91" s="4"/>
      <c r="FJZ91" s="4"/>
      <c r="FKA91" s="4"/>
      <c r="FKB91" s="4"/>
      <c r="FKC91" s="4"/>
      <c r="FKD91" s="4"/>
      <c r="FKE91" s="4"/>
      <c r="FKF91" s="4"/>
      <c r="FKG91" s="4"/>
      <c r="FKH91" s="4"/>
      <c r="FKI91" s="4"/>
      <c r="FKJ91" s="4"/>
      <c r="FKK91" s="4"/>
      <c r="FKL91" s="4"/>
      <c r="FKM91" s="4"/>
      <c r="FKN91" s="4"/>
      <c r="FKO91" s="4"/>
      <c r="FKP91" s="4"/>
      <c r="FKQ91" s="4"/>
      <c r="FKR91" s="4"/>
      <c r="FKS91" s="4"/>
      <c r="FKT91" s="4"/>
      <c r="FKU91" s="4"/>
      <c r="FKV91" s="4"/>
      <c r="FKW91" s="4"/>
      <c r="FKX91" s="4"/>
      <c r="FKY91" s="4"/>
      <c r="FKZ91" s="4"/>
      <c r="FLA91" s="4"/>
      <c r="FLB91" s="4"/>
      <c r="FLC91" s="4"/>
      <c r="FLD91" s="4"/>
      <c r="FLE91" s="4"/>
      <c r="FLF91" s="4"/>
      <c r="FLG91" s="4"/>
      <c r="FLH91" s="4"/>
      <c r="FLI91" s="4"/>
      <c r="FLJ91" s="4"/>
      <c r="FLK91" s="4"/>
      <c r="FLL91" s="4"/>
      <c r="FLM91" s="4"/>
      <c r="FLN91" s="4"/>
      <c r="FLO91" s="4"/>
      <c r="FLP91" s="4"/>
      <c r="FLQ91" s="4"/>
      <c r="FLR91" s="4"/>
      <c r="FLS91" s="4"/>
      <c r="FLT91" s="4"/>
      <c r="FLU91" s="4"/>
      <c r="FLV91" s="4"/>
      <c r="FLW91" s="4"/>
      <c r="FLX91" s="4"/>
      <c r="FLY91" s="4"/>
      <c r="FLZ91" s="4"/>
      <c r="FMA91" s="4"/>
      <c r="FMB91" s="4"/>
      <c r="FMC91" s="4"/>
      <c r="FMD91" s="4"/>
      <c r="FME91" s="4"/>
      <c r="FMF91" s="4"/>
      <c r="FMG91" s="4"/>
      <c r="FMH91" s="4"/>
      <c r="FMI91" s="4"/>
      <c r="FMJ91" s="4"/>
      <c r="FMK91" s="4"/>
      <c r="FML91" s="4"/>
      <c r="FMM91" s="4"/>
      <c r="FMN91" s="4"/>
      <c r="FMO91" s="4"/>
      <c r="FMP91" s="4"/>
      <c r="FMQ91" s="4"/>
      <c r="FMR91" s="4"/>
      <c r="FMS91" s="4"/>
      <c r="FMT91" s="4"/>
      <c r="FMU91" s="4"/>
      <c r="FMV91" s="4"/>
      <c r="FMW91" s="4"/>
      <c r="FMX91" s="4"/>
      <c r="FMY91" s="4"/>
      <c r="FMZ91" s="4"/>
      <c r="FNA91" s="4"/>
      <c r="FNB91" s="4"/>
      <c r="FNC91" s="4"/>
      <c r="FND91" s="4"/>
      <c r="FNE91" s="4"/>
      <c r="FNF91" s="4"/>
      <c r="FNG91" s="4"/>
      <c r="FNH91" s="4"/>
      <c r="FNI91" s="4"/>
      <c r="FNJ91" s="4"/>
      <c r="FNK91" s="4"/>
      <c r="FNL91" s="4"/>
      <c r="FNM91" s="4"/>
      <c r="FNN91" s="4"/>
      <c r="FNO91" s="4"/>
      <c r="FNP91" s="4"/>
      <c r="FNQ91" s="4"/>
      <c r="FNR91" s="4"/>
      <c r="FNS91" s="4"/>
      <c r="FNT91" s="4"/>
      <c r="FNU91" s="4"/>
      <c r="FNV91" s="4"/>
      <c r="FNW91" s="4"/>
      <c r="FNX91" s="4"/>
      <c r="FNY91" s="4"/>
      <c r="FNZ91" s="4"/>
      <c r="FOA91" s="4"/>
      <c r="FOB91" s="4"/>
      <c r="FOC91" s="4"/>
      <c r="FOD91" s="4"/>
      <c r="FOE91" s="4"/>
      <c r="FOF91" s="4"/>
      <c r="FOG91" s="4"/>
      <c r="FOH91" s="4"/>
      <c r="FOI91" s="4"/>
      <c r="FOJ91" s="4"/>
      <c r="FOK91" s="4"/>
      <c r="FOL91" s="4"/>
      <c r="FOM91" s="4"/>
      <c r="FON91" s="4"/>
      <c r="FOO91" s="4"/>
      <c r="FOP91" s="4"/>
      <c r="FOQ91" s="4"/>
      <c r="FOR91" s="4"/>
      <c r="FOS91" s="4"/>
      <c r="FOT91" s="4"/>
      <c r="FOU91" s="4"/>
      <c r="FOV91" s="4"/>
      <c r="FOW91" s="4"/>
      <c r="FOX91" s="4"/>
      <c r="FOY91" s="4"/>
      <c r="FOZ91" s="4"/>
      <c r="FPA91" s="4"/>
      <c r="FPB91" s="4"/>
      <c r="FPC91" s="4"/>
      <c r="FPD91" s="4"/>
      <c r="FPE91" s="4"/>
      <c r="FPF91" s="4"/>
      <c r="FPG91" s="4"/>
      <c r="FPH91" s="4"/>
      <c r="FPI91" s="4"/>
      <c r="FPJ91" s="4"/>
      <c r="FPK91" s="4"/>
      <c r="FPL91" s="4"/>
      <c r="FPM91" s="4"/>
      <c r="FPN91" s="4"/>
      <c r="FPO91" s="4"/>
      <c r="FPP91" s="4"/>
      <c r="FPQ91" s="4"/>
      <c r="FPR91" s="4"/>
      <c r="FPS91" s="4"/>
      <c r="FPT91" s="4"/>
      <c r="FPU91" s="4"/>
      <c r="FPV91" s="4"/>
      <c r="FPW91" s="4"/>
      <c r="FPX91" s="4"/>
      <c r="FPY91" s="4"/>
      <c r="FPZ91" s="4"/>
      <c r="FQA91" s="4"/>
      <c r="FQB91" s="4"/>
      <c r="FQC91" s="4"/>
      <c r="FQD91" s="4"/>
      <c r="FQE91" s="4"/>
      <c r="FQF91" s="4"/>
      <c r="FQG91" s="4"/>
      <c r="FQH91" s="4"/>
      <c r="FQI91" s="4"/>
      <c r="FQJ91" s="4"/>
      <c r="FQK91" s="4"/>
      <c r="FQL91" s="4"/>
      <c r="FQM91" s="4"/>
      <c r="FQN91" s="4"/>
      <c r="FQO91" s="4"/>
      <c r="FQP91" s="4"/>
      <c r="FQQ91" s="4"/>
      <c r="FQR91" s="4"/>
      <c r="FQS91" s="4"/>
      <c r="FQT91" s="4"/>
      <c r="FQU91" s="4"/>
      <c r="FQV91" s="4"/>
      <c r="FQW91" s="4"/>
      <c r="FQX91" s="4"/>
      <c r="FQY91" s="4"/>
      <c r="FQZ91" s="4"/>
      <c r="FRA91" s="4"/>
      <c r="FRB91" s="4"/>
      <c r="FRC91" s="4"/>
      <c r="FRD91" s="4"/>
      <c r="FRE91" s="4"/>
      <c r="FRF91" s="4"/>
      <c r="FRG91" s="4"/>
      <c r="FRH91" s="4"/>
      <c r="FRI91" s="4"/>
      <c r="FRJ91" s="4"/>
      <c r="FRK91" s="4"/>
      <c r="FRL91" s="4"/>
      <c r="FRM91" s="4"/>
      <c r="FRN91" s="4"/>
      <c r="FRO91" s="4"/>
      <c r="FRP91" s="4"/>
      <c r="FRQ91" s="4"/>
      <c r="FRR91" s="4"/>
      <c r="FRS91" s="4"/>
      <c r="FRT91" s="4"/>
      <c r="FRU91" s="4"/>
      <c r="FRV91" s="4"/>
      <c r="FRW91" s="4"/>
      <c r="FRX91" s="4"/>
      <c r="FRY91" s="4"/>
      <c r="FRZ91" s="4"/>
      <c r="FSA91" s="4"/>
      <c r="FSB91" s="4"/>
      <c r="FSC91" s="4"/>
      <c r="FSD91" s="4"/>
      <c r="FSE91" s="4"/>
      <c r="FSF91" s="4"/>
      <c r="FSG91" s="4"/>
      <c r="FSH91" s="4"/>
      <c r="FSI91" s="4"/>
      <c r="FSJ91" s="4"/>
      <c r="FSK91" s="4"/>
      <c r="FSL91" s="4"/>
      <c r="FSM91" s="4"/>
      <c r="FSN91" s="4"/>
      <c r="FSO91" s="4"/>
      <c r="FSP91" s="4"/>
      <c r="FSQ91" s="4"/>
      <c r="FSR91" s="4"/>
      <c r="FSS91" s="4"/>
      <c r="FST91" s="4"/>
      <c r="FSU91" s="4"/>
      <c r="FSV91" s="4"/>
      <c r="FSW91" s="4"/>
      <c r="FSX91" s="4"/>
      <c r="FSY91" s="4"/>
      <c r="FSZ91" s="4"/>
      <c r="FTA91" s="4"/>
      <c r="FTB91" s="4"/>
      <c r="FTC91" s="4"/>
      <c r="FTD91" s="4"/>
      <c r="FTE91" s="4"/>
      <c r="FTF91" s="4"/>
      <c r="FTG91" s="4"/>
      <c r="FTH91" s="4"/>
      <c r="FTI91" s="4"/>
      <c r="FTJ91" s="4"/>
      <c r="FTK91" s="4"/>
      <c r="FTL91" s="4"/>
      <c r="FTM91" s="4"/>
      <c r="FTN91" s="4"/>
      <c r="FTO91" s="4"/>
      <c r="FTP91" s="4"/>
      <c r="FTQ91" s="4"/>
      <c r="FTR91" s="4"/>
      <c r="FTS91" s="4"/>
      <c r="FTT91" s="4"/>
      <c r="FTU91" s="4"/>
      <c r="FTV91" s="4"/>
      <c r="FTW91" s="4"/>
      <c r="FTX91" s="4"/>
      <c r="FTY91" s="4"/>
      <c r="FTZ91" s="4"/>
      <c r="FUA91" s="4"/>
      <c r="FUB91" s="4"/>
      <c r="FUC91" s="4"/>
      <c r="FUD91" s="4"/>
      <c r="FUE91" s="4"/>
      <c r="FUF91" s="4"/>
      <c r="FUG91" s="4"/>
      <c r="FUH91" s="4"/>
      <c r="FUI91" s="4"/>
      <c r="FUJ91" s="4"/>
      <c r="FUK91" s="4"/>
      <c r="FUL91" s="4"/>
      <c r="FUM91" s="4"/>
      <c r="FUN91" s="4"/>
      <c r="FUO91" s="4"/>
      <c r="FUP91" s="4"/>
      <c r="FUQ91" s="4"/>
      <c r="FUR91" s="4"/>
      <c r="FUS91" s="4"/>
      <c r="FUT91" s="4"/>
      <c r="FUU91" s="4"/>
      <c r="FUV91" s="4"/>
      <c r="FUW91" s="4"/>
      <c r="FUX91" s="4"/>
      <c r="FUY91" s="4"/>
      <c r="FUZ91" s="4"/>
      <c r="FVA91" s="4"/>
      <c r="FVB91" s="4"/>
      <c r="FVC91" s="4"/>
      <c r="FVD91" s="4"/>
      <c r="FVE91" s="4"/>
      <c r="FVF91" s="4"/>
      <c r="FVG91" s="4"/>
      <c r="FVH91" s="4"/>
      <c r="FVI91" s="4"/>
      <c r="FVJ91" s="4"/>
      <c r="FVK91" s="4"/>
      <c r="FVL91" s="4"/>
      <c r="FVM91" s="4"/>
      <c r="FVN91" s="4"/>
      <c r="FVO91" s="4"/>
      <c r="FVP91" s="4"/>
      <c r="FVQ91" s="4"/>
      <c r="FVR91" s="4"/>
      <c r="FVS91" s="4"/>
      <c r="FVT91" s="4"/>
      <c r="FVU91" s="4"/>
      <c r="FVV91" s="4"/>
      <c r="FVW91" s="4"/>
      <c r="FVX91" s="4"/>
      <c r="FVY91" s="4"/>
      <c r="FVZ91" s="4"/>
      <c r="FWA91" s="4"/>
      <c r="FWB91" s="4"/>
      <c r="FWC91" s="4"/>
      <c r="FWD91" s="4"/>
      <c r="FWE91" s="4"/>
      <c r="FWF91" s="4"/>
      <c r="FWG91" s="4"/>
      <c r="FWH91" s="4"/>
      <c r="FWI91" s="4"/>
      <c r="FWJ91" s="4"/>
      <c r="FWK91" s="4"/>
      <c r="FWL91" s="4"/>
      <c r="FWM91" s="4"/>
      <c r="FWN91" s="4"/>
      <c r="FWO91" s="4"/>
      <c r="FWP91" s="4"/>
      <c r="FWQ91" s="4"/>
      <c r="FWR91" s="4"/>
      <c r="FWS91" s="4"/>
      <c r="FWT91" s="4"/>
      <c r="FWU91" s="4"/>
      <c r="FWV91" s="4"/>
      <c r="FWW91" s="4"/>
      <c r="FWX91" s="4"/>
      <c r="FWY91" s="4"/>
      <c r="FWZ91" s="4"/>
      <c r="FXA91" s="4"/>
      <c r="FXB91" s="4"/>
      <c r="FXC91" s="4"/>
      <c r="FXD91" s="4"/>
      <c r="FXE91" s="4"/>
      <c r="FXF91" s="4"/>
      <c r="FXG91" s="4"/>
      <c r="FXH91" s="4"/>
      <c r="FXI91" s="4"/>
      <c r="FXJ91" s="4"/>
      <c r="FXK91" s="4"/>
      <c r="FXL91" s="4"/>
      <c r="FXM91" s="4"/>
      <c r="FXN91" s="4"/>
      <c r="FXO91" s="4"/>
      <c r="FXP91" s="4"/>
      <c r="FXQ91" s="4"/>
      <c r="FXR91" s="4"/>
      <c r="FXS91" s="4"/>
      <c r="FXT91" s="4"/>
      <c r="FXU91" s="4"/>
      <c r="FXV91" s="4"/>
      <c r="FXW91" s="4"/>
      <c r="FXX91" s="4"/>
      <c r="FXY91" s="4"/>
      <c r="FXZ91" s="4"/>
      <c r="FYA91" s="4"/>
      <c r="FYB91" s="4"/>
      <c r="FYC91" s="4"/>
      <c r="FYD91" s="4"/>
      <c r="FYE91" s="4"/>
      <c r="FYF91" s="4"/>
      <c r="FYG91" s="4"/>
      <c r="FYH91" s="4"/>
      <c r="FYI91" s="4"/>
      <c r="FYJ91" s="4"/>
      <c r="FYK91" s="4"/>
      <c r="FYL91" s="4"/>
      <c r="FYM91" s="4"/>
      <c r="FYN91" s="4"/>
      <c r="FYO91" s="4"/>
      <c r="FYP91" s="4"/>
      <c r="FYQ91" s="4"/>
      <c r="FYR91" s="4"/>
      <c r="FYS91" s="4"/>
      <c r="FYT91" s="4"/>
      <c r="FYU91" s="4"/>
      <c r="FYV91" s="4"/>
      <c r="FYW91" s="4"/>
      <c r="FYX91" s="4"/>
      <c r="FYY91" s="4"/>
      <c r="FYZ91" s="4"/>
      <c r="FZA91" s="4"/>
      <c r="FZB91" s="4"/>
      <c r="FZC91" s="4"/>
      <c r="FZD91" s="4"/>
      <c r="FZE91" s="4"/>
      <c r="FZF91" s="4"/>
      <c r="FZG91" s="4"/>
      <c r="FZH91" s="4"/>
      <c r="FZI91" s="4"/>
      <c r="FZJ91" s="4"/>
      <c r="FZK91" s="4"/>
      <c r="FZL91" s="4"/>
      <c r="FZM91" s="4"/>
      <c r="FZN91" s="4"/>
      <c r="FZO91" s="4"/>
      <c r="FZP91" s="4"/>
      <c r="FZQ91" s="4"/>
      <c r="FZR91" s="4"/>
      <c r="FZS91" s="4"/>
      <c r="FZT91" s="4"/>
      <c r="FZU91" s="4"/>
      <c r="FZV91" s="4"/>
      <c r="FZW91" s="4"/>
      <c r="FZX91" s="4"/>
      <c r="FZY91" s="4"/>
      <c r="FZZ91" s="4"/>
      <c r="GAA91" s="4"/>
      <c r="GAB91" s="4"/>
      <c r="GAC91" s="4"/>
      <c r="GAD91" s="4"/>
      <c r="GAE91" s="4"/>
      <c r="GAF91" s="4"/>
      <c r="GAG91" s="4"/>
      <c r="GAH91" s="4"/>
      <c r="GAI91" s="4"/>
      <c r="GAJ91" s="4"/>
      <c r="GAK91" s="4"/>
      <c r="GAL91" s="4"/>
      <c r="GAM91" s="4"/>
      <c r="GAN91" s="4"/>
      <c r="GAO91" s="4"/>
      <c r="GAP91" s="4"/>
      <c r="GAQ91" s="4"/>
      <c r="GAR91" s="4"/>
      <c r="GAS91" s="4"/>
      <c r="GAT91" s="4"/>
      <c r="GAU91" s="4"/>
      <c r="GAV91" s="4"/>
      <c r="GAW91" s="4"/>
      <c r="GAX91" s="4"/>
      <c r="GAY91" s="4"/>
      <c r="GAZ91" s="4"/>
      <c r="GBA91" s="4"/>
      <c r="GBB91" s="4"/>
      <c r="GBC91" s="4"/>
      <c r="GBD91" s="4"/>
      <c r="GBE91" s="4"/>
      <c r="GBF91" s="4"/>
      <c r="GBG91" s="4"/>
      <c r="GBH91" s="4"/>
      <c r="GBI91" s="4"/>
      <c r="GBJ91" s="4"/>
      <c r="GBK91" s="4"/>
      <c r="GBL91" s="4"/>
      <c r="GBM91" s="4"/>
      <c r="GBN91" s="4"/>
      <c r="GBO91" s="4"/>
      <c r="GBP91" s="4"/>
      <c r="GBQ91" s="4"/>
      <c r="GBR91" s="4"/>
      <c r="GBS91" s="4"/>
      <c r="GBT91" s="4"/>
      <c r="GBU91" s="4"/>
      <c r="GBV91" s="4"/>
      <c r="GBW91" s="4"/>
      <c r="GBX91" s="4"/>
      <c r="GBY91" s="4"/>
      <c r="GBZ91" s="4"/>
      <c r="GCA91" s="4"/>
      <c r="GCB91" s="4"/>
      <c r="GCC91" s="4"/>
      <c r="GCD91" s="4"/>
      <c r="GCE91" s="4"/>
      <c r="GCF91" s="4"/>
      <c r="GCG91" s="4"/>
      <c r="GCH91" s="4"/>
      <c r="GCI91" s="4"/>
      <c r="GCJ91" s="4"/>
      <c r="GCK91" s="4"/>
      <c r="GCL91" s="4"/>
      <c r="GCM91" s="4"/>
      <c r="GCN91" s="4"/>
      <c r="GCO91" s="4"/>
      <c r="GCP91" s="4"/>
      <c r="GCQ91" s="4"/>
      <c r="GCR91" s="4"/>
      <c r="GCS91" s="4"/>
      <c r="GCT91" s="4"/>
      <c r="GCU91" s="4"/>
      <c r="GCV91" s="4"/>
      <c r="GCW91" s="4"/>
      <c r="GCX91" s="4"/>
      <c r="GCY91" s="4"/>
      <c r="GCZ91" s="4"/>
      <c r="GDA91" s="4"/>
      <c r="GDB91" s="4"/>
      <c r="GDC91" s="4"/>
      <c r="GDD91" s="4"/>
      <c r="GDE91" s="4"/>
      <c r="GDF91" s="4"/>
      <c r="GDG91" s="4"/>
      <c r="GDH91" s="4"/>
      <c r="GDI91" s="4"/>
      <c r="GDJ91" s="4"/>
      <c r="GDK91" s="4"/>
      <c r="GDL91" s="4"/>
      <c r="GDM91" s="4"/>
      <c r="GDN91" s="4"/>
      <c r="GDO91" s="4"/>
      <c r="GDP91" s="4"/>
      <c r="GDQ91" s="4"/>
      <c r="GDR91" s="4"/>
      <c r="GDS91" s="4"/>
      <c r="GDT91" s="4"/>
      <c r="GDU91" s="4"/>
      <c r="GDV91" s="4"/>
      <c r="GDW91" s="4"/>
      <c r="GDX91" s="4"/>
      <c r="GDY91" s="4"/>
      <c r="GDZ91" s="4"/>
      <c r="GEA91" s="4"/>
      <c r="GEB91" s="4"/>
      <c r="GEC91" s="4"/>
      <c r="GED91" s="4"/>
      <c r="GEE91" s="4"/>
      <c r="GEF91" s="4"/>
      <c r="GEG91" s="4"/>
      <c r="GEH91" s="4"/>
      <c r="GEI91" s="4"/>
      <c r="GEJ91" s="4"/>
      <c r="GEK91" s="4"/>
      <c r="GEL91" s="4"/>
      <c r="GEM91" s="4"/>
      <c r="GEN91" s="4"/>
      <c r="GEO91" s="4"/>
      <c r="GEP91" s="4"/>
      <c r="GEQ91" s="4"/>
      <c r="GER91" s="4"/>
      <c r="GES91" s="4"/>
      <c r="GET91" s="4"/>
      <c r="GEU91" s="4"/>
      <c r="GEV91" s="4"/>
      <c r="GEW91" s="4"/>
      <c r="GEX91" s="4"/>
      <c r="GEY91" s="4"/>
      <c r="GEZ91" s="4"/>
      <c r="GFA91" s="4"/>
      <c r="GFB91" s="4"/>
      <c r="GFC91" s="4"/>
      <c r="GFD91" s="4"/>
      <c r="GFE91" s="4"/>
      <c r="GFF91" s="4"/>
      <c r="GFG91" s="4"/>
      <c r="GFH91" s="4"/>
      <c r="GFI91" s="4"/>
      <c r="GFJ91" s="4"/>
      <c r="GFK91" s="4"/>
      <c r="GFL91" s="4"/>
      <c r="GFM91" s="4"/>
      <c r="GFN91" s="4"/>
      <c r="GFO91" s="4"/>
      <c r="GFP91" s="4"/>
      <c r="GFQ91" s="4"/>
      <c r="GFR91" s="4"/>
      <c r="GFS91" s="4"/>
      <c r="GFT91" s="4"/>
      <c r="GFU91" s="4"/>
      <c r="GFV91" s="4"/>
      <c r="GFW91" s="4"/>
      <c r="GFX91" s="4"/>
      <c r="GFY91" s="4"/>
      <c r="GFZ91" s="4"/>
      <c r="GGA91" s="4"/>
      <c r="GGB91" s="4"/>
      <c r="GGC91" s="4"/>
      <c r="GGD91" s="4"/>
      <c r="GGE91" s="4"/>
      <c r="GGF91" s="4"/>
      <c r="GGG91" s="4"/>
      <c r="GGH91" s="4"/>
      <c r="GGI91" s="4"/>
      <c r="GGJ91" s="4"/>
      <c r="GGK91" s="4"/>
      <c r="GGL91" s="4"/>
      <c r="GGM91" s="4"/>
      <c r="GGN91" s="4"/>
      <c r="GGO91" s="4"/>
      <c r="GGP91" s="4"/>
      <c r="GGQ91" s="4"/>
      <c r="GGR91" s="4"/>
      <c r="GGS91" s="4"/>
      <c r="GGT91" s="4"/>
      <c r="GGU91" s="4"/>
      <c r="GGV91" s="4"/>
      <c r="GGW91" s="4"/>
      <c r="GGX91" s="4"/>
      <c r="GGY91" s="4"/>
      <c r="GGZ91" s="4"/>
      <c r="GHA91" s="4"/>
      <c r="GHB91" s="4"/>
      <c r="GHC91" s="4"/>
      <c r="GHD91" s="4"/>
      <c r="GHE91" s="4"/>
      <c r="GHF91" s="4"/>
      <c r="GHG91" s="4"/>
      <c r="GHH91" s="4"/>
      <c r="GHI91" s="4"/>
      <c r="GHJ91" s="4"/>
      <c r="GHK91" s="4"/>
      <c r="GHL91" s="4"/>
      <c r="GHM91" s="4"/>
      <c r="GHN91" s="4"/>
      <c r="GHO91" s="4"/>
      <c r="GHP91" s="4"/>
      <c r="GHQ91" s="4"/>
      <c r="GHR91" s="4"/>
      <c r="GHS91" s="4"/>
      <c r="GHT91" s="4"/>
      <c r="GHU91" s="4"/>
      <c r="GHV91" s="4"/>
      <c r="GHW91" s="4"/>
      <c r="GHX91" s="4"/>
      <c r="GHY91" s="4"/>
      <c r="GHZ91" s="4"/>
      <c r="GIA91" s="4"/>
      <c r="GIB91" s="4"/>
      <c r="GIC91" s="4"/>
      <c r="GID91" s="4"/>
      <c r="GIE91" s="4"/>
      <c r="GIF91" s="4"/>
      <c r="GIG91" s="4"/>
      <c r="GIH91" s="4"/>
      <c r="GII91" s="4"/>
      <c r="GIJ91" s="4"/>
      <c r="GIK91" s="4"/>
      <c r="GIL91" s="4"/>
      <c r="GIM91" s="4"/>
      <c r="GIN91" s="4"/>
      <c r="GIO91" s="4"/>
      <c r="GIP91" s="4"/>
      <c r="GIQ91" s="4"/>
      <c r="GIR91" s="4"/>
      <c r="GIS91" s="4"/>
      <c r="GIT91" s="4"/>
      <c r="GIU91" s="4"/>
      <c r="GIV91" s="4"/>
      <c r="GIW91" s="4"/>
      <c r="GIX91" s="4"/>
      <c r="GIY91" s="4"/>
      <c r="GIZ91" s="4"/>
      <c r="GJA91" s="4"/>
      <c r="GJB91" s="4"/>
      <c r="GJC91" s="4"/>
      <c r="GJD91" s="4"/>
      <c r="GJE91" s="4"/>
      <c r="GJF91" s="4"/>
      <c r="GJG91" s="4"/>
      <c r="GJH91" s="4"/>
      <c r="GJI91" s="4"/>
      <c r="GJJ91" s="4"/>
      <c r="GJK91" s="4"/>
      <c r="GJL91" s="4"/>
      <c r="GJM91" s="4"/>
      <c r="GJN91" s="4"/>
      <c r="GJO91" s="4"/>
      <c r="GJP91" s="4"/>
      <c r="GJQ91" s="4"/>
      <c r="GJR91" s="4"/>
      <c r="GJS91" s="4"/>
      <c r="GJT91" s="4"/>
      <c r="GJU91" s="4"/>
      <c r="GJV91" s="4"/>
      <c r="GJW91" s="4"/>
      <c r="GJX91" s="4"/>
      <c r="GJY91" s="4"/>
      <c r="GJZ91" s="4"/>
      <c r="GKA91" s="4"/>
      <c r="GKB91" s="4"/>
      <c r="GKC91" s="4"/>
      <c r="GKD91" s="4"/>
      <c r="GKE91" s="4"/>
      <c r="GKF91" s="4"/>
      <c r="GKG91" s="4"/>
      <c r="GKH91" s="4"/>
      <c r="GKI91" s="4"/>
      <c r="GKJ91" s="4"/>
      <c r="GKK91" s="4"/>
      <c r="GKL91" s="4"/>
      <c r="GKM91" s="4"/>
      <c r="GKN91" s="4"/>
      <c r="GKO91" s="4"/>
      <c r="GKP91" s="4"/>
      <c r="GKQ91" s="4"/>
      <c r="GKR91" s="4"/>
      <c r="GKS91" s="4"/>
      <c r="GKT91" s="4"/>
      <c r="GKU91" s="4"/>
      <c r="GKV91" s="4"/>
      <c r="GKW91" s="4"/>
      <c r="GKX91" s="4"/>
      <c r="GKY91" s="4"/>
      <c r="GKZ91" s="4"/>
      <c r="GLA91" s="4"/>
      <c r="GLB91" s="4"/>
      <c r="GLC91" s="4"/>
      <c r="GLD91" s="4"/>
      <c r="GLE91" s="4"/>
      <c r="GLF91" s="4"/>
      <c r="GLG91" s="4"/>
      <c r="GLH91" s="4"/>
      <c r="GLI91" s="4"/>
      <c r="GLJ91" s="4"/>
      <c r="GLK91" s="4"/>
      <c r="GLL91" s="4"/>
      <c r="GLM91" s="4"/>
      <c r="GLN91" s="4"/>
      <c r="GLO91" s="4"/>
      <c r="GLP91" s="4"/>
      <c r="GLQ91" s="4"/>
      <c r="GLR91" s="4"/>
      <c r="GLS91" s="4"/>
      <c r="GLT91" s="4"/>
      <c r="GLU91" s="4"/>
      <c r="GLV91" s="4"/>
      <c r="GLW91" s="4"/>
      <c r="GLX91" s="4"/>
      <c r="GLY91" s="4"/>
      <c r="GLZ91" s="4"/>
      <c r="GMA91" s="4"/>
      <c r="GMB91" s="4"/>
      <c r="GMC91" s="4"/>
      <c r="GMD91" s="4"/>
      <c r="GME91" s="4"/>
      <c r="GMF91" s="4"/>
      <c r="GMG91" s="4"/>
      <c r="GMH91" s="4"/>
      <c r="GMI91" s="4"/>
      <c r="GMJ91" s="4"/>
      <c r="GMK91" s="4"/>
      <c r="GML91" s="4"/>
      <c r="GMM91" s="4"/>
      <c r="GMN91" s="4"/>
      <c r="GMO91" s="4"/>
      <c r="GMP91" s="4"/>
      <c r="GMQ91" s="4"/>
      <c r="GMR91" s="4"/>
      <c r="GMS91" s="4"/>
      <c r="GMT91" s="4"/>
      <c r="GMU91" s="4"/>
      <c r="GMV91" s="4"/>
      <c r="GMW91" s="4"/>
      <c r="GMX91" s="4"/>
      <c r="GMY91" s="4"/>
      <c r="GMZ91" s="4"/>
      <c r="GNA91" s="4"/>
      <c r="GNB91" s="4"/>
      <c r="GNC91" s="4"/>
      <c r="GND91" s="4"/>
      <c r="GNE91" s="4"/>
      <c r="GNF91" s="4"/>
      <c r="GNG91" s="4"/>
      <c r="GNH91" s="4"/>
      <c r="GNI91" s="4"/>
      <c r="GNJ91" s="4"/>
      <c r="GNK91" s="4"/>
      <c r="GNL91" s="4"/>
      <c r="GNM91" s="4"/>
      <c r="GNN91" s="4"/>
      <c r="GNO91" s="4"/>
      <c r="GNP91" s="4"/>
      <c r="GNQ91" s="4"/>
      <c r="GNR91" s="4"/>
      <c r="GNS91" s="4"/>
      <c r="GNT91" s="4"/>
      <c r="GNU91" s="4"/>
      <c r="GNV91" s="4"/>
      <c r="GNW91" s="4"/>
      <c r="GNX91" s="4"/>
      <c r="GNY91" s="4"/>
      <c r="GNZ91" s="4"/>
      <c r="GOA91" s="4"/>
      <c r="GOB91" s="4"/>
      <c r="GOC91" s="4"/>
      <c r="GOD91" s="4"/>
      <c r="GOE91" s="4"/>
      <c r="GOF91" s="4"/>
      <c r="GOG91" s="4"/>
      <c r="GOH91" s="4"/>
      <c r="GOI91" s="4"/>
      <c r="GOJ91" s="4"/>
      <c r="GOK91" s="4"/>
      <c r="GOL91" s="4"/>
      <c r="GOM91" s="4"/>
      <c r="GON91" s="4"/>
      <c r="GOO91" s="4"/>
      <c r="GOP91" s="4"/>
      <c r="GOQ91" s="4"/>
      <c r="GOR91" s="4"/>
      <c r="GOS91" s="4"/>
      <c r="GOT91" s="4"/>
      <c r="GOU91" s="4"/>
      <c r="GOV91" s="4"/>
      <c r="GOW91" s="4"/>
      <c r="GOX91" s="4"/>
      <c r="GOY91" s="4"/>
      <c r="GOZ91" s="4"/>
      <c r="GPA91" s="4"/>
      <c r="GPB91" s="4"/>
      <c r="GPC91" s="4"/>
      <c r="GPD91" s="4"/>
      <c r="GPE91" s="4"/>
      <c r="GPF91" s="4"/>
      <c r="GPG91" s="4"/>
      <c r="GPH91" s="4"/>
      <c r="GPI91" s="4"/>
      <c r="GPJ91" s="4"/>
      <c r="GPK91" s="4"/>
      <c r="GPL91" s="4"/>
      <c r="GPM91" s="4"/>
      <c r="GPN91" s="4"/>
      <c r="GPO91" s="4"/>
      <c r="GPP91" s="4"/>
      <c r="GPQ91" s="4"/>
      <c r="GPR91" s="4"/>
      <c r="GPS91" s="4"/>
      <c r="GPT91" s="4"/>
      <c r="GPU91" s="4"/>
      <c r="GPV91" s="4"/>
      <c r="GPW91" s="4"/>
      <c r="GPX91" s="4"/>
      <c r="GPY91" s="4"/>
      <c r="GPZ91" s="4"/>
      <c r="GQA91" s="4"/>
      <c r="GQB91" s="4"/>
      <c r="GQC91" s="4"/>
      <c r="GQD91" s="4"/>
      <c r="GQE91" s="4"/>
      <c r="GQF91" s="4"/>
      <c r="GQG91" s="4"/>
      <c r="GQH91" s="4"/>
      <c r="GQI91" s="4"/>
      <c r="GQJ91" s="4"/>
      <c r="GQK91" s="4"/>
      <c r="GQL91" s="4"/>
      <c r="GQM91" s="4"/>
      <c r="GQN91" s="4"/>
      <c r="GQO91" s="4"/>
      <c r="GQP91" s="4"/>
      <c r="GQQ91" s="4"/>
      <c r="GQR91" s="4"/>
      <c r="GQS91" s="4"/>
      <c r="GQT91" s="4"/>
      <c r="GQU91" s="4"/>
      <c r="GQV91" s="4"/>
      <c r="GQW91" s="4"/>
      <c r="GQX91" s="4"/>
      <c r="GQY91" s="4"/>
      <c r="GQZ91" s="4"/>
      <c r="GRA91" s="4"/>
      <c r="GRB91" s="4"/>
      <c r="GRC91" s="4"/>
      <c r="GRD91" s="4"/>
      <c r="GRE91" s="4"/>
      <c r="GRF91" s="4"/>
      <c r="GRG91" s="4"/>
      <c r="GRH91" s="4"/>
      <c r="GRI91" s="4"/>
      <c r="GRJ91" s="4"/>
      <c r="GRK91" s="4"/>
      <c r="GRL91" s="4"/>
      <c r="GRM91" s="4"/>
      <c r="GRN91" s="4"/>
      <c r="GRO91" s="4"/>
      <c r="GRP91" s="4"/>
      <c r="GRQ91" s="4"/>
      <c r="GRR91" s="4"/>
      <c r="GRS91" s="4"/>
      <c r="GRT91" s="4"/>
      <c r="GRU91" s="4"/>
      <c r="GRV91" s="4"/>
      <c r="GRW91" s="4"/>
      <c r="GRX91" s="4"/>
      <c r="GRY91" s="4"/>
      <c r="GRZ91" s="4"/>
      <c r="GSA91" s="4"/>
      <c r="GSB91" s="4"/>
      <c r="GSC91" s="4"/>
      <c r="GSD91" s="4"/>
      <c r="GSE91" s="4"/>
      <c r="GSF91" s="4"/>
      <c r="GSG91" s="4"/>
      <c r="GSH91" s="4"/>
      <c r="GSI91" s="4"/>
      <c r="GSJ91" s="4"/>
      <c r="GSK91" s="4"/>
      <c r="GSL91" s="4"/>
      <c r="GSM91" s="4"/>
      <c r="GSN91" s="4"/>
      <c r="GSO91" s="4"/>
      <c r="GSP91" s="4"/>
      <c r="GSQ91" s="4"/>
      <c r="GSR91" s="4"/>
      <c r="GSS91" s="4"/>
      <c r="GST91" s="4"/>
      <c r="GSU91" s="4"/>
      <c r="GSV91" s="4"/>
      <c r="GSW91" s="4"/>
      <c r="GSX91" s="4"/>
      <c r="GSY91" s="4"/>
      <c r="GSZ91" s="4"/>
      <c r="GTA91" s="4"/>
      <c r="GTB91" s="4"/>
      <c r="GTC91" s="4"/>
      <c r="GTD91" s="4"/>
      <c r="GTE91" s="4"/>
      <c r="GTF91" s="4"/>
      <c r="GTG91" s="4"/>
      <c r="GTH91" s="4"/>
      <c r="GTI91" s="4"/>
      <c r="GTJ91" s="4"/>
      <c r="GTK91" s="4"/>
      <c r="GTL91" s="4"/>
      <c r="GTM91" s="4"/>
      <c r="GTN91" s="4"/>
      <c r="GTO91" s="4"/>
      <c r="GTP91" s="4"/>
      <c r="GTQ91" s="4"/>
      <c r="GTR91" s="4"/>
      <c r="GTS91" s="4"/>
      <c r="GTT91" s="4"/>
      <c r="GTU91" s="4"/>
      <c r="GTV91" s="4"/>
      <c r="GTW91" s="4"/>
      <c r="GTX91" s="4"/>
      <c r="GTY91" s="4"/>
      <c r="GTZ91" s="4"/>
      <c r="GUA91" s="4"/>
      <c r="GUB91" s="4"/>
      <c r="GUC91" s="4"/>
      <c r="GUD91" s="4"/>
      <c r="GUE91" s="4"/>
      <c r="GUF91" s="4"/>
      <c r="GUG91" s="4"/>
      <c r="GUH91" s="4"/>
      <c r="GUI91" s="4"/>
      <c r="GUJ91" s="4"/>
      <c r="GUK91" s="4"/>
      <c r="GUL91" s="4"/>
      <c r="GUM91" s="4"/>
      <c r="GUN91" s="4"/>
      <c r="GUO91" s="4"/>
      <c r="GUP91" s="4"/>
      <c r="GUQ91" s="4"/>
      <c r="GUR91" s="4"/>
      <c r="GUS91" s="4"/>
      <c r="GUT91" s="4"/>
      <c r="GUU91" s="4"/>
      <c r="GUV91" s="4"/>
      <c r="GUW91" s="4"/>
      <c r="GUX91" s="4"/>
      <c r="GUY91" s="4"/>
      <c r="GUZ91" s="4"/>
      <c r="GVA91" s="4"/>
      <c r="GVB91" s="4"/>
      <c r="GVC91" s="4"/>
      <c r="GVD91" s="4"/>
      <c r="GVE91" s="4"/>
      <c r="GVF91" s="4"/>
      <c r="GVG91" s="4"/>
      <c r="GVH91" s="4"/>
      <c r="GVI91" s="4"/>
      <c r="GVJ91" s="4"/>
      <c r="GVK91" s="4"/>
      <c r="GVL91" s="4"/>
      <c r="GVM91" s="4"/>
      <c r="GVN91" s="4"/>
      <c r="GVO91" s="4"/>
      <c r="GVP91" s="4"/>
      <c r="GVQ91" s="4"/>
      <c r="GVR91" s="4"/>
      <c r="GVS91" s="4"/>
      <c r="GVT91" s="4"/>
      <c r="GVU91" s="4"/>
      <c r="GVV91" s="4"/>
      <c r="GVW91" s="4"/>
      <c r="GVX91" s="4"/>
      <c r="GVY91" s="4"/>
      <c r="GVZ91" s="4"/>
      <c r="GWA91" s="4"/>
      <c r="GWB91" s="4"/>
      <c r="GWC91" s="4"/>
      <c r="GWD91" s="4"/>
      <c r="GWE91" s="4"/>
      <c r="GWF91" s="4"/>
      <c r="GWG91" s="4"/>
      <c r="GWH91" s="4"/>
      <c r="GWI91" s="4"/>
      <c r="GWJ91" s="4"/>
      <c r="GWK91" s="4"/>
      <c r="GWL91" s="4"/>
      <c r="GWM91" s="4"/>
      <c r="GWN91" s="4"/>
      <c r="GWO91" s="4"/>
      <c r="GWP91" s="4"/>
      <c r="GWQ91" s="4"/>
      <c r="GWR91" s="4"/>
      <c r="GWS91" s="4"/>
      <c r="GWT91" s="4"/>
      <c r="GWU91" s="4"/>
      <c r="GWV91" s="4"/>
      <c r="GWW91" s="4"/>
      <c r="GWX91" s="4"/>
      <c r="GWY91" s="4"/>
      <c r="GWZ91" s="4"/>
      <c r="GXA91" s="4"/>
      <c r="GXB91" s="4"/>
      <c r="GXC91" s="4"/>
      <c r="GXD91" s="4"/>
      <c r="GXE91" s="4"/>
      <c r="GXF91" s="4"/>
      <c r="GXG91" s="4"/>
      <c r="GXH91" s="4"/>
      <c r="GXI91" s="4"/>
      <c r="GXJ91" s="4"/>
      <c r="GXK91" s="4"/>
      <c r="GXL91" s="4"/>
      <c r="GXM91" s="4"/>
      <c r="GXN91" s="4"/>
      <c r="GXO91" s="4"/>
      <c r="GXP91" s="4"/>
      <c r="GXQ91" s="4"/>
      <c r="GXR91" s="4"/>
      <c r="GXS91" s="4"/>
      <c r="GXT91" s="4"/>
      <c r="GXU91" s="4"/>
      <c r="GXV91" s="4"/>
      <c r="GXW91" s="4"/>
      <c r="GXX91" s="4"/>
      <c r="GXY91" s="4"/>
      <c r="GXZ91" s="4"/>
      <c r="GYA91" s="4"/>
      <c r="GYB91" s="4"/>
      <c r="GYC91" s="4"/>
      <c r="GYD91" s="4"/>
      <c r="GYE91" s="4"/>
      <c r="GYF91" s="4"/>
      <c r="GYG91" s="4"/>
      <c r="GYH91" s="4"/>
      <c r="GYI91" s="4"/>
      <c r="GYJ91" s="4"/>
      <c r="GYK91" s="4"/>
      <c r="GYL91" s="4"/>
      <c r="GYM91" s="4"/>
      <c r="GYN91" s="4"/>
      <c r="GYO91" s="4"/>
      <c r="GYP91" s="4"/>
      <c r="GYQ91" s="4"/>
      <c r="GYR91" s="4"/>
      <c r="GYS91" s="4"/>
      <c r="GYT91" s="4"/>
      <c r="GYU91" s="4"/>
      <c r="GYV91" s="4"/>
      <c r="GYW91" s="4"/>
      <c r="GYX91" s="4"/>
      <c r="GYY91" s="4"/>
      <c r="GYZ91" s="4"/>
      <c r="GZA91" s="4"/>
      <c r="GZB91" s="4"/>
      <c r="GZC91" s="4"/>
      <c r="GZD91" s="4"/>
      <c r="GZE91" s="4"/>
      <c r="GZF91" s="4"/>
      <c r="GZG91" s="4"/>
      <c r="GZH91" s="4"/>
      <c r="GZI91" s="4"/>
      <c r="GZJ91" s="4"/>
      <c r="GZK91" s="4"/>
      <c r="GZL91" s="4"/>
      <c r="GZM91" s="4"/>
      <c r="GZN91" s="4"/>
      <c r="GZO91" s="4"/>
      <c r="GZP91" s="4"/>
      <c r="GZQ91" s="4"/>
      <c r="GZR91" s="4"/>
      <c r="GZS91" s="4"/>
      <c r="GZT91" s="4"/>
      <c r="GZU91" s="4"/>
      <c r="GZV91" s="4"/>
      <c r="GZW91" s="4"/>
      <c r="GZX91" s="4"/>
      <c r="GZY91" s="4"/>
      <c r="GZZ91" s="4"/>
      <c r="HAA91" s="4"/>
      <c r="HAB91" s="4"/>
      <c r="HAC91" s="4"/>
      <c r="HAD91" s="4"/>
      <c r="HAE91" s="4"/>
      <c r="HAF91" s="4"/>
      <c r="HAG91" s="4"/>
      <c r="HAH91" s="4"/>
      <c r="HAI91" s="4"/>
      <c r="HAJ91" s="4"/>
      <c r="HAK91" s="4"/>
      <c r="HAL91" s="4"/>
      <c r="HAM91" s="4"/>
      <c r="HAN91" s="4"/>
      <c r="HAO91" s="4"/>
      <c r="HAP91" s="4"/>
      <c r="HAQ91" s="4"/>
      <c r="HAR91" s="4"/>
      <c r="HAS91" s="4"/>
      <c r="HAT91" s="4"/>
      <c r="HAU91" s="4"/>
      <c r="HAV91" s="4"/>
      <c r="HAW91" s="4"/>
      <c r="HAX91" s="4"/>
      <c r="HAY91" s="4"/>
      <c r="HAZ91" s="4"/>
      <c r="HBA91" s="4"/>
      <c r="HBB91" s="4"/>
      <c r="HBC91" s="4"/>
      <c r="HBD91" s="4"/>
      <c r="HBE91" s="4"/>
      <c r="HBF91" s="4"/>
      <c r="HBG91" s="4"/>
      <c r="HBH91" s="4"/>
      <c r="HBI91" s="4"/>
      <c r="HBJ91" s="4"/>
      <c r="HBK91" s="4"/>
      <c r="HBL91" s="4"/>
      <c r="HBM91" s="4"/>
      <c r="HBN91" s="4"/>
      <c r="HBO91" s="4"/>
      <c r="HBP91" s="4"/>
      <c r="HBQ91" s="4"/>
      <c r="HBR91" s="4"/>
      <c r="HBS91" s="4"/>
      <c r="HBT91" s="4"/>
      <c r="HBU91" s="4"/>
      <c r="HBV91" s="4"/>
      <c r="HBW91" s="4"/>
      <c r="HBX91" s="4"/>
      <c r="HBY91" s="4"/>
      <c r="HBZ91" s="4"/>
      <c r="HCA91" s="4"/>
      <c r="HCB91" s="4"/>
      <c r="HCC91" s="4"/>
      <c r="HCD91" s="4"/>
      <c r="HCE91" s="4"/>
      <c r="HCF91" s="4"/>
      <c r="HCG91" s="4"/>
      <c r="HCH91" s="4"/>
      <c r="HCI91" s="4"/>
      <c r="HCJ91" s="4"/>
      <c r="HCK91" s="4"/>
      <c r="HCL91" s="4"/>
      <c r="HCM91" s="4"/>
      <c r="HCN91" s="4"/>
      <c r="HCO91" s="4"/>
      <c r="HCP91" s="4"/>
      <c r="HCQ91" s="4"/>
      <c r="HCR91" s="4"/>
      <c r="HCS91" s="4"/>
      <c r="HCT91" s="4"/>
      <c r="HCU91" s="4"/>
      <c r="HCV91" s="4"/>
      <c r="HCW91" s="4"/>
      <c r="HCX91" s="4"/>
      <c r="HCY91" s="4"/>
      <c r="HCZ91" s="4"/>
      <c r="HDA91" s="4"/>
      <c r="HDB91" s="4"/>
      <c r="HDC91" s="4"/>
      <c r="HDD91" s="4"/>
      <c r="HDE91" s="4"/>
      <c r="HDF91" s="4"/>
      <c r="HDG91" s="4"/>
      <c r="HDH91" s="4"/>
      <c r="HDI91" s="4"/>
      <c r="HDJ91" s="4"/>
      <c r="HDK91" s="4"/>
      <c r="HDL91" s="4"/>
      <c r="HDM91" s="4"/>
      <c r="HDN91" s="4"/>
      <c r="HDO91" s="4"/>
      <c r="HDP91" s="4"/>
      <c r="HDQ91" s="4"/>
      <c r="HDR91" s="4"/>
      <c r="HDS91" s="4"/>
      <c r="HDT91" s="4"/>
      <c r="HDU91" s="4"/>
      <c r="HDV91" s="4"/>
      <c r="HDW91" s="4"/>
      <c r="HDX91" s="4"/>
      <c r="HDY91" s="4"/>
      <c r="HDZ91" s="4"/>
      <c r="HEA91" s="4"/>
      <c r="HEB91" s="4"/>
      <c r="HEC91" s="4"/>
      <c r="HED91" s="4"/>
      <c r="HEE91" s="4"/>
      <c r="HEF91" s="4"/>
      <c r="HEG91" s="4"/>
      <c r="HEH91" s="4"/>
      <c r="HEI91" s="4"/>
      <c r="HEJ91" s="4"/>
      <c r="HEK91" s="4"/>
      <c r="HEL91" s="4"/>
      <c r="HEM91" s="4"/>
      <c r="HEN91" s="4"/>
      <c r="HEO91" s="4"/>
      <c r="HEP91" s="4"/>
      <c r="HEQ91" s="4"/>
      <c r="HER91" s="4"/>
      <c r="HES91" s="4"/>
      <c r="HET91" s="4"/>
      <c r="HEU91" s="4"/>
      <c r="HEV91" s="4"/>
      <c r="HEW91" s="4"/>
      <c r="HEX91" s="4"/>
      <c r="HEY91" s="4"/>
      <c r="HEZ91" s="4"/>
      <c r="HFA91" s="4"/>
      <c r="HFB91" s="4"/>
      <c r="HFC91" s="4"/>
      <c r="HFD91" s="4"/>
      <c r="HFE91" s="4"/>
      <c r="HFF91" s="4"/>
      <c r="HFG91" s="4"/>
      <c r="HFH91" s="4"/>
      <c r="HFI91" s="4"/>
      <c r="HFJ91" s="4"/>
      <c r="HFK91" s="4"/>
      <c r="HFL91" s="4"/>
      <c r="HFM91" s="4"/>
      <c r="HFN91" s="4"/>
      <c r="HFO91" s="4"/>
      <c r="HFP91" s="4"/>
      <c r="HFQ91" s="4"/>
      <c r="HFR91" s="4"/>
      <c r="HFS91" s="4"/>
      <c r="HFT91" s="4"/>
      <c r="HFU91" s="4"/>
      <c r="HFV91" s="4"/>
      <c r="HFW91" s="4"/>
      <c r="HFX91" s="4"/>
      <c r="HFY91" s="4"/>
      <c r="HFZ91" s="4"/>
      <c r="HGA91" s="4"/>
      <c r="HGB91" s="4"/>
      <c r="HGC91" s="4"/>
      <c r="HGD91" s="4"/>
      <c r="HGE91" s="4"/>
      <c r="HGF91" s="4"/>
      <c r="HGG91" s="4"/>
      <c r="HGH91" s="4"/>
      <c r="HGI91" s="4"/>
      <c r="HGJ91" s="4"/>
      <c r="HGK91" s="4"/>
      <c r="HGL91" s="4"/>
      <c r="HGM91" s="4"/>
      <c r="HGN91" s="4"/>
      <c r="HGO91" s="4"/>
      <c r="HGP91" s="4"/>
      <c r="HGQ91" s="4"/>
      <c r="HGR91" s="4"/>
      <c r="HGS91" s="4"/>
      <c r="HGT91" s="4"/>
      <c r="HGU91" s="4"/>
      <c r="HGV91" s="4"/>
      <c r="HGW91" s="4"/>
      <c r="HGX91" s="4"/>
      <c r="HGY91" s="4"/>
      <c r="HGZ91" s="4"/>
      <c r="HHA91" s="4"/>
      <c r="HHB91" s="4"/>
      <c r="HHC91" s="4"/>
      <c r="HHD91" s="4"/>
      <c r="HHE91" s="4"/>
      <c r="HHF91" s="4"/>
      <c r="HHG91" s="4"/>
      <c r="HHH91" s="4"/>
      <c r="HHI91" s="4"/>
      <c r="HHJ91" s="4"/>
      <c r="HHK91" s="4"/>
      <c r="HHL91" s="4"/>
      <c r="HHM91" s="4"/>
      <c r="HHN91" s="4"/>
      <c r="HHO91" s="4"/>
      <c r="HHP91" s="4"/>
      <c r="HHQ91" s="4"/>
      <c r="HHR91" s="4"/>
      <c r="HHS91" s="4"/>
      <c r="HHT91" s="4"/>
      <c r="HHU91" s="4"/>
      <c r="HHV91" s="4"/>
      <c r="HHW91" s="4"/>
      <c r="HHX91" s="4"/>
      <c r="HHY91" s="4"/>
      <c r="HHZ91" s="4"/>
      <c r="HIA91" s="4"/>
      <c r="HIB91" s="4"/>
      <c r="HIC91" s="4"/>
      <c r="HID91" s="4"/>
      <c r="HIE91" s="4"/>
      <c r="HIF91" s="4"/>
      <c r="HIG91" s="4"/>
      <c r="HIH91" s="4"/>
      <c r="HII91" s="4"/>
      <c r="HIJ91" s="4"/>
      <c r="HIK91" s="4"/>
      <c r="HIL91" s="4"/>
      <c r="HIM91" s="4"/>
      <c r="HIN91" s="4"/>
      <c r="HIO91" s="4"/>
      <c r="HIP91" s="4"/>
      <c r="HIQ91" s="4"/>
      <c r="HIR91" s="4"/>
      <c r="HIS91" s="4"/>
      <c r="HIT91" s="4"/>
      <c r="HIU91" s="4"/>
      <c r="HIV91" s="4"/>
      <c r="HIW91" s="4"/>
      <c r="HIX91" s="4"/>
      <c r="HIY91" s="4"/>
      <c r="HIZ91" s="4"/>
      <c r="HJA91" s="4"/>
      <c r="HJB91" s="4"/>
      <c r="HJC91" s="4"/>
      <c r="HJD91" s="4"/>
      <c r="HJE91" s="4"/>
      <c r="HJF91" s="4"/>
      <c r="HJG91" s="4"/>
      <c r="HJH91" s="4"/>
      <c r="HJI91" s="4"/>
      <c r="HJJ91" s="4"/>
      <c r="HJK91" s="4"/>
      <c r="HJL91" s="4"/>
      <c r="HJM91" s="4"/>
      <c r="HJN91" s="4"/>
      <c r="HJO91" s="4"/>
      <c r="HJP91" s="4"/>
      <c r="HJQ91" s="4"/>
      <c r="HJR91" s="4"/>
      <c r="HJS91" s="4"/>
      <c r="HJT91" s="4"/>
      <c r="HJU91" s="4"/>
      <c r="HJV91" s="4"/>
      <c r="HJW91" s="4"/>
      <c r="HJX91" s="4"/>
      <c r="HJY91" s="4"/>
      <c r="HJZ91" s="4"/>
      <c r="HKA91" s="4"/>
      <c r="HKB91" s="4"/>
      <c r="HKC91" s="4"/>
      <c r="HKD91" s="4"/>
      <c r="HKE91" s="4"/>
      <c r="HKF91" s="4"/>
      <c r="HKG91" s="4"/>
      <c r="HKH91" s="4"/>
      <c r="HKI91" s="4"/>
      <c r="HKJ91" s="4"/>
      <c r="HKK91" s="4"/>
      <c r="HKL91" s="4"/>
      <c r="HKM91" s="4"/>
      <c r="HKN91" s="4"/>
      <c r="HKO91" s="4"/>
      <c r="HKP91" s="4"/>
      <c r="HKQ91" s="4"/>
      <c r="HKR91" s="4"/>
      <c r="HKS91" s="4"/>
      <c r="HKT91" s="4"/>
      <c r="HKU91" s="4"/>
      <c r="HKV91" s="4"/>
      <c r="HKW91" s="4"/>
      <c r="HKX91" s="4"/>
      <c r="HKY91" s="4"/>
      <c r="HKZ91" s="4"/>
      <c r="HLA91" s="4"/>
      <c r="HLB91" s="4"/>
      <c r="HLC91" s="4"/>
      <c r="HLD91" s="4"/>
      <c r="HLE91" s="4"/>
      <c r="HLF91" s="4"/>
      <c r="HLG91" s="4"/>
      <c r="HLH91" s="4"/>
      <c r="HLI91" s="4"/>
      <c r="HLJ91" s="4"/>
      <c r="HLK91" s="4"/>
      <c r="HLL91" s="4"/>
      <c r="HLM91" s="4"/>
      <c r="HLN91" s="4"/>
      <c r="HLO91" s="4"/>
      <c r="HLP91" s="4"/>
      <c r="HLQ91" s="4"/>
      <c r="HLR91" s="4"/>
      <c r="HLS91" s="4"/>
      <c r="HLT91" s="4"/>
      <c r="HLU91" s="4"/>
      <c r="HLV91" s="4"/>
      <c r="HLW91" s="4"/>
      <c r="HLX91" s="4"/>
      <c r="HLY91" s="4"/>
      <c r="HLZ91" s="4"/>
      <c r="HMA91" s="4"/>
      <c r="HMB91" s="4"/>
      <c r="HMC91" s="4"/>
      <c r="HMD91" s="4"/>
      <c r="HME91" s="4"/>
      <c r="HMF91" s="4"/>
      <c r="HMG91" s="4"/>
      <c r="HMH91" s="4"/>
      <c r="HMI91" s="4"/>
      <c r="HMJ91" s="4"/>
      <c r="HMK91" s="4"/>
      <c r="HML91" s="4"/>
      <c r="HMM91" s="4"/>
      <c r="HMN91" s="4"/>
      <c r="HMO91" s="4"/>
      <c r="HMP91" s="4"/>
      <c r="HMQ91" s="4"/>
      <c r="HMR91" s="4"/>
      <c r="HMS91" s="4"/>
      <c r="HMT91" s="4"/>
      <c r="HMU91" s="4"/>
      <c r="HMV91" s="4"/>
      <c r="HMW91" s="4"/>
      <c r="HMX91" s="4"/>
      <c r="HMY91" s="4"/>
      <c r="HMZ91" s="4"/>
      <c r="HNA91" s="4"/>
      <c r="HNB91" s="4"/>
      <c r="HNC91" s="4"/>
      <c r="HND91" s="4"/>
      <c r="HNE91" s="4"/>
      <c r="HNF91" s="4"/>
      <c r="HNG91" s="4"/>
      <c r="HNH91" s="4"/>
      <c r="HNI91" s="4"/>
      <c r="HNJ91" s="4"/>
      <c r="HNK91" s="4"/>
      <c r="HNL91" s="4"/>
      <c r="HNM91" s="4"/>
      <c r="HNN91" s="4"/>
      <c r="HNO91" s="4"/>
      <c r="HNP91" s="4"/>
      <c r="HNQ91" s="4"/>
      <c r="HNR91" s="4"/>
      <c r="HNS91" s="4"/>
      <c r="HNT91" s="4"/>
      <c r="HNU91" s="4"/>
      <c r="HNV91" s="4"/>
      <c r="HNW91" s="4"/>
      <c r="HNX91" s="4"/>
      <c r="HNY91" s="4"/>
      <c r="HNZ91" s="4"/>
      <c r="HOA91" s="4"/>
      <c r="HOB91" s="4"/>
      <c r="HOC91" s="4"/>
      <c r="HOD91" s="4"/>
      <c r="HOE91" s="4"/>
      <c r="HOF91" s="4"/>
      <c r="HOG91" s="4"/>
      <c r="HOH91" s="4"/>
      <c r="HOI91" s="4"/>
      <c r="HOJ91" s="4"/>
      <c r="HOK91" s="4"/>
      <c r="HOL91" s="4"/>
      <c r="HOM91" s="4"/>
      <c r="HON91" s="4"/>
      <c r="HOO91" s="4"/>
      <c r="HOP91" s="4"/>
      <c r="HOQ91" s="4"/>
      <c r="HOR91" s="4"/>
      <c r="HOS91" s="4"/>
      <c r="HOT91" s="4"/>
      <c r="HOU91" s="4"/>
      <c r="HOV91" s="4"/>
      <c r="HOW91" s="4"/>
      <c r="HOX91" s="4"/>
      <c r="HOY91" s="4"/>
      <c r="HOZ91" s="4"/>
      <c r="HPA91" s="4"/>
      <c r="HPB91" s="4"/>
      <c r="HPC91" s="4"/>
      <c r="HPD91" s="4"/>
      <c r="HPE91" s="4"/>
      <c r="HPF91" s="4"/>
      <c r="HPG91" s="4"/>
      <c r="HPH91" s="4"/>
      <c r="HPI91" s="4"/>
      <c r="HPJ91" s="4"/>
      <c r="HPK91" s="4"/>
      <c r="HPL91" s="4"/>
      <c r="HPM91" s="4"/>
      <c r="HPN91" s="4"/>
      <c r="HPO91" s="4"/>
      <c r="HPP91" s="4"/>
      <c r="HPQ91" s="4"/>
      <c r="HPR91" s="4"/>
      <c r="HPS91" s="4"/>
      <c r="HPT91" s="4"/>
      <c r="HPU91" s="4"/>
      <c r="HPV91" s="4"/>
      <c r="HPW91" s="4"/>
      <c r="HPX91" s="4"/>
      <c r="HPY91" s="4"/>
      <c r="HPZ91" s="4"/>
      <c r="HQA91" s="4"/>
      <c r="HQB91" s="4"/>
      <c r="HQC91" s="4"/>
      <c r="HQD91" s="4"/>
      <c r="HQE91" s="4"/>
      <c r="HQF91" s="4"/>
      <c r="HQG91" s="4"/>
      <c r="HQH91" s="4"/>
      <c r="HQI91" s="4"/>
      <c r="HQJ91" s="4"/>
      <c r="HQK91" s="4"/>
      <c r="HQL91" s="4"/>
      <c r="HQM91" s="4"/>
      <c r="HQN91" s="4"/>
      <c r="HQO91" s="4"/>
      <c r="HQP91" s="4"/>
      <c r="HQQ91" s="4"/>
      <c r="HQR91" s="4"/>
      <c r="HQS91" s="4"/>
      <c r="HQT91" s="4"/>
      <c r="HQU91" s="4"/>
      <c r="HQV91" s="4"/>
      <c r="HQW91" s="4"/>
      <c r="HQX91" s="4"/>
      <c r="HQY91" s="4"/>
      <c r="HQZ91" s="4"/>
      <c r="HRA91" s="4"/>
      <c r="HRB91" s="4"/>
      <c r="HRC91" s="4"/>
      <c r="HRD91" s="4"/>
      <c r="HRE91" s="4"/>
      <c r="HRF91" s="4"/>
      <c r="HRG91" s="4"/>
      <c r="HRH91" s="4"/>
      <c r="HRI91" s="4"/>
      <c r="HRJ91" s="4"/>
      <c r="HRK91" s="4"/>
      <c r="HRL91" s="4"/>
      <c r="HRM91" s="4"/>
      <c r="HRN91" s="4"/>
      <c r="HRO91" s="4"/>
      <c r="HRP91" s="4"/>
      <c r="HRQ91" s="4"/>
      <c r="HRR91" s="4"/>
      <c r="HRS91" s="4"/>
      <c r="HRT91" s="4"/>
      <c r="HRU91" s="4"/>
      <c r="HRV91" s="4"/>
      <c r="HRW91" s="4"/>
      <c r="HRX91" s="4"/>
      <c r="HRY91" s="4"/>
      <c r="HRZ91" s="4"/>
      <c r="HSA91" s="4"/>
      <c r="HSB91" s="4"/>
      <c r="HSC91" s="4"/>
      <c r="HSD91" s="4"/>
      <c r="HSE91" s="4"/>
      <c r="HSF91" s="4"/>
      <c r="HSG91" s="4"/>
      <c r="HSH91" s="4"/>
      <c r="HSI91" s="4"/>
      <c r="HSJ91" s="4"/>
      <c r="HSK91" s="4"/>
      <c r="HSL91" s="4"/>
      <c r="HSM91" s="4"/>
      <c r="HSN91" s="4"/>
      <c r="HSO91" s="4"/>
      <c r="HSP91" s="4"/>
      <c r="HSQ91" s="4"/>
      <c r="HSR91" s="4"/>
      <c r="HSS91" s="4"/>
      <c r="HST91" s="4"/>
      <c r="HSU91" s="4"/>
      <c r="HSV91" s="4"/>
      <c r="HSW91" s="4"/>
      <c r="HSX91" s="4"/>
      <c r="HSY91" s="4"/>
      <c r="HSZ91" s="4"/>
      <c r="HTA91" s="4"/>
      <c r="HTB91" s="4"/>
      <c r="HTC91" s="4"/>
      <c r="HTD91" s="4"/>
      <c r="HTE91" s="4"/>
      <c r="HTF91" s="4"/>
      <c r="HTG91" s="4"/>
      <c r="HTH91" s="4"/>
      <c r="HTI91" s="4"/>
      <c r="HTJ91" s="4"/>
      <c r="HTK91" s="4"/>
      <c r="HTL91" s="4"/>
      <c r="HTM91" s="4"/>
      <c r="HTN91" s="4"/>
      <c r="HTO91" s="4"/>
      <c r="HTP91" s="4"/>
      <c r="HTQ91" s="4"/>
      <c r="HTR91" s="4"/>
      <c r="HTS91" s="4"/>
      <c r="HTT91" s="4"/>
      <c r="HTU91" s="4"/>
      <c r="HTV91" s="4"/>
      <c r="HTW91" s="4"/>
      <c r="HTX91" s="4"/>
      <c r="HTY91" s="4"/>
      <c r="HTZ91" s="4"/>
      <c r="HUA91" s="4"/>
      <c r="HUB91" s="4"/>
      <c r="HUC91" s="4"/>
      <c r="HUD91" s="4"/>
      <c r="HUE91" s="4"/>
      <c r="HUF91" s="4"/>
      <c r="HUG91" s="4"/>
      <c r="HUH91" s="4"/>
      <c r="HUI91" s="4"/>
      <c r="HUJ91" s="4"/>
      <c r="HUK91" s="4"/>
      <c r="HUL91" s="4"/>
      <c r="HUM91" s="4"/>
      <c r="HUN91" s="4"/>
      <c r="HUO91" s="4"/>
      <c r="HUP91" s="4"/>
      <c r="HUQ91" s="4"/>
      <c r="HUR91" s="4"/>
      <c r="HUS91" s="4"/>
      <c r="HUT91" s="4"/>
      <c r="HUU91" s="4"/>
      <c r="HUV91" s="4"/>
      <c r="HUW91" s="4"/>
      <c r="HUX91" s="4"/>
      <c r="HUY91" s="4"/>
      <c r="HUZ91" s="4"/>
      <c r="HVA91" s="4"/>
      <c r="HVB91" s="4"/>
      <c r="HVC91" s="4"/>
      <c r="HVD91" s="4"/>
      <c r="HVE91" s="4"/>
      <c r="HVF91" s="4"/>
      <c r="HVG91" s="4"/>
      <c r="HVH91" s="4"/>
      <c r="HVI91" s="4"/>
      <c r="HVJ91" s="4"/>
      <c r="HVK91" s="4"/>
      <c r="HVL91" s="4"/>
      <c r="HVM91" s="4"/>
      <c r="HVN91" s="4"/>
      <c r="HVO91" s="4"/>
      <c r="HVP91" s="4"/>
      <c r="HVQ91" s="4"/>
      <c r="HVR91" s="4"/>
      <c r="HVS91" s="4"/>
      <c r="HVT91" s="4"/>
      <c r="HVU91" s="4"/>
      <c r="HVV91" s="4"/>
      <c r="HVW91" s="4"/>
      <c r="HVX91" s="4"/>
      <c r="HVY91" s="4"/>
      <c r="HVZ91" s="4"/>
      <c r="HWA91" s="4"/>
      <c r="HWB91" s="4"/>
      <c r="HWC91" s="4"/>
      <c r="HWD91" s="4"/>
      <c r="HWE91" s="4"/>
      <c r="HWF91" s="4"/>
      <c r="HWG91" s="4"/>
      <c r="HWH91" s="4"/>
      <c r="HWI91" s="4"/>
      <c r="HWJ91" s="4"/>
      <c r="HWK91" s="4"/>
      <c r="HWL91" s="4"/>
      <c r="HWM91" s="4"/>
      <c r="HWN91" s="4"/>
      <c r="HWO91" s="4"/>
      <c r="HWP91" s="4"/>
      <c r="HWQ91" s="4"/>
      <c r="HWR91" s="4"/>
      <c r="HWS91" s="4"/>
      <c r="HWT91" s="4"/>
      <c r="HWU91" s="4"/>
      <c r="HWV91" s="4"/>
      <c r="HWW91" s="4"/>
      <c r="HWX91" s="4"/>
      <c r="HWY91" s="4"/>
      <c r="HWZ91" s="4"/>
      <c r="HXA91" s="4"/>
      <c r="HXB91" s="4"/>
      <c r="HXC91" s="4"/>
      <c r="HXD91" s="4"/>
      <c r="HXE91" s="4"/>
      <c r="HXF91" s="4"/>
      <c r="HXG91" s="4"/>
      <c r="HXH91" s="4"/>
      <c r="HXI91" s="4"/>
      <c r="HXJ91" s="4"/>
      <c r="HXK91" s="4"/>
      <c r="HXL91" s="4"/>
      <c r="HXM91" s="4"/>
      <c r="HXN91" s="4"/>
      <c r="HXO91" s="4"/>
      <c r="HXP91" s="4"/>
      <c r="HXQ91" s="4"/>
      <c r="HXR91" s="4"/>
      <c r="HXS91" s="4"/>
      <c r="HXT91" s="4"/>
      <c r="HXU91" s="4"/>
      <c r="HXV91" s="4"/>
      <c r="HXW91" s="4"/>
      <c r="HXX91" s="4"/>
      <c r="HXY91" s="4"/>
      <c r="HXZ91" s="4"/>
      <c r="HYA91" s="4"/>
      <c r="HYB91" s="4"/>
      <c r="HYC91" s="4"/>
      <c r="HYD91" s="4"/>
      <c r="HYE91" s="4"/>
      <c r="HYF91" s="4"/>
      <c r="HYG91" s="4"/>
      <c r="HYH91" s="4"/>
      <c r="HYI91" s="4"/>
      <c r="HYJ91" s="4"/>
      <c r="HYK91" s="4"/>
      <c r="HYL91" s="4"/>
      <c r="HYM91" s="4"/>
      <c r="HYN91" s="4"/>
      <c r="HYO91" s="4"/>
      <c r="HYP91" s="4"/>
      <c r="HYQ91" s="4"/>
      <c r="HYR91" s="4"/>
      <c r="HYS91" s="4"/>
      <c r="HYT91" s="4"/>
      <c r="HYU91" s="4"/>
      <c r="HYV91" s="4"/>
      <c r="HYW91" s="4"/>
      <c r="HYX91" s="4"/>
      <c r="HYY91" s="4"/>
      <c r="HYZ91" s="4"/>
      <c r="HZA91" s="4"/>
      <c r="HZB91" s="4"/>
      <c r="HZC91" s="4"/>
      <c r="HZD91" s="4"/>
      <c r="HZE91" s="4"/>
      <c r="HZF91" s="4"/>
      <c r="HZG91" s="4"/>
      <c r="HZH91" s="4"/>
      <c r="HZI91" s="4"/>
      <c r="HZJ91" s="4"/>
      <c r="HZK91" s="4"/>
      <c r="HZL91" s="4"/>
      <c r="HZM91" s="4"/>
      <c r="HZN91" s="4"/>
      <c r="HZO91" s="4"/>
      <c r="HZP91" s="4"/>
      <c r="HZQ91" s="4"/>
      <c r="HZR91" s="4"/>
      <c r="HZS91" s="4"/>
      <c r="HZT91" s="4"/>
      <c r="HZU91" s="4"/>
      <c r="HZV91" s="4"/>
      <c r="HZW91" s="4"/>
      <c r="HZX91" s="4"/>
      <c r="HZY91" s="4"/>
      <c r="HZZ91" s="4"/>
      <c r="IAA91" s="4"/>
      <c r="IAB91" s="4"/>
      <c r="IAC91" s="4"/>
      <c r="IAD91" s="4"/>
      <c r="IAE91" s="4"/>
      <c r="IAF91" s="4"/>
      <c r="IAG91" s="4"/>
      <c r="IAH91" s="4"/>
      <c r="IAI91" s="4"/>
      <c r="IAJ91" s="4"/>
      <c r="IAK91" s="4"/>
      <c r="IAL91" s="4"/>
      <c r="IAM91" s="4"/>
      <c r="IAN91" s="4"/>
      <c r="IAO91" s="4"/>
      <c r="IAP91" s="4"/>
      <c r="IAQ91" s="4"/>
      <c r="IAR91" s="4"/>
      <c r="IAS91" s="4"/>
      <c r="IAT91" s="4"/>
      <c r="IAU91" s="4"/>
      <c r="IAV91" s="4"/>
      <c r="IAW91" s="4"/>
      <c r="IAX91" s="4"/>
      <c r="IAY91" s="4"/>
      <c r="IAZ91" s="4"/>
      <c r="IBA91" s="4"/>
      <c r="IBB91" s="4"/>
      <c r="IBC91" s="4"/>
      <c r="IBD91" s="4"/>
      <c r="IBE91" s="4"/>
      <c r="IBF91" s="4"/>
      <c r="IBG91" s="4"/>
      <c r="IBH91" s="4"/>
      <c r="IBI91" s="4"/>
      <c r="IBJ91" s="4"/>
      <c r="IBK91" s="4"/>
      <c r="IBL91" s="4"/>
      <c r="IBM91" s="4"/>
      <c r="IBN91" s="4"/>
      <c r="IBO91" s="4"/>
      <c r="IBP91" s="4"/>
      <c r="IBQ91" s="4"/>
      <c r="IBR91" s="4"/>
      <c r="IBS91" s="4"/>
      <c r="IBT91" s="4"/>
      <c r="IBU91" s="4"/>
      <c r="IBV91" s="4"/>
      <c r="IBW91" s="4"/>
      <c r="IBX91" s="4"/>
      <c r="IBY91" s="4"/>
      <c r="IBZ91" s="4"/>
      <c r="ICA91" s="4"/>
      <c r="ICB91" s="4"/>
      <c r="ICC91" s="4"/>
      <c r="ICD91" s="4"/>
      <c r="ICE91" s="4"/>
      <c r="ICF91" s="4"/>
      <c r="ICG91" s="4"/>
      <c r="ICH91" s="4"/>
      <c r="ICI91" s="4"/>
      <c r="ICJ91" s="4"/>
      <c r="ICK91" s="4"/>
      <c r="ICL91" s="4"/>
      <c r="ICM91" s="4"/>
      <c r="ICN91" s="4"/>
      <c r="ICO91" s="4"/>
      <c r="ICP91" s="4"/>
      <c r="ICQ91" s="4"/>
      <c r="ICR91" s="4"/>
      <c r="ICS91" s="4"/>
      <c r="ICT91" s="4"/>
      <c r="ICU91" s="4"/>
      <c r="ICV91" s="4"/>
      <c r="ICW91" s="4"/>
      <c r="ICX91" s="4"/>
      <c r="ICY91" s="4"/>
      <c r="ICZ91" s="4"/>
      <c r="IDA91" s="4"/>
      <c r="IDB91" s="4"/>
      <c r="IDC91" s="4"/>
      <c r="IDD91" s="4"/>
      <c r="IDE91" s="4"/>
      <c r="IDF91" s="4"/>
      <c r="IDG91" s="4"/>
      <c r="IDH91" s="4"/>
      <c r="IDI91" s="4"/>
      <c r="IDJ91" s="4"/>
      <c r="IDK91" s="4"/>
      <c r="IDL91" s="4"/>
      <c r="IDM91" s="4"/>
      <c r="IDN91" s="4"/>
      <c r="IDO91" s="4"/>
      <c r="IDP91" s="4"/>
      <c r="IDQ91" s="4"/>
      <c r="IDR91" s="4"/>
      <c r="IDS91" s="4"/>
      <c r="IDT91" s="4"/>
      <c r="IDU91" s="4"/>
      <c r="IDV91" s="4"/>
      <c r="IDW91" s="4"/>
      <c r="IDX91" s="4"/>
      <c r="IDY91" s="4"/>
      <c r="IDZ91" s="4"/>
      <c r="IEA91" s="4"/>
      <c r="IEB91" s="4"/>
      <c r="IEC91" s="4"/>
      <c r="IED91" s="4"/>
      <c r="IEE91" s="4"/>
      <c r="IEF91" s="4"/>
      <c r="IEG91" s="4"/>
      <c r="IEH91" s="4"/>
      <c r="IEI91" s="4"/>
      <c r="IEJ91" s="4"/>
      <c r="IEK91" s="4"/>
      <c r="IEL91" s="4"/>
      <c r="IEM91" s="4"/>
      <c r="IEN91" s="4"/>
      <c r="IEO91" s="4"/>
      <c r="IEP91" s="4"/>
      <c r="IEQ91" s="4"/>
      <c r="IER91" s="4"/>
      <c r="IES91" s="4"/>
      <c r="IET91" s="4"/>
      <c r="IEU91" s="4"/>
      <c r="IEV91" s="4"/>
      <c r="IEW91" s="4"/>
      <c r="IEX91" s="4"/>
      <c r="IEY91" s="4"/>
      <c r="IEZ91" s="4"/>
      <c r="IFA91" s="4"/>
      <c r="IFB91" s="4"/>
      <c r="IFC91" s="4"/>
      <c r="IFD91" s="4"/>
      <c r="IFE91" s="4"/>
      <c r="IFF91" s="4"/>
      <c r="IFG91" s="4"/>
      <c r="IFH91" s="4"/>
      <c r="IFI91" s="4"/>
      <c r="IFJ91" s="4"/>
      <c r="IFK91" s="4"/>
      <c r="IFL91" s="4"/>
      <c r="IFM91" s="4"/>
      <c r="IFN91" s="4"/>
      <c r="IFO91" s="4"/>
      <c r="IFP91" s="4"/>
      <c r="IFQ91" s="4"/>
      <c r="IFR91" s="4"/>
      <c r="IFS91" s="4"/>
      <c r="IFT91" s="4"/>
      <c r="IFU91" s="4"/>
      <c r="IFV91" s="4"/>
      <c r="IFW91" s="4"/>
      <c r="IFX91" s="4"/>
      <c r="IFY91" s="4"/>
      <c r="IFZ91" s="4"/>
      <c r="IGA91" s="4"/>
      <c r="IGB91" s="4"/>
      <c r="IGC91" s="4"/>
      <c r="IGD91" s="4"/>
      <c r="IGE91" s="4"/>
      <c r="IGF91" s="4"/>
      <c r="IGG91" s="4"/>
      <c r="IGH91" s="4"/>
      <c r="IGI91" s="4"/>
      <c r="IGJ91" s="4"/>
      <c r="IGK91" s="4"/>
      <c r="IGL91" s="4"/>
      <c r="IGM91" s="4"/>
      <c r="IGN91" s="4"/>
      <c r="IGO91" s="4"/>
      <c r="IGP91" s="4"/>
      <c r="IGQ91" s="4"/>
      <c r="IGR91" s="4"/>
      <c r="IGS91" s="4"/>
      <c r="IGT91" s="4"/>
      <c r="IGU91" s="4"/>
      <c r="IGV91" s="4"/>
      <c r="IGW91" s="4"/>
      <c r="IGX91" s="4"/>
      <c r="IGY91" s="4"/>
      <c r="IGZ91" s="4"/>
      <c r="IHA91" s="4"/>
      <c r="IHB91" s="4"/>
      <c r="IHC91" s="4"/>
      <c r="IHD91" s="4"/>
      <c r="IHE91" s="4"/>
      <c r="IHF91" s="4"/>
      <c r="IHG91" s="4"/>
      <c r="IHH91" s="4"/>
      <c r="IHI91" s="4"/>
      <c r="IHJ91" s="4"/>
      <c r="IHK91" s="4"/>
      <c r="IHL91" s="4"/>
      <c r="IHM91" s="4"/>
      <c r="IHN91" s="4"/>
      <c r="IHO91" s="4"/>
      <c r="IHP91" s="4"/>
      <c r="IHQ91" s="4"/>
      <c r="IHR91" s="4"/>
      <c r="IHS91" s="4"/>
      <c r="IHT91" s="4"/>
      <c r="IHU91" s="4"/>
      <c r="IHV91" s="4"/>
      <c r="IHW91" s="4"/>
      <c r="IHX91" s="4"/>
      <c r="IHY91" s="4"/>
      <c r="IHZ91" s="4"/>
      <c r="IIA91" s="4"/>
      <c r="IIB91" s="4"/>
      <c r="IIC91" s="4"/>
      <c r="IID91" s="4"/>
      <c r="IIE91" s="4"/>
      <c r="IIF91" s="4"/>
      <c r="IIG91" s="4"/>
      <c r="IIH91" s="4"/>
      <c r="III91" s="4"/>
      <c r="IIJ91" s="4"/>
      <c r="IIK91" s="4"/>
      <c r="IIL91" s="4"/>
      <c r="IIM91" s="4"/>
      <c r="IIN91" s="4"/>
      <c r="IIO91" s="4"/>
      <c r="IIP91" s="4"/>
      <c r="IIQ91" s="4"/>
      <c r="IIR91" s="4"/>
      <c r="IIS91" s="4"/>
      <c r="IIT91" s="4"/>
      <c r="IIU91" s="4"/>
      <c r="IIV91" s="4"/>
      <c r="IIW91" s="4"/>
      <c r="IIX91" s="4"/>
      <c r="IIY91" s="4"/>
      <c r="IIZ91" s="4"/>
      <c r="IJA91" s="4"/>
      <c r="IJB91" s="4"/>
      <c r="IJC91" s="4"/>
      <c r="IJD91" s="4"/>
      <c r="IJE91" s="4"/>
      <c r="IJF91" s="4"/>
      <c r="IJG91" s="4"/>
      <c r="IJH91" s="4"/>
      <c r="IJI91" s="4"/>
      <c r="IJJ91" s="4"/>
      <c r="IJK91" s="4"/>
      <c r="IJL91" s="4"/>
      <c r="IJM91" s="4"/>
      <c r="IJN91" s="4"/>
      <c r="IJO91" s="4"/>
      <c r="IJP91" s="4"/>
      <c r="IJQ91" s="4"/>
      <c r="IJR91" s="4"/>
      <c r="IJS91" s="4"/>
      <c r="IJT91" s="4"/>
      <c r="IJU91" s="4"/>
      <c r="IJV91" s="4"/>
      <c r="IJW91" s="4"/>
      <c r="IJX91" s="4"/>
      <c r="IJY91" s="4"/>
      <c r="IJZ91" s="4"/>
      <c r="IKA91" s="4"/>
      <c r="IKB91" s="4"/>
      <c r="IKC91" s="4"/>
      <c r="IKD91" s="4"/>
      <c r="IKE91" s="4"/>
      <c r="IKF91" s="4"/>
      <c r="IKG91" s="4"/>
      <c r="IKH91" s="4"/>
      <c r="IKI91" s="4"/>
      <c r="IKJ91" s="4"/>
      <c r="IKK91" s="4"/>
      <c r="IKL91" s="4"/>
      <c r="IKM91" s="4"/>
      <c r="IKN91" s="4"/>
      <c r="IKO91" s="4"/>
      <c r="IKP91" s="4"/>
      <c r="IKQ91" s="4"/>
      <c r="IKR91" s="4"/>
      <c r="IKS91" s="4"/>
      <c r="IKT91" s="4"/>
      <c r="IKU91" s="4"/>
      <c r="IKV91" s="4"/>
      <c r="IKW91" s="4"/>
      <c r="IKX91" s="4"/>
      <c r="IKY91" s="4"/>
      <c r="IKZ91" s="4"/>
      <c r="ILA91" s="4"/>
      <c r="ILB91" s="4"/>
      <c r="ILC91" s="4"/>
      <c r="ILD91" s="4"/>
      <c r="ILE91" s="4"/>
      <c r="ILF91" s="4"/>
      <c r="ILG91" s="4"/>
      <c r="ILH91" s="4"/>
      <c r="ILI91" s="4"/>
      <c r="ILJ91" s="4"/>
      <c r="ILK91" s="4"/>
      <c r="ILL91" s="4"/>
      <c r="ILM91" s="4"/>
      <c r="ILN91" s="4"/>
      <c r="ILO91" s="4"/>
      <c r="ILP91" s="4"/>
      <c r="ILQ91" s="4"/>
      <c r="ILR91" s="4"/>
      <c r="ILS91" s="4"/>
      <c r="ILT91" s="4"/>
      <c r="ILU91" s="4"/>
      <c r="ILV91" s="4"/>
      <c r="ILW91" s="4"/>
      <c r="ILX91" s="4"/>
      <c r="ILY91" s="4"/>
      <c r="ILZ91" s="4"/>
      <c r="IMA91" s="4"/>
      <c r="IMB91" s="4"/>
      <c r="IMC91" s="4"/>
      <c r="IMD91" s="4"/>
      <c r="IME91" s="4"/>
      <c r="IMF91" s="4"/>
      <c r="IMG91" s="4"/>
      <c r="IMH91" s="4"/>
      <c r="IMI91" s="4"/>
      <c r="IMJ91" s="4"/>
      <c r="IMK91" s="4"/>
      <c r="IML91" s="4"/>
      <c r="IMM91" s="4"/>
      <c r="IMN91" s="4"/>
      <c r="IMO91" s="4"/>
      <c r="IMP91" s="4"/>
      <c r="IMQ91" s="4"/>
      <c r="IMR91" s="4"/>
      <c r="IMS91" s="4"/>
      <c r="IMT91" s="4"/>
      <c r="IMU91" s="4"/>
      <c r="IMV91" s="4"/>
      <c r="IMW91" s="4"/>
      <c r="IMX91" s="4"/>
      <c r="IMY91" s="4"/>
      <c r="IMZ91" s="4"/>
      <c r="INA91" s="4"/>
      <c r="INB91" s="4"/>
      <c r="INC91" s="4"/>
      <c r="IND91" s="4"/>
      <c r="INE91" s="4"/>
      <c r="INF91" s="4"/>
      <c r="ING91" s="4"/>
      <c r="INH91" s="4"/>
      <c r="INI91" s="4"/>
      <c r="INJ91" s="4"/>
      <c r="INK91" s="4"/>
      <c r="INL91" s="4"/>
      <c r="INM91" s="4"/>
      <c r="INN91" s="4"/>
      <c r="INO91" s="4"/>
      <c r="INP91" s="4"/>
      <c r="INQ91" s="4"/>
      <c r="INR91" s="4"/>
      <c r="INS91" s="4"/>
      <c r="INT91" s="4"/>
      <c r="INU91" s="4"/>
      <c r="INV91" s="4"/>
      <c r="INW91" s="4"/>
      <c r="INX91" s="4"/>
      <c r="INY91" s="4"/>
      <c r="INZ91" s="4"/>
      <c r="IOA91" s="4"/>
      <c r="IOB91" s="4"/>
      <c r="IOC91" s="4"/>
      <c r="IOD91" s="4"/>
      <c r="IOE91" s="4"/>
      <c r="IOF91" s="4"/>
      <c r="IOG91" s="4"/>
      <c r="IOH91" s="4"/>
      <c r="IOI91" s="4"/>
      <c r="IOJ91" s="4"/>
      <c r="IOK91" s="4"/>
      <c r="IOL91" s="4"/>
      <c r="IOM91" s="4"/>
      <c r="ION91" s="4"/>
      <c r="IOO91" s="4"/>
      <c r="IOP91" s="4"/>
      <c r="IOQ91" s="4"/>
      <c r="IOR91" s="4"/>
      <c r="IOS91" s="4"/>
      <c r="IOT91" s="4"/>
      <c r="IOU91" s="4"/>
      <c r="IOV91" s="4"/>
      <c r="IOW91" s="4"/>
      <c r="IOX91" s="4"/>
      <c r="IOY91" s="4"/>
      <c r="IOZ91" s="4"/>
      <c r="IPA91" s="4"/>
      <c r="IPB91" s="4"/>
      <c r="IPC91" s="4"/>
      <c r="IPD91" s="4"/>
      <c r="IPE91" s="4"/>
      <c r="IPF91" s="4"/>
      <c r="IPG91" s="4"/>
      <c r="IPH91" s="4"/>
      <c r="IPI91" s="4"/>
      <c r="IPJ91" s="4"/>
      <c r="IPK91" s="4"/>
      <c r="IPL91" s="4"/>
      <c r="IPM91" s="4"/>
      <c r="IPN91" s="4"/>
      <c r="IPO91" s="4"/>
      <c r="IPP91" s="4"/>
      <c r="IPQ91" s="4"/>
      <c r="IPR91" s="4"/>
      <c r="IPS91" s="4"/>
      <c r="IPT91" s="4"/>
      <c r="IPU91" s="4"/>
      <c r="IPV91" s="4"/>
      <c r="IPW91" s="4"/>
      <c r="IPX91" s="4"/>
      <c r="IPY91" s="4"/>
      <c r="IPZ91" s="4"/>
      <c r="IQA91" s="4"/>
      <c r="IQB91" s="4"/>
      <c r="IQC91" s="4"/>
      <c r="IQD91" s="4"/>
      <c r="IQE91" s="4"/>
      <c r="IQF91" s="4"/>
      <c r="IQG91" s="4"/>
      <c r="IQH91" s="4"/>
      <c r="IQI91" s="4"/>
      <c r="IQJ91" s="4"/>
      <c r="IQK91" s="4"/>
      <c r="IQL91" s="4"/>
      <c r="IQM91" s="4"/>
      <c r="IQN91" s="4"/>
      <c r="IQO91" s="4"/>
      <c r="IQP91" s="4"/>
      <c r="IQQ91" s="4"/>
      <c r="IQR91" s="4"/>
      <c r="IQS91" s="4"/>
      <c r="IQT91" s="4"/>
      <c r="IQU91" s="4"/>
      <c r="IQV91" s="4"/>
      <c r="IQW91" s="4"/>
      <c r="IQX91" s="4"/>
      <c r="IQY91" s="4"/>
      <c r="IQZ91" s="4"/>
      <c r="IRA91" s="4"/>
      <c r="IRB91" s="4"/>
      <c r="IRC91" s="4"/>
      <c r="IRD91" s="4"/>
      <c r="IRE91" s="4"/>
      <c r="IRF91" s="4"/>
      <c r="IRG91" s="4"/>
      <c r="IRH91" s="4"/>
      <c r="IRI91" s="4"/>
      <c r="IRJ91" s="4"/>
      <c r="IRK91" s="4"/>
      <c r="IRL91" s="4"/>
      <c r="IRM91" s="4"/>
      <c r="IRN91" s="4"/>
      <c r="IRO91" s="4"/>
      <c r="IRP91" s="4"/>
      <c r="IRQ91" s="4"/>
      <c r="IRR91" s="4"/>
      <c r="IRS91" s="4"/>
      <c r="IRT91" s="4"/>
      <c r="IRU91" s="4"/>
      <c r="IRV91" s="4"/>
      <c r="IRW91" s="4"/>
      <c r="IRX91" s="4"/>
      <c r="IRY91" s="4"/>
      <c r="IRZ91" s="4"/>
      <c r="ISA91" s="4"/>
      <c r="ISB91" s="4"/>
      <c r="ISC91" s="4"/>
      <c r="ISD91" s="4"/>
      <c r="ISE91" s="4"/>
      <c r="ISF91" s="4"/>
      <c r="ISG91" s="4"/>
      <c r="ISH91" s="4"/>
      <c r="ISI91" s="4"/>
      <c r="ISJ91" s="4"/>
      <c r="ISK91" s="4"/>
      <c r="ISL91" s="4"/>
      <c r="ISM91" s="4"/>
      <c r="ISN91" s="4"/>
      <c r="ISO91" s="4"/>
      <c r="ISP91" s="4"/>
      <c r="ISQ91" s="4"/>
      <c r="ISR91" s="4"/>
      <c r="ISS91" s="4"/>
      <c r="IST91" s="4"/>
      <c r="ISU91" s="4"/>
      <c r="ISV91" s="4"/>
      <c r="ISW91" s="4"/>
      <c r="ISX91" s="4"/>
      <c r="ISY91" s="4"/>
      <c r="ISZ91" s="4"/>
      <c r="ITA91" s="4"/>
      <c r="ITB91" s="4"/>
      <c r="ITC91" s="4"/>
      <c r="ITD91" s="4"/>
      <c r="ITE91" s="4"/>
      <c r="ITF91" s="4"/>
      <c r="ITG91" s="4"/>
      <c r="ITH91" s="4"/>
      <c r="ITI91" s="4"/>
      <c r="ITJ91" s="4"/>
      <c r="ITK91" s="4"/>
      <c r="ITL91" s="4"/>
      <c r="ITM91" s="4"/>
      <c r="ITN91" s="4"/>
      <c r="ITO91" s="4"/>
      <c r="ITP91" s="4"/>
      <c r="ITQ91" s="4"/>
      <c r="ITR91" s="4"/>
      <c r="ITS91" s="4"/>
      <c r="ITT91" s="4"/>
      <c r="ITU91" s="4"/>
      <c r="ITV91" s="4"/>
      <c r="ITW91" s="4"/>
      <c r="ITX91" s="4"/>
      <c r="ITY91" s="4"/>
      <c r="ITZ91" s="4"/>
      <c r="IUA91" s="4"/>
      <c r="IUB91" s="4"/>
      <c r="IUC91" s="4"/>
      <c r="IUD91" s="4"/>
      <c r="IUE91" s="4"/>
      <c r="IUF91" s="4"/>
      <c r="IUG91" s="4"/>
      <c r="IUH91" s="4"/>
      <c r="IUI91" s="4"/>
      <c r="IUJ91" s="4"/>
      <c r="IUK91" s="4"/>
      <c r="IUL91" s="4"/>
      <c r="IUM91" s="4"/>
      <c r="IUN91" s="4"/>
      <c r="IUO91" s="4"/>
      <c r="IUP91" s="4"/>
      <c r="IUQ91" s="4"/>
      <c r="IUR91" s="4"/>
      <c r="IUS91" s="4"/>
      <c r="IUT91" s="4"/>
      <c r="IUU91" s="4"/>
      <c r="IUV91" s="4"/>
      <c r="IUW91" s="4"/>
      <c r="IUX91" s="4"/>
      <c r="IUY91" s="4"/>
      <c r="IUZ91" s="4"/>
      <c r="IVA91" s="4"/>
      <c r="IVB91" s="4"/>
      <c r="IVC91" s="4"/>
      <c r="IVD91" s="4"/>
      <c r="IVE91" s="4"/>
      <c r="IVF91" s="4"/>
      <c r="IVG91" s="4"/>
      <c r="IVH91" s="4"/>
      <c r="IVI91" s="4"/>
      <c r="IVJ91" s="4"/>
      <c r="IVK91" s="4"/>
      <c r="IVL91" s="4"/>
      <c r="IVM91" s="4"/>
      <c r="IVN91" s="4"/>
      <c r="IVO91" s="4"/>
      <c r="IVP91" s="4"/>
      <c r="IVQ91" s="4"/>
      <c r="IVR91" s="4"/>
      <c r="IVS91" s="4"/>
      <c r="IVT91" s="4"/>
      <c r="IVU91" s="4"/>
      <c r="IVV91" s="4"/>
      <c r="IVW91" s="4"/>
      <c r="IVX91" s="4"/>
      <c r="IVY91" s="4"/>
      <c r="IVZ91" s="4"/>
      <c r="IWA91" s="4"/>
      <c r="IWB91" s="4"/>
      <c r="IWC91" s="4"/>
      <c r="IWD91" s="4"/>
      <c r="IWE91" s="4"/>
      <c r="IWF91" s="4"/>
      <c r="IWG91" s="4"/>
      <c r="IWH91" s="4"/>
      <c r="IWI91" s="4"/>
      <c r="IWJ91" s="4"/>
      <c r="IWK91" s="4"/>
      <c r="IWL91" s="4"/>
      <c r="IWM91" s="4"/>
      <c r="IWN91" s="4"/>
      <c r="IWO91" s="4"/>
      <c r="IWP91" s="4"/>
      <c r="IWQ91" s="4"/>
      <c r="IWR91" s="4"/>
      <c r="IWS91" s="4"/>
      <c r="IWT91" s="4"/>
      <c r="IWU91" s="4"/>
      <c r="IWV91" s="4"/>
      <c r="IWW91" s="4"/>
      <c r="IWX91" s="4"/>
      <c r="IWY91" s="4"/>
      <c r="IWZ91" s="4"/>
      <c r="IXA91" s="4"/>
      <c r="IXB91" s="4"/>
      <c r="IXC91" s="4"/>
      <c r="IXD91" s="4"/>
      <c r="IXE91" s="4"/>
      <c r="IXF91" s="4"/>
      <c r="IXG91" s="4"/>
      <c r="IXH91" s="4"/>
      <c r="IXI91" s="4"/>
      <c r="IXJ91" s="4"/>
      <c r="IXK91" s="4"/>
      <c r="IXL91" s="4"/>
      <c r="IXM91" s="4"/>
      <c r="IXN91" s="4"/>
      <c r="IXO91" s="4"/>
      <c r="IXP91" s="4"/>
      <c r="IXQ91" s="4"/>
      <c r="IXR91" s="4"/>
      <c r="IXS91" s="4"/>
      <c r="IXT91" s="4"/>
      <c r="IXU91" s="4"/>
      <c r="IXV91" s="4"/>
      <c r="IXW91" s="4"/>
      <c r="IXX91" s="4"/>
      <c r="IXY91" s="4"/>
      <c r="IXZ91" s="4"/>
      <c r="IYA91" s="4"/>
      <c r="IYB91" s="4"/>
      <c r="IYC91" s="4"/>
      <c r="IYD91" s="4"/>
      <c r="IYE91" s="4"/>
      <c r="IYF91" s="4"/>
      <c r="IYG91" s="4"/>
      <c r="IYH91" s="4"/>
      <c r="IYI91" s="4"/>
      <c r="IYJ91" s="4"/>
      <c r="IYK91" s="4"/>
      <c r="IYL91" s="4"/>
      <c r="IYM91" s="4"/>
      <c r="IYN91" s="4"/>
      <c r="IYO91" s="4"/>
      <c r="IYP91" s="4"/>
      <c r="IYQ91" s="4"/>
      <c r="IYR91" s="4"/>
      <c r="IYS91" s="4"/>
      <c r="IYT91" s="4"/>
      <c r="IYU91" s="4"/>
      <c r="IYV91" s="4"/>
      <c r="IYW91" s="4"/>
      <c r="IYX91" s="4"/>
      <c r="IYY91" s="4"/>
      <c r="IYZ91" s="4"/>
      <c r="IZA91" s="4"/>
      <c r="IZB91" s="4"/>
      <c r="IZC91" s="4"/>
      <c r="IZD91" s="4"/>
      <c r="IZE91" s="4"/>
      <c r="IZF91" s="4"/>
      <c r="IZG91" s="4"/>
      <c r="IZH91" s="4"/>
      <c r="IZI91" s="4"/>
      <c r="IZJ91" s="4"/>
      <c r="IZK91" s="4"/>
      <c r="IZL91" s="4"/>
      <c r="IZM91" s="4"/>
      <c r="IZN91" s="4"/>
      <c r="IZO91" s="4"/>
      <c r="IZP91" s="4"/>
      <c r="IZQ91" s="4"/>
      <c r="IZR91" s="4"/>
      <c r="IZS91" s="4"/>
      <c r="IZT91" s="4"/>
      <c r="IZU91" s="4"/>
      <c r="IZV91" s="4"/>
      <c r="IZW91" s="4"/>
      <c r="IZX91" s="4"/>
      <c r="IZY91" s="4"/>
      <c r="IZZ91" s="4"/>
      <c r="JAA91" s="4"/>
      <c r="JAB91" s="4"/>
      <c r="JAC91" s="4"/>
      <c r="JAD91" s="4"/>
      <c r="JAE91" s="4"/>
      <c r="JAF91" s="4"/>
      <c r="JAG91" s="4"/>
      <c r="JAH91" s="4"/>
      <c r="JAI91" s="4"/>
      <c r="JAJ91" s="4"/>
      <c r="JAK91" s="4"/>
      <c r="JAL91" s="4"/>
      <c r="JAM91" s="4"/>
      <c r="JAN91" s="4"/>
      <c r="JAO91" s="4"/>
      <c r="JAP91" s="4"/>
      <c r="JAQ91" s="4"/>
      <c r="JAR91" s="4"/>
      <c r="JAS91" s="4"/>
      <c r="JAT91" s="4"/>
      <c r="JAU91" s="4"/>
      <c r="JAV91" s="4"/>
      <c r="JAW91" s="4"/>
      <c r="JAX91" s="4"/>
      <c r="JAY91" s="4"/>
      <c r="JAZ91" s="4"/>
      <c r="JBA91" s="4"/>
      <c r="JBB91" s="4"/>
      <c r="JBC91" s="4"/>
      <c r="JBD91" s="4"/>
      <c r="JBE91" s="4"/>
      <c r="JBF91" s="4"/>
      <c r="JBG91" s="4"/>
      <c r="JBH91" s="4"/>
      <c r="JBI91" s="4"/>
      <c r="JBJ91" s="4"/>
      <c r="JBK91" s="4"/>
      <c r="JBL91" s="4"/>
      <c r="JBM91" s="4"/>
      <c r="JBN91" s="4"/>
      <c r="JBO91" s="4"/>
      <c r="JBP91" s="4"/>
      <c r="JBQ91" s="4"/>
      <c r="JBR91" s="4"/>
      <c r="JBS91" s="4"/>
      <c r="JBT91" s="4"/>
      <c r="JBU91" s="4"/>
      <c r="JBV91" s="4"/>
      <c r="JBW91" s="4"/>
      <c r="JBX91" s="4"/>
      <c r="JBY91" s="4"/>
      <c r="JBZ91" s="4"/>
      <c r="JCA91" s="4"/>
      <c r="JCB91" s="4"/>
      <c r="JCC91" s="4"/>
      <c r="JCD91" s="4"/>
      <c r="JCE91" s="4"/>
      <c r="JCF91" s="4"/>
      <c r="JCG91" s="4"/>
      <c r="JCH91" s="4"/>
      <c r="JCI91" s="4"/>
      <c r="JCJ91" s="4"/>
      <c r="JCK91" s="4"/>
      <c r="JCL91" s="4"/>
      <c r="JCM91" s="4"/>
      <c r="JCN91" s="4"/>
      <c r="JCO91" s="4"/>
      <c r="JCP91" s="4"/>
      <c r="JCQ91" s="4"/>
      <c r="JCR91" s="4"/>
      <c r="JCS91" s="4"/>
      <c r="JCT91" s="4"/>
      <c r="JCU91" s="4"/>
      <c r="JCV91" s="4"/>
      <c r="JCW91" s="4"/>
      <c r="JCX91" s="4"/>
      <c r="JCY91" s="4"/>
      <c r="JCZ91" s="4"/>
      <c r="JDA91" s="4"/>
      <c r="JDB91" s="4"/>
      <c r="JDC91" s="4"/>
      <c r="JDD91" s="4"/>
      <c r="JDE91" s="4"/>
      <c r="JDF91" s="4"/>
      <c r="JDG91" s="4"/>
      <c r="JDH91" s="4"/>
      <c r="JDI91" s="4"/>
      <c r="JDJ91" s="4"/>
      <c r="JDK91" s="4"/>
      <c r="JDL91" s="4"/>
      <c r="JDM91" s="4"/>
      <c r="JDN91" s="4"/>
      <c r="JDO91" s="4"/>
      <c r="JDP91" s="4"/>
      <c r="JDQ91" s="4"/>
      <c r="JDR91" s="4"/>
      <c r="JDS91" s="4"/>
      <c r="JDT91" s="4"/>
      <c r="JDU91" s="4"/>
      <c r="JDV91" s="4"/>
      <c r="JDW91" s="4"/>
      <c r="JDX91" s="4"/>
      <c r="JDY91" s="4"/>
      <c r="JDZ91" s="4"/>
      <c r="JEA91" s="4"/>
      <c r="JEB91" s="4"/>
      <c r="JEC91" s="4"/>
      <c r="JED91" s="4"/>
      <c r="JEE91" s="4"/>
      <c r="JEF91" s="4"/>
      <c r="JEG91" s="4"/>
      <c r="JEH91" s="4"/>
      <c r="JEI91" s="4"/>
      <c r="JEJ91" s="4"/>
      <c r="JEK91" s="4"/>
      <c r="JEL91" s="4"/>
      <c r="JEM91" s="4"/>
      <c r="JEN91" s="4"/>
      <c r="JEO91" s="4"/>
      <c r="JEP91" s="4"/>
      <c r="JEQ91" s="4"/>
      <c r="JER91" s="4"/>
      <c r="JES91" s="4"/>
      <c r="JET91" s="4"/>
      <c r="JEU91" s="4"/>
      <c r="JEV91" s="4"/>
      <c r="JEW91" s="4"/>
      <c r="JEX91" s="4"/>
      <c r="JEY91" s="4"/>
      <c r="JEZ91" s="4"/>
      <c r="JFA91" s="4"/>
      <c r="JFB91" s="4"/>
      <c r="JFC91" s="4"/>
      <c r="JFD91" s="4"/>
      <c r="JFE91" s="4"/>
      <c r="JFF91" s="4"/>
      <c r="JFG91" s="4"/>
      <c r="JFH91" s="4"/>
      <c r="JFI91" s="4"/>
      <c r="JFJ91" s="4"/>
      <c r="JFK91" s="4"/>
      <c r="JFL91" s="4"/>
      <c r="JFM91" s="4"/>
      <c r="JFN91" s="4"/>
      <c r="JFO91" s="4"/>
      <c r="JFP91" s="4"/>
      <c r="JFQ91" s="4"/>
      <c r="JFR91" s="4"/>
      <c r="JFS91" s="4"/>
      <c r="JFT91" s="4"/>
      <c r="JFU91" s="4"/>
      <c r="JFV91" s="4"/>
      <c r="JFW91" s="4"/>
      <c r="JFX91" s="4"/>
      <c r="JFY91" s="4"/>
      <c r="JFZ91" s="4"/>
      <c r="JGA91" s="4"/>
      <c r="JGB91" s="4"/>
      <c r="JGC91" s="4"/>
      <c r="JGD91" s="4"/>
      <c r="JGE91" s="4"/>
      <c r="JGF91" s="4"/>
      <c r="JGG91" s="4"/>
      <c r="JGH91" s="4"/>
      <c r="JGI91" s="4"/>
      <c r="JGJ91" s="4"/>
      <c r="JGK91" s="4"/>
      <c r="JGL91" s="4"/>
      <c r="JGM91" s="4"/>
      <c r="JGN91" s="4"/>
      <c r="JGO91" s="4"/>
      <c r="JGP91" s="4"/>
      <c r="JGQ91" s="4"/>
      <c r="JGR91" s="4"/>
      <c r="JGS91" s="4"/>
      <c r="JGT91" s="4"/>
      <c r="JGU91" s="4"/>
      <c r="JGV91" s="4"/>
      <c r="JGW91" s="4"/>
      <c r="JGX91" s="4"/>
      <c r="JGY91" s="4"/>
      <c r="JGZ91" s="4"/>
      <c r="JHA91" s="4"/>
      <c r="JHB91" s="4"/>
      <c r="JHC91" s="4"/>
      <c r="JHD91" s="4"/>
      <c r="JHE91" s="4"/>
      <c r="JHF91" s="4"/>
      <c r="JHG91" s="4"/>
      <c r="JHH91" s="4"/>
      <c r="JHI91" s="4"/>
      <c r="JHJ91" s="4"/>
      <c r="JHK91" s="4"/>
      <c r="JHL91" s="4"/>
      <c r="JHM91" s="4"/>
      <c r="JHN91" s="4"/>
      <c r="JHO91" s="4"/>
      <c r="JHP91" s="4"/>
      <c r="JHQ91" s="4"/>
      <c r="JHR91" s="4"/>
      <c r="JHS91" s="4"/>
      <c r="JHT91" s="4"/>
      <c r="JHU91" s="4"/>
      <c r="JHV91" s="4"/>
      <c r="JHW91" s="4"/>
      <c r="JHX91" s="4"/>
      <c r="JHY91" s="4"/>
      <c r="JHZ91" s="4"/>
      <c r="JIA91" s="4"/>
      <c r="JIB91" s="4"/>
      <c r="JIC91" s="4"/>
      <c r="JID91" s="4"/>
      <c r="JIE91" s="4"/>
      <c r="JIF91" s="4"/>
      <c r="JIG91" s="4"/>
      <c r="JIH91" s="4"/>
      <c r="JII91" s="4"/>
      <c r="JIJ91" s="4"/>
      <c r="JIK91" s="4"/>
      <c r="JIL91" s="4"/>
      <c r="JIM91" s="4"/>
      <c r="JIN91" s="4"/>
      <c r="JIO91" s="4"/>
      <c r="JIP91" s="4"/>
      <c r="JIQ91" s="4"/>
      <c r="JIR91" s="4"/>
      <c r="JIS91" s="4"/>
      <c r="JIT91" s="4"/>
      <c r="JIU91" s="4"/>
      <c r="JIV91" s="4"/>
      <c r="JIW91" s="4"/>
      <c r="JIX91" s="4"/>
      <c r="JIY91" s="4"/>
      <c r="JIZ91" s="4"/>
      <c r="JJA91" s="4"/>
      <c r="JJB91" s="4"/>
      <c r="JJC91" s="4"/>
      <c r="JJD91" s="4"/>
      <c r="JJE91" s="4"/>
      <c r="JJF91" s="4"/>
      <c r="JJG91" s="4"/>
      <c r="JJH91" s="4"/>
      <c r="JJI91" s="4"/>
      <c r="JJJ91" s="4"/>
      <c r="JJK91" s="4"/>
      <c r="JJL91" s="4"/>
      <c r="JJM91" s="4"/>
      <c r="JJN91" s="4"/>
      <c r="JJO91" s="4"/>
      <c r="JJP91" s="4"/>
      <c r="JJQ91" s="4"/>
      <c r="JJR91" s="4"/>
      <c r="JJS91" s="4"/>
      <c r="JJT91" s="4"/>
      <c r="JJU91" s="4"/>
      <c r="JJV91" s="4"/>
      <c r="JJW91" s="4"/>
      <c r="JJX91" s="4"/>
      <c r="JJY91" s="4"/>
      <c r="JJZ91" s="4"/>
      <c r="JKA91" s="4"/>
      <c r="JKB91" s="4"/>
      <c r="JKC91" s="4"/>
      <c r="JKD91" s="4"/>
      <c r="JKE91" s="4"/>
      <c r="JKF91" s="4"/>
      <c r="JKG91" s="4"/>
      <c r="JKH91" s="4"/>
      <c r="JKI91" s="4"/>
      <c r="JKJ91" s="4"/>
      <c r="JKK91" s="4"/>
      <c r="JKL91" s="4"/>
      <c r="JKM91" s="4"/>
      <c r="JKN91" s="4"/>
      <c r="JKO91" s="4"/>
      <c r="JKP91" s="4"/>
      <c r="JKQ91" s="4"/>
      <c r="JKR91" s="4"/>
      <c r="JKS91" s="4"/>
      <c r="JKT91" s="4"/>
      <c r="JKU91" s="4"/>
      <c r="JKV91" s="4"/>
      <c r="JKW91" s="4"/>
      <c r="JKX91" s="4"/>
      <c r="JKY91" s="4"/>
      <c r="JKZ91" s="4"/>
      <c r="JLA91" s="4"/>
      <c r="JLB91" s="4"/>
      <c r="JLC91" s="4"/>
      <c r="JLD91" s="4"/>
      <c r="JLE91" s="4"/>
      <c r="JLF91" s="4"/>
      <c r="JLG91" s="4"/>
      <c r="JLH91" s="4"/>
      <c r="JLI91" s="4"/>
      <c r="JLJ91" s="4"/>
      <c r="JLK91" s="4"/>
      <c r="JLL91" s="4"/>
      <c r="JLM91" s="4"/>
      <c r="JLN91" s="4"/>
      <c r="JLO91" s="4"/>
      <c r="JLP91" s="4"/>
      <c r="JLQ91" s="4"/>
      <c r="JLR91" s="4"/>
      <c r="JLS91" s="4"/>
      <c r="JLT91" s="4"/>
      <c r="JLU91" s="4"/>
      <c r="JLV91" s="4"/>
      <c r="JLW91" s="4"/>
      <c r="JLX91" s="4"/>
      <c r="JLY91" s="4"/>
      <c r="JLZ91" s="4"/>
      <c r="JMA91" s="4"/>
      <c r="JMB91" s="4"/>
      <c r="JMC91" s="4"/>
      <c r="JMD91" s="4"/>
      <c r="JME91" s="4"/>
      <c r="JMF91" s="4"/>
      <c r="JMG91" s="4"/>
      <c r="JMH91" s="4"/>
      <c r="JMI91" s="4"/>
      <c r="JMJ91" s="4"/>
      <c r="JMK91" s="4"/>
      <c r="JML91" s="4"/>
      <c r="JMM91" s="4"/>
      <c r="JMN91" s="4"/>
      <c r="JMO91" s="4"/>
      <c r="JMP91" s="4"/>
      <c r="JMQ91" s="4"/>
      <c r="JMR91" s="4"/>
      <c r="JMS91" s="4"/>
      <c r="JMT91" s="4"/>
      <c r="JMU91" s="4"/>
      <c r="JMV91" s="4"/>
      <c r="JMW91" s="4"/>
      <c r="JMX91" s="4"/>
      <c r="JMY91" s="4"/>
      <c r="JMZ91" s="4"/>
      <c r="JNA91" s="4"/>
      <c r="JNB91" s="4"/>
      <c r="JNC91" s="4"/>
      <c r="JND91" s="4"/>
      <c r="JNE91" s="4"/>
      <c r="JNF91" s="4"/>
      <c r="JNG91" s="4"/>
      <c r="JNH91" s="4"/>
      <c r="JNI91" s="4"/>
      <c r="JNJ91" s="4"/>
      <c r="JNK91" s="4"/>
      <c r="JNL91" s="4"/>
      <c r="JNM91" s="4"/>
      <c r="JNN91" s="4"/>
      <c r="JNO91" s="4"/>
      <c r="JNP91" s="4"/>
      <c r="JNQ91" s="4"/>
      <c r="JNR91" s="4"/>
      <c r="JNS91" s="4"/>
      <c r="JNT91" s="4"/>
      <c r="JNU91" s="4"/>
      <c r="JNV91" s="4"/>
      <c r="JNW91" s="4"/>
      <c r="JNX91" s="4"/>
      <c r="JNY91" s="4"/>
      <c r="JNZ91" s="4"/>
      <c r="JOA91" s="4"/>
      <c r="JOB91" s="4"/>
      <c r="JOC91" s="4"/>
      <c r="JOD91" s="4"/>
      <c r="JOE91" s="4"/>
      <c r="JOF91" s="4"/>
      <c r="JOG91" s="4"/>
      <c r="JOH91" s="4"/>
      <c r="JOI91" s="4"/>
      <c r="JOJ91" s="4"/>
      <c r="JOK91" s="4"/>
      <c r="JOL91" s="4"/>
      <c r="JOM91" s="4"/>
      <c r="JON91" s="4"/>
      <c r="JOO91" s="4"/>
      <c r="JOP91" s="4"/>
      <c r="JOQ91" s="4"/>
      <c r="JOR91" s="4"/>
      <c r="JOS91" s="4"/>
      <c r="JOT91" s="4"/>
      <c r="JOU91" s="4"/>
      <c r="JOV91" s="4"/>
      <c r="JOW91" s="4"/>
      <c r="JOX91" s="4"/>
      <c r="JOY91" s="4"/>
      <c r="JOZ91" s="4"/>
      <c r="JPA91" s="4"/>
      <c r="JPB91" s="4"/>
      <c r="JPC91" s="4"/>
      <c r="JPD91" s="4"/>
      <c r="JPE91" s="4"/>
      <c r="JPF91" s="4"/>
      <c r="JPG91" s="4"/>
      <c r="JPH91" s="4"/>
      <c r="JPI91" s="4"/>
      <c r="JPJ91" s="4"/>
      <c r="JPK91" s="4"/>
      <c r="JPL91" s="4"/>
      <c r="JPM91" s="4"/>
      <c r="JPN91" s="4"/>
      <c r="JPO91" s="4"/>
      <c r="JPP91" s="4"/>
      <c r="JPQ91" s="4"/>
      <c r="JPR91" s="4"/>
      <c r="JPS91" s="4"/>
      <c r="JPT91" s="4"/>
      <c r="JPU91" s="4"/>
      <c r="JPV91" s="4"/>
      <c r="JPW91" s="4"/>
      <c r="JPX91" s="4"/>
      <c r="JPY91" s="4"/>
      <c r="JPZ91" s="4"/>
      <c r="JQA91" s="4"/>
      <c r="JQB91" s="4"/>
      <c r="JQC91" s="4"/>
      <c r="JQD91" s="4"/>
      <c r="JQE91" s="4"/>
      <c r="JQF91" s="4"/>
      <c r="JQG91" s="4"/>
      <c r="JQH91" s="4"/>
      <c r="JQI91" s="4"/>
      <c r="JQJ91" s="4"/>
      <c r="JQK91" s="4"/>
      <c r="JQL91" s="4"/>
      <c r="JQM91" s="4"/>
      <c r="JQN91" s="4"/>
      <c r="JQO91" s="4"/>
      <c r="JQP91" s="4"/>
      <c r="JQQ91" s="4"/>
      <c r="JQR91" s="4"/>
      <c r="JQS91" s="4"/>
      <c r="JQT91" s="4"/>
      <c r="JQU91" s="4"/>
      <c r="JQV91" s="4"/>
      <c r="JQW91" s="4"/>
      <c r="JQX91" s="4"/>
      <c r="JQY91" s="4"/>
      <c r="JQZ91" s="4"/>
      <c r="JRA91" s="4"/>
      <c r="JRB91" s="4"/>
      <c r="JRC91" s="4"/>
      <c r="JRD91" s="4"/>
      <c r="JRE91" s="4"/>
      <c r="JRF91" s="4"/>
      <c r="JRG91" s="4"/>
      <c r="JRH91" s="4"/>
      <c r="JRI91" s="4"/>
      <c r="JRJ91" s="4"/>
      <c r="JRK91" s="4"/>
      <c r="JRL91" s="4"/>
      <c r="JRM91" s="4"/>
      <c r="JRN91" s="4"/>
      <c r="JRO91" s="4"/>
      <c r="JRP91" s="4"/>
      <c r="JRQ91" s="4"/>
      <c r="JRR91" s="4"/>
      <c r="JRS91" s="4"/>
      <c r="JRT91" s="4"/>
      <c r="JRU91" s="4"/>
      <c r="JRV91" s="4"/>
      <c r="JRW91" s="4"/>
      <c r="JRX91" s="4"/>
      <c r="JRY91" s="4"/>
      <c r="JRZ91" s="4"/>
      <c r="JSA91" s="4"/>
      <c r="JSB91" s="4"/>
      <c r="JSC91" s="4"/>
      <c r="JSD91" s="4"/>
      <c r="JSE91" s="4"/>
      <c r="JSF91" s="4"/>
      <c r="JSG91" s="4"/>
      <c r="JSH91" s="4"/>
      <c r="JSI91" s="4"/>
      <c r="JSJ91" s="4"/>
      <c r="JSK91" s="4"/>
      <c r="JSL91" s="4"/>
      <c r="JSM91" s="4"/>
      <c r="JSN91" s="4"/>
      <c r="JSO91" s="4"/>
      <c r="JSP91" s="4"/>
      <c r="JSQ91" s="4"/>
      <c r="JSR91" s="4"/>
      <c r="JSS91" s="4"/>
      <c r="JST91" s="4"/>
      <c r="JSU91" s="4"/>
      <c r="JSV91" s="4"/>
      <c r="JSW91" s="4"/>
      <c r="JSX91" s="4"/>
      <c r="JSY91" s="4"/>
      <c r="JSZ91" s="4"/>
      <c r="JTA91" s="4"/>
      <c r="JTB91" s="4"/>
      <c r="JTC91" s="4"/>
      <c r="JTD91" s="4"/>
      <c r="JTE91" s="4"/>
      <c r="JTF91" s="4"/>
      <c r="JTG91" s="4"/>
      <c r="JTH91" s="4"/>
      <c r="JTI91" s="4"/>
      <c r="JTJ91" s="4"/>
      <c r="JTK91" s="4"/>
      <c r="JTL91" s="4"/>
      <c r="JTM91" s="4"/>
      <c r="JTN91" s="4"/>
      <c r="JTO91" s="4"/>
      <c r="JTP91" s="4"/>
      <c r="JTQ91" s="4"/>
      <c r="JTR91" s="4"/>
      <c r="JTS91" s="4"/>
      <c r="JTT91" s="4"/>
      <c r="JTU91" s="4"/>
      <c r="JTV91" s="4"/>
      <c r="JTW91" s="4"/>
      <c r="JTX91" s="4"/>
      <c r="JTY91" s="4"/>
      <c r="JTZ91" s="4"/>
      <c r="JUA91" s="4"/>
      <c r="JUB91" s="4"/>
      <c r="JUC91" s="4"/>
      <c r="JUD91" s="4"/>
      <c r="JUE91" s="4"/>
      <c r="JUF91" s="4"/>
      <c r="JUG91" s="4"/>
      <c r="JUH91" s="4"/>
      <c r="JUI91" s="4"/>
      <c r="JUJ91" s="4"/>
      <c r="JUK91" s="4"/>
      <c r="JUL91" s="4"/>
      <c r="JUM91" s="4"/>
      <c r="JUN91" s="4"/>
      <c r="JUO91" s="4"/>
      <c r="JUP91" s="4"/>
      <c r="JUQ91" s="4"/>
      <c r="JUR91" s="4"/>
      <c r="JUS91" s="4"/>
      <c r="JUT91" s="4"/>
      <c r="JUU91" s="4"/>
      <c r="JUV91" s="4"/>
      <c r="JUW91" s="4"/>
      <c r="JUX91" s="4"/>
      <c r="JUY91" s="4"/>
      <c r="JUZ91" s="4"/>
      <c r="JVA91" s="4"/>
      <c r="JVB91" s="4"/>
      <c r="JVC91" s="4"/>
      <c r="JVD91" s="4"/>
      <c r="JVE91" s="4"/>
      <c r="JVF91" s="4"/>
      <c r="JVG91" s="4"/>
      <c r="JVH91" s="4"/>
      <c r="JVI91" s="4"/>
      <c r="JVJ91" s="4"/>
      <c r="JVK91" s="4"/>
      <c r="JVL91" s="4"/>
      <c r="JVM91" s="4"/>
      <c r="JVN91" s="4"/>
      <c r="JVO91" s="4"/>
      <c r="JVP91" s="4"/>
      <c r="JVQ91" s="4"/>
      <c r="JVR91" s="4"/>
      <c r="JVS91" s="4"/>
      <c r="JVT91" s="4"/>
      <c r="JVU91" s="4"/>
      <c r="JVV91" s="4"/>
      <c r="JVW91" s="4"/>
      <c r="JVX91" s="4"/>
      <c r="JVY91" s="4"/>
      <c r="JVZ91" s="4"/>
      <c r="JWA91" s="4"/>
      <c r="JWB91" s="4"/>
      <c r="JWC91" s="4"/>
      <c r="JWD91" s="4"/>
      <c r="JWE91" s="4"/>
      <c r="JWF91" s="4"/>
      <c r="JWG91" s="4"/>
      <c r="JWH91" s="4"/>
      <c r="JWI91" s="4"/>
      <c r="JWJ91" s="4"/>
      <c r="JWK91" s="4"/>
      <c r="JWL91" s="4"/>
      <c r="JWM91" s="4"/>
      <c r="JWN91" s="4"/>
      <c r="JWO91" s="4"/>
      <c r="JWP91" s="4"/>
      <c r="JWQ91" s="4"/>
      <c r="JWR91" s="4"/>
      <c r="JWS91" s="4"/>
      <c r="JWT91" s="4"/>
      <c r="JWU91" s="4"/>
      <c r="JWV91" s="4"/>
      <c r="JWW91" s="4"/>
      <c r="JWX91" s="4"/>
      <c r="JWY91" s="4"/>
      <c r="JWZ91" s="4"/>
      <c r="JXA91" s="4"/>
      <c r="JXB91" s="4"/>
      <c r="JXC91" s="4"/>
      <c r="JXD91" s="4"/>
      <c r="JXE91" s="4"/>
      <c r="JXF91" s="4"/>
      <c r="JXG91" s="4"/>
      <c r="JXH91" s="4"/>
      <c r="JXI91" s="4"/>
      <c r="JXJ91" s="4"/>
      <c r="JXK91" s="4"/>
      <c r="JXL91" s="4"/>
      <c r="JXM91" s="4"/>
      <c r="JXN91" s="4"/>
      <c r="JXO91" s="4"/>
      <c r="JXP91" s="4"/>
      <c r="JXQ91" s="4"/>
      <c r="JXR91" s="4"/>
      <c r="JXS91" s="4"/>
      <c r="JXT91" s="4"/>
      <c r="JXU91" s="4"/>
      <c r="JXV91" s="4"/>
      <c r="JXW91" s="4"/>
      <c r="JXX91" s="4"/>
      <c r="JXY91" s="4"/>
      <c r="JXZ91" s="4"/>
      <c r="JYA91" s="4"/>
      <c r="JYB91" s="4"/>
      <c r="JYC91" s="4"/>
      <c r="JYD91" s="4"/>
      <c r="JYE91" s="4"/>
      <c r="JYF91" s="4"/>
      <c r="JYG91" s="4"/>
      <c r="JYH91" s="4"/>
      <c r="JYI91" s="4"/>
      <c r="JYJ91" s="4"/>
      <c r="JYK91" s="4"/>
      <c r="JYL91" s="4"/>
      <c r="JYM91" s="4"/>
      <c r="JYN91" s="4"/>
      <c r="JYO91" s="4"/>
      <c r="JYP91" s="4"/>
      <c r="JYQ91" s="4"/>
      <c r="JYR91" s="4"/>
      <c r="JYS91" s="4"/>
      <c r="JYT91" s="4"/>
      <c r="JYU91" s="4"/>
      <c r="JYV91" s="4"/>
      <c r="JYW91" s="4"/>
      <c r="JYX91" s="4"/>
      <c r="JYY91" s="4"/>
      <c r="JYZ91" s="4"/>
      <c r="JZA91" s="4"/>
      <c r="JZB91" s="4"/>
      <c r="JZC91" s="4"/>
      <c r="JZD91" s="4"/>
      <c r="JZE91" s="4"/>
      <c r="JZF91" s="4"/>
      <c r="JZG91" s="4"/>
      <c r="JZH91" s="4"/>
      <c r="JZI91" s="4"/>
      <c r="JZJ91" s="4"/>
      <c r="JZK91" s="4"/>
      <c r="JZL91" s="4"/>
      <c r="JZM91" s="4"/>
      <c r="JZN91" s="4"/>
      <c r="JZO91" s="4"/>
      <c r="JZP91" s="4"/>
      <c r="JZQ91" s="4"/>
      <c r="JZR91" s="4"/>
      <c r="JZS91" s="4"/>
      <c r="JZT91" s="4"/>
      <c r="JZU91" s="4"/>
      <c r="JZV91" s="4"/>
      <c r="JZW91" s="4"/>
      <c r="JZX91" s="4"/>
      <c r="JZY91" s="4"/>
      <c r="JZZ91" s="4"/>
      <c r="KAA91" s="4"/>
      <c r="KAB91" s="4"/>
      <c r="KAC91" s="4"/>
      <c r="KAD91" s="4"/>
      <c r="KAE91" s="4"/>
      <c r="KAF91" s="4"/>
      <c r="KAG91" s="4"/>
      <c r="KAH91" s="4"/>
      <c r="KAI91" s="4"/>
      <c r="KAJ91" s="4"/>
      <c r="KAK91" s="4"/>
      <c r="KAL91" s="4"/>
      <c r="KAM91" s="4"/>
      <c r="KAN91" s="4"/>
      <c r="KAO91" s="4"/>
      <c r="KAP91" s="4"/>
      <c r="KAQ91" s="4"/>
      <c r="KAR91" s="4"/>
      <c r="KAS91" s="4"/>
      <c r="KAT91" s="4"/>
      <c r="KAU91" s="4"/>
      <c r="KAV91" s="4"/>
      <c r="KAW91" s="4"/>
      <c r="KAX91" s="4"/>
      <c r="KAY91" s="4"/>
      <c r="KAZ91" s="4"/>
      <c r="KBA91" s="4"/>
      <c r="KBB91" s="4"/>
      <c r="KBC91" s="4"/>
      <c r="KBD91" s="4"/>
      <c r="KBE91" s="4"/>
      <c r="KBF91" s="4"/>
      <c r="KBG91" s="4"/>
      <c r="KBH91" s="4"/>
      <c r="KBI91" s="4"/>
      <c r="KBJ91" s="4"/>
      <c r="KBK91" s="4"/>
      <c r="KBL91" s="4"/>
      <c r="KBM91" s="4"/>
      <c r="KBN91" s="4"/>
      <c r="KBO91" s="4"/>
      <c r="KBP91" s="4"/>
      <c r="KBQ91" s="4"/>
      <c r="KBR91" s="4"/>
      <c r="KBS91" s="4"/>
      <c r="KBT91" s="4"/>
      <c r="KBU91" s="4"/>
      <c r="KBV91" s="4"/>
      <c r="KBW91" s="4"/>
      <c r="KBX91" s="4"/>
      <c r="KBY91" s="4"/>
      <c r="KBZ91" s="4"/>
      <c r="KCA91" s="4"/>
      <c r="KCB91" s="4"/>
      <c r="KCC91" s="4"/>
      <c r="KCD91" s="4"/>
      <c r="KCE91" s="4"/>
      <c r="KCF91" s="4"/>
      <c r="KCG91" s="4"/>
      <c r="KCH91" s="4"/>
      <c r="KCI91" s="4"/>
      <c r="KCJ91" s="4"/>
      <c r="KCK91" s="4"/>
      <c r="KCL91" s="4"/>
      <c r="KCM91" s="4"/>
      <c r="KCN91" s="4"/>
      <c r="KCO91" s="4"/>
      <c r="KCP91" s="4"/>
      <c r="KCQ91" s="4"/>
      <c r="KCR91" s="4"/>
      <c r="KCS91" s="4"/>
      <c r="KCT91" s="4"/>
      <c r="KCU91" s="4"/>
      <c r="KCV91" s="4"/>
      <c r="KCW91" s="4"/>
      <c r="KCX91" s="4"/>
      <c r="KCY91" s="4"/>
      <c r="KCZ91" s="4"/>
      <c r="KDA91" s="4"/>
      <c r="KDB91" s="4"/>
      <c r="KDC91" s="4"/>
      <c r="KDD91" s="4"/>
      <c r="KDE91" s="4"/>
      <c r="KDF91" s="4"/>
      <c r="KDG91" s="4"/>
      <c r="KDH91" s="4"/>
      <c r="KDI91" s="4"/>
      <c r="KDJ91" s="4"/>
      <c r="KDK91" s="4"/>
      <c r="KDL91" s="4"/>
      <c r="KDM91" s="4"/>
      <c r="KDN91" s="4"/>
      <c r="KDO91" s="4"/>
      <c r="KDP91" s="4"/>
      <c r="KDQ91" s="4"/>
      <c r="KDR91" s="4"/>
      <c r="KDS91" s="4"/>
      <c r="KDT91" s="4"/>
      <c r="KDU91" s="4"/>
      <c r="KDV91" s="4"/>
      <c r="KDW91" s="4"/>
      <c r="KDX91" s="4"/>
      <c r="KDY91" s="4"/>
      <c r="KDZ91" s="4"/>
      <c r="KEA91" s="4"/>
      <c r="KEB91" s="4"/>
      <c r="KEC91" s="4"/>
      <c r="KED91" s="4"/>
      <c r="KEE91" s="4"/>
      <c r="KEF91" s="4"/>
      <c r="KEG91" s="4"/>
      <c r="KEH91" s="4"/>
      <c r="KEI91" s="4"/>
      <c r="KEJ91" s="4"/>
      <c r="KEK91" s="4"/>
      <c r="KEL91" s="4"/>
      <c r="KEM91" s="4"/>
      <c r="KEN91" s="4"/>
      <c r="KEO91" s="4"/>
      <c r="KEP91" s="4"/>
      <c r="KEQ91" s="4"/>
      <c r="KER91" s="4"/>
      <c r="KES91" s="4"/>
      <c r="KET91" s="4"/>
      <c r="KEU91" s="4"/>
      <c r="KEV91" s="4"/>
      <c r="KEW91" s="4"/>
      <c r="KEX91" s="4"/>
      <c r="KEY91" s="4"/>
      <c r="KEZ91" s="4"/>
      <c r="KFA91" s="4"/>
      <c r="KFB91" s="4"/>
      <c r="KFC91" s="4"/>
      <c r="KFD91" s="4"/>
      <c r="KFE91" s="4"/>
      <c r="KFF91" s="4"/>
      <c r="KFG91" s="4"/>
      <c r="KFH91" s="4"/>
      <c r="KFI91" s="4"/>
      <c r="KFJ91" s="4"/>
      <c r="KFK91" s="4"/>
      <c r="KFL91" s="4"/>
      <c r="KFM91" s="4"/>
      <c r="KFN91" s="4"/>
      <c r="KFO91" s="4"/>
      <c r="KFP91" s="4"/>
      <c r="KFQ91" s="4"/>
      <c r="KFR91" s="4"/>
      <c r="KFS91" s="4"/>
      <c r="KFT91" s="4"/>
      <c r="KFU91" s="4"/>
      <c r="KFV91" s="4"/>
      <c r="KFW91" s="4"/>
      <c r="KFX91" s="4"/>
      <c r="KFY91" s="4"/>
      <c r="KFZ91" s="4"/>
      <c r="KGA91" s="4"/>
      <c r="KGB91" s="4"/>
      <c r="KGC91" s="4"/>
      <c r="KGD91" s="4"/>
      <c r="KGE91" s="4"/>
      <c r="KGF91" s="4"/>
      <c r="KGG91" s="4"/>
      <c r="KGH91" s="4"/>
      <c r="KGI91" s="4"/>
      <c r="KGJ91" s="4"/>
      <c r="KGK91" s="4"/>
      <c r="KGL91" s="4"/>
      <c r="KGM91" s="4"/>
      <c r="KGN91" s="4"/>
      <c r="KGO91" s="4"/>
      <c r="KGP91" s="4"/>
      <c r="KGQ91" s="4"/>
      <c r="KGR91" s="4"/>
      <c r="KGS91" s="4"/>
      <c r="KGT91" s="4"/>
      <c r="KGU91" s="4"/>
      <c r="KGV91" s="4"/>
      <c r="KGW91" s="4"/>
      <c r="KGX91" s="4"/>
      <c r="KGY91" s="4"/>
      <c r="KGZ91" s="4"/>
      <c r="KHA91" s="4"/>
      <c r="KHB91" s="4"/>
      <c r="KHC91" s="4"/>
      <c r="KHD91" s="4"/>
      <c r="KHE91" s="4"/>
      <c r="KHF91" s="4"/>
      <c r="KHG91" s="4"/>
      <c r="KHH91" s="4"/>
      <c r="KHI91" s="4"/>
      <c r="KHJ91" s="4"/>
      <c r="KHK91" s="4"/>
      <c r="KHL91" s="4"/>
      <c r="KHM91" s="4"/>
      <c r="KHN91" s="4"/>
      <c r="KHO91" s="4"/>
      <c r="KHP91" s="4"/>
      <c r="KHQ91" s="4"/>
      <c r="KHR91" s="4"/>
      <c r="KHS91" s="4"/>
      <c r="KHT91" s="4"/>
      <c r="KHU91" s="4"/>
      <c r="KHV91" s="4"/>
      <c r="KHW91" s="4"/>
      <c r="KHX91" s="4"/>
      <c r="KHY91" s="4"/>
      <c r="KHZ91" s="4"/>
      <c r="KIA91" s="4"/>
      <c r="KIB91" s="4"/>
      <c r="KIC91" s="4"/>
      <c r="KID91" s="4"/>
      <c r="KIE91" s="4"/>
      <c r="KIF91" s="4"/>
      <c r="KIG91" s="4"/>
      <c r="KIH91" s="4"/>
      <c r="KII91" s="4"/>
      <c r="KIJ91" s="4"/>
      <c r="KIK91" s="4"/>
      <c r="KIL91" s="4"/>
      <c r="KIM91" s="4"/>
      <c r="KIN91" s="4"/>
      <c r="KIO91" s="4"/>
      <c r="KIP91" s="4"/>
      <c r="KIQ91" s="4"/>
      <c r="KIR91" s="4"/>
      <c r="KIS91" s="4"/>
      <c r="KIT91" s="4"/>
      <c r="KIU91" s="4"/>
      <c r="KIV91" s="4"/>
      <c r="KIW91" s="4"/>
      <c r="KIX91" s="4"/>
      <c r="KIY91" s="4"/>
      <c r="KIZ91" s="4"/>
      <c r="KJA91" s="4"/>
      <c r="KJB91" s="4"/>
      <c r="KJC91" s="4"/>
      <c r="KJD91" s="4"/>
      <c r="KJE91" s="4"/>
      <c r="KJF91" s="4"/>
      <c r="KJG91" s="4"/>
      <c r="KJH91" s="4"/>
      <c r="KJI91" s="4"/>
      <c r="KJJ91" s="4"/>
      <c r="KJK91" s="4"/>
      <c r="KJL91" s="4"/>
      <c r="KJM91" s="4"/>
      <c r="KJN91" s="4"/>
      <c r="KJO91" s="4"/>
      <c r="KJP91" s="4"/>
      <c r="KJQ91" s="4"/>
      <c r="KJR91" s="4"/>
      <c r="KJS91" s="4"/>
      <c r="KJT91" s="4"/>
      <c r="KJU91" s="4"/>
      <c r="KJV91" s="4"/>
      <c r="KJW91" s="4"/>
      <c r="KJX91" s="4"/>
      <c r="KJY91" s="4"/>
      <c r="KJZ91" s="4"/>
      <c r="KKA91" s="4"/>
      <c r="KKB91" s="4"/>
      <c r="KKC91" s="4"/>
      <c r="KKD91" s="4"/>
      <c r="KKE91" s="4"/>
      <c r="KKF91" s="4"/>
      <c r="KKG91" s="4"/>
      <c r="KKH91" s="4"/>
      <c r="KKI91" s="4"/>
      <c r="KKJ91" s="4"/>
      <c r="KKK91" s="4"/>
      <c r="KKL91" s="4"/>
      <c r="KKM91" s="4"/>
      <c r="KKN91" s="4"/>
      <c r="KKO91" s="4"/>
      <c r="KKP91" s="4"/>
      <c r="KKQ91" s="4"/>
      <c r="KKR91" s="4"/>
      <c r="KKS91" s="4"/>
      <c r="KKT91" s="4"/>
      <c r="KKU91" s="4"/>
      <c r="KKV91" s="4"/>
      <c r="KKW91" s="4"/>
      <c r="KKX91" s="4"/>
      <c r="KKY91" s="4"/>
      <c r="KKZ91" s="4"/>
      <c r="KLA91" s="4"/>
      <c r="KLB91" s="4"/>
      <c r="KLC91" s="4"/>
      <c r="KLD91" s="4"/>
      <c r="KLE91" s="4"/>
      <c r="KLF91" s="4"/>
      <c r="KLG91" s="4"/>
      <c r="KLH91" s="4"/>
      <c r="KLI91" s="4"/>
      <c r="KLJ91" s="4"/>
      <c r="KLK91" s="4"/>
      <c r="KLL91" s="4"/>
      <c r="KLM91" s="4"/>
      <c r="KLN91" s="4"/>
      <c r="KLO91" s="4"/>
      <c r="KLP91" s="4"/>
      <c r="KLQ91" s="4"/>
      <c r="KLR91" s="4"/>
      <c r="KLS91" s="4"/>
      <c r="KLT91" s="4"/>
      <c r="KLU91" s="4"/>
      <c r="KLV91" s="4"/>
      <c r="KLW91" s="4"/>
      <c r="KLX91" s="4"/>
      <c r="KLY91" s="4"/>
      <c r="KLZ91" s="4"/>
      <c r="KMA91" s="4"/>
      <c r="KMB91" s="4"/>
      <c r="KMC91" s="4"/>
      <c r="KMD91" s="4"/>
      <c r="KME91" s="4"/>
      <c r="KMF91" s="4"/>
      <c r="KMG91" s="4"/>
      <c r="KMH91" s="4"/>
      <c r="KMI91" s="4"/>
      <c r="KMJ91" s="4"/>
      <c r="KMK91" s="4"/>
      <c r="KML91" s="4"/>
      <c r="KMM91" s="4"/>
      <c r="KMN91" s="4"/>
      <c r="KMO91" s="4"/>
      <c r="KMP91" s="4"/>
      <c r="KMQ91" s="4"/>
      <c r="KMR91" s="4"/>
      <c r="KMS91" s="4"/>
      <c r="KMT91" s="4"/>
      <c r="KMU91" s="4"/>
      <c r="KMV91" s="4"/>
      <c r="KMW91" s="4"/>
      <c r="KMX91" s="4"/>
      <c r="KMY91" s="4"/>
      <c r="KMZ91" s="4"/>
      <c r="KNA91" s="4"/>
      <c r="KNB91" s="4"/>
      <c r="KNC91" s="4"/>
      <c r="KND91" s="4"/>
      <c r="KNE91" s="4"/>
      <c r="KNF91" s="4"/>
      <c r="KNG91" s="4"/>
      <c r="KNH91" s="4"/>
      <c r="KNI91" s="4"/>
      <c r="KNJ91" s="4"/>
      <c r="KNK91" s="4"/>
      <c r="KNL91" s="4"/>
      <c r="KNM91" s="4"/>
      <c r="KNN91" s="4"/>
      <c r="KNO91" s="4"/>
      <c r="KNP91" s="4"/>
      <c r="KNQ91" s="4"/>
      <c r="KNR91" s="4"/>
      <c r="KNS91" s="4"/>
      <c r="KNT91" s="4"/>
      <c r="KNU91" s="4"/>
      <c r="KNV91" s="4"/>
      <c r="KNW91" s="4"/>
      <c r="KNX91" s="4"/>
      <c r="KNY91" s="4"/>
      <c r="KNZ91" s="4"/>
      <c r="KOA91" s="4"/>
      <c r="KOB91" s="4"/>
      <c r="KOC91" s="4"/>
      <c r="KOD91" s="4"/>
      <c r="KOE91" s="4"/>
      <c r="KOF91" s="4"/>
      <c r="KOG91" s="4"/>
      <c r="KOH91" s="4"/>
      <c r="KOI91" s="4"/>
      <c r="KOJ91" s="4"/>
      <c r="KOK91" s="4"/>
      <c r="KOL91" s="4"/>
      <c r="KOM91" s="4"/>
      <c r="KON91" s="4"/>
      <c r="KOO91" s="4"/>
      <c r="KOP91" s="4"/>
      <c r="KOQ91" s="4"/>
      <c r="KOR91" s="4"/>
      <c r="KOS91" s="4"/>
      <c r="KOT91" s="4"/>
      <c r="KOU91" s="4"/>
      <c r="KOV91" s="4"/>
      <c r="KOW91" s="4"/>
      <c r="KOX91" s="4"/>
      <c r="KOY91" s="4"/>
      <c r="KOZ91" s="4"/>
      <c r="KPA91" s="4"/>
      <c r="KPB91" s="4"/>
      <c r="KPC91" s="4"/>
      <c r="KPD91" s="4"/>
      <c r="KPE91" s="4"/>
      <c r="KPF91" s="4"/>
      <c r="KPG91" s="4"/>
      <c r="KPH91" s="4"/>
      <c r="KPI91" s="4"/>
      <c r="KPJ91" s="4"/>
      <c r="KPK91" s="4"/>
      <c r="KPL91" s="4"/>
      <c r="KPM91" s="4"/>
      <c r="KPN91" s="4"/>
      <c r="KPO91" s="4"/>
      <c r="KPP91" s="4"/>
      <c r="KPQ91" s="4"/>
      <c r="KPR91" s="4"/>
      <c r="KPS91" s="4"/>
      <c r="KPT91" s="4"/>
      <c r="KPU91" s="4"/>
      <c r="KPV91" s="4"/>
      <c r="KPW91" s="4"/>
      <c r="KPX91" s="4"/>
      <c r="KPY91" s="4"/>
      <c r="KPZ91" s="4"/>
      <c r="KQA91" s="4"/>
      <c r="KQB91" s="4"/>
      <c r="KQC91" s="4"/>
      <c r="KQD91" s="4"/>
      <c r="KQE91" s="4"/>
      <c r="KQF91" s="4"/>
      <c r="KQG91" s="4"/>
      <c r="KQH91" s="4"/>
      <c r="KQI91" s="4"/>
      <c r="KQJ91" s="4"/>
      <c r="KQK91" s="4"/>
      <c r="KQL91" s="4"/>
      <c r="KQM91" s="4"/>
      <c r="KQN91" s="4"/>
      <c r="KQO91" s="4"/>
      <c r="KQP91" s="4"/>
      <c r="KQQ91" s="4"/>
      <c r="KQR91" s="4"/>
      <c r="KQS91" s="4"/>
      <c r="KQT91" s="4"/>
      <c r="KQU91" s="4"/>
      <c r="KQV91" s="4"/>
      <c r="KQW91" s="4"/>
      <c r="KQX91" s="4"/>
      <c r="KQY91" s="4"/>
      <c r="KQZ91" s="4"/>
      <c r="KRA91" s="4"/>
      <c r="KRB91" s="4"/>
      <c r="KRC91" s="4"/>
      <c r="KRD91" s="4"/>
      <c r="KRE91" s="4"/>
      <c r="KRF91" s="4"/>
      <c r="KRG91" s="4"/>
      <c r="KRH91" s="4"/>
      <c r="KRI91" s="4"/>
      <c r="KRJ91" s="4"/>
      <c r="KRK91" s="4"/>
      <c r="KRL91" s="4"/>
      <c r="KRM91" s="4"/>
      <c r="KRN91" s="4"/>
      <c r="KRO91" s="4"/>
      <c r="KRP91" s="4"/>
      <c r="KRQ91" s="4"/>
      <c r="KRR91" s="4"/>
      <c r="KRS91" s="4"/>
      <c r="KRT91" s="4"/>
      <c r="KRU91" s="4"/>
      <c r="KRV91" s="4"/>
      <c r="KRW91" s="4"/>
      <c r="KRX91" s="4"/>
      <c r="KRY91" s="4"/>
      <c r="KRZ91" s="4"/>
      <c r="KSA91" s="4"/>
      <c r="KSB91" s="4"/>
      <c r="KSC91" s="4"/>
      <c r="KSD91" s="4"/>
      <c r="KSE91" s="4"/>
      <c r="KSF91" s="4"/>
      <c r="KSG91" s="4"/>
      <c r="KSH91" s="4"/>
      <c r="KSI91" s="4"/>
      <c r="KSJ91" s="4"/>
      <c r="KSK91" s="4"/>
      <c r="KSL91" s="4"/>
      <c r="KSM91" s="4"/>
      <c r="KSN91" s="4"/>
      <c r="KSO91" s="4"/>
      <c r="KSP91" s="4"/>
      <c r="KSQ91" s="4"/>
      <c r="KSR91" s="4"/>
      <c r="KSS91" s="4"/>
      <c r="KST91" s="4"/>
      <c r="KSU91" s="4"/>
      <c r="KSV91" s="4"/>
      <c r="KSW91" s="4"/>
      <c r="KSX91" s="4"/>
      <c r="KSY91" s="4"/>
      <c r="KSZ91" s="4"/>
      <c r="KTA91" s="4"/>
      <c r="KTB91" s="4"/>
      <c r="KTC91" s="4"/>
      <c r="KTD91" s="4"/>
      <c r="KTE91" s="4"/>
      <c r="KTF91" s="4"/>
      <c r="KTG91" s="4"/>
      <c r="KTH91" s="4"/>
      <c r="KTI91" s="4"/>
      <c r="KTJ91" s="4"/>
      <c r="KTK91" s="4"/>
      <c r="KTL91" s="4"/>
      <c r="KTM91" s="4"/>
      <c r="KTN91" s="4"/>
      <c r="KTO91" s="4"/>
      <c r="KTP91" s="4"/>
      <c r="KTQ91" s="4"/>
      <c r="KTR91" s="4"/>
      <c r="KTS91" s="4"/>
      <c r="KTT91" s="4"/>
      <c r="KTU91" s="4"/>
      <c r="KTV91" s="4"/>
      <c r="KTW91" s="4"/>
      <c r="KTX91" s="4"/>
      <c r="KTY91" s="4"/>
      <c r="KTZ91" s="4"/>
      <c r="KUA91" s="4"/>
      <c r="KUB91" s="4"/>
      <c r="KUC91" s="4"/>
      <c r="KUD91" s="4"/>
      <c r="KUE91" s="4"/>
      <c r="KUF91" s="4"/>
      <c r="KUG91" s="4"/>
      <c r="KUH91" s="4"/>
      <c r="KUI91" s="4"/>
      <c r="KUJ91" s="4"/>
      <c r="KUK91" s="4"/>
      <c r="KUL91" s="4"/>
      <c r="KUM91" s="4"/>
      <c r="KUN91" s="4"/>
      <c r="KUO91" s="4"/>
      <c r="KUP91" s="4"/>
      <c r="KUQ91" s="4"/>
      <c r="KUR91" s="4"/>
      <c r="KUS91" s="4"/>
      <c r="KUT91" s="4"/>
      <c r="KUU91" s="4"/>
      <c r="KUV91" s="4"/>
      <c r="KUW91" s="4"/>
      <c r="KUX91" s="4"/>
      <c r="KUY91" s="4"/>
      <c r="KUZ91" s="4"/>
      <c r="KVA91" s="4"/>
      <c r="KVB91" s="4"/>
      <c r="KVC91" s="4"/>
      <c r="KVD91" s="4"/>
      <c r="KVE91" s="4"/>
      <c r="KVF91" s="4"/>
      <c r="KVG91" s="4"/>
      <c r="KVH91" s="4"/>
      <c r="KVI91" s="4"/>
      <c r="KVJ91" s="4"/>
      <c r="KVK91" s="4"/>
      <c r="KVL91" s="4"/>
      <c r="KVM91" s="4"/>
      <c r="KVN91" s="4"/>
      <c r="KVO91" s="4"/>
      <c r="KVP91" s="4"/>
      <c r="KVQ91" s="4"/>
      <c r="KVR91" s="4"/>
      <c r="KVS91" s="4"/>
      <c r="KVT91" s="4"/>
      <c r="KVU91" s="4"/>
      <c r="KVV91" s="4"/>
      <c r="KVW91" s="4"/>
      <c r="KVX91" s="4"/>
      <c r="KVY91" s="4"/>
      <c r="KVZ91" s="4"/>
      <c r="KWA91" s="4"/>
      <c r="KWB91" s="4"/>
      <c r="KWC91" s="4"/>
      <c r="KWD91" s="4"/>
      <c r="KWE91" s="4"/>
      <c r="KWF91" s="4"/>
      <c r="KWG91" s="4"/>
      <c r="KWH91" s="4"/>
      <c r="KWI91" s="4"/>
      <c r="KWJ91" s="4"/>
      <c r="KWK91" s="4"/>
      <c r="KWL91" s="4"/>
      <c r="KWM91" s="4"/>
      <c r="KWN91" s="4"/>
      <c r="KWO91" s="4"/>
      <c r="KWP91" s="4"/>
      <c r="KWQ91" s="4"/>
      <c r="KWR91" s="4"/>
      <c r="KWS91" s="4"/>
      <c r="KWT91" s="4"/>
      <c r="KWU91" s="4"/>
      <c r="KWV91" s="4"/>
      <c r="KWW91" s="4"/>
      <c r="KWX91" s="4"/>
      <c r="KWY91" s="4"/>
      <c r="KWZ91" s="4"/>
      <c r="KXA91" s="4"/>
      <c r="KXB91" s="4"/>
      <c r="KXC91" s="4"/>
      <c r="KXD91" s="4"/>
      <c r="KXE91" s="4"/>
      <c r="KXF91" s="4"/>
      <c r="KXG91" s="4"/>
      <c r="KXH91" s="4"/>
      <c r="KXI91" s="4"/>
      <c r="KXJ91" s="4"/>
      <c r="KXK91" s="4"/>
      <c r="KXL91" s="4"/>
      <c r="KXM91" s="4"/>
      <c r="KXN91" s="4"/>
      <c r="KXO91" s="4"/>
      <c r="KXP91" s="4"/>
      <c r="KXQ91" s="4"/>
      <c r="KXR91" s="4"/>
      <c r="KXS91" s="4"/>
      <c r="KXT91" s="4"/>
      <c r="KXU91" s="4"/>
      <c r="KXV91" s="4"/>
      <c r="KXW91" s="4"/>
      <c r="KXX91" s="4"/>
      <c r="KXY91" s="4"/>
      <c r="KXZ91" s="4"/>
      <c r="KYA91" s="4"/>
      <c r="KYB91" s="4"/>
      <c r="KYC91" s="4"/>
      <c r="KYD91" s="4"/>
      <c r="KYE91" s="4"/>
      <c r="KYF91" s="4"/>
      <c r="KYG91" s="4"/>
      <c r="KYH91" s="4"/>
      <c r="KYI91" s="4"/>
      <c r="KYJ91" s="4"/>
      <c r="KYK91" s="4"/>
      <c r="KYL91" s="4"/>
      <c r="KYM91" s="4"/>
      <c r="KYN91" s="4"/>
      <c r="KYO91" s="4"/>
      <c r="KYP91" s="4"/>
      <c r="KYQ91" s="4"/>
      <c r="KYR91" s="4"/>
      <c r="KYS91" s="4"/>
      <c r="KYT91" s="4"/>
      <c r="KYU91" s="4"/>
      <c r="KYV91" s="4"/>
      <c r="KYW91" s="4"/>
      <c r="KYX91" s="4"/>
      <c r="KYY91" s="4"/>
      <c r="KYZ91" s="4"/>
      <c r="KZA91" s="4"/>
      <c r="KZB91" s="4"/>
      <c r="KZC91" s="4"/>
      <c r="KZD91" s="4"/>
      <c r="KZE91" s="4"/>
      <c r="KZF91" s="4"/>
      <c r="KZG91" s="4"/>
      <c r="KZH91" s="4"/>
      <c r="KZI91" s="4"/>
      <c r="KZJ91" s="4"/>
      <c r="KZK91" s="4"/>
      <c r="KZL91" s="4"/>
      <c r="KZM91" s="4"/>
      <c r="KZN91" s="4"/>
      <c r="KZO91" s="4"/>
      <c r="KZP91" s="4"/>
      <c r="KZQ91" s="4"/>
      <c r="KZR91" s="4"/>
      <c r="KZS91" s="4"/>
      <c r="KZT91" s="4"/>
      <c r="KZU91" s="4"/>
      <c r="KZV91" s="4"/>
      <c r="KZW91" s="4"/>
      <c r="KZX91" s="4"/>
      <c r="KZY91" s="4"/>
      <c r="KZZ91" s="4"/>
      <c r="LAA91" s="4"/>
      <c r="LAB91" s="4"/>
      <c r="LAC91" s="4"/>
      <c r="LAD91" s="4"/>
      <c r="LAE91" s="4"/>
      <c r="LAF91" s="4"/>
      <c r="LAG91" s="4"/>
      <c r="LAH91" s="4"/>
      <c r="LAI91" s="4"/>
      <c r="LAJ91" s="4"/>
      <c r="LAK91" s="4"/>
      <c r="LAL91" s="4"/>
      <c r="LAM91" s="4"/>
      <c r="LAN91" s="4"/>
      <c r="LAO91" s="4"/>
      <c r="LAP91" s="4"/>
      <c r="LAQ91" s="4"/>
      <c r="LAR91" s="4"/>
      <c r="LAS91" s="4"/>
      <c r="LAT91" s="4"/>
      <c r="LAU91" s="4"/>
      <c r="LAV91" s="4"/>
      <c r="LAW91" s="4"/>
      <c r="LAX91" s="4"/>
      <c r="LAY91" s="4"/>
      <c r="LAZ91" s="4"/>
      <c r="LBA91" s="4"/>
      <c r="LBB91" s="4"/>
      <c r="LBC91" s="4"/>
      <c r="LBD91" s="4"/>
      <c r="LBE91" s="4"/>
      <c r="LBF91" s="4"/>
      <c r="LBG91" s="4"/>
      <c r="LBH91" s="4"/>
      <c r="LBI91" s="4"/>
      <c r="LBJ91" s="4"/>
      <c r="LBK91" s="4"/>
      <c r="LBL91" s="4"/>
      <c r="LBM91" s="4"/>
      <c r="LBN91" s="4"/>
      <c r="LBO91" s="4"/>
      <c r="LBP91" s="4"/>
      <c r="LBQ91" s="4"/>
      <c r="LBR91" s="4"/>
      <c r="LBS91" s="4"/>
      <c r="LBT91" s="4"/>
      <c r="LBU91" s="4"/>
      <c r="LBV91" s="4"/>
      <c r="LBW91" s="4"/>
      <c r="LBX91" s="4"/>
      <c r="LBY91" s="4"/>
      <c r="LBZ91" s="4"/>
      <c r="LCA91" s="4"/>
      <c r="LCB91" s="4"/>
      <c r="LCC91" s="4"/>
      <c r="LCD91" s="4"/>
      <c r="LCE91" s="4"/>
      <c r="LCF91" s="4"/>
      <c r="LCG91" s="4"/>
      <c r="LCH91" s="4"/>
      <c r="LCI91" s="4"/>
      <c r="LCJ91" s="4"/>
      <c r="LCK91" s="4"/>
      <c r="LCL91" s="4"/>
      <c r="LCM91" s="4"/>
      <c r="LCN91" s="4"/>
      <c r="LCO91" s="4"/>
      <c r="LCP91" s="4"/>
      <c r="LCQ91" s="4"/>
      <c r="LCR91" s="4"/>
      <c r="LCS91" s="4"/>
      <c r="LCT91" s="4"/>
      <c r="LCU91" s="4"/>
      <c r="LCV91" s="4"/>
      <c r="LCW91" s="4"/>
      <c r="LCX91" s="4"/>
      <c r="LCY91" s="4"/>
      <c r="LCZ91" s="4"/>
      <c r="LDA91" s="4"/>
      <c r="LDB91" s="4"/>
      <c r="LDC91" s="4"/>
      <c r="LDD91" s="4"/>
      <c r="LDE91" s="4"/>
      <c r="LDF91" s="4"/>
      <c r="LDG91" s="4"/>
      <c r="LDH91" s="4"/>
      <c r="LDI91" s="4"/>
      <c r="LDJ91" s="4"/>
      <c r="LDK91" s="4"/>
      <c r="LDL91" s="4"/>
      <c r="LDM91" s="4"/>
      <c r="LDN91" s="4"/>
      <c r="LDO91" s="4"/>
      <c r="LDP91" s="4"/>
      <c r="LDQ91" s="4"/>
      <c r="LDR91" s="4"/>
      <c r="LDS91" s="4"/>
      <c r="LDT91" s="4"/>
      <c r="LDU91" s="4"/>
      <c r="LDV91" s="4"/>
      <c r="LDW91" s="4"/>
      <c r="LDX91" s="4"/>
      <c r="LDY91" s="4"/>
      <c r="LDZ91" s="4"/>
      <c r="LEA91" s="4"/>
      <c r="LEB91" s="4"/>
      <c r="LEC91" s="4"/>
      <c r="LED91" s="4"/>
      <c r="LEE91" s="4"/>
      <c r="LEF91" s="4"/>
      <c r="LEG91" s="4"/>
      <c r="LEH91" s="4"/>
      <c r="LEI91" s="4"/>
      <c r="LEJ91" s="4"/>
      <c r="LEK91" s="4"/>
      <c r="LEL91" s="4"/>
      <c r="LEM91" s="4"/>
      <c r="LEN91" s="4"/>
      <c r="LEO91" s="4"/>
      <c r="LEP91" s="4"/>
      <c r="LEQ91" s="4"/>
      <c r="LER91" s="4"/>
      <c r="LES91" s="4"/>
      <c r="LET91" s="4"/>
      <c r="LEU91" s="4"/>
      <c r="LEV91" s="4"/>
      <c r="LEW91" s="4"/>
      <c r="LEX91" s="4"/>
      <c r="LEY91" s="4"/>
      <c r="LEZ91" s="4"/>
      <c r="LFA91" s="4"/>
      <c r="LFB91" s="4"/>
      <c r="LFC91" s="4"/>
      <c r="LFD91" s="4"/>
      <c r="LFE91" s="4"/>
      <c r="LFF91" s="4"/>
      <c r="LFG91" s="4"/>
      <c r="LFH91" s="4"/>
      <c r="LFI91" s="4"/>
      <c r="LFJ91" s="4"/>
      <c r="LFK91" s="4"/>
      <c r="LFL91" s="4"/>
      <c r="LFM91" s="4"/>
      <c r="LFN91" s="4"/>
      <c r="LFO91" s="4"/>
      <c r="LFP91" s="4"/>
      <c r="LFQ91" s="4"/>
      <c r="LFR91" s="4"/>
      <c r="LFS91" s="4"/>
      <c r="LFT91" s="4"/>
      <c r="LFU91" s="4"/>
      <c r="LFV91" s="4"/>
      <c r="LFW91" s="4"/>
      <c r="LFX91" s="4"/>
      <c r="LFY91" s="4"/>
      <c r="LFZ91" s="4"/>
      <c r="LGA91" s="4"/>
      <c r="LGB91" s="4"/>
      <c r="LGC91" s="4"/>
      <c r="LGD91" s="4"/>
      <c r="LGE91" s="4"/>
      <c r="LGF91" s="4"/>
      <c r="LGG91" s="4"/>
      <c r="LGH91" s="4"/>
      <c r="LGI91" s="4"/>
      <c r="LGJ91" s="4"/>
      <c r="LGK91" s="4"/>
      <c r="LGL91" s="4"/>
      <c r="LGM91" s="4"/>
      <c r="LGN91" s="4"/>
      <c r="LGO91" s="4"/>
      <c r="LGP91" s="4"/>
      <c r="LGQ91" s="4"/>
      <c r="LGR91" s="4"/>
      <c r="LGS91" s="4"/>
      <c r="LGT91" s="4"/>
      <c r="LGU91" s="4"/>
      <c r="LGV91" s="4"/>
      <c r="LGW91" s="4"/>
      <c r="LGX91" s="4"/>
      <c r="LGY91" s="4"/>
      <c r="LGZ91" s="4"/>
      <c r="LHA91" s="4"/>
      <c r="LHB91" s="4"/>
      <c r="LHC91" s="4"/>
      <c r="LHD91" s="4"/>
      <c r="LHE91" s="4"/>
      <c r="LHF91" s="4"/>
      <c r="LHG91" s="4"/>
      <c r="LHH91" s="4"/>
      <c r="LHI91" s="4"/>
      <c r="LHJ91" s="4"/>
      <c r="LHK91" s="4"/>
      <c r="LHL91" s="4"/>
      <c r="LHM91" s="4"/>
      <c r="LHN91" s="4"/>
      <c r="LHO91" s="4"/>
      <c r="LHP91" s="4"/>
      <c r="LHQ91" s="4"/>
      <c r="LHR91" s="4"/>
      <c r="LHS91" s="4"/>
      <c r="LHT91" s="4"/>
      <c r="LHU91" s="4"/>
      <c r="LHV91" s="4"/>
      <c r="LHW91" s="4"/>
      <c r="LHX91" s="4"/>
      <c r="LHY91" s="4"/>
      <c r="LHZ91" s="4"/>
      <c r="LIA91" s="4"/>
      <c r="LIB91" s="4"/>
      <c r="LIC91" s="4"/>
      <c r="LID91" s="4"/>
      <c r="LIE91" s="4"/>
      <c r="LIF91" s="4"/>
      <c r="LIG91" s="4"/>
      <c r="LIH91" s="4"/>
      <c r="LII91" s="4"/>
      <c r="LIJ91" s="4"/>
      <c r="LIK91" s="4"/>
      <c r="LIL91" s="4"/>
      <c r="LIM91" s="4"/>
      <c r="LIN91" s="4"/>
      <c r="LIO91" s="4"/>
      <c r="LIP91" s="4"/>
      <c r="LIQ91" s="4"/>
      <c r="LIR91" s="4"/>
      <c r="LIS91" s="4"/>
      <c r="LIT91" s="4"/>
      <c r="LIU91" s="4"/>
      <c r="LIV91" s="4"/>
      <c r="LIW91" s="4"/>
      <c r="LIX91" s="4"/>
      <c r="LIY91" s="4"/>
      <c r="LIZ91" s="4"/>
      <c r="LJA91" s="4"/>
      <c r="LJB91" s="4"/>
      <c r="LJC91" s="4"/>
      <c r="LJD91" s="4"/>
      <c r="LJE91" s="4"/>
      <c r="LJF91" s="4"/>
      <c r="LJG91" s="4"/>
      <c r="LJH91" s="4"/>
      <c r="LJI91" s="4"/>
      <c r="LJJ91" s="4"/>
      <c r="LJK91" s="4"/>
      <c r="LJL91" s="4"/>
      <c r="LJM91" s="4"/>
      <c r="LJN91" s="4"/>
      <c r="LJO91" s="4"/>
      <c r="LJP91" s="4"/>
      <c r="LJQ91" s="4"/>
      <c r="LJR91" s="4"/>
      <c r="LJS91" s="4"/>
      <c r="LJT91" s="4"/>
      <c r="LJU91" s="4"/>
      <c r="LJV91" s="4"/>
      <c r="LJW91" s="4"/>
      <c r="LJX91" s="4"/>
      <c r="LJY91" s="4"/>
      <c r="LJZ91" s="4"/>
      <c r="LKA91" s="4"/>
      <c r="LKB91" s="4"/>
      <c r="LKC91" s="4"/>
      <c r="LKD91" s="4"/>
      <c r="LKE91" s="4"/>
      <c r="LKF91" s="4"/>
      <c r="LKG91" s="4"/>
      <c r="LKH91" s="4"/>
      <c r="LKI91" s="4"/>
      <c r="LKJ91" s="4"/>
      <c r="LKK91" s="4"/>
      <c r="LKL91" s="4"/>
      <c r="LKM91" s="4"/>
      <c r="LKN91" s="4"/>
      <c r="LKO91" s="4"/>
      <c r="LKP91" s="4"/>
      <c r="LKQ91" s="4"/>
      <c r="LKR91" s="4"/>
      <c r="LKS91" s="4"/>
      <c r="LKT91" s="4"/>
      <c r="LKU91" s="4"/>
      <c r="LKV91" s="4"/>
      <c r="LKW91" s="4"/>
      <c r="LKX91" s="4"/>
      <c r="LKY91" s="4"/>
      <c r="LKZ91" s="4"/>
      <c r="LLA91" s="4"/>
      <c r="LLB91" s="4"/>
      <c r="LLC91" s="4"/>
      <c r="LLD91" s="4"/>
      <c r="LLE91" s="4"/>
      <c r="LLF91" s="4"/>
      <c r="LLG91" s="4"/>
      <c r="LLH91" s="4"/>
      <c r="LLI91" s="4"/>
      <c r="LLJ91" s="4"/>
      <c r="LLK91" s="4"/>
      <c r="LLL91" s="4"/>
      <c r="LLM91" s="4"/>
      <c r="LLN91" s="4"/>
      <c r="LLO91" s="4"/>
      <c r="LLP91" s="4"/>
      <c r="LLQ91" s="4"/>
      <c r="LLR91" s="4"/>
      <c r="LLS91" s="4"/>
      <c r="LLT91" s="4"/>
      <c r="LLU91" s="4"/>
      <c r="LLV91" s="4"/>
      <c r="LLW91" s="4"/>
      <c r="LLX91" s="4"/>
      <c r="LLY91" s="4"/>
      <c r="LLZ91" s="4"/>
      <c r="LMA91" s="4"/>
      <c r="LMB91" s="4"/>
      <c r="LMC91" s="4"/>
      <c r="LMD91" s="4"/>
      <c r="LME91" s="4"/>
      <c r="LMF91" s="4"/>
      <c r="LMG91" s="4"/>
      <c r="LMH91" s="4"/>
      <c r="LMI91" s="4"/>
      <c r="LMJ91" s="4"/>
      <c r="LMK91" s="4"/>
      <c r="LML91" s="4"/>
      <c r="LMM91" s="4"/>
      <c r="LMN91" s="4"/>
      <c r="LMO91" s="4"/>
      <c r="LMP91" s="4"/>
      <c r="LMQ91" s="4"/>
      <c r="LMR91" s="4"/>
      <c r="LMS91" s="4"/>
      <c r="LMT91" s="4"/>
      <c r="LMU91" s="4"/>
      <c r="LMV91" s="4"/>
      <c r="LMW91" s="4"/>
      <c r="LMX91" s="4"/>
      <c r="LMY91" s="4"/>
      <c r="LMZ91" s="4"/>
      <c r="LNA91" s="4"/>
      <c r="LNB91" s="4"/>
      <c r="LNC91" s="4"/>
      <c r="LND91" s="4"/>
      <c r="LNE91" s="4"/>
      <c r="LNF91" s="4"/>
      <c r="LNG91" s="4"/>
      <c r="LNH91" s="4"/>
      <c r="LNI91" s="4"/>
      <c r="LNJ91" s="4"/>
      <c r="LNK91" s="4"/>
      <c r="LNL91" s="4"/>
      <c r="LNM91" s="4"/>
      <c r="LNN91" s="4"/>
      <c r="LNO91" s="4"/>
      <c r="LNP91" s="4"/>
      <c r="LNQ91" s="4"/>
      <c r="LNR91" s="4"/>
      <c r="LNS91" s="4"/>
      <c r="LNT91" s="4"/>
      <c r="LNU91" s="4"/>
      <c r="LNV91" s="4"/>
      <c r="LNW91" s="4"/>
      <c r="LNX91" s="4"/>
      <c r="LNY91" s="4"/>
      <c r="LNZ91" s="4"/>
      <c r="LOA91" s="4"/>
      <c r="LOB91" s="4"/>
      <c r="LOC91" s="4"/>
      <c r="LOD91" s="4"/>
      <c r="LOE91" s="4"/>
      <c r="LOF91" s="4"/>
      <c r="LOG91" s="4"/>
      <c r="LOH91" s="4"/>
      <c r="LOI91" s="4"/>
      <c r="LOJ91" s="4"/>
      <c r="LOK91" s="4"/>
      <c r="LOL91" s="4"/>
      <c r="LOM91" s="4"/>
      <c r="LON91" s="4"/>
      <c r="LOO91" s="4"/>
      <c r="LOP91" s="4"/>
      <c r="LOQ91" s="4"/>
      <c r="LOR91" s="4"/>
      <c r="LOS91" s="4"/>
      <c r="LOT91" s="4"/>
      <c r="LOU91" s="4"/>
      <c r="LOV91" s="4"/>
      <c r="LOW91" s="4"/>
      <c r="LOX91" s="4"/>
      <c r="LOY91" s="4"/>
      <c r="LOZ91" s="4"/>
      <c r="LPA91" s="4"/>
      <c r="LPB91" s="4"/>
      <c r="LPC91" s="4"/>
      <c r="LPD91" s="4"/>
      <c r="LPE91" s="4"/>
      <c r="LPF91" s="4"/>
      <c r="LPG91" s="4"/>
      <c r="LPH91" s="4"/>
      <c r="LPI91" s="4"/>
      <c r="LPJ91" s="4"/>
      <c r="LPK91" s="4"/>
      <c r="LPL91" s="4"/>
      <c r="LPM91" s="4"/>
      <c r="LPN91" s="4"/>
      <c r="LPO91" s="4"/>
      <c r="LPP91" s="4"/>
      <c r="LPQ91" s="4"/>
      <c r="LPR91" s="4"/>
      <c r="LPS91" s="4"/>
      <c r="LPT91" s="4"/>
      <c r="LPU91" s="4"/>
      <c r="LPV91" s="4"/>
      <c r="LPW91" s="4"/>
      <c r="LPX91" s="4"/>
      <c r="LPY91" s="4"/>
      <c r="LPZ91" s="4"/>
      <c r="LQA91" s="4"/>
      <c r="LQB91" s="4"/>
      <c r="LQC91" s="4"/>
      <c r="LQD91" s="4"/>
      <c r="LQE91" s="4"/>
      <c r="LQF91" s="4"/>
      <c r="LQG91" s="4"/>
      <c r="LQH91" s="4"/>
      <c r="LQI91" s="4"/>
      <c r="LQJ91" s="4"/>
      <c r="LQK91" s="4"/>
      <c r="LQL91" s="4"/>
      <c r="LQM91" s="4"/>
      <c r="LQN91" s="4"/>
      <c r="LQO91" s="4"/>
      <c r="LQP91" s="4"/>
      <c r="LQQ91" s="4"/>
      <c r="LQR91" s="4"/>
      <c r="LQS91" s="4"/>
      <c r="LQT91" s="4"/>
      <c r="LQU91" s="4"/>
      <c r="LQV91" s="4"/>
      <c r="LQW91" s="4"/>
      <c r="LQX91" s="4"/>
      <c r="LQY91" s="4"/>
      <c r="LQZ91" s="4"/>
      <c r="LRA91" s="4"/>
      <c r="LRB91" s="4"/>
      <c r="LRC91" s="4"/>
      <c r="LRD91" s="4"/>
      <c r="LRE91" s="4"/>
      <c r="LRF91" s="4"/>
      <c r="LRG91" s="4"/>
      <c r="LRH91" s="4"/>
      <c r="LRI91" s="4"/>
      <c r="LRJ91" s="4"/>
      <c r="LRK91" s="4"/>
      <c r="LRL91" s="4"/>
      <c r="LRM91" s="4"/>
      <c r="LRN91" s="4"/>
      <c r="LRO91" s="4"/>
      <c r="LRP91" s="4"/>
      <c r="LRQ91" s="4"/>
      <c r="LRR91" s="4"/>
      <c r="LRS91" s="4"/>
      <c r="LRT91" s="4"/>
      <c r="LRU91" s="4"/>
      <c r="LRV91" s="4"/>
      <c r="LRW91" s="4"/>
      <c r="LRX91" s="4"/>
      <c r="LRY91" s="4"/>
      <c r="LRZ91" s="4"/>
      <c r="LSA91" s="4"/>
      <c r="LSB91" s="4"/>
      <c r="LSC91" s="4"/>
      <c r="LSD91" s="4"/>
      <c r="LSE91" s="4"/>
      <c r="LSF91" s="4"/>
      <c r="LSG91" s="4"/>
      <c r="LSH91" s="4"/>
      <c r="LSI91" s="4"/>
      <c r="LSJ91" s="4"/>
      <c r="LSK91" s="4"/>
      <c r="LSL91" s="4"/>
      <c r="LSM91" s="4"/>
      <c r="LSN91" s="4"/>
      <c r="LSO91" s="4"/>
      <c r="LSP91" s="4"/>
      <c r="LSQ91" s="4"/>
      <c r="LSR91" s="4"/>
      <c r="LSS91" s="4"/>
      <c r="LST91" s="4"/>
      <c r="LSU91" s="4"/>
      <c r="LSV91" s="4"/>
      <c r="LSW91" s="4"/>
      <c r="LSX91" s="4"/>
      <c r="LSY91" s="4"/>
      <c r="LSZ91" s="4"/>
      <c r="LTA91" s="4"/>
      <c r="LTB91" s="4"/>
      <c r="LTC91" s="4"/>
      <c r="LTD91" s="4"/>
      <c r="LTE91" s="4"/>
      <c r="LTF91" s="4"/>
      <c r="LTG91" s="4"/>
      <c r="LTH91" s="4"/>
      <c r="LTI91" s="4"/>
      <c r="LTJ91" s="4"/>
      <c r="LTK91" s="4"/>
      <c r="LTL91" s="4"/>
      <c r="LTM91" s="4"/>
      <c r="LTN91" s="4"/>
      <c r="LTO91" s="4"/>
      <c r="LTP91" s="4"/>
      <c r="LTQ91" s="4"/>
      <c r="LTR91" s="4"/>
      <c r="LTS91" s="4"/>
      <c r="LTT91" s="4"/>
      <c r="LTU91" s="4"/>
      <c r="LTV91" s="4"/>
      <c r="LTW91" s="4"/>
      <c r="LTX91" s="4"/>
      <c r="LTY91" s="4"/>
      <c r="LTZ91" s="4"/>
      <c r="LUA91" s="4"/>
      <c r="LUB91" s="4"/>
      <c r="LUC91" s="4"/>
      <c r="LUD91" s="4"/>
      <c r="LUE91" s="4"/>
      <c r="LUF91" s="4"/>
      <c r="LUG91" s="4"/>
      <c r="LUH91" s="4"/>
      <c r="LUI91" s="4"/>
      <c r="LUJ91" s="4"/>
      <c r="LUK91" s="4"/>
      <c r="LUL91" s="4"/>
      <c r="LUM91" s="4"/>
      <c r="LUN91" s="4"/>
      <c r="LUO91" s="4"/>
      <c r="LUP91" s="4"/>
      <c r="LUQ91" s="4"/>
      <c r="LUR91" s="4"/>
      <c r="LUS91" s="4"/>
      <c r="LUT91" s="4"/>
      <c r="LUU91" s="4"/>
      <c r="LUV91" s="4"/>
      <c r="LUW91" s="4"/>
      <c r="LUX91" s="4"/>
      <c r="LUY91" s="4"/>
      <c r="LUZ91" s="4"/>
      <c r="LVA91" s="4"/>
      <c r="LVB91" s="4"/>
      <c r="LVC91" s="4"/>
      <c r="LVD91" s="4"/>
      <c r="LVE91" s="4"/>
      <c r="LVF91" s="4"/>
      <c r="LVG91" s="4"/>
      <c r="LVH91" s="4"/>
      <c r="LVI91" s="4"/>
      <c r="LVJ91" s="4"/>
      <c r="LVK91" s="4"/>
      <c r="LVL91" s="4"/>
      <c r="LVM91" s="4"/>
      <c r="LVN91" s="4"/>
      <c r="LVO91" s="4"/>
      <c r="LVP91" s="4"/>
      <c r="LVQ91" s="4"/>
      <c r="LVR91" s="4"/>
      <c r="LVS91" s="4"/>
      <c r="LVT91" s="4"/>
      <c r="LVU91" s="4"/>
      <c r="LVV91" s="4"/>
      <c r="LVW91" s="4"/>
      <c r="LVX91" s="4"/>
      <c r="LVY91" s="4"/>
      <c r="LVZ91" s="4"/>
      <c r="LWA91" s="4"/>
      <c r="LWB91" s="4"/>
      <c r="LWC91" s="4"/>
      <c r="LWD91" s="4"/>
      <c r="LWE91" s="4"/>
      <c r="LWF91" s="4"/>
      <c r="LWG91" s="4"/>
      <c r="LWH91" s="4"/>
      <c r="LWI91" s="4"/>
      <c r="LWJ91" s="4"/>
      <c r="LWK91" s="4"/>
      <c r="LWL91" s="4"/>
      <c r="LWM91" s="4"/>
      <c r="LWN91" s="4"/>
      <c r="LWO91" s="4"/>
      <c r="LWP91" s="4"/>
      <c r="LWQ91" s="4"/>
      <c r="LWR91" s="4"/>
      <c r="LWS91" s="4"/>
      <c r="LWT91" s="4"/>
      <c r="LWU91" s="4"/>
      <c r="LWV91" s="4"/>
      <c r="LWW91" s="4"/>
      <c r="LWX91" s="4"/>
      <c r="LWY91" s="4"/>
      <c r="LWZ91" s="4"/>
      <c r="LXA91" s="4"/>
      <c r="LXB91" s="4"/>
      <c r="LXC91" s="4"/>
      <c r="LXD91" s="4"/>
      <c r="LXE91" s="4"/>
      <c r="LXF91" s="4"/>
      <c r="LXG91" s="4"/>
      <c r="LXH91" s="4"/>
      <c r="LXI91" s="4"/>
      <c r="LXJ91" s="4"/>
      <c r="LXK91" s="4"/>
      <c r="LXL91" s="4"/>
      <c r="LXM91" s="4"/>
      <c r="LXN91" s="4"/>
      <c r="LXO91" s="4"/>
      <c r="LXP91" s="4"/>
      <c r="LXQ91" s="4"/>
      <c r="LXR91" s="4"/>
      <c r="LXS91" s="4"/>
      <c r="LXT91" s="4"/>
      <c r="LXU91" s="4"/>
      <c r="LXV91" s="4"/>
      <c r="LXW91" s="4"/>
      <c r="LXX91" s="4"/>
      <c r="LXY91" s="4"/>
      <c r="LXZ91" s="4"/>
      <c r="LYA91" s="4"/>
      <c r="LYB91" s="4"/>
      <c r="LYC91" s="4"/>
      <c r="LYD91" s="4"/>
      <c r="LYE91" s="4"/>
      <c r="LYF91" s="4"/>
      <c r="LYG91" s="4"/>
      <c r="LYH91" s="4"/>
      <c r="LYI91" s="4"/>
      <c r="LYJ91" s="4"/>
      <c r="LYK91" s="4"/>
      <c r="LYL91" s="4"/>
      <c r="LYM91" s="4"/>
      <c r="LYN91" s="4"/>
      <c r="LYO91" s="4"/>
      <c r="LYP91" s="4"/>
      <c r="LYQ91" s="4"/>
      <c r="LYR91" s="4"/>
      <c r="LYS91" s="4"/>
      <c r="LYT91" s="4"/>
      <c r="LYU91" s="4"/>
      <c r="LYV91" s="4"/>
      <c r="LYW91" s="4"/>
      <c r="LYX91" s="4"/>
      <c r="LYY91" s="4"/>
      <c r="LYZ91" s="4"/>
      <c r="LZA91" s="4"/>
      <c r="LZB91" s="4"/>
      <c r="LZC91" s="4"/>
      <c r="LZD91" s="4"/>
      <c r="LZE91" s="4"/>
      <c r="LZF91" s="4"/>
      <c r="LZG91" s="4"/>
      <c r="LZH91" s="4"/>
      <c r="LZI91" s="4"/>
      <c r="LZJ91" s="4"/>
      <c r="LZK91" s="4"/>
      <c r="LZL91" s="4"/>
      <c r="LZM91" s="4"/>
      <c r="LZN91" s="4"/>
      <c r="LZO91" s="4"/>
      <c r="LZP91" s="4"/>
      <c r="LZQ91" s="4"/>
      <c r="LZR91" s="4"/>
      <c r="LZS91" s="4"/>
      <c r="LZT91" s="4"/>
      <c r="LZU91" s="4"/>
      <c r="LZV91" s="4"/>
      <c r="LZW91" s="4"/>
      <c r="LZX91" s="4"/>
      <c r="LZY91" s="4"/>
      <c r="LZZ91" s="4"/>
      <c r="MAA91" s="4"/>
      <c r="MAB91" s="4"/>
      <c r="MAC91" s="4"/>
      <c r="MAD91" s="4"/>
      <c r="MAE91" s="4"/>
      <c r="MAF91" s="4"/>
      <c r="MAG91" s="4"/>
      <c r="MAH91" s="4"/>
      <c r="MAI91" s="4"/>
      <c r="MAJ91" s="4"/>
      <c r="MAK91" s="4"/>
      <c r="MAL91" s="4"/>
      <c r="MAM91" s="4"/>
      <c r="MAN91" s="4"/>
      <c r="MAO91" s="4"/>
      <c r="MAP91" s="4"/>
      <c r="MAQ91" s="4"/>
      <c r="MAR91" s="4"/>
      <c r="MAS91" s="4"/>
      <c r="MAT91" s="4"/>
      <c r="MAU91" s="4"/>
      <c r="MAV91" s="4"/>
      <c r="MAW91" s="4"/>
      <c r="MAX91" s="4"/>
      <c r="MAY91" s="4"/>
      <c r="MAZ91" s="4"/>
      <c r="MBA91" s="4"/>
      <c r="MBB91" s="4"/>
      <c r="MBC91" s="4"/>
      <c r="MBD91" s="4"/>
      <c r="MBE91" s="4"/>
      <c r="MBF91" s="4"/>
      <c r="MBG91" s="4"/>
      <c r="MBH91" s="4"/>
      <c r="MBI91" s="4"/>
      <c r="MBJ91" s="4"/>
      <c r="MBK91" s="4"/>
      <c r="MBL91" s="4"/>
      <c r="MBM91" s="4"/>
      <c r="MBN91" s="4"/>
      <c r="MBO91" s="4"/>
      <c r="MBP91" s="4"/>
      <c r="MBQ91" s="4"/>
      <c r="MBR91" s="4"/>
      <c r="MBS91" s="4"/>
      <c r="MBT91" s="4"/>
      <c r="MBU91" s="4"/>
      <c r="MBV91" s="4"/>
      <c r="MBW91" s="4"/>
      <c r="MBX91" s="4"/>
      <c r="MBY91" s="4"/>
      <c r="MBZ91" s="4"/>
      <c r="MCA91" s="4"/>
      <c r="MCB91" s="4"/>
      <c r="MCC91" s="4"/>
      <c r="MCD91" s="4"/>
      <c r="MCE91" s="4"/>
      <c r="MCF91" s="4"/>
      <c r="MCG91" s="4"/>
      <c r="MCH91" s="4"/>
      <c r="MCI91" s="4"/>
      <c r="MCJ91" s="4"/>
      <c r="MCK91" s="4"/>
      <c r="MCL91" s="4"/>
      <c r="MCM91" s="4"/>
      <c r="MCN91" s="4"/>
      <c r="MCO91" s="4"/>
      <c r="MCP91" s="4"/>
      <c r="MCQ91" s="4"/>
      <c r="MCR91" s="4"/>
      <c r="MCS91" s="4"/>
      <c r="MCT91" s="4"/>
      <c r="MCU91" s="4"/>
      <c r="MCV91" s="4"/>
      <c r="MCW91" s="4"/>
      <c r="MCX91" s="4"/>
      <c r="MCY91" s="4"/>
      <c r="MCZ91" s="4"/>
      <c r="MDA91" s="4"/>
      <c r="MDB91" s="4"/>
      <c r="MDC91" s="4"/>
      <c r="MDD91" s="4"/>
      <c r="MDE91" s="4"/>
      <c r="MDF91" s="4"/>
      <c r="MDG91" s="4"/>
      <c r="MDH91" s="4"/>
      <c r="MDI91" s="4"/>
      <c r="MDJ91" s="4"/>
      <c r="MDK91" s="4"/>
      <c r="MDL91" s="4"/>
      <c r="MDM91" s="4"/>
      <c r="MDN91" s="4"/>
      <c r="MDO91" s="4"/>
      <c r="MDP91" s="4"/>
      <c r="MDQ91" s="4"/>
      <c r="MDR91" s="4"/>
      <c r="MDS91" s="4"/>
      <c r="MDT91" s="4"/>
      <c r="MDU91" s="4"/>
      <c r="MDV91" s="4"/>
      <c r="MDW91" s="4"/>
      <c r="MDX91" s="4"/>
      <c r="MDY91" s="4"/>
      <c r="MDZ91" s="4"/>
      <c r="MEA91" s="4"/>
      <c r="MEB91" s="4"/>
      <c r="MEC91" s="4"/>
      <c r="MED91" s="4"/>
      <c r="MEE91" s="4"/>
      <c r="MEF91" s="4"/>
      <c r="MEG91" s="4"/>
      <c r="MEH91" s="4"/>
      <c r="MEI91" s="4"/>
      <c r="MEJ91" s="4"/>
      <c r="MEK91" s="4"/>
      <c r="MEL91" s="4"/>
      <c r="MEM91" s="4"/>
      <c r="MEN91" s="4"/>
      <c r="MEO91" s="4"/>
      <c r="MEP91" s="4"/>
      <c r="MEQ91" s="4"/>
      <c r="MER91" s="4"/>
      <c r="MES91" s="4"/>
      <c r="MET91" s="4"/>
      <c r="MEU91" s="4"/>
      <c r="MEV91" s="4"/>
      <c r="MEW91" s="4"/>
      <c r="MEX91" s="4"/>
      <c r="MEY91" s="4"/>
      <c r="MEZ91" s="4"/>
      <c r="MFA91" s="4"/>
      <c r="MFB91" s="4"/>
      <c r="MFC91" s="4"/>
      <c r="MFD91" s="4"/>
      <c r="MFE91" s="4"/>
      <c r="MFF91" s="4"/>
      <c r="MFG91" s="4"/>
      <c r="MFH91" s="4"/>
      <c r="MFI91" s="4"/>
      <c r="MFJ91" s="4"/>
      <c r="MFK91" s="4"/>
      <c r="MFL91" s="4"/>
      <c r="MFM91" s="4"/>
      <c r="MFN91" s="4"/>
      <c r="MFO91" s="4"/>
      <c r="MFP91" s="4"/>
      <c r="MFQ91" s="4"/>
      <c r="MFR91" s="4"/>
      <c r="MFS91" s="4"/>
      <c r="MFT91" s="4"/>
      <c r="MFU91" s="4"/>
      <c r="MFV91" s="4"/>
      <c r="MFW91" s="4"/>
      <c r="MFX91" s="4"/>
      <c r="MFY91" s="4"/>
      <c r="MFZ91" s="4"/>
      <c r="MGA91" s="4"/>
      <c r="MGB91" s="4"/>
      <c r="MGC91" s="4"/>
      <c r="MGD91" s="4"/>
      <c r="MGE91" s="4"/>
      <c r="MGF91" s="4"/>
      <c r="MGG91" s="4"/>
      <c r="MGH91" s="4"/>
      <c r="MGI91" s="4"/>
      <c r="MGJ91" s="4"/>
      <c r="MGK91" s="4"/>
      <c r="MGL91" s="4"/>
      <c r="MGM91" s="4"/>
      <c r="MGN91" s="4"/>
      <c r="MGO91" s="4"/>
      <c r="MGP91" s="4"/>
      <c r="MGQ91" s="4"/>
      <c r="MGR91" s="4"/>
      <c r="MGS91" s="4"/>
      <c r="MGT91" s="4"/>
      <c r="MGU91" s="4"/>
      <c r="MGV91" s="4"/>
      <c r="MGW91" s="4"/>
      <c r="MGX91" s="4"/>
      <c r="MGY91" s="4"/>
      <c r="MGZ91" s="4"/>
      <c r="MHA91" s="4"/>
      <c r="MHB91" s="4"/>
      <c r="MHC91" s="4"/>
      <c r="MHD91" s="4"/>
      <c r="MHE91" s="4"/>
      <c r="MHF91" s="4"/>
      <c r="MHG91" s="4"/>
      <c r="MHH91" s="4"/>
      <c r="MHI91" s="4"/>
      <c r="MHJ91" s="4"/>
      <c r="MHK91" s="4"/>
      <c r="MHL91" s="4"/>
      <c r="MHM91" s="4"/>
      <c r="MHN91" s="4"/>
      <c r="MHO91" s="4"/>
      <c r="MHP91" s="4"/>
      <c r="MHQ91" s="4"/>
      <c r="MHR91" s="4"/>
      <c r="MHS91" s="4"/>
      <c r="MHT91" s="4"/>
      <c r="MHU91" s="4"/>
      <c r="MHV91" s="4"/>
      <c r="MHW91" s="4"/>
      <c r="MHX91" s="4"/>
      <c r="MHY91" s="4"/>
      <c r="MHZ91" s="4"/>
      <c r="MIA91" s="4"/>
      <c r="MIB91" s="4"/>
      <c r="MIC91" s="4"/>
      <c r="MID91" s="4"/>
      <c r="MIE91" s="4"/>
      <c r="MIF91" s="4"/>
      <c r="MIG91" s="4"/>
      <c r="MIH91" s="4"/>
      <c r="MII91" s="4"/>
      <c r="MIJ91" s="4"/>
      <c r="MIK91" s="4"/>
      <c r="MIL91" s="4"/>
      <c r="MIM91" s="4"/>
      <c r="MIN91" s="4"/>
      <c r="MIO91" s="4"/>
      <c r="MIP91" s="4"/>
      <c r="MIQ91" s="4"/>
      <c r="MIR91" s="4"/>
      <c r="MIS91" s="4"/>
      <c r="MIT91" s="4"/>
      <c r="MIU91" s="4"/>
      <c r="MIV91" s="4"/>
      <c r="MIW91" s="4"/>
      <c r="MIX91" s="4"/>
      <c r="MIY91" s="4"/>
      <c r="MIZ91" s="4"/>
      <c r="MJA91" s="4"/>
      <c r="MJB91" s="4"/>
      <c r="MJC91" s="4"/>
      <c r="MJD91" s="4"/>
      <c r="MJE91" s="4"/>
      <c r="MJF91" s="4"/>
      <c r="MJG91" s="4"/>
      <c r="MJH91" s="4"/>
      <c r="MJI91" s="4"/>
      <c r="MJJ91" s="4"/>
      <c r="MJK91" s="4"/>
      <c r="MJL91" s="4"/>
      <c r="MJM91" s="4"/>
      <c r="MJN91" s="4"/>
      <c r="MJO91" s="4"/>
      <c r="MJP91" s="4"/>
      <c r="MJQ91" s="4"/>
      <c r="MJR91" s="4"/>
      <c r="MJS91" s="4"/>
      <c r="MJT91" s="4"/>
      <c r="MJU91" s="4"/>
      <c r="MJV91" s="4"/>
      <c r="MJW91" s="4"/>
      <c r="MJX91" s="4"/>
      <c r="MJY91" s="4"/>
      <c r="MJZ91" s="4"/>
      <c r="MKA91" s="4"/>
      <c r="MKB91" s="4"/>
      <c r="MKC91" s="4"/>
      <c r="MKD91" s="4"/>
      <c r="MKE91" s="4"/>
      <c r="MKF91" s="4"/>
      <c r="MKG91" s="4"/>
      <c r="MKH91" s="4"/>
      <c r="MKI91" s="4"/>
      <c r="MKJ91" s="4"/>
      <c r="MKK91" s="4"/>
      <c r="MKL91" s="4"/>
      <c r="MKM91" s="4"/>
      <c r="MKN91" s="4"/>
      <c r="MKO91" s="4"/>
      <c r="MKP91" s="4"/>
      <c r="MKQ91" s="4"/>
      <c r="MKR91" s="4"/>
      <c r="MKS91" s="4"/>
      <c r="MKT91" s="4"/>
      <c r="MKU91" s="4"/>
      <c r="MKV91" s="4"/>
      <c r="MKW91" s="4"/>
      <c r="MKX91" s="4"/>
      <c r="MKY91" s="4"/>
      <c r="MKZ91" s="4"/>
      <c r="MLA91" s="4"/>
      <c r="MLB91" s="4"/>
      <c r="MLC91" s="4"/>
      <c r="MLD91" s="4"/>
      <c r="MLE91" s="4"/>
      <c r="MLF91" s="4"/>
      <c r="MLG91" s="4"/>
      <c r="MLH91" s="4"/>
      <c r="MLI91" s="4"/>
      <c r="MLJ91" s="4"/>
      <c r="MLK91" s="4"/>
      <c r="MLL91" s="4"/>
      <c r="MLM91" s="4"/>
      <c r="MLN91" s="4"/>
      <c r="MLO91" s="4"/>
      <c r="MLP91" s="4"/>
      <c r="MLQ91" s="4"/>
      <c r="MLR91" s="4"/>
      <c r="MLS91" s="4"/>
      <c r="MLT91" s="4"/>
      <c r="MLU91" s="4"/>
      <c r="MLV91" s="4"/>
      <c r="MLW91" s="4"/>
      <c r="MLX91" s="4"/>
      <c r="MLY91" s="4"/>
      <c r="MLZ91" s="4"/>
      <c r="MMA91" s="4"/>
      <c r="MMB91" s="4"/>
      <c r="MMC91" s="4"/>
      <c r="MMD91" s="4"/>
      <c r="MME91" s="4"/>
      <c r="MMF91" s="4"/>
      <c r="MMG91" s="4"/>
      <c r="MMH91" s="4"/>
      <c r="MMI91" s="4"/>
      <c r="MMJ91" s="4"/>
      <c r="MMK91" s="4"/>
      <c r="MML91" s="4"/>
      <c r="MMM91" s="4"/>
      <c r="MMN91" s="4"/>
      <c r="MMO91" s="4"/>
      <c r="MMP91" s="4"/>
      <c r="MMQ91" s="4"/>
      <c r="MMR91" s="4"/>
      <c r="MMS91" s="4"/>
      <c r="MMT91" s="4"/>
      <c r="MMU91" s="4"/>
      <c r="MMV91" s="4"/>
      <c r="MMW91" s="4"/>
      <c r="MMX91" s="4"/>
      <c r="MMY91" s="4"/>
      <c r="MMZ91" s="4"/>
      <c r="MNA91" s="4"/>
      <c r="MNB91" s="4"/>
      <c r="MNC91" s="4"/>
      <c r="MND91" s="4"/>
      <c r="MNE91" s="4"/>
      <c r="MNF91" s="4"/>
      <c r="MNG91" s="4"/>
      <c r="MNH91" s="4"/>
      <c r="MNI91" s="4"/>
      <c r="MNJ91" s="4"/>
      <c r="MNK91" s="4"/>
      <c r="MNL91" s="4"/>
      <c r="MNM91" s="4"/>
      <c r="MNN91" s="4"/>
      <c r="MNO91" s="4"/>
      <c r="MNP91" s="4"/>
      <c r="MNQ91" s="4"/>
      <c r="MNR91" s="4"/>
      <c r="MNS91" s="4"/>
      <c r="MNT91" s="4"/>
      <c r="MNU91" s="4"/>
      <c r="MNV91" s="4"/>
      <c r="MNW91" s="4"/>
      <c r="MNX91" s="4"/>
      <c r="MNY91" s="4"/>
      <c r="MNZ91" s="4"/>
      <c r="MOA91" s="4"/>
      <c r="MOB91" s="4"/>
      <c r="MOC91" s="4"/>
      <c r="MOD91" s="4"/>
      <c r="MOE91" s="4"/>
      <c r="MOF91" s="4"/>
      <c r="MOG91" s="4"/>
      <c r="MOH91" s="4"/>
      <c r="MOI91" s="4"/>
      <c r="MOJ91" s="4"/>
      <c r="MOK91" s="4"/>
      <c r="MOL91" s="4"/>
      <c r="MOM91" s="4"/>
      <c r="MON91" s="4"/>
      <c r="MOO91" s="4"/>
      <c r="MOP91" s="4"/>
      <c r="MOQ91" s="4"/>
      <c r="MOR91" s="4"/>
      <c r="MOS91" s="4"/>
      <c r="MOT91" s="4"/>
      <c r="MOU91" s="4"/>
      <c r="MOV91" s="4"/>
      <c r="MOW91" s="4"/>
      <c r="MOX91" s="4"/>
      <c r="MOY91" s="4"/>
      <c r="MOZ91" s="4"/>
      <c r="MPA91" s="4"/>
      <c r="MPB91" s="4"/>
      <c r="MPC91" s="4"/>
      <c r="MPD91" s="4"/>
      <c r="MPE91" s="4"/>
      <c r="MPF91" s="4"/>
      <c r="MPG91" s="4"/>
      <c r="MPH91" s="4"/>
      <c r="MPI91" s="4"/>
      <c r="MPJ91" s="4"/>
      <c r="MPK91" s="4"/>
      <c r="MPL91" s="4"/>
      <c r="MPM91" s="4"/>
      <c r="MPN91" s="4"/>
      <c r="MPO91" s="4"/>
      <c r="MPP91" s="4"/>
      <c r="MPQ91" s="4"/>
      <c r="MPR91" s="4"/>
      <c r="MPS91" s="4"/>
      <c r="MPT91" s="4"/>
      <c r="MPU91" s="4"/>
      <c r="MPV91" s="4"/>
      <c r="MPW91" s="4"/>
      <c r="MPX91" s="4"/>
      <c r="MPY91" s="4"/>
      <c r="MPZ91" s="4"/>
      <c r="MQA91" s="4"/>
      <c r="MQB91" s="4"/>
      <c r="MQC91" s="4"/>
      <c r="MQD91" s="4"/>
      <c r="MQE91" s="4"/>
      <c r="MQF91" s="4"/>
      <c r="MQG91" s="4"/>
      <c r="MQH91" s="4"/>
      <c r="MQI91" s="4"/>
      <c r="MQJ91" s="4"/>
      <c r="MQK91" s="4"/>
      <c r="MQL91" s="4"/>
      <c r="MQM91" s="4"/>
      <c r="MQN91" s="4"/>
      <c r="MQO91" s="4"/>
      <c r="MQP91" s="4"/>
      <c r="MQQ91" s="4"/>
      <c r="MQR91" s="4"/>
      <c r="MQS91" s="4"/>
      <c r="MQT91" s="4"/>
      <c r="MQU91" s="4"/>
      <c r="MQV91" s="4"/>
      <c r="MQW91" s="4"/>
      <c r="MQX91" s="4"/>
      <c r="MQY91" s="4"/>
      <c r="MQZ91" s="4"/>
      <c r="MRA91" s="4"/>
      <c r="MRB91" s="4"/>
      <c r="MRC91" s="4"/>
      <c r="MRD91" s="4"/>
      <c r="MRE91" s="4"/>
      <c r="MRF91" s="4"/>
      <c r="MRG91" s="4"/>
      <c r="MRH91" s="4"/>
      <c r="MRI91" s="4"/>
      <c r="MRJ91" s="4"/>
      <c r="MRK91" s="4"/>
      <c r="MRL91" s="4"/>
      <c r="MRM91" s="4"/>
      <c r="MRN91" s="4"/>
      <c r="MRO91" s="4"/>
      <c r="MRP91" s="4"/>
      <c r="MRQ91" s="4"/>
      <c r="MRR91" s="4"/>
      <c r="MRS91" s="4"/>
      <c r="MRT91" s="4"/>
      <c r="MRU91" s="4"/>
      <c r="MRV91" s="4"/>
      <c r="MRW91" s="4"/>
      <c r="MRX91" s="4"/>
      <c r="MRY91" s="4"/>
      <c r="MRZ91" s="4"/>
      <c r="MSA91" s="4"/>
      <c r="MSB91" s="4"/>
      <c r="MSC91" s="4"/>
      <c r="MSD91" s="4"/>
      <c r="MSE91" s="4"/>
      <c r="MSF91" s="4"/>
      <c r="MSG91" s="4"/>
      <c r="MSH91" s="4"/>
      <c r="MSI91" s="4"/>
      <c r="MSJ91" s="4"/>
      <c r="MSK91" s="4"/>
      <c r="MSL91" s="4"/>
      <c r="MSM91" s="4"/>
      <c r="MSN91" s="4"/>
      <c r="MSO91" s="4"/>
      <c r="MSP91" s="4"/>
      <c r="MSQ91" s="4"/>
      <c r="MSR91" s="4"/>
      <c r="MSS91" s="4"/>
      <c r="MST91" s="4"/>
      <c r="MSU91" s="4"/>
      <c r="MSV91" s="4"/>
      <c r="MSW91" s="4"/>
      <c r="MSX91" s="4"/>
      <c r="MSY91" s="4"/>
      <c r="MSZ91" s="4"/>
      <c r="MTA91" s="4"/>
      <c r="MTB91" s="4"/>
      <c r="MTC91" s="4"/>
      <c r="MTD91" s="4"/>
      <c r="MTE91" s="4"/>
      <c r="MTF91" s="4"/>
      <c r="MTG91" s="4"/>
      <c r="MTH91" s="4"/>
      <c r="MTI91" s="4"/>
      <c r="MTJ91" s="4"/>
      <c r="MTK91" s="4"/>
      <c r="MTL91" s="4"/>
      <c r="MTM91" s="4"/>
      <c r="MTN91" s="4"/>
      <c r="MTO91" s="4"/>
      <c r="MTP91" s="4"/>
      <c r="MTQ91" s="4"/>
      <c r="MTR91" s="4"/>
      <c r="MTS91" s="4"/>
      <c r="MTT91" s="4"/>
      <c r="MTU91" s="4"/>
      <c r="MTV91" s="4"/>
      <c r="MTW91" s="4"/>
      <c r="MTX91" s="4"/>
      <c r="MTY91" s="4"/>
      <c r="MTZ91" s="4"/>
      <c r="MUA91" s="4"/>
      <c r="MUB91" s="4"/>
      <c r="MUC91" s="4"/>
      <c r="MUD91" s="4"/>
      <c r="MUE91" s="4"/>
      <c r="MUF91" s="4"/>
      <c r="MUG91" s="4"/>
      <c r="MUH91" s="4"/>
      <c r="MUI91" s="4"/>
      <c r="MUJ91" s="4"/>
      <c r="MUK91" s="4"/>
      <c r="MUL91" s="4"/>
      <c r="MUM91" s="4"/>
      <c r="MUN91" s="4"/>
      <c r="MUO91" s="4"/>
      <c r="MUP91" s="4"/>
      <c r="MUQ91" s="4"/>
      <c r="MUR91" s="4"/>
      <c r="MUS91" s="4"/>
      <c r="MUT91" s="4"/>
      <c r="MUU91" s="4"/>
      <c r="MUV91" s="4"/>
      <c r="MUW91" s="4"/>
      <c r="MUX91" s="4"/>
      <c r="MUY91" s="4"/>
      <c r="MUZ91" s="4"/>
      <c r="MVA91" s="4"/>
      <c r="MVB91" s="4"/>
      <c r="MVC91" s="4"/>
      <c r="MVD91" s="4"/>
      <c r="MVE91" s="4"/>
      <c r="MVF91" s="4"/>
      <c r="MVG91" s="4"/>
      <c r="MVH91" s="4"/>
      <c r="MVI91" s="4"/>
      <c r="MVJ91" s="4"/>
      <c r="MVK91" s="4"/>
      <c r="MVL91" s="4"/>
      <c r="MVM91" s="4"/>
      <c r="MVN91" s="4"/>
      <c r="MVO91" s="4"/>
      <c r="MVP91" s="4"/>
      <c r="MVQ91" s="4"/>
      <c r="MVR91" s="4"/>
      <c r="MVS91" s="4"/>
      <c r="MVT91" s="4"/>
      <c r="MVU91" s="4"/>
      <c r="MVV91" s="4"/>
      <c r="MVW91" s="4"/>
      <c r="MVX91" s="4"/>
      <c r="MVY91" s="4"/>
      <c r="MVZ91" s="4"/>
      <c r="MWA91" s="4"/>
      <c r="MWB91" s="4"/>
      <c r="MWC91" s="4"/>
      <c r="MWD91" s="4"/>
      <c r="MWE91" s="4"/>
      <c r="MWF91" s="4"/>
      <c r="MWG91" s="4"/>
      <c r="MWH91" s="4"/>
      <c r="MWI91" s="4"/>
      <c r="MWJ91" s="4"/>
      <c r="MWK91" s="4"/>
      <c r="MWL91" s="4"/>
      <c r="MWM91" s="4"/>
      <c r="MWN91" s="4"/>
      <c r="MWO91" s="4"/>
      <c r="MWP91" s="4"/>
      <c r="MWQ91" s="4"/>
      <c r="MWR91" s="4"/>
      <c r="MWS91" s="4"/>
      <c r="MWT91" s="4"/>
      <c r="MWU91" s="4"/>
      <c r="MWV91" s="4"/>
      <c r="MWW91" s="4"/>
      <c r="MWX91" s="4"/>
      <c r="MWY91" s="4"/>
      <c r="MWZ91" s="4"/>
      <c r="MXA91" s="4"/>
      <c r="MXB91" s="4"/>
      <c r="MXC91" s="4"/>
      <c r="MXD91" s="4"/>
      <c r="MXE91" s="4"/>
      <c r="MXF91" s="4"/>
      <c r="MXG91" s="4"/>
      <c r="MXH91" s="4"/>
      <c r="MXI91" s="4"/>
      <c r="MXJ91" s="4"/>
      <c r="MXK91" s="4"/>
      <c r="MXL91" s="4"/>
      <c r="MXM91" s="4"/>
      <c r="MXN91" s="4"/>
      <c r="MXO91" s="4"/>
      <c r="MXP91" s="4"/>
      <c r="MXQ91" s="4"/>
      <c r="MXR91" s="4"/>
      <c r="MXS91" s="4"/>
      <c r="MXT91" s="4"/>
      <c r="MXU91" s="4"/>
      <c r="MXV91" s="4"/>
      <c r="MXW91" s="4"/>
      <c r="MXX91" s="4"/>
      <c r="MXY91" s="4"/>
      <c r="MXZ91" s="4"/>
      <c r="MYA91" s="4"/>
      <c r="MYB91" s="4"/>
      <c r="MYC91" s="4"/>
      <c r="MYD91" s="4"/>
      <c r="MYE91" s="4"/>
      <c r="MYF91" s="4"/>
      <c r="MYG91" s="4"/>
      <c r="MYH91" s="4"/>
      <c r="MYI91" s="4"/>
      <c r="MYJ91" s="4"/>
      <c r="MYK91" s="4"/>
      <c r="MYL91" s="4"/>
      <c r="MYM91" s="4"/>
      <c r="MYN91" s="4"/>
      <c r="MYO91" s="4"/>
      <c r="MYP91" s="4"/>
      <c r="MYQ91" s="4"/>
      <c r="MYR91" s="4"/>
      <c r="MYS91" s="4"/>
      <c r="MYT91" s="4"/>
      <c r="MYU91" s="4"/>
      <c r="MYV91" s="4"/>
      <c r="MYW91" s="4"/>
      <c r="MYX91" s="4"/>
      <c r="MYY91" s="4"/>
      <c r="MYZ91" s="4"/>
      <c r="MZA91" s="4"/>
      <c r="MZB91" s="4"/>
      <c r="MZC91" s="4"/>
      <c r="MZD91" s="4"/>
      <c r="MZE91" s="4"/>
      <c r="MZF91" s="4"/>
      <c r="MZG91" s="4"/>
      <c r="MZH91" s="4"/>
      <c r="MZI91" s="4"/>
      <c r="MZJ91" s="4"/>
      <c r="MZK91" s="4"/>
      <c r="MZL91" s="4"/>
      <c r="MZM91" s="4"/>
      <c r="MZN91" s="4"/>
      <c r="MZO91" s="4"/>
      <c r="MZP91" s="4"/>
      <c r="MZQ91" s="4"/>
      <c r="MZR91" s="4"/>
      <c r="MZS91" s="4"/>
      <c r="MZT91" s="4"/>
      <c r="MZU91" s="4"/>
      <c r="MZV91" s="4"/>
      <c r="MZW91" s="4"/>
      <c r="MZX91" s="4"/>
      <c r="MZY91" s="4"/>
      <c r="MZZ91" s="4"/>
      <c r="NAA91" s="4"/>
      <c r="NAB91" s="4"/>
      <c r="NAC91" s="4"/>
      <c r="NAD91" s="4"/>
      <c r="NAE91" s="4"/>
      <c r="NAF91" s="4"/>
      <c r="NAG91" s="4"/>
      <c r="NAH91" s="4"/>
      <c r="NAI91" s="4"/>
      <c r="NAJ91" s="4"/>
      <c r="NAK91" s="4"/>
      <c r="NAL91" s="4"/>
      <c r="NAM91" s="4"/>
      <c r="NAN91" s="4"/>
      <c r="NAO91" s="4"/>
      <c r="NAP91" s="4"/>
      <c r="NAQ91" s="4"/>
      <c r="NAR91" s="4"/>
      <c r="NAS91" s="4"/>
      <c r="NAT91" s="4"/>
      <c r="NAU91" s="4"/>
      <c r="NAV91" s="4"/>
      <c r="NAW91" s="4"/>
      <c r="NAX91" s="4"/>
      <c r="NAY91" s="4"/>
      <c r="NAZ91" s="4"/>
      <c r="NBA91" s="4"/>
      <c r="NBB91" s="4"/>
      <c r="NBC91" s="4"/>
      <c r="NBD91" s="4"/>
      <c r="NBE91" s="4"/>
      <c r="NBF91" s="4"/>
      <c r="NBG91" s="4"/>
      <c r="NBH91" s="4"/>
      <c r="NBI91" s="4"/>
      <c r="NBJ91" s="4"/>
      <c r="NBK91" s="4"/>
      <c r="NBL91" s="4"/>
      <c r="NBM91" s="4"/>
      <c r="NBN91" s="4"/>
      <c r="NBO91" s="4"/>
      <c r="NBP91" s="4"/>
      <c r="NBQ91" s="4"/>
      <c r="NBR91" s="4"/>
      <c r="NBS91" s="4"/>
      <c r="NBT91" s="4"/>
      <c r="NBU91" s="4"/>
      <c r="NBV91" s="4"/>
      <c r="NBW91" s="4"/>
      <c r="NBX91" s="4"/>
      <c r="NBY91" s="4"/>
      <c r="NBZ91" s="4"/>
      <c r="NCA91" s="4"/>
      <c r="NCB91" s="4"/>
      <c r="NCC91" s="4"/>
      <c r="NCD91" s="4"/>
      <c r="NCE91" s="4"/>
      <c r="NCF91" s="4"/>
      <c r="NCG91" s="4"/>
      <c r="NCH91" s="4"/>
      <c r="NCI91" s="4"/>
      <c r="NCJ91" s="4"/>
      <c r="NCK91" s="4"/>
      <c r="NCL91" s="4"/>
      <c r="NCM91" s="4"/>
      <c r="NCN91" s="4"/>
      <c r="NCO91" s="4"/>
      <c r="NCP91" s="4"/>
      <c r="NCQ91" s="4"/>
      <c r="NCR91" s="4"/>
      <c r="NCS91" s="4"/>
      <c r="NCT91" s="4"/>
      <c r="NCU91" s="4"/>
      <c r="NCV91" s="4"/>
      <c r="NCW91" s="4"/>
      <c r="NCX91" s="4"/>
      <c r="NCY91" s="4"/>
      <c r="NCZ91" s="4"/>
      <c r="NDA91" s="4"/>
      <c r="NDB91" s="4"/>
      <c r="NDC91" s="4"/>
      <c r="NDD91" s="4"/>
      <c r="NDE91" s="4"/>
      <c r="NDF91" s="4"/>
      <c r="NDG91" s="4"/>
      <c r="NDH91" s="4"/>
      <c r="NDI91" s="4"/>
      <c r="NDJ91" s="4"/>
      <c r="NDK91" s="4"/>
      <c r="NDL91" s="4"/>
      <c r="NDM91" s="4"/>
      <c r="NDN91" s="4"/>
      <c r="NDO91" s="4"/>
      <c r="NDP91" s="4"/>
      <c r="NDQ91" s="4"/>
      <c r="NDR91" s="4"/>
      <c r="NDS91" s="4"/>
      <c r="NDT91" s="4"/>
      <c r="NDU91" s="4"/>
      <c r="NDV91" s="4"/>
      <c r="NDW91" s="4"/>
      <c r="NDX91" s="4"/>
      <c r="NDY91" s="4"/>
      <c r="NDZ91" s="4"/>
      <c r="NEA91" s="4"/>
      <c r="NEB91" s="4"/>
      <c r="NEC91" s="4"/>
      <c r="NED91" s="4"/>
      <c r="NEE91" s="4"/>
      <c r="NEF91" s="4"/>
      <c r="NEG91" s="4"/>
      <c r="NEH91" s="4"/>
      <c r="NEI91" s="4"/>
      <c r="NEJ91" s="4"/>
      <c r="NEK91" s="4"/>
      <c r="NEL91" s="4"/>
      <c r="NEM91" s="4"/>
      <c r="NEN91" s="4"/>
      <c r="NEO91" s="4"/>
      <c r="NEP91" s="4"/>
      <c r="NEQ91" s="4"/>
      <c r="NER91" s="4"/>
      <c r="NES91" s="4"/>
      <c r="NET91" s="4"/>
      <c r="NEU91" s="4"/>
      <c r="NEV91" s="4"/>
      <c r="NEW91" s="4"/>
      <c r="NEX91" s="4"/>
      <c r="NEY91" s="4"/>
      <c r="NEZ91" s="4"/>
      <c r="NFA91" s="4"/>
      <c r="NFB91" s="4"/>
      <c r="NFC91" s="4"/>
      <c r="NFD91" s="4"/>
      <c r="NFE91" s="4"/>
      <c r="NFF91" s="4"/>
      <c r="NFG91" s="4"/>
      <c r="NFH91" s="4"/>
      <c r="NFI91" s="4"/>
      <c r="NFJ91" s="4"/>
      <c r="NFK91" s="4"/>
      <c r="NFL91" s="4"/>
      <c r="NFM91" s="4"/>
      <c r="NFN91" s="4"/>
      <c r="NFO91" s="4"/>
      <c r="NFP91" s="4"/>
      <c r="NFQ91" s="4"/>
      <c r="NFR91" s="4"/>
      <c r="NFS91" s="4"/>
      <c r="NFT91" s="4"/>
      <c r="NFU91" s="4"/>
      <c r="NFV91" s="4"/>
      <c r="NFW91" s="4"/>
      <c r="NFX91" s="4"/>
      <c r="NFY91" s="4"/>
      <c r="NFZ91" s="4"/>
      <c r="NGA91" s="4"/>
      <c r="NGB91" s="4"/>
      <c r="NGC91" s="4"/>
      <c r="NGD91" s="4"/>
      <c r="NGE91" s="4"/>
      <c r="NGF91" s="4"/>
      <c r="NGG91" s="4"/>
      <c r="NGH91" s="4"/>
      <c r="NGI91" s="4"/>
      <c r="NGJ91" s="4"/>
      <c r="NGK91" s="4"/>
      <c r="NGL91" s="4"/>
      <c r="NGM91" s="4"/>
      <c r="NGN91" s="4"/>
      <c r="NGO91" s="4"/>
      <c r="NGP91" s="4"/>
      <c r="NGQ91" s="4"/>
      <c r="NGR91" s="4"/>
      <c r="NGS91" s="4"/>
      <c r="NGT91" s="4"/>
      <c r="NGU91" s="4"/>
      <c r="NGV91" s="4"/>
      <c r="NGW91" s="4"/>
      <c r="NGX91" s="4"/>
      <c r="NGY91" s="4"/>
      <c r="NGZ91" s="4"/>
      <c r="NHA91" s="4"/>
      <c r="NHB91" s="4"/>
      <c r="NHC91" s="4"/>
      <c r="NHD91" s="4"/>
      <c r="NHE91" s="4"/>
      <c r="NHF91" s="4"/>
      <c r="NHG91" s="4"/>
      <c r="NHH91" s="4"/>
      <c r="NHI91" s="4"/>
      <c r="NHJ91" s="4"/>
      <c r="NHK91" s="4"/>
      <c r="NHL91" s="4"/>
      <c r="NHM91" s="4"/>
      <c r="NHN91" s="4"/>
      <c r="NHO91" s="4"/>
      <c r="NHP91" s="4"/>
      <c r="NHQ91" s="4"/>
      <c r="NHR91" s="4"/>
      <c r="NHS91" s="4"/>
      <c r="NHT91" s="4"/>
      <c r="NHU91" s="4"/>
      <c r="NHV91" s="4"/>
      <c r="NHW91" s="4"/>
      <c r="NHX91" s="4"/>
      <c r="NHY91" s="4"/>
      <c r="NHZ91" s="4"/>
      <c r="NIA91" s="4"/>
      <c r="NIB91" s="4"/>
      <c r="NIC91" s="4"/>
      <c r="NID91" s="4"/>
      <c r="NIE91" s="4"/>
      <c r="NIF91" s="4"/>
      <c r="NIG91" s="4"/>
      <c r="NIH91" s="4"/>
      <c r="NII91" s="4"/>
      <c r="NIJ91" s="4"/>
      <c r="NIK91" s="4"/>
      <c r="NIL91" s="4"/>
      <c r="NIM91" s="4"/>
      <c r="NIN91" s="4"/>
      <c r="NIO91" s="4"/>
      <c r="NIP91" s="4"/>
      <c r="NIQ91" s="4"/>
      <c r="NIR91" s="4"/>
      <c r="NIS91" s="4"/>
      <c r="NIT91" s="4"/>
      <c r="NIU91" s="4"/>
      <c r="NIV91" s="4"/>
      <c r="NIW91" s="4"/>
      <c r="NIX91" s="4"/>
      <c r="NIY91" s="4"/>
      <c r="NIZ91" s="4"/>
      <c r="NJA91" s="4"/>
      <c r="NJB91" s="4"/>
      <c r="NJC91" s="4"/>
      <c r="NJD91" s="4"/>
      <c r="NJE91" s="4"/>
      <c r="NJF91" s="4"/>
      <c r="NJG91" s="4"/>
      <c r="NJH91" s="4"/>
      <c r="NJI91" s="4"/>
      <c r="NJJ91" s="4"/>
      <c r="NJK91" s="4"/>
      <c r="NJL91" s="4"/>
      <c r="NJM91" s="4"/>
      <c r="NJN91" s="4"/>
      <c r="NJO91" s="4"/>
      <c r="NJP91" s="4"/>
      <c r="NJQ91" s="4"/>
      <c r="NJR91" s="4"/>
      <c r="NJS91" s="4"/>
      <c r="NJT91" s="4"/>
      <c r="NJU91" s="4"/>
      <c r="NJV91" s="4"/>
      <c r="NJW91" s="4"/>
      <c r="NJX91" s="4"/>
      <c r="NJY91" s="4"/>
      <c r="NJZ91" s="4"/>
      <c r="NKA91" s="4"/>
      <c r="NKB91" s="4"/>
      <c r="NKC91" s="4"/>
      <c r="NKD91" s="4"/>
      <c r="NKE91" s="4"/>
      <c r="NKF91" s="4"/>
      <c r="NKG91" s="4"/>
      <c r="NKH91" s="4"/>
      <c r="NKI91" s="4"/>
      <c r="NKJ91" s="4"/>
      <c r="NKK91" s="4"/>
      <c r="NKL91" s="4"/>
      <c r="NKM91" s="4"/>
      <c r="NKN91" s="4"/>
      <c r="NKO91" s="4"/>
      <c r="NKP91" s="4"/>
      <c r="NKQ91" s="4"/>
      <c r="NKR91" s="4"/>
      <c r="NKS91" s="4"/>
      <c r="NKT91" s="4"/>
      <c r="NKU91" s="4"/>
      <c r="NKV91" s="4"/>
      <c r="NKW91" s="4"/>
      <c r="NKX91" s="4"/>
      <c r="NKY91" s="4"/>
      <c r="NKZ91" s="4"/>
      <c r="NLA91" s="4"/>
      <c r="NLB91" s="4"/>
      <c r="NLC91" s="4"/>
      <c r="NLD91" s="4"/>
      <c r="NLE91" s="4"/>
      <c r="NLF91" s="4"/>
      <c r="NLG91" s="4"/>
      <c r="NLH91" s="4"/>
      <c r="NLI91" s="4"/>
      <c r="NLJ91" s="4"/>
      <c r="NLK91" s="4"/>
      <c r="NLL91" s="4"/>
      <c r="NLM91" s="4"/>
      <c r="NLN91" s="4"/>
      <c r="NLO91" s="4"/>
      <c r="NLP91" s="4"/>
      <c r="NLQ91" s="4"/>
      <c r="NLR91" s="4"/>
      <c r="NLS91" s="4"/>
      <c r="NLT91" s="4"/>
      <c r="NLU91" s="4"/>
      <c r="NLV91" s="4"/>
      <c r="NLW91" s="4"/>
      <c r="NLX91" s="4"/>
      <c r="NLY91" s="4"/>
      <c r="NLZ91" s="4"/>
      <c r="NMA91" s="4"/>
      <c r="NMB91" s="4"/>
      <c r="NMC91" s="4"/>
      <c r="NMD91" s="4"/>
      <c r="NME91" s="4"/>
      <c r="NMF91" s="4"/>
      <c r="NMG91" s="4"/>
      <c r="NMH91" s="4"/>
      <c r="NMI91" s="4"/>
      <c r="NMJ91" s="4"/>
      <c r="NMK91" s="4"/>
      <c r="NML91" s="4"/>
      <c r="NMM91" s="4"/>
      <c r="NMN91" s="4"/>
      <c r="NMO91" s="4"/>
      <c r="NMP91" s="4"/>
      <c r="NMQ91" s="4"/>
      <c r="NMR91" s="4"/>
      <c r="NMS91" s="4"/>
      <c r="NMT91" s="4"/>
      <c r="NMU91" s="4"/>
      <c r="NMV91" s="4"/>
      <c r="NMW91" s="4"/>
      <c r="NMX91" s="4"/>
      <c r="NMY91" s="4"/>
      <c r="NMZ91" s="4"/>
      <c r="NNA91" s="4"/>
      <c r="NNB91" s="4"/>
      <c r="NNC91" s="4"/>
      <c r="NND91" s="4"/>
      <c r="NNE91" s="4"/>
      <c r="NNF91" s="4"/>
      <c r="NNG91" s="4"/>
      <c r="NNH91" s="4"/>
      <c r="NNI91" s="4"/>
      <c r="NNJ91" s="4"/>
      <c r="NNK91" s="4"/>
      <c r="NNL91" s="4"/>
      <c r="NNM91" s="4"/>
      <c r="NNN91" s="4"/>
      <c r="NNO91" s="4"/>
      <c r="NNP91" s="4"/>
      <c r="NNQ91" s="4"/>
      <c r="NNR91" s="4"/>
      <c r="NNS91" s="4"/>
      <c r="NNT91" s="4"/>
      <c r="NNU91" s="4"/>
      <c r="NNV91" s="4"/>
      <c r="NNW91" s="4"/>
      <c r="NNX91" s="4"/>
      <c r="NNY91" s="4"/>
      <c r="NNZ91" s="4"/>
      <c r="NOA91" s="4"/>
      <c r="NOB91" s="4"/>
      <c r="NOC91" s="4"/>
      <c r="NOD91" s="4"/>
      <c r="NOE91" s="4"/>
      <c r="NOF91" s="4"/>
      <c r="NOG91" s="4"/>
      <c r="NOH91" s="4"/>
      <c r="NOI91" s="4"/>
      <c r="NOJ91" s="4"/>
      <c r="NOK91" s="4"/>
      <c r="NOL91" s="4"/>
      <c r="NOM91" s="4"/>
      <c r="NON91" s="4"/>
      <c r="NOO91" s="4"/>
      <c r="NOP91" s="4"/>
      <c r="NOQ91" s="4"/>
      <c r="NOR91" s="4"/>
      <c r="NOS91" s="4"/>
      <c r="NOT91" s="4"/>
      <c r="NOU91" s="4"/>
      <c r="NOV91" s="4"/>
      <c r="NOW91" s="4"/>
      <c r="NOX91" s="4"/>
      <c r="NOY91" s="4"/>
      <c r="NOZ91" s="4"/>
      <c r="NPA91" s="4"/>
      <c r="NPB91" s="4"/>
      <c r="NPC91" s="4"/>
      <c r="NPD91" s="4"/>
      <c r="NPE91" s="4"/>
      <c r="NPF91" s="4"/>
      <c r="NPG91" s="4"/>
      <c r="NPH91" s="4"/>
      <c r="NPI91" s="4"/>
      <c r="NPJ91" s="4"/>
      <c r="NPK91" s="4"/>
      <c r="NPL91" s="4"/>
      <c r="NPM91" s="4"/>
      <c r="NPN91" s="4"/>
      <c r="NPO91" s="4"/>
      <c r="NPP91" s="4"/>
      <c r="NPQ91" s="4"/>
      <c r="NPR91" s="4"/>
      <c r="NPS91" s="4"/>
      <c r="NPT91" s="4"/>
      <c r="NPU91" s="4"/>
      <c r="NPV91" s="4"/>
      <c r="NPW91" s="4"/>
      <c r="NPX91" s="4"/>
      <c r="NPY91" s="4"/>
      <c r="NPZ91" s="4"/>
      <c r="NQA91" s="4"/>
      <c r="NQB91" s="4"/>
      <c r="NQC91" s="4"/>
      <c r="NQD91" s="4"/>
      <c r="NQE91" s="4"/>
      <c r="NQF91" s="4"/>
      <c r="NQG91" s="4"/>
      <c r="NQH91" s="4"/>
      <c r="NQI91" s="4"/>
      <c r="NQJ91" s="4"/>
      <c r="NQK91" s="4"/>
      <c r="NQL91" s="4"/>
      <c r="NQM91" s="4"/>
      <c r="NQN91" s="4"/>
      <c r="NQO91" s="4"/>
      <c r="NQP91" s="4"/>
      <c r="NQQ91" s="4"/>
      <c r="NQR91" s="4"/>
      <c r="NQS91" s="4"/>
      <c r="NQT91" s="4"/>
      <c r="NQU91" s="4"/>
      <c r="NQV91" s="4"/>
      <c r="NQW91" s="4"/>
      <c r="NQX91" s="4"/>
      <c r="NQY91" s="4"/>
      <c r="NQZ91" s="4"/>
      <c r="NRA91" s="4"/>
      <c r="NRB91" s="4"/>
      <c r="NRC91" s="4"/>
      <c r="NRD91" s="4"/>
      <c r="NRE91" s="4"/>
      <c r="NRF91" s="4"/>
      <c r="NRG91" s="4"/>
      <c r="NRH91" s="4"/>
      <c r="NRI91" s="4"/>
      <c r="NRJ91" s="4"/>
      <c r="NRK91" s="4"/>
      <c r="NRL91" s="4"/>
      <c r="NRM91" s="4"/>
      <c r="NRN91" s="4"/>
      <c r="NRO91" s="4"/>
      <c r="NRP91" s="4"/>
      <c r="NRQ91" s="4"/>
      <c r="NRR91" s="4"/>
      <c r="NRS91" s="4"/>
      <c r="NRT91" s="4"/>
      <c r="NRU91" s="4"/>
      <c r="NRV91" s="4"/>
      <c r="NRW91" s="4"/>
      <c r="NRX91" s="4"/>
      <c r="NRY91" s="4"/>
      <c r="NRZ91" s="4"/>
      <c r="NSA91" s="4"/>
      <c r="NSB91" s="4"/>
      <c r="NSC91" s="4"/>
      <c r="NSD91" s="4"/>
      <c r="NSE91" s="4"/>
      <c r="NSF91" s="4"/>
      <c r="NSG91" s="4"/>
      <c r="NSH91" s="4"/>
      <c r="NSI91" s="4"/>
      <c r="NSJ91" s="4"/>
      <c r="NSK91" s="4"/>
      <c r="NSL91" s="4"/>
      <c r="NSM91" s="4"/>
      <c r="NSN91" s="4"/>
      <c r="NSO91" s="4"/>
      <c r="NSP91" s="4"/>
      <c r="NSQ91" s="4"/>
      <c r="NSR91" s="4"/>
      <c r="NSS91" s="4"/>
      <c r="NST91" s="4"/>
      <c r="NSU91" s="4"/>
      <c r="NSV91" s="4"/>
      <c r="NSW91" s="4"/>
      <c r="NSX91" s="4"/>
      <c r="NSY91" s="4"/>
      <c r="NSZ91" s="4"/>
      <c r="NTA91" s="4"/>
      <c r="NTB91" s="4"/>
      <c r="NTC91" s="4"/>
      <c r="NTD91" s="4"/>
      <c r="NTE91" s="4"/>
      <c r="NTF91" s="4"/>
      <c r="NTG91" s="4"/>
      <c r="NTH91" s="4"/>
      <c r="NTI91" s="4"/>
      <c r="NTJ91" s="4"/>
      <c r="NTK91" s="4"/>
      <c r="NTL91" s="4"/>
      <c r="NTM91" s="4"/>
      <c r="NTN91" s="4"/>
      <c r="NTO91" s="4"/>
      <c r="NTP91" s="4"/>
      <c r="NTQ91" s="4"/>
      <c r="NTR91" s="4"/>
      <c r="NTS91" s="4"/>
      <c r="NTT91" s="4"/>
      <c r="NTU91" s="4"/>
      <c r="NTV91" s="4"/>
      <c r="NTW91" s="4"/>
      <c r="NTX91" s="4"/>
      <c r="NTY91" s="4"/>
      <c r="NTZ91" s="4"/>
      <c r="NUA91" s="4"/>
      <c r="NUB91" s="4"/>
      <c r="NUC91" s="4"/>
      <c r="NUD91" s="4"/>
      <c r="NUE91" s="4"/>
      <c r="NUF91" s="4"/>
      <c r="NUG91" s="4"/>
      <c r="NUH91" s="4"/>
      <c r="NUI91" s="4"/>
      <c r="NUJ91" s="4"/>
      <c r="NUK91" s="4"/>
      <c r="NUL91" s="4"/>
      <c r="NUM91" s="4"/>
      <c r="NUN91" s="4"/>
      <c r="NUO91" s="4"/>
      <c r="NUP91" s="4"/>
      <c r="NUQ91" s="4"/>
      <c r="NUR91" s="4"/>
      <c r="NUS91" s="4"/>
      <c r="NUT91" s="4"/>
      <c r="NUU91" s="4"/>
      <c r="NUV91" s="4"/>
      <c r="NUW91" s="4"/>
      <c r="NUX91" s="4"/>
      <c r="NUY91" s="4"/>
      <c r="NUZ91" s="4"/>
      <c r="NVA91" s="4"/>
      <c r="NVB91" s="4"/>
      <c r="NVC91" s="4"/>
      <c r="NVD91" s="4"/>
      <c r="NVE91" s="4"/>
      <c r="NVF91" s="4"/>
      <c r="NVG91" s="4"/>
      <c r="NVH91" s="4"/>
      <c r="NVI91" s="4"/>
      <c r="NVJ91" s="4"/>
      <c r="NVK91" s="4"/>
      <c r="NVL91" s="4"/>
      <c r="NVM91" s="4"/>
      <c r="NVN91" s="4"/>
      <c r="NVO91" s="4"/>
      <c r="NVP91" s="4"/>
      <c r="NVQ91" s="4"/>
      <c r="NVR91" s="4"/>
      <c r="NVS91" s="4"/>
      <c r="NVT91" s="4"/>
      <c r="NVU91" s="4"/>
      <c r="NVV91" s="4"/>
      <c r="NVW91" s="4"/>
      <c r="NVX91" s="4"/>
      <c r="NVY91" s="4"/>
      <c r="NVZ91" s="4"/>
      <c r="NWA91" s="4"/>
      <c r="NWB91" s="4"/>
      <c r="NWC91" s="4"/>
      <c r="NWD91" s="4"/>
      <c r="NWE91" s="4"/>
      <c r="NWF91" s="4"/>
      <c r="NWG91" s="4"/>
      <c r="NWH91" s="4"/>
      <c r="NWI91" s="4"/>
      <c r="NWJ91" s="4"/>
      <c r="NWK91" s="4"/>
      <c r="NWL91" s="4"/>
      <c r="NWM91" s="4"/>
      <c r="NWN91" s="4"/>
      <c r="NWO91" s="4"/>
      <c r="NWP91" s="4"/>
      <c r="NWQ91" s="4"/>
      <c r="NWR91" s="4"/>
      <c r="NWS91" s="4"/>
      <c r="NWT91" s="4"/>
      <c r="NWU91" s="4"/>
      <c r="NWV91" s="4"/>
      <c r="NWW91" s="4"/>
      <c r="NWX91" s="4"/>
      <c r="NWY91" s="4"/>
      <c r="NWZ91" s="4"/>
      <c r="NXA91" s="4"/>
      <c r="NXB91" s="4"/>
      <c r="NXC91" s="4"/>
      <c r="NXD91" s="4"/>
      <c r="NXE91" s="4"/>
      <c r="NXF91" s="4"/>
      <c r="NXG91" s="4"/>
      <c r="NXH91" s="4"/>
      <c r="NXI91" s="4"/>
      <c r="NXJ91" s="4"/>
      <c r="NXK91" s="4"/>
      <c r="NXL91" s="4"/>
      <c r="NXM91" s="4"/>
      <c r="NXN91" s="4"/>
      <c r="NXO91" s="4"/>
      <c r="NXP91" s="4"/>
      <c r="NXQ91" s="4"/>
      <c r="NXR91" s="4"/>
      <c r="NXS91" s="4"/>
      <c r="NXT91" s="4"/>
      <c r="NXU91" s="4"/>
      <c r="NXV91" s="4"/>
      <c r="NXW91" s="4"/>
      <c r="NXX91" s="4"/>
      <c r="NXY91" s="4"/>
      <c r="NXZ91" s="4"/>
      <c r="NYA91" s="4"/>
      <c r="NYB91" s="4"/>
      <c r="NYC91" s="4"/>
      <c r="NYD91" s="4"/>
      <c r="NYE91" s="4"/>
      <c r="NYF91" s="4"/>
      <c r="NYG91" s="4"/>
      <c r="NYH91" s="4"/>
      <c r="NYI91" s="4"/>
      <c r="NYJ91" s="4"/>
      <c r="NYK91" s="4"/>
      <c r="NYL91" s="4"/>
      <c r="NYM91" s="4"/>
      <c r="NYN91" s="4"/>
      <c r="NYO91" s="4"/>
      <c r="NYP91" s="4"/>
      <c r="NYQ91" s="4"/>
      <c r="NYR91" s="4"/>
      <c r="NYS91" s="4"/>
      <c r="NYT91" s="4"/>
      <c r="NYU91" s="4"/>
      <c r="NYV91" s="4"/>
      <c r="NYW91" s="4"/>
      <c r="NYX91" s="4"/>
      <c r="NYY91" s="4"/>
      <c r="NYZ91" s="4"/>
      <c r="NZA91" s="4"/>
      <c r="NZB91" s="4"/>
      <c r="NZC91" s="4"/>
      <c r="NZD91" s="4"/>
      <c r="NZE91" s="4"/>
      <c r="NZF91" s="4"/>
      <c r="NZG91" s="4"/>
      <c r="NZH91" s="4"/>
      <c r="NZI91" s="4"/>
      <c r="NZJ91" s="4"/>
      <c r="NZK91" s="4"/>
      <c r="NZL91" s="4"/>
      <c r="NZM91" s="4"/>
      <c r="NZN91" s="4"/>
      <c r="NZO91" s="4"/>
      <c r="NZP91" s="4"/>
      <c r="NZQ91" s="4"/>
      <c r="NZR91" s="4"/>
      <c r="NZS91" s="4"/>
      <c r="NZT91" s="4"/>
      <c r="NZU91" s="4"/>
      <c r="NZV91" s="4"/>
      <c r="NZW91" s="4"/>
      <c r="NZX91" s="4"/>
      <c r="NZY91" s="4"/>
      <c r="NZZ91" s="4"/>
      <c r="OAA91" s="4"/>
      <c r="OAB91" s="4"/>
      <c r="OAC91" s="4"/>
      <c r="OAD91" s="4"/>
      <c r="OAE91" s="4"/>
      <c r="OAF91" s="4"/>
      <c r="OAG91" s="4"/>
      <c r="OAH91" s="4"/>
      <c r="OAI91" s="4"/>
      <c r="OAJ91" s="4"/>
      <c r="OAK91" s="4"/>
      <c r="OAL91" s="4"/>
      <c r="OAM91" s="4"/>
      <c r="OAN91" s="4"/>
      <c r="OAO91" s="4"/>
      <c r="OAP91" s="4"/>
      <c r="OAQ91" s="4"/>
      <c r="OAR91" s="4"/>
      <c r="OAS91" s="4"/>
      <c r="OAT91" s="4"/>
      <c r="OAU91" s="4"/>
      <c r="OAV91" s="4"/>
      <c r="OAW91" s="4"/>
      <c r="OAX91" s="4"/>
      <c r="OAY91" s="4"/>
      <c r="OAZ91" s="4"/>
      <c r="OBA91" s="4"/>
      <c r="OBB91" s="4"/>
      <c r="OBC91" s="4"/>
      <c r="OBD91" s="4"/>
      <c r="OBE91" s="4"/>
      <c r="OBF91" s="4"/>
      <c r="OBG91" s="4"/>
      <c r="OBH91" s="4"/>
      <c r="OBI91" s="4"/>
      <c r="OBJ91" s="4"/>
      <c r="OBK91" s="4"/>
      <c r="OBL91" s="4"/>
      <c r="OBM91" s="4"/>
      <c r="OBN91" s="4"/>
      <c r="OBO91" s="4"/>
      <c r="OBP91" s="4"/>
      <c r="OBQ91" s="4"/>
      <c r="OBR91" s="4"/>
      <c r="OBS91" s="4"/>
      <c r="OBT91" s="4"/>
      <c r="OBU91" s="4"/>
      <c r="OBV91" s="4"/>
      <c r="OBW91" s="4"/>
      <c r="OBX91" s="4"/>
      <c r="OBY91" s="4"/>
      <c r="OBZ91" s="4"/>
      <c r="OCA91" s="4"/>
      <c r="OCB91" s="4"/>
      <c r="OCC91" s="4"/>
      <c r="OCD91" s="4"/>
      <c r="OCE91" s="4"/>
      <c r="OCF91" s="4"/>
      <c r="OCG91" s="4"/>
      <c r="OCH91" s="4"/>
      <c r="OCI91" s="4"/>
      <c r="OCJ91" s="4"/>
      <c r="OCK91" s="4"/>
      <c r="OCL91" s="4"/>
      <c r="OCM91" s="4"/>
      <c r="OCN91" s="4"/>
      <c r="OCO91" s="4"/>
      <c r="OCP91" s="4"/>
      <c r="OCQ91" s="4"/>
      <c r="OCR91" s="4"/>
      <c r="OCS91" s="4"/>
      <c r="OCT91" s="4"/>
      <c r="OCU91" s="4"/>
      <c r="OCV91" s="4"/>
      <c r="OCW91" s="4"/>
      <c r="OCX91" s="4"/>
      <c r="OCY91" s="4"/>
      <c r="OCZ91" s="4"/>
      <c r="ODA91" s="4"/>
      <c r="ODB91" s="4"/>
      <c r="ODC91" s="4"/>
      <c r="ODD91" s="4"/>
      <c r="ODE91" s="4"/>
      <c r="ODF91" s="4"/>
      <c r="ODG91" s="4"/>
      <c r="ODH91" s="4"/>
      <c r="ODI91" s="4"/>
      <c r="ODJ91" s="4"/>
      <c r="ODK91" s="4"/>
      <c r="ODL91" s="4"/>
      <c r="ODM91" s="4"/>
      <c r="ODN91" s="4"/>
      <c r="ODO91" s="4"/>
      <c r="ODP91" s="4"/>
      <c r="ODQ91" s="4"/>
      <c r="ODR91" s="4"/>
      <c r="ODS91" s="4"/>
      <c r="ODT91" s="4"/>
      <c r="ODU91" s="4"/>
      <c r="ODV91" s="4"/>
      <c r="ODW91" s="4"/>
      <c r="ODX91" s="4"/>
      <c r="ODY91" s="4"/>
      <c r="ODZ91" s="4"/>
      <c r="OEA91" s="4"/>
      <c r="OEB91" s="4"/>
      <c r="OEC91" s="4"/>
      <c r="OED91" s="4"/>
      <c r="OEE91" s="4"/>
      <c r="OEF91" s="4"/>
      <c r="OEG91" s="4"/>
      <c r="OEH91" s="4"/>
      <c r="OEI91" s="4"/>
      <c r="OEJ91" s="4"/>
      <c r="OEK91" s="4"/>
      <c r="OEL91" s="4"/>
      <c r="OEM91" s="4"/>
      <c r="OEN91" s="4"/>
      <c r="OEO91" s="4"/>
      <c r="OEP91" s="4"/>
      <c r="OEQ91" s="4"/>
      <c r="OER91" s="4"/>
      <c r="OES91" s="4"/>
      <c r="OET91" s="4"/>
      <c r="OEU91" s="4"/>
      <c r="OEV91" s="4"/>
      <c r="OEW91" s="4"/>
      <c r="OEX91" s="4"/>
      <c r="OEY91" s="4"/>
      <c r="OEZ91" s="4"/>
      <c r="OFA91" s="4"/>
      <c r="OFB91" s="4"/>
      <c r="OFC91" s="4"/>
      <c r="OFD91" s="4"/>
      <c r="OFE91" s="4"/>
      <c r="OFF91" s="4"/>
      <c r="OFG91" s="4"/>
      <c r="OFH91" s="4"/>
      <c r="OFI91" s="4"/>
      <c r="OFJ91" s="4"/>
      <c r="OFK91" s="4"/>
      <c r="OFL91" s="4"/>
      <c r="OFM91" s="4"/>
      <c r="OFN91" s="4"/>
      <c r="OFO91" s="4"/>
      <c r="OFP91" s="4"/>
      <c r="OFQ91" s="4"/>
      <c r="OFR91" s="4"/>
      <c r="OFS91" s="4"/>
      <c r="OFT91" s="4"/>
      <c r="OFU91" s="4"/>
      <c r="OFV91" s="4"/>
      <c r="OFW91" s="4"/>
      <c r="OFX91" s="4"/>
      <c r="OFY91" s="4"/>
      <c r="OFZ91" s="4"/>
      <c r="OGA91" s="4"/>
      <c r="OGB91" s="4"/>
      <c r="OGC91" s="4"/>
      <c r="OGD91" s="4"/>
      <c r="OGE91" s="4"/>
      <c r="OGF91" s="4"/>
      <c r="OGG91" s="4"/>
      <c r="OGH91" s="4"/>
      <c r="OGI91" s="4"/>
      <c r="OGJ91" s="4"/>
      <c r="OGK91" s="4"/>
      <c r="OGL91" s="4"/>
      <c r="OGM91" s="4"/>
      <c r="OGN91" s="4"/>
      <c r="OGO91" s="4"/>
      <c r="OGP91" s="4"/>
      <c r="OGQ91" s="4"/>
      <c r="OGR91" s="4"/>
      <c r="OGS91" s="4"/>
      <c r="OGT91" s="4"/>
      <c r="OGU91" s="4"/>
      <c r="OGV91" s="4"/>
      <c r="OGW91" s="4"/>
      <c r="OGX91" s="4"/>
      <c r="OGY91" s="4"/>
      <c r="OGZ91" s="4"/>
      <c r="OHA91" s="4"/>
      <c r="OHB91" s="4"/>
      <c r="OHC91" s="4"/>
      <c r="OHD91" s="4"/>
      <c r="OHE91" s="4"/>
      <c r="OHF91" s="4"/>
      <c r="OHG91" s="4"/>
      <c r="OHH91" s="4"/>
      <c r="OHI91" s="4"/>
      <c r="OHJ91" s="4"/>
      <c r="OHK91" s="4"/>
      <c r="OHL91" s="4"/>
      <c r="OHM91" s="4"/>
      <c r="OHN91" s="4"/>
      <c r="OHO91" s="4"/>
      <c r="OHP91" s="4"/>
      <c r="OHQ91" s="4"/>
      <c r="OHR91" s="4"/>
      <c r="OHS91" s="4"/>
      <c r="OHT91" s="4"/>
      <c r="OHU91" s="4"/>
      <c r="OHV91" s="4"/>
      <c r="OHW91" s="4"/>
      <c r="OHX91" s="4"/>
      <c r="OHY91" s="4"/>
      <c r="OHZ91" s="4"/>
      <c r="OIA91" s="4"/>
      <c r="OIB91" s="4"/>
      <c r="OIC91" s="4"/>
      <c r="OID91" s="4"/>
      <c r="OIE91" s="4"/>
      <c r="OIF91" s="4"/>
      <c r="OIG91" s="4"/>
      <c r="OIH91" s="4"/>
      <c r="OII91" s="4"/>
      <c r="OIJ91" s="4"/>
      <c r="OIK91" s="4"/>
      <c r="OIL91" s="4"/>
      <c r="OIM91" s="4"/>
      <c r="OIN91" s="4"/>
      <c r="OIO91" s="4"/>
      <c r="OIP91" s="4"/>
      <c r="OIQ91" s="4"/>
      <c r="OIR91" s="4"/>
      <c r="OIS91" s="4"/>
      <c r="OIT91" s="4"/>
      <c r="OIU91" s="4"/>
      <c r="OIV91" s="4"/>
      <c r="OIW91" s="4"/>
      <c r="OIX91" s="4"/>
      <c r="OIY91" s="4"/>
      <c r="OIZ91" s="4"/>
      <c r="OJA91" s="4"/>
      <c r="OJB91" s="4"/>
      <c r="OJC91" s="4"/>
      <c r="OJD91" s="4"/>
      <c r="OJE91" s="4"/>
      <c r="OJF91" s="4"/>
      <c r="OJG91" s="4"/>
      <c r="OJH91" s="4"/>
      <c r="OJI91" s="4"/>
      <c r="OJJ91" s="4"/>
      <c r="OJK91" s="4"/>
      <c r="OJL91" s="4"/>
      <c r="OJM91" s="4"/>
      <c r="OJN91" s="4"/>
      <c r="OJO91" s="4"/>
      <c r="OJP91" s="4"/>
      <c r="OJQ91" s="4"/>
      <c r="OJR91" s="4"/>
      <c r="OJS91" s="4"/>
      <c r="OJT91" s="4"/>
      <c r="OJU91" s="4"/>
      <c r="OJV91" s="4"/>
      <c r="OJW91" s="4"/>
      <c r="OJX91" s="4"/>
      <c r="OJY91" s="4"/>
      <c r="OJZ91" s="4"/>
      <c r="OKA91" s="4"/>
      <c r="OKB91" s="4"/>
      <c r="OKC91" s="4"/>
      <c r="OKD91" s="4"/>
      <c r="OKE91" s="4"/>
      <c r="OKF91" s="4"/>
      <c r="OKG91" s="4"/>
      <c r="OKH91" s="4"/>
      <c r="OKI91" s="4"/>
      <c r="OKJ91" s="4"/>
      <c r="OKK91" s="4"/>
      <c r="OKL91" s="4"/>
      <c r="OKM91" s="4"/>
      <c r="OKN91" s="4"/>
      <c r="OKO91" s="4"/>
      <c r="OKP91" s="4"/>
      <c r="OKQ91" s="4"/>
      <c r="OKR91" s="4"/>
      <c r="OKS91" s="4"/>
      <c r="OKT91" s="4"/>
      <c r="OKU91" s="4"/>
      <c r="OKV91" s="4"/>
      <c r="OKW91" s="4"/>
      <c r="OKX91" s="4"/>
      <c r="OKY91" s="4"/>
      <c r="OKZ91" s="4"/>
      <c r="OLA91" s="4"/>
      <c r="OLB91" s="4"/>
      <c r="OLC91" s="4"/>
      <c r="OLD91" s="4"/>
      <c r="OLE91" s="4"/>
      <c r="OLF91" s="4"/>
      <c r="OLG91" s="4"/>
      <c r="OLH91" s="4"/>
      <c r="OLI91" s="4"/>
      <c r="OLJ91" s="4"/>
      <c r="OLK91" s="4"/>
      <c r="OLL91" s="4"/>
      <c r="OLM91" s="4"/>
      <c r="OLN91" s="4"/>
      <c r="OLO91" s="4"/>
      <c r="OLP91" s="4"/>
      <c r="OLQ91" s="4"/>
      <c r="OLR91" s="4"/>
      <c r="OLS91" s="4"/>
      <c r="OLT91" s="4"/>
      <c r="OLU91" s="4"/>
      <c r="OLV91" s="4"/>
      <c r="OLW91" s="4"/>
      <c r="OLX91" s="4"/>
      <c r="OLY91" s="4"/>
      <c r="OLZ91" s="4"/>
      <c r="OMA91" s="4"/>
      <c r="OMB91" s="4"/>
      <c r="OMC91" s="4"/>
      <c r="OMD91" s="4"/>
      <c r="OME91" s="4"/>
      <c r="OMF91" s="4"/>
      <c r="OMG91" s="4"/>
      <c r="OMH91" s="4"/>
      <c r="OMI91" s="4"/>
      <c r="OMJ91" s="4"/>
      <c r="OMK91" s="4"/>
      <c r="OML91" s="4"/>
      <c r="OMM91" s="4"/>
      <c r="OMN91" s="4"/>
      <c r="OMO91" s="4"/>
      <c r="OMP91" s="4"/>
      <c r="OMQ91" s="4"/>
      <c r="OMR91" s="4"/>
      <c r="OMS91" s="4"/>
      <c r="OMT91" s="4"/>
      <c r="OMU91" s="4"/>
      <c r="OMV91" s="4"/>
      <c r="OMW91" s="4"/>
      <c r="OMX91" s="4"/>
      <c r="OMY91" s="4"/>
      <c r="OMZ91" s="4"/>
      <c r="ONA91" s="4"/>
      <c r="ONB91" s="4"/>
      <c r="ONC91" s="4"/>
      <c r="OND91" s="4"/>
      <c r="ONE91" s="4"/>
      <c r="ONF91" s="4"/>
      <c r="ONG91" s="4"/>
      <c r="ONH91" s="4"/>
      <c r="ONI91" s="4"/>
      <c r="ONJ91" s="4"/>
      <c r="ONK91" s="4"/>
      <c r="ONL91" s="4"/>
      <c r="ONM91" s="4"/>
      <c r="ONN91" s="4"/>
      <c r="ONO91" s="4"/>
      <c r="ONP91" s="4"/>
      <c r="ONQ91" s="4"/>
      <c r="ONR91" s="4"/>
      <c r="ONS91" s="4"/>
      <c r="ONT91" s="4"/>
      <c r="ONU91" s="4"/>
      <c r="ONV91" s="4"/>
      <c r="ONW91" s="4"/>
      <c r="ONX91" s="4"/>
      <c r="ONY91" s="4"/>
      <c r="ONZ91" s="4"/>
      <c r="OOA91" s="4"/>
      <c r="OOB91" s="4"/>
      <c r="OOC91" s="4"/>
      <c r="OOD91" s="4"/>
      <c r="OOE91" s="4"/>
      <c r="OOF91" s="4"/>
      <c r="OOG91" s="4"/>
      <c r="OOH91" s="4"/>
      <c r="OOI91" s="4"/>
      <c r="OOJ91" s="4"/>
      <c r="OOK91" s="4"/>
      <c r="OOL91" s="4"/>
      <c r="OOM91" s="4"/>
      <c r="OON91" s="4"/>
      <c r="OOO91" s="4"/>
      <c r="OOP91" s="4"/>
      <c r="OOQ91" s="4"/>
      <c r="OOR91" s="4"/>
      <c r="OOS91" s="4"/>
      <c r="OOT91" s="4"/>
      <c r="OOU91" s="4"/>
      <c r="OOV91" s="4"/>
      <c r="OOW91" s="4"/>
      <c r="OOX91" s="4"/>
      <c r="OOY91" s="4"/>
      <c r="OOZ91" s="4"/>
      <c r="OPA91" s="4"/>
      <c r="OPB91" s="4"/>
      <c r="OPC91" s="4"/>
      <c r="OPD91" s="4"/>
      <c r="OPE91" s="4"/>
      <c r="OPF91" s="4"/>
      <c r="OPG91" s="4"/>
      <c r="OPH91" s="4"/>
      <c r="OPI91" s="4"/>
      <c r="OPJ91" s="4"/>
      <c r="OPK91" s="4"/>
      <c r="OPL91" s="4"/>
      <c r="OPM91" s="4"/>
      <c r="OPN91" s="4"/>
      <c r="OPO91" s="4"/>
      <c r="OPP91" s="4"/>
      <c r="OPQ91" s="4"/>
      <c r="OPR91" s="4"/>
      <c r="OPS91" s="4"/>
      <c r="OPT91" s="4"/>
      <c r="OPU91" s="4"/>
      <c r="OPV91" s="4"/>
      <c r="OPW91" s="4"/>
      <c r="OPX91" s="4"/>
      <c r="OPY91" s="4"/>
      <c r="OPZ91" s="4"/>
      <c r="OQA91" s="4"/>
      <c r="OQB91" s="4"/>
      <c r="OQC91" s="4"/>
      <c r="OQD91" s="4"/>
      <c r="OQE91" s="4"/>
      <c r="OQF91" s="4"/>
      <c r="OQG91" s="4"/>
      <c r="OQH91" s="4"/>
      <c r="OQI91" s="4"/>
      <c r="OQJ91" s="4"/>
      <c r="OQK91" s="4"/>
      <c r="OQL91" s="4"/>
      <c r="OQM91" s="4"/>
      <c r="OQN91" s="4"/>
      <c r="OQO91" s="4"/>
      <c r="OQP91" s="4"/>
      <c r="OQQ91" s="4"/>
      <c r="OQR91" s="4"/>
      <c r="OQS91" s="4"/>
      <c r="OQT91" s="4"/>
      <c r="OQU91" s="4"/>
      <c r="OQV91" s="4"/>
      <c r="OQW91" s="4"/>
      <c r="OQX91" s="4"/>
      <c r="OQY91" s="4"/>
      <c r="OQZ91" s="4"/>
      <c r="ORA91" s="4"/>
      <c r="ORB91" s="4"/>
      <c r="ORC91" s="4"/>
      <c r="ORD91" s="4"/>
      <c r="ORE91" s="4"/>
      <c r="ORF91" s="4"/>
      <c r="ORG91" s="4"/>
      <c r="ORH91" s="4"/>
      <c r="ORI91" s="4"/>
      <c r="ORJ91" s="4"/>
      <c r="ORK91" s="4"/>
      <c r="ORL91" s="4"/>
      <c r="ORM91" s="4"/>
      <c r="ORN91" s="4"/>
      <c r="ORO91" s="4"/>
      <c r="ORP91" s="4"/>
      <c r="ORQ91" s="4"/>
      <c r="ORR91" s="4"/>
      <c r="ORS91" s="4"/>
      <c r="ORT91" s="4"/>
      <c r="ORU91" s="4"/>
      <c r="ORV91" s="4"/>
      <c r="ORW91" s="4"/>
      <c r="ORX91" s="4"/>
      <c r="ORY91" s="4"/>
      <c r="ORZ91" s="4"/>
      <c r="OSA91" s="4"/>
      <c r="OSB91" s="4"/>
      <c r="OSC91" s="4"/>
      <c r="OSD91" s="4"/>
      <c r="OSE91" s="4"/>
      <c r="OSF91" s="4"/>
      <c r="OSG91" s="4"/>
      <c r="OSH91" s="4"/>
      <c r="OSI91" s="4"/>
      <c r="OSJ91" s="4"/>
      <c r="OSK91" s="4"/>
      <c r="OSL91" s="4"/>
      <c r="OSM91" s="4"/>
      <c r="OSN91" s="4"/>
      <c r="OSO91" s="4"/>
      <c r="OSP91" s="4"/>
      <c r="OSQ91" s="4"/>
      <c r="OSR91" s="4"/>
      <c r="OSS91" s="4"/>
      <c r="OST91" s="4"/>
      <c r="OSU91" s="4"/>
      <c r="OSV91" s="4"/>
      <c r="OSW91" s="4"/>
      <c r="OSX91" s="4"/>
      <c r="OSY91" s="4"/>
      <c r="OSZ91" s="4"/>
      <c r="OTA91" s="4"/>
      <c r="OTB91" s="4"/>
      <c r="OTC91" s="4"/>
      <c r="OTD91" s="4"/>
      <c r="OTE91" s="4"/>
      <c r="OTF91" s="4"/>
      <c r="OTG91" s="4"/>
      <c r="OTH91" s="4"/>
      <c r="OTI91" s="4"/>
      <c r="OTJ91" s="4"/>
      <c r="OTK91" s="4"/>
      <c r="OTL91" s="4"/>
      <c r="OTM91" s="4"/>
      <c r="OTN91" s="4"/>
      <c r="OTO91" s="4"/>
      <c r="OTP91" s="4"/>
      <c r="OTQ91" s="4"/>
      <c r="OTR91" s="4"/>
      <c r="OTS91" s="4"/>
      <c r="OTT91" s="4"/>
      <c r="OTU91" s="4"/>
      <c r="OTV91" s="4"/>
      <c r="OTW91" s="4"/>
      <c r="OTX91" s="4"/>
      <c r="OTY91" s="4"/>
      <c r="OTZ91" s="4"/>
      <c r="OUA91" s="4"/>
      <c r="OUB91" s="4"/>
      <c r="OUC91" s="4"/>
      <c r="OUD91" s="4"/>
      <c r="OUE91" s="4"/>
      <c r="OUF91" s="4"/>
      <c r="OUG91" s="4"/>
      <c r="OUH91" s="4"/>
      <c r="OUI91" s="4"/>
      <c r="OUJ91" s="4"/>
      <c r="OUK91" s="4"/>
      <c r="OUL91" s="4"/>
      <c r="OUM91" s="4"/>
      <c r="OUN91" s="4"/>
      <c r="OUO91" s="4"/>
      <c r="OUP91" s="4"/>
      <c r="OUQ91" s="4"/>
      <c r="OUR91" s="4"/>
      <c r="OUS91" s="4"/>
      <c r="OUT91" s="4"/>
      <c r="OUU91" s="4"/>
      <c r="OUV91" s="4"/>
      <c r="OUW91" s="4"/>
      <c r="OUX91" s="4"/>
      <c r="OUY91" s="4"/>
      <c r="OUZ91" s="4"/>
      <c r="OVA91" s="4"/>
      <c r="OVB91" s="4"/>
      <c r="OVC91" s="4"/>
      <c r="OVD91" s="4"/>
      <c r="OVE91" s="4"/>
      <c r="OVF91" s="4"/>
      <c r="OVG91" s="4"/>
      <c r="OVH91" s="4"/>
      <c r="OVI91" s="4"/>
      <c r="OVJ91" s="4"/>
      <c r="OVK91" s="4"/>
      <c r="OVL91" s="4"/>
      <c r="OVM91" s="4"/>
      <c r="OVN91" s="4"/>
      <c r="OVO91" s="4"/>
      <c r="OVP91" s="4"/>
      <c r="OVQ91" s="4"/>
      <c r="OVR91" s="4"/>
      <c r="OVS91" s="4"/>
      <c r="OVT91" s="4"/>
      <c r="OVU91" s="4"/>
      <c r="OVV91" s="4"/>
      <c r="OVW91" s="4"/>
      <c r="OVX91" s="4"/>
      <c r="OVY91" s="4"/>
      <c r="OVZ91" s="4"/>
      <c r="OWA91" s="4"/>
      <c r="OWB91" s="4"/>
      <c r="OWC91" s="4"/>
      <c r="OWD91" s="4"/>
      <c r="OWE91" s="4"/>
      <c r="OWF91" s="4"/>
      <c r="OWG91" s="4"/>
      <c r="OWH91" s="4"/>
      <c r="OWI91" s="4"/>
      <c r="OWJ91" s="4"/>
      <c r="OWK91" s="4"/>
      <c r="OWL91" s="4"/>
      <c r="OWM91" s="4"/>
      <c r="OWN91" s="4"/>
      <c r="OWO91" s="4"/>
      <c r="OWP91" s="4"/>
      <c r="OWQ91" s="4"/>
      <c r="OWR91" s="4"/>
      <c r="OWS91" s="4"/>
      <c r="OWT91" s="4"/>
      <c r="OWU91" s="4"/>
      <c r="OWV91" s="4"/>
      <c r="OWW91" s="4"/>
      <c r="OWX91" s="4"/>
      <c r="OWY91" s="4"/>
      <c r="OWZ91" s="4"/>
      <c r="OXA91" s="4"/>
      <c r="OXB91" s="4"/>
      <c r="OXC91" s="4"/>
      <c r="OXD91" s="4"/>
      <c r="OXE91" s="4"/>
      <c r="OXF91" s="4"/>
      <c r="OXG91" s="4"/>
      <c r="OXH91" s="4"/>
      <c r="OXI91" s="4"/>
      <c r="OXJ91" s="4"/>
      <c r="OXK91" s="4"/>
      <c r="OXL91" s="4"/>
      <c r="OXM91" s="4"/>
      <c r="OXN91" s="4"/>
      <c r="OXO91" s="4"/>
      <c r="OXP91" s="4"/>
      <c r="OXQ91" s="4"/>
      <c r="OXR91" s="4"/>
      <c r="OXS91" s="4"/>
      <c r="OXT91" s="4"/>
      <c r="OXU91" s="4"/>
      <c r="OXV91" s="4"/>
      <c r="OXW91" s="4"/>
      <c r="OXX91" s="4"/>
      <c r="OXY91" s="4"/>
      <c r="OXZ91" s="4"/>
      <c r="OYA91" s="4"/>
      <c r="OYB91" s="4"/>
      <c r="OYC91" s="4"/>
      <c r="OYD91" s="4"/>
      <c r="OYE91" s="4"/>
      <c r="OYF91" s="4"/>
      <c r="OYG91" s="4"/>
      <c r="OYH91" s="4"/>
      <c r="OYI91" s="4"/>
      <c r="OYJ91" s="4"/>
      <c r="OYK91" s="4"/>
      <c r="OYL91" s="4"/>
      <c r="OYM91" s="4"/>
      <c r="OYN91" s="4"/>
      <c r="OYO91" s="4"/>
      <c r="OYP91" s="4"/>
      <c r="OYQ91" s="4"/>
      <c r="OYR91" s="4"/>
      <c r="OYS91" s="4"/>
      <c r="OYT91" s="4"/>
      <c r="OYU91" s="4"/>
      <c r="OYV91" s="4"/>
      <c r="OYW91" s="4"/>
      <c r="OYX91" s="4"/>
      <c r="OYY91" s="4"/>
      <c r="OYZ91" s="4"/>
      <c r="OZA91" s="4"/>
      <c r="OZB91" s="4"/>
      <c r="OZC91" s="4"/>
      <c r="OZD91" s="4"/>
      <c r="OZE91" s="4"/>
      <c r="OZF91" s="4"/>
      <c r="OZG91" s="4"/>
      <c r="OZH91" s="4"/>
      <c r="OZI91" s="4"/>
      <c r="OZJ91" s="4"/>
      <c r="OZK91" s="4"/>
      <c r="OZL91" s="4"/>
      <c r="OZM91" s="4"/>
      <c r="OZN91" s="4"/>
      <c r="OZO91" s="4"/>
      <c r="OZP91" s="4"/>
      <c r="OZQ91" s="4"/>
      <c r="OZR91" s="4"/>
      <c r="OZS91" s="4"/>
      <c r="OZT91" s="4"/>
      <c r="OZU91" s="4"/>
      <c r="OZV91" s="4"/>
      <c r="OZW91" s="4"/>
      <c r="OZX91" s="4"/>
      <c r="OZY91" s="4"/>
      <c r="OZZ91" s="4"/>
      <c r="PAA91" s="4"/>
      <c r="PAB91" s="4"/>
      <c r="PAC91" s="4"/>
      <c r="PAD91" s="4"/>
      <c r="PAE91" s="4"/>
      <c r="PAF91" s="4"/>
      <c r="PAG91" s="4"/>
      <c r="PAH91" s="4"/>
      <c r="PAI91" s="4"/>
      <c r="PAJ91" s="4"/>
      <c r="PAK91" s="4"/>
      <c r="PAL91" s="4"/>
      <c r="PAM91" s="4"/>
      <c r="PAN91" s="4"/>
      <c r="PAO91" s="4"/>
      <c r="PAP91" s="4"/>
      <c r="PAQ91" s="4"/>
      <c r="PAR91" s="4"/>
      <c r="PAS91" s="4"/>
      <c r="PAT91" s="4"/>
      <c r="PAU91" s="4"/>
      <c r="PAV91" s="4"/>
      <c r="PAW91" s="4"/>
      <c r="PAX91" s="4"/>
      <c r="PAY91" s="4"/>
      <c r="PAZ91" s="4"/>
      <c r="PBA91" s="4"/>
      <c r="PBB91" s="4"/>
      <c r="PBC91" s="4"/>
      <c r="PBD91" s="4"/>
      <c r="PBE91" s="4"/>
      <c r="PBF91" s="4"/>
      <c r="PBG91" s="4"/>
      <c r="PBH91" s="4"/>
      <c r="PBI91" s="4"/>
      <c r="PBJ91" s="4"/>
      <c r="PBK91" s="4"/>
      <c r="PBL91" s="4"/>
      <c r="PBM91" s="4"/>
      <c r="PBN91" s="4"/>
      <c r="PBO91" s="4"/>
      <c r="PBP91" s="4"/>
      <c r="PBQ91" s="4"/>
      <c r="PBR91" s="4"/>
      <c r="PBS91" s="4"/>
      <c r="PBT91" s="4"/>
      <c r="PBU91" s="4"/>
      <c r="PBV91" s="4"/>
      <c r="PBW91" s="4"/>
      <c r="PBX91" s="4"/>
      <c r="PBY91" s="4"/>
      <c r="PBZ91" s="4"/>
      <c r="PCA91" s="4"/>
      <c r="PCB91" s="4"/>
      <c r="PCC91" s="4"/>
      <c r="PCD91" s="4"/>
      <c r="PCE91" s="4"/>
      <c r="PCF91" s="4"/>
      <c r="PCG91" s="4"/>
      <c r="PCH91" s="4"/>
      <c r="PCI91" s="4"/>
      <c r="PCJ91" s="4"/>
      <c r="PCK91" s="4"/>
      <c r="PCL91" s="4"/>
      <c r="PCM91" s="4"/>
      <c r="PCN91" s="4"/>
      <c r="PCO91" s="4"/>
      <c r="PCP91" s="4"/>
      <c r="PCQ91" s="4"/>
      <c r="PCR91" s="4"/>
      <c r="PCS91" s="4"/>
      <c r="PCT91" s="4"/>
      <c r="PCU91" s="4"/>
      <c r="PCV91" s="4"/>
      <c r="PCW91" s="4"/>
      <c r="PCX91" s="4"/>
      <c r="PCY91" s="4"/>
      <c r="PCZ91" s="4"/>
      <c r="PDA91" s="4"/>
      <c r="PDB91" s="4"/>
      <c r="PDC91" s="4"/>
      <c r="PDD91" s="4"/>
      <c r="PDE91" s="4"/>
      <c r="PDF91" s="4"/>
      <c r="PDG91" s="4"/>
      <c r="PDH91" s="4"/>
      <c r="PDI91" s="4"/>
      <c r="PDJ91" s="4"/>
      <c r="PDK91" s="4"/>
      <c r="PDL91" s="4"/>
      <c r="PDM91" s="4"/>
      <c r="PDN91" s="4"/>
      <c r="PDO91" s="4"/>
      <c r="PDP91" s="4"/>
      <c r="PDQ91" s="4"/>
      <c r="PDR91" s="4"/>
      <c r="PDS91" s="4"/>
      <c r="PDT91" s="4"/>
      <c r="PDU91" s="4"/>
      <c r="PDV91" s="4"/>
      <c r="PDW91" s="4"/>
      <c r="PDX91" s="4"/>
      <c r="PDY91" s="4"/>
      <c r="PDZ91" s="4"/>
      <c r="PEA91" s="4"/>
      <c r="PEB91" s="4"/>
      <c r="PEC91" s="4"/>
      <c r="PED91" s="4"/>
      <c r="PEE91" s="4"/>
      <c r="PEF91" s="4"/>
      <c r="PEG91" s="4"/>
      <c r="PEH91" s="4"/>
      <c r="PEI91" s="4"/>
      <c r="PEJ91" s="4"/>
      <c r="PEK91" s="4"/>
      <c r="PEL91" s="4"/>
      <c r="PEM91" s="4"/>
      <c r="PEN91" s="4"/>
      <c r="PEO91" s="4"/>
      <c r="PEP91" s="4"/>
      <c r="PEQ91" s="4"/>
      <c r="PER91" s="4"/>
      <c r="PES91" s="4"/>
      <c r="PET91" s="4"/>
      <c r="PEU91" s="4"/>
      <c r="PEV91" s="4"/>
      <c r="PEW91" s="4"/>
      <c r="PEX91" s="4"/>
      <c r="PEY91" s="4"/>
      <c r="PEZ91" s="4"/>
      <c r="PFA91" s="4"/>
      <c r="PFB91" s="4"/>
      <c r="PFC91" s="4"/>
      <c r="PFD91" s="4"/>
      <c r="PFE91" s="4"/>
      <c r="PFF91" s="4"/>
      <c r="PFG91" s="4"/>
      <c r="PFH91" s="4"/>
      <c r="PFI91" s="4"/>
      <c r="PFJ91" s="4"/>
      <c r="PFK91" s="4"/>
      <c r="PFL91" s="4"/>
      <c r="PFM91" s="4"/>
      <c r="PFN91" s="4"/>
      <c r="PFO91" s="4"/>
      <c r="PFP91" s="4"/>
      <c r="PFQ91" s="4"/>
      <c r="PFR91" s="4"/>
      <c r="PFS91" s="4"/>
      <c r="PFT91" s="4"/>
      <c r="PFU91" s="4"/>
      <c r="PFV91" s="4"/>
      <c r="PFW91" s="4"/>
      <c r="PFX91" s="4"/>
      <c r="PFY91" s="4"/>
      <c r="PFZ91" s="4"/>
      <c r="PGA91" s="4"/>
      <c r="PGB91" s="4"/>
      <c r="PGC91" s="4"/>
      <c r="PGD91" s="4"/>
      <c r="PGE91" s="4"/>
      <c r="PGF91" s="4"/>
      <c r="PGG91" s="4"/>
      <c r="PGH91" s="4"/>
      <c r="PGI91" s="4"/>
      <c r="PGJ91" s="4"/>
      <c r="PGK91" s="4"/>
      <c r="PGL91" s="4"/>
      <c r="PGM91" s="4"/>
      <c r="PGN91" s="4"/>
      <c r="PGO91" s="4"/>
      <c r="PGP91" s="4"/>
      <c r="PGQ91" s="4"/>
      <c r="PGR91" s="4"/>
      <c r="PGS91" s="4"/>
      <c r="PGT91" s="4"/>
      <c r="PGU91" s="4"/>
      <c r="PGV91" s="4"/>
      <c r="PGW91" s="4"/>
      <c r="PGX91" s="4"/>
      <c r="PGY91" s="4"/>
      <c r="PGZ91" s="4"/>
      <c r="PHA91" s="4"/>
      <c r="PHB91" s="4"/>
      <c r="PHC91" s="4"/>
      <c r="PHD91" s="4"/>
      <c r="PHE91" s="4"/>
      <c r="PHF91" s="4"/>
      <c r="PHG91" s="4"/>
      <c r="PHH91" s="4"/>
      <c r="PHI91" s="4"/>
      <c r="PHJ91" s="4"/>
      <c r="PHK91" s="4"/>
      <c r="PHL91" s="4"/>
      <c r="PHM91" s="4"/>
      <c r="PHN91" s="4"/>
      <c r="PHO91" s="4"/>
      <c r="PHP91" s="4"/>
      <c r="PHQ91" s="4"/>
      <c r="PHR91" s="4"/>
      <c r="PHS91" s="4"/>
      <c r="PHT91" s="4"/>
      <c r="PHU91" s="4"/>
      <c r="PHV91" s="4"/>
      <c r="PHW91" s="4"/>
      <c r="PHX91" s="4"/>
      <c r="PHY91" s="4"/>
      <c r="PHZ91" s="4"/>
      <c r="PIA91" s="4"/>
      <c r="PIB91" s="4"/>
      <c r="PIC91" s="4"/>
      <c r="PID91" s="4"/>
      <c r="PIE91" s="4"/>
      <c r="PIF91" s="4"/>
      <c r="PIG91" s="4"/>
      <c r="PIH91" s="4"/>
      <c r="PII91" s="4"/>
      <c r="PIJ91" s="4"/>
      <c r="PIK91" s="4"/>
      <c r="PIL91" s="4"/>
      <c r="PIM91" s="4"/>
      <c r="PIN91" s="4"/>
      <c r="PIO91" s="4"/>
      <c r="PIP91" s="4"/>
      <c r="PIQ91" s="4"/>
      <c r="PIR91" s="4"/>
      <c r="PIS91" s="4"/>
      <c r="PIT91" s="4"/>
      <c r="PIU91" s="4"/>
      <c r="PIV91" s="4"/>
      <c r="PIW91" s="4"/>
      <c r="PIX91" s="4"/>
      <c r="PIY91" s="4"/>
      <c r="PIZ91" s="4"/>
      <c r="PJA91" s="4"/>
      <c r="PJB91" s="4"/>
      <c r="PJC91" s="4"/>
      <c r="PJD91" s="4"/>
      <c r="PJE91" s="4"/>
      <c r="PJF91" s="4"/>
      <c r="PJG91" s="4"/>
      <c r="PJH91" s="4"/>
      <c r="PJI91" s="4"/>
      <c r="PJJ91" s="4"/>
      <c r="PJK91" s="4"/>
      <c r="PJL91" s="4"/>
      <c r="PJM91" s="4"/>
      <c r="PJN91" s="4"/>
      <c r="PJO91" s="4"/>
      <c r="PJP91" s="4"/>
      <c r="PJQ91" s="4"/>
      <c r="PJR91" s="4"/>
      <c r="PJS91" s="4"/>
      <c r="PJT91" s="4"/>
      <c r="PJU91" s="4"/>
      <c r="PJV91" s="4"/>
      <c r="PJW91" s="4"/>
      <c r="PJX91" s="4"/>
      <c r="PJY91" s="4"/>
      <c r="PJZ91" s="4"/>
      <c r="PKA91" s="4"/>
      <c r="PKB91" s="4"/>
      <c r="PKC91" s="4"/>
      <c r="PKD91" s="4"/>
      <c r="PKE91" s="4"/>
      <c r="PKF91" s="4"/>
      <c r="PKG91" s="4"/>
      <c r="PKH91" s="4"/>
      <c r="PKI91" s="4"/>
      <c r="PKJ91" s="4"/>
      <c r="PKK91" s="4"/>
      <c r="PKL91" s="4"/>
      <c r="PKM91" s="4"/>
      <c r="PKN91" s="4"/>
      <c r="PKO91" s="4"/>
      <c r="PKP91" s="4"/>
      <c r="PKQ91" s="4"/>
      <c r="PKR91" s="4"/>
      <c r="PKS91" s="4"/>
      <c r="PKT91" s="4"/>
      <c r="PKU91" s="4"/>
      <c r="PKV91" s="4"/>
      <c r="PKW91" s="4"/>
      <c r="PKX91" s="4"/>
      <c r="PKY91" s="4"/>
      <c r="PKZ91" s="4"/>
      <c r="PLA91" s="4"/>
      <c r="PLB91" s="4"/>
      <c r="PLC91" s="4"/>
      <c r="PLD91" s="4"/>
      <c r="PLE91" s="4"/>
      <c r="PLF91" s="4"/>
      <c r="PLG91" s="4"/>
      <c r="PLH91" s="4"/>
      <c r="PLI91" s="4"/>
      <c r="PLJ91" s="4"/>
      <c r="PLK91" s="4"/>
      <c r="PLL91" s="4"/>
      <c r="PLM91" s="4"/>
      <c r="PLN91" s="4"/>
      <c r="PLO91" s="4"/>
      <c r="PLP91" s="4"/>
      <c r="PLQ91" s="4"/>
      <c r="PLR91" s="4"/>
      <c r="PLS91" s="4"/>
      <c r="PLT91" s="4"/>
      <c r="PLU91" s="4"/>
      <c r="PLV91" s="4"/>
      <c r="PLW91" s="4"/>
      <c r="PLX91" s="4"/>
      <c r="PLY91" s="4"/>
      <c r="PLZ91" s="4"/>
      <c r="PMA91" s="4"/>
      <c r="PMB91" s="4"/>
      <c r="PMC91" s="4"/>
      <c r="PMD91" s="4"/>
      <c r="PME91" s="4"/>
      <c r="PMF91" s="4"/>
      <c r="PMG91" s="4"/>
      <c r="PMH91" s="4"/>
      <c r="PMI91" s="4"/>
      <c r="PMJ91" s="4"/>
      <c r="PMK91" s="4"/>
      <c r="PML91" s="4"/>
      <c r="PMM91" s="4"/>
      <c r="PMN91" s="4"/>
      <c r="PMO91" s="4"/>
      <c r="PMP91" s="4"/>
      <c r="PMQ91" s="4"/>
      <c r="PMR91" s="4"/>
      <c r="PMS91" s="4"/>
      <c r="PMT91" s="4"/>
      <c r="PMU91" s="4"/>
      <c r="PMV91" s="4"/>
      <c r="PMW91" s="4"/>
      <c r="PMX91" s="4"/>
      <c r="PMY91" s="4"/>
      <c r="PMZ91" s="4"/>
      <c r="PNA91" s="4"/>
      <c r="PNB91" s="4"/>
      <c r="PNC91" s="4"/>
      <c r="PND91" s="4"/>
      <c r="PNE91" s="4"/>
      <c r="PNF91" s="4"/>
      <c r="PNG91" s="4"/>
      <c r="PNH91" s="4"/>
      <c r="PNI91" s="4"/>
      <c r="PNJ91" s="4"/>
      <c r="PNK91" s="4"/>
      <c r="PNL91" s="4"/>
      <c r="PNM91" s="4"/>
      <c r="PNN91" s="4"/>
      <c r="PNO91" s="4"/>
      <c r="PNP91" s="4"/>
      <c r="PNQ91" s="4"/>
      <c r="PNR91" s="4"/>
      <c r="PNS91" s="4"/>
      <c r="PNT91" s="4"/>
      <c r="PNU91" s="4"/>
      <c r="PNV91" s="4"/>
      <c r="PNW91" s="4"/>
      <c r="PNX91" s="4"/>
      <c r="PNY91" s="4"/>
      <c r="PNZ91" s="4"/>
      <c r="POA91" s="4"/>
      <c r="POB91" s="4"/>
      <c r="POC91" s="4"/>
      <c r="POD91" s="4"/>
      <c r="POE91" s="4"/>
      <c r="POF91" s="4"/>
      <c r="POG91" s="4"/>
      <c r="POH91" s="4"/>
      <c r="POI91" s="4"/>
      <c r="POJ91" s="4"/>
      <c r="POK91" s="4"/>
      <c r="POL91" s="4"/>
      <c r="POM91" s="4"/>
      <c r="PON91" s="4"/>
      <c r="POO91" s="4"/>
      <c r="POP91" s="4"/>
      <c r="POQ91" s="4"/>
      <c r="POR91" s="4"/>
      <c r="POS91" s="4"/>
      <c r="POT91" s="4"/>
      <c r="POU91" s="4"/>
      <c r="POV91" s="4"/>
      <c r="POW91" s="4"/>
      <c r="POX91" s="4"/>
      <c r="POY91" s="4"/>
      <c r="POZ91" s="4"/>
      <c r="PPA91" s="4"/>
      <c r="PPB91" s="4"/>
      <c r="PPC91" s="4"/>
      <c r="PPD91" s="4"/>
      <c r="PPE91" s="4"/>
      <c r="PPF91" s="4"/>
      <c r="PPG91" s="4"/>
      <c r="PPH91" s="4"/>
      <c r="PPI91" s="4"/>
      <c r="PPJ91" s="4"/>
      <c r="PPK91" s="4"/>
      <c r="PPL91" s="4"/>
      <c r="PPM91" s="4"/>
      <c r="PPN91" s="4"/>
      <c r="PPO91" s="4"/>
      <c r="PPP91" s="4"/>
      <c r="PPQ91" s="4"/>
      <c r="PPR91" s="4"/>
      <c r="PPS91" s="4"/>
      <c r="PPT91" s="4"/>
      <c r="PPU91" s="4"/>
      <c r="PPV91" s="4"/>
      <c r="PPW91" s="4"/>
      <c r="PPX91" s="4"/>
      <c r="PPY91" s="4"/>
      <c r="PPZ91" s="4"/>
      <c r="PQA91" s="4"/>
      <c r="PQB91" s="4"/>
      <c r="PQC91" s="4"/>
      <c r="PQD91" s="4"/>
      <c r="PQE91" s="4"/>
      <c r="PQF91" s="4"/>
      <c r="PQG91" s="4"/>
      <c r="PQH91" s="4"/>
      <c r="PQI91" s="4"/>
      <c r="PQJ91" s="4"/>
      <c r="PQK91" s="4"/>
      <c r="PQL91" s="4"/>
      <c r="PQM91" s="4"/>
      <c r="PQN91" s="4"/>
      <c r="PQO91" s="4"/>
      <c r="PQP91" s="4"/>
      <c r="PQQ91" s="4"/>
      <c r="PQR91" s="4"/>
      <c r="PQS91" s="4"/>
      <c r="PQT91" s="4"/>
      <c r="PQU91" s="4"/>
      <c r="PQV91" s="4"/>
      <c r="PQW91" s="4"/>
      <c r="PQX91" s="4"/>
      <c r="PQY91" s="4"/>
      <c r="PQZ91" s="4"/>
      <c r="PRA91" s="4"/>
      <c r="PRB91" s="4"/>
      <c r="PRC91" s="4"/>
      <c r="PRD91" s="4"/>
      <c r="PRE91" s="4"/>
      <c r="PRF91" s="4"/>
      <c r="PRG91" s="4"/>
      <c r="PRH91" s="4"/>
      <c r="PRI91" s="4"/>
      <c r="PRJ91" s="4"/>
      <c r="PRK91" s="4"/>
      <c r="PRL91" s="4"/>
      <c r="PRM91" s="4"/>
      <c r="PRN91" s="4"/>
      <c r="PRO91" s="4"/>
      <c r="PRP91" s="4"/>
      <c r="PRQ91" s="4"/>
      <c r="PRR91" s="4"/>
      <c r="PRS91" s="4"/>
      <c r="PRT91" s="4"/>
      <c r="PRU91" s="4"/>
      <c r="PRV91" s="4"/>
      <c r="PRW91" s="4"/>
      <c r="PRX91" s="4"/>
      <c r="PRY91" s="4"/>
      <c r="PRZ91" s="4"/>
      <c r="PSA91" s="4"/>
      <c r="PSB91" s="4"/>
      <c r="PSC91" s="4"/>
      <c r="PSD91" s="4"/>
      <c r="PSE91" s="4"/>
      <c r="PSF91" s="4"/>
      <c r="PSG91" s="4"/>
      <c r="PSH91" s="4"/>
      <c r="PSI91" s="4"/>
      <c r="PSJ91" s="4"/>
      <c r="PSK91" s="4"/>
      <c r="PSL91" s="4"/>
      <c r="PSM91" s="4"/>
      <c r="PSN91" s="4"/>
      <c r="PSO91" s="4"/>
      <c r="PSP91" s="4"/>
      <c r="PSQ91" s="4"/>
      <c r="PSR91" s="4"/>
      <c r="PSS91" s="4"/>
      <c r="PST91" s="4"/>
      <c r="PSU91" s="4"/>
      <c r="PSV91" s="4"/>
      <c r="PSW91" s="4"/>
      <c r="PSX91" s="4"/>
      <c r="PSY91" s="4"/>
      <c r="PSZ91" s="4"/>
      <c r="PTA91" s="4"/>
      <c r="PTB91" s="4"/>
      <c r="PTC91" s="4"/>
      <c r="PTD91" s="4"/>
      <c r="PTE91" s="4"/>
      <c r="PTF91" s="4"/>
      <c r="PTG91" s="4"/>
      <c r="PTH91" s="4"/>
      <c r="PTI91" s="4"/>
      <c r="PTJ91" s="4"/>
      <c r="PTK91" s="4"/>
      <c r="PTL91" s="4"/>
      <c r="PTM91" s="4"/>
      <c r="PTN91" s="4"/>
      <c r="PTO91" s="4"/>
      <c r="PTP91" s="4"/>
      <c r="PTQ91" s="4"/>
      <c r="PTR91" s="4"/>
      <c r="PTS91" s="4"/>
      <c r="PTT91" s="4"/>
      <c r="PTU91" s="4"/>
      <c r="PTV91" s="4"/>
      <c r="PTW91" s="4"/>
      <c r="PTX91" s="4"/>
      <c r="PTY91" s="4"/>
      <c r="PTZ91" s="4"/>
      <c r="PUA91" s="4"/>
      <c r="PUB91" s="4"/>
      <c r="PUC91" s="4"/>
      <c r="PUD91" s="4"/>
      <c r="PUE91" s="4"/>
      <c r="PUF91" s="4"/>
      <c r="PUG91" s="4"/>
      <c r="PUH91" s="4"/>
      <c r="PUI91" s="4"/>
      <c r="PUJ91" s="4"/>
      <c r="PUK91" s="4"/>
      <c r="PUL91" s="4"/>
      <c r="PUM91" s="4"/>
      <c r="PUN91" s="4"/>
      <c r="PUO91" s="4"/>
      <c r="PUP91" s="4"/>
      <c r="PUQ91" s="4"/>
      <c r="PUR91" s="4"/>
      <c r="PUS91" s="4"/>
      <c r="PUT91" s="4"/>
      <c r="PUU91" s="4"/>
      <c r="PUV91" s="4"/>
      <c r="PUW91" s="4"/>
      <c r="PUX91" s="4"/>
      <c r="PUY91" s="4"/>
      <c r="PUZ91" s="4"/>
      <c r="PVA91" s="4"/>
      <c r="PVB91" s="4"/>
      <c r="PVC91" s="4"/>
      <c r="PVD91" s="4"/>
      <c r="PVE91" s="4"/>
      <c r="PVF91" s="4"/>
      <c r="PVG91" s="4"/>
      <c r="PVH91" s="4"/>
      <c r="PVI91" s="4"/>
      <c r="PVJ91" s="4"/>
      <c r="PVK91" s="4"/>
      <c r="PVL91" s="4"/>
      <c r="PVM91" s="4"/>
      <c r="PVN91" s="4"/>
      <c r="PVO91" s="4"/>
      <c r="PVP91" s="4"/>
      <c r="PVQ91" s="4"/>
      <c r="PVR91" s="4"/>
      <c r="PVS91" s="4"/>
      <c r="PVT91" s="4"/>
      <c r="PVU91" s="4"/>
      <c r="PVV91" s="4"/>
      <c r="PVW91" s="4"/>
      <c r="PVX91" s="4"/>
      <c r="PVY91" s="4"/>
      <c r="PVZ91" s="4"/>
      <c r="PWA91" s="4"/>
      <c r="PWB91" s="4"/>
      <c r="PWC91" s="4"/>
      <c r="PWD91" s="4"/>
      <c r="PWE91" s="4"/>
      <c r="PWF91" s="4"/>
      <c r="PWG91" s="4"/>
      <c r="PWH91" s="4"/>
      <c r="PWI91" s="4"/>
      <c r="PWJ91" s="4"/>
      <c r="PWK91" s="4"/>
      <c r="PWL91" s="4"/>
      <c r="PWM91" s="4"/>
      <c r="PWN91" s="4"/>
      <c r="PWO91" s="4"/>
      <c r="PWP91" s="4"/>
      <c r="PWQ91" s="4"/>
      <c r="PWR91" s="4"/>
      <c r="PWS91" s="4"/>
      <c r="PWT91" s="4"/>
      <c r="PWU91" s="4"/>
      <c r="PWV91" s="4"/>
      <c r="PWW91" s="4"/>
      <c r="PWX91" s="4"/>
      <c r="PWY91" s="4"/>
      <c r="PWZ91" s="4"/>
      <c r="PXA91" s="4"/>
      <c r="PXB91" s="4"/>
      <c r="PXC91" s="4"/>
      <c r="PXD91" s="4"/>
      <c r="PXE91" s="4"/>
      <c r="PXF91" s="4"/>
      <c r="PXG91" s="4"/>
      <c r="PXH91" s="4"/>
      <c r="PXI91" s="4"/>
      <c r="PXJ91" s="4"/>
      <c r="PXK91" s="4"/>
      <c r="PXL91" s="4"/>
      <c r="PXM91" s="4"/>
      <c r="PXN91" s="4"/>
      <c r="PXO91" s="4"/>
      <c r="PXP91" s="4"/>
      <c r="PXQ91" s="4"/>
      <c r="PXR91" s="4"/>
      <c r="PXS91" s="4"/>
      <c r="PXT91" s="4"/>
      <c r="PXU91" s="4"/>
      <c r="PXV91" s="4"/>
      <c r="PXW91" s="4"/>
      <c r="PXX91" s="4"/>
      <c r="PXY91" s="4"/>
      <c r="PXZ91" s="4"/>
      <c r="PYA91" s="4"/>
      <c r="PYB91" s="4"/>
      <c r="PYC91" s="4"/>
      <c r="PYD91" s="4"/>
      <c r="PYE91" s="4"/>
      <c r="PYF91" s="4"/>
      <c r="PYG91" s="4"/>
      <c r="PYH91" s="4"/>
      <c r="PYI91" s="4"/>
      <c r="PYJ91" s="4"/>
      <c r="PYK91" s="4"/>
      <c r="PYL91" s="4"/>
      <c r="PYM91" s="4"/>
      <c r="PYN91" s="4"/>
      <c r="PYO91" s="4"/>
      <c r="PYP91" s="4"/>
      <c r="PYQ91" s="4"/>
      <c r="PYR91" s="4"/>
      <c r="PYS91" s="4"/>
      <c r="PYT91" s="4"/>
      <c r="PYU91" s="4"/>
      <c r="PYV91" s="4"/>
      <c r="PYW91" s="4"/>
      <c r="PYX91" s="4"/>
      <c r="PYY91" s="4"/>
      <c r="PYZ91" s="4"/>
      <c r="PZA91" s="4"/>
      <c r="PZB91" s="4"/>
      <c r="PZC91" s="4"/>
      <c r="PZD91" s="4"/>
      <c r="PZE91" s="4"/>
      <c r="PZF91" s="4"/>
      <c r="PZG91" s="4"/>
      <c r="PZH91" s="4"/>
      <c r="PZI91" s="4"/>
      <c r="PZJ91" s="4"/>
      <c r="PZK91" s="4"/>
      <c r="PZL91" s="4"/>
      <c r="PZM91" s="4"/>
      <c r="PZN91" s="4"/>
      <c r="PZO91" s="4"/>
      <c r="PZP91" s="4"/>
      <c r="PZQ91" s="4"/>
      <c r="PZR91" s="4"/>
      <c r="PZS91" s="4"/>
      <c r="PZT91" s="4"/>
      <c r="PZU91" s="4"/>
      <c r="PZV91" s="4"/>
      <c r="PZW91" s="4"/>
      <c r="PZX91" s="4"/>
      <c r="PZY91" s="4"/>
      <c r="PZZ91" s="4"/>
      <c r="QAA91" s="4"/>
      <c r="QAB91" s="4"/>
      <c r="QAC91" s="4"/>
      <c r="QAD91" s="4"/>
      <c r="QAE91" s="4"/>
      <c r="QAF91" s="4"/>
      <c r="QAG91" s="4"/>
      <c r="QAH91" s="4"/>
      <c r="QAI91" s="4"/>
      <c r="QAJ91" s="4"/>
      <c r="QAK91" s="4"/>
      <c r="QAL91" s="4"/>
      <c r="QAM91" s="4"/>
      <c r="QAN91" s="4"/>
      <c r="QAO91" s="4"/>
      <c r="QAP91" s="4"/>
      <c r="QAQ91" s="4"/>
      <c r="QAR91" s="4"/>
      <c r="QAS91" s="4"/>
      <c r="QAT91" s="4"/>
      <c r="QAU91" s="4"/>
      <c r="QAV91" s="4"/>
      <c r="QAW91" s="4"/>
      <c r="QAX91" s="4"/>
      <c r="QAY91" s="4"/>
      <c r="QAZ91" s="4"/>
      <c r="QBA91" s="4"/>
      <c r="QBB91" s="4"/>
      <c r="QBC91" s="4"/>
      <c r="QBD91" s="4"/>
      <c r="QBE91" s="4"/>
      <c r="QBF91" s="4"/>
      <c r="QBG91" s="4"/>
      <c r="QBH91" s="4"/>
      <c r="QBI91" s="4"/>
      <c r="QBJ91" s="4"/>
      <c r="QBK91" s="4"/>
      <c r="QBL91" s="4"/>
      <c r="QBM91" s="4"/>
      <c r="QBN91" s="4"/>
      <c r="QBO91" s="4"/>
      <c r="QBP91" s="4"/>
      <c r="QBQ91" s="4"/>
      <c r="QBR91" s="4"/>
      <c r="QBS91" s="4"/>
      <c r="QBT91" s="4"/>
      <c r="QBU91" s="4"/>
      <c r="QBV91" s="4"/>
      <c r="QBW91" s="4"/>
      <c r="QBX91" s="4"/>
      <c r="QBY91" s="4"/>
      <c r="QBZ91" s="4"/>
      <c r="QCA91" s="4"/>
      <c r="QCB91" s="4"/>
      <c r="QCC91" s="4"/>
      <c r="QCD91" s="4"/>
      <c r="QCE91" s="4"/>
      <c r="QCF91" s="4"/>
      <c r="QCG91" s="4"/>
      <c r="QCH91" s="4"/>
      <c r="QCI91" s="4"/>
      <c r="QCJ91" s="4"/>
      <c r="QCK91" s="4"/>
      <c r="QCL91" s="4"/>
      <c r="QCM91" s="4"/>
      <c r="QCN91" s="4"/>
      <c r="QCO91" s="4"/>
      <c r="QCP91" s="4"/>
      <c r="QCQ91" s="4"/>
      <c r="QCR91" s="4"/>
      <c r="QCS91" s="4"/>
      <c r="QCT91" s="4"/>
      <c r="QCU91" s="4"/>
      <c r="QCV91" s="4"/>
      <c r="QCW91" s="4"/>
      <c r="QCX91" s="4"/>
      <c r="QCY91" s="4"/>
      <c r="QCZ91" s="4"/>
      <c r="QDA91" s="4"/>
      <c r="QDB91" s="4"/>
      <c r="QDC91" s="4"/>
      <c r="QDD91" s="4"/>
      <c r="QDE91" s="4"/>
      <c r="QDF91" s="4"/>
      <c r="QDG91" s="4"/>
      <c r="QDH91" s="4"/>
      <c r="QDI91" s="4"/>
      <c r="QDJ91" s="4"/>
      <c r="QDK91" s="4"/>
      <c r="QDL91" s="4"/>
      <c r="QDM91" s="4"/>
      <c r="QDN91" s="4"/>
      <c r="QDO91" s="4"/>
      <c r="QDP91" s="4"/>
      <c r="QDQ91" s="4"/>
      <c r="QDR91" s="4"/>
      <c r="QDS91" s="4"/>
      <c r="QDT91" s="4"/>
      <c r="QDU91" s="4"/>
      <c r="QDV91" s="4"/>
      <c r="QDW91" s="4"/>
      <c r="QDX91" s="4"/>
      <c r="QDY91" s="4"/>
      <c r="QDZ91" s="4"/>
      <c r="QEA91" s="4"/>
      <c r="QEB91" s="4"/>
      <c r="QEC91" s="4"/>
      <c r="QED91" s="4"/>
      <c r="QEE91" s="4"/>
      <c r="QEF91" s="4"/>
      <c r="QEG91" s="4"/>
      <c r="QEH91" s="4"/>
      <c r="QEI91" s="4"/>
      <c r="QEJ91" s="4"/>
      <c r="QEK91" s="4"/>
      <c r="QEL91" s="4"/>
      <c r="QEM91" s="4"/>
      <c r="QEN91" s="4"/>
      <c r="QEO91" s="4"/>
      <c r="QEP91" s="4"/>
      <c r="QEQ91" s="4"/>
      <c r="QER91" s="4"/>
      <c r="QES91" s="4"/>
      <c r="QET91" s="4"/>
      <c r="QEU91" s="4"/>
      <c r="QEV91" s="4"/>
      <c r="QEW91" s="4"/>
      <c r="QEX91" s="4"/>
      <c r="QEY91" s="4"/>
      <c r="QEZ91" s="4"/>
      <c r="QFA91" s="4"/>
      <c r="QFB91" s="4"/>
      <c r="QFC91" s="4"/>
      <c r="QFD91" s="4"/>
      <c r="QFE91" s="4"/>
      <c r="QFF91" s="4"/>
      <c r="QFG91" s="4"/>
      <c r="QFH91" s="4"/>
      <c r="QFI91" s="4"/>
      <c r="QFJ91" s="4"/>
      <c r="QFK91" s="4"/>
      <c r="QFL91" s="4"/>
      <c r="QFM91" s="4"/>
      <c r="QFN91" s="4"/>
      <c r="QFO91" s="4"/>
      <c r="QFP91" s="4"/>
      <c r="QFQ91" s="4"/>
      <c r="QFR91" s="4"/>
      <c r="QFS91" s="4"/>
      <c r="QFT91" s="4"/>
      <c r="QFU91" s="4"/>
      <c r="QFV91" s="4"/>
      <c r="QFW91" s="4"/>
      <c r="QFX91" s="4"/>
      <c r="QFY91" s="4"/>
      <c r="QFZ91" s="4"/>
      <c r="QGA91" s="4"/>
      <c r="QGB91" s="4"/>
      <c r="QGC91" s="4"/>
      <c r="QGD91" s="4"/>
      <c r="QGE91" s="4"/>
      <c r="QGF91" s="4"/>
      <c r="QGG91" s="4"/>
      <c r="QGH91" s="4"/>
      <c r="QGI91" s="4"/>
      <c r="QGJ91" s="4"/>
      <c r="QGK91" s="4"/>
      <c r="QGL91" s="4"/>
      <c r="QGM91" s="4"/>
      <c r="QGN91" s="4"/>
      <c r="QGO91" s="4"/>
      <c r="QGP91" s="4"/>
      <c r="QGQ91" s="4"/>
      <c r="QGR91" s="4"/>
      <c r="QGS91" s="4"/>
      <c r="QGT91" s="4"/>
      <c r="QGU91" s="4"/>
      <c r="QGV91" s="4"/>
      <c r="QGW91" s="4"/>
      <c r="QGX91" s="4"/>
      <c r="QGY91" s="4"/>
      <c r="QGZ91" s="4"/>
      <c r="QHA91" s="4"/>
      <c r="QHB91" s="4"/>
      <c r="QHC91" s="4"/>
      <c r="QHD91" s="4"/>
      <c r="QHE91" s="4"/>
      <c r="QHF91" s="4"/>
      <c r="QHG91" s="4"/>
      <c r="QHH91" s="4"/>
      <c r="QHI91" s="4"/>
      <c r="QHJ91" s="4"/>
      <c r="QHK91" s="4"/>
      <c r="QHL91" s="4"/>
      <c r="QHM91" s="4"/>
      <c r="QHN91" s="4"/>
      <c r="QHO91" s="4"/>
      <c r="QHP91" s="4"/>
      <c r="QHQ91" s="4"/>
      <c r="QHR91" s="4"/>
      <c r="QHS91" s="4"/>
      <c r="QHT91" s="4"/>
      <c r="QHU91" s="4"/>
      <c r="QHV91" s="4"/>
      <c r="QHW91" s="4"/>
      <c r="QHX91" s="4"/>
      <c r="QHY91" s="4"/>
      <c r="QHZ91" s="4"/>
      <c r="QIA91" s="4"/>
      <c r="QIB91" s="4"/>
      <c r="QIC91" s="4"/>
      <c r="QID91" s="4"/>
      <c r="QIE91" s="4"/>
      <c r="QIF91" s="4"/>
      <c r="QIG91" s="4"/>
      <c r="QIH91" s="4"/>
      <c r="QII91" s="4"/>
      <c r="QIJ91" s="4"/>
      <c r="QIK91" s="4"/>
      <c r="QIL91" s="4"/>
      <c r="QIM91" s="4"/>
      <c r="QIN91" s="4"/>
      <c r="QIO91" s="4"/>
      <c r="QIP91" s="4"/>
      <c r="QIQ91" s="4"/>
      <c r="QIR91" s="4"/>
      <c r="QIS91" s="4"/>
      <c r="QIT91" s="4"/>
      <c r="QIU91" s="4"/>
      <c r="QIV91" s="4"/>
      <c r="QIW91" s="4"/>
      <c r="QIX91" s="4"/>
      <c r="QIY91" s="4"/>
      <c r="QIZ91" s="4"/>
      <c r="QJA91" s="4"/>
      <c r="QJB91" s="4"/>
      <c r="QJC91" s="4"/>
      <c r="QJD91" s="4"/>
      <c r="QJE91" s="4"/>
      <c r="QJF91" s="4"/>
      <c r="QJG91" s="4"/>
      <c r="QJH91" s="4"/>
      <c r="QJI91" s="4"/>
      <c r="QJJ91" s="4"/>
      <c r="QJK91" s="4"/>
      <c r="QJL91" s="4"/>
      <c r="QJM91" s="4"/>
      <c r="QJN91" s="4"/>
      <c r="QJO91" s="4"/>
      <c r="QJP91" s="4"/>
      <c r="QJQ91" s="4"/>
      <c r="QJR91" s="4"/>
      <c r="QJS91" s="4"/>
      <c r="QJT91" s="4"/>
      <c r="QJU91" s="4"/>
      <c r="QJV91" s="4"/>
      <c r="QJW91" s="4"/>
      <c r="QJX91" s="4"/>
      <c r="QJY91" s="4"/>
      <c r="QJZ91" s="4"/>
      <c r="QKA91" s="4"/>
      <c r="QKB91" s="4"/>
      <c r="QKC91" s="4"/>
      <c r="QKD91" s="4"/>
      <c r="QKE91" s="4"/>
      <c r="QKF91" s="4"/>
      <c r="QKG91" s="4"/>
      <c r="QKH91" s="4"/>
      <c r="QKI91" s="4"/>
      <c r="QKJ91" s="4"/>
      <c r="QKK91" s="4"/>
      <c r="QKL91" s="4"/>
      <c r="QKM91" s="4"/>
      <c r="QKN91" s="4"/>
      <c r="QKO91" s="4"/>
      <c r="QKP91" s="4"/>
      <c r="QKQ91" s="4"/>
      <c r="QKR91" s="4"/>
      <c r="QKS91" s="4"/>
      <c r="QKT91" s="4"/>
      <c r="QKU91" s="4"/>
      <c r="QKV91" s="4"/>
      <c r="QKW91" s="4"/>
      <c r="QKX91" s="4"/>
      <c r="QKY91" s="4"/>
      <c r="QKZ91" s="4"/>
      <c r="QLA91" s="4"/>
      <c r="QLB91" s="4"/>
      <c r="QLC91" s="4"/>
      <c r="QLD91" s="4"/>
      <c r="QLE91" s="4"/>
      <c r="QLF91" s="4"/>
      <c r="QLG91" s="4"/>
      <c r="QLH91" s="4"/>
      <c r="QLI91" s="4"/>
      <c r="QLJ91" s="4"/>
      <c r="QLK91" s="4"/>
      <c r="QLL91" s="4"/>
      <c r="QLM91" s="4"/>
      <c r="QLN91" s="4"/>
      <c r="QLO91" s="4"/>
      <c r="QLP91" s="4"/>
      <c r="QLQ91" s="4"/>
      <c r="QLR91" s="4"/>
      <c r="QLS91" s="4"/>
      <c r="QLT91" s="4"/>
      <c r="QLU91" s="4"/>
      <c r="QLV91" s="4"/>
      <c r="QLW91" s="4"/>
      <c r="QLX91" s="4"/>
      <c r="QLY91" s="4"/>
      <c r="QLZ91" s="4"/>
      <c r="QMA91" s="4"/>
      <c r="QMB91" s="4"/>
      <c r="QMC91" s="4"/>
      <c r="QMD91" s="4"/>
      <c r="QME91" s="4"/>
      <c r="QMF91" s="4"/>
      <c r="QMG91" s="4"/>
      <c r="QMH91" s="4"/>
      <c r="QMI91" s="4"/>
      <c r="QMJ91" s="4"/>
      <c r="QMK91" s="4"/>
      <c r="QML91" s="4"/>
      <c r="QMM91" s="4"/>
      <c r="QMN91" s="4"/>
      <c r="QMO91" s="4"/>
      <c r="QMP91" s="4"/>
      <c r="QMQ91" s="4"/>
      <c r="QMR91" s="4"/>
      <c r="QMS91" s="4"/>
      <c r="QMT91" s="4"/>
      <c r="QMU91" s="4"/>
      <c r="QMV91" s="4"/>
      <c r="QMW91" s="4"/>
      <c r="QMX91" s="4"/>
      <c r="QMY91" s="4"/>
      <c r="QMZ91" s="4"/>
      <c r="QNA91" s="4"/>
      <c r="QNB91" s="4"/>
      <c r="QNC91" s="4"/>
      <c r="QND91" s="4"/>
      <c r="QNE91" s="4"/>
      <c r="QNF91" s="4"/>
      <c r="QNG91" s="4"/>
      <c r="QNH91" s="4"/>
      <c r="QNI91" s="4"/>
      <c r="QNJ91" s="4"/>
      <c r="QNK91" s="4"/>
      <c r="QNL91" s="4"/>
      <c r="QNM91" s="4"/>
      <c r="QNN91" s="4"/>
      <c r="QNO91" s="4"/>
      <c r="QNP91" s="4"/>
      <c r="QNQ91" s="4"/>
      <c r="QNR91" s="4"/>
      <c r="QNS91" s="4"/>
      <c r="QNT91" s="4"/>
      <c r="QNU91" s="4"/>
      <c r="QNV91" s="4"/>
      <c r="QNW91" s="4"/>
      <c r="QNX91" s="4"/>
      <c r="QNY91" s="4"/>
      <c r="QNZ91" s="4"/>
      <c r="QOA91" s="4"/>
      <c r="QOB91" s="4"/>
      <c r="QOC91" s="4"/>
      <c r="QOD91" s="4"/>
      <c r="QOE91" s="4"/>
      <c r="QOF91" s="4"/>
      <c r="QOG91" s="4"/>
      <c r="QOH91" s="4"/>
      <c r="QOI91" s="4"/>
      <c r="QOJ91" s="4"/>
      <c r="QOK91" s="4"/>
      <c r="QOL91" s="4"/>
      <c r="QOM91" s="4"/>
      <c r="QON91" s="4"/>
      <c r="QOO91" s="4"/>
      <c r="QOP91" s="4"/>
      <c r="QOQ91" s="4"/>
      <c r="QOR91" s="4"/>
      <c r="QOS91" s="4"/>
      <c r="QOT91" s="4"/>
      <c r="QOU91" s="4"/>
      <c r="QOV91" s="4"/>
      <c r="QOW91" s="4"/>
      <c r="QOX91" s="4"/>
      <c r="QOY91" s="4"/>
      <c r="QOZ91" s="4"/>
      <c r="QPA91" s="4"/>
      <c r="QPB91" s="4"/>
      <c r="QPC91" s="4"/>
      <c r="QPD91" s="4"/>
      <c r="QPE91" s="4"/>
      <c r="QPF91" s="4"/>
      <c r="QPG91" s="4"/>
      <c r="QPH91" s="4"/>
      <c r="QPI91" s="4"/>
      <c r="QPJ91" s="4"/>
      <c r="QPK91" s="4"/>
      <c r="QPL91" s="4"/>
      <c r="QPM91" s="4"/>
      <c r="QPN91" s="4"/>
      <c r="QPO91" s="4"/>
      <c r="QPP91" s="4"/>
      <c r="QPQ91" s="4"/>
      <c r="QPR91" s="4"/>
      <c r="QPS91" s="4"/>
      <c r="QPT91" s="4"/>
      <c r="QPU91" s="4"/>
      <c r="QPV91" s="4"/>
      <c r="QPW91" s="4"/>
      <c r="QPX91" s="4"/>
      <c r="QPY91" s="4"/>
      <c r="QPZ91" s="4"/>
      <c r="QQA91" s="4"/>
      <c r="QQB91" s="4"/>
      <c r="QQC91" s="4"/>
      <c r="QQD91" s="4"/>
      <c r="QQE91" s="4"/>
      <c r="QQF91" s="4"/>
      <c r="QQG91" s="4"/>
      <c r="QQH91" s="4"/>
      <c r="QQI91" s="4"/>
      <c r="QQJ91" s="4"/>
      <c r="QQK91" s="4"/>
      <c r="QQL91" s="4"/>
      <c r="QQM91" s="4"/>
      <c r="QQN91" s="4"/>
      <c r="QQO91" s="4"/>
      <c r="QQP91" s="4"/>
      <c r="QQQ91" s="4"/>
      <c r="QQR91" s="4"/>
      <c r="QQS91" s="4"/>
      <c r="QQT91" s="4"/>
      <c r="QQU91" s="4"/>
      <c r="QQV91" s="4"/>
      <c r="QQW91" s="4"/>
      <c r="QQX91" s="4"/>
      <c r="QQY91" s="4"/>
      <c r="QQZ91" s="4"/>
      <c r="QRA91" s="4"/>
      <c r="QRB91" s="4"/>
      <c r="QRC91" s="4"/>
      <c r="QRD91" s="4"/>
      <c r="QRE91" s="4"/>
      <c r="QRF91" s="4"/>
      <c r="QRG91" s="4"/>
      <c r="QRH91" s="4"/>
      <c r="QRI91" s="4"/>
      <c r="QRJ91" s="4"/>
      <c r="QRK91" s="4"/>
      <c r="QRL91" s="4"/>
      <c r="QRM91" s="4"/>
      <c r="QRN91" s="4"/>
      <c r="QRO91" s="4"/>
      <c r="QRP91" s="4"/>
      <c r="QRQ91" s="4"/>
      <c r="QRR91" s="4"/>
      <c r="QRS91" s="4"/>
      <c r="QRT91" s="4"/>
      <c r="QRU91" s="4"/>
      <c r="QRV91" s="4"/>
      <c r="QRW91" s="4"/>
      <c r="QRX91" s="4"/>
      <c r="QRY91" s="4"/>
      <c r="QRZ91" s="4"/>
      <c r="QSA91" s="4"/>
      <c r="QSB91" s="4"/>
      <c r="QSC91" s="4"/>
      <c r="QSD91" s="4"/>
      <c r="QSE91" s="4"/>
      <c r="QSF91" s="4"/>
      <c r="QSG91" s="4"/>
      <c r="QSH91" s="4"/>
      <c r="QSI91" s="4"/>
      <c r="QSJ91" s="4"/>
      <c r="QSK91" s="4"/>
      <c r="QSL91" s="4"/>
      <c r="QSM91" s="4"/>
      <c r="QSN91" s="4"/>
      <c r="QSO91" s="4"/>
      <c r="QSP91" s="4"/>
      <c r="QSQ91" s="4"/>
      <c r="QSR91" s="4"/>
      <c r="QSS91" s="4"/>
      <c r="QST91" s="4"/>
      <c r="QSU91" s="4"/>
      <c r="QSV91" s="4"/>
      <c r="QSW91" s="4"/>
      <c r="QSX91" s="4"/>
      <c r="QSY91" s="4"/>
      <c r="QSZ91" s="4"/>
      <c r="QTA91" s="4"/>
      <c r="QTB91" s="4"/>
      <c r="QTC91" s="4"/>
      <c r="QTD91" s="4"/>
      <c r="QTE91" s="4"/>
      <c r="QTF91" s="4"/>
      <c r="QTG91" s="4"/>
      <c r="QTH91" s="4"/>
      <c r="QTI91" s="4"/>
      <c r="QTJ91" s="4"/>
      <c r="QTK91" s="4"/>
      <c r="QTL91" s="4"/>
      <c r="QTM91" s="4"/>
      <c r="QTN91" s="4"/>
      <c r="QTO91" s="4"/>
      <c r="QTP91" s="4"/>
      <c r="QTQ91" s="4"/>
      <c r="QTR91" s="4"/>
      <c r="QTS91" s="4"/>
      <c r="QTT91" s="4"/>
      <c r="QTU91" s="4"/>
      <c r="QTV91" s="4"/>
      <c r="QTW91" s="4"/>
      <c r="QTX91" s="4"/>
      <c r="QTY91" s="4"/>
      <c r="QTZ91" s="4"/>
      <c r="QUA91" s="4"/>
      <c r="QUB91" s="4"/>
      <c r="QUC91" s="4"/>
      <c r="QUD91" s="4"/>
      <c r="QUE91" s="4"/>
      <c r="QUF91" s="4"/>
      <c r="QUG91" s="4"/>
      <c r="QUH91" s="4"/>
      <c r="QUI91" s="4"/>
      <c r="QUJ91" s="4"/>
      <c r="QUK91" s="4"/>
      <c r="QUL91" s="4"/>
      <c r="QUM91" s="4"/>
      <c r="QUN91" s="4"/>
      <c r="QUO91" s="4"/>
      <c r="QUP91" s="4"/>
      <c r="QUQ91" s="4"/>
      <c r="QUR91" s="4"/>
      <c r="QUS91" s="4"/>
      <c r="QUT91" s="4"/>
      <c r="QUU91" s="4"/>
      <c r="QUV91" s="4"/>
      <c r="QUW91" s="4"/>
      <c r="QUX91" s="4"/>
      <c r="QUY91" s="4"/>
      <c r="QUZ91" s="4"/>
      <c r="QVA91" s="4"/>
      <c r="QVB91" s="4"/>
      <c r="QVC91" s="4"/>
      <c r="QVD91" s="4"/>
      <c r="QVE91" s="4"/>
      <c r="QVF91" s="4"/>
      <c r="QVG91" s="4"/>
      <c r="QVH91" s="4"/>
      <c r="QVI91" s="4"/>
      <c r="QVJ91" s="4"/>
      <c r="QVK91" s="4"/>
      <c r="QVL91" s="4"/>
      <c r="QVM91" s="4"/>
      <c r="QVN91" s="4"/>
      <c r="QVO91" s="4"/>
      <c r="QVP91" s="4"/>
      <c r="QVQ91" s="4"/>
      <c r="QVR91" s="4"/>
      <c r="QVS91" s="4"/>
      <c r="QVT91" s="4"/>
      <c r="QVU91" s="4"/>
      <c r="QVV91" s="4"/>
      <c r="QVW91" s="4"/>
      <c r="QVX91" s="4"/>
      <c r="QVY91" s="4"/>
      <c r="QVZ91" s="4"/>
      <c r="QWA91" s="4"/>
      <c r="QWB91" s="4"/>
      <c r="QWC91" s="4"/>
      <c r="QWD91" s="4"/>
      <c r="QWE91" s="4"/>
      <c r="QWF91" s="4"/>
      <c r="QWG91" s="4"/>
      <c r="QWH91" s="4"/>
      <c r="QWI91" s="4"/>
      <c r="QWJ91" s="4"/>
      <c r="QWK91" s="4"/>
      <c r="QWL91" s="4"/>
      <c r="QWM91" s="4"/>
      <c r="QWN91" s="4"/>
      <c r="QWO91" s="4"/>
      <c r="QWP91" s="4"/>
      <c r="QWQ91" s="4"/>
      <c r="QWR91" s="4"/>
      <c r="QWS91" s="4"/>
      <c r="QWT91" s="4"/>
      <c r="QWU91" s="4"/>
      <c r="QWV91" s="4"/>
      <c r="QWW91" s="4"/>
      <c r="QWX91" s="4"/>
      <c r="QWY91" s="4"/>
      <c r="QWZ91" s="4"/>
      <c r="QXA91" s="4"/>
      <c r="QXB91" s="4"/>
      <c r="QXC91" s="4"/>
      <c r="QXD91" s="4"/>
      <c r="QXE91" s="4"/>
      <c r="QXF91" s="4"/>
      <c r="QXG91" s="4"/>
      <c r="QXH91" s="4"/>
      <c r="QXI91" s="4"/>
      <c r="QXJ91" s="4"/>
      <c r="QXK91" s="4"/>
      <c r="QXL91" s="4"/>
      <c r="QXM91" s="4"/>
      <c r="QXN91" s="4"/>
      <c r="QXO91" s="4"/>
      <c r="QXP91" s="4"/>
      <c r="QXQ91" s="4"/>
      <c r="QXR91" s="4"/>
      <c r="QXS91" s="4"/>
      <c r="QXT91" s="4"/>
      <c r="QXU91" s="4"/>
      <c r="QXV91" s="4"/>
      <c r="QXW91" s="4"/>
      <c r="QXX91" s="4"/>
      <c r="QXY91" s="4"/>
      <c r="QXZ91" s="4"/>
      <c r="QYA91" s="4"/>
      <c r="QYB91" s="4"/>
      <c r="QYC91" s="4"/>
      <c r="QYD91" s="4"/>
      <c r="QYE91" s="4"/>
      <c r="QYF91" s="4"/>
      <c r="QYG91" s="4"/>
      <c r="QYH91" s="4"/>
      <c r="QYI91" s="4"/>
      <c r="QYJ91" s="4"/>
      <c r="QYK91" s="4"/>
      <c r="QYL91" s="4"/>
      <c r="QYM91" s="4"/>
      <c r="QYN91" s="4"/>
      <c r="QYO91" s="4"/>
      <c r="QYP91" s="4"/>
      <c r="QYQ91" s="4"/>
      <c r="QYR91" s="4"/>
      <c r="QYS91" s="4"/>
      <c r="QYT91" s="4"/>
      <c r="QYU91" s="4"/>
      <c r="QYV91" s="4"/>
      <c r="QYW91" s="4"/>
      <c r="QYX91" s="4"/>
      <c r="QYY91" s="4"/>
      <c r="QYZ91" s="4"/>
      <c r="QZA91" s="4"/>
      <c r="QZB91" s="4"/>
      <c r="QZC91" s="4"/>
      <c r="QZD91" s="4"/>
      <c r="QZE91" s="4"/>
      <c r="QZF91" s="4"/>
      <c r="QZG91" s="4"/>
      <c r="QZH91" s="4"/>
      <c r="QZI91" s="4"/>
      <c r="QZJ91" s="4"/>
      <c r="QZK91" s="4"/>
      <c r="QZL91" s="4"/>
      <c r="QZM91" s="4"/>
      <c r="QZN91" s="4"/>
      <c r="QZO91" s="4"/>
      <c r="QZP91" s="4"/>
      <c r="QZQ91" s="4"/>
      <c r="QZR91" s="4"/>
      <c r="QZS91" s="4"/>
      <c r="QZT91" s="4"/>
      <c r="QZU91" s="4"/>
      <c r="QZV91" s="4"/>
      <c r="QZW91" s="4"/>
      <c r="QZX91" s="4"/>
      <c r="QZY91" s="4"/>
      <c r="QZZ91" s="4"/>
      <c r="RAA91" s="4"/>
      <c r="RAB91" s="4"/>
      <c r="RAC91" s="4"/>
      <c r="RAD91" s="4"/>
      <c r="RAE91" s="4"/>
      <c r="RAF91" s="4"/>
      <c r="RAG91" s="4"/>
      <c r="RAH91" s="4"/>
      <c r="RAI91" s="4"/>
      <c r="RAJ91" s="4"/>
      <c r="RAK91" s="4"/>
      <c r="RAL91" s="4"/>
      <c r="RAM91" s="4"/>
      <c r="RAN91" s="4"/>
      <c r="RAO91" s="4"/>
      <c r="RAP91" s="4"/>
      <c r="RAQ91" s="4"/>
      <c r="RAR91" s="4"/>
      <c r="RAS91" s="4"/>
      <c r="RAT91" s="4"/>
      <c r="RAU91" s="4"/>
      <c r="RAV91" s="4"/>
      <c r="RAW91" s="4"/>
      <c r="RAX91" s="4"/>
      <c r="RAY91" s="4"/>
      <c r="RAZ91" s="4"/>
      <c r="RBA91" s="4"/>
      <c r="RBB91" s="4"/>
      <c r="RBC91" s="4"/>
      <c r="RBD91" s="4"/>
      <c r="RBE91" s="4"/>
      <c r="RBF91" s="4"/>
      <c r="RBG91" s="4"/>
      <c r="RBH91" s="4"/>
      <c r="RBI91" s="4"/>
      <c r="RBJ91" s="4"/>
      <c r="RBK91" s="4"/>
      <c r="RBL91" s="4"/>
      <c r="RBM91" s="4"/>
      <c r="RBN91" s="4"/>
      <c r="RBO91" s="4"/>
      <c r="RBP91" s="4"/>
      <c r="RBQ91" s="4"/>
      <c r="RBR91" s="4"/>
      <c r="RBS91" s="4"/>
      <c r="RBT91" s="4"/>
      <c r="RBU91" s="4"/>
      <c r="RBV91" s="4"/>
      <c r="RBW91" s="4"/>
      <c r="RBX91" s="4"/>
      <c r="RBY91" s="4"/>
      <c r="RBZ91" s="4"/>
      <c r="RCA91" s="4"/>
      <c r="RCB91" s="4"/>
      <c r="RCC91" s="4"/>
      <c r="RCD91" s="4"/>
      <c r="RCE91" s="4"/>
      <c r="RCF91" s="4"/>
      <c r="RCG91" s="4"/>
      <c r="RCH91" s="4"/>
      <c r="RCI91" s="4"/>
      <c r="RCJ91" s="4"/>
      <c r="RCK91" s="4"/>
      <c r="RCL91" s="4"/>
      <c r="RCM91" s="4"/>
      <c r="RCN91" s="4"/>
      <c r="RCO91" s="4"/>
      <c r="RCP91" s="4"/>
      <c r="RCQ91" s="4"/>
      <c r="RCR91" s="4"/>
      <c r="RCS91" s="4"/>
      <c r="RCT91" s="4"/>
      <c r="RCU91" s="4"/>
      <c r="RCV91" s="4"/>
      <c r="RCW91" s="4"/>
      <c r="RCX91" s="4"/>
      <c r="RCY91" s="4"/>
      <c r="RCZ91" s="4"/>
      <c r="RDA91" s="4"/>
      <c r="RDB91" s="4"/>
      <c r="RDC91" s="4"/>
      <c r="RDD91" s="4"/>
      <c r="RDE91" s="4"/>
      <c r="RDF91" s="4"/>
      <c r="RDG91" s="4"/>
      <c r="RDH91" s="4"/>
      <c r="RDI91" s="4"/>
      <c r="RDJ91" s="4"/>
      <c r="RDK91" s="4"/>
      <c r="RDL91" s="4"/>
      <c r="RDM91" s="4"/>
      <c r="RDN91" s="4"/>
      <c r="RDO91" s="4"/>
      <c r="RDP91" s="4"/>
      <c r="RDQ91" s="4"/>
      <c r="RDR91" s="4"/>
      <c r="RDS91" s="4"/>
      <c r="RDT91" s="4"/>
      <c r="RDU91" s="4"/>
      <c r="RDV91" s="4"/>
      <c r="RDW91" s="4"/>
      <c r="RDX91" s="4"/>
      <c r="RDY91" s="4"/>
      <c r="RDZ91" s="4"/>
      <c r="REA91" s="4"/>
      <c r="REB91" s="4"/>
      <c r="REC91" s="4"/>
      <c r="RED91" s="4"/>
      <c r="REE91" s="4"/>
      <c r="REF91" s="4"/>
      <c r="REG91" s="4"/>
      <c r="REH91" s="4"/>
      <c r="REI91" s="4"/>
      <c r="REJ91" s="4"/>
      <c r="REK91" s="4"/>
      <c r="REL91" s="4"/>
      <c r="REM91" s="4"/>
      <c r="REN91" s="4"/>
      <c r="REO91" s="4"/>
      <c r="REP91" s="4"/>
      <c r="REQ91" s="4"/>
      <c r="RER91" s="4"/>
      <c r="RES91" s="4"/>
      <c r="RET91" s="4"/>
      <c r="REU91" s="4"/>
      <c r="REV91" s="4"/>
      <c r="REW91" s="4"/>
      <c r="REX91" s="4"/>
      <c r="REY91" s="4"/>
      <c r="REZ91" s="4"/>
      <c r="RFA91" s="4"/>
      <c r="RFB91" s="4"/>
      <c r="RFC91" s="4"/>
      <c r="RFD91" s="4"/>
      <c r="RFE91" s="4"/>
      <c r="RFF91" s="4"/>
      <c r="RFG91" s="4"/>
      <c r="RFH91" s="4"/>
      <c r="RFI91" s="4"/>
      <c r="RFJ91" s="4"/>
      <c r="RFK91" s="4"/>
      <c r="RFL91" s="4"/>
      <c r="RFM91" s="4"/>
      <c r="RFN91" s="4"/>
      <c r="RFO91" s="4"/>
      <c r="RFP91" s="4"/>
      <c r="RFQ91" s="4"/>
      <c r="RFR91" s="4"/>
      <c r="RFS91" s="4"/>
      <c r="RFT91" s="4"/>
      <c r="RFU91" s="4"/>
      <c r="RFV91" s="4"/>
      <c r="RFW91" s="4"/>
      <c r="RFX91" s="4"/>
      <c r="RFY91" s="4"/>
      <c r="RFZ91" s="4"/>
      <c r="RGA91" s="4"/>
      <c r="RGB91" s="4"/>
      <c r="RGC91" s="4"/>
      <c r="RGD91" s="4"/>
      <c r="RGE91" s="4"/>
      <c r="RGF91" s="4"/>
      <c r="RGG91" s="4"/>
      <c r="RGH91" s="4"/>
      <c r="RGI91" s="4"/>
      <c r="RGJ91" s="4"/>
      <c r="RGK91" s="4"/>
      <c r="RGL91" s="4"/>
      <c r="RGM91" s="4"/>
      <c r="RGN91" s="4"/>
      <c r="RGO91" s="4"/>
      <c r="RGP91" s="4"/>
      <c r="RGQ91" s="4"/>
      <c r="RGR91" s="4"/>
      <c r="RGS91" s="4"/>
      <c r="RGT91" s="4"/>
      <c r="RGU91" s="4"/>
      <c r="RGV91" s="4"/>
      <c r="RGW91" s="4"/>
      <c r="RGX91" s="4"/>
      <c r="RGY91" s="4"/>
      <c r="RGZ91" s="4"/>
      <c r="RHA91" s="4"/>
      <c r="RHB91" s="4"/>
      <c r="RHC91" s="4"/>
      <c r="RHD91" s="4"/>
      <c r="RHE91" s="4"/>
      <c r="RHF91" s="4"/>
      <c r="RHG91" s="4"/>
      <c r="RHH91" s="4"/>
      <c r="RHI91" s="4"/>
      <c r="RHJ91" s="4"/>
      <c r="RHK91" s="4"/>
      <c r="RHL91" s="4"/>
      <c r="RHM91" s="4"/>
      <c r="RHN91" s="4"/>
      <c r="RHO91" s="4"/>
      <c r="RHP91" s="4"/>
      <c r="RHQ91" s="4"/>
      <c r="RHR91" s="4"/>
      <c r="RHS91" s="4"/>
      <c r="RHT91" s="4"/>
      <c r="RHU91" s="4"/>
      <c r="RHV91" s="4"/>
      <c r="RHW91" s="4"/>
      <c r="RHX91" s="4"/>
      <c r="RHY91" s="4"/>
      <c r="RHZ91" s="4"/>
      <c r="RIA91" s="4"/>
      <c r="RIB91" s="4"/>
      <c r="RIC91" s="4"/>
      <c r="RID91" s="4"/>
      <c r="RIE91" s="4"/>
      <c r="RIF91" s="4"/>
      <c r="RIG91" s="4"/>
      <c r="RIH91" s="4"/>
      <c r="RII91" s="4"/>
      <c r="RIJ91" s="4"/>
      <c r="RIK91" s="4"/>
      <c r="RIL91" s="4"/>
      <c r="RIM91" s="4"/>
      <c r="RIN91" s="4"/>
      <c r="RIO91" s="4"/>
      <c r="RIP91" s="4"/>
      <c r="RIQ91" s="4"/>
      <c r="RIR91" s="4"/>
      <c r="RIS91" s="4"/>
      <c r="RIT91" s="4"/>
      <c r="RIU91" s="4"/>
      <c r="RIV91" s="4"/>
      <c r="RIW91" s="4"/>
      <c r="RIX91" s="4"/>
      <c r="RIY91" s="4"/>
      <c r="RIZ91" s="4"/>
      <c r="RJA91" s="4"/>
      <c r="RJB91" s="4"/>
      <c r="RJC91" s="4"/>
      <c r="RJD91" s="4"/>
      <c r="RJE91" s="4"/>
      <c r="RJF91" s="4"/>
      <c r="RJG91" s="4"/>
      <c r="RJH91" s="4"/>
      <c r="RJI91" s="4"/>
      <c r="RJJ91" s="4"/>
      <c r="RJK91" s="4"/>
      <c r="RJL91" s="4"/>
      <c r="RJM91" s="4"/>
      <c r="RJN91" s="4"/>
      <c r="RJO91" s="4"/>
      <c r="RJP91" s="4"/>
      <c r="RJQ91" s="4"/>
      <c r="RJR91" s="4"/>
      <c r="RJS91" s="4"/>
      <c r="RJT91" s="4"/>
      <c r="RJU91" s="4"/>
      <c r="RJV91" s="4"/>
      <c r="RJW91" s="4"/>
      <c r="RJX91" s="4"/>
      <c r="RJY91" s="4"/>
      <c r="RJZ91" s="4"/>
      <c r="RKA91" s="4"/>
      <c r="RKB91" s="4"/>
      <c r="RKC91" s="4"/>
      <c r="RKD91" s="4"/>
      <c r="RKE91" s="4"/>
      <c r="RKF91" s="4"/>
      <c r="RKG91" s="4"/>
      <c r="RKH91" s="4"/>
      <c r="RKI91" s="4"/>
      <c r="RKJ91" s="4"/>
      <c r="RKK91" s="4"/>
      <c r="RKL91" s="4"/>
      <c r="RKM91" s="4"/>
      <c r="RKN91" s="4"/>
      <c r="RKO91" s="4"/>
      <c r="RKP91" s="4"/>
      <c r="RKQ91" s="4"/>
      <c r="RKR91" s="4"/>
      <c r="RKS91" s="4"/>
      <c r="RKT91" s="4"/>
      <c r="RKU91" s="4"/>
      <c r="RKV91" s="4"/>
      <c r="RKW91" s="4"/>
      <c r="RKX91" s="4"/>
      <c r="RKY91" s="4"/>
      <c r="RKZ91" s="4"/>
      <c r="RLA91" s="4"/>
      <c r="RLB91" s="4"/>
      <c r="RLC91" s="4"/>
      <c r="RLD91" s="4"/>
      <c r="RLE91" s="4"/>
      <c r="RLF91" s="4"/>
      <c r="RLG91" s="4"/>
      <c r="RLH91" s="4"/>
      <c r="RLI91" s="4"/>
      <c r="RLJ91" s="4"/>
      <c r="RLK91" s="4"/>
      <c r="RLL91" s="4"/>
      <c r="RLM91" s="4"/>
      <c r="RLN91" s="4"/>
      <c r="RLO91" s="4"/>
      <c r="RLP91" s="4"/>
      <c r="RLQ91" s="4"/>
      <c r="RLR91" s="4"/>
      <c r="RLS91" s="4"/>
      <c r="RLT91" s="4"/>
      <c r="RLU91" s="4"/>
      <c r="RLV91" s="4"/>
      <c r="RLW91" s="4"/>
      <c r="RLX91" s="4"/>
      <c r="RLY91" s="4"/>
      <c r="RLZ91" s="4"/>
      <c r="RMA91" s="4"/>
      <c r="RMB91" s="4"/>
      <c r="RMC91" s="4"/>
      <c r="RMD91" s="4"/>
      <c r="RME91" s="4"/>
      <c r="RMF91" s="4"/>
      <c r="RMG91" s="4"/>
      <c r="RMH91" s="4"/>
      <c r="RMI91" s="4"/>
      <c r="RMJ91" s="4"/>
      <c r="RMK91" s="4"/>
      <c r="RML91" s="4"/>
      <c r="RMM91" s="4"/>
      <c r="RMN91" s="4"/>
      <c r="RMO91" s="4"/>
      <c r="RMP91" s="4"/>
      <c r="RMQ91" s="4"/>
      <c r="RMR91" s="4"/>
      <c r="RMS91" s="4"/>
      <c r="RMT91" s="4"/>
      <c r="RMU91" s="4"/>
      <c r="RMV91" s="4"/>
      <c r="RMW91" s="4"/>
      <c r="RMX91" s="4"/>
      <c r="RMY91" s="4"/>
      <c r="RMZ91" s="4"/>
      <c r="RNA91" s="4"/>
      <c r="RNB91" s="4"/>
      <c r="RNC91" s="4"/>
      <c r="RND91" s="4"/>
      <c r="RNE91" s="4"/>
      <c r="RNF91" s="4"/>
      <c r="RNG91" s="4"/>
      <c r="RNH91" s="4"/>
      <c r="RNI91" s="4"/>
      <c r="RNJ91" s="4"/>
      <c r="RNK91" s="4"/>
      <c r="RNL91" s="4"/>
      <c r="RNM91" s="4"/>
      <c r="RNN91" s="4"/>
      <c r="RNO91" s="4"/>
      <c r="RNP91" s="4"/>
      <c r="RNQ91" s="4"/>
      <c r="RNR91" s="4"/>
      <c r="RNS91" s="4"/>
      <c r="RNT91" s="4"/>
      <c r="RNU91" s="4"/>
      <c r="RNV91" s="4"/>
      <c r="RNW91" s="4"/>
      <c r="RNX91" s="4"/>
      <c r="RNY91" s="4"/>
      <c r="RNZ91" s="4"/>
      <c r="ROA91" s="4"/>
      <c r="ROB91" s="4"/>
      <c r="ROC91" s="4"/>
      <c r="ROD91" s="4"/>
      <c r="ROE91" s="4"/>
      <c r="ROF91" s="4"/>
      <c r="ROG91" s="4"/>
      <c r="ROH91" s="4"/>
      <c r="ROI91" s="4"/>
      <c r="ROJ91" s="4"/>
      <c r="ROK91" s="4"/>
      <c r="ROL91" s="4"/>
      <c r="ROM91" s="4"/>
      <c r="RON91" s="4"/>
      <c r="ROO91" s="4"/>
      <c r="ROP91" s="4"/>
      <c r="ROQ91" s="4"/>
      <c r="ROR91" s="4"/>
      <c r="ROS91" s="4"/>
      <c r="ROT91" s="4"/>
      <c r="ROU91" s="4"/>
      <c r="ROV91" s="4"/>
      <c r="ROW91" s="4"/>
      <c r="ROX91" s="4"/>
      <c r="ROY91" s="4"/>
      <c r="ROZ91" s="4"/>
      <c r="RPA91" s="4"/>
      <c r="RPB91" s="4"/>
      <c r="RPC91" s="4"/>
      <c r="RPD91" s="4"/>
      <c r="RPE91" s="4"/>
      <c r="RPF91" s="4"/>
      <c r="RPG91" s="4"/>
      <c r="RPH91" s="4"/>
      <c r="RPI91" s="4"/>
      <c r="RPJ91" s="4"/>
      <c r="RPK91" s="4"/>
      <c r="RPL91" s="4"/>
      <c r="RPM91" s="4"/>
      <c r="RPN91" s="4"/>
      <c r="RPO91" s="4"/>
      <c r="RPP91" s="4"/>
      <c r="RPQ91" s="4"/>
      <c r="RPR91" s="4"/>
      <c r="RPS91" s="4"/>
      <c r="RPT91" s="4"/>
      <c r="RPU91" s="4"/>
      <c r="RPV91" s="4"/>
      <c r="RPW91" s="4"/>
      <c r="RPX91" s="4"/>
      <c r="RPY91" s="4"/>
      <c r="RPZ91" s="4"/>
      <c r="RQA91" s="4"/>
      <c r="RQB91" s="4"/>
      <c r="RQC91" s="4"/>
      <c r="RQD91" s="4"/>
      <c r="RQE91" s="4"/>
      <c r="RQF91" s="4"/>
      <c r="RQG91" s="4"/>
      <c r="RQH91" s="4"/>
      <c r="RQI91" s="4"/>
      <c r="RQJ91" s="4"/>
      <c r="RQK91" s="4"/>
      <c r="RQL91" s="4"/>
      <c r="RQM91" s="4"/>
      <c r="RQN91" s="4"/>
      <c r="RQO91" s="4"/>
      <c r="RQP91" s="4"/>
      <c r="RQQ91" s="4"/>
      <c r="RQR91" s="4"/>
      <c r="RQS91" s="4"/>
      <c r="RQT91" s="4"/>
      <c r="RQU91" s="4"/>
      <c r="RQV91" s="4"/>
      <c r="RQW91" s="4"/>
      <c r="RQX91" s="4"/>
      <c r="RQY91" s="4"/>
      <c r="RQZ91" s="4"/>
      <c r="RRA91" s="4"/>
      <c r="RRB91" s="4"/>
      <c r="RRC91" s="4"/>
      <c r="RRD91" s="4"/>
      <c r="RRE91" s="4"/>
      <c r="RRF91" s="4"/>
      <c r="RRG91" s="4"/>
      <c r="RRH91" s="4"/>
      <c r="RRI91" s="4"/>
      <c r="RRJ91" s="4"/>
      <c r="RRK91" s="4"/>
      <c r="RRL91" s="4"/>
      <c r="RRM91" s="4"/>
      <c r="RRN91" s="4"/>
      <c r="RRO91" s="4"/>
      <c r="RRP91" s="4"/>
      <c r="RRQ91" s="4"/>
      <c r="RRR91" s="4"/>
      <c r="RRS91" s="4"/>
      <c r="RRT91" s="4"/>
      <c r="RRU91" s="4"/>
      <c r="RRV91" s="4"/>
      <c r="RRW91" s="4"/>
      <c r="RRX91" s="4"/>
      <c r="RRY91" s="4"/>
      <c r="RRZ91" s="4"/>
      <c r="RSA91" s="4"/>
      <c r="RSB91" s="4"/>
      <c r="RSC91" s="4"/>
      <c r="RSD91" s="4"/>
      <c r="RSE91" s="4"/>
      <c r="RSF91" s="4"/>
      <c r="RSG91" s="4"/>
      <c r="RSH91" s="4"/>
      <c r="RSI91" s="4"/>
      <c r="RSJ91" s="4"/>
      <c r="RSK91" s="4"/>
      <c r="RSL91" s="4"/>
      <c r="RSM91" s="4"/>
      <c r="RSN91" s="4"/>
      <c r="RSO91" s="4"/>
      <c r="RSP91" s="4"/>
      <c r="RSQ91" s="4"/>
      <c r="RSR91" s="4"/>
      <c r="RSS91" s="4"/>
      <c r="RST91" s="4"/>
      <c r="RSU91" s="4"/>
      <c r="RSV91" s="4"/>
      <c r="RSW91" s="4"/>
      <c r="RSX91" s="4"/>
      <c r="RSY91" s="4"/>
      <c r="RSZ91" s="4"/>
      <c r="RTA91" s="4"/>
      <c r="RTB91" s="4"/>
      <c r="RTC91" s="4"/>
      <c r="RTD91" s="4"/>
      <c r="RTE91" s="4"/>
      <c r="RTF91" s="4"/>
      <c r="RTG91" s="4"/>
      <c r="RTH91" s="4"/>
      <c r="RTI91" s="4"/>
      <c r="RTJ91" s="4"/>
      <c r="RTK91" s="4"/>
      <c r="RTL91" s="4"/>
      <c r="RTM91" s="4"/>
      <c r="RTN91" s="4"/>
      <c r="RTO91" s="4"/>
      <c r="RTP91" s="4"/>
      <c r="RTQ91" s="4"/>
      <c r="RTR91" s="4"/>
      <c r="RTS91" s="4"/>
      <c r="RTT91" s="4"/>
      <c r="RTU91" s="4"/>
      <c r="RTV91" s="4"/>
      <c r="RTW91" s="4"/>
      <c r="RTX91" s="4"/>
      <c r="RTY91" s="4"/>
      <c r="RTZ91" s="4"/>
      <c r="RUA91" s="4"/>
      <c r="RUB91" s="4"/>
      <c r="RUC91" s="4"/>
      <c r="RUD91" s="4"/>
      <c r="RUE91" s="4"/>
      <c r="RUF91" s="4"/>
      <c r="RUG91" s="4"/>
      <c r="RUH91" s="4"/>
      <c r="RUI91" s="4"/>
      <c r="RUJ91" s="4"/>
      <c r="RUK91" s="4"/>
      <c r="RUL91" s="4"/>
      <c r="RUM91" s="4"/>
      <c r="RUN91" s="4"/>
      <c r="RUO91" s="4"/>
      <c r="RUP91" s="4"/>
      <c r="RUQ91" s="4"/>
      <c r="RUR91" s="4"/>
      <c r="RUS91" s="4"/>
      <c r="RUT91" s="4"/>
      <c r="RUU91" s="4"/>
      <c r="RUV91" s="4"/>
      <c r="RUW91" s="4"/>
      <c r="RUX91" s="4"/>
      <c r="RUY91" s="4"/>
      <c r="RUZ91" s="4"/>
      <c r="RVA91" s="4"/>
      <c r="RVB91" s="4"/>
      <c r="RVC91" s="4"/>
      <c r="RVD91" s="4"/>
      <c r="RVE91" s="4"/>
      <c r="RVF91" s="4"/>
      <c r="RVG91" s="4"/>
      <c r="RVH91" s="4"/>
      <c r="RVI91" s="4"/>
      <c r="RVJ91" s="4"/>
      <c r="RVK91" s="4"/>
      <c r="RVL91" s="4"/>
      <c r="RVM91" s="4"/>
      <c r="RVN91" s="4"/>
      <c r="RVO91" s="4"/>
      <c r="RVP91" s="4"/>
      <c r="RVQ91" s="4"/>
      <c r="RVR91" s="4"/>
      <c r="RVS91" s="4"/>
      <c r="RVT91" s="4"/>
      <c r="RVU91" s="4"/>
      <c r="RVV91" s="4"/>
      <c r="RVW91" s="4"/>
      <c r="RVX91" s="4"/>
      <c r="RVY91" s="4"/>
      <c r="RVZ91" s="4"/>
      <c r="RWA91" s="4"/>
      <c r="RWB91" s="4"/>
      <c r="RWC91" s="4"/>
      <c r="RWD91" s="4"/>
      <c r="RWE91" s="4"/>
      <c r="RWF91" s="4"/>
      <c r="RWG91" s="4"/>
      <c r="RWH91" s="4"/>
      <c r="RWI91" s="4"/>
      <c r="RWJ91" s="4"/>
      <c r="RWK91" s="4"/>
      <c r="RWL91" s="4"/>
      <c r="RWM91" s="4"/>
      <c r="RWN91" s="4"/>
      <c r="RWO91" s="4"/>
      <c r="RWP91" s="4"/>
      <c r="RWQ91" s="4"/>
      <c r="RWR91" s="4"/>
      <c r="RWS91" s="4"/>
      <c r="RWT91" s="4"/>
      <c r="RWU91" s="4"/>
      <c r="RWV91" s="4"/>
      <c r="RWW91" s="4"/>
      <c r="RWX91" s="4"/>
      <c r="RWY91" s="4"/>
      <c r="RWZ91" s="4"/>
      <c r="RXA91" s="4"/>
      <c r="RXB91" s="4"/>
      <c r="RXC91" s="4"/>
      <c r="RXD91" s="4"/>
      <c r="RXE91" s="4"/>
      <c r="RXF91" s="4"/>
      <c r="RXG91" s="4"/>
      <c r="RXH91" s="4"/>
      <c r="RXI91" s="4"/>
      <c r="RXJ91" s="4"/>
      <c r="RXK91" s="4"/>
      <c r="RXL91" s="4"/>
      <c r="RXM91" s="4"/>
      <c r="RXN91" s="4"/>
      <c r="RXO91" s="4"/>
      <c r="RXP91" s="4"/>
      <c r="RXQ91" s="4"/>
      <c r="RXR91" s="4"/>
      <c r="RXS91" s="4"/>
      <c r="RXT91" s="4"/>
      <c r="RXU91" s="4"/>
      <c r="RXV91" s="4"/>
      <c r="RXW91" s="4"/>
      <c r="RXX91" s="4"/>
      <c r="RXY91" s="4"/>
      <c r="RXZ91" s="4"/>
      <c r="RYA91" s="4"/>
      <c r="RYB91" s="4"/>
      <c r="RYC91" s="4"/>
      <c r="RYD91" s="4"/>
      <c r="RYE91" s="4"/>
      <c r="RYF91" s="4"/>
      <c r="RYG91" s="4"/>
      <c r="RYH91" s="4"/>
      <c r="RYI91" s="4"/>
      <c r="RYJ91" s="4"/>
      <c r="RYK91" s="4"/>
      <c r="RYL91" s="4"/>
      <c r="RYM91" s="4"/>
      <c r="RYN91" s="4"/>
      <c r="RYO91" s="4"/>
      <c r="RYP91" s="4"/>
      <c r="RYQ91" s="4"/>
      <c r="RYR91" s="4"/>
      <c r="RYS91" s="4"/>
      <c r="RYT91" s="4"/>
      <c r="RYU91" s="4"/>
      <c r="RYV91" s="4"/>
      <c r="RYW91" s="4"/>
      <c r="RYX91" s="4"/>
      <c r="RYY91" s="4"/>
      <c r="RYZ91" s="4"/>
      <c r="RZA91" s="4"/>
      <c r="RZB91" s="4"/>
      <c r="RZC91" s="4"/>
      <c r="RZD91" s="4"/>
      <c r="RZE91" s="4"/>
      <c r="RZF91" s="4"/>
      <c r="RZG91" s="4"/>
      <c r="RZH91" s="4"/>
      <c r="RZI91" s="4"/>
      <c r="RZJ91" s="4"/>
      <c r="RZK91" s="4"/>
      <c r="RZL91" s="4"/>
      <c r="RZM91" s="4"/>
      <c r="RZN91" s="4"/>
      <c r="RZO91" s="4"/>
      <c r="RZP91" s="4"/>
      <c r="RZQ91" s="4"/>
      <c r="RZR91" s="4"/>
      <c r="RZS91" s="4"/>
      <c r="RZT91" s="4"/>
      <c r="RZU91" s="4"/>
      <c r="RZV91" s="4"/>
      <c r="RZW91" s="4"/>
      <c r="RZX91" s="4"/>
      <c r="RZY91" s="4"/>
      <c r="RZZ91" s="4"/>
      <c r="SAA91" s="4"/>
      <c r="SAB91" s="4"/>
      <c r="SAC91" s="4"/>
      <c r="SAD91" s="4"/>
      <c r="SAE91" s="4"/>
      <c r="SAF91" s="4"/>
      <c r="SAG91" s="4"/>
      <c r="SAH91" s="4"/>
      <c r="SAI91" s="4"/>
      <c r="SAJ91" s="4"/>
      <c r="SAK91" s="4"/>
      <c r="SAL91" s="4"/>
      <c r="SAM91" s="4"/>
      <c r="SAN91" s="4"/>
      <c r="SAO91" s="4"/>
      <c r="SAP91" s="4"/>
      <c r="SAQ91" s="4"/>
      <c r="SAR91" s="4"/>
      <c r="SAS91" s="4"/>
      <c r="SAT91" s="4"/>
      <c r="SAU91" s="4"/>
      <c r="SAV91" s="4"/>
      <c r="SAW91" s="4"/>
      <c r="SAX91" s="4"/>
      <c r="SAY91" s="4"/>
      <c r="SAZ91" s="4"/>
      <c r="SBA91" s="4"/>
      <c r="SBB91" s="4"/>
      <c r="SBC91" s="4"/>
      <c r="SBD91" s="4"/>
      <c r="SBE91" s="4"/>
      <c r="SBF91" s="4"/>
      <c r="SBG91" s="4"/>
      <c r="SBH91" s="4"/>
      <c r="SBI91" s="4"/>
      <c r="SBJ91" s="4"/>
      <c r="SBK91" s="4"/>
      <c r="SBL91" s="4"/>
      <c r="SBM91" s="4"/>
      <c r="SBN91" s="4"/>
      <c r="SBO91" s="4"/>
      <c r="SBP91" s="4"/>
      <c r="SBQ91" s="4"/>
      <c r="SBR91" s="4"/>
      <c r="SBS91" s="4"/>
      <c r="SBT91" s="4"/>
      <c r="SBU91" s="4"/>
      <c r="SBV91" s="4"/>
      <c r="SBW91" s="4"/>
      <c r="SBX91" s="4"/>
      <c r="SBY91" s="4"/>
      <c r="SBZ91" s="4"/>
      <c r="SCA91" s="4"/>
      <c r="SCB91" s="4"/>
      <c r="SCC91" s="4"/>
      <c r="SCD91" s="4"/>
      <c r="SCE91" s="4"/>
      <c r="SCF91" s="4"/>
      <c r="SCG91" s="4"/>
      <c r="SCH91" s="4"/>
      <c r="SCI91" s="4"/>
      <c r="SCJ91" s="4"/>
      <c r="SCK91" s="4"/>
      <c r="SCL91" s="4"/>
      <c r="SCM91" s="4"/>
      <c r="SCN91" s="4"/>
      <c r="SCO91" s="4"/>
      <c r="SCP91" s="4"/>
      <c r="SCQ91" s="4"/>
      <c r="SCR91" s="4"/>
      <c r="SCS91" s="4"/>
      <c r="SCT91" s="4"/>
      <c r="SCU91" s="4"/>
      <c r="SCV91" s="4"/>
      <c r="SCW91" s="4"/>
      <c r="SCX91" s="4"/>
      <c r="SCY91" s="4"/>
      <c r="SCZ91" s="4"/>
      <c r="SDA91" s="4"/>
      <c r="SDB91" s="4"/>
      <c r="SDC91" s="4"/>
      <c r="SDD91" s="4"/>
      <c r="SDE91" s="4"/>
      <c r="SDF91" s="4"/>
      <c r="SDG91" s="4"/>
      <c r="SDH91" s="4"/>
      <c r="SDI91" s="4"/>
      <c r="SDJ91" s="4"/>
      <c r="SDK91" s="4"/>
      <c r="SDL91" s="4"/>
      <c r="SDM91" s="4"/>
      <c r="SDN91" s="4"/>
      <c r="SDO91" s="4"/>
      <c r="SDP91" s="4"/>
      <c r="SDQ91" s="4"/>
      <c r="SDR91" s="4"/>
      <c r="SDS91" s="4"/>
      <c r="SDT91" s="4"/>
      <c r="SDU91" s="4"/>
      <c r="SDV91" s="4"/>
      <c r="SDW91" s="4"/>
      <c r="SDX91" s="4"/>
      <c r="SDY91" s="4"/>
      <c r="SDZ91" s="4"/>
      <c r="SEA91" s="4"/>
      <c r="SEB91" s="4"/>
      <c r="SEC91" s="4"/>
      <c r="SED91" s="4"/>
      <c r="SEE91" s="4"/>
      <c r="SEF91" s="4"/>
      <c r="SEG91" s="4"/>
      <c r="SEH91" s="4"/>
      <c r="SEI91" s="4"/>
      <c r="SEJ91" s="4"/>
      <c r="SEK91" s="4"/>
      <c r="SEL91" s="4"/>
      <c r="SEM91" s="4"/>
      <c r="SEN91" s="4"/>
      <c r="SEO91" s="4"/>
      <c r="SEP91" s="4"/>
      <c r="SEQ91" s="4"/>
      <c r="SER91" s="4"/>
      <c r="SES91" s="4"/>
      <c r="SET91" s="4"/>
      <c r="SEU91" s="4"/>
      <c r="SEV91" s="4"/>
      <c r="SEW91" s="4"/>
      <c r="SEX91" s="4"/>
      <c r="SEY91" s="4"/>
      <c r="SEZ91" s="4"/>
      <c r="SFA91" s="4"/>
      <c r="SFB91" s="4"/>
      <c r="SFC91" s="4"/>
      <c r="SFD91" s="4"/>
      <c r="SFE91" s="4"/>
      <c r="SFF91" s="4"/>
      <c r="SFG91" s="4"/>
      <c r="SFH91" s="4"/>
      <c r="SFI91" s="4"/>
      <c r="SFJ91" s="4"/>
      <c r="SFK91" s="4"/>
      <c r="SFL91" s="4"/>
      <c r="SFM91" s="4"/>
      <c r="SFN91" s="4"/>
      <c r="SFO91" s="4"/>
      <c r="SFP91" s="4"/>
      <c r="SFQ91" s="4"/>
      <c r="SFR91" s="4"/>
      <c r="SFS91" s="4"/>
      <c r="SFT91" s="4"/>
      <c r="SFU91" s="4"/>
      <c r="SFV91" s="4"/>
      <c r="SFW91" s="4"/>
      <c r="SFX91" s="4"/>
      <c r="SFY91" s="4"/>
      <c r="SFZ91" s="4"/>
      <c r="SGA91" s="4"/>
      <c r="SGB91" s="4"/>
      <c r="SGC91" s="4"/>
      <c r="SGD91" s="4"/>
      <c r="SGE91" s="4"/>
      <c r="SGF91" s="4"/>
      <c r="SGG91" s="4"/>
      <c r="SGH91" s="4"/>
      <c r="SGI91" s="4"/>
      <c r="SGJ91" s="4"/>
      <c r="SGK91" s="4"/>
      <c r="SGL91" s="4"/>
      <c r="SGM91" s="4"/>
      <c r="SGN91" s="4"/>
      <c r="SGO91" s="4"/>
      <c r="SGP91" s="4"/>
      <c r="SGQ91" s="4"/>
      <c r="SGR91" s="4"/>
      <c r="SGS91" s="4"/>
      <c r="SGT91" s="4"/>
      <c r="SGU91" s="4"/>
      <c r="SGV91" s="4"/>
      <c r="SGW91" s="4"/>
      <c r="SGX91" s="4"/>
      <c r="SGY91" s="4"/>
      <c r="SGZ91" s="4"/>
      <c r="SHA91" s="4"/>
      <c r="SHB91" s="4"/>
      <c r="SHC91" s="4"/>
      <c r="SHD91" s="4"/>
      <c r="SHE91" s="4"/>
      <c r="SHF91" s="4"/>
      <c r="SHG91" s="4"/>
      <c r="SHH91" s="4"/>
      <c r="SHI91" s="4"/>
      <c r="SHJ91" s="4"/>
      <c r="SHK91" s="4"/>
      <c r="SHL91" s="4"/>
      <c r="SHM91" s="4"/>
      <c r="SHN91" s="4"/>
      <c r="SHO91" s="4"/>
      <c r="SHP91" s="4"/>
      <c r="SHQ91" s="4"/>
      <c r="SHR91" s="4"/>
      <c r="SHS91" s="4"/>
      <c r="SHT91" s="4"/>
      <c r="SHU91" s="4"/>
      <c r="SHV91" s="4"/>
      <c r="SHW91" s="4"/>
      <c r="SHX91" s="4"/>
      <c r="SHY91" s="4"/>
      <c r="SHZ91" s="4"/>
      <c r="SIA91" s="4"/>
      <c r="SIB91" s="4"/>
      <c r="SIC91" s="4"/>
      <c r="SID91" s="4"/>
      <c r="SIE91" s="4"/>
      <c r="SIF91" s="4"/>
      <c r="SIG91" s="4"/>
      <c r="SIH91" s="4"/>
      <c r="SII91" s="4"/>
      <c r="SIJ91" s="4"/>
      <c r="SIK91" s="4"/>
      <c r="SIL91" s="4"/>
      <c r="SIM91" s="4"/>
      <c r="SIN91" s="4"/>
      <c r="SIO91" s="4"/>
      <c r="SIP91" s="4"/>
      <c r="SIQ91" s="4"/>
      <c r="SIR91" s="4"/>
      <c r="SIS91" s="4"/>
      <c r="SIT91" s="4"/>
      <c r="SIU91" s="4"/>
      <c r="SIV91" s="4"/>
      <c r="SIW91" s="4"/>
      <c r="SIX91" s="4"/>
      <c r="SIY91" s="4"/>
      <c r="SIZ91" s="4"/>
      <c r="SJA91" s="4"/>
      <c r="SJB91" s="4"/>
      <c r="SJC91" s="4"/>
      <c r="SJD91" s="4"/>
      <c r="SJE91" s="4"/>
      <c r="SJF91" s="4"/>
      <c r="SJG91" s="4"/>
      <c r="SJH91" s="4"/>
      <c r="SJI91" s="4"/>
      <c r="SJJ91" s="4"/>
      <c r="SJK91" s="4"/>
      <c r="SJL91" s="4"/>
      <c r="SJM91" s="4"/>
      <c r="SJN91" s="4"/>
      <c r="SJO91" s="4"/>
      <c r="SJP91" s="4"/>
      <c r="SJQ91" s="4"/>
      <c r="SJR91" s="4"/>
      <c r="SJS91" s="4"/>
      <c r="SJT91" s="4"/>
      <c r="SJU91" s="4"/>
      <c r="SJV91" s="4"/>
      <c r="SJW91" s="4"/>
      <c r="SJX91" s="4"/>
      <c r="SJY91" s="4"/>
      <c r="SJZ91" s="4"/>
      <c r="SKA91" s="4"/>
      <c r="SKB91" s="4"/>
      <c r="SKC91" s="4"/>
      <c r="SKD91" s="4"/>
      <c r="SKE91" s="4"/>
      <c r="SKF91" s="4"/>
      <c r="SKG91" s="4"/>
      <c r="SKH91" s="4"/>
      <c r="SKI91" s="4"/>
      <c r="SKJ91" s="4"/>
      <c r="SKK91" s="4"/>
      <c r="SKL91" s="4"/>
      <c r="SKM91" s="4"/>
      <c r="SKN91" s="4"/>
      <c r="SKO91" s="4"/>
      <c r="SKP91" s="4"/>
      <c r="SKQ91" s="4"/>
      <c r="SKR91" s="4"/>
      <c r="SKS91" s="4"/>
      <c r="SKT91" s="4"/>
      <c r="SKU91" s="4"/>
      <c r="SKV91" s="4"/>
      <c r="SKW91" s="4"/>
      <c r="SKX91" s="4"/>
      <c r="SKY91" s="4"/>
      <c r="SKZ91" s="4"/>
      <c r="SLA91" s="4"/>
      <c r="SLB91" s="4"/>
      <c r="SLC91" s="4"/>
      <c r="SLD91" s="4"/>
      <c r="SLE91" s="4"/>
      <c r="SLF91" s="4"/>
      <c r="SLG91" s="4"/>
      <c r="SLH91" s="4"/>
      <c r="SLI91" s="4"/>
      <c r="SLJ91" s="4"/>
      <c r="SLK91" s="4"/>
      <c r="SLL91" s="4"/>
      <c r="SLM91" s="4"/>
      <c r="SLN91" s="4"/>
      <c r="SLO91" s="4"/>
      <c r="SLP91" s="4"/>
      <c r="SLQ91" s="4"/>
      <c r="SLR91" s="4"/>
      <c r="SLS91" s="4"/>
      <c r="SLT91" s="4"/>
      <c r="SLU91" s="4"/>
      <c r="SLV91" s="4"/>
      <c r="SLW91" s="4"/>
      <c r="SLX91" s="4"/>
      <c r="SLY91" s="4"/>
      <c r="SLZ91" s="4"/>
      <c r="SMA91" s="4"/>
      <c r="SMB91" s="4"/>
      <c r="SMC91" s="4"/>
      <c r="SMD91" s="4"/>
      <c r="SME91" s="4"/>
      <c r="SMF91" s="4"/>
      <c r="SMG91" s="4"/>
      <c r="SMH91" s="4"/>
      <c r="SMI91" s="4"/>
      <c r="SMJ91" s="4"/>
      <c r="SMK91" s="4"/>
      <c r="SML91" s="4"/>
      <c r="SMM91" s="4"/>
      <c r="SMN91" s="4"/>
      <c r="SMO91" s="4"/>
      <c r="SMP91" s="4"/>
      <c r="SMQ91" s="4"/>
      <c r="SMR91" s="4"/>
      <c r="SMS91" s="4"/>
      <c r="SMT91" s="4"/>
      <c r="SMU91" s="4"/>
      <c r="SMV91" s="4"/>
      <c r="SMW91" s="4"/>
      <c r="SMX91" s="4"/>
      <c r="SMY91" s="4"/>
      <c r="SMZ91" s="4"/>
      <c r="SNA91" s="4"/>
      <c r="SNB91" s="4"/>
      <c r="SNC91" s="4"/>
      <c r="SND91" s="4"/>
      <c r="SNE91" s="4"/>
      <c r="SNF91" s="4"/>
      <c r="SNG91" s="4"/>
      <c r="SNH91" s="4"/>
      <c r="SNI91" s="4"/>
      <c r="SNJ91" s="4"/>
      <c r="SNK91" s="4"/>
      <c r="SNL91" s="4"/>
      <c r="SNM91" s="4"/>
      <c r="SNN91" s="4"/>
      <c r="SNO91" s="4"/>
      <c r="SNP91" s="4"/>
      <c r="SNQ91" s="4"/>
      <c r="SNR91" s="4"/>
      <c r="SNS91" s="4"/>
      <c r="SNT91" s="4"/>
      <c r="SNU91" s="4"/>
      <c r="SNV91" s="4"/>
      <c r="SNW91" s="4"/>
      <c r="SNX91" s="4"/>
      <c r="SNY91" s="4"/>
      <c r="SNZ91" s="4"/>
      <c r="SOA91" s="4"/>
      <c r="SOB91" s="4"/>
      <c r="SOC91" s="4"/>
      <c r="SOD91" s="4"/>
      <c r="SOE91" s="4"/>
      <c r="SOF91" s="4"/>
      <c r="SOG91" s="4"/>
      <c r="SOH91" s="4"/>
      <c r="SOI91" s="4"/>
      <c r="SOJ91" s="4"/>
      <c r="SOK91" s="4"/>
      <c r="SOL91" s="4"/>
      <c r="SOM91" s="4"/>
      <c r="SON91" s="4"/>
      <c r="SOO91" s="4"/>
      <c r="SOP91" s="4"/>
      <c r="SOQ91" s="4"/>
      <c r="SOR91" s="4"/>
      <c r="SOS91" s="4"/>
      <c r="SOT91" s="4"/>
      <c r="SOU91" s="4"/>
      <c r="SOV91" s="4"/>
      <c r="SOW91" s="4"/>
      <c r="SOX91" s="4"/>
      <c r="SOY91" s="4"/>
      <c r="SOZ91" s="4"/>
      <c r="SPA91" s="4"/>
      <c r="SPB91" s="4"/>
      <c r="SPC91" s="4"/>
      <c r="SPD91" s="4"/>
      <c r="SPE91" s="4"/>
      <c r="SPF91" s="4"/>
      <c r="SPG91" s="4"/>
      <c r="SPH91" s="4"/>
      <c r="SPI91" s="4"/>
      <c r="SPJ91" s="4"/>
      <c r="SPK91" s="4"/>
      <c r="SPL91" s="4"/>
      <c r="SPM91" s="4"/>
      <c r="SPN91" s="4"/>
      <c r="SPO91" s="4"/>
      <c r="SPP91" s="4"/>
      <c r="SPQ91" s="4"/>
      <c r="SPR91" s="4"/>
      <c r="SPS91" s="4"/>
      <c r="SPT91" s="4"/>
      <c r="SPU91" s="4"/>
      <c r="SPV91" s="4"/>
      <c r="SPW91" s="4"/>
      <c r="SPX91" s="4"/>
      <c r="SPY91" s="4"/>
      <c r="SPZ91" s="4"/>
      <c r="SQA91" s="4"/>
      <c r="SQB91" s="4"/>
      <c r="SQC91" s="4"/>
      <c r="SQD91" s="4"/>
      <c r="SQE91" s="4"/>
      <c r="SQF91" s="4"/>
      <c r="SQG91" s="4"/>
      <c r="SQH91" s="4"/>
      <c r="SQI91" s="4"/>
      <c r="SQJ91" s="4"/>
      <c r="SQK91" s="4"/>
      <c r="SQL91" s="4"/>
      <c r="SQM91" s="4"/>
      <c r="SQN91" s="4"/>
      <c r="SQO91" s="4"/>
      <c r="SQP91" s="4"/>
      <c r="SQQ91" s="4"/>
      <c r="SQR91" s="4"/>
      <c r="SQS91" s="4"/>
      <c r="SQT91" s="4"/>
      <c r="SQU91" s="4"/>
      <c r="SQV91" s="4"/>
      <c r="SQW91" s="4"/>
      <c r="SQX91" s="4"/>
      <c r="SQY91" s="4"/>
      <c r="SQZ91" s="4"/>
      <c r="SRA91" s="4"/>
      <c r="SRB91" s="4"/>
      <c r="SRC91" s="4"/>
      <c r="SRD91" s="4"/>
      <c r="SRE91" s="4"/>
      <c r="SRF91" s="4"/>
      <c r="SRG91" s="4"/>
      <c r="SRH91" s="4"/>
      <c r="SRI91" s="4"/>
      <c r="SRJ91" s="4"/>
      <c r="SRK91" s="4"/>
      <c r="SRL91" s="4"/>
      <c r="SRM91" s="4"/>
      <c r="SRN91" s="4"/>
      <c r="SRO91" s="4"/>
      <c r="SRP91" s="4"/>
      <c r="SRQ91" s="4"/>
      <c r="SRR91" s="4"/>
      <c r="SRS91" s="4"/>
      <c r="SRT91" s="4"/>
      <c r="SRU91" s="4"/>
      <c r="SRV91" s="4"/>
      <c r="SRW91" s="4"/>
      <c r="SRX91" s="4"/>
      <c r="SRY91" s="4"/>
      <c r="SRZ91" s="4"/>
      <c r="SSA91" s="4"/>
      <c r="SSB91" s="4"/>
      <c r="SSC91" s="4"/>
      <c r="SSD91" s="4"/>
      <c r="SSE91" s="4"/>
      <c r="SSF91" s="4"/>
      <c r="SSG91" s="4"/>
      <c r="SSH91" s="4"/>
      <c r="SSI91" s="4"/>
      <c r="SSJ91" s="4"/>
      <c r="SSK91" s="4"/>
      <c r="SSL91" s="4"/>
      <c r="SSM91" s="4"/>
      <c r="SSN91" s="4"/>
      <c r="SSO91" s="4"/>
      <c r="SSP91" s="4"/>
      <c r="SSQ91" s="4"/>
      <c r="SSR91" s="4"/>
      <c r="SSS91" s="4"/>
      <c r="SST91" s="4"/>
      <c r="SSU91" s="4"/>
      <c r="SSV91" s="4"/>
      <c r="SSW91" s="4"/>
      <c r="SSX91" s="4"/>
      <c r="SSY91" s="4"/>
      <c r="SSZ91" s="4"/>
      <c r="STA91" s="4"/>
      <c r="STB91" s="4"/>
      <c r="STC91" s="4"/>
      <c r="STD91" s="4"/>
      <c r="STE91" s="4"/>
      <c r="STF91" s="4"/>
      <c r="STG91" s="4"/>
      <c r="STH91" s="4"/>
      <c r="STI91" s="4"/>
      <c r="STJ91" s="4"/>
      <c r="STK91" s="4"/>
      <c r="STL91" s="4"/>
      <c r="STM91" s="4"/>
      <c r="STN91" s="4"/>
      <c r="STO91" s="4"/>
      <c r="STP91" s="4"/>
      <c r="STQ91" s="4"/>
      <c r="STR91" s="4"/>
      <c r="STS91" s="4"/>
      <c r="STT91" s="4"/>
      <c r="STU91" s="4"/>
      <c r="STV91" s="4"/>
      <c r="STW91" s="4"/>
      <c r="STX91" s="4"/>
      <c r="STY91" s="4"/>
      <c r="STZ91" s="4"/>
      <c r="SUA91" s="4"/>
      <c r="SUB91" s="4"/>
      <c r="SUC91" s="4"/>
      <c r="SUD91" s="4"/>
      <c r="SUE91" s="4"/>
      <c r="SUF91" s="4"/>
      <c r="SUG91" s="4"/>
      <c r="SUH91" s="4"/>
      <c r="SUI91" s="4"/>
      <c r="SUJ91" s="4"/>
      <c r="SUK91" s="4"/>
      <c r="SUL91" s="4"/>
      <c r="SUM91" s="4"/>
      <c r="SUN91" s="4"/>
      <c r="SUO91" s="4"/>
      <c r="SUP91" s="4"/>
      <c r="SUQ91" s="4"/>
      <c r="SUR91" s="4"/>
      <c r="SUS91" s="4"/>
      <c r="SUT91" s="4"/>
      <c r="SUU91" s="4"/>
      <c r="SUV91" s="4"/>
      <c r="SUW91" s="4"/>
      <c r="SUX91" s="4"/>
      <c r="SUY91" s="4"/>
      <c r="SUZ91" s="4"/>
      <c r="SVA91" s="4"/>
      <c r="SVB91" s="4"/>
      <c r="SVC91" s="4"/>
      <c r="SVD91" s="4"/>
      <c r="SVE91" s="4"/>
      <c r="SVF91" s="4"/>
      <c r="SVG91" s="4"/>
      <c r="SVH91" s="4"/>
      <c r="SVI91" s="4"/>
      <c r="SVJ91" s="4"/>
      <c r="SVK91" s="4"/>
      <c r="SVL91" s="4"/>
      <c r="SVM91" s="4"/>
      <c r="SVN91" s="4"/>
      <c r="SVO91" s="4"/>
      <c r="SVP91" s="4"/>
      <c r="SVQ91" s="4"/>
      <c r="SVR91" s="4"/>
      <c r="SVS91" s="4"/>
      <c r="SVT91" s="4"/>
      <c r="SVU91" s="4"/>
      <c r="SVV91" s="4"/>
      <c r="SVW91" s="4"/>
      <c r="SVX91" s="4"/>
      <c r="SVY91" s="4"/>
      <c r="SVZ91" s="4"/>
      <c r="SWA91" s="4"/>
      <c r="SWB91" s="4"/>
      <c r="SWC91" s="4"/>
      <c r="SWD91" s="4"/>
      <c r="SWE91" s="4"/>
      <c r="SWF91" s="4"/>
      <c r="SWG91" s="4"/>
      <c r="SWH91" s="4"/>
      <c r="SWI91" s="4"/>
      <c r="SWJ91" s="4"/>
      <c r="SWK91" s="4"/>
      <c r="SWL91" s="4"/>
      <c r="SWM91" s="4"/>
      <c r="SWN91" s="4"/>
      <c r="SWO91" s="4"/>
      <c r="SWP91" s="4"/>
      <c r="SWQ91" s="4"/>
      <c r="SWR91" s="4"/>
      <c r="SWS91" s="4"/>
      <c r="SWT91" s="4"/>
      <c r="SWU91" s="4"/>
      <c r="SWV91" s="4"/>
      <c r="SWW91" s="4"/>
      <c r="SWX91" s="4"/>
      <c r="SWY91" s="4"/>
      <c r="SWZ91" s="4"/>
      <c r="SXA91" s="4"/>
      <c r="SXB91" s="4"/>
      <c r="SXC91" s="4"/>
      <c r="SXD91" s="4"/>
      <c r="SXE91" s="4"/>
      <c r="SXF91" s="4"/>
      <c r="SXG91" s="4"/>
      <c r="SXH91" s="4"/>
      <c r="SXI91" s="4"/>
      <c r="SXJ91" s="4"/>
      <c r="SXK91" s="4"/>
      <c r="SXL91" s="4"/>
      <c r="SXM91" s="4"/>
      <c r="SXN91" s="4"/>
      <c r="SXO91" s="4"/>
      <c r="SXP91" s="4"/>
      <c r="SXQ91" s="4"/>
      <c r="SXR91" s="4"/>
      <c r="SXS91" s="4"/>
      <c r="SXT91" s="4"/>
      <c r="SXU91" s="4"/>
      <c r="SXV91" s="4"/>
      <c r="SXW91" s="4"/>
      <c r="SXX91" s="4"/>
      <c r="SXY91" s="4"/>
      <c r="SXZ91" s="4"/>
      <c r="SYA91" s="4"/>
      <c r="SYB91" s="4"/>
      <c r="SYC91" s="4"/>
      <c r="SYD91" s="4"/>
      <c r="SYE91" s="4"/>
      <c r="SYF91" s="4"/>
      <c r="SYG91" s="4"/>
      <c r="SYH91" s="4"/>
      <c r="SYI91" s="4"/>
      <c r="SYJ91" s="4"/>
      <c r="SYK91" s="4"/>
      <c r="SYL91" s="4"/>
      <c r="SYM91" s="4"/>
      <c r="SYN91" s="4"/>
      <c r="SYO91" s="4"/>
      <c r="SYP91" s="4"/>
      <c r="SYQ91" s="4"/>
      <c r="SYR91" s="4"/>
      <c r="SYS91" s="4"/>
      <c r="SYT91" s="4"/>
      <c r="SYU91" s="4"/>
      <c r="SYV91" s="4"/>
      <c r="SYW91" s="4"/>
      <c r="SYX91" s="4"/>
      <c r="SYY91" s="4"/>
      <c r="SYZ91" s="4"/>
      <c r="SZA91" s="4"/>
      <c r="SZB91" s="4"/>
      <c r="SZC91" s="4"/>
      <c r="SZD91" s="4"/>
      <c r="SZE91" s="4"/>
      <c r="SZF91" s="4"/>
      <c r="SZG91" s="4"/>
      <c r="SZH91" s="4"/>
      <c r="SZI91" s="4"/>
      <c r="SZJ91" s="4"/>
      <c r="SZK91" s="4"/>
      <c r="SZL91" s="4"/>
      <c r="SZM91" s="4"/>
      <c r="SZN91" s="4"/>
      <c r="SZO91" s="4"/>
      <c r="SZP91" s="4"/>
      <c r="SZQ91" s="4"/>
      <c r="SZR91" s="4"/>
      <c r="SZS91" s="4"/>
      <c r="SZT91" s="4"/>
      <c r="SZU91" s="4"/>
      <c r="SZV91" s="4"/>
      <c r="SZW91" s="4"/>
      <c r="SZX91" s="4"/>
      <c r="SZY91" s="4"/>
      <c r="SZZ91" s="4"/>
      <c r="TAA91" s="4"/>
      <c r="TAB91" s="4"/>
      <c r="TAC91" s="4"/>
      <c r="TAD91" s="4"/>
      <c r="TAE91" s="4"/>
      <c r="TAF91" s="4"/>
      <c r="TAG91" s="4"/>
      <c r="TAH91" s="4"/>
      <c r="TAI91" s="4"/>
      <c r="TAJ91" s="4"/>
      <c r="TAK91" s="4"/>
      <c r="TAL91" s="4"/>
      <c r="TAM91" s="4"/>
      <c r="TAN91" s="4"/>
      <c r="TAO91" s="4"/>
      <c r="TAP91" s="4"/>
      <c r="TAQ91" s="4"/>
      <c r="TAR91" s="4"/>
      <c r="TAS91" s="4"/>
      <c r="TAT91" s="4"/>
      <c r="TAU91" s="4"/>
      <c r="TAV91" s="4"/>
      <c r="TAW91" s="4"/>
      <c r="TAX91" s="4"/>
      <c r="TAY91" s="4"/>
      <c r="TAZ91" s="4"/>
      <c r="TBA91" s="4"/>
      <c r="TBB91" s="4"/>
      <c r="TBC91" s="4"/>
      <c r="TBD91" s="4"/>
      <c r="TBE91" s="4"/>
      <c r="TBF91" s="4"/>
      <c r="TBG91" s="4"/>
      <c r="TBH91" s="4"/>
      <c r="TBI91" s="4"/>
      <c r="TBJ91" s="4"/>
      <c r="TBK91" s="4"/>
      <c r="TBL91" s="4"/>
      <c r="TBM91" s="4"/>
      <c r="TBN91" s="4"/>
      <c r="TBO91" s="4"/>
      <c r="TBP91" s="4"/>
      <c r="TBQ91" s="4"/>
      <c r="TBR91" s="4"/>
      <c r="TBS91" s="4"/>
      <c r="TBT91" s="4"/>
      <c r="TBU91" s="4"/>
      <c r="TBV91" s="4"/>
      <c r="TBW91" s="4"/>
      <c r="TBX91" s="4"/>
      <c r="TBY91" s="4"/>
      <c r="TBZ91" s="4"/>
      <c r="TCA91" s="4"/>
      <c r="TCB91" s="4"/>
      <c r="TCC91" s="4"/>
      <c r="TCD91" s="4"/>
      <c r="TCE91" s="4"/>
      <c r="TCF91" s="4"/>
      <c r="TCG91" s="4"/>
      <c r="TCH91" s="4"/>
      <c r="TCI91" s="4"/>
      <c r="TCJ91" s="4"/>
      <c r="TCK91" s="4"/>
      <c r="TCL91" s="4"/>
      <c r="TCM91" s="4"/>
      <c r="TCN91" s="4"/>
      <c r="TCO91" s="4"/>
      <c r="TCP91" s="4"/>
      <c r="TCQ91" s="4"/>
      <c r="TCR91" s="4"/>
      <c r="TCS91" s="4"/>
      <c r="TCT91" s="4"/>
      <c r="TCU91" s="4"/>
      <c r="TCV91" s="4"/>
      <c r="TCW91" s="4"/>
      <c r="TCX91" s="4"/>
      <c r="TCY91" s="4"/>
      <c r="TCZ91" s="4"/>
      <c r="TDA91" s="4"/>
      <c r="TDB91" s="4"/>
      <c r="TDC91" s="4"/>
      <c r="TDD91" s="4"/>
      <c r="TDE91" s="4"/>
      <c r="TDF91" s="4"/>
      <c r="TDG91" s="4"/>
      <c r="TDH91" s="4"/>
      <c r="TDI91" s="4"/>
      <c r="TDJ91" s="4"/>
      <c r="TDK91" s="4"/>
      <c r="TDL91" s="4"/>
      <c r="TDM91" s="4"/>
      <c r="TDN91" s="4"/>
      <c r="TDO91" s="4"/>
      <c r="TDP91" s="4"/>
      <c r="TDQ91" s="4"/>
      <c r="TDR91" s="4"/>
      <c r="TDS91" s="4"/>
      <c r="TDT91" s="4"/>
      <c r="TDU91" s="4"/>
      <c r="TDV91" s="4"/>
      <c r="TDW91" s="4"/>
      <c r="TDX91" s="4"/>
      <c r="TDY91" s="4"/>
      <c r="TDZ91" s="4"/>
      <c r="TEA91" s="4"/>
      <c r="TEB91" s="4"/>
      <c r="TEC91" s="4"/>
      <c r="TED91" s="4"/>
      <c r="TEE91" s="4"/>
      <c r="TEF91" s="4"/>
      <c r="TEG91" s="4"/>
      <c r="TEH91" s="4"/>
      <c r="TEI91" s="4"/>
      <c r="TEJ91" s="4"/>
      <c r="TEK91" s="4"/>
      <c r="TEL91" s="4"/>
      <c r="TEM91" s="4"/>
      <c r="TEN91" s="4"/>
      <c r="TEO91" s="4"/>
      <c r="TEP91" s="4"/>
      <c r="TEQ91" s="4"/>
      <c r="TER91" s="4"/>
      <c r="TES91" s="4"/>
      <c r="TET91" s="4"/>
      <c r="TEU91" s="4"/>
      <c r="TEV91" s="4"/>
      <c r="TEW91" s="4"/>
      <c r="TEX91" s="4"/>
      <c r="TEY91" s="4"/>
      <c r="TEZ91" s="4"/>
      <c r="TFA91" s="4"/>
      <c r="TFB91" s="4"/>
      <c r="TFC91" s="4"/>
      <c r="TFD91" s="4"/>
      <c r="TFE91" s="4"/>
      <c r="TFF91" s="4"/>
      <c r="TFG91" s="4"/>
      <c r="TFH91" s="4"/>
      <c r="TFI91" s="4"/>
      <c r="TFJ91" s="4"/>
      <c r="TFK91" s="4"/>
      <c r="TFL91" s="4"/>
      <c r="TFM91" s="4"/>
      <c r="TFN91" s="4"/>
      <c r="TFO91" s="4"/>
      <c r="TFP91" s="4"/>
      <c r="TFQ91" s="4"/>
      <c r="TFR91" s="4"/>
      <c r="TFS91" s="4"/>
      <c r="TFT91" s="4"/>
      <c r="TFU91" s="4"/>
      <c r="TFV91" s="4"/>
      <c r="TFW91" s="4"/>
      <c r="TFX91" s="4"/>
      <c r="TFY91" s="4"/>
      <c r="TFZ91" s="4"/>
      <c r="TGA91" s="4"/>
      <c r="TGB91" s="4"/>
      <c r="TGC91" s="4"/>
      <c r="TGD91" s="4"/>
      <c r="TGE91" s="4"/>
      <c r="TGF91" s="4"/>
      <c r="TGG91" s="4"/>
      <c r="TGH91" s="4"/>
      <c r="TGI91" s="4"/>
      <c r="TGJ91" s="4"/>
      <c r="TGK91" s="4"/>
      <c r="TGL91" s="4"/>
      <c r="TGM91" s="4"/>
      <c r="TGN91" s="4"/>
      <c r="TGO91" s="4"/>
      <c r="TGP91" s="4"/>
      <c r="TGQ91" s="4"/>
      <c r="TGR91" s="4"/>
      <c r="TGS91" s="4"/>
      <c r="TGT91" s="4"/>
      <c r="TGU91" s="4"/>
      <c r="TGV91" s="4"/>
      <c r="TGW91" s="4"/>
      <c r="TGX91" s="4"/>
      <c r="TGY91" s="4"/>
      <c r="TGZ91" s="4"/>
      <c r="THA91" s="4"/>
      <c r="THB91" s="4"/>
      <c r="THC91" s="4"/>
      <c r="THD91" s="4"/>
      <c r="THE91" s="4"/>
      <c r="THF91" s="4"/>
      <c r="THG91" s="4"/>
      <c r="THH91" s="4"/>
      <c r="THI91" s="4"/>
      <c r="THJ91" s="4"/>
      <c r="THK91" s="4"/>
      <c r="THL91" s="4"/>
      <c r="THM91" s="4"/>
      <c r="THN91" s="4"/>
      <c r="THO91" s="4"/>
      <c r="THP91" s="4"/>
      <c r="THQ91" s="4"/>
      <c r="THR91" s="4"/>
      <c r="THS91" s="4"/>
      <c r="THT91" s="4"/>
      <c r="THU91" s="4"/>
      <c r="THV91" s="4"/>
      <c r="THW91" s="4"/>
      <c r="THX91" s="4"/>
      <c r="THY91" s="4"/>
      <c r="THZ91" s="4"/>
      <c r="TIA91" s="4"/>
      <c r="TIB91" s="4"/>
      <c r="TIC91" s="4"/>
      <c r="TID91" s="4"/>
      <c r="TIE91" s="4"/>
      <c r="TIF91" s="4"/>
      <c r="TIG91" s="4"/>
      <c r="TIH91" s="4"/>
      <c r="TII91" s="4"/>
      <c r="TIJ91" s="4"/>
      <c r="TIK91" s="4"/>
      <c r="TIL91" s="4"/>
      <c r="TIM91" s="4"/>
      <c r="TIN91" s="4"/>
      <c r="TIO91" s="4"/>
      <c r="TIP91" s="4"/>
      <c r="TIQ91" s="4"/>
      <c r="TIR91" s="4"/>
      <c r="TIS91" s="4"/>
      <c r="TIT91" s="4"/>
      <c r="TIU91" s="4"/>
      <c r="TIV91" s="4"/>
      <c r="TIW91" s="4"/>
      <c r="TIX91" s="4"/>
      <c r="TIY91" s="4"/>
      <c r="TIZ91" s="4"/>
      <c r="TJA91" s="4"/>
      <c r="TJB91" s="4"/>
      <c r="TJC91" s="4"/>
      <c r="TJD91" s="4"/>
      <c r="TJE91" s="4"/>
      <c r="TJF91" s="4"/>
      <c r="TJG91" s="4"/>
      <c r="TJH91" s="4"/>
      <c r="TJI91" s="4"/>
      <c r="TJJ91" s="4"/>
      <c r="TJK91" s="4"/>
      <c r="TJL91" s="4"/>
      <c r="TJM91" s="4"/>
      <c r="TJN91" s="4"/>
      <c r="TJO91" s="4"/>
      <c r="TJP91" s="4"/>
      <c r="TJQ91" s="4"/>
      <c r="TJR91" s="4"/>
      <c r="TJS91" s="4"/>
      <c r="TJT91" s="4"/>
      <c r="TJU91" s="4"/>
      <c r="TJV91" s="4"/>
      <c r="TJW91" s="4"/>
      <c r="TJX91" s="4"/>
      <c r="TJY91" s="4"/>
      <c r="TJZ91" s="4"/>
      <c r="TKA91" s="4"/>
      <c r="TKB91" s="4"/>
      <c r="TKC91" s="4"/>
      <c r="TKD91" s="4"/>
      <c r="TKE91" s="4"/>
      <c r="TKF91" s="4"/>
      <c r="TKG91" s="4"/>
      <c r="TKH91" s="4"/>
      <c r="TKI91" s="4"/>
      <c r="TKJ91" s="4"/>
      <c r="TKK91" s="4"/>
      <c r="TKL91" s="4"/>
      <c r="TKM91" s="4"/>
      <c r="TKN91" s="4"/>
      <c r="TKO91" s="4"/>
      <c r="TKP91" s="4"/>
      <c r="TKQ91" s="4"/>
      <c r="TKR91" s="4"/>
      <c r="TKS91" s="4"/>
      <c r="TKT91" s="4"/>
      <c r="TKU91" s="4"/>
      <c r="TKV91" s="4"/>
      <c r="TKW91" s="4"/>
      <c r="TKX91" s="4"/>
      <c r="TKY91" s="4"/>
      <c r="TKZ91" s="4"/>
      <c r="TLA91" s="4"/>
      <c r="TLB91" s="4"/>
      <c r="TLC91" s="4"/>
      <c r="TLD91" s="4"/>
      <c r="TLE91" s="4"/>
      <c r="TLF91" s="4"/>
      <c r="TLG91" s="4"/>
      <c r="TLH91" s="4"/>
      <c r="TLI91" s="4"/>
      <c r="TLJ91" s="4"/>
      <c r="TLK91" s="4"/>
      <c r="TLL91" s="4"/>
      <c r="TLM91" s="4"/>
      <c r="TLN91" s="4"/>
      <c r="TLO91" s="4"/>
      <c r="TLP91" s="4"/>
      <c r="TLQ91" s="4"/>
      <c r="TLR91" s="4"/>
      <c r="TLS91" s="4"/>
      <c r="TLT91" s="4"/>
      <c r="TLU91" s="4"/>
      <c r="TLV91" s="4"/>
      <c r="TLW91" s="4"/>
      <c r="TLX91" s="4"/>
      <c r="TLY91" s="4"/>
      <c r="TLZ91" s="4"/>
      <c r="TMA91" s="4"/>
      <c r="TMB91" s="4"/>
      <c r="TMC91" s="4"/>
      <c r="TMD91" s="4"/>
      <c r="TME91" s="4"/>
      <c r="TMF91" s="4"/>
      <c r="TMG91" s="4"/>
      <c r="TMH91" s="4"/>
      <c r="TMI91" s="4"/>
      <c r="TMJ91" s="4"/>
      <c r="TMK91" s="4"/>
      <c r="TML91" s="4"/>
      <c r="TMM91" s="4"/>
      <c r="TMN91" s="4"/>
      <c r="TMO91" s="4"/>
      <c r="TMP91" s="4"/>
      <c r="TMQ91" s="4"/>
      <c r="TMR91" s="4"/>
      <c r="TMS91" s="4"/>
      <c r="TMT91" s="4"/>
      <c r="TMU91" s="4"/>
      <c r="TMV91" s="4"/>
      <c r="TMW91" s="4"/>
      <c r="TMX91" s="4"/>
      <c r="TMY91" s="4"/>
      <c r="TMZ91" s="4"/>
      <c r="TNA91" s="4"/>
      <c r="TNB91" s="4"/>
      <c r="TNC91" s="4"/>
      <c r="TND91" s="4"/>
      <c r="TNE91" s="4"/>
      <c r="TNF91" s="4"/>
      <c r="TNG91" s="4"/>
      <c r="TNH91" s="4"/>
      <c r="TNI91" s="4"/>
      <c r="TNJ91" s="4"/>
      <c r="TNK91" s="4"/>
      <c r="TNL91" s="4"/>
      <c r="TNM91" s="4"/>
      <c r="TNN91" s="4"/>
      <c r="TNO91" s="4"/>
      <c r="TNP91" s="4"/>
      <c r="TNQ91" s="4"/>
      <c r="TNR91" s="4"/>
      <c r="TNS91" s="4"/>
      <c r="TNT91" s="4"/>
      <c r="TNU91" s="4"/>
      <c r="TNV91" s="4"/>
      <c r="TNW91" s="4"/>
      <c r="TNX91" s="4"/>
      <c r="TNY91" s="4"/>
      <c r="TNZ91" s="4"/>
      <c r="TOA91" s="4"/>
      <c r="TOB91" s="4"/>
      <c r="TOC91" s="4"/>
      <c r="TOD91" s="4"/>
      <c r="TOE91" s="4"/>
      <c r="TOF91" s="4"/>
      <c r="TOG91" s="4"/>
      <c r="TOH91" s="4"/>
      <c r="TOI91" s="4"/>
      <c r="TOJ91" s="4"/>
      <c r="TOK91" s="4"/>
      <c r="TOL91" s="4"/>
      <c r="TOM91" s="4"/>
      <c r="TON91" s="4"/>
      <c r="TOO91" s="4"/>
      <c r="TOP91" s="4"/>
      <c r="TOQ91" s="4"/>
      <c r="TOR91" s="4"/>
      <c r="TOS91" s="4"/>
      <c r="TOT91" s="4"/>
      <c r="TOU91" s="4"/>
      <c r="TOV91" s="4"/>
      <c r="TOW91" s="4"/>
      <c r="TOX91" s="4"/>
      <c r="TOY91" s="4"/>
      <c r="TOZ91" s="4"/>
      <c r="TPA91" s="4"/>
      <c r="TPB91" s="4"/>
      <c r="TPC91" s="4"/>
      <c r="TPD91" s="4"/>
      <c r="TPE91" s="4"/>
      <c r="TPF91" s="4"/>
      <c r="TPG91" s="4"/>
      <c r="TPH91" s="4"/>
      <c r="TPI91" s="4"/>
      <c r="TPJ91" s="4"/>
      <c r="TPK91" s="4"/>
      <c r="TPL91" s="4"/>
      <c r="TPM91" s="4"/>
      <c r="TPN91" s="4"/>
      <c r="TPO91" s="4"/>
      <c r="TPP91" s="4"/>
      <c r="TPQ91" s="4"/>
      <c r="TPR91" s="4"/>
      <c r="TPS91" s="4"/>
      <c r="TPT91" s="4"/>
      <c r="TPU91" s="4"/>
      <c r="TPV91" s="4"/>
      <c r="TPW91" s="4"/>
      <c r="TPX91" s="4"/>
      <c r="TPY91" s="4"/>
      <c r="TPZ91" s="4"/>
      <c r="TQA91" s="4"/>
      <c r="TQB91" s="4"/>
      <c r="TQC91" s="4"/>
      <c r="TQD91" s="4"/>
      <c r="TQE91" s="4"/>
      <c r="TQF91" s="4"/>
      <c r="TQG91" s="4"/>
      <c r="TQH91" s="4"/>
      <c r="TQI91" s="4"/>
      <c r="TQJ91" s="4"/>
      <c r="TQK91" s="4"/>
      <c r="TQL91" s="4"/>
      <c r="TQM91" s="4"/>
      <c r="TQN91" s="4"/>
      <c r="TQO91" s="4"/>
      <c r="TQP91" s="4"/>
      <c r="TQQ91" s="4"/>
      <c r="TQR91" s="4"/>
      <c r="TQS91" s="4"/>
      <c r="TQT91" s="4"/>
      <c r="TQU91" s="4"/>
      <c r="TQV91" s="4"/>
      <c r="TQW91" s="4"/>
      <c r="TQX91" s="4"/>
      <c r="TQY91" s="4"/>
      <c r="TQZ91" s="4"/>
      <c r="TRA91" s="4"/>
      <c r="TRB91" s="4"/>
      <c r="TRC91" s="4"/>
      <c r="TRD91" s="4"/>
      <c r="TRE91" s="4"/>
      <c r="TRF91" s="4"/>
      <c r="TRG91" s="4"/>
      <c r="TRH91" s="4"/>
      <c r="TRI91" s="4"/>
      <c r="TRJ91" s="4"/>
      <c r="TRK91" s="4"/>
      <c r="TRL91" s="4"/>
      <c r="TRM91" s="4"/>
      <c r="TRN91" s="4"/>
      <c r="TRO91" s="4"/>
      <c r="TRP91" s="4"/>
      <c r="TRQ91" s="4"/>
      <c r="TRR91" s="4"/>
      <c r="TRS91" s="4"/>
      <c r="TRT91" s="4"/>
      <c r="TRU91" s="4"/>
      <c r="TRV91" s="4"/>
      <c r="TRW91" s="4"/>
      <c r="TRX91" s="4"/>
      <c r="TRY91" s="4"/>
      <c r="TRZ91" s="4"/>
      <c r="TSA91" s="4"/>
      <c r="TSB91" s="4"/>
      <c r="TSC91" s="4"/>
      <c r="TSD91" s="4"/>
      <c r="TSE91" s="4"/>
      <c r="TSF91" s="4"/>
      <c r="TSG91" s="4"/>
      <c r="TSH91" s="4"/>
      <c r="TSI91" s="4"/>
      <c r="TSJ91" s="4"/>
      <c r="TSK91" s="4"/>
      <c r="TSL91" s="4"/>
      <c r="TSM91" s="4"/>
      <c r="TSN91" s="4"/>
      <c r="TSO91" s="4"/>
      <c r="TSP91" s="4"/>
      <c r="TSQ91" s="4"/>
      <c r="TSR91" s="4"/>
      <c r="TSS91" s="4"/>
      <c r="TST91" s="4"/>
      <c r="TSU91" s="4"/>
      <c r="TSV91" s="4"/>
      <c r="TSW91" s="4"/>
      <c r="TSX91" s="4"/>
      <c r="TSY91" s="4"/>
      <c r="TSZ91" s="4"/>
      <c r="TTA91" s="4"/>
      <c r="TTB91" s="4"/>
      <c r="TTC91" s="4"/>
      <c r="TTD91" s="4"/>
      <c r="TTE91" s="4"/>
      <c r="TTF91" s="4"/>
      <c r="TTG91" s="4"/>
      <c r="TTH91" s="4"/>
      <c r="TTI91" s="4"/>
      <c r="TTJ91" s="4"/>
      <c r="TTK91" s="4"/>
      <c r="TTL91" s="4"/>
      <c r="TTM91" s="4"/>
      <c r="TTN91" s="4"/>
      <c r="TTO91" s="4"/>
      <c r="TTP91" s="4"/>
      <c r="TTQ91" s="4"/>
      <c r="TTR91" s="4"/>
      <c r="TTS91" s="4"/>
      <c r="TTT91" s="4"/>
      <c r="TTU91" s="4"/>
      <c r="TTV91" s="4"/>
      <c r="TTW91" s="4"/>
      <c r="TTX91" s="4"/>
      <c r="TTY91" s="4"/>
      <c r="TTZ91" s="4"/>
      <c r="TUA91" s="4"/>
      <c r="TUB91" s="4"/>
      <c r="TUC91" s="4"/>
      <c r="TUD91" s="4"/>
      <c r="TUE91" s="4"/>
      <c r="TUF91" s="4"/>
      <c r="TUG91" s="4"/>
      <c r="TUH91" s="4"/>
      <c r="TUI91" s="4"/>
      <c r="TUJ91" s="4"/>
      <c r="TUK91" s="4"/>
      <c r="TUL91" s="4"/>
      <c r="TUM91" s="4"/>
      <c r="TUN91" s="4"/>
      <c r="TUO91" s="4"/>
      <c r="TUP91" s="4"/>
      <c r="TUQ91" s="4"/>
      <c r="TUR91" s="4"/>
      <c r="TUS91" s="4"/>
      <c r="TUT91" s="4"/>
      <c r="TUU91" s="4"/>
      <c r="TUV91" s="4"/>
      <c r="TUW91" s="4"/>
      <c r="TUX91" s="4"/>
      <c r="TUY91" s="4"/>
      <c r="TUZ91" s="4"/>
      <c r="TVA91" s="4"/>
      <c r="TVB91" s="4"/>
      <c r="TVC91" s="4"/>
      <c r="TVD91" s="4"/>
      <c r="TVE91" s="4"/>
      <c r="TVF91" s="4"/>
      <c r="TVG91" s="4"/>
      <c r="TVH91" s="4"/>
      <c r="TVI91" s="4"/>
      <c r="TVJ91" s="4"/>
      <c r="TVK91" s="4"/>
      <c r="TVL91" s="4"/>
      <c r="TVM91" s="4"/>
      <c r="TVN91" s="4"/>
      <c r="TVO91" s="4"/>
      <c r="TVP91" s="4"/>
      <c r="TVQ91" s="4"/>
      <c r="TVR91" s="4"/>
      <c r="TVS91" s="4"/>
      <c r="TVT91" s="4"/>
      <c r="TVU91" s="4"/>
      <c r="TVV91" s="4"/>
      <c r="TVW91" s="4"/>
      <c r="TVX91" s="4"/>
      <c r="TVY91" s="4"/>
      <c r="TVZ91" s="4"/>
      <c r="TWA91" s="4"/>
      <c r="TWB91" s="4"/>
      <c r="TWC91" s="4"/>
      <c r="TWD91" s="4"/>
      <c r="TWE91" s="4"/>
      <c r="TWF91" s="4"/>
      <c r="TWG91" s="4"/>
      <c r="TWH91" s="4"/>
      <c r="TWI91" s="4"/>
      <c r="TWJ91" s="4"/>
      <c r="TWK91" s="4"/>
      <c r="TWL91" s="4"/>
      <c r="TWM91" s="4"/>
      <c r="TWN91" s="4"/>
      <c r="TWO91" s="4"/>
      <c r="TWP91" s="4"/>
      <c r="TWQ91" s="4"/>
      <c r="TWR91" s="4"/>
      <c r="TWS91" s="4"/>
      <c r="TWT91" s="4"/>
      <c r="TWU91" s="4"/>
      <c r="TWV91" s="4"/>
      <c r="TWW91" s="4"/>
      <c r="TWX91" s="4"/>
      <c r="TWY91" s="4"/>
      <c r="TWZ91" s="4"/>
      <c r="TXA91" s="4"/>
      <c r="TXB91" s="4"/>
      <c r="TXC91" s="4"/>
      <c r="TXD91" s="4"/>
      <c r="TXE91" s="4"/>
      <c r="TXF91" s="4"/>
      <c r="TXG91" s="4"/>
      <c r="TXH91" s="4"/>
      <c r="TXI91" s="4"/>
      <c r="TXJ91" s="4"/>
      <c r="TXK91" s="4"/>
      <c r="TXL91" s="4"/>
      <c r="TXM91" s="4"/>
      <c r="TXN91" s="4"/>
      <c r="TXO91" s="4"/>
      <c r="TXP91" s="4"/>
      <c r="TXQ91" s="4"/>
      <c r="TXR91" s="4"/>
      <c r="TXS91" s="4"/>
      <c r="TXT91" s="4"/>
      <c r="TXU91" s="4"/>
      <c r="TXV91" s="4"/>
      <c r="TXW91" s="4"/>
      <c r="TXX91" s="4"/>
      <c r="TXY91" s="4"/>
      <c r="TXZ91" s="4"/>
      <c r="TYA91" s="4"/>
      <c r="TYB91" s="4"/>
      <c r="TYC91" s="4"/>
      <c r="TYD91" s="4"/>
      <c r="TYE91" s="4"/>
      <c r="TYF91" s="4"/>
      <c r="TYG91" s="4"/>
      <c r="TYH91" s="4"/>
      <c r="TYI91" s="4"/>
      <c r="TYJ91" s="4"/>
      <c r="TYK91" s="4"/>
      <c r="TYL91" s="4"/>
      <c r="TYM91" s="4"/>
      <c r="TYN91" s="4"/>
      <c r="TYO91" s="4"/>
      <c r="TYP91" s="4"/>
      <c r="TYQ91" s="4"/>
      <c r="TYR91" s="4"/>
      <c r="TYS91" s="4"/>
      <c r="TYT91" s="4"/>
      <c r="TYU91" s="4"/>
      <c r="TYV91" s="4"/>
      <c r="TYW91" s="4"/>
      <c r="TYX91" s="4"/>
      <c r="TYY91" s="4"/>
      <c r="TYZ91" s="4"/>
      <c r="TZA91" s="4"/>
      <c r="TZB91" s="4"/>
      <c r="TZC91" s="4"/>
      <c r="TZD91" s="4"/>
      <c r="TZE91" s="4"/>
      <c r="TZF91" s="4"/>
      <c r="TZG91" s="4"/>
      <c r="TZH91" s="4"/>
      <c r="TZI91" s="4"/>
      <c r="TZJ91" s="4"/>
      <c r="TZK91" s="4"/>
      <c r="TZL91" s="4"/>
      <c r="TZM91" s="4"/>
      <c r="TZN91" s="4"/>
      <c r="TZO91" s="4"/>
      <c r="TZP91" s="4"/>
      <c r="TZQ91" s="4"/>
      <c r="TZR91" s="4"/>
      <c r="TZS91" s="4"/>
      <c r="TZT91" s="4"/>
      <c r="TZU91" s="4"/>
      <c r="TZV91" s="4"/>
      <c r="TZW91" s="4"/>
      <c r="TZX91" s="4"/>
      <c r="TZY91" s="4"/>
      <c r="TZZ91" s="4"/>
      <c r="UAA91" s="4"/>
      <c r="UAB91" s="4"/>
      <c r="UAC91" s="4"/>
      <c r="UAD91" s="4"/>
      <c r="UAE91" s="4"/>
      <c r="UAF91" s="4"/>
      <c r="UAG91" s="4"/>
      <c r="UAH91" s="4"/>
      <c r="UAI91" s="4"/>
      <c r="UAJ91" s="4"/>
      <c r="UAK91" s="4"/>
      <c r="UAL91" s="4"/>
      <c r="UAM91" s="4"/>
      <c r="UAN91" s="4"/>
      <c r="UAO91" s="4"/>
      <c r="UAP91" s="4"/>
      <c r="UAQ91" s="4"/>
      <c r="UAR91" s="4"/>
      <c r="UAS91" s="4"/>
      <c r="UAT91" s="4"/>
      <c r="UAU91" s="4"/>
      <c r="UAV91" s="4"/>
      <c r="UAW91" s="4"/>
      <c r="UAX91" s="4"/>
      <c r="UAY91" s="4"/>
      <c r="UAZ91" s="4"/>
      <c r="UBA91" s="4"/>
      <c r="UBB91" s="4"/>
      <c r="UBC91" s="4"/>
      <c r="UBD91" s="4"/>
      <c r="UBE91" s="4"/>
      <c r="UBF91" s="4"/>
      <c r="UBG91" s="4"/>
      <c r="UBH91" s="4"/>
      <c r="UBI91" s="4"/>
      <c r="UBJ91" s="4"/>
      <c r="UBK91" s="4"/>
      <c r="UBL91" s="4"/>
      <c r="UBM91" s="4"/>
      <c r="UBN91" s="4"/>
      <c r="UBO91" s="4"/>
      <c r="UBP91" s="4"/>
      <c r="UBQ91" s="4"/>
      <c r="UBR91" s="4"/>
      <c r="UBS91" s="4"/>
      <c r="UBT91" s="4"/>
      <c r="UBU91" s="4"/>
      <c r="UBV91" s="4"/>
      <c r="UBW91" s="4"/>
      <c r="UBX91" s="4"/>
      <c r="UBY91" s="4"/>
      <c r="UBZ91" s="4"/>
      <c r="UCA91" s="4"/>
      <c r="UCB91" s="4"/>
      <c r="UCC91" s="4"/>
      <c r="UCD91" s="4"/>
      <c r="UCE91" s="4"/>
      <c r="UCF91" s="4"/>
      <c r="UCG91" s="4"/>
      <c r="UCH91" s="4"/>
      <c r="UCI91" s="4"/>
      <c r="UCJ91" s="4"/>
      <c r="UCK91" s="4"/>
      <c r="UCL91" s="4"/>
      <c r="UCM91" s="4"/>
      <c r="UCN91" s="4"/>
      <c r="UCO91" s="4"/>
      <c r="UCP91" s="4"/>
      <c r="UCQ91" s="4"/>
      <c r="UCR91" s="4"/>
      <c r="UCS91" s="4"/>
      <c r="UCT91" s="4"/>
      <c r="UCU91" s="4"/>
      <c r="UCV91" s="4"/>
      <c r="UCW91" s="4"/>
      <c r="UCX91" s="4"/>
      <c r="UCY91" s="4"/>
      <c r="UCZ91" s="4"/>
      <c r="UDA91" s="4"/>
      <c r="UDB91" s="4"/>
      <c r="UDC91" s="4"/>
      <c r="UDD91" s="4"/>
      <c r="UDE91" s="4"/>
      <c r="UDF91" s="4"/>
      <c r="UDG91" s="4"/>
      <c r="UDH91" s="4"/>
      <c r="UDI91" s="4"/>
      <c r="UDJ91" s="4"/>
      <c r="UDK91" s="4"/>
      <c r="UDL91" s="4"/>
      <c r="UDM91" s="4"/>
      <c r="UDN91" s="4"/>
      <c r="UDO91" s="4"/>
      <c r="UDP91" s="4"/>
      <c r="UDQ91" s="4"/>
      <c r="UDR91" s="4"/>
      <c r="UDS91" s="4"/>
      <c r="UDT91" s="4"/>
      <c r="UDU91" s="4"/>
      <c r="UDV91" s="4"/>
      <c r="UDW91" s="4"/>
      <c r="UDX91" s="4"/>
      <c r="UDY91" s="4"/>
      <c r="UDZ91" s="4"/>
      <c r="UEA91" s="4"/>
      <c r="UEB91" s="4"/>
      <c r="UEC91" s="4"/>
      <c r="UED91" s="4"/>
      <c r="UEE91" s="4"/>
      <c r="UEF91" s="4"/>
      <c r="UEG91" s="4"/>
      <c r="UEH91" s="4"/>
      <c r="UEI91" s="4"/>
      <c r="UEJ91" s="4"/>
      <c r="UEK91" s="4"/>
      <c r="UEL91" s="4"/>
      <c r="UEM91" s="4"/>
      <c r="UEN91" s="4"/>
      <c r="UEO91" s="4"/>
      <c r="UEP91" s="4"/>
      <c r="UEQ91" s="4"/>
      <c r="UER91" s="4"/>
      <c r="UES91" s="4"/>
      <c r="UET91" s="4"/>
      <c r="UEU91" s="4"/>
      <c r="UEV91" s="4"/>
      <c r="UEW91" s="4"/>
      <c r="UEX91" s="4"/>
      <c r="UEY91" s="4"/>
      <c r="UEZ91" s="4"/>
      <c r="UFA91" s="4"/>
      <c r="UFB91" s="4"/>
      <c r="UFC91" s="4"/>
      <c r="UFD91" s="4"/>
      <c r="UFE91" s="4"/>
      <c r="UFF91" s="4"/>
      <c r="UFG91" s="4"/>
      <c r="UFH91" s="4"/>
      <c r="UFI91" s="4"/>
      <c r="UFJ91" s="4"/>
      <c r="UFK91" s="4"/>
      <c r="UFL91" s="4"/>
      <c r="UFM91" s="4"/>
      <c r="UFN91" s="4"/>
      <c r="UFO91" s="4"/>
      <c r="UFP91" s="4"/>
      <c r="UFQ91" s="4"/>
      <c r="UFR91" s="4"/>
      <c r="UFS91" s="4"/>
      <c r="UFT91" s="4"/>
      <c r="UFU91" s="4"/>
      <c r="UFV91" s="4"/>
      <c r="UFW91" s="4"/>
      <c r="UFX91" s="4"/>
      <c r="UFY91" s="4"/>
      <c r="UFZ91" s="4"/>
      <c r="UGA91" s="4"/>
      <c r="UGB91" s="4"/>
      <c r="UGC91" s="4"/>
      <c r="UGD91" s="4"/>
      <c r="UGE91" s="4"/>
      <c r="UGF91" s="4"/>
      <c r="UGG91" s="4"/>
      <c r="UGH91" s="4"/>
      <c r="UGI91" s="4"/>
      <c r="UGJ91" s="4"/>
      <c r="UGK91" s="4"/>
      <c r="UGL91" s="4"/>
      <c r="UGM91" s="4"/>
      <c r="UGN91" s="4"/>
      <c r="UGO91" s="4"/>
      <c r="UGP91" s="4"/>
      <c r="UGQ91" s="4"/>
      <c r="UGR91" s="4"/>
      <c r="UGS91" s="4"/>
      <c r="UGT91" s="4"/>
      <c r="UGU91" s="4"/>
      <c r="UGV91" s="4"/>
      <c r="UGW91" s="4"/>
      <c r="UGX91" s="4"/>
      <c r="UGY91" s="4"/>
      <c r="UGZ91" s="4"/>
      <c r="UHA91" s="4"/>
      <c r="UHB91" s="4"/>
      <c r="UHC91" s="4"/>
      <c r="UHD91" s="4"/>
      <c r="UHE91" s="4"/>
      <c r="UHF91" s="4"/>
      <c r="UHG91" s="4"/>
      <c r="UHH91" s="4"/>
      <c r="UHI91" s="4"/>
      <c r="UHJ91" s="4"/>
      <c r="UHK91" s="4"/>
      <c r="UHL91" s="4"/>
      <c r="UHM91" s="4"/>
      <c r="UHN91" s="4"/>
      <c r="UHO91" s="4"/>
      <c r="UHP91" s="4"/>
      <c r="UHQ91" s="4"/>
      <c r="UHR91" s="4"/>
      <c r="UHS91" s="4"/>
      <c r="UHT91" s="4"/>
      <c r="UHU91" s="4"/>
      <c r="UHV91" s="4"/>
      <c r="UHW91" s="4"/>
      <c r="UHX91" s="4"/>
      <c r="UHY91" s="4"/>
      <c r="UHZ91" s="4"/>
      <c r="UIA91" s="4"/>
      <c r="UIB91" s="4"/>
      <c r="UIC91" s="4"/>
      <c r="UID91" s="4"/>
      <c r="UIE91" s="4"/>
      <c r="UIF91" s="4"/>
      <c r="UIG91" s="4"/>
      <c r="UIH91" s="4"/>
      <c r="UII91" s="4"/>
      <c r="UIJ91" s="4"/>
      <c r="UIK91" s="4"/>
      <c r="UIL91" s="4"/>
      <c r="UIM91" s="4"/>
      <c r="UIN91" s="4"/>
      <c r="UIO91" s="4"/>
      <c r="UIP91" s="4"/>
      <c r="UIQ91" s="4"/>
      <c r="UIR91" s="4"/>
      <c r="UIS91" s="4"/>
      <c r="UIT91" s="4"/>
      <c r="UIU91" s="4"/>
      <c r="UIV91" s="4"/>
      <c r="UIW91" s="4"/>
      <c r="UIX91" s="4"/>
      <c r="UIY91" s="4"/>
      <c r="UIZ91" s="4"/>
      <c r="UJA91" s="4"/>
      <c r="UJB91" s="4"/>
      <c r="UJC91" s="4"/>
      <c r="UJD91" s="4"/>
      <c r="UJE91" s="4"/>
      <c r="UJF91" s="4"/>
      <c r="UJG91" s="4"/>
      <c r="UJH91" s="4"/>
      <c r="UJI91" s="4"/>
      <c r="UJJ91" s="4"/>
      <c r="UJK91" s="4"/>
      <c r="UJL91" s="4"/>
      <c r="UJM91" s="4"/>
      <c r="UJN91" s="4"/>
      <c r="UJO91" s="4"/>
      <c r="UJP91" s="4"/>
      <c r="UJQ91" s="4"/>
      <c r="UJR91" s="4"/>
      <c r="UJS91" s="4"/>
      <c r="UJT91" s="4"/>
      <c r="UJU91" s="4"/>
      <c r="UJV91" s="4"/>
      <c r="UJW91" s="4"/>
      <c r="UJX91" s="4"/>
      <c r="UJY91" s="4"/>
      <c r="UJZ91" s="4"/>
      <c r="UKA91" s="4"/>
      <c r="UKB91" s="4"/>
      <c r="UKC91" s="4"/>
      <c r="UKD91" s="4"/>
      <c r="UKE91" s="4"/>
      <c r="UKF91" s="4"/>
      <c r="UKG91" s="4"/>
      <c r="UKH91" s="4"/>
      <c r="UKI91" s="4"/>
      <c r="UKJ91" s="4"/>
      <c r="UKK91" s="4"/>
      <c r="UKL91" s="4"/>
      <c r="UKM91" s="4"/>
      <c r="UKN91" s="4"/>
      <c r="UKO91" s="4"/>
      <c r="UKP91" s="4"/>
      <c r="UKQ91" s="4"/>
      <c r="UKR91" s="4"/>
      <c r="UKS91" s="4"/>
      <c r="UKT91" s="4"/>
      <c r="UKU91" s="4"/>
      <c r="UKV91" s="4"/>
      <c r="UKW91" s="4"/>
      <c r="UKX91" s="4"/>
      <c r="UKY91" s="4"/>
      <c r="UKZ91" s="4"/>
      <c r="ULA91" s="4"/>
      <c r="ULB91" s="4"/>
      <c r="ULC91" s="4"/>
      <c r="ULD91" s="4"/>
      <c r="ULE91" s="4"/>
      <c r="ULF91" s="4"/>
      <c r="ULG91" s="4"/>
      <c r="ULH91" s="4"/>
      <c r="ULI91" s="4"/>
      <c r="ULJ91" s="4"/>
      <c r="ULK91" s="4"/>
      <c r="ULL91" s="4"/>
      <c r="ULM91" s="4"/>
      <c r="ULN91" s="4"/>
      <c r="ULO91" s="4"/>
      <c r="ULP91" s="4"/>
      <c r="ULQ91" s="4"/>
      <c r="ULR91" s="4"/>
      <c r="ULS91" s="4"/>
      <c r="ULT91" s="4"/>
      <c r="ULU91" s="4"/>
      <c r="ULV91" s="4"/>
      <c r="ULW91" s="4"/>
      <c r="ULX91" s="4"/>
      <c r="ULY91" s="4"/>
      <c r="ULZ91" s="4"/>
      <c r="UMA91" s="4"/>
      <c r="UMB91" s="4"/>
      <c r="UMC91" s="4"/>
      <c r="UMD91" s="4"/>
      <c r="UME91" s="4"/>
      <c r="UMF91" s="4"/>
      <c r="UMG91" s="4"/>
      <c r="UMH91" s="4"/>
      <c r="UMI91" s="4"/>
      <c r="UMJ91" s="4"/>
      <c r="UMK91" s="4"/>
      <c r="UML91" s="4"/>
      <c r="UMM91" s="4"/>
      <c r="UMN91" s="4"/>
      <c r="UMO91" s="4"/>
      <c r="UMP91" s="4"/>
      <c r="UMQ91" s="4"/>
      <c r="UMR91" s="4"/>
      <c r="UMS91" s="4"/>
      <c r="UMT91" s="4"/>
      <c r="UMU91" s="4"/>
      <c r="UMV91" s="4"/>
      <c r="UMW91" s="4"/>
      <c r="UMX91" s="4"/>
      <c r="UMY91" s="4"/>
      <c r="UMZ91" s="4"/>
      <c r="UNA91" s="4"/>
      <c r="UNB91" s="4"/>
      <c r="UNC91" s="4"/>
      <c r="UND91" s="4"/>
      <c r="UNE91" s="4"/>
      <c r="UNF91" s="4"/>
      <c r="UNG91" s="4"/>
      <c r="UNH91" s="4"/>
      <c r="UNI91" s="4"/>
      <c r="UNJ91" s="4"/>
      <c r="UNK91" s="4"/>
      <c r="UNL91" s="4"/>
      <c r="UNM91" s="4"/>
      <c r="UNN91" s="4"/>
      <c r="UNO91" s="4"/>
      <c r="UNP91" s="4"/>
      <c r="UNQ91" s="4"/>
      <c r="UNR91" s="4"/>
      <c r="UNS91" s="4"/>
      <c r="UNT91" s="4"/>
      <c r="UNU91" s="4"/>
      <c r="UNV91" s="4"/>
      <c r="UNW91" s="4"/>
      <c r="UNX91" s="4"/>
      <c r="UNY91" s="4"/>
      <c r="UNZ91" s="4"/>
      <c r="UOA91" s="4"/>
      <c r="UOB91" s="4"/>
      <c r="UOC91" s="4"/>
      <c r="UOD91" s="4"/>
      <c r="UOE91" s="4"/>
      <c r="UOF91" s="4"/>
      <c r="UOG91" s="4"/>
      <c r="UOH91" s="4"/>
      <c r="UOI91" s="4"/>
      <c r="UOJ91" s="4"/>
      <c r="UOK91" s="4"/>
      <c r="UOL91" s="4"/>
      <c r="UOM91" s="4"/>
      <c r="UON91" s="4"/>
      <c r="UOO91" s="4"/>
      <c r="UOP91" s="4"/>
      <c r="UOQ91" s="4"/>
      <c r="UOR91" s="4"/>
      <c r="UOS91" s="4"/>
      <c r="UOT91" s="4"/>
      <c r="UOU91" s="4"/>
      <c r="UOV91" s="4"/>
      <c r="UOW91" s="4"/>
      <c r="UOX91" s="4"/>
      <c r="UOY91" s="4"/>
      <c r="UOZ91" s="4"/>
      <c r="UPA91" s="4"/>
      <c r="UPB91" s="4"/>
      <c r="UPC91" s="4"/>
      <c r="UPD91" s="4"/>
      <c r="UPE91" s="4"/>
      <c r="UPF91" s="4"/>
      <c r="UPG91" s="4"/>
      <c r="UPH91" s="4"/>
      <c r="UPI91" s="4"/>
      <c r="UPJ91" s="4"/>
      <c r="UPK91" s="4"/>
      <c r="UPL91" s="4"/>
      <c r="UPM91" s="4"/>
      <c r="UPN91" s="4"/>
      <c r="UPO91" s="4"/>
      <c r="UPP91" s="4"/>
      <c r="UPQ91" s="4"/>
      <c r="UPR91" s="4"/>
      <c r="UPS91" s="4"/>
      <c r="UPT91" s="4"/>
      <c r="UPU91" s="4"/>
      <c r="UPV91" s="4"/>
      <c r="UPW91" s="4"/>
      <c r="UPX91" s="4"/>
      <c r="UPY91" s="4"/>
      <c r="UPZ91" s="4"/>
      <c r="UQA91" s="4"/>
      <c r="UQB91" s="4"/>
      <c r="UQC91" s="4"/>
      <c r="UQD91" s="4"/>
      <c r="UQE91" s="4"/>
      <c r="UQF91" s="4"/>
      <c r="UQG91" s="4"/>
      <c r="UQH91" s="4"/>
      <c r="UQI91" s="4"/>
      <c r="UQJ91" s="4"/>
      <c r="UQK91" s="4"/>
      <c r="UQL91" s="4"/>
      <c r="UQM91" s="4"/>
      <c r="UQN91" s="4"/>
      <c r="UQO91" s="4"/>
      <c r="UQP91" s="4"/>
      <c r="UQQ91" s="4"/>
      <c r="UQR91" s="4"/>
      <c r="UQS91" s="4"/>
      <c r="UQT91" s="4"/>
      <c r="UQU91" s="4"/>
      <c r="UQV91" s="4"/>
      <c r="UQW91" s="4"/>
      <c r="UQX91" s="4"/>
      <c r="UQY91" s="4"/>
      <c r="UQZ91" s="4"/>
      <c r="URA91" s="4"/>
      <c r="URB91" s="4"/>
      <c r="URC91" s="4"/>
      <c r="URD91" s="4"/>
      <c r="URE91" s="4"/>
      <c r="URF91" s="4"/>
      <c r="URG91" s="4"/>
      <c r="URH91" s="4"/>
      <c r="URI91" s="4"/>
      <c r="URJ91" s="4"/>
      <c r="URK91" s="4"/>
      <c r="URL91" s="4"/>
      <c r="URM91" s="4"/>
      <c r="URN91" s="4"/>
      <c r="URO91" s="4"/>
      <c r="URP91" s="4"/>
      <c r="URQ91" s="4"/>
      <c r="URR91" s="4"/>
      <c r="URS91" s="4"/>
      <c r="URT91" s="4"/>
      <c r="URU91" s="4"/>
      <c r="URV91" s="4"/>
      <c r="URW91" s="4"/>
      <c r="URX91" s="4"/>
      <c r="URY91" s="4"/>
      <c r="URZ91" s="4"/>
      <c r="USA91" s="4"/>
      <c r="USB91" s="4"/>
      <c r="USC91" s="4"/>
      <c r="USD91" s="4"/>
      <c r="USE91" s="4"/>
      <c r="USF91" s="4"/>
      <c r="USG91" s="4"/>
      <c r="USH91" s="4"/>
      <c r="USI91" s="4"/>
      <c r="USJ91" s="4"/>
      <c r="USK91" s="4"/>
      <c r="USL91" s="4"/>
      <c r="USM91" s="4"/>
      <c r="USN91" s="4"/>
      <c r="USO91" s="4"/>
      <c r="USP91" s="4"/>
      <c r="USQ91" s="4"/>
      <c r="USR91" s="4"/>
      <c r="USS91" s="4"/>
      <c r="UST91" s="4"/>
      <c r="USU91" s="4"/>
      <c r="USV91" s="4"/>
      <c r="USW91" s="4"/>
      <c r="USX91" s="4"/>
      <c r="USY91" s="4"/>
      <c r="USZ91" s="4"/>
      <c r="UTA91" s="4"/>
      <c r="UTB91" s="4"/>
      <c r="UTC91" s="4"/>
      <c r="UTD91" s="4"/>
      <c r="UTE91" s="4"/>
      <c r="UTF91" s="4"/>
      <c r="UTG91" s="4"/>
      <c r="UTH91" s="4"/>
      <c r="UTI91" s="4"/>
      <c r="UTJ91" s="4"/>
      <c r="UTK91" s="4"/>
      <c r="UTL91" s="4"/>
      <c r="UTM91" s="4"/>
      <c r="UTN91" s="4"/>
      <c r="UTO91" s="4"/>
      <c r="UTP91" s="4"/>
      <c r="UTQ91" s="4"/>
      <c r="UTR91" s="4"/>
      <c r="UTS91" s="4"/>
      <c r="UTT91" s="4"/>
      <c r="UTU91" s="4"/>
      <c r="UTV91" s="4"/>
      <c r="UTW91" s="4"/>
      <c r="UTX91" s="4"/>
      <c r="UTY91" s="4"/>
      <c r="UTZ91" s="4"/>
      <c r="UUA91" s="4"/>
      <c r="UUB91" s="4"/>
      <c r="UUC91" s="4"/>
      <c r="UUD91" s="4"/>
      <c r="UUE91" s="4"/>
      <c r="UUF91" s="4"/>
      <c r="UUG91" s="4"/>
      <c r="UUH91" s="4"/>
      <c r="UUI91" s="4"/>
      <c r="UUJ91" s="4"/>
      <c r="UUK91" s="4"/>
      <c r="UUL91" s="4"/>
      <c r="UUM91" s="4"/>
      <c r="UUN91" s="4"/>
      <c r="UUO91" s="4"/>
      <c r="UUP91" s="4"/>
      <c r="UUQ91" s="4"/>
      <c r="UUR91" s="4"/>
      <c r="UUS91" s="4"/>
      <c r="UUT91" s="4"/>
      <c r="UUU91" s="4"/>
      <c r="UUV91" s="4"/>
      <c r="UUW91" s="4"/>
      <c r="UUX91" s="4"/>
      <c r="UUY91" s="4"/>
      <c r="UUZ91" s="4"/>
      <c r="UVA91" s="4"/>
      <c r="UVB91" s="4"/>
      <c r="UVC91" s="4"/>
      <c r="UVD91" s="4"/>
      <c r="UVE91" s="4"/>
      <c r="UVF91" s="4"/>
      <c r="UVG91" s="4"/>
      <c r="UVH91" s="4"/>
      <c r="UVI91" s="4"/>
      <c r="UVJ91" s="4"/>
      <c r="UVK91" s="4"/>
      <c r="UVL91" s="4"/>
      <c r="UVM91" s="4"/>
      <c r="UVN91" s="4"/>
      <c r="UVO91" s="4"/>
      <c r="UVP91" s="4"/>
      <c r="UVQ91" s="4"/>
      <c r="UVR91" s="4"/>
      <c r="UVS91" s="4"/>
      <c r="UVT91" s="4"/>
      <c r="UVU91" s="4"/>
      <c r="UVV91" s="4"/>
      <c r="UVW91" s="4"/>
      <c r="UVX91" s="4"/>
      <c r="UVY91" s="4"/>
      <c r="UVZ91" s="4"/>
      <c r="UWA91" s="4"/>
      <c r="UWB91" s="4"/>
      <c r="UWC91" s="4"/>
      <c r="UWD91" s="4"/>
      <c r="UWE91" s="4"/>
      <c r="UWF91" s="4"/>
      <c r="UWG91" s="4"/>
      <c r="UWH91" s="4"/>
      <c r="UWI91" s="4"/>
      <c r="UWJ91" s="4"/>
      <c r="UWK91" s="4"/>
      <c r="UWL91" s="4"/>
      <c r="UWM91" s="4"/>
      <c r="UWN91" s="4"/>
      <c r="UWO91" s="4"/>
      <c r="UWP91" s="4"/>
      <c r="UWQ91" s="4"/>
      <c r="UWR91" s="4"/>
      <c r="UWS91" s="4"/>
      <c r="UWT91" s="4"/>
      <c r="UWU91" s="4"/>
      <c r="UWV91" s="4"/>
      <c r="UWW91" s="4"/>
      <c r="UWX91" s="4"/>
      <c r="UWY91" s="4"/>
      <c r="UWZ91" s="4"/>
      <c r="UXA91" s="4"/>
      <c r="UXB91" s="4"/>
      <c r="UXC91" s="4"/>
      <c r="UXD91" s="4"/>
      <c r="UXE91" s="4"/>
      <c r="UXF91" s="4"/>
      <c r="UXG91" s="4"/>
      <c r="UXH91" s="4"/>
      <c r="UXI91" s="4"/>
      <c r="UXJ91" s="4"/>
      <c r="UXK91" s="4"/>
      <c r="UXL91" s="4"/>
      <c r="UXM91" s="4"/>
      <c r="UXN91" s="4"/>
      <c r="UXO91" s="4"/>
      <c r="UXP91" s="4"/>
      <c r="UXQ91" s="4"/>
      <c r="UXR91" s="4"/>
      <c r="UXS91" s="4"/>
      <c r="UXT91" s="4"/>
      <c r="UXU91" s="4"/>
      <c r="UXV91" s="4"/>
      <c r="UXW91" s="4"/>
      <c r="UXX91" s="4"/>
      <c r="UXY91" s="4"/>
      <c r="UXZ91" s="4"/>
      <c r="UYA91" s="4"/>
      <c r="UYB91" s="4"/>
      <c r="UYC91" s="4"/>
      <c r="UYD91" s="4"/>
      <c r="UYE91" s="4"/>
      <c r="UYF91" s="4"/>
      <c r="UYG91" s="4"/>
      <c r="UYH91" s="4"/>
      <c r="UYI91" s="4"/>
      <c r="UYJ91" s="4"/>
      <c r="UYK91" s="4"/>
      <c r="UYL91" s="4"/>
      <c r="UYM91" s="4"/>
      <c r="UYN91" s="4"/>
      <c r="UYO91" s="4"/>
      <c r="UYP91" s="4"/>
      <c r="UYQ91" s="4"/>
      <c r="UYR91" s="4"/>
      <c r="UYS91" s="4"/>
      <c r="UYT91" s="4"/>
      <c r="UYU91" s="4"/>
      <c r="UYV91" s="4"/>
      <c r="UYW91" s="4"/>
      <c r="UYX91" s="4"/>
      <c r="UYY91" s="4"/>
      <c r="UYZ91" s="4"/>
      <c r="UZA91" s="4"/>
      <c r="UZB91" s="4"/>
      <c r="UZC91" s="4"/>
      <c r="UZD91" s="4"/>
      <c r="UZE91" s="4"/>
      <c r="UZF91" s="4"/>
      <c r="UZG91" s="4"/>
      <c r="UZH91" s="4"/>
      <c r="UZI91" s="4"/>
      <c r="UZJ91" s="4"/>
      <c r="UZK91" s="4"/>
      <c r="UZL91" s="4"/>
      <c r="UZM91" s="4"/>
      <c r="UZN91" s="4"/>
      <c r="UZO91" s="4"/>
      <c r="UZP91" s="4"/>
      <c r="UZQ91" s="4"/>
      <c r="UZR91" s="4"/>
      <c r="UZS91" s="4"/>
      <c r="UZT91" s="4"/>
      <c r="UZU91" s="4"/>
      <c r="UZV91" s="4"/>
      <c r="UZW91" s="4"/>
      <c r="UZX91" s="4"/>
      <c r="UZY91" s="4"/>
      <c r="UZZ91" s="4"/>
      <c r="VAA91" s="4"/>
      <c r="VAB91" s="4"/>
      <c r="VAC91" s="4"/>
      <c r="VAD91" s="4"/>
      <c r="VAE91" s="4"/>
      <c r="VAF91" s="4"/>
      <c r="VAG91" s="4"/>
      <c r="VAH91" s="4"/>
      <c r="VAI91" s="4"/>
      <c r="VAJ91" s="4"/>
      <c r="VAK91" s="4"/>
      <c r="VAL91" s="4"/>
      <c r="VAM91" s="4"/>
      <c r="VAN91" s="4"/>
      <c r="VAO91" s="4"/>
      <c r="VAP91" s="4"/>
      <c r="VAQ91" s="4"/>
      <c r="VAR91" s="4"/>
      <c r="VAS91" s="4"/>
      <c r="VAT91" s="4"/>
      <c r="VAU91" s="4"/>
      <c r="VAV91" s="4"/>
      <c r="VAW91" s="4"/>
      <c r="VAX91" s="4"/>
      <c r="VAY91" s="4"/>
      <c r="VAZ91" s="4"/>
      <c r="VBA91" s="4"/>
      <c r="VBB91" s="4"/>
      <c r="VBC91" s="4"/>
      <c r="VBD91" s="4"/>
      <c r="VBE91" s="4"/>
      <c r="VBF91" s="4"/>
      <c r="VBG91" s="4"/>
      <c r="VBH91" s="4"/>
      <c r="VBI91" s="4"/>
      <c r="VBJ91" s="4"/>
      <c r="VBK91" s="4"/>
      <c r="VBL91" s="4"/>
      <c r="VBM91" s="4"/>
      <c r="VBN91" s="4"/>
      <c r="VBO91" s="4"/>
      <c r="VBP91" s="4"/>
      <c r="VBQ91" s="4"/>
      <c r="VBR91" s="4"/>
      <c r="VBS91" s="4"/>
      <c r="VBT91" s="4"/>
      <c r="VBU91" s="4"/>
      <c r="VBV91" s="4"/>
      <c r="VBW91" s="4"/>
      <c r="VBX91" s="4"/>
      <c r="VBY91" s="4"/>
      <c r="VBZ91" s="4"/>
      <c r="VCA91" s="4"/>
      <c r="VCB91" s="4"/>
      <c r="VCC91" s="4"/>
      <c r="VCD91" s="4"/>
      <c r="VCE91" s="4"/>
      <c r="VCF91" s="4"/>
      <c r="VCG91" s="4"/>
      <c r="VCH91" s="4"/>
      <c r="VCI91" s="4"/>
      <c r="VCJ91" s="4"/>
      <c r="VCK91" s="4"/>
      <c r="VCL91" s="4"/>
      <c r="VCM91" s="4"/>
      <c r="VCN91" s="4"/>
      <c r="VCO91" s="4"/>
      <c r="VCP91" s="4"/>
      <c r="VCQ91" s="4"/>
      <c r="VCR91" s="4"/>
      <c r="VCS91" s="4"/>
      <c r="VCT91" s="4"/>
      <c r="VCU91" s="4"/>
      <c r="VCV91" s="4"/>
      <c r="VCW91" s="4"/>
      <c r="VCX91" s="4"/>
      <c r="VCY91" s="4"/>
      <c r="VCZ91" s="4"/>
      <c r="VDA91" s="4"/>
      <c r="VDB91" s="4"/>
      <c r="VDC91" s="4"/>
      <c r="VDD91" s="4"/>
      <c r="VDE91" s="4"/>
      <c r="VDF91" s="4"/>
      <c r="VDG91" s="4"/>
      <c r="VDH91" s="4"/>
      <c r="VDI91" s="4"/>
      <c r="VDJ91" s="4"/>
      <c r="VDK91" s="4"/>
      <c r="VDL91" s="4"/>
      <c r="VDM91" s="4"/>
      <c r="VDN91" s="4"/>
      <c r="VDO91" s="4"/>
      <c r="VDP91" s="4"/>
      <c r="VDQ91" s="4"/>
      <c r="VDR91" s="4"/>
      <c r="VDS91" s="4"/>
      <c r="VDT91" s="4"/>
      <c r="VDU91" s="4"/>
      <c r="VDV91" s="4"/>
      <c r="VDW91" s="4"/>
      <c r="VDX91" s="4"/>
      <c r="VDY91" s="4"/>
      <c r="VDZ91" s="4"/>
      <c r="VEA91" s="4"/>
      <c r="VEB91" s="4"/>
      <c r="VEC91" s="4"/>
      <c r="VED91" s="4"/>
      <c r="VEE91" s="4"/>
      <c r="VEF91" s="4"/>
      <c r="VEG91" s="4"/>
      <c r="VEH91" s="4"/>
      <c r="VEI91" s="4"/>
      <c r="VEJ91" s="4"/>
      <c r="VEK91" s="4"/>
      <c r="VEL91" s="4"/>
      <c r="VEM91" s="4"/>
      <c r="VEN91" s="4"/>
      <c r="VEO91" s="4"/>
      <c r="VEP91" s="4"/>
      <c r="VEQ91" s="4"/>
      <c r="VER91" s="4"/>
      <c r="VES91" s="4"/>
      <c r="VET91" s="4"/>
      <c r="VEU91" s="4"/>
      <c r="VEV91" s="4"/>
      <c r="VEW91" s="4"/>
      <c r="VEX91" s="4"/>
      <c r="VEY91" s="4"/>
      <c r="VEZ91" s="4"/>
      <c r="VFA91" s="4"/>
      <c r="VFB91" s="4"/>
      <c r="VFC91" s="4"/>
      <c r="VFD91" s="4"/>
      <c r="VFE91" s="4"/>
      <c r="VFF91" s="4"/>
      <c r="VFG91" s="4"/>
      <c r="VFH91" s="4"/>
      <c r="VFI91" s="4"/>
      <c r="VFJ91" s="4"/>
      <c r="VFK91" s="4"/>
      <c r="VFL91" s="4"/>
      <c r="VFM91" s="4"/>
      <c r="VFN91" s="4"/>
      <c r="VFO91" s="4"/>
      <c r="VFP91" s="4"/>
      <c r="VFQ91" s="4"/>
      <c r="VFR91" s="4"/>
      <c r="VFS91" s="4"/>
      <c r="VFT91" s="4"/>
      <c r="VFU91" s="4"/>
      <c r="VFV91" s="4"/>
      <c r="VFW91" s="4"/>
      <c r="VFX91" s="4"/>
      <c r="VFY91" s="4"/>
      <c r="VFZ91" s="4"/>
      <c r="VGA91" s="4"/>
      <c r="VGB91" s="4"/>
      <c r="VGC91" s="4"/>
      <c r="VGD91" s="4"/>
      <c r="VGE91" s="4"/>
      <c r="VGF91" s="4"/>
      <c r="VGG91" s="4"/>
      <c r="VGH91" s="4"/>
      <c r="VGI91" s="4"/>
      <c r="VGJ91" s="4"/>
      <c r="VGK91" s="4"/>
      <c r="VGL91" s="4"/>
      <c r="VGM91" s="4"/>
      <c r="VGN91" s="4"/>
      <c r="VGO91" s="4"/>
      <c r="VGP91" s="4"/>
      <c r="VGQ91" s="4"/>
      <c r="VGR91" s="4"/>
      <c r="VGS91" s="4"/>
      <c r="VGT91" s="4"/>
      <c r="VGU91" s="4"/>
      <c r="VGV91" s="4"/>
      <c r="VGW91" s="4"/>
      <c r="VGX91" s="4"/>
      <c r="VGY91" s="4"/>
      <c r="VGZ91" s="4"/>
      <c r="VHA91" s="4"/>
      <c r="VHB91" s="4"/>
      <c r="VHC91" s="4"/>
      <c r="VHD91" s="4"/>
      <c r="VHE91" s="4"/>
      <c r="VHF91" s="4"/>
      <c r="VHG91" s="4"/>
      <c r="VHH91" s="4"/>
      <c r="VHI91" s="4"/>
      <c r="VHJ91" s="4"/>
      <c r="VHK91" s="4"/>
      <c r="VHL91" s="4"/>
      <c r="VHM91" s="4"/>
      <c r="VHN91" s="4"/>
      <c r="VHO91" s="4"/>
      <c r="VHP91" s="4"/>
      <c r="VHQ91" s="4"/>
      <c r="VHR91" s="4"/>
      <c r="VHS91" s="4"/>
      <c r="VHT91" s="4"/>
      <c r="VHU91" s="4"/>
      <c r="VHV91" s="4"/>
      <c r="VHW91" s="4"/>
      <c r="VHX91" s="4"/>
      <c r="VHY91" s="4"/>
      <c r="VHZ91" s="4"/>
      <c r="VIA91" s="4"/>
      <c r="VIB91" s="4"/>
      <c r="VIC91" s="4"/>
      <c r="VID91" s="4"/>
      <c r="VIE91" s="4"/>
      <c r="VIF91" s="4"/>
      <c r="VIG91" s="4"/>
      <c r="VIH91" s="4"/>
      <c r="VII91" s="4"/>
      <c r="VIJ91" s="4"/>
      <c r="VIK91" s="4"/>
      <c r="VIL91" s="4"/>
      <c r="VIM91" s="4"/>
      <c r="VIN91" s="4"/>
      <c r="VIO91" s="4"/>
      <c r="VIP91" s="4"/>
      <c r="VIQ91" s="4"/>
      <c r="VIR91" s="4"/>
      <c r="VIS91" s="4"/>
      <c r="VIT91" s="4"/>
      <c r="VIU91" s="4"/>
      <c r="VIV91" s="4"/>
      <c r="VIW91" s="4"/>
      <c r="VIX91" s="4"/>
      <c r="VIY91" s="4"/>
      <c r="VIZ91" s="4"/>
      <c r="VJA91" s="4"/>
      <c r="VJB91" s="4"/>
      <c r="VJC91" s="4"/>
      <c r="VJD91" s="4"/>
      <c r="VJE91" s="4"/>
      <c r="VJF91" s="4"/>
      <c r="VJG91" s="4"/>
      <c r="VJH91" s="4"/>
      <c r="VJI91" s="4"/>
      <c r="VJJ91" s="4"/>
      <c r="VJK91" s="4"/>
      <c r="VJL91" s="4"/>
      <c r="VJM91" s="4"/>
      <c r="VJN91" s="4"/>
      <c r="VJO91" s="4"/>
      <c r="VJP91" s="4"/>
      <c r="VJQ91" s="4"/>
      <c r="VJR91" s="4"/>
      <c r="VJS91" s="4"/>
      <c r="VJT91" s="4"/>
      <c r="VJU91" s="4"/>
      <c r="VJV91" s="4"/>
      <c r="VJW91" s="4"/>
      <c r="VJX91" s="4"/>
      <c r="VJY91" s="4"/>
      <c r="VJZ91" s="4"/>
      <c r="VKA91" s="4"/>
      <c r="VKB91" s="4"/>
      <c r="VKC91" s="4"/>
      <c r="VKD91" s="4"/>
      <c r="VKE91" s="4"/>
      <c r="VKF91" s="4"/>
      <c r="VKG91" s="4"/>
      <c r="VKH91" s="4"/>
      <c r="VKI91" s="4"/>
      <c r="VKJ91" s="4"/>
      <c r="VKK91" s="4"/>
      <c r="VKL91" s="4"/>
      <c r="VKM91" s="4"/>
      <c r="VKN91" s="4"/>
      <c r="VKO91" s="4"/>
      <c r="VKP91" s="4"/>
      <c r="VKQ91" s="4"/>
      <c r="VKR91" s="4"/>
      <c r="VKS91" s="4"/>
      <c r="VKT91" s="4"/>
      <c r="VKU91" s="4"/>
      <c r="VKV91" s="4"/>
      <c r="VKW91" s="4"/>
      <c r="VKX91" s="4"/>
      <c r="VKY91" s="4"/>
      <c r="VKZ91" s="4"/>
      <c r="VLA91" s="4"/>
      <c r="VLB91" s="4"/>
      <c r="VLC91" s="4"/>
      <c r="VLD91" s="4"/>
      <c r="VLE91" s="4"/>
      <c r="VLF91" s="4"/>
      <c r="VLG91" s="4"/>
      <c r="VLH91" s="4"/>
      <c r="VLI91" s="4"/>
      <c r="VLJ91" s="4"/>
      <c r="VLK91" s="4"/>
      <c r="VLL91" s="4"/>
      <c r="VLM91" s="4"/>
      <c r="VLN91" s="4"/>
      <c r="VLO91" s="4"/>
      <c r="VLP91" s="4"/>
      <c r="VLQ91" s="4"/>
      <c r="VLR91" s="4"/>
      <c r="VLS91" s="4"/>
      <c r="VLT91" s="4"/>
      <c r="VLU91" s="4"/>
      <c r="VLV91" s="4"/>
      <c r="VLW91" s="4"/>
      <c r="VLX91" s="4"/>
      <c r="VLY91" s="4"/>
      <c r="VLZ91" s="4"/>
      <c r="VMA91" s="4"/>
      <c r="VMB91" s="4"/>
      <c r="VMC91" s="4"/>
      <c r="VMD91" s="4"/>
      <c r="VME91" s="4"/>
      <c r="VMF91" s="4"/>
      <c r="VMG91" s="4"/>
      <c r="VMH91" s="4"/>
      <c r="VMI91" s="4"/>
      <c r="VMJ91" s="4"/>
      <c r="VMK91" s="4"/>
      <c r="VML91" s="4"/>
      <c r="VMM91" s="4"/>
      <c r="VMN91" s="4"/>
      <c r="VMO91" s="4"/>
      <c r="VMP91" s="4"/>
      <c r="VMQ91" s="4"/>
      <c r="VMR91" s="4"/>
      <c r="VMS91" s="4"/>
      <c r="VMT91" s="4"/>
      <c r="VMU91" s="4"/>
      <c r="VMV91" s="4"/>
      <c r="VMW91" s="4"/>
      <c r="VMX91" s="4"/>
      <c r="VMY91" s="4"/>
      <c r="VMZ91" s="4"/>
      <c r="VNA91" s="4"/>
      <c r="VNB91" s="4"/>
      <c r="VNC91" s="4"/>
      <c r="VND91" s="4"/>
      <c r="VNE91" s="4"/>
      <c r="VNF91" s="4"/>
      <c r="VNG91" s="4"/>
      <c r="VNH91" s="4"/>
      <c r="VNI91" s="4"/>
      <c r="VNJ91" s="4"/>
      <c r="VNK91" s="4"/>
      <c r="VNL91" s="4"/>
      <c r="VNM91" s="4"/>
      <c r="VNN91" s="4"/>
      <c r="VNO91" s="4"/>
      <c r="VNP91" s="4"/>
      <c r="VNQ91" s="4"/>
      <c r="VNR91" s="4"/>
      <c r="VNS91" s="4"/>
      <c r="VNT91" s="4"/>
      <c r="VNU91" s="4"/>
      <c r="VNV91" s="4"/>
      <c r="VNW91" s="4"/>
      <c r="VNX91" s="4"/>
      <c r="VNY91" s="4"/>
      <c r="VNZ91" s="4"/>
      <c r="VOA91" s="4"/>
      <c r="VOB91" s="4"/>
      <c r="VOC91" s="4"/>
      <c r="VOD91" s="4"/>
      <c r="VOE91" s="4"/>
      <c r="VOF91" s="4"/>
      <c r="VOG91" s="4"/>
      <c r="VOH91" s="4"/>
      <c r="VOI91" s="4"/>
      <c r="VOJ91" s="4"/>
      <c r="VOK91" s="4"/>
      <c r="VOL91" s="4"/>
      <c r="VOM91" s="4"/>
      <c r="VON91" s="4"/>
      <c r="VOO91" s="4"/>
      <c r="VOP91" s="4"/>
      <c r="VOQ91" s="4"/>
      <c r="VOR91" s="4"/>
      <c r="VOS91" s="4"/>
      <c r="VOT91" s="4"/>
      <c r="VOU91" s="4"/>
      <c r="VOV91" s="4"/>
      <c r="VOW91" s="4"/>
      <c r="VOX91" s="4"/>
      <c r="VOY91" s="4"/>
      <c r="VOZ91" s="4"/>
      <c r="VPA91" s="4"/>
      <c r="VPB91" s="4"/>
      <c r="VPC91" s="4"/>
      <c r="VPD91" s="4"/>
      <c r="VPE91" s="4"/>
      <c r="VPF91" s="4"/>
      <c r="VPG91" s="4"/>
      <c r="VPH91" s="4"/>
      <c r="VPI91" s="4"/>
      <c r="VPJ91" s="4"/>
      <c r="VPK91" s="4"/>
      <c r="VPL91" s="4"/>
      <c r="VPM91" s="4"/>
      <c r="VPN91" s="4"/>
      <c r="VPO91" s="4"/>
      <c r="VPP91" s="4"/>
      <c r="VPQ91" s="4"/>
      <c r="VPR91" s="4"/>
      <c r="VPS91" s="4"/>
      <c r="VPT91" s="4"/>
      <c r="VPU91" s="4"/>
      <c r="VPV91" s="4"/>
      <c r="VPW91" s="4"/>
      <c r="VPX91" s="4"/>
      <c r="VPY91" s="4"/>
      <c r="VPZ91" s="4"/>
      <c r="VQA91" s="4"/>
      <c r="VQB91" s="4"/>
      <c r="VQC91" s="4"/>
      <c r="VQD91" s="4"/>
      <c r="VQE91" s="4"/>
      <c r="VQF91" s="4"/>
      <c r="VQG91" s="4"/>
      <c r="VQH91" s="4"/>
      <c r="VQI91" s="4"/>
      <c r="VQJ91" s="4"/>
      <c r="VQK91" s="4"/>
      <c r="VQL91" s="4"/>
      <c r="VQM91" s="4"/>
      <c r="VQN91" s="4"/>
      <c r="VQO91" s="4"/>
      <c r="VQP91" s="4"/>
      <c r="VQQ91" s="4"/>
      <c r="VQR91" s="4"/>
      <c r="VQS91" s="4"/>
      <c r="VQT91" s="4"/>
      <c r="VQU91" s="4"/>
      <c r="VQV91" s="4"/>
      <c r="VQW91" s="4"/>
      <c r="VQX91" s="4"/>
      <c r="VQY91" s="4"/>
      <c r="VQZ91" s="4"/>
      <c r="VRA91" s="4"/>
      <c r="VRB91" s="4"/>
      <c r="VRC91" s="4"/>
      <c r="VRD91" s="4"/>
      <c r="VRE91" s="4"/>
      <c r="VRF91" s="4"/>
      <c r="VRG91" s="4"/>
      <c r="VRH91" s="4"/>
      <c r="VRI91" s="4"/>
      <c r="VRJ91" s="4"/>
      <c r="VRK91" s="4"/>
      <c r="VRL91" s="4"/>
      <c r="VRM91" s="4"/>
      <c r="VRN91" s="4"/>
      <c r="VRO91" s="4"/>
      <c r="VRP91" s="4"/>
      <c r="VRQ91" s="4"/>
      <c r="VRR91" s="4"/>
      <c r="VRS91" s="4"/>
      <c r="VRT91" s="4"/>
      <c r="VRU91" s="4"/>
      <c r="VRV91" s="4"/>
      <c r="VRW91" s="4"/>
      <c r="VRX91" s="4"/>
      <c r="VRY91" s="4"/>
      <c r="VRZ91" s="4"/>
      <c r="VSA91" s="4"/>
      <c r="VSB91" s="4"/>
      <c r="VSC91" s="4"/>
      <c r="VSD91" s="4"/>
      <c r="VSE91" s="4"/>
      <c r="VSF91" s="4"/>
      <c r="VSG91" s="4"/>
      <c r="VSH91" s="4"/>
      <c r="VSI91" s="4"/>
      <c r="VSJ91" s="4"/>
      <c r="VSK91" s="4"/>
      <c r="VSL91" s="4"/>
      <c r="VSM91" s="4"/>
      <c r="VSN91" s="4"/>
      <c r="VSO91" s="4"/>
      <c r="VSP91" s="4"/>
      <c r="VSQ91" s="4"/>
      <c r="VSR91" s="4"/>
      <c r="VSS91" s="4"/>
      <c r="VST91" s="4"/>
      <c r="VSU91" s="4"/>
      <c r="VSV91" s="4"/>
      <c r="VSW91" s="4"/>
      <c r="VSX91" s="4"/>
      <c r="VSY91" s="4"/>
      <c r="VSZ91" s="4"/>
      <c r="VTA91" s="4"/>
      <c r="VTB91" s="4"/>
      <c r="VTC91" s="4"/>
      <c r="VTD91" s="4"/>
      <c r="VTE91" s="4"/>
      <c r="VTF91" s="4"/>
      <c r="VTG91" s="4"/>
      <c r="VTH91" s="4"/>
      <c r="VTI91" s="4"/>
      <c r="VTJ91" s="4"/>
      <c r="VTK91" s="4"/>
      <c r="VTL91" s="4"/>
      <c r="VTM91" s="4"/>
      <c r="VTN91" s="4"/>
      <c r="VTO91" s="4"/>
      <c r="VTP91" s="4"/>
      <c r="VTQ91" s="4"/>
      <c r="VTR91" s="4"/>
      <c r="VTS91" s="4"/>
      <c r="VTT91" s="4"/>
      <c r="VTU91" s="4"/>
      <c r="VTV91" s="4"/>
      <c r="VTW91" s="4"/>
      <c r="VTX91" s="4"/>
      <c r="VTY91" s="4"/>
      <c r="VTZ91" s="4"/>
      <c r="VUA91" s="4"/>
      <c r="VUB91" s="4"/>
      <c r="VUC91" s="4"/>
      <c r="VUD91" s="4"/>
      <c r="VUE91" s="4"/>
      <c r="VUF91" s="4"/>
      <c r="VUG91" s="4"/>
      <c r="VUH91" s="4"/>
      <c r="VUI91" s="4"/>
      <c r="VUJ91" s="4"/>
      <c r="VUK91" s="4"/>
      <c r="VUL91" s="4"/>
      <c r="VUM91" s="4"/>
      <c r="VUN91" s="4"/>
      <c r="VUO91" s="4"/>
      <c r="VUP91" s="4"/>
      <c r="VUQ91" s="4"/>
      <c r="VUR91" s="4"/>
      <c r="VUS91" s="4"/>
      <c r="VUT91" s="4"/>
      <c r="VUU91" s="4"/>
      <c r="VUV91" s="4"/>
      <c r="VUW91" s="4"/>
      <c r="VUX91" s="4"/>
      <c r="VUY91" s="4"/>
      <c r="VUZ91" s="4"/>
      <c r="VVA91" s="4"/>
      <c r="VVB91" s="4"/>
      <c r="VVC91" s="4"/>
      <c r="VVD91" s="4"/>
      <c r="VVE91" s="4"/>
      <c r="VVF91" s="4"/>
      <c r="VVG91" s="4"/>
      <c r="VVH91" s="4"/>
      <c r="VVI91" s="4"/>
      <c r="VVJ91" s="4"/>
      <c r="VVK91" s="4"/>
      <c r="VVL91" s="4"/>
      <c r="VVM91" s="4"/>
      <c r="VVN91" s="4"/>
      <c r="VVO91" s="4"/>
      <c r="VVP91" s="4"/>
      <c r="VVQ91" s="4"/>
      <c r="VVR91" s="4"/>
      <c r="VVS91" s="4"/>
      <c r="VVT91" s="4"/>
      <c r="VVU91" s="4"/>
      <c r="VVV91" s="4"/>
      <c r="VVW91" s="4"/>
      <c r="VVX91" s="4"/>
      <c r="VVY91" s="4"/>
      <c r="VVZ91" s="4"/>
      <c r="VWA91" s="4"/>
      <c r="VWB91" s="4"/>
      <c r="VWC91" s="4"/>
      <c r="VWD91" s="4"/>
      <c r="VWE91" s="4"/>
      <c r="VWF91" s="4"/>
      <c r="VWG91" s="4"/>
      <c r="VWH91" s="4"/>
      <c r="VWI91" s="4"/>
      <c r="VWJ91" s="4"/>
      <c r="VWK91" s="4"/>
      <c r="VWL91" s="4"/>
      <c r="VWM91" s="4"/>
      <c r="VWN91" s="4"/>
      <c r="VWO91" s="4"/>
      <c r="VWP91" s="4"/>
      <c r="VWQ91" s="4"/>
      <c r="VWR91" s="4"/>
      <c r="VWS91" s="4"/>
      <c r="VWT91" s="4"/>
      <c r="VWU91" s="4"/>
      <c r="VWV91" s="4"/>
      <c r="VWW91" s="4"/>
      <c r="VWX91" s="4"/>
      <c r="VWY91" s="4"/>
      <c r="VWZ91" s="4"/>
      <c r="VXA91" s="4"/>
      <c r="VXB91" s="4"/>
      <c r="VXC91" s="4"/>
      <c r="VXD91" s="4"/>
      <c r="VXE91" s="4"/>
      <c r="VXF91" s="4"/>
      <c r="VXG91" s="4"/>
      <c r="VXH91" s="4"/>
      <c r="VXI91" s="4"/>
      <c r="VXJ91" s="4"/>
      <c r="VXK91" s="4"/>
      <c r="VXL91" s="4"/>
      <c r="VXM91" s="4"/>
      <c r="VXN91" s="4"/>
      <c r="VXO91" s="4"/>
      <c r="VXP91" s="4"/>
      <c r="VXQ91" s="4"/>
      <c r="VXR91" s="4"/>
      <c r="VXS91" s="4"/>
      <c r="VXT91" s="4"/>
      <c r="VXU91" s="4"/>
      <c r="VXV91" s="4"/>
      <c r="VXW91" s="4"/>
      <c r="VXX91" s="4"/>
      <c r="VXY91" s="4"/>
      <c r="VXZ91" s="4"/>
      <c r="VYA91" s="4"/>
      <c r="VYB91" s="4"/>
      <c r="VYC91" s="4"/>
      <c r="VYD91" s="4"/>
      <c r="VYE91" s="4"/>
      <c r="VYF91" s="4"/>
      <c r="VYG91" s="4"/>
      <c r="VYH91" s="4"/>
      <c r="VYI91" s="4"/>
      <c r="VYJ91" s="4"/>
      <c r="VYK91" s="4"/>
      <c r="VYL91" s="4"/>
      <c r="VYM91" s="4"/>
      <c r="VYN91" s="4"/>
      <c r="VYO91" s="4"/>
      <c r="VYP91" s="4"/>
      <c r="VYQ91" s="4"/>
      <c r="VYR91" s="4"/>
      <c r="VYS91" s="4"/>
      <c r="VYT91" s="4"/>
      <c r="VYU91" s="4"/>
      <c r="VYV91" s="4"/>
      <c r="VYW91" s="4"/>
      <c r="VYX91" s="4"/>
      <c r="VYY91" s="4"/>
      <c r="VYZ91" s="4"/>
      <c r="VZA91" s="4"/>
      <c r="VZB91" s="4"/>
      <c r="VZC91" s="4"/>
      <c r="VZD91" s="4"/>
      <c r="VZE91" s="4"/>
      <c r="VZF91" s="4"/>
      <c r="VZG91" s="4"/>
      <c r="VZH91" s="4"/>
      <c r="VZI91" s="4"/>
      <c r="VZJ91" s="4"/>
      <c r="VZK91" s="4"/>
      <c r="VZL91" s="4"/>
      <c r="VZM91" s="4"/>
      <c r="VZN91" s="4"/>
      <c r="VZO91" s="4"/>
      <c r="VZP91" s="4"/>
      <c r="VZQ91" s="4"/>
      <c r="VZR91" s="4"/>
      <c r="VZS91" s="4"/>
      <c r="VZT91" s="4"/>
      <c r="VZU91" s="4"/>
      <c r="VZV91" s="4"/>
      <c r="VZW91" s="4"/>
      <c r="VZX91" s="4"/>
      <c r="VZY91" s="4"/>
      <c r="VZZ91" s="4"/>
      <c r="WAA91" s="4"/>
      <c r="WAB91" s="4"/>
      <c r="WAC91" s="4"/>
      <c r="WAD91" s="4"/>
      <c r="WAE91" s="4"/>
      <c r="WAF91" s="4"/>
      <c r="WAG91" s="4"/>
      <c r="WAH91" s="4"/>
      <c r="WAI91" s="4"/>
      <c r="WAJ91" s="4"/>
      <c r="WAK91" s="4"/>
      <c r="WAL91" s="4"/>
      <c r="WAM91" s="4"/>
      <c r="WAN91" s="4"/>
      <c r="WAO91" s="4"/>
      <c r="WAP91" s="4"/>
      <c r="WAQ91" s="4"/>
      <c r="WAR91" s="4"/>
      <c r="WAS91" s="4"/>
      <c r="WAT91" s="4"/>
      <c r="WAU91" s="4"/>
      <c r="WAV91" s="4"/>
      <c r="WAW91" s="4"/>
      <c r="WAX91" s="4"/>
      <c r="WAY91" s="4"/>
      <c r="WAZ91" s="4"/>
      <c r="WBA91" s="4"/>
      <c r="WBB91" s="4"/>
      <c r="WBC91" s="4"/>
      <c r="WBD91" s="4"/>
      <c r="WBE91" s="4"/>
      <c r="WBF91" s="4"/>
      <c r="WBG91" s="4"/>
      <c r="WBH91" s="4"/>
      <c r="WBI91" s="4"/>
      <c r="WBJ91" s="4"/>
      <c r="WBK91" s="4"/>
      <c r="WBL91" s="4"/>
      <c r="WBM91" s="4"/>
      <c r="WBN91" s="4"/>
      <c r="WBO91" s="4"/>
      <c r="WBP91" s="4"/>
      <c r="WBQ91" s="4"/>
      <c r="WBR91" s="4"/>
      <c r="WBS91" s="4"/>
      <c r="WBT91" s="4"/>
      <c r="WBU91" s="4"/>
      <c r="WBV91" s="4"/>
      <c r="WBW91" s="4"/>
      <c r="WBX91" s="4"/>
      <c r="WBY91" s="4"/>
      <c r="WBZ91" s="4"/>
      <c r="WCA91" s="4"/>
      <c r="WCB91" s="4"/>
      <c r="WCC91" s="4"/>
      <c r="WCD91" s="4"/>
      <c r="WCE91" s="4"/>
      <c r="WCF91" s="4"/>
      <c r="WCG91" s="4"/>
      <c r="WCH91" s="4"/>
      <c r="WCI91" s="4"/>
      <c r="WCJ91" s="4"/>
      <c r="WCK91" s="4"/>
      <c r="WCL91" s="4"/>
      <c r="WCM91" s="4"/>
      <c r="WCN91" s="4"/>
      <c r="WCO91" s="4"/>
      <c r="WCP91" s="4"/>
      <c r="WCQ91" s="4"/>
      <c r="WCR91" s="4"/>
      <c r="WCS91" s="4"/>
      <c r="WCT91" s="4"/>
      <c r="WCU91" s="4"/>
      <c r="WCV91" s="4"/>
      <c r="WCW91" s="4"/>
      <c r="WCX91" s="4"/>
      <c r="WCY91" s="4"/>
      <c r="WCZ91" s="4"/>
      <c r="WDA91" s="4"/>
      <c r="WDB91" s="4"/>
      <c r="WDC91" s="4"/>
      <c r="WDD91" s="4"/>
      <c r="WDE91" s="4"/>
      <c r="WDF91" s="4"/>
      <c r="WDG91" s="4"/>
      <c r="WDH91" s="4"/>
      <c r="WDI91" s="4"/>
      <c r="WDJ91" s="4"/>
      <c r="WDK91" s="4"/>
      <c r="WDL91" s="4"/>
      <c r="WDM91" s="4"/>
      <c r="WDN91" s="4"/>
      <c r="WDO91" s="4"/>
      <c r="WDP91" s="4"/>
      <c r="WDQ91" s="4"/>
      <c r="WDR91" s="4"/>
      <c r="WDS91" s="4"/>
      <c r="WDT91" s="4"/>
      <c r="WDU91" s="4"/>
      <c r="WDV91" s="4"/>
      <c r="WDW91" s="4"/>
      <c r="WDX91" s="4"/>
      <c r="WDY91" s="4"/>
      <c r="WDZ91" s="4"/>
      <c r="WEA91" s="4"/>
      <c r="WEB91" s="4"/>
      <c r="WEC91" s="4"/>
      <c r="WED91" s="4"/>
      <c r="WEE91" s="4"/>
      <c r="WEF91" s="4"/>
      <c r="WEG91" s="4"/>
      <c r="WEH91" s="4"/>
      <c r="WEI91" s="4"/>
      <c r="WEJ91" s="4"/>
      <c r="WEK91" s="4"/>
      <c r="WEL91" s="4"/>
      <c r="WEM91" s="4"/>
      <c r="WEN91" s="4"/>
      <c r="WEO91" s="4"/>
      <c r="WEP91" s="4"/>
      <c r="WEQ91" s="4"/>
      <c r="WER91" s="4"/>
      <c r="WES91" s="4"/>
      <c r="WET91" s="4"/>
      <c r="WEU91" s="4"/>
      <c r="WEV91" s="4"/>
      <c r="WEW91" s="4"/>
      <c r="WEX91" s="4"/>
      <c r="WEY91" s="4"/>
      <c r="WEZ91" s="4"/>
      <c r="WFA91" s="4"/>
      <c r="WFB91" s="4"/>
      <c r="WFC91" s="4"/>
      <c r="WFD91" s="4"/>
      <c r="WFE91" s="4"/>
      <c r="WFF91" s="4"/>
      <c r="WFG91" s="4"/>
      <c r="WFH91" s="4"/>
      <c r="WFI91" s="4"/>
      <c r="WFJ91" s="4"/>
      <c r="WFK91" s="4"/>
      <c r="WFL91" s="4"/>
      <c r="WFM91" s="4"/>
      <c r="WFN91" s="4"/>
      <c r="WFO91" s="4"/>
      <c r="WFP91" s="4"/>
      <c r="WFQ91" s="4"/>
      <c r="WFR91" s="4"/>
      <c r="WFS91" s="4"/>
      <c r="WFT91" s="4"/>
      <c r="WFU91" s="4"/>
      <c r="WFV91" s="4"/>
      <c r="WFW91" s="4"/>
      <c r="WFX91" s="4"/>
      <c r="WFY91" s="4"/>
      <c r="WFZ91" s="4"/>
      <c r="WGA91" s="4"/>
      <c r="WGB91" s="4"/>
      <c r="WGC91" s="4"/>
      <c r="WGD91" s="4"/>
      <c r="WGE91" s="4"/>
      <c r="WGF91" s="4"/>
      <c r="WGG91" s="4"/>
      <c r="WGH91" s="4"/>
      <c r="WGI91" s="4"/>
      <c r="WGJ91" s="4"/>
      <c r="WGK91" s="4"/>
      <c r="WGL91" s="4"/>
      <c r="WGM91" s="4"/>
      <c r="WGN91" s="4"/>
      <c r="WGO91" s="4"/>
      <c r="WGP91" s="4"/>
      <c r="WGQ91" s="4"/>
      <c r="WGR91" s="4"/>
      <c r="WGS91" s="4"/>
      <c r="WGT91" s="4"/>
      <c r="WGU91" s="4"/>
      <c r="WGV91" s="4"/>
      <c r="WGW91" s="4"/>
      <c r="WGX91" s="4"/>
      <c r="WGY91" s="4"/>
      <c r="WGZ91" s="4"/>
      <c r="WHA91" s="4"/>
      <c r="WHB91" s="4"/>
      <c r="WHC91" s="4"/>
      <c r="WHD91" s="4"/>
      <c r="WHE91" s="4"/>
      <c r="WHF91" s="4"/>
      <c r="WHG91" s="4"/>
      <c r="WHH91" s="4"/>
      <c r="WHI91" s="4"/>
      <c r="WHJ91" s="4"/>
      <c r="WHK91" s="4"/>
      <c r="WHL91" s="4"/>
      <c r="WHM91" s="4"/>
      <c r="WHN91" s="4"/>
      <c r="WHO91" s="4"/>
      <c r="WHP91" s="4"/>
      <c r="WHQ91" s="4"/>
      <c r="WHR91" s="4"/>
      <c r="WHS91" s="4"/>
      <c r="WHT91" s="4"/>
      <c r="WHU91" s="4"/>
      <c r="WHV91" s="4"/>
      <c r="WHW91" s="4"/>
      <c r="WHX91" s="4"/>
      <c r="WHY91" s="4"/>
      <c r="WHZ91" s="4"/>
      <c r="WIA91" s="4"/>
      <c r="WIB91" s="4"/>
      <c r="WIC91" s="4"/>
      <c r="WID91" s="4"/>
      <c r="WIE91" s="4"/>
      <c r="WIF91" s="4"/>
      <c r="WIG91" s="4"/>
      <c r="WIH91" s="4"/>
      <c r="WII91" s="4"/>
      <c r="WIJ91" s="4"/>
      <c r="WIK91" s="4"/>
      <c r="WIL91" s="4"/>
      <c r="WIM91" s="4"/>
      <c r="WIN91" s="4"/>
      <c r="WIO91" s="4"/>
      <c r="WIP91" s="4"/>
      <c r="WIQ91" s="4"/>
      <c r="WIR91" s="4"/>
      <c r="WIS91" s="4"/>
      <c r="WIT91" s="4"/>
      <c r="WIU91" s="4"/>
      <c r="WIV91" s="4"/>
      <c r="WIW91" s="4"/>
      <c r="WIX91" s="4"/>
      <c r="WIY91" s="4"/>
      <c r="WIZ91" s="4"/>
      <c r="WJA91" s="4"/>
      <c r="WJB91" s="4"/>
      <c r="WJC91" s="4"/>
      <c r="WJD91" s="4"/>
      <c r="WJE91" s="4"/>
      <c r="WJF91" s="4"/>
      <c r="WJG91" s="4"/>
      <c r="WJH91" s="4"/>
      <c r="WJI91" s="4"/>
      <c r="WJJ91" s="4"/>
      <c r="WJK91" s="4"/>
      <c r="WJL91" s="4"/>
      <c r="WJM91" s="4"/>
      <c r="WJN91" s="4"/>
      <c r="WJO91" s="4"/>
      <c r="WJP91" s="4"/>
      <c r="WJQ91" s="4"/>
      <c r="WJR91" s="4"/>
      <c r="WJS91" s="4"/>
      <c r="WJT91" s="4"/>
      <c r="WJU91" s="4"/>
      <c r="WJV91" s="4"/>
      <c r="WJW91" s="4"/>
      <c r="WJX91" s="4"/>
      <c r="WJY91" s="4"/>
      <c r="WJZ91" s="4"/>
      <c r="WKA91" s="4"/>
      <c r="WKB91" s="4"/>
      <c r="WKC91" s="4"/>
      <c r="WKD91" s="4"/>
      <c r="WKE91" s="4"/>
      <c r="WKF91" s="4"/>
      <c r="WKG91" s="4"/>
      <c r="WKH91" s="4"/>
      <c r="WKI91" s="4"/>
      <c r="WKJ91" s="4"/>
      <c r="WKK91" s="4"/>
      <c r="WKL91" s="4"/>
      <c r="WKM91" s="4"/>
      <c r="WKN91" s="4"/>
      <c r="WKO91" s="4"/>
      <c r="WKP91" s="4"/>
      <c r="WKQ91" s="4"/>
      <c r="WKR91" s="4"/>
      <c r="WKS91" s="4"/>
      <c r="WKT91" s="4"/>
      <c r="WKU91" s="4"/>
      <c r="WKV91" s="4"/>
      <c r="WKW91" s="4"/>
      <c r="WKX91" s="4"/>
      <c r="WKY91" s="4"/>
      <c r="WKZ91" s="4"/>
      <c r="WLA91" s="4"/>
      <c r="WLB91" s="4"/>
      <c r="WLC91" s="4"/>
      <c r="WLD91" s="4"/>
      <c r="WLE91" s="4"/>
      <c r="WLF91" s="4"/>
      <c r="WLG91" s="4"/>
      <c r="WLH91" s="4"/>
      <c r="WLI91" s="4"/>
      <c r="WLJ91" s="4"/>
      <c r="WLK91" s="4"/>
      <c r="WLL91" s="4"/>
      <c r="WLM91" s="4"/>
      <c r="WLN91" s="4"/>
      <c r="WLO91" s="4"/>
      <c r="WLP91" s="4"/>
      <c r="WLQ91" s="4"/>
      <c r="WLR91" s="4"/>
      <c r="WLS91" s="4"/>
      <c r="WLT91" s="4"/>
      <c r="WLU91" s="4"/>
      <c r="WLV91" s="4"/>
      <c r="WLW91" s="4"/>
      <c r="WLX91" s="4"/>
      <c r="WLY91" s="4"/>
      <c r="WLZ91" s="4"/>
      <c r="WMA91" s="4"/>
      <c r="WMB91" s="4"/>
      <c r="WMC91" s="4"/>
      <c r="WMD91" s="4"/>
      <c r="WME91" s="4"/>
      <c r="WMF91" s="4"/>
      <c r="WMG91" s="4"/>
      <c r="WMH91" s="4"/>
      <c r="WMI91" s="4"/>
      <c r="WMJ91" s="4"/>
      <c r="WMK91" s="4"/>
      <c r="WML91" s="4"/>
      <c r="WMM91" s="4"/>
      <c r="WMN91" s="4"/>
      <c r="WMO91" s="4"/>
      <c r="WMP91" s="4"/>
      <c r="WMQ91" s="4"/>
      <c r="WMR91" s="4"/>
      <c r="WMS91" s="4"/>
      <c r="WMT91" s="4"/>
      <c r="WMU91" s="4"/>
      <c r="WMV91" s="4"/>
      <c r="WMW91" s="4"/>
      <c r="WMX91" s="4"/>
      <c r="WMY91" s="4"/>
      <c r="WMZ91" s="4"/>
      <c r="WNA91" s="4"/>
      <c r="WNB91" s="4"/>
      <c r="WNC91" s="4"/>
      <c r="WND91" s="4"/>
      <c r="WNE91" s="4"/>
      <c r="WNF91" s="4"/>
      <c r="WNG91" s="4"/>
      <c r="WNH91" s="4"/>
      <c r="WNI91" s="4"/>
      <c r="WNJ91" s="4"/>
      <c r="WNK91" s="4"/>
      <c r="WNL91" s="4"/>
      <c r="WNM91" s="4"/>
      <c r="WNN91" s="4"/>
      <c r="WNO91" s="4"/>
      <c r="WNP91" s="4"/>
      <c r="WNQ91" s="4"/>
      <c r="WNR91" s="4"/>
      <c r="WNS91" s="4"/>
      <c r="WNT91" s="4"/>
      <c r="WNU91" s="4"/>
      <c r="WNV91" s="4"/>
      <c r="WNW91" s="4"/>
      <c r="WNX91" s="4"/>
      <c r="WNY91" s="4"/>
      <c r="WNZ91" s="4"/>
      <c r="WOA91" s="4"/>
      <c r="WOB91" s="4"/>
      <c r="WOC91" s="4"/>
      <c r="WOD91" s="4"/>
      <c r="WOE91" s="4"/>
      <c r="WOF91" s="4"/>
      <c r="WOG91" s="4"/>
      <c r="WOH91" s="4"/>
      <c r="WOI91" s="4"/>
      <c r="WOJ91" s="4"/>
      <c r="WOK91" s="4"/>
      <c r="WOL91" s="4"/>
      <c r="WOM91" s="4"/>
      <c r="WON91" s="4"/>
      <c r="WOO91" s="4"/>
      <c r="WOP91" s="4"/>
      <c r="WOQ91" s="4"/>
      <c r="WOR91" s="4"/>
      <c r="WOS91" s="4"/>
      <c r="WOT91" s="4"/>
      <c r="WOU91" s="4"/>
      <c r="WOV91" s="4"/>
      <c r="WOW91" s="4"/>
      <c r="WOX91" s="4"/>
      <c r="WOY91" s="4"/>
      <c r="WOZ91" s="4"/>
      <c r="WPA91" s="4"/>
      <c r="WPB91" s="4"/>
      <c r="WPC91" s="4"/>
      <c r="WPD91" s="4"/>
      <c r="WPE91" s="4"/>
      <c r="WPF91" s="4"/>
      <c r="WPG91" s="4"/>
      <c r="WPH91" s="4"/>
      <c r="WPI91" s="4"/>
      <c r="WPJ91" s="4"/>
      <c r="WPK91" s="4"/>
      <c r="WPL91" s="4"/>
      <c r="WPM91" s="4"/>
      <c r="WPN91" s="4"/>
      <c r="WPO91" s="4"/>
      <c r="WPP91" s="4"/>
      <c r="WPQ91" s="4"/>
      <c r="WPR91" s="4"/>
      <c r="WPS91" s="4"/>
      <c r="WPT91" s="4"/>
      <c r="WPU91" s="4"/>
      <c r="WPV91" s="4"/>
      <c r="WPW91" s="4"/>
      <c r="WPX91" s="4"/>
      <c r="WPY91" s="4"/>
      <c r="WPZ91" s="4"/>
      <c r="WQA91" s="4"/>
      <c r="WQB91" s="4"/>
      <c r="WQC91" s="4"/>
      <c r="WQD91" s="4"/>
      <c r="WQE91" s="4"/>
      <c r="WQF91" s="4"/>
      <c r="WQG91" s="4"/>
      <c r="WQH91" s="4"/>
      <c r="WQI91" s="4"/>
      <c r="WQJ91" s="4"/>
      <c r="WQK91" s="4"/>
      <c r="WQL91" s="4"/>
      <c r="WQM91" s="4"/>
      <c r="WQN91" s="4"/>
      <c r="WQO91" s="4"/>
      <c r="WQP91" s="4"/>
      <c r="WQQ91" s="4"/>
      <c r="WQR91" s="4"/>
      <c r="WQS91" s="4"/>
      <c r="WQT91" s="4"/>
      <c r="WQU91" s="4"/>
      <c r="WQV91" s="4"/>
      <c r="WQW91" s="4"/>
      <c r="WQX91" s="4"/>
      <c r="WQY91" s="4"/>
      <c r="WQZ91" s="4"/>
      <c r="WRA91" s="4"/>
      <c r="WRB91" s="4"/>
      <c r="WRC91" s="4"/>
      <c r="WRD91" s="4"/>
      <c r="WRE91" s="4"/>
      <c r="WRF91" s="4"/>
      <c r="WRG91" s="4"/>
      <c r="WRH91" s="4"/>
      <c r="WRI91" s="4"/>
      <c r="WRJ91" s="4"/>
      <c r="WRK91" s="4"/>
      <c r="WRL91" s="4"/>
      <c r="WRM91" s="4"/>
      <c r="WRN91" s="4"/>
      <c r="WRO91" s="4"/>
      <c r="WRP91" s="4"/>
      <c r="WRQ91" s="4"/>
      <c r="WRR91" s="4"/>
      <c r="WRS91" s="4"/>
      <c r="WRT91" s="4"/>
      <c r="WRU91" s="4"/>
      <c r="WRV91" s="4"/>
      <c r="WRW91" s="4"/>
      <c r="WRX91" s="4"/>
      <c r="WRY91" s="4"/>
      <c r="WRZ91" s="4"/>
      <c r="WSA91" s="4"/>
      <c r="WSB91" s="4"/>
      <c r="WSC91" s="4"/>
      <c r="WSD91" s="4"/>
      <c r="WSE91" s="4"/>
      <c r="WSF91" s="4"/>
      <c r="WSG91" s="4"/>
      <c r="WSH91" s="4"/>
      <c r="WSI91" s="4"/>
      <c r="WSJ91" s="4"/>
      <c r="WSK91" s="4"/>
      <c r="WSL91" s="4"/>
      <c r="WSM91" s="4"/>
      <c r="WSN91" s="4"/>
      <c r="WSO91" s="4"/>
      <c r="WSP91" s="4"/>
      <c r="WSQ91" s="4"/>
      <c r="WSR91" s="4"/>
      <c r="WSS91" s="4"/>
      <c r="WST91" s="4"/>
      <c r="WSU91" s="4"/>
      <c r="WSV91" s="4"/>
      <c r="WSW91" s="4"/>
      <c r="WSX91" s="4"/>
      <c r="WSY91" s="4"/>
      <c r="WSZ91" s="4"/>
      <c r="WTA91" s="4"/>
      <c r="WTB91" s="4"/>
      <c r="WTC91" s="4"/>
      <c r="WTD91" s="4"/>
      <c r="WTE91" s="4"/>
      <c r="WTF91" s="4"/>
      <c r="WTG91" s="4"/>
      <c r="WTH91" s="4"/>
      <c r="WTI91" s="4"/>
      <c r="WTJ91" s="4"/>
      <c r="WTK91" s="4"/>
      <c r="WTL91" s="4"/>
      <c r="WTM91" s="4"/>
      <c r="WTN91" s="4"/>
      <c r="WTO91" s="4"/>
      <c r="WTP91" s="4"/>
      <c r="WTQ91" s="4"/>
      <c r="WTR91" s="4"/>
      <c r="WTS91" s="4"/>
      <c r="WTT91" s="4"/>
      <c r="WTU91" s="4"/>
      <c r="WTV91" s="4"/>
      <c r="WTW91" s="4"/>
      <c r="WTX91" s="4"/>
      <c r="WTY91" s="4"/>
      <c r="WTZ91" s="4"/>
      <c r="WUA91" s="4"/>
      <c r="WUB91" s="4"/>
      <c r="WUC91" s="4"/>
      <c r="WUD91" s="4"/>
      <c r="WUE91" s="4"/>
      <c r="WUF91" s="4"/>
      <c r="WUG91" s="4"/>
      <c r="WUH91" s="4"/>
      <c r="WUI91" s="4"/>
      <c r="WUJ91" s="4"/>
      <c r="WUK91" s="4"/>
      <c r="WUL91" s="4"/>
      <c r="WUM91" s="4"/>
      <c r="WUN91" s="4"/>
      <c r="WUO91" s="4"/>
      <c r="WUP91" s="4"/>
    </row>
    <row r="92" spans="1:16110" s="4" customFormat="1" x14ac:dyDescent="0.25">
      <c r="A92" s="560" t="s">
        <v>282</v>
      </c>
      <c r="B92" s="561" t="s">
        <v>292</v>
      </c>
      <c r="C92" s="562" t="s">
        <v>293</v>
      </c>
      <c r="D92" s="563">
        <v>860</v>
      </c>
      <c r="E92" s="564">
        <v>852</v>
      </c>
      <c r="F92" s="564">
        <v>650</v>
      </c>
      <c r="G92" s="564">
        <v>617</v>
      </c>
      <c r="H92" s="564">
        <v>475</v>
      </c>
      <c r="I92" s="565">
        <f t="shared" si="76"/>
        <v>0.7241784037558685</v>
      </c>
      <c r="J92" s="566">
        <f t="shared" si="77"/>
        <v>0.94923076923076921</v>
      </c>
      <c r="K92" s="563">
        <v>745</v>
      </c>
      <c r="L92" s="564">
        <v>744</v>
      </c>
      <c r="M92" s="564">
        <v>586</v>
      </c>
      <c r="N92" s="564">
        <v>510</v>
      </c>
      <c r="O92" s="564">
        <v>375</v>
      </c>
      <c r="P92" s="565">
        <f t="shared" si="78"/>
        <v>0.68548387096774188</v>
      </c>
      <c r="Q92" s="566">
        <f t="shared" si="79"/>
        <v>0.87030716723549484</v>
      </c>
      <c r="R92" s="563">
        <v>810</v>
      </c>
      <c r="S92" s="564">
        <v>803</v>
      </c>
      <c r="T92" s="564">
        <v>617</v>
      </c>
      <c r="U92" s="564">
        <v>601</v>
      </c>
      <c r="V92" s="564">
        <v>409</v>
      </c>
      <c r="W92" s="565">
        <f t="shared" si="74"/>
        <v>0.74844333748443337</v>
      </c>
      <c r="X92" s="566">
        <f t="shared" si="75"/>
        <v>0.97406807131280393</v>
      </c>
      <c r="Y92" s="563">
        <v>1037</v>
      </c>
      <c r="Z92" s="564">
        <v>1031</v>
      </c>
      <c r="AA92" s="564">
        <v>981</v>
      </c>
      <c r="AB92" s="564">
        <v>789</v>
      </c>
      <c r="AC92" s="564">
        <v>532</v>
      </c>
      <c r="AD92" s="565">
        <f t="shared" si="80"/>
        <v>0.76527643064985451</v>
      </c>
      <c r="AE92" s="566">
        <f t="shared" si="81"/>
        <v>0.80428134556574926</v>
      </c>
      <c r="AF92" s="563">
        <v>973</v>
      </c>
      <c r="AG92" s="564">
        <v>959</v>
      </c>
      <c r="AH92" s="564">
        <v>927</v>
      </c>
      <c r="AI92" s="564">
        <v>750</v>
      </c>
      <c r="AJ92" s="564">
        <v>500</v>
      </c>
      <c r="AK92" s="565">
        <f t="shared" si="82"/>
        <v>0.78206465067778941</v>
      </c>
      <c r="AL92" s="566">
        <f t="shared" si="83"/>
        <v>0.80906148867313921</v>
      </c>
      <c r="AM92" s="563">
        <v>744</v>
      </c>
      <c r="AN92" s="564">
        <v>742</v>
      </c>
      <c r="AO92" s="564">
        <v>721</v>
      </c>
      <c r="AP92" s="564">
        <v>574</v>
      </c>
      <c r="AQ92" s="564">
        <v>374</v>
      </c>
      <c r="AR92" s="565">
        <f t="shared" si="84"/>
        <v>0.77358490566037741</v>
      </c>
      <c r="AS92" s="566">
        <f t="shared" si="85"/>
        <v>0.79611650485436891</v>
      </c>
      <c r="AT92" s="563">
        <v>702</v>
      </c>
      <c r="AU92" s="564">
        <v>696</v>
      </c>
      <c r="AV92" s="564">
        <v>681</v>
      </c>
      <c r="AW92" s="564">
        <v>564</v>
      </c>
      <c r="AX92" s="564">
        <v>372</v>
      </c>
      <c r="AY92" s="565">
        <f t="shared" si="86"/>
        <v>0.81034482758620685</v>
      </c>
      <c r="AZ92" s="566">
        <f t="shared" si="87"/>
        <v>0.82819383259911894</v>
      </c>
      <c r="BA92" s="563">
        <v>552</v>
      </c>
      <c r="BB92" s="564">
        <v>517</v>
      </c>
      <c r="BC92" s="564">
        <v>488</v>
      </c>
      <c r="BD92" s="564">
        <v>406</v>
      </c>
      <c r="BE92" s="564">
        <v>277</v>
      </c>
      <c r="BF92" s="565">
        <f t="shared" si="88"/>
        <v>0.7852998065764023</v>
      </c>
      <c r="BG92" s="566">
        <f t="shared" si="89"/>
        <v>0.83196721311475408</v>
      </c>
      <c r="BH92" s="563">
        <v>624</v>
      </c>
      <c r="BI92" s="564">
        <v>580</v>
      </c>
      <c r="BJ92" s="564">
        <v>568</v>
      </c>
      <c r="BK92" s="564">
        <v>463</v>
      </c>
      <c r="BL92" s="564">
        <v>337</v>
      </c>
      <c r="BM92" s="565">
        <f t="shared" si="90"/>
        <v>0.7982758620689655</v>
      </c>
      <c r="BN92" s="566">
        <f t="shared" si="91"/>
        <v>0.8151408450704225</v>
      </c>
      <c r="BO92" s="563">
        <v>523</v>
      </c>
      <c r="BP92" s="564">
        <v>492</v>
      </c>
      <c r="BQ92" s="564">
        <v>482</v>
      </c>
      <c r="BR92" s="564">
        <v>404</v>
      </c>
      <c r="BS92" s="564">
        <v>295</v>
      </c>
      <c r="BT92" s="565">
        <f t="shared" si="92"/>
        <v>0.82113821138211385</v>
      </c>
      <c r="BU92" s="566">
        <f t="shared" si="93"/>
        <v>0.83817427385892118</v>
      </c>
      <c r="BV92" s="563">
        <v>603</v>
      </c>
      <c r="BW92" s="564">
        <v>542</v>
      </c>
      <c r="BX92" s="564">
        <v>529</v>
      </c>
      <c r="BY92" s="564">
        <v>421</v>
      </c>
      <c r="BZ92" s="564">
        <v>306</v>
      </c>
      <c r="CA92" s="565">
        <f t="shared" si="94"/>
        <v>0.7767527675276753</v>
      </c>
      <c r="CB92" s="566">
        <f t="shared" si="95"/>
        <v>0.79584120982986772</v>
      </c>
      <c r="CC92" s="563">
        <v>484</v>
      </c>
      <c r="CD92" s="564">
        <v>451</v>
      </c>
      <c r="CE92" s="564">
        <v>438</v>
      </c>
      <c r="CF92" s="564">
        <v>336</v>
      </c>
      <c r="CG92" s="564">
        <v>273</v>
      </c>
      <c r="CH92" s="565">
        <f t="shared" si="100"/>
        <v>0.74501108647450109</v>
      </c>
      <c r="CI92" s="566">
        <f t="shared" si="101"/>
        <v>0.76712328767123283</v>
      </c>
      <c r="CJ92" s="563">
        <v>430</v>
      </c>
      <c r="CK92" s="564">
        <v>407</v>
      </c>
      <c r="CL92" s="564">
        <v>400</v>
      </c>
      <c r="CM92" s="564">
        <v>305</v>
      </c>
      <c r="CN92" s="564">
        <v>238</v>
      </c>
      <c r="CO92" s="565">
        <f t="shared" si="102"/>
        <v>0.74938574938574942</v>
      </c>
      <c r="CP92" s="565">
        <f t="shared" si="103"/>
        <v>0.76249999999999996</v>
      </c>
      <c r="CQ92" s="565">
        <v>0.94594594594594594</v>
      </c>
      <c r="CR92" s="566">
        <v>0.96250000000000002</v>
      </c>
    </row>
    <row r="93" spans="1:16110" s="4" customFormat="1" x14ac:dyDescent="0.25">
      <c r="A93" s="560" t="s">
        <v>282</v>
      </c>
      <c r="B93" s="561" t="s">
        <v>294</v>
      </c>
      <c r="C93" s="562" t="s">
        <v>295</v>
      </c>
      <c r="D93" s="563">
        <v>733</v>
      </c>
      <c r="E93" s="564">
        <v>733</v>
      </c>
      <c r="F93" s="564">
        <v>733</v>
      </c>
      <c r="G93" s="564">
        <v>551</v>
      </c>
      <c r="H93" s="564">
        <v>451</v>
      </c>
      <c r="I93" s="565">
        <f t="shared" si="76"/>
        <v>0.75170532060027284</v>
      </c>
      <c r="J93" s="566">
        <f t="shared" si="77"/>
        <v>0.75170532060027284</v>
      </c>
      <c r="K93" s="563">
        <v>719</v>
      </c>
      <c r="L93" s="564">
        <v>718</v>
      </c>
      <c r="M93" s="564">
        <v>718</v>
      </c>
      <c r="N93" s="564">
        <v>590</v>
      </c>
      <c r="O93" s="564">
        <v>468</v>
      </c>
      <c r="P93" s="565">
        <f t="shared" si="78"/>
        <v>0.82172701949860727</v>
      </c>
      <c r="Q93" s="566">
        <f t="shared" si="79"/>
        <v>0.82172701949860727</v>
      </c>
      <c r="R93" s="563">
        <v>796</v>
      </c>
      <c r="S93" s="564">
        <v>794</v>
      </c>
      <c r="T93" s="564">
        <v>794</v>
      </c>
      <c r="U93" s="564">
        <v>622</v>
      </c>
      <c r="V93" s="564">
        <v>440</v>
      </c>
      <c r="W93" s="565">
        <f t="shared" si="74"/>
        <v>0.78337531486146095</v>
      </c>
      <c r="X93" s="566">
        <f t="shared" si="75"/>
        <v>0.78337531486146095</v>
      </c>
      <c r="Y93" s="563">
        <v>814</v>
      </c>
      <c r="Z93" s="564">
        <v>814</v>
      </c>
      <c r="AA93" s="564">
        <v>814</v>
      </c>
      <c r="AB93" s="564">
        <v>670</v>
      </c>
      <c r="AC93" s="564">
        <v>499</v>
      </c>
      <c r="AD93" s="565">
        <f t="shared" si="80"/>
        <v>0.82309582309582308</v>
      </c>
      <c r="AE93" s="566">
        <f t="shared" si="81"/>
        <v>0.82309582309582308</v>
      </c>
      <c r="AF93" s="563">
        <v>1068</v>
      </c>
      <c r="AG93" s="564">
        <v>1066</v>
      </c>
      <c r="AH93" s="564">
        <v>1066</v>
      </c>
      <c r="AI93" s="564">
        <v>898</v>
      </c>
      <c r="AJ93" s="564">
        <v>733</v>
      </c>
      <c r="AK93" s="565">
        <f t="shared" si="82"/>
        <v>0.8424015009380863</v>
      </c>
      <c r="AL93" s="566">
        <f t="shared" si="83"/>
        <v>0.8424015009380863</v>
      </c>
      <c r="AM93" s="563">
        <v>816</v>
      </c>
      <c r="AN93" s="564">
        <v>814</v>
      </c>
      <c r="AO93" s="564">
        <v>814</v>
      </c>
      <c r="AP93" s="564">
        <v>651</v>
      </c>
      <c r="AQ93" s="564">
        <v>504</v>
      </c>
      <c r="AR93" s="565">
        <f t="shared" si="84"/>
        <v>0.79975429975429979</v>
      </c>
      <c r="AS93" s="566">
        <f t="shared" si="85"/>
        <v>0.79975429975429979</v>
      </c>
      <c r="AT93" s="563">
        <v>509</v>
      </c>
      <c r="AU93" s="564">
        <v>508</v>
      </c>
      <c r="AV93" s="564">
        <v>477</v>
      </c>
      <c r="AW93" s="564">
        <v>387</v>
      </c>
      <c r="AX93" s="564">
        <v>313</v>
      </c>
      <c r="AY93" s="565">
        <f t="shared" si="86"/>
        <v>0.76181102362204722</v>
      </c>
      <c r="AZ93" s="566">
        <f t="shared" si="87"/>
        <v>0.81132075471698117</v>
      </c>
      <c r="BA93" s="563">
        <v>486</v>
      </c>
      <c r="BB93" s="564">
        <v>482</v>
      </c>
      <c r="BC93" s="564">
        <v>475</v>
      </c>
      <c r="BD93" s="564">
        <v>389</v>
      </c>
      <c r="BE93" s="564">
        <v>309</v>
      </c>
      <c r="BF93" s="565">
        <f t="shared" si="88"/>
        <v>0.80705394190871371</v>
      </c>
      <c r="BG93" s="566">
        <f t="shared" si="89"/>
        <v>0.81894736842105265</v>
      </c>
      <c r="BH93" s="563">
        <v>453</v>
      </c>
      <c r="BI93" s="564">
        <v>452</v>
      </c>
      <c r="BJ93" s="564">
        <v>439</v>
      </c>
      <c r="BK93" s="564">
        <v>341</v>
      </c>
      <c r="BL93" s="564">
        <v>272</v>
      </c>
      <c r="BM93" s="565">
        <f t="shared" si="90"/>
        <v>0.75442477876106195</v>
      </c>
      <c r="BN93" s="566">
        <f t="shared" si="91"/>
        <v>0.77676537585421412</v>
      </c>
      <c r="BO93" s="563">
        <v>397</v>
      </c>
      <c r="BP93" s="564">
        <v>394</v>
      </c>
      <c r="BQ93" s="564">
        <v>382</v>
      </c>
      <c r="BR93" s="564">
        <v>303</v>
      </c>
      <c r="BS93" s="564">
        <v>229</v>
      </c>
      <c r="BT93" s="565">
        <f t="shared" si="92"/>
        <v>0.76903553299492389</v>
      </c>
      <c r="BU93" s="566">
        <f t="shared" si="93"/>
        <v>0.79319371727748689</v>
      </c>
      <c r="BV93" s="563">
        <v>347</v>
      </c>
      <c r="BW93" s="564">
        <v>347</v>
      </c>
      <c r="BX93" s="564">
        <v>342</v>
      </c>
      <c r="BY93" s="564">
        <v>274</v>
      </c>
      <c r="BZ93" s="564">
        <v>236</v>
      </c>
      <c r="CA93" s="565">
        <f t="shared" si="94"/>
        <v>0.78962536023054752</v>
      </c>
      <c r="CB93" s="566">
        <f t="shared" si="95"/>
        <v>0.80116959064327486</v>
      </c>
      <c r="CC93" s="563">
        <v>416</v>
      </c>
      <c r="CD93" s="564">
        <v>406</v>
      </c>
      <c r="CE93" s="564">
        <v>406</v>
      </c>
      <c r="CF93" s="564">
        <v>312</v>
      </c>
      <c r="CG93" s="564">
        <v>261</v>
      </c>
      <c r="CH93" s="565">
        <f t="shared" si="100"/>
        <v>0.76847290640394084</v>
      </c>
      <c r="CI93" s="566">
        <f t="shared" si="101"/>
        <v>0.76847290640394084</v>
      </c>
      <c r="CJ93" s="563">
        <v>446</v>
      </c>
      <c r="CK93" s="564">
        <v>444</v>
      </c>
      <c r="CL93" s="564">
        <v>444</v>
      </c>
      <c r="CM93" s="564">
        <v>326</v>
      </c>
      <c r="CN93" s="564">
        <v>282</v>
      </c>
      <c r="CO93" s="565">
        <f t="shared" si="102"/>
        <v>0.73423423423423428</v>
      </c>
      <c r="CP93" s="565">
        <f t="shared" si="103"/>
        <v>0.73423423423423428</v>
      </c>
      <c r="CQ93" s="565">
        <v>0.73423423423423428</v>
      </c>
      <c r="CR93" s="566">
        <v>0.73423423423423428</v>
      </c>
    </row>
    <row r="94" spans="1:16110" s="4" customFormat="1" x14ac:dyDescent="0.25">
      <c r="A94" s="560" t="s">
        <v>282</v>
      </c>
      <c r="B94" s="561" t="s">
        <v>296</v>
      </c>
      <c r="C94" s="562" t="s">
        <v>297</v>
      </c>
      <c r="D94" s="563">
        <v>813</v>
      </c>
      <c r="E94" s="564">
        <v>757</v>
      </c>
      <c r="F94" s="564">
        <v>704</v>
      </c>
      <c r="G94" s="564">
        <v>375</v>
      </c>
      <c r="H94" s="564">
        <v>305</v>
      </c>
      <c r="I94" s="565">
        <f t="shared" si="76"/>
        <v>0.49537648612945839</v>
      </c>
      <c r="J94" s="566">
        <f t="shared" si="77"/>
        <v>0.53267045454545459</v>
      </c>
      <c r="K94" s="563">
        <v>920</v>
      </c>
      <c r="L94" s="564">
        <v>834</v>
      </c>
      <c r="M94" s="564">
        <v>776</v>
      </c>
      <c r="N94" s="564">
        <v>382</v>
      </c>
      <c r="O94" s="564">
        <v>300</v>
      </c>
      <c r="P94" s="565">
        <f t="shared" si="78"/>
        <v>0.45803357314148679</v>
      </c>
      <c r="Q94" s="566">
        <f t="shared" si="79"/>
        <v>0.49226804123711343</v>
      </c>
      <c r="R94" s="563">
        <v>830</v>
      </c>
      <c r="S94" s="564">
        <v>757</v>
      </c>
      <c r="T94" s="564">
        <v>704</v>
      </c>
      <c r="U94" s="564">
        <v>372</v>
      </c>
      <c r="V94" s="564">
        <v>301</v>
      </c>
      <c r="W94" s="565">
        <f t="shared" si="74"/>
        <v>0.4914134742404227</v>
      </c>
      <c r="X94" s="566">
        <f t="shared" si="75"/>
        <v>0.52840909090909094</v>
      </c>
      <c r="Y94" s="563">
        <v>810</v>
      </c>
      <c r="Z94" s="564">
        <v>764</v>
      </c>
      <c r="AA94" s="564">
        <v>706</v>
      </c>
      <c r="AB94" s="564">
        <v>341</v>
      </c>
      <c r="AC94" s="564">
        <v>317</v>
      </c>
      <c r="AD94" s="565">
        <f t="shared" si="80"/>
        <v>0.44633507853403143</v>
      </c>
      <c r="AE94" s="566">
        <f t="shared" si="81"/>
        <v>0.48300283286118978</v>
      </c>
      <c r="AF94" s="563">
        <v>642</v>
      </c>
      <c r="AG94" s="564">
        <v>600</v>
      </c>
      <c r="AH94" s="564">
        <v>553</v>
      </c>
      <c r="AI94" s="564">
        <v>285</v>
      </c>
      <c r="AJ94" s="564">
        <v>271</v>
      </c>
      <c r="AK94" s="565">
        <f t="shared" si="82"/>
        <v>0.47499999999999998</v>
      </c>
      <c r="AL94" s="566">
        <f t="shared" si="83"/>
        <v>0.51537070524412298</v>
      </c>
      <c r="AM94" s="563">
        <v>533</v>
      </c>
      <c r="AN94" s="564">
        <v>497</v>
      </c>
      <c r="AO94" s="564">
        <v>445</v>
      </c>
      <c r="AP94" s="564">
        <v>274</v>
      </c>
      <c r="AQ94" s="564">
        <v>253</v>
      </c>
      <c r="AR94" s="565">
        <f t="shared" si="84"/>
        <v>0.55130784708249492</v>
      </c>
      <c r="AS94" s="566">
        <f t="shared" si="85"/>
        <v>0.61573033707865166</v>
      </c>
      <c r="AT94" s="563">
        <v>494</v>
      </c>
      <c r="AU94" s="564">
        <v>455</v>
      </c>
      <c r="AV94" s="564">
        <v>401</v>
      </c>
      <c r="AW94" s="564">
        <v>249</v>
      </c>
      <c r="AX94" s="564">
        <v>240</v>
      </c>
      <c r="AY94" s="565">
        <f t="shared" si="86"/>
        <v>0.54725274725274731</v>
      </c>
      <c r="AZ94" s="566">
        <f t="shared" si="87"/>
        <v>0.62094763092269323</v>
      </c>
      <c r="BA94" s="563">
        <v>492</v>
      </c>
      <c r="BB94" s="564">
        <v>446</v>
      </c>
      <c r="BC94" s="564">
        <v>399</v>
      </c>
      <c r="BD94" s="564">
        <v>284</v>
      </c>
      <c r="BE94" s="564">
        <v>216</v>
      </c>
      <c r="BF94" s="565">
        <f t="shared" si="88"/>
        <v>0.63677130044843044</v>
      </c>
      <c r="BG94" s="566">
        <f t="shared" si="89"/>
        <v>0.71177944862155385</v>
      </c>
      <c r="BH94" s="563">
        <v>602</v>
      </c>
      <c r="BI94" s="564">
        <v>527</v>
      </c>
      <c r="BJ94" s="564">
        <v>489</v>
      </c>
      <c r="BK94" s="564">
        <v>355</v>
      </c>
      <c r="BL94" s="564">
        <v>276</v>
      </c>
      <c r="BM94" s="565">
        <f t="shared" si="90"/>
        <v>0.6736242884250474</v>
      </c>
      <c r="BN94" s="566">
        <f t="shared" si="91"/>
        <v>0.72597137014314927</v>
      </c>
      <c r="BO94" s="563">
        <v>573</v>
      </c>
      <c r="BP94" s="564">
        <v>481</v>
      </c>
      <c r="BQ94" s="564">
        <v>453</v>
      </c>
      <c r="BR94" s="564">
        <v>364</v>
      </c>
      <c r="BS94" s="564">
        <v>283</v>
      </c>
      <c r="BT94" s="565">
        <f t="shared" si="92"/>
        <v>0.7567567567567568</v>
      </c>
      <c r="BU94" s="566">
        <f t="shared" si="93"/>
        <v>0.80353200883002207</v>
      </c>
      <c r="BV94" s="563">
        <v>564</v>
      </c>
      <c r="BW94" s="564">
        <v>500</v>
      </c>
      <c r="BX94" s="564">
        <v>472</v>
      </c>
      <c r="BY94" s="564">
        <v>368</v>
      </c>
      <c r="BZ94" s="564">
        <v>297</v>
      </c>
      <c r="CA94" s="565">
        <f t="shared" si="94"/>
        <v>0.73599999999999999</v>
      </c>
      <c r="CB94" s="566">
        <f t="shared" si="95"/>
        <v>0.77966101694915257</v>
      </c>
      <c r="CC94" s="563">
        <v>660</v>
      </c>
      <c r="CD94" s="564">
        <v>562</v>
      </c>
      <c r="CE94" s="564">
        <v>557</v>
      </c>
      <c r="CF94" s="564">
        <v>358</v>
      </c>
      <c r="CG94" s="564">
        <v>299</v>
      </c>
      <c r="CH94" s="565">
        <f t="shared" si="100"/>
        <v>0.63701067615658358</v>
      </c>
      <c r="CI94" s="566">
        <f t="shared" si="101"/>
        <v>0.64272890484739675</v>
      </c>
      <c r="CJ94" s="563">
        <v>690</v>
      </c>
      <c r="CK94" s="564">
        <v>609</v>
      </c>
      <c r="CL94" s="564">
        <v>561</v>
      </c>
      <c r="CM94" s="564">
        <v>284</v>
      </c>
      <c r="CN94" s="564">
        <v>260</v>
      </c>
      <c r="CO94" s="565">
        <f t="shared" si="102"/>
        <v>0.4663382594417077</v>
      </c>
      <c r="CP94" s="565">
        <f t="shared" si="103"/>
        <v>0.50623885918003564</v>
      </c>
      <c r="CQ94" s="565">
        <v>0.55172413793103448</v>
      </c>
      <c r="CR94" s="566">
        <v>0.59893048128342241</v>
      </c>
    </row>
    <row r="95" spans="1:16110" s="4" customFormat="1" x14ac:dyDescent="0.25">
      <c r="A95" s="560" t="s">
        <v>282</v>
      </c>
      <c r="B95" s="585" t="s">
        <v>298</v>
      </c>
      <c r="C95" s="586" t="s">
        <v>299</v>
      </c>
      <c r="D95" s="568">
        <v>501</v>
      </c>
      <c r="E95" s="628">
        <v>476</v>
      </c>
      <c r="F95" s="628">
        <v>392</v>
      </c>
      <c r="G95" s="628">
        <v>360</v>
      </c>
      <c r="H95" s="628">
        <v>280</v>
      </c>
      <c r="I95" s="629">
        <f t="shared" si="76"/>
        <v>0.75630252100840334</v>
      </c>
      <c r="J95" s="630">
        <f t="shared" si="77"/>
        <v>0.91836734693877553</v>
      </c>
      <c r="K95" s="568">
        <v>976</v>
      </c>
      <c r="L95" s="628">
        <v>853</v>
      </c>
      <c r="M95" s="628">
        <v>776</v>
      </c>
      <c r="N95" s="628">
        <v>628</v>
      </c>
      <c r="O95" s="628">
        <v>441</v>
      </c>
      <c r="P95" s="629">
        <f t="shared" si="78"/>
        <v>0.73622508792497066</v>
      </c>
      <c r="Q95" s="630">
        <f t="shared" si="79"/>
        <v>0.80927835051546393</v>
      </c>
      <c r="R95" s="568">
        <v>1203</v>
      </c>
      <c r="S95" s="628">
        <v>1153</v>
      </c>
      <c r="T95" s="628">
        <v>1088</v>
      </c>
      <c r="U95" s="628">
        <v>493</v>
      </c>
      <c r="V95" s="628">
        <v>436</v>
      </c>
      <c r="W95" s="629">
        <f t="shared" si="74"/>
        <v>0.42758022549869906</v>
      </c>
      <c r="X95" s="630">
        <f t="shared" si="75"/>
        <v>0.453125</v>
      </c>
      <c r="Y95" s="568">
        <v>1037</v>
      </c>
      <c r="Z95" s="628">
        <v>886</v>
      </c>
      <c r="AA95" s="628">
        <v>598</v>
      </c>
      <c r="AB95" s="628">
        <v>447</v>
      </c>
      <c r="AC95" s="628">
        <v>435</v>
      </c>
      <c r="AD95" s="629">
        <f t="shared" si="80"/>
        <v>0.50451467268623029</v>
      </c>
      <c r="AE95" s="630">
        <f t="shared" si="81"/>
        <v>0.74749163879598657</v>
      </c>
      <c r="AF95" s="568">
        <v>1007</v>
      </c>
      <c r="AG95" s="628">
        <v>916</v>
      </c>
      <c r="AH95" s="628">
        <v>667</v>
      </c>
      <c r="AI95" s="628">
        <v>557</v>
      </c>
      <c r="AJ95" s="628">
        <v>542</v>
      </c>
      <c r="AK95" s="629">
        <f t="shared" si="82"/>
        <v>0.60807860262008728</v>
      </c>
      <c r="AL95" s="630">
        <f t="shared" si="83"/>
        <v>0.83508245877061471</v>
      </c>
      <c r="AM95" s="568">
        <v>1152</v>
      </c>
      <c r="AN95" s="628">
        <v>1009</v>
      </c>
      <c r="AO95" s="628">
        <v>658</v>
      </c>
      <c r="AP95" s="628">
        <v>513</v>
      </c>
      <c r="AQ95" s="628">
        <v>488</v>
      </c>
      <c r="AR95" s="629">
        <f t="shared" si="84"/>
        <v>0.50842418235877107</v>
      </c>
      <c r="AS95" s="630">
        <f t="shared" si="85"/>
        <v>0.77963525835866265</v>
      </c>
      <c r="AT95" s="568">
        <v>1255</v>
      </c>
      <c r="AU95" s="628">
        <v>1038</v>
      </c>
      <c r="AV95" s="628">
        <v>991</v>
      </c>
      <c r="AW95" s="628">
        <v>517</v>
      </c>
      <c r="AX95" s="628">
        <v>492</v>
      </c>
      <c r="AY95" s="629">
        <f t="shared" si="86"/>
        <v>0.4980732177263969</v>
      </c>
      <c r="AZ95" s="630">
        <f t="shared" si="87"/>
        <v>0.52169525731584254</v>
      </c>
      <c r="BA95" s="568">
        <v>1213</v>
      </c>
      <c r="BB95" s="628">
        <v>971</v>
      </c>
      <c r="BC95" s="628">
        <v>950</v>
      </c>
      <c r="BD95" s="628">
        <v>420</v>
      </c>
      <c r="BE95" s="628">
        <v>400</v>
      </c>
      <c r="BF95" s="629">
        <f t="shared" si="88"/>
        <v>0.43254376930998972</v>
      </c>
      <c r="BG95" s="630">
        <f t="shared" si="89"/>
        <v>0.44210526315789472</v>
      </c>
      <c r="BH95" s="568">
        <v>1114</v>
      </c>
      <c r="BI95" s="628">
        <v>916</v>
      </c>
      <c r="BJ95" s="628">
        <v>678</v>
      </c>
      <c r="BK95" s="628">
        <v>498</v>
      </c>
      <c r="BL95" s="628">
        <v>434</v>
      </c>
      <c r="BM95" s="629">
        <f t="shared" si="90"/>
        <v>0.54366812227074235</v>
      </c>
      <c r="BN95" s="630">
        <f t="shared" si="91"/>
        <v>0.73451327433628322</v>
      </c>
      <c r="BO95" s="568">
        <v>1038</v>
      </c>
      <c r="BP95" s="628">
        <v>873</v>
      </c>
      <c r="BQ95" s="628">
        <v>644</v>
      </c>
      <c r="BR95" s="628">
        <v>414</v>
      </c>
      <c r="BS95" s="628">
        <v>363</v>
      </c>
      <c r="BT95" s="629">
        <f t="shared" si="92"/>
        <v>0.47422680412371132</v>
      </c>
      <c r="BU95" s="630">
        <f t="shared" si="93"/>
        <v>0.6428571428571429</v>
      </c>
      <c r="BV95" s="568">
        <v>1095</v>
      </c>
      <c r="BW95" s="628">
        <v>918</v>
      </c>
      <c r="BX95" s="628">
        <v>669</v>
      </c>
      <c r="BY95" s="628">
        <v>486</v>
      </c>
      <c r="BZ95" s="628">
        <v>422</v>
      </c>
      <c r="CA95" s="629">
        <f t="shared" si="94"/>
        <v>0.52941176470588236</v>
      </c>
      <c r="CB95" s="630">
        <f t="shared" si="95"/>
        <v>0.726457399103139</v>
      </c>
      <c r="CC95" s="568">
        <v>1015</v>
      </c>
      <c r="CD95" s="628">
        <v>890</v>
      </c>
      <c r="CE95" s="628">
        <v>800</v>
      </c>
      <c r="CF95" s="628">
        <v>523</v>
      </c>
      <c r="CG95" s="628">
        <v>497</v>
      </c>
      <c r="CH95" s="629">
        <f t="shared" si="100"/>
        <v>0.58764044943820226</v>
      </c>
      <c r="CI95" s="630">
        <f t="shared" si="101"/>
        <v>0.65375000000000005</v>
      </c>
      <c r="CJ95" s="568">
        <v>1303</v>
      </c>
      <c r="CK95" s="628">
        <v>1143</v>
      </c>
      <c r="CL95" s="628">
        <v>999</v>
      </c>
      <c r="CM95" s="628">
        <v>626</v>
      </c>
      <c r="CN95" s="628">
        <v>567</v>
      </c>
      <c r="CO95" s="629">
        <f t="shared" si="102"/>
        <v>0.5476815398075241</v>
      </c>
      <c r="CP95" s="629">
        <f t="shared" si="103"/>
        <v>0.6266266266266266</v>
      </c>
      <c r="CQ95" s="629">
        <v>0.68503937007874016</v>
      </c>
      <c r="CR95" s="630">
        <v>0.78378378378378377</v>
      </c>
    </row>
    <row r="96" spans="1:16110" s="4" customFormat="1" x14ac:dyDescent="0.25">
      <c r="A96" s="569" t="s">
        <v>282</v>
      </c>
      <c r="B96" s="570" t="s">
        <v>300</v>
      </c>
      <c r="C96" s="591" t="s">
        <v>199</v>
      </c>
      <c r="D96" s="572">
        <v>155</v>
      </c>
      <c r="E96" s="573">
        <v>155</v>
      </c>
      <c r="F96" s="573">
        <v>155</v>
      </c>
      <c r="G96" s="573">
        <v>155</v>
      </c>
      <c r="H96" s="573">
        <v>136</v>
      </c>
      <c r="I96" s="574">
        <f t="shared" si="76"/>
        <v>1</v>
      </c>
      <c r="J96" s="575">
        <f t="shared" si="77"/>
        <v>1</v>
      </c>
      <c r="K96" s="572">
        <v>637</v>
      </c>
      <c r="L96" s="573">
        <v>634</v>
      </c>
      <c r="M96" s="573">
        <v>608</v>
      </c>
      <c r="N96" s="573">
        <v>419</v>
      </c>
      <c r="O96" s="573">
        <v>154</v>
      </c>
      <c r="P96" s="574">
        <f t="shared" si="78"/>
        <v>0.66088328075709779</v>
      </c>
      <c r="Q96" s="575">
        <f t="shared" si="79"/>
        <v>0.68914473684210531</v>
      </c>
      <c r="R96" s="572">
        <v>1528</v>
      </c>
      <c r="S96" s="573">
        <v>1348</v>
      </c>
      <c r="T96" s="573">
        <v>1268</v>
      </c>
      <c r="U96" s="573">
        <v>438</v>
      </c>
      <c r="V96" s="573">
        <v>328</v>
      </c>
      <c r="W96" s="574">
        <f t="shared" si="74"/>
        <v>0.32492581602373888</v>
      </c>
      <c r="X96" s="575">
        <f t="shared" si="75"/>
        <v>0.34542586750788645</v>
      </c>
      <c r="Y96" s="572">
        <v>916</v>
      </c>
      <c r="Z96" s="573">
        <v>843</v>
      </c>
      <c r="AA96" s="573">
        <v>753</v>
      </c>
      <c r="AB96" s="573">
        <v>438</v>
      </c>
      <c r="AC96" s="573">
        <v>310</v>
      </c>
      <c r="AD96" s="574">
        <f t="shared" si="80"/>
        <v>0.5195729537366548</v>
      </c>
      <c r="AE96" s="575">
        <f t="shared" si="81"/>
        <v>0.58167330677290841</v>
      </c>
      <c r="AF96" s="572">
        <v>822</v>
      </c>
      <c r="AG96" s="573">
        <v>730</v>
      </c>
      <c r="AH96" s="573">
        <v>655</v>
      </c>
      <c r="AI96" s="573">
        <v>410</v>
      </c>
      <c r="AJ96" s="573">
        <v>298</v>
      </c>
      <c r="AK96" s="574">
        <f t="shared" si="82"/>
        <v>0.56164383561643838</v>
      </c>
      <c r="AL96" s="575">
        <f t="shared" si="83"/>
        <v>0.62595419847328249</v>
      </c>
      <c r="AM96" s="572">
        <v>840</v>
      </c>
      <c r="AN96" s="573">
        <v>752</v>
      </c>
      <c r="AO96" s="573">
        <v>666</v>
      </c>
      <c r="AP96" s="573">
        <v>526</v>
      </c>
      <c r="AQ96" s="573">
        <v>383</v>
      </c>
      <c r="AR96" s="574">
        <f t="shared" si="84"/>
        <v>0.69946808510638303</v>
      </c>
      <c r="AS96" s="575">
        <f t="shared" si="85"/>
        <v>0.78978978978978975</v>
      </c>
      <c r="AT96" s="572">
        <v>791</v>
      </c>
      <c r="AU96" s="573">
        <v>765</v>
      </c>
      <c r="AV96" s="573">
        <v>650</v>
      </c>
      <c r="AW96" s="573">
        <v>532</v>
      </c>
      <c r="AX96" s="573">
        <v>393</v>
      </c>
      <c r="AY96" s="574">
        <f t="shared" si="86"/>
        <v>0.69542483660130716</v>
      </c>
      <c r="AZ96" s="575">
        <f t="shared" si="87"/>
        <v>0.81846153846153846</v>
      </c>
      <c r="BA96" s="572">
        <v>590</v>
      </c>
      <c r="BB96" s="573">
        <v>581</v>
      </c>
      <c r="BC96" s="573">
        <v>483</v>
      </c>
      <c r="BD96" s="573">
        <v>393</v>
      </c>
      <c r="BE96" s="573">
        <v>301</v>
      </c>
      <c r="BF96" s="574">
        <f t="shared" si="88"/>
        <v>0.67641996557659212</v>
      </c>
      <c r="BG96" s="575">
        <f t="shared" si="89"/>
        <v>0.81366459627329191</v>
      </c>
      <c r="BH96" s="572">
        <v>421</v>
      </c>
      <c r="BI96" s="573">
        <v>420</v>
      </c>
      <c r="BJ96" s="573">
        <v>345</v>
      </c>
      <c r="BK96" s="573">
        <v>298</v>
      </c>
      <c r="BL96" s="573">
        <v>228</v>
      </c>
      <c r="BM96" s="574">
        <f t="shared" si="90"/>
        <v>0.70952380952380956</v>
      </c>
      <c r="BN96" s="575">
        <f t="shared" si="91"/>
        <v>0.86376811594202896</v>
      </c>
      <c r="BO96" s="572">
        <v>406</v>
      </c>
      <c r="BP96" s="573">
        <v>401</v>
      </c>
      <c r="BQ96" s="573">
        <v>353</v>
      </c>
      <c r="BR96" s="573">
        <v>337</v>
      </c>
      <c r="BS96" s="573">
        <v>246</v>
      </c>
      <c r="BT96" s="574">
        <f t="shared" si="92"/>
        <v>0.84039900249376553</v>
      </c>
      <c r="BU96" s="575">
        <f t="shared" si="93"/>
        <v>0.95467422096317278</v>
      </c>
      <c r="BV96" s="572">
        <v>507</v>
      </c>
      <c r="BW96" s="573">
        <v>503</v>
      </c>
      <c r="BX96" s="573">
        <v>466</v>
      </c>
      <c r="BY96" s="573">
        <v>458</v>
      </c>
      <c r="BZ96" s="573">
        <v>322</v>
      </c>
      <c r="CA96" s="574">
        <f t="shared" si="94"/>
        <v>0.91053677932405563</v>
      </c>
      <c r="CB96" s="575">
        <f t="shared" si="95"/>
        <v>0.98283261802575106</v>
      </c>
      <c r="CC96" s="572">
        <v>361</v>
      </c>
      <c r="CD96" s="573">
        <v>355</v>
      </c>
      <c r="CE96" s="573">
        <v>255</v>
      </c>
      <c r="CF96" s="573">
        <v>240</v>
      </c>
      <c r="CG96" s="573">
        <v>147</v>
      </c>
      <c r="CH96" s="574">
        <f t="shared" si="100"/>
        <v>0.676056338028169</v>
      </c>
      <c r="CI96" s="575">
        <f t="shared" si="101"/>
        <v>0.94117647058823528</v>
      </c>
      <c r="CJ96" s="572">
        <v>383</v>
      </c>
      <c r="CK96" s="573">
        <v>379</v>
      </c>
      <c r="CL96" s="573">
        <v>303</v>
      </c>
      <c r="CM96" s="573">
        <v>296</v>
      </c>
      <c r="CN96" s="573">
        <v>193</v>
      </c>
      <c r="CO96" s="574">
        <f t="shared" si="102"/>
        <v>0.78100263852242746</v>
      </c>
      <c r="CP96" s="574">
        <f t="shared" si="103"/>
        <v>0.97689768976897695</v>
      </c>
      <c r="CQ96" s="574">
        <v>0.78100263852242746</v>
      </c>
      <c r="CR96" s="575">
        <v>0.97689768976897695</v>
      </c>
    </row>
    <row r="97" spans="1:96" s="4" customFormat="1" x14ac:dyDescent="0.25">
      <c r="A97" s="592" t="s">
        <v>301</v>
      </c>
      <c r="B97" s="546" t="s">
        <v>302</v>
      </c>
      <c r="C97" s="625"/>
      <c r="D97" s="617">
        <v>2219</v>
      </c>
      <c r="E97" s="618">
        <v>1925</v>
      </c>
      <c r="F97" s="618">
        <v>1919</v>
      </c>
      <c r="G97" s="618">
        <v>1714</v>
      </c>
      <c r="H97" s="619">
        <v>905</v>
      </c>
      <c r="I97" s="620">
        <f t="shared" si="76"/>
        <v>0.8903896103896104</v>
      </c>
      <c r="J97" s="621">
        <f t="shared" si="77"/>
        <v>0.89317352787910365</v>
      </c>
      <c r="K97" s="617">
        <v>2258</v>
      </c>
      <c r="L97" s="618">
        <v>1967</v>
      </c>
      <c r="M97" s="618">
        <v>1967</v>
      </c>
      <c r="N97" s="618">
        <v>1753</v>
      </c>
      <c r="O97" s="619">
        <v>1036</v>
      </c>
      <c r="P97" s="620">
        <f t="shared" si="78"/>
        <v>0.89120488052872393</v>
      </c>
      <c r="Q97" s="621">
        <f t="shared" si="79"/>
        <v>0.89120488052872393</v>
      </c>
      <c r="R97" s="617">
        <v>2624</v>
      </c>
      <c r="S97" s="618">
        <v>2207</v>
      </c>
      <c r="T97" s="618">
        <v>2207</v>
      </c>
      <c r="U97" s="618">
        <v>1533</v>
      </c>
      <c r="V97" s="619">
        <v>1161</v>
      </c>
      <c r="W97" s="620">
        <f t="shared" si="74"/>
        <v>0.69460806524694152</v>
      </c>
      <c r="X97" s="621">
        <f t="shared" si="75"/>
        <v>0.69460806524694152</v>
      </c>
      <c r="Y97" s="617">
        <v>3011</v>
      </c>
      <c r="Z97" s="618">
        <v>2236</v>
      </c>
      <c r="AA97" s="618">
        <v>2236</v>
      </c>
      <c r="AB97" s="618">
        <v>1779</v>
      </c>
      <c r="AC97" s="619">
        <v>1191</v>
      </c>
      <c r="AD97" s="620">
        <f t="shared" si="80"/>
        <v>0.79561717352415029</v>
      </c>
      <c r="AE97" s="621">
        <f t="shared" si="81"/>
        <v>0.79561717352415029</v>
      </c>
      <c r="AF97" s="617">
        <v>3057</v>
      </c>
      <c r="AG97" s="618">
        <v>2301</v>
      </c>
      <c r="AH97" s="618">
        <v>2301</v>
      </c>
      <c r="AI97" s="618">
        <v>1924</v>
      </c>
      <c r="AJ97" s="619">
        <v>1284</v>
      </c>
      <c r="AK97" s="620">
        <f t="shared" si="82"/>
        <v>0.83615819209039544</v>
      </c>
      <c r="AL97" s="621">
        <f t="shared" si="83"/>
        <v>0.83615819209039544</v>
      </c>
      <c r="AM97" s="617">
        <v>2811</v>
      </c>
      <c r="AN97" s="618">
        <v>2060</v>
      </c>
      <c r="AO97" s="618">
        <v>2060</v>
      </c>
      <c r="AP97" s="618">
        <v>1531</v>
      </c>
      <c r="AQ97" s="619">
        <v>975</v>
      </c>
      <c r="AR97" s="620">
        <f t="shared" si="84"/>
        <v>0.74320388349514566</v>
      </c>
      <c r="AS97" s="621">
        <f t="shared" si="85"/>
        <v>0.74320388349514566</v>
      </c>
      <c r="AT97" s="617">
        <v>2800</v>
      </c>
      <c r="AU97" s="618">
        <v>2023</v>
      </c>
      <c r="AV97" s="618">
        <v>2020</v>
      </c>
      <c r="AW97" s="618">
        <v>1435</v>
      </c>
      <c r="AX97" s="619">
        <v>884</v>
      </c>
      <c r="AY97" s="620">
        <f t="shared" si="86"/>
        <v>0.70934256055363321</v>
      </c>
      <c r="AZ97" s="621">
        <f t="shared" si="87"/>
        <v>0.71039603960396036</v>
      </c>
      <c r="BA97" s="617">
        <v>2696</v>
      </c>
      <c r="BB97" s="618">
        <v>1916</v>
      </c>
      <c r="BC97" s="618">
        <v>1916</v>
      </c>
      <c r="BD97" s="618">
        <v>1435</v>
      </c>
      <c r="BE97" s="619">
        <v>897</v>
      </c>
      <c r="BF97" s="620">
        <f t="shared" si="88"/>
        <v>0.7489561586638831</v>
      </c>
      <c r="BG97" s="621">
        <f t="shared" si="89"/>
        <v>0.7489561586638831</v>
      </c>
      <c r="BH97" s="617">
        <v>2831</v>
      </c>
      <c r="BI97" s="618">
        <v>1958</v>
      </c>
      <c r="BJ97" s="618">
        <v>1958</v>
      </c>
      <c r="BK97" s="618">
        <v>1540</v>
      </c>
      <c r="BL97" s="619">
        <v>939</v>
      </c>
      <c r="BM97" s="620">
        <f t="shared" si="90"/>
        <v>0.7865168539325843</v>
      </c>
      <c r="BN97" s="621">
        <f t="shared" si="91"/>
        <v>0.7865168539325843</v>
      </c>
      <c r="BO97" s="617">
        <v>2718</v>
      </c>
      <c r="BP97" s="618">
        <v>1864</v>
      </c>
      <c r="BQ97" s="618">
        <v>1864</v>
      </c>
      <c r="BR97" s="618">
        <v>1499</v>
      </c>
      <c r="BS97" s="619">
        <v>929</v>
      </c>
      <c r="BT97" s="620">
        <f t="shared" si="92"/>
        <v>0.80418454935622319</v>
      </c>
      <c r="BU97" s="621">
        <f t="shared" si="93"/>
        <v>0.80418454935622319</v>
      </c>
      <c r="BV97" s="617">
        <v>2212</v>
      </c>
      <c r="BW97" s="618">
        <v>1606</v>
      </c>
      <c r="BX97" s="618">
        <v>1606</v>
      </c>
      <c r="BY97" s="618">
        <v>1267</v>
      </c>
      <c r="BZ97" s="619">
        <v>708</v>
      </c>
      <c r="CA97" s="620">
        <f t="shared" si="94"/>
        <v>0.78891656288916567</v>
      </c>
      <c r="CB97" s="621">
        <f t="shared" si="95"/>
        <v>0.78891656288916567</v>
      </c>
      <c r="CC97" s="617">
        <v>2329</v>
      </c>
      <c r="CD97" s="618">
        <v>1716</v>
      </c>
      <c r="CE97" s="618">
        <v>1716</v>
      </c>
      <c r="CF97" s="618">
        <v>1152</v>
      </c>
      <c r="CG97" s="619">
        <v>815</v>
      </c>
      <c r="CH97" s="620">
        <f t="shared" si="100"/>
        <v>0.67132867132867136</v>
      </c>
      <c r="CI97" s="621">
        <f t="shared" si="101"/>
        <v>0.67132867132867136</v>
      </c>
      <c r="CJ97" s="617">
        <v>2520</v>
      </c>
      <c r="CK97" s="618">
        <v>1822</v>
      </c>
      <c r="CL97" s="618">
        <v>1788</v>
      </c>
      <c r="CM97" s="618">
        <v>1264</v>
      </c>
      <c r="CN97" s="619">
        <v>850</v>
      </c>
      <c r="CO97" s="620">
        <f t="shared" si="102"/>
        <v>0.69374313940724475</v>
      </c>
      <c r="CP97" s="762">
        <f t="shared" si="103"/>
        <v>0.70693512304250561</v>
      </c>
      <c r="CQ97" s="620">
        <v>0.96158068057080137</v>
      </c>
      <c r="CR97" s="621">
        <v>0.97986577181208057</v>
      </c>
    </row>
    <row r="98" spans="1:96" s="4" customFormat="1" x14ac:dyDescent="0.25">
      <c r="A98" s="613" t="s">
        <v>301</v>
      </c>
      <c r="B98" s="614" t="s">
        <v>303</v>
      </c>
      <c r="C98" s="615" t="s">
        <v>304</v>
      </c>
      <c r="D98" s="556">
        <v>885</v>
      </c>
      <c r="E98" s="557">
        <v>876</v>
      </c>
      <c r="F98" s="557">
        <v>874</v>
      </c>
      <c r="G98" s="557">
        <v>769</v>
      </c>
      <c r="H98" s="557">
        <v>336</v>
      </c>
      <c r="I98" s="558">
        <f t="shared" si="76"/>
        <v>0.87785388127853881</v>
      </c>
      <c r="J98" s="559">
        <f t="shared" si="77"/>
        <v>0.87986270022883295</v>
      </c>
      <c r="K98" s="556">
        <v>852</v>
      </c>
      <c r="L98" s="557">
        <v>844</v>
      </c>
      <c r="M98" s="557">
        <v>844</v>
      </c>
      <c r="N98" s="557">
        <v>721</v>
      </c>
      <c r="O98" s="557">
        <v>362</v>
      </c>
      <c r="P98" s="558">
        <f t="shared" si="78"/>
        <v>0.85426540284360186</v>
      </c>
      <c r="Q98" s="559">
        <f t="shared" si="79"/>
        <v>0.85426540284360186</v>
      </c>
      <c r="R98" s="556">
        <v>867</v>
      </c>
      <c r="S98" s="557">
        <v>860</v>
      </c>
      <c r="T98" s="557">
        <v>860</v>
      </c>
      <c r="U98" s="557">
        <v>557</v>
      </c>
      <c r="V98" s="557">
        <v>363</v>
      </c>
      <c r="W98" s="558">
        <f t="shared" si="74"/>
        <v>0.64767441860465114</v>
      </c>
      <c r="X98" s="559">
        <f t="shared" si="75"/>
        <v>0.64767441860465114</v>
      </c>
      <c r="Y98" s="556">
        <v>963</v>
      </c>
      <c r="Z98" s="557">
        <v>862</v>
      </c>
      <c r="AA98" s="557">
        <v>862</v>
      </c>
      <c r="AB98" s="557">
        <v>687</v>
      </c>
      <c r="AC98" s="557">
        <v>395</v>
      </c>
      <c r="AD98" s="558">
        <f t="shared" si="80"/>
        <v>0.79698375870069604</v>
      </c>
      <c r="AE98" s="559">
        <f t="shared" si="81"/>
        <v>0.79698375870069604</v>
      </c>
      <c r="AF98" s="556">
        <v>1043</v>
      </c>
      <c r="AG98" s="557">
        <v>932</v>
      </c>
      <c r="AH98" s="557">
        <v>932</v>
      </c>
      <c r="AI98" s="557">
        <v>741</v>
      </c>
      <c r="AJ98" s="557">
        <v>406</v>
      </c>
      <c r="AK98" s="558">
        <f t="shared" si="82"/>
        <v>0.79506437768240346</v>
      </c>
      <c r="AL98" s="559">
        <f t="shared" si="83"/>
        <v>0.79506437768240346</v>
      </c>
      <c r="AM98" s="556">
        <v>925</v>
      </c>
      <c r="AN98" s="557">
        <v>818</v>
      </c>
      <c r="AO98" s="557">
        <v>818</v>
      </c>
      <c r="AP98" s="557">
        <v>583</v>
      </c>
      <c r="AQ98" s="557">
        <v>322</v>
      </c>
      <c r="AR98" s="558">
        <f t="shared" si="84"/>
        <v>0.71271393643031788</v>
      </c>
      <c r="AS98" s="559">
        <f t="shared" si="85"/>
        <v>0.71271393643031788</v>
      </c>
      <c r="AT98" s="556">
        <v>926</v>
      </c>
      <c r="AU98" s="557">
        <v>809</v>
      </c>
      <c r="AV98" s="557">
        <v>809</v>
      </c>
      <c r="AW98" s="557">
        <v>557</v>
      </c>
      <c r="AX98" s="557">
        <v>291</v>
      </c>
      <c r="AY98" s="558">
        <f t="shared" si="86"/>
        <v>0.68850432632880099</v>
      </c>
      <c r="AZ98" s="559">
        <f t="shared" si="87"/>
        <v>0.68850432632880099</v>
      </c>
      <c r="BA98" s="556">
        <v>765</v>
      </c>
      <c r="BB98" s="557">
        <v>677</v>
      </c>
      <c r="BC98" s="557">
        <v>677</v>
      </c>
      <c r="BD98" s="557">
        <v>497</v>
      </c>
      <c r="BE98" s="557">
        <v>272</v>
      </c>
      <c r="BF98" s="558">
        <f t="shared" si="88"/>
        <v>0.73412112259970463</v>
      </c>
      <c r="BG98" s="559">
        <f t="shared" si="89"/>
        <v>0.73412112259970463</v>
      </c>
      <c r="BH98" s="556">
        <v>817</v>
      </c>
      <c r="BI98" s="557">
        <v>729</v>
      </c>
      <c r="BJ98" s="557">
        <v>729</v>
      </c>
      <c r="BK98" s="557">
        <v>549</v>
      </c>
      <c r="BL98" s="557">
        <v>280</v>
      </c>
      <c r="BM98" s="558">
        <f t="shared" si="90"/>
        <v>0.75308641975308643</v>
      </c>
      <c r="BN98" s="559">
        <f t="shared" si="91"/>
        <v>0.75308641975308643</v>
      </c>
      <c r="BO98" s="556">
        <v>773</v>
      </c>
      <c r="BP98" s="557">
        <v>706</v>
      </c>
      <c r="BQ98" s="557">
        <v>706</v>
      </c>
      <c r="BR98" s="557">
        <v>524</v>
      </c>
      <c r="BS98" s="557">
        <v>264</v>
      </c>
      <c r="BT98" s="558">
        <f t="shared" si="92"/>
        <v>0.74220963172804533</v>
      </c>
      <c r="BU98" s="559">
        <f t="shared" si="93"/>
        <v>0.74220963172804533</v>
      </c>
      <c r="BV98" s="556">
        <v>767</v>
      </c>
      <c r="BW98" s="557">
        <v>684</v>
      </c>
      <c r="BX98" s="557">
        <v>684</v>
      </c>
      <c r="BY98" s="557">
        <v>541</v>
      </c>
      <c r="BZ98" s="557">
        <v>231</v>
      </c>
      <c r="CA98" s="558">
        <f t="shared" si="94"/>
        <v>0.79093567251461994</v>
      </c>
      <c r="CB98" s="559">
        <f t="shared" si="95"/>
        <v>0.79093567251461994</v>
      </c>
      <c r="CC98" s="556">
        <v>689</v>
      </c>
      <c r="CD98" s="557">
        <v>619</v>
      </c>
      <c r="CE98" s="557">
        <v>619</v>
      </c>
      <c r="CF98" s="557">
        <v>398</v>
      </c>
      <c r="CG98" s="557">
        <v>236</v>
      </c>
      <c r="CH98" s="558">
        <f t="shared" si="100"/>
        <v>0.64297253634894991</v>
      </c>
      <c r="CI98" s="559">
        <f t="shared" si="101"/>
        <v>0.64297253634894991</v>
      </c>
      <c r="CJ98" s="556">
        <v>732</v>
      </c>
      <c r="CK98" s="557">
        <v>648</v>
      </c>
      <c r="CL98" s="557">
        <v>648</v>
      </c>
      <c r="CM98" s="557">
        <v>476</v>
      </c>
      <c r="CN98" s="557">
        <v>246</v>
      </c>
      <c r="CO98" s="558">
        <f t="shared" si="102"/>
        <v>0.73456790123456794</v>
      </c>
      <c r="CP98" s="558">
        <f t="shared" si="103"/>
        <v>0.73456790123456794</v>
      </c>
      <c r="CQ98" s="558">
        <v>0.98148148148148151</v>
      </c>
      <c r="CR98" s="559">
        <v>0.98148148148148151</v>
      </c>
    </row>
    <row r="99" spans="1:96" s="4" customFormat="1" x14ac:dyDescent="0.25">
      <c r="A99" s="560" t="s">
        <v>301</v>
      </c>
      <c r="B99" s="561" t="s">
        <v>305</v>
      </c>
      <c r="C99" s="562" t="s">
        <v>306</v>
      </c>
      <c r="D99" s="563">
        <v>279</v>
      </c>
      <c r="E99" s="564">
        <v>277</v>
      </c>
      <c r="F99" s="564">
        <v>276</v>
      </c>
      <c r="G99" s="564">
        <v>247</v>
      </c>
      <c r="H99" s="564">
        <v>118</v>
      </c>
      <c r="I99" s="565">
        <f t="shared" si="76"/>
        <v>0.89169675090252709</v>
      </c>
      <c r="J99" s="566">
        <f t="shared" si="77"/>
        <v>0.89492753623188404</v>
      </c>
      <c r="K99" s="563">
        <v>307</v>
      </c>
      <c r="L99" s="564">
        <v>307</v>
      </c>
      <c r="M99" s="564">
        <v>307</v>
      </c>
      <c r="N99" s="564">
        <v>283</v>
      </c>
      <c r="O99" s="564">
        <v>162</v>
      </c>
      <c r="P99" s="565">
        <f t="shared" si="78"/>
        <v>0.92182410423452765</v>
      </c>
      <c r="Q99" s="566">
        <f t="shared" si="79"/>
        <v>0.92182410423452765</v>
      </c>
      <c r="R99" s="563">
        <v>274</v>
      </c>
      <c r="S99" s="564">
        <v>273</v>
      </c>
      <c r="T99" s="564">
        <v>273</v>
      </c>
      <c r="U99" s="564">
        <v>220</v>
      </c>
      <c r="V99" s="564">
        <v>138</v>
      </c>
      <c r="W99" s="565">
        <f t="shared" si="74"/>
        <v>0.80586080586080588</v>
      </c>
      <c r="X99" s="566">
        <f t="shared" si="75"/>
        <v>0.80586080586080588</v>
      </c>
      <c r="Y99" s="563">
        <v>247</v>
      </c>
      <c r="Z99" s="564">
        <v>224</v>
      </c>
      <c r="AA99" s="564">
        <v>224</v>
      </c>
      <c r="AB99" s="564">
        <v>184</v>
      </c>
      <c r="AC99" s="564">
        <v>113</v>
      </c>
      <c r="AD99" s="565">
        <f t="shared" si="80"/>
        <v>0.8214285714285714</v>
      </c>
      <c r="AE99" s="566">
        <f t="shared" si="81"/>
        <v>0.8214285714285714</v>
      </c>
      <c r="AF99" s="563">
        <v>290</v>
      </c>
      <c r="AG99" s="564">
        <v>266</v>
      </c>
      <c r="AH99" s="564">
        <v>266</v>
      </c>
      <c r="AI99" s="564">
        <v>231</v>
      </c>
      <c r="AJ99" s="564">
        <v>152</v>
      </c>
      <c r="AK99" s="565">
        <f t="shared" si="82"/>
        <v>0.86842105263157898</v>
      </c>
      <c r="AL99" s="566">
        <f t="shared" si="83"/>
        <v>0.86842105263157898</v>
      </c>
      <c r="AM99" s="563">
        <v>351</v>
      </c>
      <c r="AN99" s="564">
        <v>288</v>
      </c>
      <c r="AO99" s="564">
        <v>288</v>
      </c>
      <c r="AP99" s="564">
        <v>225</v>
      </c>
      <c r="AQ99" s="564">
        <v>156</v>
      </c>
      <c r="AR99" s="565">
        <f t="shared" si="84"/>
        <v>0.78125</v>
      </c>
      <c r="AS99" s="566">
        <f t="shared" si="85"/>
        <v>0.78125</v>
      </c>
      <c r="AT99" s="563">
        <v>226</v>
      </c>
      <c r="AU99" s="564">
        <v>199</v>
      </c>
      <c r="AV99" s="564">
        <v>198</v>
      </c>
      <c r="AW99" s="564">
        <v>159</v>
      </c>
      <c r="AX99" s="564">
        <v>106</v>
      </c>
      <c r="AY99" s="565">
        <f t="shared" si="86"/>
        <v>0.79899497487437188</v>
      </c>
      <c r="AZ99" s="566">
        <f t="shared" si="87"/>
        <v>0.80303030303030298</v>
      </c>
      <c r="BA99" s="563">
        <v>151</v>
      </c>
      <c r="BB99" s="564">
        <v>140</v>
      </c>
      <c r="BC99" s="564">
        <v>140</v>
      </c>
      <c r="BD99" s="564">
        <v>105</v>
      </c>
      <c r="BE99" s="564">
        <v>65</v>
      </c>
      <c r="BF99" s="565">
        <f t="shared" si="88"/>
        <v>0.75</v>
      </c>
      <c r="BG99" s="566">
        <f t="shared" si="89"/>
        <v>0.75</v>
      </c>
      <c r="BH99" s="563">
        <v>148</v>
      </c>
      <c r="BI99" s="564">
        <v>130</v>
      </c>
      <c r="BJ99" s="564">
        <v>130</v>
      </c>
      <c r="BK99" s="564">
        <v>106</v>
      </c>
      <c r="BL99" s="564">
        <v>60</v>
      </c>
      <c r="BM99" s="565">
        <f t="shared" si="90"/>
        <v>0.81538461538461537</v>
      </c>
      <c r="BN99" s="566">
        <f t="shared" si="91"/>
        <v>0.81538461538461537</v>
      </c>
      <c r="BO99" s="563">
        <v>161</v>
      </c>
      <c r="BP99" s="564">
        <v>144</v>
      </c>
      <c r="BQ99" s="564">
        <v>144</v>
      </c>
      <c r="BR99" s="564">
        <v>101</v>
      </c>
      <c r="BS99" s="564">
        <v>66</v>
      </c>
      <c r="BT99" s="565">
        <f t="shared" si="92"/>
        <v>0.70138888888888884</v>
      </c>
      <c r="BU99" s="566">
        <f t="shared" si="93"/>
        <v>0.70138888888888884</v>
      </c>
      <c r="BV99" s="563">
        <v>136</v>
      </c>
      <c r="BW99" s="564">
        <v>125</v>
      </c>
      <c r="BX99" s="564">
        <v>125</v>
      </c>
      <c r="BY99" s="564">
        <v>106</v>
      </c>
      <c r="BZ99" s="564">
        <v>55</v>
      </c>
      <c r="CA99" s="565">
        <f t="shared" si="94"/>
        <v>0.84799999999999998</v>
      </c>
      <c r="CB99" s="566">
        <f t="shared" si="95"/>
        <v>0.84799999999999998</v>
      </c>
      <c r="CC99" s="563">
        <v>145</v>
      </c>
      <c r="CD99" s="564">
        <v>133</v>
      </c>
      <c r="CE99" s="564">
        <v>133</v>
      </c>
      <c r="CF99" s="564">
        <v>99</v>
      </c>
      <c r="CG99" s="564">
        <v>48</v>
      </c>
      <c r="CH99" s="565">
        <f t="shared" si="100"/>
        <v>0.74436090225563911</v>
      </c>
      <c r="CI99" s="566">
        <f t="shared" si="101"/>
        <v>0.74436090225563911</v>
      </c>
      <c r="CJ99" s="563">
        <v>156</v>
      </c>
      <c r="CK99" s="564">
        <v>146</v>
      </c>
      <c r="CL99" s="564">
        <v>146</v>
      </c>
      <c r="CM99" s="564">
        <v>118</v>
      </c>
      <c r="CN99" s="564">
        <v>57</v>
      </c>
      <c r="CO99" s="565">
        <f t="shared" si="102"/>
        <v>0.80821917808219179</v>
      </c>
      <c r="CP99" s="565">
        <f t="shared" si="103"/>
        <v>0.80821917808219179</v>
      </c>
      <c r="CQ99" s="565">
        <v>0.95890410958904104</v>
      </c>
      <c r="CR99" s="566">
        <v>0.95890410958904104</v>
      </c>
    </row>
    <row r="100" spans="1:96" s="4" customFormat="1" x14ac:dyDescent="0.25">
      <c r="A100" s="560" t="s">
        <v>301</v>
      </c>
      <c r="B100" s="561" t="s">
        <v>307</v>
      </c>
      <c r="C100" s="562" t="s">
        <v>308</v>
      </c>
      <c r="D100" s="563">
        <v>769</v>
      </c>
      <c r="E100" s="564">
        <v>766</v>
      </c>
      <c r="F100" s="564">
        <v>764</v>
      </c>
      <c r="G100" s="564">
        <v>688</v>
      </c>
      <c r="H100" s="564">
        <v>298</v>
      </c>
      <c r="I100" s="565">
        <f t="shared" si="76"/>
        <v>0.89817232375979117</v>
      </c>
      <c r="J100" s="566">
        <f t="shared" si="77"/>
        <v>0.90052356020942403</v>
      </c>
      <c r="K100" s="563">
        <v>811</v>
      </c>
      <c r="L100" s="564">
        <v>811</v>
      </c>
      <c r="M100" s="564">
        <v>811</v>
      </c>
      <c r="N100" s="564">
        <v>732</v>
      </c>
      <c r="O100" s="564">
        <v>343</v>
      </c>
      <c r="P100" s="565">
        <f t="shared" si="78"/>
        <v>0.90258939580764486</v>
      </c>
      <c r="Q100" s="566">
        <f t="shared" si="79"/>
        <v>0.90258939580764486</v>
      </c>
      <c r="R100" s="563">
        <v>1087</v>
      </c>
      <c r="S100" s="564">
        <v>1066</v>
      </c>
      <c r="T100" s="564">
        <v>1066</v>
      </c>
      <c r="U100" s="564">
        <v>691</v>
      </c>
      <c r="V100" s="564">
        <v>474</v>
      </c>
      <c r="W100" s="565">
        <f t="shared" si="74"/>
        <v>0.64821763602251403</v>
      </c>
      <c r="X100" s="566">
        <f t="shared" si="75"/>
        <v>0.64821763602251403</v>
      </c>
      <c r="Y100" s="563">
        <v>1422</v>
      </c>
      <c r="Z100" s="564">
        <v>1251</v>
      </c>
      <c r="AA100" s="564">
        <v>1251</v>
      </c>
      <c r="AB100" s="564">
        <v>920</v>
      </c>
      <c r="AC100" s="564">
        <v>545</v>
      </c>
      <c r="AD100" s="565">
        <f t="shared" si="80"/>
        <v>0.73541167066346924</v>
      </c>
      <c r="AE100" s="566">
        <f t="shared" si="81"/>
        <v>0.73541167066346924</v>
      </c>
      <c r="AF100" s="563">
        <v>1324</v>
      </c>
      <c r="AG100" s="564">
        <v>1192</v>
      </c>
      <c r="AH100" s="564">
        <v>1192</v>
      </c>
      <c r="AI100" s="564">
        <v>943</v>
      </c>
      <c r="AJ100" s="564">
        <v>530</v>
      </c>
      <c r="AK100" s="565">
        <f t="shared" si="82"/>
        <v>0.79110738255033553</v>
      </c>
      <c r="AL100" s="566">
        <f t="shared" si="83"/>
        <v>0.79110738255033553</v>
      </c>
      <c r="AM100" s="563">
        <v>1175</v>
      </c>
      <c r="AN100" s="564">
        <v>977</v>
      </c>
      <c r="AO100" s="564">
        <v>977</v>
      </c>
      <c r="AP100" s="564">
        <v>663</v>
      </c>
      <c r="AQ100" s="564">
        <v>357</v>
      </c>
      <c r="AR100" s="565">
        <f t="shared" si="84"/>
        <v>0.67860798362333674</v>
      </c>
      <c r="AS100" s="566">
        <f t="shared" si="85"/>
        <v>0.67860798362333674</v>
      </c>
      <c r="AT100" s="563">
        <v>1295</v>
      </c>
      <c r="AU100" s="564">
        <v>1069</v>
      </c>
      <c r="AV100" s="564">
        <v>1069</v>
      </c>
      <c r="AW100" s="564">
        <v>648</v>
      </c>
      <c r="AX100" s="564">
        <v>332</v>
      </c>
      <c r="AY100" s="565">
        <f t="shared" si="86"/>
        <v>0.60617399438727781</v>
      </c>
      <c r="AZ100" s="566">
        <f t="shared" si="87"/>
        <v>0.60617399438727781</v>
      </c>
      <c r="BA100" s="563">
        <v>1384</v>
      </c>
      <c r="BB100" s="564">
        <v>1149</v>
      </c>
      <c r="BC100" s="564">
        <v>1149</v>
      </c>
      <c r="BD100" s="564">
        <v>768</v>
      </c>
      <c r="BE100" s="564">
        <v>387</v>
      </c>
      <c r="BF100" s="565">
        <f t="shared" si="88"/>
        <v>0.66840731070496084</v>
      </c>
      <c r="BG100" s="566">
        <f t="shared" si="89"/>
        <v>0.66840731070496084</v>
      </c>
      <c r="BH100" s="563">
        <v>1392</v>
      </c>
      <c r="BI100" s="564">
        <v>1143</v>
      </c>
      <c r="BJ100" s="564">
        <v>1143</v>
      </c>
      <c r="BK100" s="564">
        <v>806</v>
      </c>
      <c r="BL100" s="564">
        <v>413</v>
      </c>
      <c r="BM100" s="565">
        <f t="shared" si="90"/>
        <v>0.70516185476815396</v>
      </c>
      <c r="BN100" s="566">
        <f t="shared" si="91"/>
        <v>0.70516185476815396</v>
      </c>
      <c r="BO100" s="563">
        <v>1335</v>
      </c>
      <c r="BP100" s="564">
        <v>1056</v>
      </c>
      <c r="BQ100" s="564">
        <v>1056</v>
      </c>
      <c r="BR100" s="564">
        <v>785</v>
      </c>
      <c r="BS100" s="564">
        <v>405</v>
      </c>
      <c r="BT100" s="565">
        <f t="shared" si="92"/>
        <v>0.74337121212121215</v>
      </c>
      <c r="BU100" s="566">
        <f t="shared" si="93"/>
        <v>0.74337121212121215</v>
      </c>
      <c r="BV100" s="563">
        <v>949</v>
      </c>
      <c r="BW100" s="564">
        <v>833</v>
      </c>
      <c r="BX100" s="564">
        <v>833</v>
      </c>
      <c r="BY100" s="564">
        <v>610</v>
      </c>
      <c r="BZ100" s="564">
        <v>269</v>
      </c>
      <c r="CA100" s="565">
        <f t="shared" si="94"/>
        <v>0.73229291716686673</v>
      </c>
      <c r="CB100" s="566">
        <f t="shared" si="95"/>
        <v>0.73229291716686673</v>
      </c>
      <c r="CC100" s="563">
        <v>916</v>
      </c>
      <c r="CD100" s="564">
        <v>826</v>
      </c>
      <c r="CE100" s="564">
        <v>826</v>
      </c>
      <c r="CF100" s="564">
        <v>488</v>
      </c>
      <c r="CG100" s="564">
        <v>263</v>
      </c>
      <c r="CH100" s="565">
        <f t="shared" si="100"/>
        <v>0.59079903147699753</v>
      </c>
      <c r="CI100" s="566">
        <f t="shared" si="101"/>
        <v>0.59079903147699753</v>
      </c>
      <c r="CJ100" s="563">
        <v>859</v>
      </c>
      <c r="CK100" s="564">
        <v>770</v>
      </c>
      <c r="CL100" s="564">
        <v>769</v>
      </c>
      <c r="CM100" s="564">
        <v>499</v>
      </c>
      <c r="CN100" s="564">
        <v>252</v>
      </c>
      <c r="CO100" s="565">
        <f t="shared" si="102"/>
        <v>0.6480519480519481</v>
      </c>
      <c r="CP100" s="565">
        <f t="shared" si="103"/>
        <v>0.64889466840052012</v>
      </c>
      <c r="CQ100" s="565">
        <v>0.9337662337662338</v>
      </c>
      <c r="CR100" s="566">
        <v>0.93498049414824447</v>
      </c>
    </row>
    <row r="101" spans="1:96" s="4" customFormat="1" x14ac:dyDescent="0.25">
      <c r="A101" s="560" t="s">
        <v>301</v>
      </c>
      <c r="B101" s="561" t="s">
        <v>309</v>
      </c>
      <c r="C101" s="562" t="s">
        <v>310</v>
      </c>
      <c r="D101" s="563">
        <v>249</v>
      </c>
      <c r="E101" s="564">
        <v>248</v>
      </c>
      <c r="F101" s="564">
        <v>246</v>
      </c>
      <c r="G101" s="564">
        <v>200</v>
      </c>
      <c r="H101" s="564">
        <v>120</v>
      </c>
      <c r="I101" s="565">
        <f t="shared" si="76"/>
        <v>0.80645161290322576</v>
      </c>
      <c r="J101" s="566">
        <f t="shared" si="77"/>
        <v>0.81300813008130079</v>
      </c>
      <c r="K101" s="563">
        <v>227</v>
      </c>
      <c r="L101" s="564">
        <v>225</v>
      </c>
      <c r="M101" s="564">
        <v>225</v>
      </c>
      <c r="N101" s="564">
        <v>190</v>
      </c>
      <c r="O101" s="564">
        <v>113</v>
      </c>
      <c r="P101" s="565">
        <f t="shared" si="78"/>
        <v>0.84444444444444444</v>
      </c>
      <c r="Q101" s="566">
        <f t="shared" si="79"/>
        <v>0.84444444444444444</v>
      </c>
      <c r="R101" s="563">
        <v>349</v>
      </c>
      <c r="S101" s="564">
        <v>341</v>
      </c>
      <c r="T101" s="564">
        <v>341</v>
      </c>
      <c r="U101" s="564">
        <v>211</v>
      </c>
      <c r="V101" s="564">
        <v>149</v>
      </c>
      <c r="W101" s="565">
        <f t="shared" si="74"/>
        <v>0.61876832844574781</v>
      </c>
      <c r="X101" s="566">
        <f t="shared" si="75"/>
        <v>0.61876832844574781</v>
      </c>
      <c r="Y101" s="563">
        <v>379</v>
      </c>
      <c r="Z101" s="564">
        <v>355</v>
      </c>
      <c r="AA101" s="564">
        <v>355</v>
      </c>
      <c r="AB101" s="564">
        <v>250</v>
      </c>
      <c r="AC101" s="564">
        <v>142</v>
      </c>
      <c r="AD101" s="565">
        <f t="shared" si="80"/>
        <v>0.70422535211267601</v>
      </c>
      <c r="AE101" s="566">
        <f t="shared" si="81"/>
        <v>0.70422535211267601</v>
      </c>
      <c r="AF101" s="563">
        <v>347</v>
      </c>
      <c r="AG101" s="564">
        <v>316</v>
      </c>
      <c r="AH101" s="564">
        <v>316</v>
      </c>
      <c r="AI101" s="564">
        <v>244</v>
      </c>
      <c r="AJ101" s="564">
        <v>148</v>
      </c>
      <c r="AK101" s="565">
        <f t="shared" si="82"/>
        <v>0.77215189873417722</v>
      </c>
      <c r="AL101" s="566">
        <f t="shared" si="83"/>
        <v>0.77215189873417722</v>
      </c>
      <c r="AM101" s="563">
        <v>317</v>
      </c>
      <c r="AN101" s="564">
        <v>297</v>
      </c>
      <c r="AO101" s="564">
        <v>297</v>
      </c>
      <c r="AP101" s="564">
        <v>185</v>
      </c>
      <c r="AQ101" s="564">
        <v>104</v>
      </c>
      <c r="AR101" s="565">
        <f t="shared" si="84"/>
        <v>0.62289562289562295</v>
      </c>
      <c r="AS101" s="566">
        <f t="shared" si="85"/>
        <v>0.62289562289562295</v>
      </c>
      <c r="AT101" s="563">
        <v>306</v>
      </c>
      <c r="AU101" s="564">
        <v>282</v>
      </c>
      <c r="AV101" s="564">
        <v>280</v>
      </c>
      <c r="AW101" s="564">
        <v>184</v>
      </c>
      <c r="AX101" s="564">
        <v>114</v>
      </c>
      <c r="AY101" s="565">
        <f t="shared" si="86"/>
        <v>0.65248226950354615</v>
      </c>
      <c r="AZ101" s="566">
        <f t="shared" si="87"/>
        <v>0.65714285714285714</v>
      </c>
      <c r="BA101" s="563">
        <v>341</v>
      </c>
      <c r="BB101" s="564">
        <v>287</v>
      </c>
      <c r="BC101" s="564">
        <v>287</v>
      </c>
      <c r="BD101" s="564">
        <v>222</v>
      </c>
      <c r="BE101" s="564">
        <v>134</v>
      </c>
      <c r="BF101" s="565">
        <f t="shared" si="88"/>
        <v>0.77351916376306618</v>
      </c>
      <c r="BG101" s="566">
        <f t="shared" si="89"/>
        <v>0.77351916376306618</v>
      </c>
      <c r="BH101" s="563">
        <v>436</v>
      </c>
      <c r="BI101" s="564">
        <v>377</v>
      </c>
      <c r="BJ101" s="564">
        <v>377</v>
      </c>
      <c r="BK101" s="564">
        <v>276</v>
      </c>
      <c r="BL101" s="564">
        <v>151</v>
      </c>
      <c r="BM101" s="565">
        <f t="shared" si="90"/>
        <v>0.73209549071618041</v>
      </c>
      <c r="BN101" s="566">
        <f t="shared" si="91"/>
        <v>0.73209549071618041</v>
      </c>
      <c r="BO101" s="563">
        <v>419</v>
      </c>
      <c r="BP101" s="564">
        <v>369</v>
      </c>
      <c r="BQ101" s="564">
        <v>369</v>
      </c>
      <c r="BR101" s="564">
        <v>278</v>
      </c>
      <c r="BS101" s="564">
        <v>168</v>
      </c>
      <c r="BT101" s="565">
        <f t="shared" si="92"/>
        <v>0.75338753387533874</v>
      </c>
      <c r="BU101" s="566">
        <f t="shared" si="93"/>
        <v>0.75338753387533874</v>
      </c>
      <c r="BV101" s="563">
        <v>360</v>
      </c>
      <c r="BW101" s="564">
        <v>313</v>
      </c>
      <c r="BX101" s="564">
        <v>313</v>
      </c>
      <c r="BY101" s="564">
        <v>250</v>
      </c>
      <c r="BZ101" s="564">
        <v>155</v>
      </c>
      <c r="CA101" s="565">
        <f t="shared" si="94"/>
        <v>0.79872204472843455</v>
      </c>
      <c r="CB101" s="566">
        <f t="shared" si="95"/>
        <v>0.79872204472843455</v>
      </c>
      <c r="CC101" s="563">
        <v>453</v>
      </c>
      <c r="CD101" s="564">
        <v>406</v>
      </c>
      <c r="CE101" s="564">
        <v>406</v>
      </c>
      <c r="CF101" s="564">
        <v>278</v>
      </c>
      <c r="CG101" s="564">
        <v>190</v>
      </c>
      <c r="CH101" s="565">
        <f t="shared" si="100"/>
        <v>0.68472906403940892</v>
      </c>
      <c r="CI101" s="566">
        <f t="shared" si="101"/>
        <v>0.68472906403940892</v>
      </c>
      <c r="CJ101" s="563">
        <v>574</v>
      </c>
      <c r="CK101" s="564">
        <v>499</v>
      </c>
      <c r="CL101" s="564">
        <v>499</v>
      </c>
      <c r="CM101" s="564">
        <v>366</v>
      </c>
      <c r="CN101" s="564">
        <v>228</v>
      </c>
      <c r="CO101" s="565">
        <f t="shared" si="102"/>
        <v>0.73346693386773543</v>
      </c>
      <c r="CP101" s="565">
        <f t="shared" si="103"/>
        <v>0.73346693386773543</v>
      </c>
      <c r="CQ101" s="565">
        <v>0.90380761523046094</v>
      </c>
      <c r="CR101" s="566">
        <v>0.90380761523046094</v>
      </c>
    </row>
    <row r="102" spans="1:96" s="4" customFormat="1" x14ac:dyDescent="0.25">
      <c r="A102" s="569" t="s">
        <v>301</v>
      </c>
      <c r="B102" s="570" t="s">
        <v>311</v>
      </c>
      <c r="C102" s="591" t="s">
        <v>199</v>
      </c>
      <c r="D102" s="572">
        <v>37</v>
      </c>
      <c r="E102" s="573">
        <v>37</v>
      </c>
      <c r="F102" s="573">
        <v>37</v>
      </c>
      <c r="G102" s="573">
        <v>37</v>
      </c>
      <c r="H102" s="573">
        <v>36</v>
      </c>
      <c r="I102" s="574">
        <f t="shared" si="76"/>
        <v>1</v>
      </c>
      <c r="J102" s="575">
        <f t="shared" si="77"/>
        <v>1</v>
      </c>
      <c r="K102" s="572">
        <v>61</v>
      </c>
      <c r="L102" s="573">
        <v>61</v>
      </c>
      <c r="M102" s="573">
        <v>61</v>
      </c>
      <c r="N102" s="573">
        <v>61</v>
      </c>
      <c r="O102" s="573">
        <v>61</v>
      </c>
      <c r="P102" s="574">
        <f t="shared" si="78"/>
        <v>1</v>
      </c>
      <c r="Q102" s="575">
        <f t="shared" si="79"/>
        <v>1</v>
      </c>
      <c r="R102" s="572">
        <v>47</v>
      </c>
      <c r="S102" s="573">
        <v>47</v>
      </c>
      <c r="T102" s="573">
        <v>47</v>
      </c>
      <c r="U102" s="573">
        <v>47</v>
      </c>
      <c r="V102" s="573">
        <v>46</v>
      </c>
      <c r="W102" s="574">
        <f t="shared" si="74"/>
        <v>1</v>
      </c>
      <c r="X102" s="575">
        <f t="shared" si="75"/>
        <v>1</v>
      </c>
      <c r="Y102" s="572">
        <v>0</v>
      </c>
      <c r="Z102" s="573">
        <v>0</v>
      </c>
      <c r="AA102" s="573">
        <v>0</v>
      </c>
      <c r="AB102" s="573">
        <v>0</v>
      </c>
      <c r="AC102" s="573">
        <v>0</v>
      </c>
      <c r="AD102" s="574" t="s">
        <v>67</v>
      </c>
      <c r="AE102" s="575" t="s">
        <v>67</v>
      </c>
      <c r="AF102" s="572">
        <v>53</v>
      </c>
      <c r="AG102" s="573">
        <v>53</v>
      </c>
      <c r="AH102" s="573">
        <v>53</v>
      </c>
      <c r="AI102" s="573">
        <v>53</v>
      </c>
      <c r="AJ102" s="573">
        <v>52</v>
      </c>
      <c r="AK102" s="574" t="s">
        <v>67</v>
      </c>
      <c r="AL102" s="575" t="s">
        <v>67</v>
      </c>
      <c r="AM102" s="572">
        <v>43</v>
      </c>
      <c r="AN102" s="573">
        <v>43</v>
      </c>
      <c r="AO102" s="573">
        <v>43</v>
      </c>
      <c r="AP102" s="573">
        <v>43</v>
      </c>
      <c r="AQ102" s="573">
        <v>40</v>
      </c>
      <c r="AR102" s="574" t="s">
        <v>67</v>
      </c>
      <c r="AS102" s="575" t="s">
        <v>67</v>
      </c>
      <c r="AT102" s="572">
        <v>47</v>
      </c>
      <c r="AU102" s="573">
        <v>47</v>
      </c>
      <c r="AV102" s="573">
        <v>47</v>
      </c>
      <c r="AW102" s="573">
        <v>47</v>
      </c>
      <c r="AX102" s="573">
        <v>44</v>
      </c>
      <c r="AY102" s="574">
        <f t="shared" ref="AY102" si="104">AW102/AU102</f>
        <v>1</v>
      </c>
      <c r="AZ102" s="575">
        <f t="shared" ref="AZ102" si="105">AW102/AV102</f>
        <v>1</v>
      </c>
      <c r="BA102" s="572">
        <v>55</v>
      </c>
      <c r="BB102" s="573">
        <v>55</v>
      </c>
      <c r="BC102" s="573">
        <v>55</v>
      </c>
      <c r="BD102" s="573">
        <v>45</v>
      </c>
      <c r="BE102" s="573">
        <v>42</v>
      </c>
      <c r="BF102" s="574">
        <f t="shared" ref="BF102" si="106">BD102/BB102</f>
        <v>0.81818181818181823</v>
      </c>
      <c r="BG102" s="575">
        <f t="shared" ref="BG102" si="107">BD102/BC102</f>
        <v>0.81818181818181823</v>
      </c>
      <c r="BH102" s="572">
        <v>38</v>
      </c>
      <c r="BI102" s="573">
        <v>38</v>
      </c>
      <c r="BJ102" s="573">
        <v>38</v>
      </c>
      <c r="BK102" s="573">
        <v>38</v>
      </c>
      <c r="BL102" s="573">
        <v>37</v>
      </c>
      <c r="BM102" s="574">
        <f t="shared" si="90"/>
        <v>1</v>
      </c>
      <c r="BN102" s="575">
        <f t="shared" si="91"/>
        <v>1</v>
      </c>
      <c r="BO102" s="572">
        <v>30</v>
      </c>
      <c r="BP102" s="573">
        <v>30</v>
      </c>
      <c r="BQ102" s="573">
        <v>30</v>
      </c>
      <c r="BR102" s="573">
        <v>30</v>
      </c>
      <c r="BS102" s="573">
        <v>28</v>
      </c>
      <c r="BT102" s="574">
        <f t="shared" si="92"/>
        <v>1</v>
      </c>
      <c r="BU102" s="575">
        <f t="shared" si="93"/>
        <v>1</v>
      </c>
      <c r="BV102" s="572" t="s">
        <v>67</v>
      </c>
      <c r="BW102" s="573" t="s">
        <v>67</v>
      </c>
      <c r="BX102" s="573" t="s">
        <v>67</v>
      </c>
      <c r="BY102" s="573" t="s">
        <v>67</v>
      </c>
      <c r="BZ102" s="573" t="s">
        <v>67</v>
      </c>
      <c r="CA102" s="574" t="s">
        <v>67</v>
      </c>
      <c r="CB102" s="575" t="s">
        <v>67</v>
      </c>
      <c r="CC102" s="572">
        <v>126</v>
      </c>
      <c r="CD102" s="573">
        <v>126</v>
      </c>
      <c r="CE102" s="573">
        <v>126</v>
      </c>
      <c r="CF102" s="573">
        <v>108</v>
      </c>
      <c r="CG102" s="573">
        <v>85</v>
      </c>
      <c r="CH102" s="574">
        <f t="shared" ref="CH102" si="108">CF102/CD102</f>
        <v>0.8571428571428571</v>
      </c>
      <c r="CI102" s="575">
        <f t="shared" ref="CI102" si="109">CF102/CE102</f>
        <v>0.8571428571428571</v>
      </c>
      <c r="CJ102" s="572">
        <v>199</v>
      </c>
      <c r="CK102" s="573">
        <v>199</v>
      </c>
      <c r="CL102" s="573">
        <v>165</v>
      </c>
      <c r="CM102" s="573">
        <v>109</v>
      </c>
      <c r="CN102" s="573">
        <v>69</v>
      </c>
      <c r="CO102" s="574">
        <f t="shared" si="102"/>
        <v>0.54773869346733672</v>
      </c>
      <c r="CP102" s="574">
        <f t="shared" si="103"/>
        <v>0.66060606060606064</v>
      </c>
      <c r="CQ102" s="574">
        <v>0.82412060301507539</v>
      </c>
      <c r="CR102" s="575">
        <v>0.9939393939393939</v>
      </c>
    </row>
    <row r="103" spans="1:96" s="4" customFormat="1" x14ac:dyDescent="0.25">
      <c r="A103" s="592" t="s">
        <v>312</v>
      </c>
      <c r="B103" s="546" t="s">
        <v>313</v>
      </c>
      <c r="C103" s="625"/>
      <c r="D103" s="617">
        <v>21227</v>
      </c>
      <c r="E103" s="618">
        <v>13473</v>
      </c>
      <c r="F103" s="618">
        <v>11387</v>
      </c>
      <c r="G103" s="618">
        <v>7098</v>
      </c>
      <c r="H103" s="619">
        <v>5489</v>
      </c>
      <c r="I103" s="620">
        <f t="shared" si="76"/>
        <v>0.52683144065909593</v>
      </c>
      <c r="J103" s="621">
        <f t="shared" si="77"/>
        <v>0.62334240800913321</v>
      </c>
      <c r="K103" s="617">
        <v>19251</v>
      </c>
      <c r="L103" s="618">
        <v>12172</v>
      </c>
      <c r="M103" s="618">
        <v>10496</v>
      </c>
      <c r="N103" s="618">
        <v>6186</v>
      </c>
      <c r="O103" s="619">
        <v>4859</v>
      </c>
      <c r="P103" s="620">
        <f t="shared" si="78"/>
        <v>0.50821557673348672</v>
      </c>
      <c r="Q103" s="621">
        <f t="shared" si="79"/>
        <v>0.58936737804878048</v>
      </c>
      <c r="R103" s="617">
        <v>17994</v>
      </c>
      <c r="S103" s="618">
        <v>11575</v>
      </c>
      <c r="T103" s="618">
        <v>10085</v>
      </c>
      <c r="U103" s="618">
        <v>6035</v>
      </c>
      <c r="V103" s="619">
        <v>5213</v>
      </c>
      <c r="W103" s="620">
        <f t="shared" si="74"/>
        <v>0.52138228941684661</v>
      </c>
      <c r="X103" s="621">
        <f t="shared" si="75"/>
        <v>0.59841348537431827</v>
      </c>
      <c r="Y103" s="617">
        <v>15111</v>
      </c>
      <c r="Z103" s="618">
        <v>9652</v>
      </c>
      <c r="AA103" s="618">
        <v>8327</v>
      </c>
      <c r="AB103" s="618">
        <v>5753</v>
      </c>
      <c r="AC103" s="619">
        <v>4803</v>
      </c>
      <c r="AD103" s="620">
        <f t="shared" si="80"/>
        <v>0.59604227103191043</v>
      </c>
      <c r="AE103" s="621">
        <f t="shared" si="81"/>
        <v>0.69088507265521792</v>
      </c>
      <c r="AF103" s="617">
        <v>14853</v>
      </c>
      <c r="AG103" s="618">
        <v>9449</v>
      </c>
      <c r="AH103" s="618">
        <v>8111</v>
      </c>
      <c r="AI103" s="618">
        <v>4945</v>
      </c>
      <c r="AJ103" s="619">
        <v>4321</v>
      </c>
      <c r="AK103" s="620">
        <f t="shared" ref="AK103:AK108" si="110">AI103/AG103</f>
        <v>0.52333580273044766</v>
      </c>
      <c r="AL103" s="621">
        <f t="shared" ref="AL103:AL108" si="111">AI103/AH103</f>
        <v>0.60966588583405257</v>
      </c>
      <c r="AM103" s="617">
        <v>13137</v>
      </c>
      <c r="AN103" s="618">
        <v>8886</v>
      </c>
      <c r="AO103" s="618">
        <v>7601</v>
      </c>
      <c r="AP103" s="618">
        <v>4724</v>
      </c>
      <c r="AQ103" s="619">
        <v>3854</v>
      </c>
      <c r="AR103" s="620">
        <f t="shared" ref="AR103:AR112" si="112">AP103/AN103</f>
        <v>0.53162277740265584</v>
      </c>
      <c r="AS103" s="621">
        <f t="shared" ref="AS103:AS112" si="113">AP103/AO103</f>
        <v>0.62149717142481253</v>
      </c>
      <c r="AT103" s="617">
        <v>11959</v>
      </c>
      <c r="AU103" s="618">
        <v>8009</v>
      </c>
      <c r="AV103" s="618">
        <v>7023</v>
      </c>
      <c r="AW103" s="618">
        <v>4422</v>
      </c>
      <c r="AX103" s="619">
        <v>3565</v>
      </c>
      <c r="AY103" s="620">
        <f t="shared" ref="AY103:AY112" si="114">AW103/AU103</f>
        <v>0.55212885503808218</v>
      </c>
      <c r="AZ103" s="621">
        <f t="shared" ref="AZ103:AZ112" si="115">AW103/AV103</f>
        <v>0.6296454506621102</v>
      </c>
      <c r="BA103" s="617">
        <v>11091</v>
      </c>
      <c r="BB103" s="618">
        <v>7665</v>
      </c>
      <c r="BC103" s="618">
        <v>6530</v>
      </c>
      <c r="BD103" s="618">
        <v>4011</v>
      </c>
      <c r="BE103" s="619">
        <v>3326</v>
      </c>
      <c r="BF103" s="620">
        <f t="shared" ref="BF103:BF112" si="116">BD103/BB103</f>
        <v>0.52328767123287667</v>
      </c>
      <c r="BG103" s="621">
        <f t="shared" ref="BG103:BG112" si="117">BD103/BC103</f>
        <v>0.6142419601837672</v>
      </c>
      <c r="BH103" s="617">
        <v>10157</v>
      </c>
      <c r="BI103" s="618">
        <v>7087</v>
      </c>
      <c r="BJ103" s="618">
        <v>6323</v>
      </c>
      <c r="BK103" s="618">
        <v>4669</v>
      </c>
      <c r="BL103" s="619">
        <v>3539</v>
      </c>
      <c r="BM103" s="620">
        <f t="shared" si="90"/>
        <v>0.6588119091293918</v>
      </c>
      <c r="BN103" s="621">
        <f t="shared" si="91"/>
        <v>0.73841530918867626</v>
      </c>
      <c r="BO103" s="617">
        <v>9118</v>
      </c>
      <c r="BP103" s="618">
        <v>6574</v>
      </c>
      <c r="BQ103" s="618">
        <v>5889</v>
      </c>
      <c r="BR103" s="618">
        <v>4470</v>
      </c>
      <c r="BS103" s="619">
        <v>3420</v>
      </c>
      <c r="BT103" s="620">
        <f t="shared" si="92"/>
        <v>0.67995132339519315</v>
      </c>
      <c r="BU103" s="621">
        <f t="shared" si="93"/>
        <v>0.75904228222109016</v>
      </c>
      <c r="BV103" s="617">
        <v>10251</v>
      </c>
      <c r="BW103" s="618">
        <v>7176</v>
      </c>
      <c r="BX103" s="618">
        <v>6505</v>
      </c>
      <c r="BY103" s="618">
        <v>4887</v>
      </c>
      <c r="BZ103" s="619">
        <v>3794</v>
      </c>
      <c r="CA103" s="620">
        <f t="shared" si="94"/>
        <v>0.68102006688963213</v>
      </c>
      <c r="CB103" s="621">
        <f t="shared" si="95"/>
        <v>0.75126825518831664</v>
      </c>
      <c r="CC103" s="617">
        <v>10323</v>
      </c>
      <c r="CD103" s="618">
        <v>7240</v>
      </c>
      <c r="CE103" s="618">
        <v>6618</v>
      </c>
      <c r="CF103" s="618">
        <v>4802</v>
      </c>
      <c r="CG103" s="619">
        <v>3658</v>
      </c>
      <c r="CH103" s="620">
        <f t="shared" ref="CH103:CH112" si="118">CF103/CD103</f>
        <v>0.66325966850828733</v>
      </c>
      <c r="CI103" s="621">
        <f t="shared" ref="CI103:CI112" si="119">CF103/CE103</f>
        <v>0.72559685705651256</v>
      </c>
      <c r="CJ103" s="617">
        <v>11187</v>
      </c>
      <c r="CK103" s="618">
        <v>7633</v>
      </c>
      <c r="CL103" s="618">
        <v>7056</v>
      </c>
      <c r="CM103" s="618">
        <v>4501</v>
      </c>
      <c r="CN103" s="619">
        <v>3527</v>
      </c>
      <c r="CO103" s="620">
        <f t="shared" ref="CO103:CO112" si="120">CM103/CK103</f>
        <v>0.58967640508319141</v>
      </c>
      <c r="CP103" s="762">
        <f t="shared" ref="CP103:CP112" si="121">CM103/CL103</f>
        <v>0.63789682539682535</v>
      </c>
      <c r="CQ103" s="620">
        <v>0.58967640508319141</v>
      </c>
      <c r="CR103" s="621">
        <v>0.63789682539682535</v>
      </c>
    </row>
    <row r="104" spans="1:96" s="4" customFormat="1" x14ac:dyDescent="0.25">
      <c r="A104" s="613" t="s">
        <v>312</v>
      </c>
      <c r="B104" s="614" t="s">
        <v>314</v>
      </c>
      <c r="C104" s="615" t="s">
        <v>287</v>
      </c>
      <c r="D104" s="556">
        <v>1099</v>
      </c>
      <c r="E104" s="557">
        <v>1068</v>
      </c>
      <c r="F104" s="557">
        <v>888</v>
      </c>
      <c r="G104" s="557">
        <v>851</v>
      </c>
      <c r="H104" s="557">
        <v>690</v>
      </c>
      <c r="I104" s="558">
        <f t="shared" si="76"/>
        <v>0.79681647940074907</v>
      </c>
      <c r="J104" s="559">
        <f t="shared" si="77"/>
        <v>0.95833333333333337</v>
      </c>
      <c r="K104" s="556">
        <v>929</v>
      </c>
      <c r="L104" s="557">
        <v>889</v>
      </c>
      <c r="M104" s="557">
        <v>743</v>
      </c>
      <c r="N104" s="557">
        <v>704</v>
      </c>
      <c r="O104" s="557">
        <v>590</v>
      </c>
      <c r="P104" s="558">
        <f t="shared" si="78"/>
        <v>0.79190101237345334</v>
      </c>
      <c r="Q104" s="559">
        <f t="shared" si="79"/>
        <v>0.94751009421265142</v>
      </c>
      <c r="R104" s="556">
        <v>1010</v>
      </c>
      <c r="S104" s="557">
        <v>977</v>
      </c>
      <c r="T104" s="557">
        <v>786</v>
      </c>
      <c r="U104" s="557">
        <v>751</v>
      </c>
      <c r="V104" s="557">
        <v>649</v>
      </c>
      <c r="W104" s="558">
        <f t="shared" si="74"/>
        <v>0.76867963152507679</v>
      </c>
      <c r="X104" s="559">
        <f t="shared" si="75"/>
        <v>0.95547073791348602</v>
      </c>
      <c r="Y104" s="556">
        <v>1031</v>
      </c>
      <c r="Z104" s="557">
        <v>1001</v>
      </c>
      <c r="AA104" s="557">
        <v>823</v>
      </c>
      <c r="AB104" s="557">
        <v>745</v>
      </c>
      <c r="AC104" s="557">
        <v>645</v>
      </c>
      <c r="AD104" s="558">
        <f t="shared" si="80"/>
        <v>0.74425574425574426</v>
      </c>
      <c r="AE104" s="559">
        <f t="shared" si="81"/>
        <v>0.90522478736330503</v>
      </c>
      <c r="AF104" s="556">
        <v>899</v>
      </c>
      <c r="AG104" s="557">
        <v>890</v>
      </c>
      <c r="AH104" s="557">
        <v>685</v>
      </c>
      <c r="AI104" s="557">
        <v>649</v>
      </c>
      <c r="AJ104" s="557">
        <v>571</v>
      </c>
      <c r="AK104" s="558">
        <f t="shared" si="110"/>
        <v>0.72921348314606738</v>
      </c>
      <c r="AL104" s="559">
        <f t="shared" si="111"/>
        <v>0.94744525547445257</v>
      </c>
      <c r="AM104" s="556">
        <v>884</v>
      </c>
      <c r="AN104" s="557">
        <v>879</v>
      </c>
      <c r="AO104" s="557">
        <v>665</v>
      </c>
      <c r="AP104" s="557">
        <v>627</v>
      </c>
      <c r="AQ104" s="557">
        <v>544</v>
      </c>
      <c r="AR104" s="558">
        <f t="shared" si="112"/>
        <v>0.71331058020477811</v>
      </c>
      <c r="AS104" s="559">
        <f t="shared" si="113"/>
        <v>0.94285714285714284</v>
      </c>
      <c r="AT104" s="556">
        <v>796</v>
      </c>
      <c r="AU104" s="557">
        <v>790</v>
      </c>
      <c r="AV104" s="557">
        <v>569</v>
      </c>
      <c r="AW104" s="557">
        <v>544</v>
      </c>
      <c r="AX104" s="557">
        <v>475</v>
      </c>
      <c r="AY104" s="558">
        <f t="shared" si="114"/>
        <v>0.68860759493670887</v>
      </c>
      <c r="AZ104" s="559">
        <f t="shared" si="115"/>
        <v>0.95606326889279436</v>
      </c>
      <c r="BA104" s="556">
        <v>662</v>
      </c>
      <c r="BB104" s="557">
        <v>648</v>
      </c>
      <c r="BC104" s="557">
        <v>526</v>
      </c>
      <c r="BD104" s="557">
        <v>477</v>
      </c>
      <c r="BE104" s="557">
        <v>396</v>
      </c>
      <c r="BF104" s="558">
        <f t="shared" si="116"/>
        <v>0.73611111111111116</v>
      </c>
      <c r="BG104" s="559">
        <f t="shared" si="117"/>
        <v>0.90684410646387836</v>
      </c>
      <c r="BH104" s="556">
        <v>620</v>
      </c>
      <c r="BI104" s="557">
        <v>610</v>
      </c>
      <c r="BJ104" s="557">
        <v>510</v>
      </c>
      <c r="BK104" s="557">
        <v>495</v>
      </c>
      <c r="BL104" s="557">
        <v>407</v>
      </c>
      <c r="BM104" s="558">
        <f t="shared" si="90"/>
        <v>0.81147540983606559</v>
      </c>
      <c r="BN104" s="559">
        <f t="shared" si="91"/>
        <v>0.97058823529411764</v>
      </c>
      <c r="BO104" s="556">
        <v>597</v>
      </c>
      <c r="BP104" s="557">
        <v>561</v>
      </c>
      <c r="BQ104" s="557">
        <v>510</v>
      </c>
      <c r="BR104" s="557">
        <v>435</v>
      </c>
      <c r="BS104" s="557">
        <v>388</v>
      </c>
      <c r="BT104" s="558">
        <f t="shared" si="92"/>
        <v>0.77540106951871657</v>
      </c>
      <c r="BU104" s="559">
        <f t="shared" si="93"/>
        <v>0.8529411764705882</v>
      </c>
      <c r="BV104" s="556">
        <v>682</v>
      </c>
      <c r="BW104" s="557">
        <v>637</v>
      </c>
      <c r="BX104" s="557">
        <v>611</v>
      </c>
      <c r="BY104" s="557">
        <v>487</v>
      </c>
      <c r="BZ104" s="557">
        <v>427</v>
      </c>
      <c r="CA104" s="558">
        <f t="shared" si="94"/>
        <v>0.76452119309262168</v>
      </c>
      <c r="CB104" s="559">
        <f t="shared" si="95"/>
        <v>0.79705400981996721</v>
      </c>
      <c r="CC104" s="556">
        <v>586</v>
      </c>
      <c r="CD104" s="557">
        <v>539</v>
      </c>
      <c r="CE104" s="557">
        <v>526</v>
      </c>
      <c r="CF104" s="557">
        <v>494</v>
      </c>
      <c r="CG104" s="557">
        <v>352</v>
      </c>
      <c r="CH104" s="558">
        <f t="shared" si="118"/>
        <v>0.91651205936920221</v>
      </c>
      <c r="CI104" s="559">
        <f t="shared" si="119"/>
        <v>0.93916349809885935</v>
      </c>
      <c r="CJ104" s="556">
        <v>530</v>
      </c>
      <c r="CK104" s="557">
        <v>482</v>
      </c>
      <c r="CL104" s="557">
        <v>480</v>
      </c>
      <c r="CM104" s="557">
        <v>463</v>
      </c>
      <c r="CN104" s="557">
        <v>325</v>
      </c>
      <c r="CO104" s="558">
        <f t="shared" si="120"/>
        <v>0.96058091286307057</v>
      </c>
      <c r="CP104" s="558">
        <f t="shared" si="121"/>
        <v>0.96458333333333335</v>
      </c>
      <c r="CQ104" s="558">
        <v>0.96058091286307057</v>
      </c>
      <c r="CR104" s="559">
        <v>0.96458333333333335</v>
      </c>
    </row>
    <row r="105" spans="1:96" s="4" customFormat="1" x14ac:dyDescent="0.25">
      <c r="A105" s="560" t="s">
        <v>312</v>
      </c>
      <c r="B105" s="561" t="s">
        <v>315</v>
      </c>
      <c r="C105" s="562" t="s">
        <v>289</v>
      </c>
      <c r="D105" s="563">
        <v>1490</v>
      </c>
      <c r="E105" s="564">
        <v>952</v>
      </c>
      <c r="F105" s="564">
        <v>727</v>
      </c>
      <c r="G105" s="564">
        <v>672</v>
      </c>
      <c r="H105" s="564">
        <v>653</v>
      </c>
      <c r="I105" s="565">
        <f t="shared" si="76"/>
        <v>0.70588235294117652</v>
      </c>
      <c r="J105" s="566">
        <f t="shared" si="77"/>
        <v>0.92434662998624484</v>
      </c>
      <c r="K105" s="563">
        <v>1839</v>
      </c>
      <c r="L105" s="564">
        <v>1125</v>
      </c>
      <c r="M105" s="564">
        <v>950</v>
      </c>
      <c r="N105" s="564">
        <v>825</v>
      </c>
      <c r="O105" s="564">
        <v>771</v>
      </c>
      <c r="P105" s="565">
        <f t="shared" si="78"/>
        <v>0.73333333333333328</v>
      </c>
      <c r="Q105" s="566">
        <f t="shared" si="79"/>
        <v>0.86842105263157898</v>
      </c>
      <c r="R105" s="563">
        <v>1329</v>
      </c>
      <c r="S105" s="564">
        <v>911</v>
      </c>
      <c r="T105" s="564">
        <v>707</v>
      </c>
      <c r="U105" s="564">
        <v>680</v>
      </c>
      <c r="V105" s="564">
        <v>658</v>
      </c>
      <c r="W105" s="565">
        <f t="shared" si="74"/>
        <v>0.74643249176728865</v>
      </c>
      <c r="X105" s="566">
        <f t="shared" si="75"/>
        <v>0.96181046676096182</v>
      </c>
      <c r="Y105" s="563">
        <v>1272</v>
      </c>
      <c r="Z105" s="564">
        <v>892</v>
      </c>
      <c r="AA105" s="564">
        <v>730</v>
      </c>
      <c r="AB105" s="564">
        <v>642</v>
      </c>
      <c r="AC105" s="564">
        <v>637</v>
      </c>
      <c r="AD105" s="565">
        <f t="shared" si="80"/>
        <v>0.71973094170403584</v>
      </c>
      <c r="AE105" s="566">
        <f t="shared" si="81"/>
        <v>0.8794520547945206</v>
      </c>
      <c r="AF105" s="563">
        <v>1348</v>
      </c>
      <c r="AG105" s="564">
        <v>889</v>
      </c>
      <c r="AH105" s="564">
        <v>743</v>
      </c>
      <c r="AI105" s="564">
        <v>658</v>
      </c>
      <c r="AJ105" s="564">
        <v>642</v>
      </c>
      <c r="AK105" s="565">
        <f t="shared" si="110"/>
        <v>0.74015748031496065</v>
      </c>
      <c r="AL105" s="566">
        <f t="shared" si="111"/>
        <v>0.88559892328398382</v>
      </c>
      <c r="AM105" s="563">
        <v>1009</v>
      </c>
      <c r="AN105" s="564">
        <v>680</v>
      </c>
      <c r="AO105" s="564">
        <v>533</v>
      </c>
      <c r="AP105" s="564">
        <v>449</v>
      </c>
      <c r="AQ105" s="564">
        <v>429</v>
      </c>
      <c r="AR105" s="565">
        <f t="shared" si="112"/>
        <v>0.66029411764705881</v>
      </c>
      <c r="AS105" s="566">
        <f t="shared" si="113"/>
        <v>0.8424015009380863</v>
      </c>
      <c r="AT105" s="563">
        <v>764</v>
      </c>
      <c r="AU105" s="564">
        <v>547</v>
      </c>
      <c r="AV105" s="564">
        <v>427</v>
      </c>
      <c r="AW105" s="564">
        <v>366</v>
      </c>
      <c r="AX105" s="564">
        <v>360</v>
      </c>
      <c r="AY105" s="565">
        <f t="shared" si="114"/>
        <v>0.66910420475319932</v>
      </c>
      <c r="AZ105" s="566">
        <f t="shared" si="115"/>
        <v>0.8571428571428571</v>
      </c>
      <c r="BA105" s="563">
        <v>671</v>
      </c>
      <c r="BB105" s="564">
        <v>450</v>
      </c>
      <c r="BC105" s="564">
        <v>305</v>
      </c>
      <c r="BD105" s="564">
        <v>251</v>
      </c>
      <c r="BE105" s="564">
        <v>244</v>
      </c>
      <c r="BF105" s="565">
        <f t="shared" si="116"/>
        <v>0.55777777777777782</v>
      </c>
      <c r="BG105" s="566">
        <f t="shared" si="117"/>
        <v>0.82295081967213113</v>
      </c>
      <c r="BH105" s="563">
        <v>702</v>
      </c>
      <c r="BI105" s="564">
        <v>466</v>
      </c>
      <c r="BJ105" s="564">
        <v>332</v>
      </c>
      <c r="BK105" s="564">
        <v>297</v>
      </c>
      <c r="BL105" s="564">
        <v>285</v>
      </c>
      <c r="BM105" s="565">
        <f t="shared" si="90"/>
        <v>0.63733905579399142</v>
      </c>
      <c r="BN105" s="566">
        <f t="shared" si="91"/>
        <v>0.89457831325301207</v>
      </c>
      <c r="BO105" s="563">
        <v>648</v>
      </c>
      <c r="BP105" s="564">
        <v>448</v>
      </c>
      <c r="BQ105" s="564">
        <v>330</v>
      </c>
      <c r="BR105" s="564">
        <v>294</v>
      </c>
      <c r="BS105" s="564">
        <v>285</v>
      </c>
      <c r="BT105" s="565">
        <f t="shared" si="92"/>
        <v>0.65625</v>
      </c>
      <c r="BU105" s="566">
        <f t="shared" si="93"/>
        <v>0.89090909090909087</v>
      </c>
      <c r="BV105" s="563">
        <v>672</v>
      </c>
      <c r="BW105" s="564">
        <v>468</v>
      </c>
      <c r="BX105" s="564">
        <v>329</v>
      </c>
      <c r="BY105" s="564">
        <v>309</v>
      </c>
      <c r="BZ105" s="564">
        <v>301</v>
      </c>
      <c r="CA105" s="565">
        <f t="shared" si="94"/>
        <v>0.66025641025641024</v>
      </c>
      <c r="CB105" s="566">
        <f t="shared" si="95"/>
        <v>0.93920972644376899</v>
      </c>
      <c r="CC105" s="563">
        <v>454</v>
      </c>
      <c r="CD105" s="564">
        <v>448</v>
      </c>
      <c r="CE105" s="564">
        <v>431</v>
      </c>
      <c r="CF105" s="564">
        <v>423</v>
      </c>
      <c r="CG105" s="564">
        <v>320</v>
      </c>
      <c r="CH105" s="565">
        <f t="shared" si="118"/>
        <v>0.9441964285714286</v>
      </c>
      <c r="CI105" s="566">
        <f t="shared" si="119"/>
        <v>0.9814385150812065</v>
      </c>
      <c r="CJ105" s="563">
        <v>499</v>
      </c>
      <c r="CK105" s="564">
        <v>472</v>
      </c>
      <c r="CL105" s="564">
        <v>457</v>
      </c>
      <c r="CM105" s="564">
        <v>350</v>
      </c>
      <c r="CN105" s="564">
        <v>300</v>
      </c>
      <c r="CO105" s="565">
        <f t="shared" si="120"/>
        <v>0.74152542372881358</v>
      </c>
      <c r="CP105" s="565">
        <f t="shared" si="121"/>
        <v>0.76586433260393871</v>
      </c>
      <c r="CQ105" s="565">
        <v>0.74152542372881358</v>
      </c>
      <c r="CR105" s="566">
        <v>0.76586433260393871</v>
      </c>
    </row>
    <row r="106" spans="1:96" s="4" customFormat="1" x14ac:dyDescent="0.25">
      <c r="A106" s="560" t="s">
        <v>312</v>
      </c>
      <c r="B106" s="608" t="s">
        <v>316</v>
      </c>
      <c r="C106" s="562" t="s">
        <v>317</v>
      </c>
      <c r="D106" s="563">
        <v>1851</v>
      </c>
      <c r="E106" s="564">
        <v>1219</v>
      </c>
      <c r="F106" s="564">
        <v>1030</v>
      </c>
      <c r="G106" s="564">
        <v>393</v>
      </c>
      <c r="H106" s="564">
        <v>315</v>
      </c>
      <c r="I106" s="565">
        <f t="shared" si="76"/>
        <v>0.32239540607054962</v>
      </c>
      <c r="J106" s="566">
        <f t="shared" si="77"/>
        <v>0.38155339805825245</v>
      </c>
      <c r="K106" s="563">
        <v>1890</v>
      </c>
      <c r="L106" s="564">
        <v>1486</v>
      </c>
      <c r="M106" s="564">
        <v>1227</v>
      </c>
      <c r="N106" s="564">
        <v>386</v>
      </c>
      <c r="O106" s="564">
        <v>310</v>
      </c>
      <c r="P106" s="565">
        <f t="shared" si="78"/>
        <v>0.25975773889636611</v>
      </c>
      <c r="Q106" s="566">
        <f t="shared" si="79"/>
        <v>0.31458842705786472</v>
      </c>
      <c r="R106" s="563">
        <v>1636</v>
      </c>
      <c r="S106" s="564">
        <v>1293</v>
      </c>
      <c r="T106" s="564">
        <v>987</v>
      </c>
      <c r="U106" s="564">
        <v>361</v>
      </c>
      <c r="V106" s="564">
        <v>292</v>
      </c>
      <c r="W106" s="565">
        <f t="shared" si="74"/>
        <v>0.27919566898685227</v>
      </c>
      <c r="X106" s="566">
        <f t="shared" si="75"/>
        <v>0.36575481256332321</v>
      </c>
      <c r="Y106" s="563">
        <v>1429</v>
      </c>
      <c r="Z106" s="564">
        <v>1128</v>
      </c>
      <c r="AA106" s="564">
        <v>900</v>
      </c>
      <c r="AB106" s="564">
        <v>330</v>
      </c>
      <c r="AC106" s="564">
        <v>272</v>
      </c>
      <c r="AD106" s="565">
        <f t="shared" si="80"/>
        <v>0.29255319148936171</v>
      </c>
      <c r="AE106" s="566">
        <f t="shared" si="81"/>
        <v>0.36666666666666664</v>
      </c>
      <c r="AF106" s="563">
        <v>1656</v>
      </c>
      <c r="AG106" s="564">
        <v>1264</v>
      </c>
      <c r="AH106" s="564">
        <v>1040</v>
      </c>
      <c r="AI106" s="564">
        <v>287</v>
      </c>
      <c r="AJ106" s="564">
        <v>248</v>
      </c>
      <c r="AK106" s="565">
        <f t="shared" si="110"/>
        <v>0.22705696202531644</v>
      </c>
      <c r="AL106" s="566">
        <f t="shared" si="111"/>
        <v>0.27596153846153848</v>
      </c>
      <c r="AM106" s="563">
        <v>1318</v>
      </c>
      <c r="AN106" s="564">
        <v>1033</v>
      </c>
      <c r="AO106" s="564">
        <v>811</v>
      </c>
      <c r="AP106" s="564">
        <v>280</v>
      </c>
      <c r="AQ106" s="564">
        <v>238</v>
      </c>
      <c r="AR106" s="565">
        <f t="shared" si="112"/>
        <v>0.27105517909002902</v>
      </c>
      <c r="AS106" s="566">
        <f t="shared" si="113"/>
        <v>0.34525277435265106</v>
      </c>
      <c r="AT106" s="563">
        <v>1381</v>
      </c>
      <c r="AU106" s="564">
        <v>1083</v>
      </c>
      <c r="AV106" s="564">
        <v>861</v>
      </c>
      <c r="AW106" s="564">
        <v>331</v>
      </c>
      <c r="AX106" s="564">
        <v>263</v>
      </c>
      <c r="AY106" s="565">
        <f t="shared" si="114"/>
        <v>0.30563250230840261</v>
      </c>
      <c r="AZ106" s="566">
        <f t="shared" si="115"/>
        <v>0.38443670150987225</v>
      </c>
      <c r="BA106" s="563">
        <v>1247</v>
      </c>
      <c r="BB106" s="564">
        <v>966</v>
      </c>
      <c r="BC106" s="564">
        <v>734</v>
      </c>
      <c r="BD106" s="564">
        <v>369</v>
      </c>
      <c r="BE106" s="564">
        <v>302</v>
      </c>
      <c r="BF106" s="565">
        <f t="shared" si="116"/>
        <v>0.38198757763975155</v>
      </c>
      <c r="BG106" s="566">
        <f t="shared" si="117"/>
        <v>0.50272479564032702</v>
      </c>
      <c r="BH106" s="563">
        <v>1222</v>
      </c>
      <c r="BI106" s="564">
        <v>965</v>
      </c>
      <c r="BJ106" s="564">
        <v>784</v>
      </c>
      <c r="BK106" s="564">
        <v>456</v>
      </c>
      <c r="BL106" s="564">
        <v>336</v>
      </c>
      <c r="BM106" s="565">
        <f t="shared" si="90"/>
        <v>0.47253886010362695</v>
      </c>
      <c r="BN106" s="566">
        <f t="shared" si="91"/>
        <v>0.58163265306122447</v>
      </c>
      <c r="BO106" s="563">
        <v>1179</v>
      </c>
      <c r="BP106" s="564">
        <v>913</v>
      </c>
      <c r="BQ106" s="564">
        <v>736</v>
      </c>
      <c r="BR106" s="564">
        <v>476</v>
      </c>
      <c r="BS106" s="564">
        <v>346</v>
      </c>
      <c r="BT106" s="565">
        <f t="shared" si="92"/>
        <v>0.52135815991237677</v>
      </c>
      <c r="BU106" s="566">
        <f t="shared" si="93"/>
        <v>0.64673913043478259</v>
      </c>
      <c r="BV106" s="563">
        <v>1224</v>
      </c>
      <c r="BW106" s="564">
        <v>952</v>
      </c>
      <c r="BX106" s="564">
        <v>782</v>
      </c>
      <c r="BY106" s="564">
        <v>467</v>
      </c>
      <c r="BZ106" s="564">
        <v>314</v>
      </c>
      <c r="CA106" s="565">
        <f t="shared" si="94"/>
        <v>0.49054621848739494</v>
      </c>
      <c r="CB106" s="566">
        <f t="shared" si="95"/>
        <v>0.59718670076726343</v>
      </c>
      <c r="CC106" s="563">
        <v>1402</v>
      </c>
      <c r="CD106" s="564">
        <v>1065</v>
      </c>
      <c r="CE106" s="564">
        <v>680</v>
      </c>
      <c r="CF106" s="564">
        <v>403</v>
      </c>
      <c r="CG106" s="564">
        <v>318</v>
      </c>
      <c r="CH106" s="565">
        <f t="shared" si="118"/>
        <v>0.37840375586854458</v>
      </c>
      <c r="CI106" s="566">
        <f t="shared" si="119"/>
        <v>0.59264705882352942</v>
      </c>
      <c r="CJ106" s="563">
        <v>1603</v>
      </c>
      <c r="CK106" s="564">
        <v>1241</v>
      </c>
      <c r="CL106" s="564">
        <v>998</v>
      </c>
      <c r="CM106" s="564">
        <v>478</v>
      </c>
      <c r="CN106" s="564">
        <v>351</v>
      </c>
      <c r="CO106" s="565">
        <f t="shared" si="120"/>
        <v>0.38517324738114422</v>
      </c>
      <c r="CP106" s="565">
        <f t="shared" si="121"/>
        <v>0.47895791583166331</v>
      </c>
      <c r="CQ106" s="565">
        <v>0.38517324738114422</v>
      </c>
      <c r="CR106" s="566">
        <v>0.47895791583166331</v>
      </c>
    </row>
    <row r="107" spans="1:96" s="4" customFormat="1" x14ac:dyDescent="0.25">
      <c r="A107" s="560" t="s">
        <v>312</v>
      </c>
      <c r="B107" s="561" t="s">
        <v>318</v>
      </c>
      <c r="C107" s="562" t="s">
        <v>319</v>
      </c>
      <c r="D107" s="563">
        <v>3258</v>
      </c>
      <c r="E107" s="564">
        <v>2923</v>
      </c>
      <c r="F107" s="564">
        <v>2418</v>
      </c>
      <c r="G107" s="564">
        <v>442</v>
      </c>
      <c r="H107" s="564">
        <v>397</v>
      </c>
      <c r="I107" s="565">
        <f t="shared" si="76"/>
        <v>0.15121450564488539</v>
      </c>
      <c r="J107" s="566">
        <f t="shared" si="77"/>
        <v>0.18279569892473119</v>
      </c>
      <c r="K107" s="563">
        <v>2641</v>
      </c>
      <c r="L107" s="564">
        <v>2400</v>
      </c>
      <c r="M107" s="564">
        <v>2217</v>
      </c>
      <c r="N107" s="564">
        <v>504</v>
      </c>
      <c r="O107" s="564">
        <v>303</v>
      </c>
      <c r="P107" s="565">
        <f t="shared" si="78"/>
        <v>0.21</v>
      </c>
      <c r="Q107" s="566">
        <f t="shared" si="79"/>
        <v>0.2273342354533153</v>
      </c>
      <c r="R107" s="563">
        <v>2634</v>
      </c>
      <c r="S107" s="564">
        <v>2372</v>
      </c>
      <c r="T107" s="564">
        <v>2160</v>
      </c>
      <c r="U107" s="564">
        <v>549</v>
      </c>
      <c r="V107" s="564">
        <v>356</v>
      </c>
      <c r="W107" s="565">
        <f t="shared" si="74"/>
        <v>0.23145025295109611</v>
      </c>
      <c r="X107" s="566">
        <f t="shared" si="75"/>
        <v>0.25416666666666665</v>
      </c>
      <c r="Y107" s="563">
        <v>328</v>
      </c>
      <c r="Z107" s="564">
        <v>324</v>
      </c>
      <c r="AA107" s="564">
        <v>278</v>
      </c>
      <c r="AB107" s="564">
        <v>193</v>
      </c>
      <c r="AC107" s="564">
        <v>124</v>
      </c>
      <c r="AD107" s="565">
        <f t="shared" si="80"/>
        <v>0.59567901234567899</v>
      </c>
      <c r="AE107" s="566">
        <f t="shared" si="81"/>
        <v>0.69424460431654678</v>
      </c>
      <c r="AF107" s="563">
        <v>1177</v>
      </c>
      <c r="AG107" s="564">
        <v>1072</v>
      </c>
      <c r="AH107" s="564">
        <v>1002</v>
      </c>
      <c r="AI107" s="564">
        <v>406</v>
      </c>
      <c r="AJ107" s="564">
        <v>334</v>
      </c>
      <c r="AK107" s="565">
        <f t="shared" si="110"/>
        <v>0.3787313432835821</v>
      </c>
      <c r="AL107" s="566">
        <f t="shared" si="111"/>
        <v>0.40518962075848303</v>
      </c>
      <c r="AM107" s="563">
        <v>1505</v>
      </c>
      <c r="AN107" s="564">
        <v>1364</v>
      </c>
      <c r="AO107" s="564">
        <v>1279</v>
      </c>
      <c r="AP107" s="564">
        <v>631</v>
      </c>
      <c r="AQ107" s="564">
        <v>432</v>
      </c>
      <c r="AR107" s="565">
        <f t="shared" si="112"/>
        <v>0.46260997067448678</v>
      </c>
      <c r="AS107" s="566">
        <f t="shared" si="113"/>
        <v>0.49335418295543393</v>
      </c>
      <c r="AT107" s="563">
        <v>1605</v>
      </c>
      <c r="AU107" s="564">
        <v>1466</v>
      </c>
      <c r="AV107" s="564">
        <v>1466</v>
      </c>
      <c r="AW107" s="564">
        <v>559</v>
      </c>
      <c r="AX107" s="564">
        <v>334</v>
      </c>
      <c r="AY107" s="565">
        <f t="shared" si="114"/>
        <v>0.38130968622100953</v>
      </c>
      <c r="AZ107" s="566">
        <f t="shared" si="115"/>
        <v>0.38130968622100953</v>
      </c>
      <c r="BA107" s="563">
        <v>1568</v>
      </c>
      <c r="BB107" s="564">
        <v>1406</v>
      </c>
      <c r="BC107" s="564">
        <v>1339</v>
      </c>
      <c r="BD107" s="564">
        <v>527</v>
      </c>
      <c r="BE107" s="564">
        <v>331</v>
      </c>
      <c r="BF107" s="565">
        <f t="shared" si="116"/>
        <v>0.37482219061166427</v>
      </c>
      <c r="BG107" s="566">
        <f t="shared" si="117"/>
        <v>0.39357729648991785</v>
      </c>
      <c r="BH107" s="563">
        <v>1339</v>
      </c>
      <c r="BI107" s="564">
        <v>1218</v>
      </c>
      <c r="BJ107" s="564">
        <v>1168</v>
      </c>
      <c r="BK107" s="564">
        <v>684</v>
      </c>
      <c r="BL107" s="564">
        <v>367</v>
      </c>
      <c r="BM107" s="565">
        <f t="shared" si="90"/>
        <v>0.56157635467980294</v>
      </c>
      <c r="BN107" s="566">
        <f t="shared" si="91"/>
        <v>0.58561643835616439</v>
      </c>
      <c r="BO107" s="563">
        <v>1184</v>
      </c>
      <c r="BP107" s="564">
        <v>1082</v>
      </c>
      <c r="BQ107" s="564">
        <v>1030</v>
      </c>
      <c r="BR107" s="564">
        <v>734</v>
      </c>
      <c r="BS107" s="564">
        <v>404</v>
      </c>
      <c r="BT107" s="565">
        <f t="shared" si="92"/>
        <v>0.67837338262476898</v>
      </c>
      <c r="BU107" s="566">
        <f t="shared" si="93"/>
        <v>0.71262135922330094</v>
      </c>
      <c r="BV107" s="563">
        <v>1208</v>
      </c>
      <c r="BW107" s="564">
        <v>1116</v>
      </c>
      <c r="BX107" s="564">
        <v>1061</v>
      </c>
      <c r="BY107" s="564">
        <v>750</v>
      </c>
      <c r="BZ107" s="564">
        <v>401</v>
      </c>
      <c r="CA107" s="565">
        <f t="shared" si="94"/>
        <v>0.67204301075268813</v>
      </c>
      <c r="CB107" s="566">
        <f t="shared" si="95"/>
        <v>0.70688030160226201</v>
      </c>
      <c r="CC107" s="563">
        <v>1247</v>
      </c>
      <c r="CD107" s="564">
        <v>1122</v>
      </c>
      <c r="CE107" s="564">
        <v>1085</v>
      </c>
      <c r="CF107" s="564">
        <v>763</v>
      </c>
      <c r="CG107" s="564">
        <v>428</v>
      </c>
      <c r="CH107" s="565">
        <f t="shared" si="118"/>
        <v>0.68003565062388593</v>
      </c>
      <c r="CI107" s="566">
        <f t="shared" si="119"/>
        <v>0.70322580645161292</v>
      </c>
      <c r="CJ107" s="563">
        <v>1238</v>
      </c>
      <c r="CK107" s="564">
        <v>1114</v>
      </c>
      <c r="CL107" s="564">
        <v>1114</v>
      </c>
      <c r="CM107" s="564">
        <v>741</v>
      </c>
      <c r="CN107" s="564">
        <v>437</v>
      </c>
      <c r="CO107" s="565">
        <f t="shared" si="120"/>
        <v>0.66517055655296231</v>
      </c>
      <c r="CP107" s="565">
        <f t="shared" si="121"/>
        <v>0.66517055655296231</v>
      </c>
      <c r="CQ107" s="565">
        <v>0.66517055655296231</v>
      </c>
      <c r="CR107" s="566">
        <v>0.66517055655296231</v>
      </c>
    </row>
    <row r="108" spans="1:96" s="4" customFormat="1" x14ac:dyDescent="0.25">
      <c r="A108" s="560" t="s">
        <v>312</v>
      </c>
      <c r="B108" s="561" t="s">
        <v>320</v>
      </c>
      <c r="C108" s="567" t="s">
        <v>321</v>
      </c>
      <c r="D108" s="563">
        <v>3617</v>
      </c>
      <c r="E108" s="564">
        <v>2781</v>
      </c>
      <c r="F108" s="564">
        <v>2125</v>
      </c>
      <c r="G108" s="564">
        <v>1223</v>
      </c>
      <c r="H108" s="564">
        <v>957</v>
      </c>
      <c r="I108" s="565">
        <f t="shared" si="76"/>
        <v>0.43976986695433296</v>
      </c>
      <c r="J108" s="566">
        <f t="shared" si="77"/>
        <v>0.57552941176470584</v>
      </c>
      <c r="K108" s="563">
        <v>3007</v>
      </c>
      <c r="L108" s="564">
        <v>2306</v>
      </c>
      <c r="M108" s="564">
        <v>1750</v>
      </c>
      <c r="N108" s="564">
        <v>1066</v>
      </c>
      <c r="O108" s="564">
        <v>816</v>
      </c>
      <c r="P108" s="565">
        <f t="shared" si="78"/>
        <v>0.46227233304423243</v>
      </c>
      <c r="Q108" s="566">
        <f t="shared" si="79"/>
        <v>0.6091428571428571</v>
      </c>
      <c r="R108" s="563">
        <v>2460</v>
      </c>
      <c r="S108" s="564">
        <v>1903</v>
      </c>
      <c r="T108" s="564">
        <v>1525</v>
      </c>
      <c r="U108" s="564">
        <v>1235</v>
      </c>
      <c r="V108" s="564">
        <v>957</v>
      </c>
      <c r="W108" s="565">
        <f t="shared" si="74"/>
        <v>0.64897530215449295</v>
      </c>
      <c r="X108" s="566">
        <f t="shared" si="75"/>
        <v>0.80983606557377052</v>
      </c>
      <c r="Y108" s="563">
        <v>2250</v>
      </c>
      <c r="Z108" s="564">
        <v>1790</v>
      </c>
      <c r="AA108" s="564">
        <v>1334</v>
      </c>
      <c r="AB108" s="564">
        <v>1135</v>
      </c>
      <c r="AC108" s="564">
        <v>904</v>
      </c>
      <c r="AD108" s="565">
        <f t="shared" si="80"/>
        <v>0.63407821229050276</v>
      </c>
      <c r="AE108" s="566">
        <f t="shared" si="81"/>
        <v>0.85082458770614688</v>
      </c>
      <c r="AF108" s="563">
        <v>2052</v>
      </c>
      <c r="AG108" s="564">
        <v>1618</v>
      </c>
      <c r="AH108" s="564">
        <v>1189</v>
      </c>
      <c r="AI108" s="564">
        <v>743</v>
      </c>
      <c r="AJ108" s="564">
        <v>575</v>
      </c>
      <c r="AK108" s="565">
        <f t="shared" si="110"/>
        <v>0.45920889987639063</v>
      </c>
      <c r="AL108" s="566">
        <f t="shared" si="111"/>
        <v>0.6248948696383515</v>
      </c>
      <c r="AM108" s="563">
        <v>1404</v>
      </c>
      <c r="AN108" s="564">
        <v>1172</v>
      </c>
      <c r="AO108" s="564">
        <v>943</v>
      </c>
      <c r="AP108" s="564">
        <v>703</v>
      </c>
      <c r="AQ108" s="564">
        <v>527</v>
      </c>
      <c r="AR108" s="565">
        <f t="shared" si="112"/>
        <v>0.59982935153583616</v>
      </c>
      <c r="AS108" s="566">
        <f t="shared" si="113"/>
        <v>0.74549310710498407</v>
      </c>
      <c r="AT108" s="563">
        <v>1265</v>
      </c>
      <c r="AU108" s="564">
        <v>1054</v>
      </c>
      <c r="AV108" s="564">
        <v>866</v>
      </c>
      <c r="AW108" s="564">
        <v>705</v>
      </c>
      <c r="AX108" s="564">
        <v>547</v>
      </c>
      <c r="AY108" s="565">
        <f t="shared" si="114"/>
        <v>0.66888045540796959</v>
      </c>
      <c r="AZ108" s="566">
        <f t="shared" si="115"/>
        <v>0.81408775981524251</v>
      </c>
      <c r="BA108" s="563">
        <v>1181</v>
      </c>
      <c r="BB108" s="564">
        <v>986</v>
      </c>
      <c r="BC108" s="564">
        <v>933</v>
      </c>
      <c r="BD108" s="564">
        <v>734</v>
      </c>
      <c r="BE108" s="564">
        <v>554</v>
      </c>
      <c r="BF108" s="565">
        <f t="shared" si="116"/>
        <v>0.744421906693712</v>
      </c>
      <c r="BG108" s="566">
        <f t="shared" si="117"/>
        <v>0.78670953912111463</v>
      </c>
      <c r="BH108" s="563">
        <v>1568</v>
      </c>
      <c r="BI108" s="564">
        <v>1227</v>
      </c>
      <c r="BJ108" s="564">
        <v>1227</v>
      </c>
      <c r="BK108" s="564">
        <v>804</v>
      </c>
      <c r="BL108" s="564">
        <v>513</v>
      </c>
      <c r="BM108" s="565">
        <f t="shared" si="90"/>
        <v>0.65525672371638144</v>
      </c>
      <c r="BN108" s="566">
        <f t="shared" si="91"/>
        <v>0.65525672371638144</v>
      </c>
      <c r="BO108" s="563">
        <v>993</v>
      </c>
      <c r="BP108" s="564">
        <v>826</v>
      </c>
      <c r="BQ108" s="564">
        <v>826</v>
      </c>
      <c r="BR108" s="564">
        <v>620</v>
      </c>
      <c r="BS108" s="564">
        <v>442</v>
      </c>
      <c r="BT108" s="565">
        <f t="shared" si="92"/>
        <v>0.75060532687651327</v>
      </c>
      <c r="BU108" s="566">
        <f t="shared" si="93"/>
        <v>0.75060532687651327</v>
      </c>
      <c r="BV108" s="563">
        <v>1194</v>
      </c>
      <c r="BW108" s="564">
        <v>978</v>
      </c>
      <c r="BX108" s="564">
        <v>978</v>
      </c>
      <c r="BY108" s="564">
        <v>734</v>
      </c>
      <c r="BZ108" s="564">
        <v>570</v>
      </c>
      <c r="CA108" s="565">
        <f t="shared" si="94"/>
        <v>0.75051124744376274</v>
      </c>
      <c r="CB108" s="566">
        <f t="shared" si="95"/>
        <v>0.75051124744376274</v>
      </c>
      <c r="CC108" s="563">
        <v>1357</v>
      </c>
      <c r="CD108" s="564">
        <v>1128</v>
      </c>
      <c r="CE108" s="564">
        <v>1128</v>
      </c>
      <c r="CF108" s="564">
        <v>831</v>
      </c>
      <c r="CG108" s="564">
        <v>656</v>
      </c>
      <c r="CH108" s="565">
        <f t="shared" si="118"/>
        <v>0.73670212765957444</v>
      </c>
      <c r="CI108" s="566">
        <f t="shared" si="119"/>
        <v>0.73670212765957444</v>
      </c>
      <c r="CJ108" s="563">
        <v>1161</v>
      </c>
      <c r="CK108" s="564">
        <v>955</v>
      </c>
      <c r="CL108" s="564">
        <v>876</v>
      </c>
      <c r="CM108" s="564">
        <v>575</v>
      </c>
      <c r="CN108" s="564">
        <v>485</v>
      </c>
      <c r="CO108" s="565">
        <f t="shared" si="120"/>
        <v>0.60209424083769636</v>
      </c>
      <c r="CP108" s="565">
        <f t="shared" si="121"/>
        <v>0.65639269406392697</v>
      </c>
      <c r="CQ108" s="565">
        <v>0.60209424083769636</v>
      </c>
      <c r="CR108" s="566">
        <v>0.65639269406392697</v>
      </c>
    </row>
    <row r="109" spans="1:96" s="4" customFormat="1" x14ac:dyDescent="0.25">
      <c r="A109" s="560" t="s">
        <v>312</v>
      </c>
      <c r="B109" s="561">
        <v>23410</v>
      </c>
      <c r="C109" s="567" t="s">
        <v>549</v>
      </c>
      <c r="D109" s="563"/>
      <c r="E109" s="564"/>
      <c r="F109" s="564"/>
      <c r="G109" s="564"/>
      <c r="H109" s="564"/>
      <c r="I109" s="565"/>
      <c r="J109" s="566"/>
      <c r="K109" s="563" t="s">
        <v>67</v>
      </c>
      <c r="L109" s="564" t="s">
        <v>67</v>
      </c>
      <c r="M109" s="564" t="s">
        <v>67</v>
      </c>
      <c r="N109" s="564" t="s">
        <v>67</v>
      </c>
      <c r="O109" s="564" t="s">
        <v>67</v>
      </c>
      <c r="P109" s="565" t="s">
        <v>67</v>
      </c>
      <c r="Q109" s="566" t="s">
        <v>67</v>
      </c>
      <c r="R109" s="563" t="s">
        <v>67</v>
      </c>
      <c r="S109" s="564" t="s">
        <v>67</v>
      </c>
      <c r="T109" s="564" t="s">
        <v>67</v>
      </c>
      <c r="U109" s="564" t="s">
        <v>67</v>
      </c>
      <c r="V109" s="564" t="s">
        <v>67</v>
      </c>
      <c r="W109" s="565" t="s">
        <v>67</v>
      </c>
      <c r="X109" s="566" t="s">
        <v>67</v>
      </c>
      <c r="Y109" s="563" t="s">
        <v>67</v>
      </c>
      <c r="Z109" s="564" t="s">
        <v>67</v>
      </c>
      <c r="AA109" s="564" t="s">
        <v>67</v>
      </c>
      <c r="AB109" s="564" t="s">
        <v>67</v>
      </c>
      <c r="AC109" s="564" t="s">
        <v>67</v>
      </c>
      <c r="AD109" s="565" t="s">
        <v>67</v>
      </c>
      <c r="AE109" s="566" t="s">
        <v>67</v>
      </c>
      <c r="AF109" s="563">
        <v>574</v>
      </c>
      <c r="AG109" s="564">
        <v>460</v>
      </c>
      <c r="AH109" s="564">
        <v>407</v>
      </c>
      <c r="AI109" s="564">
        <v>184</v>
      </c>
      <c r="AJ109" s="564">
        <v>161</v>
      </c>
      <c r="AK109" s="565">
        <f t="shared" ref="AK109" si="122">AI109/AG109</f>
        <v>0.4</v>
      </c>
      <c r="AL109" s="566">
        <f t="shared" ref="AL109" si="123">AI109/AH109</f>
        <v>0.45208845208845211</v>
      </c>
      <c r="AM109" s="563">
        <v>645</v>
      </c>
      <c r="AN109" s="564">
        <v>515</v>
      </c>
      <c r="AO109" s="564">
        <v>474</v>
      </c>
      <c r="AP109" s="564">
        <v>134</v>
      </c>
      <c r="AQ109" s="564">
        <v>103</v>
      </c>
      <c r="AR109" s="565">
        <f t="shared" si="112"/>
        <v>0.26019417475728157</v>
      </c>
      <c r="AS109" s="566">
        <f t="shared" si="113"/>
        <v>0.28270042194092826</v>
      </c>
      <c r="AT109" s="563">
        <v>581</v>
      </c>
      <c r="AU109" s="564">
        <v>458</v>
      </c>
      <c r="AV109" s="564">
        <v>421</v>
      </c>
      <c r="AW109" s="564">
        <v>153</v>
      </c>
      <c r="AX109" s="564">
        <v>116</v>
      </c>
      <c r="AY109" s="565">
        <f t="shared" si="114"/>
        <v>0.33406113537117904</v>
      </c>
      <c r="AZ109" s="566">
        <f t="shared" si="115"/>
        <v>0.36342042755344417</v>
      </c>
      <c r="BA109" s="563">
        <v>552</v>
      </c>
      <c r="BB109" s="564">
        <v>431</v>
      </c>
      <c r="BC109" s="564">
        <v>378</v>
      </c>
      <c r="BD109" s="564">
        <v>153</v>
      </c>
      <c r="BE109" s="564">
        <v>124</v>
      </c>
      <c r="BF109" s="565">
        <f t="shared" si="116"/>
        <v>0.35498839907192575</v>
      </c>
      <c r="BG109" s="566">
        <f t="shared" si="117"/>
        <v>0.40476190476190477</v>
      </c>
      <c r="BH109" s="563">
        <v>598</v>
      </c>
      <c r="BI109" s="564">
        <v>443</v>
      </c>
      <c r="BJ109" s="564">
        <v>393</v>
      </c>
      <c r="BK109" s="564">
        <v>164</v>
      </c>
      <c r="BL109" s="564">
        <v>132</v>
      </c>
      <c r="BM109" s="565">
        <f t="shared" si="90"/>
        <v>0.37020316027088035</v>
      </c>
      <c r="BN109" s="566">
        <f t="shared" si="91"/>
        <v>0.41730279898218831</v>
      </c>
      <c r="BO109" s="563">
        <v>445</v>
      </c>
      <c r="BP109" s="564">
        <v>445</v>
      </c>
      <c r="BQ109" s="564">
        <v>406</v>
      </c>
      <c r="BR109" s="564">
        <v>178</v>
      </c>
      <c r="BS109" s="564">
        <v>143</v>
      </c>
      <c r="BT109" s="565">
        <f t="shared" si="92"/>
        <v>0.4</v>
      </c>
      <c r="BU109" s="566">
        <f t="shared" si="93"/>
        <v>0.43842364532019706</v>
      </c>
      <c r="BV109" s="563">
        <v>494</v>
      </c>
      <c r="BW109" s="564">
        <v>494</v>
      </c>
      <c r="BX109" s="564">
        <v>477</v>
      </c>
      <c r="BY109" s="564">
        <v>184</v>
      </c>
      <c r="BZ109" s="564">
        <v>154</v>
      </c>
      <c r="CA109" s="565">
        <f t="shared" si="94"/>
        <v>0.37246963562753038</v>
      </c>
      <c r="CB109" s="566">
        <f t="shared" si="95"/>
        <v>0.38574423480083858</v>
      </c>
      <c r="CC109" s="563">
        <v>506</v>
      </c>
      <c r="CD109" s="564">
        <v>506</v>
      </c>
      <c r="CE109" s="564">
        <v>481</v>
      </c>
      <c r="CF109" s="564">
        <v>191</v>
      </c>
      <c r="CG109" s="564">
        <v>153</v>
      </c>
      <c r="CH109" s="565">
        <f t="shared" si="118"/>
        <v>0.37747035573122528</v>
      </c>
      <c r="CI109" s="566">
        <f t="shared" si="119"/>
        <v>0.39708939708939711</v>
      </c>
      <c r="CJ109" s="563">
        <v>533</v>
      </c>
      <c r="CK109" s="564">
        <v>531</v>
      </c>
      <c r="CL109" s="564">
        <v>522</v>
      </c>
      <c r="CM109" s="564">
        <v>188</v>
      </c>
      <c r="CN109" s="564">
        <v>152</v>
      </c>
      <c r="CO109" s="565">
        <f t="shared" si="120"/>
        <v>0.35404896421845572</v>
      </c>
      <c r="CP109" s="565">
        <f t="shared" si="121"/>
        <v>0.36015325670498083</v>
      </c>
      <c r="CQ109" s="565">
        <v>0.35404896421845572</v>
      </c>
      <c r="CR109" s="566">
        <v>0.36015325670498083</v>
      </c>
    </row>
    <row r="110" spans="1:96" s="4" customFormat="1" x14ac:dyDescent="0.25">
      <c r="A110" s="560" t="s">
        <v>312</v>
      </c>
      <c r="B110" s="561" t="s">
        <v>322</v>
      </c>
      <c r="C110" s="562" t="s">
        <v>323</v>
      </c>
      <c r="D110" s="563">
        <v>3657</v>
      </c>
      <c r="E110" s="564">
        <v>2717</v>
      </c>
      <c r="F110" s="564">
        <v>2466</v>
      </c>
      <c r="G110" s="564">
        <v>1478</v>
      </c>
      <c r="H110" s="564">
        <v>958</v>
      </c>
      <c r="I110" s="565">
        <f t="shared" si="76"/>
        <v>0.54398233345601765</v>
      </c>
      <c r="J110" s="566">
        <f t="shared" si="77"/>
        <v>0.59935117599351173</v>
      </c>
      <c r="K110" s="563">
        <v>3990</v>
      </c>
      <c r="L110" s="564">
        <v>2914</v>
      </c>
      <c r="M110" s="564">
        <v>2643</v>
      </c>
      <c r="N110" s="564">
        <v>1054</v>
      </c>
      <c r="O110" s="564">
        <v>741</v>
      </c>
      <c r="P110" s="565">
        <f t="shared" si="78"/>
        <v>0.36170212765957449</v>
      </c>
      <c r="Q110" s="566">
        <f t="shared" si="79"/>
        <v>0.39878925463488463</v>
      </c>
      <c r="R110" s="563">
        <v>3466</v>
      </c>
      <c r="S110" s="564">
        <v>2725</v>
      </c>
      <c r="T110" s="564">
        <v>2506</v>
      </c>
      <c r="U110" s="564">
        <v>901</v>
      </c>
      <c r="V110" s="564">
        <v>730</v>
      </c>
      <c r="W110" s="565">
        <f t="shared" si="74"/>
        <v>0.33064220183486237</v>
      </c>
      <c r="X110" s="566">
        <f t="shared" si="75"/>
        <v>0.35953711093375895</v>
      </c>
      <c r="Y110" s="563">
        <v>3543</v>
      </c>
      <c r="Z110" s="564">
        <v>2811</v>
      </c>
      <c r="AA110" s="564">
        <v>2269</v>
      </c>
      <c r="AB110" s="564">
        <v>1188</v>
      </c>
      <c r="AC110" s="564">
        <v>906</v>
      </c>
      <c r="AD110" s="565">
        <f t="shared" si="80"/>
        <v>0.42262540021344719</v>
      </c>
      <c r="AE110" s="566">
        <f t="shared" si="81"/>
        <v>0.52357866901718819</v>
      </c>
      <c r="AF110" s="563">
        <v>3374</v>
      </c>
      <c r="AG110" s="564">
        <v>2690</v>
      </c>
      <c r="AH110" s="564">
        <v>2099</v>
      </c>
      <c r="AI110" s="564">
        <v>833</v>
      </c>
      <c r="AJ110" s="564">
        <v>775</v>
      </c>
      <c r="AK110" s="565">
        <f t="shared" ref="AK110:AK130" si="124">AI110/AG110</f>
        <v>0.30966542750929366</v>
      </c>
      <c r="AL110" s="566">
        <f t="shared" ref="AL110:AL130" si="125">AI110/AH110</f>
        <v>0.39685564554549785</v>
      </c>
      <c r="AM110" s="563">
        <v>3392</v>
      </c>
      <c r="AN110" s="564">
        <v>2821</v>
      </c>
      <c r="AO110" s="564">
        <v>2100</v>
      </c>
      <c r="AP110" s="564">
        <v>890</v>
      </c>
      <c r="AQ110" s="564">
        <v>703</v>
      </c>
      <c r="AR110" s="565">
        <f t="shared" si="112"/>
        <v>0.31549096065225096</v>
      </c>
      <c r="AS110" s="566">
        <f t="shared" si="113"/>
        <v>0.4238095238095238</v>
      </c>
      <c r="AT110" s="563">
        <v>2780</v>
      </c>
      <c r="AU110" s="564">
        <v>2118</v>
      </c>
      <c r="AV110" s="564">
        <v>1651</v>
      </c>
      <c r="AW110" s="564">
        <v>739</v>
      </c>
      <c r="AX110" s="564">
        <v>576</v>
      </c>
      <c r="AY110" s="565">
        <f t="shared" si="114"/>
        <v>0.34891406987724266</v>
      </c>
      <c r="AZ110" s="566">
        <f t="shared" si="115"/>
        <v>0.4476075105996366</v>
      </c>
      <c r="BA110" s="563">
        <v>2789</v>
      </c>
      <c r="BB110" s="564">
        <v>2220</v>
      </c>
      <c r="BC110" s="564">
        <v>1588</v>
      </c>
      <c r="BD110" s="564">
        <v>718</v>
      </c>
      <c r="BE110" s="564">
        <v>561</v>
      </c>
      <c r="BF110" s="565">
        <f t="shared" si="116"/>
        <v>0.32342342342342345</v>
      </c>
      <c r="BG110" s="566">
        <f t="shared" si="117"/>
        <v>0.45214105793450882</v>
      </c>
      <c r="BH110" s="563">
        <v>1898</v>
      </c>
      <c r="BI110" s="564">
        <v>1563</v>
      </c>
      <c r="BJ110" s="564">
        <v>1154</v>
      </c>
      <c r="BK110" s="564">
        <v>876</v>
      </c>
      <c r="BL110" s="564">
        <v>645</v>
      </c>
      <c r="BM110" s="565">
        <f t="shared" si="90"/>
        <v>0.56046065259117084</v>
      </c>
      <c r="BN110" s="566">
        <f t="shared" si="91"/>
        <v>0.75909878682842291</v>
      </c>
      <c r="BO110" s="563">
        <v>1967</v>
      </c>
      <c r="BP110" s="564">
        <v>1574</v>
      </c>
      <c r="BQ110" s="564">
        <v>1182</v>
      </c>
      <c r="BR110" s="564">
        <v>910</v>
      </c>
      <c r="BS110" s="564">
        <v>656</v>
      </c>
      <c r="BT110" s="565">
        <f t="shared" si="92"/>
        <v>0.57814485387547654</v>
      </c>
      <c r="BU110" s="566">
        <f t="shared" si="93"/>
        <v>0.76988155668358715</v>
      </c>
      <c r="BV110" s="563">
        <v>2036</v>
      </c>
      <c r="BW110" s="564">
        <v>1655</v>
      </c>
      <c r="BX110" s="564">
        <v>1241</v>
      </c>
      <c r="BY110" s="564">
        <v>916</v>
      </c>
      <c r="BZ110" s="564">
        <v>648</v>
      </c>
      <c r="CA110" s="565">
        <f t="shared" si="94"/>
        <v>0.55347432024169185</v>
      </c>
      <c r="CB110" s="566">
        <f t="shared" si="95"/>
        <v>0.73811442385173243</v>
      </c>
      <c r="CC110" s="563">
        <v>2250</v>
      </c>
      <c r="CD110" s="564">
        <v>1705</v>
      </c>
      <c r="CE110" s="564">
        <v>1443</v>
      </c>
      <c r="CF110" s="564">
        <v>825</v>
      </c>
      <c r="CG110" s="564">
        <v>589</v>
      </c>
      <c r="CH110" s="565">
        <f t="shared" si="118"/>
        <v>0.4838709677419355</v>
      </c>
      <c r="CI110" s="566">
        <f t="shared" si="119"/>
        <v>0.5717255717255717</v>
      </c>
      <c r="CJ110" s="563">
        <v>2770</v>
      </c>
      <c r="CK110" s="564">
        <v>1959</v>
      </c>
      <c r="CL110" s="564">
        <v>1636</v>
      </c>
      <c r="CM110" s="564">
        <v>879</v>
      </c>
      <c r="CN110" s="564">
        <v>637</v>
      </c>
      <c r="CO110" s="565">
        <f t="shared" si="120"/>
        <v>0.44869831546707506</v>
      </c>
      <c r="CP110" s="565">
        <f t="shared" si="121"/>
        <v>0.53728606356968212</v>
      </c>
      <c r="CQ110" s="565">
        <v>0.44869831546707506</v>
      </c>
      <c r="CR110" s="566">
        <v>0.53728606356968212</v>
      </c>
    </row>
    <row r="111" spans="1:96" s="4" customFormat="1" x14ac:dyDescent="0.25">
      <c r="A111" s="560" t="s">
        <v>312</v>
      </c>
      <c r="B111" s="561" t="s">
        <v>324</v>
      </c>
      <c r="C111" s="562" t="s">
        <v>325</v>
      </c>
      <c r="D111" s="563">
        <v>2964</v>
      </c>
      <c r="E111" s="564">
        <v>2472</v>
      </c>
      <c r="F111" s="564">
        <v>1921</v>
      </c>
      <c r="G111" s="564">
        <v>1375</v>
      </c>
      <c r="H111" s="564">
        <v>858</v>
      </c>
      <c r="I111" s="565">
        <f t="shared" si="76"/>
        <v>0.55622977346278313</v>
      </c>
      <c r="J111" s="566">
        <f t="shared" si="77"/>
        <v>0.71577303487766786</v>
      </c>
      <c r="K111" s="563">
        <v>2184</v>
      </c>
      <c r="L111" s="564">
        <v>1815</v>
      </c>
      <c r="M111" s="564">
        <v>1385</v>
      </c>
      <c r="N111" s="564">
        <v>1038</v>
      </c>
      <c r="O111" s="564">
        <v>697</v>
      </c>
      <c r="P111" s="565">
        <f t="shared" si="78"/>
        <v>0.57190082644628104</v>
      </c>
      <c r="Q111" s="566">
        <f t="shared" si="79"/>
        <v>0.74945848375451263</v>
      </c>
      <c r="R111" s="563">
        <v>2753</v>
      </c>
      <c r="S111" s="564">
        <v>2057</v>
      </c>
      <c r="T111" s="564">
        <v>1970</v>
      </c>
      <c r="U111" s="564">
        <v>1098</v>
      </c>
      <c r="V111" s="564">
        <v>901</v>
      </c>
      <c r="W111" s="565">
        <f t="shared" si="74"/>
        <v>0.53378706854642688</v>
      </c>
      <c r="X111" s="566">
        <f t="shared" si="75"/>
        <v>0.55736040609137061</v>
      </c>
      <c r="Y111" s="563">
        <v>2646</v>
      </c>
      <c r="Z111" s="564">
        <v>1871</v>
      </c>
      <c r="AA111" s="564">
        <v>1740</v>
      </c>
      <c r="AB111" s="564">
        <v>843</v>
      </c>
      <c r="AC111" s="564">
        <v>674</v>
      </c>
      <c r="AD111" s="565">
        <f t="shared" si="80"/>
        <v>0.45056119722073756</v>
      </c>
      <c r="AE111" s="566">
        <f t="shared" si="81"/>
        <v>0.48448275862068968</v>
      </c>
      <c r="AF111" s="563">
        <v>2173</v>
      </c>
      <c r="AG111" s="564">
        <v>1512</v>
      </c>
      <c r="AH111" s="564">
        <v>1381</v>
      </c>
      <c r="AI111" s="564">
        <v>701</v>
      </c>
      <c r="AJ111" s="564">
        <v>608</v>
      </c>
      <c r="AK111" s="565">
        <f t="shared" si="124"/>
        <v>0.46362433862433861</v>
      </c>
      <c r="AL111" s="566">
        <f t="shared" si="125"/>
        <v>0.50760318609703114</v>
      </c>
      <c r="AM111" s="563">
        <v>1686</v>
      </c>
      <c r="AN111" s="564">
        <v>1192</v>
      </c>
      <c r="AO111" s="564">
        <v>1119</v>
      </c>
      <c r="AP111" s="564">
        <v>626</v>
      </c>
      <c r="AQ111" s="564">
        <v>521</v>
      </c>
      <c r="AR111" s="565">
        <f t="shared" si="112"/>
        <v>0.52516778523489938</v>
      </c>
      <c r="AS111" s="566">
        <f t="shared" si="113"/>
        <v>0.55942806076854334</v>
      </c>
      <c r="AT111" s="563">
        <v>1606</v>
      </c>
      <c r="AU111" s="564">
        <v>1196</v>
      </c>
      <c r="AV111" s="564">
        <v>1129</v>
      </c>
      <c r="AW111" s="564">
        <v>655</v>
      </c>
      <c r="AX111" s="564">
        <v>554</v>
      </c>
      <c r="AY111" s="565">
        <f t="shared" si="114"/>
        <v>0.5476588628762542</v>
      </c>
      <c r="AZ111" s="566">
        <f t="shared" si="115"/>
        <v>0.58015943312666074</v>
      </c>
      <c r="BA111" s="563">
        <v>1414</v>
      </c>
      <c r="BB111" s="564">
        <v>1086</v>
      </c>
      <c r="BC111" s="564">
        <v>1015</v>
      </c>
      <c r="BD111" s="564">
        <v>610</v>
      </c>
      <c r="BE111" s="564">
        <v>497</v>
      </c>
      <c r="BF111" s="565">
        <f t="shared" si="116"/>
        <v>0.56169429097605894</v>
      </c>
      <c r="BG111" s="566">
        <f t="shared" si="117"/>
        <v>0.60098522167487689</v>
      </c>
      <c r="BH111" s="563">
        <v>1493</v>
      </c>
      <c r="BI111" s="564">
        <v>1084</v>
      </c>
      <c r="BJ111" s="564">
        <v>1030</v>
      </c>
      <c r="BK111" s="564">
        <v>648</v>
      </c>
      <c r="BL111" s="564">
        <v>525</v>
      </c>
      <c r="BM111" s="565">
        <f t="shared" si="90"/>
        <v>0.59778597785977861</v>
      </c>
      <c r="BN111" s="566">
        <f t="shared" si="91"/>
        <v>0.62912621359223297</v>
      </c>
      <c r="BO111" s="563">
        <v>1507</v>
      </c>
      <c r="BP111" s="564">
        <v>1128</v>
      </c>
      <c r="BQ111" s="564">
        <v>1094</v>
      </c>
      <c r="BR111" s="564">
        <v>621</v>
      </c>
      <c r="BS111" s="564">
        <v>486</v>
      </c>
      <c r="BT111" s="565">
        <f t="shared" si="92"/>
        <v>0.55053191489361697</v>
      </c>
      <c r="BU111" s="566">
        <f t="shared" si="93"/>
        <v>0.56764168190127973</v>
      </c>
      <c r="BV111" s="563">
        <v>1799</v>
      </c>
      <c r="BW111" s="564">
        <v>1312</v>
      </c>
      <c r="BX111" s="564">
        <v>1246</v>
      </c>
      <c r="BY111" s="564">
        <v>774</v>
      </c>
      <c r="BZ111" s="564">
        <v>639</v>
      </c>
      <c r="CA111" s="565">
        <f t="shared" si="94"/>
        <v>0.58993902439024393</v>
      </c>
      <c r="CB111" s="566">
        <f t="shared" si="95"/>
        <v>0.6211878009630819</v>
      </c>
      <c r="CC111" s="563">
        <v>1871</v>
      </c>
      <c r="CD111" s="564">
        <v>1400</v>
      </c>
      <c r="CE111" s="564">
        <v>1342</v>
      </c>
      <c r="CF111" s="564">
        <v>727</v>
      </c>
      <c r="CG111" s="564">
        <v>551</v>
      </c>
      <c r="CH111" s="565">
        <f t="shared" si="118"/>
        <v>0.51928571428571424</v>
      </c>
      <c r="CI111" s="566">
        <f t="shared" si="119"/>
        <v>0.54172876304023843</v>
      </c>
      <c r="CJ111" s="563">
        <v>2164</v>
      </c>
      <c r="CK111" s="564">
        <v>1574</v>
      </c>
      <c r="CL111" s="564">
        <v>1507</v>
      </c>
      <c r="CM111" s="564">
        <v>747</v>
      </c>
      <c r="CN111" s="564">
        <v>538</v>
      </c>
      <c r="CO111" s="565">
        <f t="shared" si="120"/>
        <v>0.47458703939008895</v>
      </c>
      <c r="CP111" s="565">
        <f t="shared" si="121"/>
        <v>0.49568679495686796</v>
      </c>
      <c r="CQ111" s="565">
        <v>0.47458703939008895</v>
      </c>
      <c r="CR111" s="566">
        <v>0.49568679495686796</v>
      </c>
    </row>
    <row r="112" spans="1:96" s="4" customFormat="1" x14ac:dyDescent="0.25">
      <c r="A112" s="560" t="s">
        <v>312</v>
      </c>
      <c r="B112" s="561" t="s">
        <v>326</v>
      </c>
      <c r="C112" s="562" t="s">
        <v>327</v>
      </c>
      <c r="D112" s="563">
        <v>2628</v>
      </c>
      <c r="E112" s="564">
        <v>1237</v>
      </c>
      <c r="F112" s="564">
        <v>1121</v>
      </c>
      <c r="G112" s="564">
        <v>1085</v>
      </c>
      <c r="H112" s="564">
        <v>611</v>
      </c>
      <c r="I112" s="565">
        <f t="shared" si="76"/>
        <v>0.87712206952303962</v>
      </c>
      <c r="J112" s="566">
        <f t="shared" si="77"/>
        <v>0.96788581623550396</v>
      </c>
      <c r="K112" s="563">
        <v>2246</v>
      </c>
      <c r="L112" s="564">
        <v>1009</v>
      </c>
      <c r="M112" s="564">
        <v>880</v>
      </c>
      <c r="N112" s="564">
        <v>874</v>
      </c>
      <c r="O112" s="564">
        <v>551</v>
      </c>
      <c r="P112" s="565">
        <f t="shared" si="78"/>
        <v>0.86620416253716548</v>
      </c>
      <c r="Q112" s="566">
        <f t="shared" si="79"/>
        <v>0.99318181818181817</v>
      </c>
      <c r="R112" s="563">
        <v>2168</v>
      </c>
      <c r="S112" s="564">
        <v>1012</v>
      </c>
      <c r="T112" s="564">
        <v>616</v>
      </c>
      <c r="U112" s="564">
        <v>594</v>
      </c>
      <c r="V112" s="564">
        <v>572</v>
      </c>
      <c r="W112" s="565">
        <f t="shared" si="74"/>
        <v>0.58695652173913049</v>
      </c>
      <c r="X112" s="566">
        <f t="shared" si="75"/>
        <v>0.9642857142857143</v>
      </c>
      <c r="Y112" s="563">
        <v>1813</v>
      </c>
      <c r="Z112" s="564">
        <v>853</v>
      </c>
      <c r="AA112" s="564">
        <v>853</v>
      </c>
      <c r="AB112" s="564">
        <v>780</v>
      </c>
      <c r="AC112" s="564">
        <v>473</v>
      </c>
      <c r="AD112" s="565">
        <f t="shared" si="80"/>
        <v>0.91441969519343491</v>
      </c>
      <c r="AE112" s="566">
        <f t="shared" si="81"/>
        <v>0.91441969519343491</v>
      </c>
      <c r="AF112" s="563">
        <v>1600</v>
      </c>
      <c r="AG112" s="564">
        <v>809</v>
      </c>
      <c r="AH112" s="564">
        <v>809</v>
      </c>
      <c r="AI112" s="564">
        <v>753</v>
      </c>
      <c r="AJ112" s="564">
        <v>464</v>
      </c>
      <c r="AK112" s="565">
        <f t="shared" si="124"/>
        <v>0.93077873918417797</v>
      </c>
      <c r="AL112" s="566">
        <f t="shared" si="125"/>
        <v>0.93077873918417797</v>
      </c>
      <c r="AM112" s="563">
        <v>1294</v>
      </c>
      <c r="AN112" s="564">
        <v>713</v>
      </c>
      <c r="AO112" s="564">
        <v>713</v>
      </c>
      <c r="AP112" s="564">
        <v>660</v>
      </c>
      <c r="AQ112" s="564">
        <v>399</v>
      </c>
      <c r="AR112" s="565">
        <f t="shared" si="112"/>
        <v>0.92566619915848525</v>
      </c>
      <c r="AS112" s="566">
        <f t="shared" si="113"/>
        <v>0.92566619915848525</v>
      </c>
      <c r="AT112" s="563">
        <v>1181</v>
      </c>
      <c r="AU112" s="564">
        <v>683</v>
      </c>
      <c r="AV112" s="564">
        <v>663</v>
      </c>
      <c r="AW112" s="564">
        <v>623</v>
      </c>
      <c r="AX112" s="564">
        <v>374</v>
      </c>
      <c r="AY112" s="565">
        <f t="shared" si="114"/>
        <v>0.91215226939970717</v>
      </c>
      <c r="AZ112" s="566">
        <f t="shared" si="115"/>
        <v>0.9396681749622926</v>
      </c>
      <c r="BA112" s="563">
        <v>1007</v>
      </c>
      <c r="BB112" s="564">
        <v>616</v>
      </c>
      <c r="BC112" s="564">
        <v>560</v>
      </c>
      <c r="BD112" s="564">
        <v>354</v>
      </c>
      <c r="BE112" s="564">
        <v>336</v>
      </c>
      <c r="BF112" s="565">
        <f t="shared" si="116"/>
        <v>0.57467532467532467</v>
      </c>
      <c r="BG112" s="566">
        <f t="shared" si="117"/>
        <v>0.63214285714285712</v>
      </c>
      <c r="BH112" s="563">
        <v>717</v>
      </c>
      <c r="BI112" s="564">
        <v>608</v>
      </c>
      <c r="BJ112" s="564">
        <v>594</v>
      </c>
      <c r="BK112" s="564">
        <v>574</v>
      </c>
      <c r="BL112" s="564">
        <v>360</v>
      </c>
      <c r="BM112" s="565">
        <f t="shared" si="90"/>
        <v>0.94407894736842102</v>
      </c>
      <c r="BN112" s="566">
        <f t="shared" si="91"/>
        <v>0.96632996632996637</v>
      </c>
      <c r="BO112" s="563">
        <v>598</v>
      </c>
      <c r="BP112" s="564">
        <v>527</v>
      </c>
      <c r="BQ112" s="564">
        <v>506</v>
      </c>
      <c r="BR112" s="564">
        <v>468</v>
      </c>
      <c r="BS112" s="564">
        <v>295</v>
      </c>
      <c r="BT112" s="565">
        <f t="shared" si="92"/>
        <v>0.88804554079696396</v>
      </c>
      <c r="BU112" s="566">
        <f t="shared" si="93"/>
        <v>0.92490118577075098</v>
      </c>
      <c r="BV112" s="563">
        <v>942</v>
      </c>
      <c r="BW112" s="564">
        <v>592</v>
      </c>
      <c r="BX112" s="564">
        <v>574</v>
      </c>
      <c r="BY112" s="564">
        <v>543</v>
      </c>
      <c r="BZ112" s="564">
        <v>360</v>
      </c>
      <c r="CA112" s="565">
        <f t="shared" si="94"/>
        <v>0.91722972972972971</v>
      </c>
      <c r="CB112" s="566">
        <f t="shared" si="95"/>
        <v>0.94599303135888502</v>
      </c>
      <c r="CC112" s="563">
        <v>650</v>
      </c>
      <c r="CD112" s="564">
        <v>578</v>
      </c>
      <c r="CE112" s="564">
        <v>567</v>
      </c>
      <c r="CF112" s="564">
        <v>501</v>
      </c>
      <c r="CG112" s="564">
        <v>322</v>
      </c>
      <c r="CH112" s="565">
        <f t="shared" si="118"/>
        <v>0.86678200692041518</v>
      </c>
      <c r="CI112" s="566">
        <f t="shared" si="119"/>
        <v>0.8835978835978836</v>
      </c>
      <c r="CJ112" s="563">
        <v>689</v>
      </c>
      <c r="CK112" s="564">
        <v>593</v>
      </c>
      <c r="CL112" s="564">
        <v>582</v>
      </c>
      <c r="CM112" s="564">
        <v>350</v>
      </c>
      <c r="CN112" s="564">
        <v>320</v>
      </c>
      <c r="CO112" s="565">
        <f t="shared" si="120"/>
        <v>0.5902192242833052</v>
      </c>
      <c r="CP112" s="565">
        <f t="shared" si="121"/>
        <v>0.60137457044673537</v>
      </c>
      <c r="CQ112" s="565">
        <v>0.5902192242833052</v>
      </c>
      <c r="CR112" s="566">
        <v>0.60137457044673537</v>
      </c>
    </row>
    <row r="113" spans="1:16110" s="4" customFormat="1" x14ac:dyDescent="0.25">
      <c r="A113" s="569" t="s">
        <v>312</v>
      </c>
      <c r="B113" s="570" t="s">
        <v>328</v>
      </c>
      <c r="C113" s="591" t="s">
        <v>199</v>
      </c>
      <c r="D113" s="572">
        <v>663</v>
      </c>
      <c r="E113" s="573">
        <v>543</v>
      </c>
      <c r="F113" s="573">
        <v>523</v>
      </c>
      <c r="G113" s="573">
        <v>139</v>
      </c>
      <c r="H113" s="573">
        <v>109</v>
      </c>
      <c r="I113" s="574">
        <f t="shared" si="76"/>
        <v>0.2559852670349908</v>
      </c>
      <c r="J113" s="575">
        <f t="shared" si="77"/>
        <v>0.26577437858508607</v>
      </c>
      <c r="K113" s="572">
        <v>525</v>
      </c>
      <c r="L113" s="573">
        <v>461</v>
      </c>
      <c r="M113" s="573">
        <v>427</v>
      </c>
      <c r="N113" s="573">
        <v>150</v>
      </c>
      <c r="O113" s="573">
        <v>124</v>
      </c>
      <c r="P113" s="574">
        <f t="shared" si="78"/>
        <v>0.32537960954446854</v>
      </c>
      <c r="Q113" s="575">
        <f t="shared" si="79"/>
        <v>0.35128805620608899</v>
      </c>
      <c r="R113" s="572">
        <v>538</v>
      </c>
      <c r="S113" s="573">
        <v>431</v>
      </c>
      <c r="T113" s="573">
        <v>395</v>
      </c>
      <c r="U113" s="573">
        <v>187</v>
      </c>
      <c r="V113" s="573">
        <v>157</v>
      </c>
      <c r="W113" s="574">
        <f t="shared" si="74"/>
        <v>0.43387470997679817</v>
      </c>
      <c r="X113" s="575">
        <f t="shared" si="75"/>
        <v>0.47341772151898737</v>
      </c>
      <c r="Y113" s="572">
        <v>799</v>
      </c>
      <c r="Z113" s="573">
        <v>600</v>
      </c>
      <c r="AA113" s="573">
        <v>540</v>
      </c>
      <c r="AB113" s="573">
        <v>245</v>
      </c>
      <c r="AC113" s="573">
        <v>217</v>
      </c>
      <c r="AD113" s="574">
        <f t="shared" si="80"/>
        <v>0.40833333333333333</v>
      </c>
      <c r="AE113" s="575">
        <f t="shared" si="81"/>
        <v>0.45370370370370372</v>
      </c>
      <c r="AF113" s="572" t="s">
        <v>67</v>
      </c>
      <c r="AG113" s="573" t="s">
        <v>67</v>
      </c>
      <c r="AH113" s="573" t="s">
        <v>67</v>
      </c>
      <c r="AI113" s="573" t="s">
        <v>67</v>
      </c>
      <c r="AJ113" s="573" t="s">
        <v>67</v>
      </c>
      <c r="AK113" s="574" t="s">
        <v>67</v>
      </c>
      <c r="AL113" s="575" t="s">
        <v>67</v>
      </c>
      <c r="AM113" s="572" t="s">
        <v>67</v>
      </c>
      <c r="AN113" s="573" t="s">
        <v>67</v>
      </c>
      <c r="AO113" s="573" t="s">
        <v>67</v>
      </c>
      <c r="AP113" s="573" t="s">
        <v>67</v>
      </c>
      <c r="AQ113" s="573" t="s">
        <v>67</v>
      </c>
      <c r="AR113" s="574" t="s">
        <v>67</v>
      </c>
      <c r="AS113" s="575" t="s">
        <v>67</v>
      </c>
      <c r="AT113" s="572" t="s">
        <v>67</v>
      </c>
      <c r="AU113" s="573" t="s">
        <v>67</v>
      </c>
      <c r="AV113" s="573" t="s">
        <v>67</v>
      </c>
      <c r="AW113" s="573" t="s">
        <v>67</v>
      </c>
      <c r="AX113" s="573" t="s">
        <v>67</v>
      </c>
      <c r="AY113" s="574" t="s">
        <v>67</v>
      </c>
      <c r="AZ113" s="575" t="s">
        <v>67</v>
      </c>
      <c r="BA113" s="572" t="s">
        <v>67</v>
      </c>
      <c r="BB113" s="573" t="s">
        <v>67</v>
      </c>
      <c r="BC113" s="573" t="s">
        <v>67</v>
      </c>
      <c r="BD113" s="573" t="s">
        <v>67</v>
      </c>
      <c r="BE113" s="573" t="s">
        <v>67</v>
      </c>
      <c r="BF113" s="574" t="s">
        <v>67</v>
      </c>
      <c r="BG113" s="575" t="s">
        <v>67</v>
      </c>
      <c r="BH113" s="572" t="s">
        <v>67</v>
      </c>
      <c r="BI113" s="573" t="s">
        <v>67</v>
      </c>
      <c r="BJ113" s="573" t="s">
        <v>67</v>
      </c>
      <c r="BK113" s="573" t="s">
        <v>67</v>
      </c>
      <c r="BL113" s="573" t="s">
        <v>67</v>
      </c>
      <c r="BM113" s="574" t="s">
        <v>67</v>
      </c>
      <c r="BN113" s="575" t="s">
        <v>67</v>
      </c>
      <c r="BO113" s="572" t="s">
        <v>67</v>
      </c>
      <c r="BP113" s="573" t="s">
        <v>67</v>
      </c>
      <c r="BQ113" s="573" t="s">
        <v>67</v>
      </c>
      <c r="BR113" s="573" t="s">
        <v>67</v>
      </c>
      <c r="BS113" s="573" t="s">
        <v>67</v>
      </c>
      <c r="BT113" s="574" t="s">
        <v>67</v>
      </c>
      <c r="BU113" s="575" t="s">
        <v>67</v>
      </c>
      <c r="BV113" s="572" t="s">
        <v>67</v>
      </c>
      <c r="BW113" s="573" t="s">
        <v>67</v>
      </c>
      <c r="BX113" s="573" t="s">
        <v>67</v>
      </c>
      <c r="BY113" s="573" t="s">
        <v>67</v>
      </c>
      <c r="BZ113" s="573" t="s">
        <v>67</v>
      </c>
      <c r="CA113" s="574" t="s">
        <v>67</v>
      </c>
      <c r="CB113" s="575" t="s">
        <v>67</v>
      </c>
      <c r="CC113" s="572" t="s">
        <v>67</v>
      </c>
      <c r="CD113" s="573" t="s">
        <v>67</v>
      </c>
      <c r="CE113" s="573" t="s">
        <v>67</v>
      </c>
      <c r="CF113" s="573" t="s">
        <v>67</v>
      </c>
      <c r="CG113" s="573" t="s">
        <v>67</v>
      </c>
      <c r="CH113" s="574" t="s">
        <v>67</v>
      </c>
      <c r="CI113" s="575" t="s">
        <v>67</v>
      </c>
      <c r="CJ113" s="572" t="s">
        <v>67</v>
      </c>
      <c r="CK113" s="573" t="s">
        <v>67</v>
      </c>
      <c r="CL113" s="573" t="s">
        <v>67</v>
      </c>
      <c r="CM113" s="573" t="s">
        <v>67</v>
      </c>
      <c r="CN113" s="573" t="s">
        <v>67</v>
      </c>
      <c r="CO113" s="574" t="s">
        <v>67</v>
      </c>
      <c r="CP113" s="574" t="s">
        <v>67</v>
      </c>
      <c r="CQ113" s="574" t="s">
        <v>67</v>
      </c>
      <c r="CR113" s="575" t="s">
        <v>67</v>
      </c>
    </row>
    <row r="114" spans="1:16110" s="4" customFormat="1" x14ac:dyDescent="0.25">
      <c r="A114" s="592" t="s">
        <v>329</v>
      </c>
      <c r="B114" s="546" t="s">
        <v>330</v>
      </c>
      <c r="C114" s="625"/>
      <c r="D114" s="617">
        <v>6424</v>
      </c>
      <c r="E114" s="618">
        <v>5380</v>
      </c>
      <c r="F114" s="618">
        <v>4519</v>
      </c>
      <c r="G114" s="618">
        <v>3760</v>
      </c>
      <c r="H114" s="619">
        <v>2906</v>
      </c>
      <c r="I114" s="620">
        <f t="shared" si="76"/>
        <v>0.6988847583643123</v>
      </c>
      <c r="J114" s="621">
        <f t="shared" si="77"/>
        <v>0.83204248727594599</v>
      </c>
      <c r="K114" s="617">
        <v>6386</v>
      </c>
      <c r="L114" s="618">
        <v>5179</v>
      </c>
      <c r="M114" s="618">
        <v>4474</v>
      </c>
      <c r="N114" s="618">
        <v>3544</v>
      </c>
      <c r="O114" s="619">
        <v>2757</v>
      </c>
      <c r="P114" s="620">
        <f t="shared" si="78"/>
        <v>0.68430198880092685</v>
      </c>
      <c r="Q114" s="621">
        <f t="shared" si="79"/>
        <v>0.79213232007152434</v>
      </c>
      <c r="R114" s="617">
        <v>7146</v>
      </c>
      <c r="S114" s="618">
        <v>5580</v>
      </c>
      <c r="T114" s="618">
        <v>4928</v>
      </c>
      <c r="U114" s="618">
        <v>3520</v>
      </c>
      <c r="V114" s="619">
        <v>2723</v>
      </c>
      <c r="W114" s="620">
        <f t="shared" si="74"/>
        <v>0.63082437275985659</v>
      </c>
      <c r="X114" s="621">
        <f t="shared" si="75"/>
        <v>0.7142857142857143</v>
      </c>
      <c r="Y114" s="617">
        <v>6677</v>
      </c>
      <c r="Z114" s="618">
        <v>5226</v>
      </c>
      <c r="AA114" s="618">
        <v>4798</v>
      </c>
      <c r="AB114" s="618">
        <v>3574</v>
      </c>
      <c r="AC114" s="619">
        <v>2635</v>
      </c>
      <c r="AD114" s="620">
        <f t="shared" si="80"/>
        <v>0.68388825105243012</v>
      </c>
      <c r="AE114" s="621">
        <f t="shared" si="81"/>
        <v>0.74489370571071278</v>
      </c>
      <c r="AF114" s="617">
        <v>6213</v>
      </c>
      <c r="AG114" s="618">
        <v>4833</v>
      </c>
      <c r="AH114" s="618">
        <v>4397</v>
      </c>
      <c r="AI114" s="618">
        <v>3285</v>
      </c>
      <c r="AJ114" s="619">
        <v>2474</v>
      </c>
      <c r="AK114" s="620">
        <f t="shared" si="124"/>
        <v>0.67970204841713222</v>
      </c>
      <c r="AL114" s="621">
        <f t="shared" si="125"/>
        <v>0.74710029565612923</v>
      </c>
      <c r="AM114" s="617">
        <v>4983</v>
      </c>
      <c r="AN114" s="618">
        <v>3946</v>
      </c>
      <c r="AO114" s="618">
        <v>3448</v>
      </c>
      <c r="AP114" s="618">
        <v>2732</v>
      </c>
      <c r="AQ114" s="619">
        <v>2221</v>
      </c>
      <c r="AR114" s="620">
        <f t="shared" ref="AR114:AR130" si="126">AP114/AN114</f>
        <v>0.69234668018246326</v>
      </c>
      <c r="AS114" s="621">
        <f t="shared" ref="AS114:AS130" si="127">AP114/AO114</f>
        <v>0.79234338747099764</v>
      </c>
      <c r="AT114" s="617">
        <v>4637</v>
      </c>
      <c r="AU114" s="618">
        <v>3659</v>
      </c>
      <c r="AV114" s="618">
        <v>3214</v>
      </c>
      <c r="AW114" s="618">
        <v>2581</v>
      </c>
      <c r="AX114" s="619">
        <v>2041</v>
      </c>
      <c r="AY114" s="620">
        <f t="shared" ref="AY114:AY130" si="128">AW114/AU114</f>
        <v>0.70538398469527197</v>
      </c>
      <c r="AZ114" s="621">
        <f t="shared" ref="AZ114:AZ130" si="129">AW114/AV114</f>
        <v>0.80304915992532666</v>
      </c>
      <c r="BA114" s="617">
        <v>4216</v>
      </c>
      <c r="BB114" s="618">
        <v>3322</v>
      </c>
      <c r="BC114" s="618">
        <v>2925</v>
      </c>
      <c r="BD114" s="618">
        <v>2373</v>
      </c>
      <c r="BE114" s="619">
        <v>1902</v>
      </c>
      <c r="BF114" s="620">
        <f t="shared" ref="BF114:BF130" si="130">BD114/BB114</f>
        <v>0.71432871763997596</v>
      </c>
      <c r="BG114" s="621">
        <f t="shared" ref="BG114:BG130" si="131">BD114/BC114</f>
        <v>0.81128205128205133</v>
      </c>
      <c r="BH114" s="617">
        <v>3864</v>
      </c>
      <c r="BI114" s="618">
        <v>3098</v>
      </c>
      <c r="BJ114" s="618">
        <v>2769</v>
      </c>
      <c r="BK114" s="618">
        <v>2371</v>
      </c>
      <c r="BL114" s="619">
        <v>1888</v>
      </c>
      <c r="BM114" s="620">
        <f t="shared" ref="BM114:BM121" si="132">BK114/BI114</f>
        <v>0.76533247256294379</v>
      </c>
      <c r="BN114" s="621">
        <f t="shared" ref="BN114:BN121" si="133">BK114/BJ114</f>
        <v>0.85626579992777174</v>
      </c>
      <c r="BO114" s="617">
        <v>3787</v>
      </c>
      <c r="BP114" s="618">
        <v>3065</v>
      </c>
      <c r="BQ114" s="618">
        <v>2762</v>
      </c>
      <c r="BR114" s="618">
        <v>2331</v>
      </c>
      <c r="BS114" s="619">
        <v>1883</v>
      </c>
      <c r="BT114" s="620">
        <f t="shared" ref="BT114:BT121" si="134">BR114/BP114</f>
        <v>0.76052202283849923</v>
      </c>
      <c r="BU114" s="621">
        <f t="shared" ref="BU114:BU121" si="135">BR114/BQ114</f>
        <v>0.8439536567704562</v>
      </c>
      <c r="BV114" s="617">
        <v>4595</v>
      </c>
      <c r="BW114" s="618">
        <v>3249</v>
      </c>
      <c r="BX114" s="618">
        <v>3013</v>
      </c>
      <c r="BY114" s="618">
        <v>2522</v>
      </c>
      <c r="BZ114" s="619">
        <v>2091</v>
      </c>
      <c r="CA114" s="620">
        <f t="shared" ref="CA114:CA121" si="136">BY114/BW114</f>
        <v>0.77623884272083721</v>
      </c>
      <c r="CB114" s="621">
        <f t="shared" ref="CB114:CB121" si="137">BY114/BX114</f>
        <v>0.83703949551941581</v>
      </c>
      <c r="CC114" s="617">
        <v>4414</v>
      </c>
      <c r="CD114" s="618">
        <v>3496</v>
      </c>
      <c r="CE114" s="618">
        <v>3229</v>
      </c>
      <c r="CF114" s="618">
        <v>2387</v>
      </c>
      <c r="CG114" s="619">
        <v>1890</v>
      </c>
      <c r="CH114" s="620">
        <f t="shared" ref="CH114:CH121" si="138">CF114/CD114</f>
        <v>0.68278032036613268</v>
      </c>
      <c r="CI114" s="621">
        <f t="shared" ref="CI114:CI121" si="139">CF114/CE114</f>
        <v>0.73923815422731498</v>
      </c>
      <c r="CJ114" s="617">
        <v>5162</v>
      </c>
      <c r="CK114" s="618">
        <v>4024</v>
      </c>
      <c r="CL114" s="618">
        <v>3940</v>
      </c>
      <c r="CM114" s="618">
        <v>2501</v>
      </c>
      <c r="CN114" s="619">
        <v>1889</v>
      </c>
      <c r="CO114" s="620">
        <f t="shared" ref="CO114:CO121" si="140">CM114/CK114</f>
        <v>0.62152087475149109</v>
      </c>
      <c r="CP114" s="762">
        <f t="shared" ref="CP114:CP121" si="141">CM114/CL114</f>
        <v>0.63477157360406089</v>
      </c>
      <c r="CQ114" s="620">
        <v>0.66575546719681911</v>
      </c>
      <c r="CR114" s="621">
        <v>0.67994923857868017</v>
      </c>
    </row>
    <row r="115" spans="1:16110" s="4" customFormat="1" x14ac:dyDescent="0.25">
      <c r="A115" s="613" t="s">
        <v>329</v>
      </c>
      <c r="B115" s="614" t="s">
        <v>331</v>
      </c>
      <c r="C115" s="615" t="s">
        <v>287</v>
      </c>
      <c r="D115" s="556">
        <v>982</v>
      </c>
      <c r="E115" s="557">
        <v>981</v>
      </c>
      <c r="F115" s="557">
        <v>839</v>
      </c>
      <c r="G115" s="557">
        <v>834</v>
      </c>
      <c r="H115" s="557">
        <v>682</v>
      </c>
      <c r="I115" s="558">
        <f t="shared" si="76"/>
        <v>0.85015290519877673</v>
      </c>
      <c r="J115" s="559">
        <f t="shared" si="77"/>
        <v>0.99404052443384983</v>
      </c>
      <c r="K115" s="556">
        <v>661</v>
      </c>
      <c r="L115" s="557">
        <v>657</v>
      </c>
      <c r="M115" s="557">
        <v>599</v>
      </c>
      <c r="N115" s="557">
        <v>585</v>
      </c>
      <c r="O115" s="557">
        <v>515</v>
      </c>
      <c r="P115" s="558">
        <f t="shared" si="78"/>
        <v>0.8904109589041096</v>
      </c>
      <c r="Q115" s="559">
        <f t="shared" si="79"/>
        <v>0.97662771285475791</v>
      </c>
      <c r="R115" s="556">
        <v>832</v>
      </c>
      <c r="S115" s="557">
        <v>809</v>
      </c>
      <c r="T115" s="557">
        <v>718</v>
      </c>
      <c r="U115" s="557">
        <v>718</v>
      </c>
      <c r="V115" s="557">
        <v>629</v>
      </c>
      <c r="W115" s="558">
        <f t="shared" si="74"/>
        <v>0.8875154511742892</v>
      </c>
      <c r="X115" s="559">
        <f t="shared" si="75"/>
        <v>1</v>
      </c>
      <c r="Y115" s="556">
        <v>749</v>
      </c>
      <c r="Z115" s="557">
        <v>746</v>
      </c>
      <c r="AA115" s="557">
        <v>736</v>
      </c>
      <c r="AB115" s="557">
        <v>736</v>
      </c>
      <c r="AC115" s="557">
        <v>547</v>
      </c>
      <c r="AD115" s="558">
        <f t="shared" si="80"/>
        <v>0.98659517426273458</v>
      </c>
      <c r="AE115" s="559">
        <f t="shared" si="81"/>
        <v>1</v>
      </c>
      <c r="AF115" s="556">
        <v>789</v>
      </c>
      <c r="AG115" s="557">
        <v>779</v>
      </c>
      <c r="AH115" s="557">
        <v>768</v>
      </c>
      <c r="AI115" s="557">
        <v>691</v>
      </c>
      <c r="AJ115" s="557">
        <v>563</v>
      </c>
      <c r="AK115" s="558">
        <f t="shared" si="124"/>
        <v>0.8870346598202824</v>
      </c>
      <c r="AL115" s="559">
        <f t="shared" si="125"/>
        <v>0.89973958333333337</v>
      </c>
      <c r="AM115" s="556">
        <v>576</v>
      </c>
      <c r="AN115" s="557">
        <v>573</v>
      </c>
      <c r="AO115" s="557">
        <v>490</v>
      </c>
      <c r="AP115" s="557">
        <v>490</v>
      </c>
      <c r="AQ115" s="557">
        <v>395</v>
      </c>
      <c r="AR115" s="558">
        <f t="shared" si="126"/>
        <v>0.85514834205933687</v>
      </c>
      <c r="AS115" s="559">
        <f t="shared" si="127"/>
        <v>1</v>
      </c>
      <c r="AT115" s="556">
        <v>559</v>
      </c>
      <c r="AU115" s="557">
        <v>552</v>
      </c>
      <c r="AV115" s="557">
        <v>486</v>
      </c>
      <c r="AW115" s="557">
        <v>486</v>
      </c>
      <c r="AX115" s="557">
        <v>401</v>
      </c>
      <c r="AY115" s="558">
        <f t="shared" si="128"/>
        <v>0.88043478260869568</v>
      </c>
      <c r="AZ115" s="559">
        <f t="shared" si="129"/>
        <v>1</v>
      </c>
      <c r="BA115" s="556">
        <v>489</v>
      </c>
      <c r="BB115" s="557">
        <v>482</v>
      </c>
      <c r="BC115" s="557">
        <v>402</v>
      </c>
      <c r="BD115" s="557">
        <v>402</v>
      </c>
      <c r="BE115" s="557">
        <v>328</v>
      </c>
      <c r="BF115" s="558">
        <f t="shared" si="130"/>
        <v>0.8340248962655602</v>
      </c>
      <c r="BG115" s="559">
        <f t="shared" si="131"/>
        <v>1</v>
      </c>
      <c r="BH115" s="556">
        <v>463</v>
      </c>
      <c r="BI115" s="557">
        <v>463</v>
      </c>
      <c r="BJ115" s="557">
        <v>397</v>
      </c>
      <c r="BK115" s="557">
        <v>397</v>
      </c>
      <c r="BL115" s="557">
        <v>309</v>
      </c>
      <c r="BM115" s="558">
        <f t="shared" si="132"/>
        <v>0.85745140388768903</v>
      </c>
      <c r="BN115" s="559">
        <f t="shared" si="133"/>
        <v>1</v>
      </c>
      <c r="BO115" s="556">
        <v>411</v>
      </c>
      <c r="BP115" s="557">
        <v>411</v>
      </c>
      <c r="BQ115" s="557">
        <v>337</v>
      </c>
      <c r="BR115" s="557">
        <v>337</v>
      </c>
      <c r="BS115" s="557">
        <v>281</v>
      </c>
      <c r="BT115" s="558">
        <f t="shared" si="134"/>
        <v>0.81995133819951338</v>
      </c>
      <c r="BU115" s="559">
        <f t="shared" si="135"/>
        <v>1</v>
      </c>
      <c r="BV115" s="556">
        <v>429</v>
      </c>
      <c r="BW115" s="557">
        <v>428</v>
      </c>
      <c r="BX115" s="557">
        <v>368</v>
      </c>
      <c r="BY115" s="557">
        <v>367</v>
      </c>
      <c r="BZ115" s="557">
        <v>322</v>
      </c>
      <c r="CA115" s="558">
        <f t="shared" si="136"/>
        <v>0.85747663551401865</v>
      </c>
      <c r="CB115" s="559">
        <f t="shared" si="137"/>
        <v>0.99728260869565222</v>
      </c>
      <c r="CC115" s="556">
        <v>391</v>
      </c>
      <c r="CD115" s="557">
        <v>385</v>
      </c>
      <c r="CE115" s="557">
        <v>319</v>
      </c>
      <c r="CF115" s="557">
        <v>319</v>
      </c>
      <c r="CG115" s="557">
        <v>277</v>
      </c>
      <c r="CH115" s="558">
        <f t="shared" si="138"/>
        <v>0.82857142857142863</v>
      </c>
      <c r="CI115" s="559">
        <f t="shared" si="139"/>
        <v>1</v>
      </c>
      <c r="CJ115" s="556">
        <v>375</v>
      </c>
      <c r="CK115" s="557">
        <v>372</v>
      </c>
      <c r="CL115" s="557">
        <v>362</v>
      </c>
      <c r="CM115" s="557">
        <v>362</v>
      </c>
      <c r="CN115" s="557">
        <v>246</v>
      </c>
      <c r="CO115" s="558">
        <f t="shared" si="140"/>
        <v>0.9731182795698925</v>
      </c>
      <c r="CP115" s="558">
        <f t="shared" si="141"/>
        <v>1</v>
      </c>
      <c r="CQ115" s="558">
        <v>0.9731182795698925</v>
      </c>
      <c r="CR115" s="559">
        <v>1</v>
      </c>
    </row>
    <row r="116" spans="1:16110" s="4" customFormat="1" x14ac:dyDescent="0.25">
      <c r="A116" s="560" t="s">
        <v>329</v>
      </c>
      <c r="B116" s="561" t="s">
        <v>332</v>
      </c>
      <c r="C116" s="562" t="s">
        <v>333</v>
      </c>
      <c r="D116" s="563">
        <v>449</v>
      </c>
      <c r="E116" s="564">
        <v>447</v>
      </c>
      <c r="F116" s="564">
        <v>330</v>
      </c>
      <c r="G116" s="564">
        <v>286</v>
      </c>
      <c r="H116" s="564">
        <v>226</v>
      </c>
      <c r="I116" s="565">
        <f t="shared" si="76"/>
        <v>0.63982102908277405</v>
      </c>
      <c r="J116" s="566">
        <f t="shared" si="77"/>
        <v>0.8666666666666667</v>
      </c>
      <c r="K116" s="563">
        <v>388</v>
      </c>
      <c r="L116" s="564">
        <v>388</v>
      </c>
      <c r="M116" s="564">
        <v>310</v>
      </c>
      <c r="N116" s="564">
        <v>277</v>
      </c>
      <c r="O116" s="564">
        <v>239</v>
      </c>
      <c r="P116" s="565">
        <f t="shared" si="78"/>
        <v>0.71391752577319589</v>
      </c>
      <c r="Q116" s="566">
        <f t="shared" si="79"/>
        <v>0.8935483870967742</v>
      </c>
      <c r="R116" s="563">
        <v>391</v>
      </c>
      <c r="S116" s="564">
        <v>387</v>
      </c>
      <c r="T116" s="564">
        <v>303</v>
      </c>
      <c r="U116" s="564">
        <v>268</v>
      </c>
      <c r="V116" s="564">
        <v>226</v>
      </c>
      <c r="W116" s="565">
        <f t="shared" si="74"/>
        <v>0.69250645994832039</v>
      </c>
      <c r="X116" s="566">
        <f t="shared" si="75"/>
        <v>0.88448844884488453</v>
      </c>
      <c r="Y116" s="563">
        <v>420</v>
      </c>
      <c r="Z116" s="564">
        <v>413</v>
      </c>
      <c r="AA116" s="564">
        <v>321</v>
      </c>
      <c r="AB116" s="564">
        <v>282</v>
      </c>
      <c r="AC116" s="564">
        <v>239</v>
      </c>
      <c r="AD116" s="565">
        <f t="shared" si="80"/>
        <v>0.68280871670702181</v>
      </c>
      <c r="AE116" s="566">
        <f t="shared" si="81"/>
        <v>0.87850467289719625</v>
      </c>
      <c r="AF116" s="563">
        <v>343</v>
      </c>
      <c r="AG116" s="564">
        <v>340</v>
      </c>
      <c r="AH116" s="564">
        <v>253</v>
      </c>
      <c r="AI116" s="564">
        <v>231</v>
      </c>
      <c r="AJ116" s="564">
        <v>194</v>
      </c>
      <c r="AK116" s="565">
        <f t="shared" si="124"/>
        <v>0.67941176470588238</v>
      </c>
      <c r="AL116" s="566">
        <f t="shared" si="125"/>
        <v>0.91304347826086951</v>
      </c>
      <c r="AM116" s="563">
        <v>334</v>
      </c>
      <c r="AN116" s="564">
        <v>324</v>
      </c>
      <c r="AO116" s="564">
        <v>260</v>
      </c>
      <c r="AP116" s="564">
        <v>221</v>
      </c>
      <c r="AQ116" s="564">
        <v>179</v>
      </c>
      <c r="AR116" s="565">
        <f t="shared" si="126"/>
        <v>0.6820987654320988</v>
      </c>
      <c r="AS116" s="566">
        <f t="shared" si="127"/>
        <v>0.85</v>
      </c>
      <c r="AT116" s="563">
        <v>321</v>
      </c>
      <c r="AU116" s="564">
        <v>308</v>
      </c>
      <c r="AV116" s="564">
        <v>243</v>
      </c>
      <c r="AW116" s="564">
        <v>210</v>
      </c>
      <c r="AX116" s="564">
        <v>166</v>
      </c>
      <c r="AY116" s="565">
        <f t="shared" si="128"/>
        <v>0.68181818181818177</v>
      </c>
      <c r="AZ116" s="566">
        <f t="shared" si="129"/>
        <v>0.86419753086419748</v>
      </c>
      <c r="BA116" s="563">
        <v>310</v>
      </c>
      <c r="BB116" s="564">
        <v>299</v>
      </c>
      <c r="BC116" s="564">
        <v>247</v>
      </c>
      <c r="BD116" s="564">
        <v>178</v>
      </c>
      <c r="BE116" s="564">
        <v>150</v>
      </c>
      <c r="BF116" s="565">
        <f t="shared" si="130"/>
        <v>0.59531772575250841</v>
      </c>
      <c r="BG116" s="566">
        <f t="shared" si="131"/>
        <v>0.72064777327935226</v>
      </c>
      <c r="BH116" s="563">
        <v>282</v>
      </c>
      <c r="BI116" s="564">
        <v>260</v>
      </c>
      <c r="BJ116" s="564">
        <v>221</v>
      </c>
      <c r="BK116" s="564">
        <v>176</v>
      </c>
      <c r="BL116" s="564">
        <v>148</v>
      </c>
      <c r="BM116" s="565">
        <f t="shared" si="132"/>
        <v>0.67692307692307696</v>
      </c>
      <c r="BN116" s="566">
        <f t="shared" si="133"/>
        <v>0.7963800904977375</v>
      </c>
      <c r="BO116" s="563">
        <v>267</v>
      </c>
      <c r="BP116" s="564">
        <v>257</v>
      </c>
      <c r="BQ116" s="564">
        <v>227</v>
      </c>
      <c r="BR116" s="564">
        <v>183</v>
      </c>
      <c r="BS116" s="564">
        <v>152</v>
      </c>
      <c r="BT116" s="565">
        <f t="shared" si="134"/>
        <v>0.71206225680933855</v>
      </c>
      <c r="BU116" s="566">
        <f t="shared" si="135"/>
        <v>0.80616740088105732</v>
      </c>
      <c r="BV116" s="563">
        <v>258</v>
      </c>
      <c r="BW116" s="564">
        <v>248</v>
      </c>
      <c r="BX116" s="564">
        <v>215</v>
      </c>
      <c r="BY116" s="564">
        <v>164</v>
      </c>
      <c r="BZ116" s="564">
        <v>142</v>
      </c>
      <c r="CA116" s="565">
        <f t="shared" si="136"/>
        <v>0.66129032258064513</v>
      </c>
      <c r="CB116" s="566">
        <f t="shared" si="137"/>
        <v>0.76279069767441865</v>
      </c>
      <c r="CC116" s="563">
        <v>258</v>
      </c>
      <c r="CD116" s="564">
        <v>247</v>
      </c>
      <c r="CE116" s="564">
        <v>193</v>
      </c>
      <c r="CF116" s="564">
        <v>169</v>
      </c>
      <c r="CG116" s="564">
        <v>138</v>
      </c>
      <c r="CH116" s="565">
        <f t="shared" si="138"/>
        <v>0.68421052631578949</v>
      </c>
      <c r="CI116" s="566">
        <f t="shared" si="139"/>
        <v>0.87564766839378239</v>
      </c>
      <c r="CJ116" s="563">
        <v>258</v>
      </c>
      <c r="CK116" s="564">
        <v>249</v>
      </c>
      <c r="CL116" s="564">
        <v>219</v>
      </c>
      <c r="CM116" s="564">
        <v>163</v>
      </c>
      <c r="CN116" s="564">
        <v>154</v>
      </c>
      <c r="CO116" s="565">
        <f t="shared" si="140"/>
        <v>0.65461847389558236</v>
      </c>
      <c r="CP116" s="565">
        <f t="shared" si="141"/>
        <v>0.74429223744292239</v>
      </c>
      <c r="CQ116" s="565">
        <v>0.82329317269076308</v>
      </c>
      <c r="CR116" s="566">
        <v>0.9360730593607306</v>
      </c>
    </row>
    <row r="117" spans="1:16110" s="4" customFormat="1" x14ac:dyDescent="0.25">
      <c r="A117" s="560" t="s">
        <v>329</v>
      </c>
      <c r="B117" s="561" t="s">
        <v>334</v>
      </c>
      <c r="C117" s="562" t="s">
        <v>195</v>
      </c>
      <c r="D117" s="563">
        <v>1415</v>
      </c>
      <c r="E117" s="564">
        <v>1206</v>
      </c>
      <c r="F117" s="564">
        <v>893</v>
      </c>
      <c r="G117" s="564">
        <v>670</v>
      </c>
      <c r="H117" s="564">
        <v>476</v>
      </c>
      <c r="I117" s="565">
        <f t="shared" si="76"/>
        <v>0.55555555555555558</v>
      </c>
      <c r="J117" s="566">
        <f t="shared" si="77"/>
        <v>0.75027995520716684</v>
      </c>
      <c r="K117" s="563">
        <v>1966</v>
      </c>
      <c r="L117" s="564">
        <v>1560</v>
      </c>
      <c r="M117" s="564">
        <v>1231</v>
      </c>
      <c r="N117" s="564">
        <v>761</v>
      </c>
      <c r="O117" s="564">
        <v>530</v>
      </c>
      <c r="P117" s="565">
        <f t="shared" si="78"/>
        <v>0.48782051282051281</v>
      </c>
      <c r="Q117" s="566">
        <f t="shared" si="79"/>
        <v>0.61819658813972378</v>
      </c>
      <c r="R117" s="563">
        <v>1953</v>
      </c>
      <c r="S117" s="564">
        <v>1531</v>
      </c>
      <c r="T117" s="564">
        <v>1226</v>
      </c>
      <c r="U117" s="564">
        <v>646</v>
      </c>
      <c r="V117" s="564">
        <v>475</v>
      </c>
      <c r="W117" s="565">
        <f t="shared" si="74"/>
        <v>0.42194644023514044</v>
      </c>
      <c r="X117" s="566">
        <f t="shared" si="75"/>
        <v>0.5269168026101142</v>
      </c>
      <c r="Y117" s="563">
        <v>1859</v>
      </c>
      <c r="Z117" s="564">
        <v>1445</v>
      </c>
      <c r="AA117" s="564">
        <v>1261</v>
      </c>
      <c r="AB117" s="564">
        <v>720</v>
      </c>
      <c r="AC117" s="564">
        <v>471</v>
      </c>
      <c r="AD117" s="565">
        <f t="shared" si="80"/>
        <v>0.4982698961937716</v>
      </c>
      <c r="AE117" s="566">
        <f t="shared" si="81"/>
        <v>0.57097541633624105</v>
      </c>
      <c r="AF117" s="563">
        <v>1635</v>
      </c>
      <c r="AG117" s="564">
        <v>1255</v>
      </c>
      <c r="AH117" s="564">
        <v>1015</v>
      </c>
      <c r="AI117" s="564">
        <v>647</v>
      </c>
      <c r="AJ117" s="564">
        <v>426</v>
      </c>
      <c r="AK117" s="565">
        <f t="shared" si="124"/>
        <v>0.51553784860557772</v>
      </c>
      <c r="AL117" s="566">
        <f t="shared" si="125"/>
        <v>0.63743842364532022</v>
      </c>
      <c r="AM117" s="563">
        <v>1241</v>
      </c>
      <c r="AN117" s="564">
        <v>950</v>
      </c>
      <c r="AO117" s="564">
        <v>737</v>
      </c>
      <c r="AP117" s="564">
        <v>575</v>
      </c>
      <c r="AQ117" s="564">
        <v>443</v>
      </c>
      <c r="AR117" s="565">
        <f t="shared" si="126"/>
        <v>0.60526315789473684</v>
      </c>
      <c r="AS117" s="566">
        <f t="shared" si="127"/>
        <v>0.78018995929443691</v>
      </c>
      <c r="AT117" s="563">
        <v>1173</v>
      </c>
      <c r="AU117" s="564">
        <v>875</v>
      </c>
      <c r="AV117" s="564">
        <v>681</v>
      </c>
      <c r="AW117" s="564">
        <v>530</v>
      </c>
      <c r="AX117" s="564">
        <v>411</v>
      </c>
      <c r="AY117" s="565">
        <f t="shared" si="128"/>
        <v>0.60571428571428576</v>
      </c>
      <c r="AZ117" s="566">
        <f t="shared" si="129"/>
        <v>0.7782672540381792</v>
      </c>
      <c r="BA117" s="563">
        <v>1071</v>
      </c>
      <c r="BB117" s="564">
        <v>804</v>
      </c>
      <c r="BC117" s="564">
        <v>607</v>
      </c>
      <c r="BD117" s="564">
        <v>477</v>
      </c>
      <c r="BE117" s="564">
        <v>374</v>
      </c>
      <c r="BF117" s="565">
        <f t="shared" si="130"/>
        <v>0.59328358208955223</v>
      </c>
      <c r="BG117" s="566">
        <f t="shared" si="131"/>
        <v>0.78583196046128501</v>
      </c>
      <c r="BH117" s="563">
        <v>863</v>
      </c>
      <c r="BI117" s="564">
        <v>672</v>
      </c>
      <c r="BJ117" s="564">
        <v>535</v>
      </c>
      <c r="BK117" s="564">
        <v>475</v>
      </c>
      <c r="BL117" s="564">
        <v>377</v>
      </c>
      <c r="BM117" s="565">
        <f t="shared" si="132"/>
        <v>0.70684523809523814</v>
      </c>
      <c r="BN117" s="566">
        <f t="shared" si="133"/>
        <v>0.88785046728971961</v>
      </c>
      <c r="BO117" s="563">
        <v>824</v>
      </c>
      <c r="BP117" s="564">
        <v>651</v>
      </c>
      <c r="BQ117" s="564">
        <v>522</v>
      </c>
      <c r="BR117" s="564">
        <v>453</v>
      </c>
      <c r="BS117" s="564">
        <v>347</v>
      </c>
      <c r="BT117" s="565">
        <f t="shared" si="134"/>
        <v>0.69585253456221197</v>
      </c>
      <c r="BU117" s="566">
        <f t="shared" si="135"/>
        <v>0.86781609195402298</v>
      </c>
      <c r="BV117" s="563">
        <v>729</v>
      </c>
      <c r="BW117" s="564">
        <v>565</v>
      </c>
      <c r="BX117" s="564">
        <v>438</v>
      </c>
      <c r="BY117" s="564">
        <v>392</v>
      </c>
      <c r="BZ117" s="564">
        <v>324</v>
      </c>
      <c r="CA117" s="565">
        <f t="shared" si="136"/>
        <v>0.69380530973451326</v>
      </c>
      <c r="CB117" s="566">
        <f t="shared" si="137"/>
        <v>0.89497716894977164</v>
      </c>
      <c r="CC117" s="563">
        <v>776</v>
      </c>
      <c r="CD117" s="564">
        <v>599</v>
      </c>
      <c r="CE117" s="564">
        <v>407</v>
      </c>
      <c r="CF117" s="564">
        <v>400</v>
      </c>
      <c r="CG117" s="564">
        <v>342</v>
      </c>
      <c r="CH117" s="565">
        <f t="shared" si="138"/>
        <v>0.667779632721202</v>
      </c>
      <c r="CI117" s="566">
        <f t="shared" si="139"/>
        <v>0.98280098280098283</v>
      </c>
      <c r="CJ117" s="563">
        <v>932</v>
      </c>
      <c r="CK117" s="564">
        <v>711</v>
      </c>
      <c r="CL117" s="564">
        <v>693</v>
      </c>
      <c r="CM117" s="564">
        <v>520</v>
      </c>
      <c r="CN117" s="564">
        <v>376</v>
      </c>
      <c r="CO117" s="565">
        <f t="shared" si="140"/>
        <v>0.73136427566807316</v>
      </c>
      <c r="CP117" s="565">
        <f t="shared" si="141"/>
        <v>0.75036075036075034</v>
      </c>
      <c r="CQ117" s="565">
        <v>0.73136427566807316</v>
      </c>
      <c r="CR117" s="566">
        <v>0.75036075036075034</v>
      </c>
    </row>
    <row r="118" spans="1:16110" s="4" customFormat="1" x14ac:dyDescent="0.25">
      <c r="A118" s="560" t="s">
        <v>329</v>
      </c>
      <c r="B118" s="561" t="s">
        <v>335</v>
      </c>
      <c r="C118" s="562" t="s">
        <v>336</v>
      </c>
      <c r="D118" s="563">
        <v>597</v>
      </c>
      <c r="E118" s="564">
        <v>528</v>
      </c>
      <c r="F118" s="564">
        <v>513</v>
      </c>
      <c r="G118" s="564">
        <v>455</v>
      </c>
      <c r="H118" s="564">
        <v>349</v>
      </c>
      <c r="I118" s="565">
        <f t="shared" si="76"/>
        <v>0.8617424242424242</v>
      </c>
      <c r="J118" s="566">
        <f t="shared" si="77"/>
        <v>0.88693957115009747</v>
      </c>
      <c r="K118" s="563">
        <v>417</v>
      </c>
      <c r="L118" s="564">
        <v>374</v>
      </c>
      <c r="M118" s="564">
        <v>358</v>
      </c>
      <c r="N118" s="564">
        <v>348</v>
      </c>
      <c r="O118" s="564">
        <v>269</v>
      </c>
      <c r="P118" s="565">
        <f t="shared" si="78"/>
        <v>0.93048128342245995</v>
      </c>
      <c r="Q118" s="566">
        <f t="shared" si="79"/>
        <v>0.97206703910614523</v>
      </c>
      <c r="R118" s="563">
        <v>664</v>
      </c>
      <c r="S118" s="564">
        <v>558</v>
      </c>
      <c r="T118" s="564">
        <v>553</v>
      </c>
      <c r="U118" s="564">
        <v>463</v>
      </c>
      <c r="V118" s="564">
        <v>352</v>
      </c>
      <c r="W118" s="565">
        <f t="shared" si="74"/>
        <v>0.82974910394265233</v>
      </c>
      <c r="X118" s="566">
        <f t="shared" si="75"/>
        <v>0.83725135623869806</v>
      </c>
      <c r="Y118" s="563">
        <v>537</v>
      </c>
      <c r="Z118" s="564">
        <v>481</v>
      </c>
      <c r="AA118" s="564">
        <v>475</v>
      </c>
      <c r="AB118" s="564">
        <v>468</v>
      </c>
      <c r="AC118" s="564">
        <v>333</v>
      </c>
      <c r="AD118" s="565">
        <f t="shared" si="80"/>
        <v>0.97297297297297303</v>
      </c>
      <c r="AE118" s="566">
        <f t="shared" si="81"/>
        <v>0.98526315789473684</v>
      </c>
      <c r="AF118" s="563">
        <v>569</v>
      </c>
      <c r="AG118" s="564">
        <v>501</v>
      </c>
      <c r="AH118" s="564">
        <v>501</v>
      </c>
      <c r="AI118" s="564">
        <v>458</v>
      </c>
      <c r="AJ118" s="564">
        <v>310</v>
      </c>
      <c r="AK118" s="565">
        <f t="shared" si="124"/>
        <v>0.9141716566866267</v>
      </c>
      <c r="AL118" s="566">
        <f t="shared" si="125"/>
        <v>0.9141716566866267</v>
      </c>
      <c r="AM118" s="563">
        <v>506</v>
      </c>
      <c r="AN118" s="564">
        <v>447</v>
      </c>
      <c r="AO118" s="564">
        <v>442</v>
      </c>
      <c r="AP118" s="564">
        <v>435</v>
      </c>
      <c r="AQ118" s="564">
        <v>324</v>
      </c>
      <c r="AR118" s="565">
        <f t="shared" si="126"/>
        <v>0.97315436241610742</v>
      </c>
      <c r="AS118" s="566">
        <f t="shared" si="127"/>
        <v>0.98416289592760176</v>
      </c>
      <c r="AT118" s="563">
        <v>433</v>
      </c>
      <c r="AU118" s="564">
        <v>398</v>
      </c>
      <c r="AV118" s="564">
        <v>385</v>
      </c>
      <c r="AW118" s="564">
        <v>385</v>
      </c>
      <c r="AX118" s="564">
        <v>274</v>
      </c>
      <c r="AY118" s="565">
        <f t="shared" si="128"/>
        <v>0.96733668341708545</v>
      </c>
      <c r="AZ118" s="566">
        <f t="shared" si="129"/>
        <v>1</v>
      </c>
      <c r="BA118" s="563">
        <v>444</v>
      </c>
      <c r="BB118" s="564">
        <v>390</v>
      </c>
      <c r="BC118" s="564">
        <v>382</v>
      </c>
      <c r="BD118" s="564">
        <v>382</v>
      </c>
      <c r="BE118" s="564">
        <v>294</v>
      </c>
      <c r="BF118" s="565">
        <f t="shared" si="130"/>
        <v>0.97948717948717945</v>
      </c>
      <c r="BG118" s="566">
        <f t="shared" si="131"/>
        <v>1</v>
      </c>
      <c r="BH118" s="563">
        <v>311</v>
      </c>
      <c r="BI118" s="564">
        <v>273</v>
      </c>
      <c r="BJ118" s="564">
        <v>265</v>
      </c>
      <c r="BK118" s="564">
        <v>265</v>
      </c>
      <c r="BL118" s="564">
        <v>191</v>
      </c>
      <c r="BM118" s="565">
        <f t="shared" si="132"/>
        <v>0.97069597069597069</v>
      </c>
      <c r="BN118" s="566">
        <f t="shared" si="133"/>
        <v>1</v>
      </c>
      <c r="BO118" s="563">
        <v>273</v>
      </c>
      <c r="BP118" s="564">
        <v>246</v>
      </c>
      <c r="BQ118" s="564">
        <v>245</v>
      </c>
      <c r="BR118" s="564">
        <v>242</v>
      </c>
      <c r="BS118" s="564">
        <v>181</v>
      </c>
      <c r="BT118" s="565">
        <f t="shared" si="134"/>
        <v>0.98373983739837401</v>
      </c>
      <c r="BU118" s="566">
        <f t="shared" si="135"/>
        <v>0.98775510204081629</v>
      </c>
      <c r="BV118" s="563">
        <v>463</v>
      </c>
      <c r="BW118" s="564">
        <v>261</v>
      </c>
      <c r="BX118" s="564">
        <v>260</v>
      </c>
      <c r="BY118" s="564">
        <v>245</v>
      </c>
      <c r="BZ118" s="564">
        <v>179</v>
      </c>
      <c r="CA118" s="565">
        <f t="shared" si="136"/>
        <v>0.93869731800766287</v>
      </c>
      <c r="CB118" s="566">
        <f t="shared" si="137"/>
        <v>0.94230769230769229</v>
      </c>
      <c r="CC118" s="563">
        <v>279</v>
      </c>
      <c r="CD118" s="564">
        <v>251</v>
      </c>
      <c r="CE118" s="564">
        <v>243</v>
      </c>
      <c r="CF118" s="564">
        <v>241</v>
      </c>
      <c r="CG118" s="564">
        <v>169</v>
      </c>
      <c r="CH118" s="565">
        <f t="shared" si="138"/>
        <v>0.96015936254980083</v>
      </c>
      <c r="CI118" s="566">
        <f t="shared" si="139"/>
        <v>0.99176954732510292</v>
      </c>
      <c r="CJ118" s="563">
        <v>318</v>
      </c>
      <c r="CK118" s="564">
        <v>270</v>
      </c>
      <c r="CL118" s="564">
        <v>263</v>
      </c>
      <c r="CM118" s="564">
        <v>255</v>
      </c>
      <c r="CN118" s="564">
        <v>191</v>
      </c>
      <c r="CO118" s="565">
        <f t="shared" si="140"/>
        <v>0.94444444444444442</v>
      </c>
      <c r="CP118" s="565">
        <f t="shared" si="141"/>
        <v>0.96958174904942962</v>
      </c>
      <c r="CQ118" s="565">
        <v>0.94444444444444442</v>
      </c>
      <c r="CR118" s="566">
        <v>0.96958174904942962</v>
      </c>
    </row>
    <row r="119" spans="1:16110" s="4" customFormat="1" x14ac:dyDescent="0.25">
      <c r="A119" s="560" t="s">
        <v>329</v>
      </c>
      <c r="B119" s="561" t="s">
        <v>337</v>
      </c>
      <c r="C119" s="562" t="s">
        <v>338</v>
      </c>
      <c r="D119" s="563">
        <v>2440</v>
      </c>
      <c r="E119" s="564">
        <v>2093</v>
      </c>
      <c r="F119" s="564">
        <v>1758</v>
      </c>
      <c r="G119" s="564">
        <v>1422</v>
      </c>
      <c r="H119" s="564">
        <v>974</v>
      </c>
      <c r="I119" s="565">
        <f t="shared" si="76"/>
        <v>0.67940754897276634</v>
      </c>
      <c r="J119" s="566">
        <f t="shared" si="77"/>
        <v>0.80887372013651881</v>
      </c>
      <c r="K119" s="563">
        <v>2417</v>
      </c>
      <c r="L119" s="564">
        <v>2079</v>
      </c>
      <c r="M119" s="564">
        <v>1809</v>
      </c>
      <c r="N119" s="564">
        <v>1412</v>
      </c>
      <c r="O119" s="564">
        <v>968</v>
      </c>
      <c r="P119" s="565">
        <f t="shared" si="78"/>
        <v>0.67917267917267921</v>
      </c>
      <c r="Q119" s="566">
        <f t="shared" si="79"/>
        <v>0.78054173576561636</v>
      </c>
      <c r="R119" s="563">
        <v>2852</v>
      </c>
      <c r="S119" s="564">
        <v>2335</v>
      </c>
      <c r="T119" s="564">
        <v>2111</v>
      </c>
      <c r="U119" s="564">
        <v>1305</v>
      </c>
      <c r="V119" s="564">
        <v>862</v>
      </c>
      <c r="W119" s="565">
        <f t="shared" si="74"/>
        <v>0.5588865096359743</v>
      </c>
      <c r="X119" s="566">
        <f t="shared" si="75"/>
        <v>0.61819043107531979</v>
      </c>
      <c r="Y119" s="563">
        <v>2638</v>
      </c>
      <c r="Z119" s="564">
        <v>2123</v>
      </c>
      <c r="AA119" s="564">
        <v>1940</v>
      </c>
      <c r="AB119" s="564">
        <v>1225</v>
      </c>
      <c r="AC119" s="564">
        <v>827</v>
      </c>
      <c r="AD119" s="565">
        <f t="shared" si="80"/>
        <v>0.57701365991521436</v>
      </c>
      <c r="AE119" s="566">
        <f t="shared" si="81"/>
        <v>0.63144329896907214</v>
      </c>
      <c r="AF119" s="563">
        <v>2414</v>
      </c>
      <c r="AG119" s="564">
        <v>1949</v>
      </c>
      <c r="AH119" s="564">
        <v>1797</v>
      </c>
      <c r="AI119" s="564">
        <v>1148</v>
      </c>
      <c r="AJ119" s="564">
        <v>781</v>
      </c>
      <c r="AK119" s="565">
        <f t="shared" si="124"/>
        <v>0.58902001026167261</v>
      </c>
      <c r="AL119" s="566">
        <f t="shared" si="125"/>
        <v>0.63884251530328329</v>
      </c>
      <c r="AM119" s="563">
        <v>2015</v>
      </c>
      <c r="AN119" s="564">
        <v>1632</v>
      </c>
      <c r="AO119" s="564">
        <v>1464</v>
      </c>
      <c r="AP119" s="564">
        <v>937</v>
      </c>
      <c r="AQ119" s="564">
        <v>748</v>
      </c>
      <c r="AR119" s="565">
        <f t="shared" si="126"/>
        <v>0.57414215686274506</v>
      </c>
      <c r="AS119" s="566">
        <f t="shared" si="127"/>
        <v>0.64002732240437155</v>
      </c>
      <c r="AT119" s="563">
        <v>1799</v>
      </c>
      <c r="AU119" s="564">
        <v>1454</v>
      </c>
      <c r="AV119" s="564">
        <v>1335</v>
      </c>
      <c r="AW119" s="564">
        <v>831</v>
      </c>
      <c r="AX119" s="564">
        <v>630</v>
      </c>
      <c r="AY119" s="565">
        <f t="shared" si="128"/>
        <v>0.57152682255845944</v>
      </c>
      <c r="AZ119" s="566">
        <f t="shared" si="129"/>
        <v>0.62247191011235958</v>
      </c>
      <c r="BA119" s="563">
        <v>1559</v>
      </c>
      <c r="BB119" s="564">
        <v>1266</v>
      </c>
      <c r="BC119" s="564">
        <v>1178</v>
      </c>
      <c r="BD119" s="564">
        <v>832</v>
      </c>
      <c r="BE119" s="564">
        <v>625</v>
      </c>
      <c r="BF119" s="565">
        <f t="shared" si="130"/>
        <v>0.65718799368088465</v>
      </c>
      <c r="BG119" s="566">
        <f t="shared" si="131"/>
        <v>0.70628183361629882</v>
      </c>
      <c r="BH119" s="563">
        <v>1550</v>
      </c>
      <c r="BI119" s="564">
        <v>1229</v>
      </c>
      <c r="BJ119" s="564">
        <v>1121</v>
      </c>
      <c r="BK119" s="564">
        <v>872</v>
      </c>
      <c r="BL119" s="564">
        <v>681</v>
      </c>
      <c r="BM119" s="565">
        <f t="shared" si="132"/>
        <v>0.70951993490642795</v>
      </c>
      <c r="BN119" s="566">
        <f t="shared" si="133"/>
        <v>0.77787689562890272</v>
      </c>
      <c r="BO119" s="563">
        <v>1613</v>
      </c>
      <c r="BP119" s="564">
        <v>1337</v>
      </c>
      <c r="BQ119" s="564">
        <v>1259</v>
      </c>
      <c r="BR119" s="564">
        <v>929</v>
      </c>
      <c r="BS119" s="564">
        <v>725</v>
      </c>
      <c r="BT119" s="565">
        <f t="shared" si="134"/>
        <v>0.69483919222139112</v>
      </c>
      <c r="BU119" s="566">
        <f t="shared" si="135"/>
        <v>0.73788721207307384</v>
      </c>
      <c r="BV119" s="563">
        <v>2273</v>
      </c>
      <c r="BW119" s="564">
        <v>1507</v>
      </c>
      <c r="BX119" s="564">
        <v>1460</v>
      </c>
      <c r="BY119" s="564">
        <v>1108</v>
      </c>
      <c r="BZ119" s="564">
        <v>908</v>
      </c>
      <c r="CA119" s="565">
        <f t="shared" si="136"/>
        <v>0.73523556735235562</v>
      </c>
      <c r="CB119" s="566">
        <f t="shared" si="137"/>
        <v>0.75890410958904109</v>
      </c>
      <c r="CC119" s="563">
        <v>2089</v>
      </c>
      <c r="CD119" s="564">
        <v>1757</v>
      </c>
      <c r="CE119" s="564">
        <v>1756</v>
      </c>
      <c r="CF119" s="564">
        <v>1002</v>
      </c>
      <c r="CG119" s="564">
        <v>747</v>
      </c>
      <c r="CH119" s="565">
        <f t="shared" si="138"/>
        <v>0.57029026750142287</v>
      </c>
      <c r="CI119" s="566">
        <f t="shared" si="139"/>
        <v>0.57061503416856496</v>
      </c>
      <c r="CJ119" s="563">
        <v>2685</v>
      </c>
      <c r="CK119" s="564">
        <v>2194</v>
      </c>
      <c r="CL119" s="564">
        <v>2194</v>
      </c>
      <c r="CM119" s="564">
        <v>987</v>
      </c>
      <c r="CN119" s="564">
        <v>752</v>
      </c>
      <c r="CO119" s="565">
        <f t="shared" si="140"/>
        <v>0.44986326344576116</v>
      </c>
      <c r="CP119" s="565">
        <f t="shared" si="141"/>
        <v>0.44986326344576116</v>
      </c>
      <c r="CQ119" s="565">
        <v>0.52142206016408388</v>
      </c>
      <c r="CR119" s="566">
        <v>0.52142206016408388</v>
      </c>
    </row>
    <row r="120" spans="1:16110" s="4" customFormat="1" x14ac:dyDescent="0.25">
      <c r="A120" s="560" t="s">
        <v>329</v>
      </c>
      <c r="B120" s="561" t="s">
        <v>339</v>
      </c>
      <c r="C120" s="562" t="s">
        <v>340</v>
      </c>
      <c r="D120" s="563">
        <v>288</v>
      </c>
      <c r="E120" s="564">
        <v>276</v>
      </c>
      <c r="F120" s="564">
        <v>246</v>
      </c>
      <c r="G120" s="564">
        <v>62</v>
      </c>
      <c r="H120" s="564">
        <v>50</v>
      </c>
      <c r="I120" s="565">
        <f t="shared" si="76"/>
        <v>0.22463768115942029</v>
      </c>
      <c r="J120" s="566">
        <f t="shared" si="77"/>
        <v>0.25203252032520324</v>
      </c>
      <c r="K120" s="563">
        <v>278</v>
      </c>
      <c r="L120" s="564">
        <v>256</v>
      </c>
      <c r="M120" s="564">
        <v>217</v>
      </c>
      <c r="N120" s="564">
        <v>82</v>
      </c>
      <c r="O120" s="564">
        <v>74</v>
      </c>
      <c r="P120" s="565">
        <f t="shared" si="78"/>
        <v>0.3203125</v>
      </c>
      <c r="Q120" s="566">
        <f t="shared" si="79"/>
        <v>0.37788018433179721</v>
      </c>
      <c r="R120" s="563">
        <v>232</v>
      </c>
      <c r="S120" s="564">
        <v>208</v>
      </c>
      <c r="T120" s="564">
        <v>189</v>
      </c>
      <c r="U120" s="564">
        <v>65</v>
      </c>
      <c r="V120" s="564">
        <v>54</v>
      </c>
      <c r="W120" s="565">
        <f t="shared" si="74"/>
        <v>0.3125</v>
      </c>
      <c r="X120" s="566">
        <f t="shared" si="75"/>
        <v>0.3439153439153439</v>
      </c>
      <c r="Y120" s="563">
        <v>249</v>
      </c>
      <c r="Z120" s="564">
        <v>232</v>
      </c>
      <c r="AA120" s="564">
        <v>200</v>
      </c>
      <c r="AB120" s="564">
        <v>69</v>
      </c>
      <c r="AC120" s="564">
        <v>56</v>
      </c>
      <c r="AD120" s="565">
        <f t="shared" si="80"/>
        <v>0.29741379310344829</v>
      </c>
      <c r="AE120" s="566">
        <f t="shared" si="81"/>
        <v>0.34499999999999997</v>
      </c>
      <c r="AF120" s="563">
        <v>216</v>
      </c>
      <c r="AG120" s="564">
        <v>202</v>
      </c>
      <c r="AH120" s="564">
        <v>178</v>
      </c>
      <c r="AI120" s="564">
        <v>53</v>
      </c>
      <c r="AJ120" s="564">
        <v>45</v>
      </c>
      <c r="AK120" s="565">
        <f t="shared" si="124"/>
        <v>0.26237623762376239</v>
      </c>
      <c r="AL120" s="566">
        <f t="shared" si="125"/>
        <v>0.29775280898876405</v>
      </c>
      <c r="AM120" s="563">
        <v>156</v>
      </c>
      <c r="AN120" s="564">
        <v>150</v>
      </c>
      <c r="AO120" s="564">
        <v>130</v>
      </c>
      <c r="AP120" s="564">
        <v>51</v>
      </c>
      <c r="AQ120" s="564">
        <v>44</v>
      </c>
      <c r="AR120" s="565">
        <f t="shared" si="126"/>
        <v>0.34</v>
      </c>
      <c r="AS120" s="566">
        <f t="shared" si="127"/>
        <v>0.3923076923076923</v>
      </c>
      <c r="AT120" s="563">
        <v>128</v>
      </c>
      <c r="AU120" s="564">
        <v>116</v>
      </c>
      <c r="AV120" s="564">
        <v>92</v>
      </c>
      <c r="AW120" s="564">
        <v>46</v>
      </c>
      <c r="AX120" s="564">
        <v>41</v>
      </c>
      <c r="AY120" s="565">
        <f t="shared" si="128"/>
        <v>0.39655172413793105</v>
      </c>
      <c r="AZ120" s="566">
        <f t="shared" si="129"/>
        <v>0.5</v>
      </c>
      <c r="BA120" s="563">
        <v>151</v>
      </c>
      <c r="BB120" s="564">
        <v>138</v>
      </c>
      <c r="BC120" s="564">
        <v>123</v>
      </c>
      <c r="BD120" s="564">
        <v>49</v>
      </c>
      <c r="BE120" s="564">
        <v>44</v>
      </c>
      <c r="BF120" s="565">
        <f t="shared" si="130"/>
        <v>0.35507246376811596</v>
      </c>
      <c r="BG120" s="566">
        <f t="shared" si="131"/>
        <v>0.3983739837398374</v>
      </c>
      <c r="BH120" s="563">
        <v>147</v>
      </c>
      <c r="BI120" s="564">
        <v>134</v>
      </c>
      <c r="BJ120" s="564">
        <v>114</v>
      </c>
      <c r="BK120" s="564">
        <v>49</v>
      </c>
      <c r="BL120" s="564">
        <v>39</v>
      </c>
      <c r="BM120" s="565">
        <f t="shared" si="132"/>
        <v>0.36567164179104478</v>
      </c>
      <c r="BN120" s="566">
        <f t="shared" si="133"/>
        <v>0.42982456140350878</v>
      </c>
      <c r="BO120" s="563">
        <v>133</v>
      </c>
      <c r="BP120" s="564">
        <v>116</v>
      </c>
      <c r="BQ120" s="564">
        <v>92</v>
      </c>
      <c r="BR120" s="564">
        <v>46</v>
      </c>
      <c r="BS120" s="564">
        <v>43</v>
      </c>
      <c r="BT120" s="565">
        <f t="shared" si="134"/>
        <v>0.39655172413793105</v>
      </c>
      <c r="BU120" s="566">
        <f t="shared" si="135"/>
        <v>0.5</v>
      </c>
      <c r="BV120" s="563">
        <v>115</v>
      </c>
      <c r="BW120" s="564">
        <v>105</v>
      </c>
      <c r="BX120" s="564">
        <v>87</v>
      </c>
      <c r="BY120" s="564">
        <v>37</v>
      </c>
      <c r="BZ120" s="564">
        <v>29</v>
      </c>
      <c r="CA120" s="565">
        <f t="shared" si="136"/>
        <v>0.35238095238095241</v>
      </c>
      <c r="CB120" s="566">
        <f t="shared" si="137"/>
        <v>0.42528735632183906</v>
      </c>
      <c r="CC120" s="563">
        <v>139</v>
      </c>
      <c r="CD120" s="564">
        <v>130</v>
      </c>
      <c r="CE120" s="564">
        <v>111</v>
      </c>
      <c r="CF120" s="564">
        <v>33</v>
      </c>
      <c r="CG120" s="564">
        <v>27</v>
      </c>
      <c r="CH120" s="565">
        <f t="shared" si="138"/>
        <v>0.25384615384615383</v>
      </c>
      <c r="CI120" s="566">
        <f t="shared" si="139"/>
        <v>0.29729729729729731</v>
      </c>
      <c r="CJ120" s="563">
        <v>115</v>
      </c>
      <c r="CK120" s="564">
        <v>98</v>
      </c>
      <c r="CL120" s="564">
        <v>61</v>
      </c>
      <c r="CM120" s="564">
        <v>36</v>
      </c>
      <c r="CN120" s="564">
        <v>31</v>
      </c>
      <c r="CO120" s="565">
        <f t="shared" si="140"/>
        <v>0.36734693877551022</v>
      </c>
      <c r="CP120" s="565">
        <f t="shared" si="141"/>
        <v>0.5901639344262295</v>
      </c>
      <c r="CQ120" s="565">
        <v>0.36734693877551022</v>
      </c>
      <c r="CR120" s="566">
        <v>0.5901639344262295</v>
      </c>
    </row>
    <row r="121" spans="1:16110" s="4" customFormat="1" x14ac:dyDescent="0.25">
      <c r="A121" s="560" t="s">
        <v>329</v>
      </c>
      <c r="B121" s="585">
        <v>24530</v>
      </c>
      <c r="C121" s="586" t="s">
        <v>556</v>
      </c>
      <c r="D121" s="587"/>
      <c r="E121" s="588"/>
      <c r="F121" s="588"/>
      <c r="G121" s="588"/>
      <c r="H121" s="588"/>
      <c r="I121" s="589"/>
      <c r="J121" s="590"/>
      <c r="K121" s="587"/>
      <c r="L121" s="588"/>
      <c r="M121" s="588"/>
      <c r="N121" s="588"/>
      <c r="O121" s="588"/>
      <c r="P121" s="589"/>
      <c r="Q121" s="590"/>
      <c r="R121" s="587"/>
      <c r="S121" s="588"/>
      <c r="T121" s="588"/>
      <c r="U121" s="588"/>
      <c r="V121" s="588"/>
      <c r="W121" s="589"/>
      <c r="X121" s="590"/>
      <c r="Y121" s="587"/>
      <c r="Z121" s="588"/>
      <c r="AA121" s="588"/>
      <c r="AB121" s="588"/>
      <c r="AC121" s="588"/>
      <c r="AD121" s="589"/>
      <c r="AE121" s="590"/>
      <c r="AF121" s="587"/>
      <c r="AG121" s="588"/>
      <c r="AH121" s="588"/>
      <c r="AI121" s="588"/>
      <c r="AJ121" s="588"/>
      <c r="AK121" s="589"/>
      <c r="AL121" s="590"/>
      <c r="AM121" s="587"/>
      <c r="AN121" s="588"/>
      <c r="AO121" s="588"/>
      <c r="AP121" s="588"/>
      <c r="AQ121" s="588"/>
      <c r="AR121" s="589"/>
      <c r="AS121" s="590"/>
      <c r="AT121" s="587"/>
      <c r="AU121" s="588"/>
      <c r="AV121" s="588"/>
      <c r="AW121" s="588"/>
      <c r="AX121" s="588"/>
      <c r="AY121" s="589"/>
      <c r="AZ121" s="590"/>
      <c r="BA121" s="587">
        <v>192</v>
      </c>
      <c r="BB121" s="588">
        <v>185</v>
      </c>
      <c r="BC121" s="588">
        <v>167</v>
      </c>
      <c r="BD121" s="588">
        <v>155</v>
      </c>
      <c r="BE121" s="588">
        <v>100</v>
      </c>
      <c r="BF121" s="589">
        <f t="shared" ref="BF121" si="142">BD121/BB121</f>
        <v>0.83783783783783783</v>
      </c>
      <c r="BG121" s="590">
        <f t="shared" ref="BG121" si="143">BD121/BC121</f>
        <v>0.92814371257485029</v>
      </c>
      <c r="BH121" s="587">
        <v>248</v>
      </c>
      <c r="BI121" s="588">
        <v>229</v>
      </c>
      <c r="BJ121" s="588">
        <v>229</v>
      </c>
      <c r="BK121" s="588">
        <v>204</v>
      </c>
      <c r="BL121" s="588">
        <v>148</v>
      </c>
      <c r="BM121" s="589">
        <f t="shared" si="132"/>
        <v>0.89082969432314407</v>
      </c>
      <c r="BN121" s="590">
        <f t="shared" si="133"/>
        <v>0.89082969432314407</v>
      </c>
      <c r="BO121" s="587">
        <v>266</v>
      </c>
      <c r="BP121" s="588">
        <v>245</v>
      </c>
      <c r="BQ121" s="588">
        <v>220</v>
      </c>
      <c r="BR121" s="588">
        <v>220</v>
      </c>
      <c r="BS121" s="588">
        <v>166</v>
      </c>
      <c r="BT121" s="589">
        <f t="shared" si="134"/>
        <v>0.89795918367346939</v>
      </c>
      <c r="BU121" s="590">
        <f t="shared" si="135"/>
        <v>1</v>
      </c>
      <c r="BV121" s="587">
        <v>328</v>
      </c>
      <c r="BW121" s="588">
        <v>301</v>
      </c>
      <c r="BX121" s="588">
        <v>301</v>
      </c>
      <c r="BY121" s="588">
        <v>270</v>
      </c>
      <c r="BZ121" s="588">
        <v>197</v>
      </c>
      <c r="CA121" s="589">
        <f t="shared" si="136"/>
        <v>0.89700996677740863</v>
      </c>
      <c r="CB121" s="590">
        <f t="shared" si="137"/>
        <v>0.89700996677740863</v>
      </c>
      <c r="CC121" s="587">
        <v>482</v>
      </c>
      <c r="CD121" s="588">
        <v>382</v>
      </c>
      <c r="CE121" s="588">
        <v>382</v>
      </c>
      <c r="CF121" s="588">
        <v>319</v>
      </c>
      <c r="CG121" s="588">
        <v>203</v>
      </c>
      <c r="CH121" s="589">
        <f t="shared" si="138"/>
        <v>0.83507853403141363</v>
      </c>
      <c r="CI121" s="590">
        <f t="shared" si="139"/>
        <v>0.83507853403141363</v>
      </c>
      <c r="CJ121" s="587">
        <v>479</v>
      </c>
      <c r="CK121" s="588">
        <v>397</v>
      </c>
      <c r="CL121" s="588">
        <v>397</v>
      </c>
      <c r="CM121" s="588">
        <v>261</v>
      </c>
      <c r="CN121" s="588">
        <v>140</v>
      </c>
      <c r="CO121" s="589">
        <f t="shared" si="140"/>
        <v>0.65743073047858946</v>
      </c>
      <c r="CP121" s="589">
        <f t="shared" si="141"/>
        <v>0.65743073047858946</v>
      </c>
      <c r="CQ121" s="589">
        <v>0.65743073047858946</v>
      </c>
      <c r="CR121" s="590">
        <v>0.65743073047858946</v>
      </c>
    </row>
    <row r="122" spans="1:16110" s="4" customFormat="1" x14ac:dyDescent="0.25">
      <c r="A122" s="569" t="s">
        <v>329</v>
      </c>
      <c r="B122" s="570" t="s">
        <v>341</v>
      </c>
      <c r="C122" s="591" t="s">
        <v>199</v>
      </c>
      <c r="D122" s="572">
        <v>253</v>
      </c>
      <c r="E122" s="631">
        <v>251</v>
      </c>
      <c r="F122" s="631">
        <v>220</v>
      </c>
      <c r="G122" s="631">
        <v>188</v>
      </c>
      <c r="H122" s="631">
        <v>158</v>
      </c>
      <c r="I122" s="632">
        <f t="shared" si="76"/>
        <v>0.74900398406374502</v>
      </c>
      <c r="J122" s="633">
        <f t="shared" si="77"/>
        <v>0.8545454545454545</v>
      </c>
      <c r="K122" s="572">
        <v>259</v>
      </c>
      <c r="L122" s="631">
        <v>255</v>
      </c>
      <c r="M122" s="631">
        <v>223</v>
      </c>
      <c r="N122" s="631">
        <v>213</v>
      </c>
      <c r="O122" s="631">
        <v>180</v>
      </c>
      <c r="P122" s="632">
        <f t="shared" si="78"/>
        <v>0.83529411764705885</v>
      </c>
      <c r="Q122" s="633">
        <f t="shared" si="79"/>
        <v>0.95515695067264572</v>
      </c>
      <c r="R122" s="572">
        <v>222</v>
      </c>
      <c r="S122" s="631">
        <v>221</v>
      </c>
      <c r="T122" s="631">
        <v>207</v>
      </c>
      <c r="U122" s="631">
        <v>205</v>
      </c>
      <c r="V122" s="631">
        <v>149</v>
      </c>
      <c r="W122" s="632">
        <f t="shared" si="74"/>
        <v>0.92760180995475117</v>
      </c>
      <c r="X122" s="633">
        <f t="shared" si="75"/>
        <v>0.99033816425120769</v>
      </c>
      <c r="Y122" s="572">
        <v>225</v>
      </c>
      <c r="Z122" s="631">
        <v>225</v>
      </c>
      <c r="AA122" s="631">
        <v>217</v>
      </c>
      <c r="AB122" s="631">
        <v>217</v>
      </c>
      <c r="AC122" s="631">
        <v>170</v>
      </c>
      <c r="AD122" s="632">
        <f t="shared" si="80"/>
        <v>0.96444444444444444</v>
      </c>
      <c r="AE122" s="633">
        <f t="shared" si="81"/>
        <v>1</v>
      </c>
      <c r="AF122" s="572">
        <v>247</v>
      </c>
      <c r="AG122" s="631">
        <v>244</v>
      </c>
      <c r="AH122" s="631">
        <v>223</v>
      </c>
      <c r="AI122" s="631">
        <v>214</v>
      </c>
      <c r="AJ122" s="631">
        <v>169</v>
      </c>
      <c r="AK122" s="632">
        <f t="shared" si="124"/>
        <v>0.87704918032786883</v>
      </c>
      <c r="AL122" s="633">
        <f t="shared" si="125"/>
        <v>0.95964125560538116</v>
      </c>
      <c r="AM122" s="572">
        <v>155</v>
      </c>
      <c r="AN122" s="631">
        <v>152</v>
      </c>
      <c r="AO122" s="631">
        <v>134</v>
      </c>
      <c r="AP122" s="631">
        <v>129</v>
      </c>
      <c r="AQ122" s="631">
        <v>108</v>
      </c>
      <c r="AR122" s="632">
        <f t="shared" si="126"/>
        <v>0.84868421052631582</v>
      </c>
      <c r="AS122" s="633">
        <f t="shared" si="127"/>
        <v>0.96268656716417911</v>
      </c>
      <c r="AT122" s="572">
        <v>224</v>
      </c>
      <c r="AU122" s="631">
        <v>218</v>
      </c>
      <c r="AV122" s="631">
        <v>187</v>
      </c>
      <c r="AW122" s="631">
        <v>179</v>
      </c>
      <c r="AX122" s="631">
        <v>130</v>
      </c>
      <c r="AY122" s="632">
        <f t="shared" si="128"/>
        <v>0.82110091743119262</v>
      </c>
      <c r="AZ122" s="633">
        <f t="shared" si="129"/>
        <v>0.95721925133689845</v>
      </c>
      <c r="BA122" s="572" t="s">
        <v>67</v>
      </c>
      <c r="BB122" s="631" t="s">
        <v>67</v>
      </c>
      <c r="BC122" s="631" t="s">
        <v>67</v>
      </c>
      <c r="BD122" s="631" t="s">
        <v>67</v>
      </c>
      <c r="BE122" s="631" t="s">
        <v>67</v>
      </c>
      <c r="BF122" s="632" t="s">
        <v>67</v>
      </c>
      <c r="BG122" s="633" t="s">
        <v>67</v>
      </c>
      <c r="BH122" s="572" t="s">
        <v>67</v>
      </c>
      <c r="BI122" s="631" t="s">
        <v>67</v>
      </c>
      <c r="BJ122" s="631" t="s">
        <v>67</v>
      </c>
      <c r="BK122" s="631" t="s">
        <v>67</v>
      </c>
      <c r="BL122" s="631" t="s">
        <v>67</v>
      </c>
      <c r="BM122" s="632" t="s">
        <v>67</v>
      </c>
      <c r="BN122" s="633" t="s">
        <v>67</v>
      </c>
      <c r="BO122" s="572" t="s">
        <v>67</v>
      </c>
      <c r="BP122" s="631" t="s">
        <v>67</v>
      </c>
      <c r="BQ122" s="631" t="s">
        <v>67</v>
      </c>
      <c r="BR122" s="631" t="s">
        <v>67</v>
      </c>
      <c r="BS122" s="631" t="s">
        <v>67</v>
      </c>
      <c r="BT122" s="632" t="s">
        <v>67</v>
      </c>
      <c r="BU122" s="633" t="s">
        <v>67</v>
      </c>
      <c r="BV122" s="572" t="s">
        <v>67</v>
      </c>
      <c r="BW122" s="631" t="s">
        <v>67</v>
      </c>
      <c r="BX122" s="631" t="s">
        <v>67</v>
      </c>
      <c r="BY122" s="631" t="s">
        <v>67</v>
      </c>
      <c r="BZ122" s="631" t="s">
        <v>67</v>
      </c>
      <c r="CA122" s="632" t="s">
        <v>67</v>
      </c>
      <c r="CB122" s="633" t="s">
        <v>67</v>
      </c>
      <c r="CC122" s="572" t="s">
        <v>67</v>
      </c>
      <c r="CD122" s="573" t="s">
        <v>67</v>
      </c>
      <c r="CE122" s="573" t="s">
        <v>67</v>
      </c>
      <c r="CF122" s="573" t="s">
        <v>67</v>
      </c>
      <c r="CG122" s="573" t="s">
        <v>67</v>
      </c>
      <c r="CH122" s="574" t="s">
        <v>67</v>
      </c>
      <c r="CI122" s="575" t="s">
        <v>67</v>
      </c>
      <c r="CJ122" s="572" t="s">
        <v>67</v>
      </c>
      <c r="CK122" s="573" t="s">
        <v>67</v>
      </c>
      <c r="CL122" s="573" t="s">
        <v>67</v>
      </c>
      <c r="CM122" s="573" t="s">
        <v>67</v>
      </c>
      <c r="CN122" s="573" t="s">
        <v>67</v>
      </c>
      <c r="CO122" s="574" t="s">
        <v>67</v>
      </c>
      <c r="CP122" s="574" t="s">
        <v>67</v>
      </c>
      <c r="CQ122" s="574" t="s">
        <v>67</v>
      </c>
      <c r="CR122" s="575" t="s">
        <v>67</v>
      </c>
    </row>
    <row r="123" spans="1:16110" s="4" customFormat="1" x14ac:dyDescent="0.25">
      <c r="A123" s="592" t="s">
        <v>342</v>
      </c>
      <c r="B123" s="546" t="s">
        <v>343</v>
      </c>
      <c r="C123" s="625"/>
      <c r="D123" s="634">
        <v>8716</v>
      </c>
      <c r="E123" s="618">
        <v>6932</v>
      </c>
      <c r="F123" s="618">
        <v>6283</v>
      </c>
      <c r="G123" s="618">
        <v>4826</v>
      </c>
      <c r="H123" s="619">
        <v>3605</v>
      </c>
      <c r="I123" s="620">
        <f t="shared" si="76"/>
        <v>0.69619157530294284</v>
      </c>
      <c r="J123" s="621">
        <f t="shared" si="77"/>
        <v>0.76810440872194807</v>
      </c>
      <c r="K123" s="634">
        <v>10409</v>
      </c>
      <c r="L123" s="618">
        <v>8107</v>
      </c>
      <c r="M123" s="618">
        <v>7638</v>
      </c>
      <c r="N123" s="618">
        <v>5122</v>
      </c>
      <c r="O123" s="619">
        <v>3755</v>
      </c>
      <c r="P123" s="620">
        <f t="shared" si="78"/>
        <v>0.63179967928950287</v>
      </c>
      <c r="Q123" s="621">
        <f t="shared" si="79"/>
        <v>0.67059439643885832</v>
      </c>
      <c r="R123" s="634">
        <v>10554</v>
      </c>
      <c r="S123" s="618">
        <v>7990</v>
      </c>
      <c r="T123" s="618">
        <v>7523</v>
      </c>
      <c r="U123" s="618">
        <v>4814</v>
      </c>
      <c r="V123" s="619">
        <v>3614</v>
      </c>
      <c r="W123" s="620">
        <f t="shared" si="74"/>
        <v>0.60250312891113889</v>
      </c>
      <c r="X123" s="621">
        <f t="shared" si="75"/>
        <v>0.6399042934999335</v>
      </c>
      <c r="Y123" s="634">
        <v>9198</v>
      </c>
      <c r="Z123" s="618">
        <v>7186</v>
      </c>
      <c r="AA123" s="618">
        <v>6888</v>
      </c>
      <c r="AB123" s="618">
        <v>4777</v>
      </c>
      <c r="AC123" s="619">
        <v>3466</v>
      </c>
      <c r="AD123" s="620">
        <f t="shared" si="80"/>
        <v>0.66476482048427499</v>
      </c>
      <c r="AE123" s="621">
        <f t="shared" si="81"/>
        <v>0.69352497096399535</v>
      </c>
      <c r="AF123" s="634">
        <v>7993</v>
      </c>
      <c r="AG123" s="618">
        <v>6347</v>
      </c>
      <c r="AH123" s="618">
        <v>6077</v>
      </c>
      <c r="AI123" s="618">
        <v>4373</v>
      </c>
      <c r="AJ123" s="619">
        <v>3267</v>
      </c>
      <c r="AK123" s="620">
        <f t="shared" si="124"/>
        <v>0.68898692295572717</v>
      </c>
      <c r="AL123" s="621">
        <f t="shared" si="125"/>
        <v>0.71959848609511268</v>
      </c>
      <c r="AM123" s="634">
        <v>7108</v>
      </c>
      <c r="AN123" s="618">
        <v>5524</v>
      </c>
      <c r="AO123" s="618">
        <v>5266</v>
      </c>
      <c r="AP123" s="618">
        <v>3840</v>
      </c>
      <c r="AQ123" s="619">
        <v>2891</v>
      </c>
      <c r="AR123" s="620">
        <f t="shared" si="126"/>
        <v>0.69514844315713253</v>
      </c>
      <c r="AS123" s="621">
        <f t="shared" si="127"/>
        <v>0.72920622863653628</v>
      </c>
      <c r="AT123" s="634">
        <v>6593</v>
      </c>
      <c r="AU123" s="618">
        <v>5142</v>
      </c>
      <c r="AV123" s="618">
        <v>4893</v>
      </c>
      <c r="AW123" s="618">
        <v>3447</v>
      </c>
      <c r="AX123" s="619">
        <v>2462</v>
      </c>
      <c r="AY123" s="620">
        <f t="shared" si="128"/>
        <v>0.67036172695449237</v>
      </c>
      <c r="AZ123" s="621">
        <f t="shared" si="129"/>
        <v>0.70447578172900061</v>
      </c>
      <c r="BA123" s="634">
        <v>5823</v>
      </c>
      <c r="BB123" s="618">
        <v>4639</v>
      </c>
      <c r="BC123" s="618">
        <v>4414</v>
      </c>
      <c r="BD123" s="618">
        <v>3295</v>
      </c>
      <c r="BE123" s="619">
        <v>2424</v>
      </c>
      <c r="BF123" s="620">
        <f t="shared" si="130"/>
        <v>0.71028238844578573</v>
      </c>
      <c r="BG123" s="621">
        <f t="shared" si="131"/>
        <v>0.74648844585410057</v>
      </c>
      <c r="BH123" s="634">
        <v>5334</v>
      </c>
      <c r="BI123" s="618">
        <v>4255</v>
      </c>
      <c r="BJ123" s="618">
        <v>3881</v>
      </c>
      <c r="BK123" s="618">
        <v>3156</v>
      </c>
      <c r="BL123" s="619">
        <v>2250</v>
      </c>
      <c r="BM123" s="620">
        <f t="shared" ref="BM123:BM130" si="144">BK123/BI123</f>
        <v>0.74171562867215046</v>
      </c>
      <c r="BN123" s="621">
        <f t="shared" ref="BN123:BN130" si="145">BK123/BJ123</f>
        <v>0.8131924761659366</v>
      </c>
      <c r="BO123" s="634">
        <v>5254</v>
      </c>
      <c r="BP123" s="618">
        <v>4223</v>
      </c>
      <c r="BQ123" s="618">
        <v>3829</v>
      </c>
      <c r="BR123" s="618">
        <v>3183</v>
      </c>
      <c r="BS123" s="619">
        <v>2298</v>
      </c>
      <c r="BT123" s="620">
        <f t="shared" ref="BT123:BT130" si="146">BR123/BP123</f>
        <v>0.75372957613071279</v>
      </c>
      <c r="BU123" s="621">
        <f t="shared" ref="BU123:BU130" si="147">BR123/BQ123</f>
        <v>0.83128754243927916</v>
      </c>
      <c r="BV123" s="634">
        <v>5650</v>
      </c>
      <c r="BW123" s="618">
        <v>4491</v>
      </c>
      <c r="BX123" s="618">
        <v>4082</v>
      </c>
      <c r="BY123" s="618">
        <v>3346</v>
      </c>
      <c r="BZ123" s="619">
        <v>2441</v>
      </c>
      <c r="CA123" s="620">
        <f t="shared" ref="CA123:CA130" si="148">BY123/BW123</f>
        <v>0.74504564684925412</v>
      </c>
      <c r="CB123" s="621">
        <f t="shared" ref="CB123:CB130" si="149">BY123/BX123</f>
        <v>0.8196962273395394</v>
      </c>
      <c r="CC123" s="634">
        <v>5577</v>
      </c>
      <c r="CD123" s="618">
        <v>4386</v>
      </c>
      <c r="CE123" s="618">
        <v>4080</v>
      </c>
      <c r="CF123" s="618">
        <v>3279</v>
      </c>
      <c r="CG123" s="619">
        <v>2519</v>
      </c>
      <c r="CH123" s="620">
        <f t="shared" ref="CH123:CH130" si="150">CF123/CD123</f>
        <v>0.74760601915184677</v>
      </c>
      <c r="CI123" s="621">
        <f t="shared" ref="CI123:CI130" si="151">CF123/CE123</f>
        <v>0.80367647058823533</v>
      </c>
      <c r="CJ123" s="634">
        <v>5794</v>
      </c>
      <c r="CK123" s="618">
        <v>4434</v>
      </c>
      <c r="CL123" s="618">
        <v>4085</v>
      </c>
      <c r="CM123" s="618">
        <v>2666</v>
      </c>
      <c r="CN123" s="619">
        <v>2080</v>
      </c>
      <c r="CO123" s="620">
        <f t="shared" ref="CO123:CO130" si="152">CM123/CK123</f>
        <v>0.60126296797474066</v>
      </c>
      <c r="CP123" s="762">
        <f t="shared" ref="CP123:CP130" si="153">CM123/CL123</f>
        <v>0.65263157894736845</v>
      </c>
      <c r="CQ123" s="620">
        <v>0.70771312584573753</v>
      </c>
      <c r="CR123" s="621">
        <v>0.7681762545899633</v>
      </c>
      <c r="CS123" s="627"/>
      <c r="CT123" s="627"/>
      <c r="CU123" s="627"/>
      <c r="CV123" s="627"/>
      <c r="CW123" s="627"/>
      <c r="CX123" s="627"/>
      <c r="CY123" s="627"/>
      <c r="CZ123" s="627"/>
      <c r="DA123" s="627"/>
      <c r="DB123" s="627"/>
      <c r="DC123" s="627"/>
      <c r="DD123" s="627"/>
      <c r="DE123" s="627"/>
      <c r="DF123" s="627"/>
      <c r="DG123" s="627"/>
      <c r="DH123" s="627"/>
      <c r="DI123" s="627"/>
      <c r="DJ123" s="627"/>
      <c r="DK123" s="627"/>
      <c r="DL123" s="627"/>
      <c r="DM123" s="627"/>
      <c r="DN123" s="627"/>
      <c r="DO123" s="627"/>
      <c r="DP123" s="627"/>
      <c r="DQ123" s="627"/>
      <c r="DR123" s="627"/>
      <c r="DS123" s="627"/>
      <c r="DT123" s="627"/>
      <c r="DU123" s="627"/>
      <c r="DV123" s="627"/>
      <c r="DW123" s="627"/>
      <c r="DX123" s="627"/>
      <c r="DY123" s="627"/>
      <c r="DZ123" s="627"/>
      <c r="EA123" s="627"/>
      <c r="EB123" s="627"/>
      <c r="EC123" s="627"/>
      <c r="ED123" s="627"/>
      <c r="EE123" s="627"/>
      <c r="EF123" s="627"/>
      <c r="EG123" s="627"/>
      <c r="EH123" s="627"/>
      <c r="EI123" s="627"/>
      <c r="EJ123" s="627"/>
      <c r="EK123" s="627"/>
      <c r="EL123" s="627"/>
      <c r="EM123" s="627"/>
      <c r="EN123" s="627"/>
      <c r="EO123" s="627"/>
      <c r="EP123" s="627"/>
      <c r="EQ123" s="627"/>
      <c r="ER123" s="627"/>
      <c r="ES123" s="627"/>
      <c r="ET123" s="627"/>
      <c r="EU123" s="627"/>
      <c r="EV123" s="627"/>
      <c r="EW123" s="627"/>
      <c r="EX123" s="627"/>
      <c r="EY123" s="627"/>
      <c r="EZ123" s="627"/>
      <c r="FA123" s="627"/>
      <c r="FB123" s="627"/>
      <c r="FC123" s="627"/>
      <c r="FD123" s="627"/>
      <c r="FE123" s="627"/>
      <c r="FF123" s="627"/>
      <c r="FG123" s="627"/>
      <c r="FH123" s="627"/>
      <c r="FI123" s="627"/>
      <c r="FJ123" s="627"/>
      <c r="FK123" s="627"/>
      <c r="FL123" s="627"/>
      <c r="FM123" s="627"/>
      <c r="FN123" s="627"/>
      <c r="FO123" s="627"/>
      <c r="FP123" s="627"/>
      <c r="FQ123" s="627"/>
      <c r="FR123" s="627"/>
      <c r="FS123" s="627"/>
      <c r="FT123" s="627"/>
      <c r="FU123" s="627"/>
      <c r="FV123" s="627"/>
      <c r="FW123" s="627"/>
      <c r="FX123" s="627"/>
      <c r="FY123" s="627"/>
      <c r="FZ123" s="627"/>
      <c r="GA123" s="627"/>
      <c r="GB123" s="627"/>
      <c r="GC123" s="627"/>
      <c r="GD123" s="627"/>
      <c r="GE123" s="627"/>
      <c r="GF123" s="627"/>
      <c r="GG123" s="627"/>
      <c r="GH123" s="627"/>
      <c r="GI123" s="627"/>
      <c r="GJ123" s="627"/>
      <c r="GK123" s="627"/>
      <c r="GL123" s="627"/>
      <c r="GM123" s="627"/>
      <c r="GN123" s="627"/>
      <c r="GO123" s="627"/>
      <c r="GP123" s="627"/>
      <c r="GQ123" s="627"/>
      <c r="GR123" s="627"/>
      <c r="GS123" s="627"/>
      <c r="GT123" s="627"/>
      <c r="GU123" s="627"/>
      <c r="GV123" s="627"/>
      <c r="GW123" s="627"/>
      <c r="GX123" s="627"/>
      <c r="GY123" s="627"/>
      <c r="GZ123" s="627"/>
      <c r="HA123" s="627"/>
      <c r="HB123" s="627"/>
      <c r="HC123" s="627"/>
      <c r="HD123" s="627"/>
      <c r="HE123" s="627"/>
      <c r="HF123" s="627"/>
      <c r="HG123" s="627"/>
      <c r="HH123" s="627"/>
      <c r="HI123" s="627"/>
      <c r="HJ123" s="627"/>
      <c r="HK123" s="627"/>
      <c r="HL123" s="627"/>
      <c r="HM123" s="627"/>
      <c r="HN123" s="627"/>
      <c r="HO123" s="627"/>
      <c r="HP123" s="627"/>
      <c r="HQ123" s="627"/>
      <c r="HR123" s="627"/>
      <c r="HS123" s="627"/>
      <c r="HT123" s="627"/>
      <c r="HU123" s="627"/>
      <c r="HV123" s="627"/>
      <c r="HW123" s="627"/>
      <c r="HX123" s="627"/>
      <c r="HY123" s="627"/>
      <c r="HZ123" s="627"/>
      <c r="IA123" s="627"/>
      <c r="IB123" s="627"/>
      <c r="IC123" s="627"/>
      <c r="ID123" s="627"/>
      <c r="IE123" s="627"/>
      <c r="IF123" s="627"/>
      <c r="IG123" s="627"/>
      <c r="IH123" s="627"/>
      <c r="II123" s="627"/>
      <c r="IJ123" s="627"/>
      <c r="IK123" s="627"/>
      <c r="IL123" s="627"/>
      <c r="IM123" s="627"/>
      <c r="IN123" s="627"/>
      <c r="IO123" s="627"/>
      <c r="IP123" s="627"/>
      <c r="IQ123" s="627"/>
      <c r="IR123" s="627"/>
      <c r="IS123" s="627"/>
      <c r="IT123" s="627"/>
      <c r="IU123" s="627"/>
      <c r="IV123" s="627"/>
      <c r="IW123" s="627"/>
      <c r="IX123" s="627"/>
      <c r="IY123" s="627"/>
      <c r="IZ123" s="627"/>
      <c r="JA123" s="627"/>
      <c r="JB123" s="627"/>
      <c r="JC123" s="627"/>
      <c r="JD123" s="627"/>
      <c r="JE123" s="627"/>
      <c r="JF123" s="627"/>
      <c r="JG123" s="627"/>
      <c r="JH123" s="627"/>
      <c r="JI123" s="627"/>
      <c r="JJ123" s="627"/>
      <c r="JK123" s="627"/>
      <c r="JL123" s="627"/>
      <c r="JM123" s="627"/>
      <c r="JN123" s="627"/>
      <c r="JO123" s="627"/>
      <c r="JP123" s="627"/>
      <c r="JQ123" s="627"/>
      <c r="JR123" s="627"/>
      <c r="JS123" s="627"/>
      <c r="JT123" s="627"/>
      <c r="JU123" s="627"/>
      <c r="JV123" s="627"/>
      <c r="JW123" s="627"/>
      <c r="JX123" s="627"/>
      <c r="JY123" s="627"/>
      <c r="JZ123" s="627"/>
      <c r="KA123" s="627"/>
      <c r="KB123" s="627"/>
      <c r="KC123" s="627"/>
      <c r="KD123" s="627"/>
      <c r="KE123" s="627"/>
      <c r="KF123" s="627"/>
      <c r="KG123" s="627"/>
      <c r="KH123" s="627"/>
      <c r="KI123" s="627"/>
      <c r="KJ123" s="627"/>
      <c r="KK123" s="627"/>
      <c r="KL123" s="627"/>
      <c r="KM123" s="627"/>
      <c r="KN123" s="627"/>
      <c r="KO123" s="627"/>
      <c r="KP123" s="627"/>
      <c r="KQ123" s="627"/>
      <c r="KR123" s="627"/>
      <c r="KS123" s="627"/>
      <c r="KT123" s="627"/>
      <c r="KU123" s="627"/>
      <c r="KV123" s="627"/>
      <c r="KW123" s="627"/>
      <c r="KX123" s="627"/>
      <c r="KY123" s="627"/>
      <c r="KZ123" s="627"/>
      <c r="LA123" s="627"/>
      <c r="LB123" s="627"/>
      <c r="LC123" s="627"/>
      <c r="LD123" s="627"/>
      <c r="LE123" s="627"/>
      <c r="LF123" s="627"/>
      <c r="LG123" s="627"/>
      <c r="LH123" s="627"/>
      <c r="LI123" s="627"/>
      <c r="LJ123" s="627"/>
      <c r="LK123" s="627"/>
      <c r="LL123" s="627"/>
      <c r="LM123" s="627"/>
      <c r="LN123" s="627"/>
      <c r="LO123" s="627"/>
      <c r="LP123" s="627"/>
      <c r="LQ123" s="627"/>
      <c r="LR123" s="627"/>
      <c r="LS123" s="627"/>
      <c r="LT123" s="627"/>
      <c r="LU123" s="627"/>
      <c r="LV123" s="627"/>
      <c r="LW123" s="627"/>
      <c r="LX123" s="627"/>
      <c r="LY123" s="627"/>
      <c r="LZ123" s="627"/>
      <c r="MA123" s="627"/>
      <c r="MB123" s="627"/>
      <c r="MC123" s="627"/>
      <c r="MD123" s="627"/>
      <c r="ME123" s="627"/>
      <c r="MF123" s="627"/>
      <c r="MG123" s="627"/>
      <c r="MH123" s="627"/>
      <c r="MI123" s="627"/>
      <c r="MJ123" s="627"/>
      <c r="MK123" s="627"/>
      <c r="ML123" s="627"/>
      <c r="MM123" s="627"/>
      <c r="MN123" s="627"/>
      <c r="MO123" s="627"/>
      <c r="MP123" s="627"/>
      <c r="MQ123" s="627"/>
      <c r="MR123" s="627"/>
      <c r="MS123" s="627"/>
      <c r="MT123" s="627"/>
      <c r="MU123" s="627"/>
      <c r="MV123" s="627"/>
      <c r="MW123" s="627"/>
      <c r="MX123" s="627"/>
      <c r="MY123" s="627"/>
      <c r="MZ123" s="627"/>
      <c r="NA123" s="627"/>
      <c r="NB123" s="627"/>
      <c r="NC123" s="627"/>
      <c r="ND123" s="627"/>
      <c r="NE123" s="627"/>
      <c r="NF123" s="627"/>
      <c r="NG123" s="627"/>
      <c r="NH123" s="627"/>
      <c r="NI123" s="627"/>
      <c r="NJ123" s="627"/>
      <c r="NK123" s="627"/>
      <c r="NL123" s="627"/>
      <c r="NM123" s="627"/>
      <c r="NN123" s="627"/>
      <c r="NO123" s="627"/>
      <c r="NP123" s="627"/>
      <c r="NQ123" s="627"/>
      <c r="NR123" s="627"/>
      <c r="NS123" s="627"/>
      <c r="NT123" s="627"/>
      <c r="NU123" s="627"/>
      <c r="NV123" s="627"/>
      <c r="NW123" s="627"/>
      <c r="NX123" s="627"/>
      <c r="NY123" s="627"/>
      <c r="NZ123" s="627"/>
      <c r="OA123" s="627"/>
      <c r="OB123" s="627"/>
      <c r="OC123" s="627"/>
      <c r="OD123" s="627"/>
      <c r="OE123" s="627"/>
      <c r="OF123" s="627"/>
      <c r="OG123" s="627"/>
      <c r="OH123" s="627"/>
      <c r="OI123" s="627"/>
      <c r="OJ123" s="627"/>
      <c r="OK123" s="627"/>
      <c r="OL123" s="627"/>
      <c r="OM123" s="627"/>
      <c r="ON123" s="627"/>
      <c r="OO123" s="627"/>
      <c r="OP123" s="627"/>
      <c r="OQ123" s="627"/>
      <c r="OR123" s="627"/>
      <c r="OS123" s="627"/>
      <c r="OT123" s="627"/>
      <c r="OU123" s="627"/>
      <c r="OV123" s="627"/>
      <c r="OW123" s="627"/>
      <c r="OX123" s="627"/>
      <c r="OY123" s="627"/>
      <c r="OZ123" s="627"/>
      <c r="PA123" s="627"/>
      <c r="PB123" s="627"/>
      <c r="PC123" s="627"/>
      <c r="PD123" s="627"/>
      <c r="PE123" s="627"/>
      <c r="PF123" s="627"/>
      <c r="PG123" s="627"/>
      <c r="PH123" s="627"/>
      <c r="PI123" s="627"/>
      <c r="PJ123" s="627"/>
      <c r="PK123" s="627"/>
      <c r="PL123" s="627"/>
      <c r="PM123" s="627"/>
      <c r="PN123" s="627"/>
      <c r="PO123" s="627"/>
      <c r="PP123" s="627"/>
      <c r="PQ123" s="627"/>
      <c r="PR123" s="627"/>
      <c r="PS123" s="627"/>
      <c r="PT123" s="627"/>
      <c r="PU123" s="627"/>
      <c r="PV123" s="627"/>
      <c r="PW123" s="627"/>
      <c r="PX123" s="627"/>
      <c r="PY123" s="627"/>
      <c r="PZ123" s="627"/>
      <c r="QA123" s="627"/>
      <c r="QB123" s="627"/>
      <c r="QC123" s="627"/>
      <c r="QD123" s="627"/>
      <c r="QE123" s="627"/>
      <c r="QF123" s="627"/>
      <c r="QG123" s="627"/>
      <c r="QH123" s="627"/>
      <c r="QI123" s="627"/>
      <c r="QJ123" s="627"/>
      <c r="QK123" s="627"/>
      <c r="QL123" s="627"/>
      <c r="QM123" s="627"/>
      <c r="QN123" s="627"/>
      <c r="QO123" s="627"/>
      <c r="QP123" s="627"/>
      <c r="QQ123" s="627"/>
      <c r="QR123" s="627"/>
      <c r="QS123" s="627"/>
      <c r="QT123" s="627"/>
      <c r="QU123" s="627"/>
      <c r="QV123" s="627"/>
      <c r="QW123" s="627"/>
      <c r="QX123" s="627"/>
      <c r="QY123" s="627"/>
      <c r="QZ123" s="627"/>
      <c r="RA123" s="627"/>
      <c r="RB123" s="627"/>
      <c r="RC123" s="627"/>
      <c r="RD123" s="627"/>
      <c r="RE123" s="627"/>
      <c r="RF123" s="627"/>
      <c r="RG123" s="627"/>
      <c r="RH123" s="627"/>
      <c r="RI123" s="627"/>
      <c r="RJ123" s="627"/>
      <c r="RK123" s="627"/>
      <c r="RL123" s="627"/>
      <c r="RM123" s="627"/>
      <c r="RN123" s="627"/>
      <c r="RO123" s="627"/>
      <c r="RP123" s="627"/>
      <c r="RQ123" s="627"/>
      <c r="RR123" s="627"/>
      <c r="RS123" s="627"/>
      <c r="RT123" s="627"/>
      <c r="RU123" s="627"/>
      <c r="RV123" s="627"/>
      <c r="RW123" s="627"/>
      <c r="RX123" s="627"/>
      <c r="RY123" s="627"/>
      <c r="RZ123" s="627"/>
      <c r="SA123" s="627"/>
      <c r="SB123" s="627"/>
      <c r="SC123" s="627"/>
      <c r="SD123" s="627"/>
      <c r="SE123" s="627"/>
      <c r="SF123" s="627"/>
      <c r="SG123" s="627"/>
      <c r="SH123" s="627"/>
      <c r="SI123" s="627"/>
      <c r="SJ123" s="627"/>
      <c r="SK123" s="627"/>
      <c r="SL123" s="627"/>
      <c r="SM123" s="627"/>
      <c r="SN123" s="627"/>
      <c r="SO123" s="627"/>
      <c r="SP123" s="627"/>
      <c r="SQ123" s="627"/>
      <c r="SR123" s="627"/>
      <c r="SS123" s="627"/>
      <c r="ST123" s="627"/>
      <c r="SU123" s="627"/>
      <c r="SV123" s="627"/>
      <c r="SW123" s="627"/>
      <c r="SX123" s="627"/>
      <c r="SY123" s="627"/>
      <c r="SZ123" s="627"/>
      <c r="TA123" s="627"/>
      <c r="TB123" s="627"/>
      <c r="TC123" s="627"/>
      <c r="TD123" s="627"/>
      <c r="TE123" s="627"/>
      <c r="TF123" s="627"/>
      <c r="TG123" s="627"/>
      <c r="TH123" s="627"/>
      <c r="TI123" s="627"/>
      <c r="TJ123" s="627"/>
      <c r="TK123" s="627"/>
      <c r="TL123" s="627"/>
      <c r="TM123" s="627"/>
      <c r="TN123" s="627"/>
      <c r="TO123" s="627"/>
      <c r="TP123" s="627"/>
      <c r="TQ123" s="627"/>
      <c r="TR123" s="627"/>
      <c r="TS123" s="627"/>
      <c r="TT123" s="627"/>
      <c r="TU123" s="627"/>
      <c r="TV123" s="627"/>
      <c r="TW123" s="627"/>
      <c r="TX123" s="627"/>
      <c r="TY123" s="627"/>
      <c r="TZ123" s="627"/>
      <c r="UA123" s="627"/>
      <c r="UB123" s="627"/>
      <c r="UC123" s="627"/>
      <c r="UD123" s="627"/>
      <c r="UE123" s="627"/>
      <c r="UF123" s="627"/>
      <c r="UG123" s="627"/>
      <c r="UH123" s="627"/>
      <c r="UI123" s="627"/>
      <c r="UJ123" s="627"/>
      <c r="UK123" s="627"/>
      <c r="UL123" s="627"/>
      <c r="UM123" s="627"/>
      <c r="UN123" s="627"/>
      <c r="UO123" s="627"/>
      <c r="UP123" s="627"/>
      <c r="UQ123" s="627"/>
      <c r="UR123" s="627"/>
      <c r="US123" s="627"/>
      <c r="UT123" s="627"/>
      <c r="UU123" s="627"/>
      <c r="UV123" s="627"/>
      <c r="UW123" s="627"/>
      <c r="UX123" s="627"/>
      <c r="UY123" s="627"/>
      <c r="UZ123" s="627"/>
      <c r="VA123" s="627"/>
      <c r="VB123" s="627"/>
      <c r="VC123" s="627"/>
      <c r="VD123" s="627"/>
      <c r="VE123" s="627"/>
      <c r="VF123" s="627"/>
      <c r="VG123" s="627"/>
      <c r="VH123" s="627"/>
      <c r="VI123" s="627"/>
      <c r="VJ123" s="627"/>
      <c r="VK123" s="627"/>
      <c r="VL123" s="627"/>
      <c r="VM123" s="627"/>
      <c r="VN123" s="627"/>
      <c r="VO123" s="627"/>
      <c r="VP123" s="627"/>
      <c r="VQ123" s="627"/>
      <c r="VR123" s="627"/>
      <c r="VS123" s="627"/>
      <c r="VT123" s="627"/>
      <c r="VU123" s="627"/>
      <c r="VV123" s="627"/>
      <c r="VW123" s="627"/>
      <c r="VX123" s="627"/>
      <c r="VY123" s="627"/>
      <c r="VZ123" s="627"/>
      <c r="WA123" s="627"/>
      <c r="WB123" s="627"/>
      <c r="WC123" s="627"/>
      <c r="WD123" s="627"/>
      <c r="WE123" s="627"/>
      <c r="WF123" s="627"/>
      <c r="WG123" s="627"/>
      <c r="WH123" s="627"/>
      <c r="WI123" s="627"/>
      <c r="WJ123" s="627"/>
      <c r="WK123" s="627"/>
      <c r="WL123" s="627"/>
      <c r="WM123" s="627"/>
      <c r="WN123" s="627"/>
      <c r="WO123" s="627"/>
      <c r="WP123" s="627"/>
      <c r="WQ123" s="627"/>
      <c r="WR123" s="627"/>
      <c r="WS123" s="627"/>
      <c r="WT123" s="627"/>
      <c r="WU123" s="627"/>
      <c r="WV123" s="627"/>
      <c r="WW123" s="627"/>
      <c r="WX123" s="627"/>
      <c r="WY123" s="627"/>
      <c r="WZ123" s="627"/>
      <c r="XA123" s="627"/>
      <c r="XB123" s="627"/>
      <c r="XC123" s="627"/>
      <c r="XD123" s="627"/>
      <c r="XE123" s="627"/>
      <c r="XF123" s="627"/>
      <c r="XG123" s="627"/>
      <c r="XH123" s="627"/>
      <c r="XI123" s="627"/>
      <c r="XJ123" s="627"/>
      <c r="XK123" s="627"/>
      <c r="XL123" s="627"/>
      <c r="XM123" s="627"/>
      <c r="XN123" s="627"/>
      <c r="XO123" s="627"/>
      <c r="XP123" s="627"/>
      <c r="XQ123" s="627"/>
      <c r="XR123" s="627"/>
      <c r="XS123" s="627"/>
      <c r="XT123" s="627"/>
      <c r="XU123" s="627"/>
      <c r="XV123" s="627"/>
      <c r="XW123" s="627"/>
      <c r="XX123" s="627"/>
      <c r="XY123" s="627"/>
      <c r="XZ123" s="627"/>
      <c r="YA123" s="627"/>
      <c r="YB123" s="627"/>
      <c r="YC123" s="627"/>
      <c r="YD123" s="627"/>
      <c r="YE123" s="627"/>
      <c r="YF123" s="627"/>
      <c r="YG123" s="627"/>
      <c r="YH123" s="627"/>
      <c r="YI123" s="627"/>
      <c r="YJ123" s="627"/>
      <c r="YK123" s="627"/>
      <c r="YL123" s="627"/>
      <c r="YM123" s="627"/>
      <c r="YN123" s="627"/>
      <c r="YO123" s="627"/>
      <c r="YP123" s="627"/>
      <c r="YQ123" s="627"/>
      <c r="YR123" s="627"/>
      <c r="YS123" s="627"/>
      <c r="YT123" s="627"/>
      <c r="YU123" s="627"/>
      <c r="YV123" s="627"/>
      <c r="YW123" s="627"/>
      <c r="YX123" s="627"/>
      <c r="YY123" s="627"/>
      <c r="YZ123" s="627"/>
      <c r="ZA123" s="627"/>
      <c r="ZB123" s="627"/>
      <c r="ZC123" s="627"/>
      <c r="ZD123" s="627"/>
      <c r="ZE123" s="627"/>
      <c r="ZF123" s="627"/>
      <c r="ZG123" s="627"/>
      <c r="ZH123" s="627"/>
      <c r="ZI123" s="627"/>
      <c r="ZJ123" s="627"/>
      <c r="ZK123" s="627"/>
      <c r="ZL123" s="627"/>
      <c r="ZM123" s="627"/>
      <c r="ZN123" s="627"/>
      <c r="ZO123" s="627"/>
      <c r="ZP123" s="627"/>
      <c r="ZQ123" s="627"/>
      <c r="ZR123" s="627"/>
      <c r="ZS123" s="627"/>
      <c r="ZT123" s="627"/>
      <c r="ZU123" s="627"/>
      <c r="ZV123" s="627"/>
      <c r="ZW123" s="627"/>
      <c r="ZX123" s="627"/>
      <c r="ZY123" s="627"/>
      <c r="ZZ123" s="627"/>
      <c r="AAA123" s="627"/>
      <c r="AAB123" s="627"/>
      <c r="AAC123" s="627"/>
      <c r="AAD123" s="627"/>
      <c r="AAE123" s="627"/>
      <c r="AAF123" s="627"/>
      <c r="AAG123" s="627"/>
      <c r="AAH123" s="627"/>
      <c r="AAI123" s="627"/>
      <c r="AAJ123" s="627"/>
      <c r="AAK123" s="627"/>
      <c r="AAL123" s="627"/>
      <c r="AAM123" s="627"/>
      <c r="AAN123" s="627"/>
      <c r="AAO123" s="627"/>
      <c r="AAP123" s="627"/>
      <c r="AAQ123" s="627"/>
      <c r="AAR123" s="627"/>
      <c r="AAS123" s="627"/>
      <c r="AAT123" s="627"/>
      <c r="AAU123" s="627"/>
      <c r="AAV123" s="627"/>
      <c r="AAW123" s="627"/>
      <c r="AAX123" s="627"/>
      <c r="AAY123" s="627"/>
      <c r="AAZ123" s="627"/>
      <c r="ABA123" s="627"/>
      <c r="ABB123" s="627"/>
      <c r="ABC123" s="627"/>
      <c r="ABD123" s="627"/>
      <c r="ABE123" s="627"/>
      <c r="ABF123" s="627"/>
      <c r="ABG123" s="627"/>
      <c r="ABH123" s="627"/>
      <c r="ABI123" s="627"/>
      <c r="ABJ123" s="627"/>
      <c r="ABK123" s="627"/>
      <c r="ABL123" s="627"/>
      <c r="ABM123" s="627"/>
      <c r="ABN123" s="627"/>
      <c r="ABO123" s="627"/>
      <c r="ABP123" s="627"/>
      <c r="ABQ123" s="627"/>
      <c r="ABR123" s="627"/>
      <c r="ABS123" s="627"/>
      <c r="ABT123" s="627"/>
      <c r="ABU123" s="627"/>
      <c r="ABV123" s="627"/>
      <c r="ABW123" s="627"/>
      <c r="ABX123" s="627"/>
      <c r="ABY123" s="627"/>
      <c r="ABZ123" s="627"/>
      <c r="ACA123" s="627"/>
      <c r="ACB123" s="627"/>
      <c r="ACC123" s="627"/>
      <c r="ACD123" s="627"/>
      <c r="ACE123" s="627"/>
      <c r="ACF123" s="627"/>
      <c r="ACG123" s="627"/>
      <c r="ACH123" s="627"/>
      <c r="ACI123" s="627"/>
      <c r="ACJ123" s="627"/>
      <c r="ACK123" s="627"/>
      <c r="ACL123" s="627"/>
      <c r="ACM123" s="627"/>
      <c r="ACN123" s="627"/>
      <c r="ACO123" s="627"/>
      <c r="ACP123" s="627"/>
      <c r="ACQ123" s="627"/>
      <c r="ACR123" s="627"/>
      <c r="ACS123" s="627"/>
      <c r="ACT123" s="627"/>
      <c r="ACU123" s="627"/>
      <c r="ACV123" s="627"/>
      <c r="ACW123" s="627"/>
      <c r="ACX123" s="627"/>
      <c r="ACY123" s="627"/>
      <c r="ACZ123" s="627"/>
      <c r="ADA123" s="627"/>
      <c r="ADB123" s="627"/>
      <c r="ADC123" s="627"/>
      <c r="ADD123" s="627"/>
      <c r="ADE123" s="627"/>
      <c r="ADF123" s="627"/>
      <c r="ADG123" s="627"/>
      <c r="ADH123" s="627"/>
      <c r="ADI123" s="627"/>
      <c r="ADJ123" s="627"/>
      <c r="ADK123" s="627"/>
      <c r="ADL123" s="627"/>
      <c r="ADM123" s="627"/>
      <c r="ADN123" s="627"/>
      <c r="ADO123" s="627"/>
      <c r="ADP123" s="627"/>
      <c r="ADQ123" s="627"/>
      <c r="ADR123" s="627"/>
      <c r="ADS123" s="627"/>
      <c r="ADT123" s="627"/>
      <c r="ADU123" s="627"/>
      <c r="ADV123" s="627"/>
      <c r="ADW123" s="627"/>
      <c r="ADX123" s="627"/>
      <c r="ADY123" s="627"/>
      <c r="ADZ123" s="627"/>
      <c r="AEA123" s="627"/>
      <c r="AEB123" s="627"/>
      <c r="AEC123" s="627"/>
      <c r="AED123" s="627"/>
      <c r="AEE123" s="627"/>
      <c r="AEF123" s="627"/>
      <c r="AEG123" s="627"/>
      <c r="AEH123" s="627"/>
      <c r="AEI123" s="627"/>
      <c r="AEJ123" s="627"/>
      <c r="AEK123" s="627"/>
      <c r="AEL123" s="627"/>
      <c r="AEM123" s="627"/>
      <c r="AEN123" s="627"/>
      <c r="AEO123" s="627"/>
      <c r="AEP123" s="627"/>
      <c r="AEQ123" s="627"/>
      <c r="AER123" s="627"/>
      <c r="AES123" s="627"/>
      <c r="AET123" s="627"/>
      <c r="AEU123" s="627"/>
      <c r="AEV123" s="627"/>
      <c r="AEW123" s="627"/>
      <c r="AEX123" s="627"/>
      <c r="AEY123" s="627"/>
      <c r="AEZ123" s="627"/>
      <c r="AFA123" s="627"/>
      <c r="AFB123" s="627"/>
      <c r="AFC123" s="627"/>
      <c r="AFD123" s="627"/>
      <c r="AFE123" s="627"/>
      <c r="AFF123" s="627"/>
      <c r="AFG123" s="627"/>
      <c r="AFH123" s="627"/>
      <c r="AFI123" s="627"/>
      <c r="AFJ123" s="627"/>
      <c r="AFK123" s="627"/>
      <c r="AFL123" s="627"/>
      <c r="AFM123" s="627"/>
      <c r="AFN123" s="627"/>
      <c r="AFO123" s="627"/>
      <c r="AFP123" s="627"/>
      <c r="AFQ123" s="627"/>
      <c r="AFR123" s="627"/>
      <c r="AFS123" s="627"/>
      <c r="AFT123" s="627"/>
      <c r="AFU123" s="627"/>
      <c r="AFV123" s="627"/>
      <c r="AFW123" s="627"/>
      <c r="AFX123" s="627"/>
      <c r="AFY123" s="627"/>
      <c r="AFZ123" s="627"/>
      <c r="AGA123" s="627"/>
      <c r="AGB123" s="627"/>
      <c r="AGC123" s="627"/>
      <c r="AGD123" s="627"/>
      <c r="AGE123" s="627"/>
      <c r="AGF123" s="627"/>
      <c r="AGG123" s="627"/>
      <c r="AGH123" s="627"/>
      <c r="AGI123" s="627"/>
      <c r="AGJ123" s="627"/>
      <c r="AGK123" s="627"/>
      <c r="AGL123" s="627"/>
      <c r="AGM123" s="627"/>
      <c r="AGN123" s="627"/>
      <c r="AGO123" s="627"/>
      <c r="AGP123" s="627"/>
      <c r="AGQ123" s="627"/>
      <c r="AGR123" s="627"/>
      <c r="AGS123" s="627"/>
      <c r="AGT123" s="627"/>
      <c r="AGU123" s="627"/>
      <c r="AGV123" s="627"/>
      <c r="AGW123" s="627"/>
      <c r="AGX123" s="627"/>
      <c r="AGY123" s="627"/>
      <c r="AGZ123" s="627"/>
      <c r="AHA123" s="627"/>
      <c r="AHB123" s="627"/>
      <c r="AHC123" s="627"/>
      <c r="AHD123" s="627"/>
      <c r="AHE123" s="627"/>
      <c r="AHF123" s="627"/>
      <c r="AHG123" s="627"/>
      <c r="AHH123" s="627"/>
      <c r="AHI123" s="627"/>
      <c r="AHJ123" s="627"/>
      <c r="AHK123" s="627"/>
      <c r="AHL123" s="627"/>
      <c r="AHM123" s="627"/>
      <c r="AHN123" s="627"/>
      <c r="AHO123" s="627"/>
      <c r="AHP123" s="627"/>
      <c r="AHQ123" s="627"/>
      <c r="AHR123" s="627"/>
      <c r="AHS123" s="627"/>
      <c r="AHT123" s="627"/>
      <c r="AHU123" s="627"/>
      <c r="AHV123" s="627"/>
      <c r="AHW123" s="627"/>
      <c r="AHX123" s="627"/>
      <c r="AHY123" s="627"/>
      <c r="AHZ123" s="627"/>
      <c r="AIA123" s="627"/>
      <c r="AIB123" s="627"/>
      <c r="AIC123" s="627"/>
      <c r="AID123" s="627"/>
      <c r="AIE123" s="627"/>
      <c r="AIF123" s="627"/>
      <c r="AIG123" s="627"/>
      <c r="AIH123" s="627"/>
      <c r="AII123" s="627"/>
      <c r="AIJ123" s="627"/>
      <c r="AIK123" s="627"/>
      <c r="AIL123" s="627"/>
      <c r="AIM123" s="627"/>
      <c r="AIN123" s="627"/>
      <c r="AIO123" s="627"/>
      <c r="AIP123" s="627"/>
      <c r="AIQ123" s="627"/>
      <c r="AIR123" s="627"/>
      <c r="AIS123" s="627"/>
      <c r="AIT123" s="627"/>
      <c r="AIU123" s="627"/>
      <c r="AIV123" s="627"/>
      <c r="AIW123" s="627"/>
      <c r="AIX123" s="627"/>
      <c r="AIY123" s="627"/>
      <c r="AIZ123" s="627"/>
      <c r="AJA123" s="627"/>
      <c r="AJB123" s="627"/>
      <c r="AJC123" s="627"/>
      <c r="AJD123" s="627"/>
      <c r="AJE123" s="627"/>
      <c r="AJF123" s="627"/>
      <c r="AJG123" s="627"/>
      <c r="AJH123" s="627"/>
      <c r="AJI123" s="627"/>
      <c r="AJJ123" s="627"/>
      <c r="AJK123" s="627"/>
      <c r="AJL123" s="627"/>
      <c r="AJM123" s="627"/>
      <c r="AJN123" s="627"/>
      <c r="AJO123" s="627"/>
      <c r="AJP123" s="627"/>
      <c r="AJQ123" s="627"/>
      <c r="AJR123" s="627"/>
      <c r="AJS123" s="627"/>
      <c r="AJT123" s="627"/>
      <c r="AJU123" s="627"/>
      <c r="AJV123" s="627"/>
      <c r="AJW123" s="627"/>
      <c r="AJX123" s="627"/>
      <c r="AJY123" s="627"/>
      <c r="AJZ123" s="627"/>
      <c r="AKA123" s="627"/>
      <c r="AKB123" s="627"/>
      <c r="AKC123" s="627"/>
      <c r="AKD123" s="627"/>
      <c r="AKE123" s="627"/>
      <c r="AKF123" s="627"/>
      <c r="AKG123" s="627"/>
      <c r="AKH123" s="627"/>
      <c r="AKI123" s="627"/>
      <c r="AKJ123" s="627"/>
      <c r="AKK123" s="627"/>
      <c r="AKL123" s="627"/>
      <c r="AKM123" s="627"/>
      <c r="AKN123" s="627"/>
      <c r="AKO123" s="627"/>
      <c r="AKP123" s="627"/>
      <c r="AKQ123" s="627"/>
      <c r="AKR123" s="627"/>
      <c r="AKS123" s="627"/>
      <c r="AKT123" s="627"/>
      <c r="AKU123" s="627"/>
      <c r="AKV123" s="627"/>
      <c r="AKW123" s="627"/>
      <c r="AKX123" s="627"/>
      <c r="AKY123" s="627"/>
      <c r="AKZ123" s="627"/>
      <c r="ALA123" s="627"/>
      <c r="ALB123" s="627"/>
      <c r="ALC123" s="627"/>
      <c r="ALD123" s="627"/>
      <c r="ALE123" s="627"/>
      <c r="ALF123" s="627"/>
      <c r="ALG123" s="627"/>
      <c r="ALH123" s="627"/>
      <c r="ALI123" s="627"/>
      <c r="ALJ123" s="627"/>
      <c r="ALK123" s="627"/>
      <c r="ALL123" s="627"/>
      <c r="ALM123" s="627"/>
      <c r="ALN123" s="627"/>
      <c r="ALO123" s="627"/>
      <c r="ALP123" s="627"/>
      <c r="ALQ123" s="627"/>
      <c r="ALR123" s="627"/>
      <c r="ALS123" s="627"/>
      <c r="ALT123" s="627"/>
      <c r="ALU123" s="627"/>
      <c r="ALV123" s="627"/>
      <c r="ALW123" s="627"/>
      <c r="ALX123" s="627"/>
      <c r="ALY123" s="627"/>
      <c r="ALZ123" s="627"/>
      <c r="AMA123" s="627"/>
      <c r="AMB123" s="627"/>
      <c r="AMC123" s="627"/>
      <c r="AMD123" s="627"/>
      <c r="AME123" s="627"/>
      <c r="AMF123" s="627"/>
      <c r="AMG123" s="627"/>
      <c r="AMH123" s="627"/>
      <c r="AMI123" s="627"/>
      <c r="AMJ123" s="627"/>
      <c r="AMK123" s="627"/>
      <c r="AML123" s="627"/>
      <c r="AMM123" s="627"/>
      <c r="AMN123" s="627"/>
      <c r="AMO123" s="627"/>
      <c r="AMP123" s="627"/>
      <c r="AMQ123" s="627"/>
      <c r="AMR123" s="627"/>
      <c r="AMS123" s="627"/>
      <c r="AMT123" s="627"/>
      <c r="AMU123" s="627"/>
      <c r="AMV123" s="627"/>
      <c r="AMW123" s="627"/>
      <c r="AMX123" s="627"/>
      <c r="AMY123" s="627"/>
      <c r="AMZ123" s="627"/>
      <c r="ANA123" s="627"/>
      <c r="ANB123" s="627"/>
      <c r="ANC123" s="627"/>
      <c r="AND123" s="627"/>
      <c r="ANE123" s="627"/>
      <c r="ANF123" s="627"/>
      <c r="ANG123" s="627"/>
      <c r="ANH123" s="627"/>
      <c r="ANI123" s="627"/>
      <c r="ANJ123" s="627"/>
      <c r="ANK123" s="627"/>
      <c r="ANL123" s="627"/>
      <c r="ANM123" s="627"/>
      <c r="ANN123" s="627"/>
      <c r="ANO123" s="627"/>
      <c r="ANP123" s="627"/>
      <c r="ANQ123" s="627"/>
      <c r="ANR123" s="627"/>
      <c r="ANS123" s="627"/>
      <c r="ANT123" s="627"/>
      <c r="ANU123" s="627"/>
      <c r="ANV123" s="627"/>
      <c r="ANW123" s="627"/>
      <c r="ANX123" s="627"/>
      <c r="ANY123" s="627"/>
      <c r="ANZ123" s="627"/>
      <c r="AOA123" s="627"/>
      <c r="AOB123" s="627"/>
      <c r="AOC123" s="627"/>
      <c r="AOD123" s="627"/>
      <c r="AOE123" s="627"/>
      <c r="AOF123" s="627"/>
      <c r="AOG123" s="627"/>
      <c r="AOH123" s="627"/>
      <c r="AOI123" s="627"/>
      <c r="AOJ123" s="627"/>
      <c r="AOK123" s="627"/>
      <c r="AOL123" s="627"/>
      <c r="AOM123" s="627"/>
      <c r="AON123" s="627"/>
      <c r="AOO123" s="627"/>
      <c r="AOP123" s="627"/>
      <c r="AOQ123" s="627"/>
      <c r="AOR123" s="627"/>
      <c r="AOS123" s="627"/>
      <c r="AOT123" s="627"/>
      <c r="AOU123" s="627"/>
      <c r="AOV123" s="627"/>
      <c r="AOW123" s="627"/>
      <c r="AOX123" s="627"/>
      <c r="AOY123" s="627"/>
      <c r="AOZ123" s="627"/>
      <c r="APA123" s="627"/>
      <c r="APB123" s="627"/>
      <c r="APC123" s="627"/>
      <c r="APD123" s="627"/>
      <c r="APE123" s="627"/>
      <c r="APF123" s="627"/>
      <c r="APG123" s="627"/>
      <c r="APH123" s="627"/>
      <c r="API123" s="627"/>
      <c r="APJ123" s="627"/>
      <c r="APK123" s="627"/>
      <c r="APL123" s="627"/>
      <c r="APM123" s="627"/>
      <c r="APN123" s="627"/>
      <c r="APO123" s="627"/>
      <c r="APP123" s="627"/>
      <c r="APQ123" s="627"/>
      <c r="APR123" s="627"/>
      <c r="APS123" s="627"/>
      <c r="APT123" s="627"/>
      <c r="APU123" s="627"/>
      <c r="APV123" s="627"/>
      <c r="APW123" s="627"/>
      <c r="APX123" s="627"/>
      <c r="APY123" s="627"/>
      <c r="APZ123" s="627"/>
      <c r="AQA123" s="627"/>
      <c r="AQB123" s="627"/>
      <c r="AQC123" s="627"/>
      <c r="AQD123" s="627"/>
      <c r="AQE123" s="627"/>
      <c r="AQF123" s="627"/>
      <c r="AQG123" s="627"/>
      <c r="AQH123" s="627"/>
      <c r="AQI123" s="627"/>
      <c r="AQJ123" s="627"/>
      <c r="AQK123" s="627"/>
      <c r="AQL123" s="627"/>
      <c r="AQM123" s="627"/>
      <c r="AQN123" s="627"/>
      <c r="AQO123" s="627"/>
      <c r="AQP123" s="627"/>
      <c r="AQQ123" s="627"/>
      <c r="AQR123" s="627"/>
      <c r="AQS123" s="627"/>
      <c r="AQT123" s="627"/>
      <c r="AQU123" s="627"/>
      <c r="AQV123" s="627"/>
      <c r="AQW123" s="627"/>
      <c r="AQX123" s="627"/>
      <c r="AQY123" s="627"/>
      <c r="AQZ123" s="627"/>
      <c r="ARA123" s="627"/>
      <c r="ARB123" s="627"/>
      <c r="ARC123" s="627"/>
      <c r="ARD123" s="627"/>
      <c r="ARE123" s="627"/>
      <c r="ARF123" s="627"/>
      <c r="ARG123" s="627"/>
      <c r="ARH123" s="627"/>
      <c r="ARI123" s="627"/>
      <c r="ARJ123" s="627"/>
      <c r="ARK123" s="627"/>
      <c r="ARL123" s="627"/>
      <c r="ARM123" s="627"/>
      <c r="ARN123" s="627"/>
      <c r="ARO123" s="627"/>
      <c r="ARP123" s="627"/>
      <c r="ARQ123" s="627"/>
      <c r="ARR123" s="627"/>
      <c r="ARS123" s="627"/>
      <c r="ART123" s="627"/>
      <c r="ARU123" s="627"/>
      <c r="ARV123" s="627"/>
      <c r="ARW123" s="627"/>
      <c r="ARX123" s="627"/>
      <c r="ARY123" s="627"/>
      <c r="ARZ123" s="627"/>
      <c r="ASA123" s="627"/>
      <c r="ASB123" s="627"/>
      <c r="ASC123" s="627"/>
      <c r="ASD123" s="627"/>
      <c r="ASE123" s="627"/>
      <c r="ASF123" s="627"/>
      <c r="ASG123" s="627"/>
      <c r="ASH123" s="627"/>
      <c r="ASI123" s="627"/>
      <c r="ASJ123" s="627"/>
      <c r="ASK123" s="627"/>
      <c r="ASL123" s="627"/>
      <c r="ASM123" s="627"/>
      <c r="ASN123" s="627"/>
      <c r="ASO123" s="627"/>
      <c r="ASP123" s="627"/>
      <c r="ASQ123" s="627"/>
      <c r="ASR123" s="627"/>
      <c r="ASS123" s="627"/>
      <c r="AST123" s="627"/>
      <c r="ASU123" s="627"/>
      <c r="ASV123" s="627"/>
      <c r="ASW123" s="627"/>
      <c r="ASX123" s="627"/>
      <c r="ASY123" s="627"/>
      <c r="ASZ123" s="627"/>
      <c r="ATA123" s="627"/>
      <c r="ATB123" s="627"/>
      <c r="ATC123" s="627"/>
      <c r="ATD123" s="627"/>
      <c r="ATE123" s="627"/>
      <c r="ATF123" s="627"/>
      <c r="ATG123" s="627"/>
      <c r="ATH123" s="627"/>
      <c r="ATI123" s="627"/>
      <c r="ATJ123" s="627"/>
      <c r="ATK123" s="627"/>
      <c r="ATL123" s="627"/>
      <c r="ATM123" s="627"/>
      <c r="ATN123" s="627"/>
      <c r="ATO123" s="627"/>
      <c r="ATP123" s="627"/>
      <c r="ATQ123" s="627"/>
      <c r="ATR123" s="627"/>
      <c r="ATS123" s="627"/>
      <c r="ATT123" s="627"/>
      <c r="ATU123" s="627"/>
      <c r="ATV123" s="627"/>
      <c r="ATW123" s="627"/>
      <c r="ATX123" s="627"/>
      <c r="ATY123" s="627"/>
      <c r="ATZ123" s="627"/>
      <c r="AUA123" s="627"/>
      <c r="AUB123" s="627"/>
      <c r="AUC123" s="627"/>
      <c r="AUD123" s="627"/>
      <c r="AUE123" s="627"/>
      <c r="AUF123" s="627"/>
      <c r="AUG123" s="627"/>
      <c r="AUH123" s="627"/>
      <c r="AUI123" s="627"/>
      <c r="AUJ123" s="627"/>
      <c r="AUK123" s="627"/>
      <c r="AUL123" s="627"/>
      <c r="AUM123" s="627"/>
      <c r="AUN123" s="627"/>
      <c r="AUO123" s="627"/>
      <c r="AUP123" s="627"/>
      <c r="AUQ123" s="627"/>
      <c r="AUR123" s="627"/>
      <c r="AUS123" s="627"/>
      <c r="AUT123" s="627"/>
      <c r="AUU123" s="627"/>
      <c r="AUV123" s="627"/>
      <c r="AUW123" s="627"/>
      <c r="AUX123" s="627"/>
      <c r="AUY123" s="627"/>
      <c r="AUZ123" s="627"/>
      <c r="AVA123" s="627"/>
      <c r="AVB123" s="627"/>
      <c r="AVC123" s="627"/>
      <c r="AVD123" s="627"/>
      <c r="AVE123" s="627"/>
      <c r="AVF123" s="627"/>
      <c r="AVG123" s="627"/>
      <c r="AVH123" s="627"/>
      <c r="AVI123" s="627"/>
      <c r="AVJ123" s="627"/>
      <c r="AVK123" s="627"/>
      <c r="AVL123" s="627"/>
      <c r="AVM123" s="627"/>
      <c r="AVN123" s="627"/>
      <c r="AVO123" s="627"/>
      <c r="AVP123" s="627"/>
      <c r="AVQ123" s="627"/>
      <c r="AVR123" s="627"/>
      <c r="AVS123" s="627"/>
      <c r="AVT123" s="627"/>
      <c r="AVU123" s="627"/>
      <c r="AVV123" s="627"/>
      <c r="AVW123" s="627"/>
      <c r="AVX123" s="627"/>
      <c r="AVY123" s="627"/>
      <c r="AVZ123" s="627"/>
      <c r="AWA123" s="627"/>
      <c r="AWB123" s="627"/>
      <c r="AWC123" s="627"/>
      <c r="AWD123" s="627"/>
      <c r="AWE123" s="627"/>
      <c r="AWF123" s="627"/>
      <c r="AWG123" s="627"/>
      <c r="AWH123" s="627"/>
      <c r="AWI123" s="627"/>
      <c r="AWJ123" s="627"/>
      <c r="AWK123" s="627"/>
      <c r="AWL123" s="627"/>
      <c r="AWM123" s="627"/>
      <c r="AWN123" s="627"/>
      <c r="AWO123" s="627"/>
      <c r="AWP123" s="627"/>
      <c r="AWQ123" s="627"/>
      <c r="AWR123" s="627"/>
      <c r="AWS123" s="627"/>
      <c r="AWT123" s="627"/>
      <c r="AWU123" s="627"/>
      <c r="AWV123" s="627"/>
      <c r="AWW123" s="627"/>
      <c r="AWX123" s="627"/>
      <c r="AWY123" s="627"/>
      <c r="AWZ123" s="627"/>
      <c r="AXA123" s="627"/>
      <c r="AXB123" s="627"/>
      <c r="AXC123" s="627"/>
      <c r="AXD123" s="627"/>
      <c r="AXE123" s="627"/>
      <c r="AXF123" s="627"/>
      <c r="AXG123" s="627"/>
      <c r="AXH123" s="627"/>
      <c r="AXI123" s="627"/>
      <c r="AXJ123" s="627"/>
      <c r="AXK123" s="627"/>
      <c r="AXL123" s="627"/>
      <c r="AXM123" s="627"/>
      <c r="AXN123" s="627"/>
      <c r="AXO123" s="627"/>
      <c r="AXP123" s="627"/>
      <c r="AXQ123" s="627"/>
      <c r="AXR123" s="627"/>
      <c r="AXS123" s="627"/>
      <c r="AXT123" s="627"/>
      <c r="AXU123" s="627"/>
      <c r="AXV123" s="627"/>
      <c r="AXW123" s="627"/>
      <c r="AXX123" s="627"/>
      <c r="AXY123" s="627"/>
      <c r="AXZ123" s="627"/>
      <c r="AYA123" s="627"/>
      <c r="AYB123" s="627"/>
      <c r="AYC123" s="627"/>
      <c r="AYD123" s="627"/>
      <c r="AYE123" s="627"/>
      <c r="AYF123" s="627"/>
      <c r="AYG123" s="627"/>
      <c r="AYH123" s="627"/>
      <c r="AYI123" s="627"/>
      <c r="AYJ123" s="627"/>
      <c r="AYK123" s="627"/>
      <c r="AYL123" s="627"/>
      <c r="AYM123" s="627"/>
      <c r="AYN123" s="627"/>
      <c r="AYO123" s="627"/>
      <c r="AYP123" s="627"/>
      <c r="AYQ123" s="627"/>
      <c r="AYR123" s="627"/>
      <c r="AYS123" s="627"/>
      <c r="AYT123" s="627"/>
      <c r="AYU123" s="627"/>
      <c r="AYV123" s="627"/>
      <c r="AYW123" s="627"/>
      <c r="AYX123" s="627"/>
      <c r="AYY123" s="627"/>
      <c r="AYZ123" s="627"/>
      <c r="AZA123" s="627"/>
      <c r="AZB123" s="627"/>
      <c r="AZC123" s="627"/>
      <c r="AZD123" s="627"/>
      <c r="AZE123" s="627"/>
      <c r="AZF123" s="627"/>
      <c r="AZG123" s="627"/>
      <c r="AZH123" s="627"/>
      <c r="AZI123" s="627"/>
      <c r="AZJ123" s="627"/>
      <c r="AZK123" s="627"/>
      <c r="AZL123" s="627"/>
      <c r="AZM123" s="627"/>
      <c r="AZN123" s="627"/>
      <c r="AZO123" s="627"/>
      <c r="AZP123" s="627"/>
      <c r="AZQ123" s="627"/>
      <c r="AZR123" s="627"/>
      <c r="AZS123" s="627"/>
      <c r="AZT123" s="627"/>
      <c r="AZU123" s="627"/>
      <c r="AZV123" s="627"/>
      <c r="AZW123" s="627"/>
      <c r="AZX123" s="627"/>
      <c r="AZY123" s="627"/>
      <c r="AZZ123" s="627"/>
      <c r="BAA123" s="627"/>
      <c r="BAB123" s="627"/>
      <c r="BAC123" s="627"/>
      <c r="BAD123" s="627"/>
      <c r="BAE123" s="627"/>
      <c r="BAF123" s="627"/>
      <c r="BAG123" s="627"/>
      <c r="BAH123" s="627"/>
      <c r="BAI123" s="627"/>
      <c r="BAJ123" s="627"/>
      <c r="BAK123" s="627"/>
      <c r="BAL123" s="627"/>
      <c r="BAM123" s="627"/>
      <c r="BAN123" s="627"/>
      <c r="BAO123" s="627"/>
      <c r="BAP123" s="627"/>
      <c r="BAQ123" s="627"/>
      <c r="BAR123" s="627"/>
      <c r="BAS123" s="627"/>
      <c r="BAT123" s="627"/>
      <c r="BAU123" s="627"/>
      <c r="BAV123" s="627"/>
      <c r="BAW123" s="627"/>
      <c r="BAX123" s="627"/>
      <c r="BAY123" s="627"/>
      <c r="BAZ123" s="627"/>
      <c r="BBA123" s="627"/>
      <c r="BBB123" s="627"/>
      <c r="BBC123" s="627"/>
      <c r="BBD123" s="627"/>
      <c r="BBE123" s="627"/>
      <c r="BBF123" s="627"/>
      <c r="BBG123" s="627"/>
      <c r="BBH123" s="627"/>
      <c r="BBI123" s="627"/>
      <c r="BBJ123" s="627"/>
      <c r="BBK123" s="627"/>
      <c r="BBL123" s="627"/>
      <c r="BBM123" s="627"/>
      <c r="BBN123" s="627"/>
      <c r="BBO123" s="627"/>
      <c r="BBP123" s="627"/>
      <c r="BBQ123" s="627"/>
      <c r="BBR123" s="627"/>
      <c r="BBS123" s="627"/>
      <c r="BBT123" s="627"/>
      <c r="BBU123" s="627"/>
      <c r="BBV123" s="627"/>
      <c r="BBW123" s="627"/>
      <c r="BBX123" s="627"/>
      <c r="BBY123" s="627"/>
      <c r="BBZ123" s="627"/>
      <c r="BCA123" s="627"/>
      <c r="BCB123" s="627"/>
      <c r="BCC123" s="627"/>
      <c r="BCD123" s="627"/>
      <c r="BCE123" s="627"/>
      <c r="BCF123" s="627"/>
      <c r="BCG123" s="627"/>
      <c r="BCH123" s="627"/>
      <c r="BCI123" s="627"/>
      <c r="BCJ123" s="627"/>
      <c r="BCK123" s="627"/>
      <c r="BCL123" s="627"/>
      <c r="BCM123" s="627"/>
      <c r="BCN123" s="627"/>
      <c r="BCO123" s="627"/>
      <c r="BCP123" s="627"/>
      <c r="BCQ123" s="627"/>
      <c r="BCR123" s="627"/>
      <c r="BCS123" s="627"/>
      <c r="BCT123" s="627"/>
      <c r="BCU123" s="627"/>
      <c r="BCV123" s="627"/>
      <c r="BCW123" s="627"/>
      <c r="BCX123" s="627"/>
      <c r="BCY123" s="627"/>
      <c r="BCZ123" s="627"/>
      <c r="BDA123" s="627"/>
      <c r="BDB123" s="627"/>
      <c r="BDC123" s="627"/>
      <c r="BDD123" s="627"/>
      <c r="BDE123" s="627"/>
      <c r="BDF123" s="627"/>
      <c r="BDG123" s="627"/>
      <c r="BDH123" s="627"/>
      <c r="BDI123" s="627"/>
      <c r="BDJ123" s="627"/>
      <c r="BDK123" s="627"/>
      <c r="BDL123" s="627"/>
      <c r="BDM123" s="627"/>
      <c r="BDN123" s="627"/>
      <c r="BDO123" s="627"/>
      <c r="BDP123" s="627"/>
      <c r="BDQ123" s="627"/>
      <c r="BDR123" s="627"/>
      <c r="BDS123" s="627"/>
      <c r="BDT123" s="627"/>
      <c r="BDU123" s="627"/>
      <c r="BDV123" s="627"/>
      <c r="BDW123" s="627"/>
      <c r="BDX123" s="627"/>
      <c r="BDY123" s="627"/>
      <c r="BDZ123" s="627"/>
      <c r="BEA123" s="627"/>
      <c r="BEB123" s="627"/>
      <c r="BEC123" s="627"/>
      <c r="BED123" s="627"/>
      <c r="BEE123" s="627"/>
      <c r="BEF123" s="627"/>
      <c r="BEG123" s="627"/>
      <c r="BEH123" s="627"/>
      <c r="BEI123" s="627"/>
      <c r="BEJ123" s="627"/>
      <c r="BEK123" s="627"/>
      <c r="BEL123" s="627"/>
      <c r="BEM123" s="627"/>
      <c r="BEN123" s="627"/>
      <c r="BEO123" s="627"/>
      <c r="BEP123" s="627"/>
      <c r="BEQ123" s="627"/>
      <c r="BER123" s="627"/>
      <c r="BES123" s="627"/>
      <c r="BET123" s="627"/>
      <c r="BEU123" s="627"/>
      <c r="BEV123" s="627"/>
      <c r="BEW123" s="627"/>
      <c r="BEX123" s="627"/>
      <c r="BEY123" s="627"/>
      <c r="BEZ123" s="627"/>
      <c r="BFA123" s="627"/>
      <c r="BFB123" s="627"/>
      <c r="BFC123" s="627"/>
      <c r="BFD123" s="627"/>
      <c r="BFE123" s="627"/>
      <c r="BFF123" s="627"/>
      <c r="BFG123" s="627"/>
      <c r="BFH123" s="627"/>
      <c r="BFI123" s="627"/>
      <c r="BFJ123" s="627"/>
      <c r="BFK123" s="627"/>
      <c r="BFL123" s="627"/>
      <c r="BFM123" s="627"/>
      <c r="BFN123" s="627"/>
      <c r="BFO123" s="627"/>
      <c r="BFP123" s="627"/>
      <c r="BFQ123" s="627"/>
      <c r="BFR123" s="627"/>
      <c r="BFS123" s="627"/>
      <c r="BFT123" s="627"/>
      <c r="BFU123" s="627"/>
      <c r="BFV123" s="627"/>
      <c r="BFW123" s="627"/>
      <c r="BFX123" s="627"/>
      <c r="BFY123" s="627"/>
      <c r="BFZ123" s="627"/>
      <c r="BGA123" s="627"/>
      <c r="BGB123" s="627"/>
      <c r="BGC123" s="627"/>
      <c r="BGD123" s="627"/>
      <c r="BGE123" s="627"/>
      <c r="BGF123" s="627"/>
      <c r="BGG123" s="627"/>
      <c r="BGH123" s="627"/>
      <c r="BGI123" s="627"/>
      <c r="BGJ123" s="627"/>
      <c r="BGK123" s="627"/>
      <c r="BGL123" s="627"/>
      <c r="BGM123" s="627"/>
      <c r="BGN123" s="627"/>
      <c r="BGO123" s="627"/>
      <c r="BGP123" s="627"/>
      <c r="BGQ123" s="627"/>
      <c r="BGR123" s="627"/>
      <c r="BGS123" s="627"/>
      <c r="BGT123" s="627"/>
      <c r="BGU123" s="627"/>
      <c r="BGV123" s="627"/>
      <c r="BGW123" s="627"/>
      <c r="BGX123" s="627"/>
      <c r="BGY123" s="627"/>
      <c r="BGZ123" s="627"/>
      <c r="BHA123" s="627"/>
      <c r="BHB123" s="627"/>
      <c r="BHC123" s="627"/>
      <c r="BHD123" s="627"/>
      <c r="BHE123" s="627"/>
      <c r="BHF123" s="627"/>
      <c r="BHG123" s="627"/>
      <c r="BHH123" s="627"/>
      <c r="BHI123" s="627"/>
      <c r="BHJ123" s="627"/>
      <c r="BHK123" s="627"/>
      <c r="BHL123" s="627"/>
      <c r="BHM123" s="627"/>
      <c r="BHN123" s="627"/>
      <c r="BHO123" s="627"/>
      <c r="BHP123" s="627"/>
      <c r="BHQ123" s="627"/>
      <c r="BHR123" s="627"/>
      <c r="BHS123" s="627"/>
      <c r="BHT123" s="627"/>
      <c r="BHU123" s="627"/>
      <c r="BHV123" s="627"/>
      <c r="BHW123" s="627"/>
      <c r="BHX123" s="627"/>
      <c r="BHY123" s="627"/>
      <c r="BHZ123" s="627"/>
      <c r="BIA123" s="627"/>
      <c r="BIB123" s="627"/>
      <c r="BIC123" s="627"/>
      <c r="BID123" s="627"/>
      <c r="BIE123" s="627"/>
      <c r="BIF123" s="627"/>
      <c r="BIG123" s="627"/>
      <c r="BIH123" s="627"/>
      <c r="BII123" s="627"/>
      <c r="BIJ123" s="627"/>
      <c r="BIK123" s="627"/>
      <c r="BIL123" s="627"/>
      <c r="BIM123" s="627"/>
      <c r="BIN123" s="627"/>
      <c r="BIO123" s="627"/>
      <c r="BIP123" s="627"/>
      <c r="BIQ123" s="627"/>
      <c r="BIR123" s="627"/>
      <c r="BIS123" s="627"/>
      <c r="BIT123" s="627"/>
      <c r="BIU123" s="627"/>
      <c r="BIV123" s="627"/>
      <c r="BIW123" s="627"/>
      <c r="BIX123" s="627"/>
      <c r="BIY123" s="627"/>
      <c r="BIZ123" s="627"/>
      <c r="BJA123" s="627"/>
      <c r="BJB123" s="627"/>
      <c r="BJC123" s="627"/>
      <c r="BJD123" s="627"/>
      <c r="BJE123" s="627"/>
      <c r="BJF123" s="627"/>
      <c r="BJG123" s="627"/>
      <c r="BJH123" s="627"/>
      <c r="BJI123" s="627"/>
      <c r="BJJ123" s="627"/>
      <c r="BJK123" s="627"/>
      <c r="BJL123" s="627"/>
      <c r="BJM123" s="627"/>
      <c r="BJN123" s="627"/>
      <c r="BJO123" s="627"/>
      <c r="BJP123" s="627"/>
      <c r="BJQ123" s="627"/>
      <c r="BJR123" s="627"/>
      <c r="BJS123" s="627"/>
      <c r="BJT123" s="627"/>
      <c r="BJU123" s="627"/>
      <c r="BJV123" s="627"/>
      <c r="BJW123" s="627"/>
      <c r="BJX123" s="627"/>
      <c r="BJY123" s="627"/>
      <c r="BJZ123" s="627"/>
      <c r="BKA123" s="627"/>
      <c r="BKB123" s="627"/>
      <c r="BKC123" s="627"/>
      <c r="BKD123" s="627"/>
      <c r="BKE123" s="627"/>
      <c r="BKF123" s="627"/>
      <c r="BKG123" s="627"/>
      <c r="BKH123" s="627"/>
      <c r="BKI123" s="627"/>
      <c r="BKJ123" s="627"/>
      <c r="BKK123" s="627"/>
      <c r="BKL123" s="627"/>
      <c r="BKM123" s="627"/>
      <c r="BKN123" s="627"/>
      <c r="BKO123" s="627"/>
      <c r="BKP123" s="627"/>
      <c r="BKQ123" s="627"/>
      <c r="BKR123" s="627"/>
      <c r="BKS123" s="627"/>
      <c r="BKT123" s="627"/>
      <c r="BKU123" s="627"/>
      <c r="BKV123" s="627"/>
      <c r="BKW123" s="627"/>
      <c r="BKX123" s="627"/>
      <c r="BKY123" s="627"/>
      <c r="BKZ123" s="627"/>
      <c r="BLA123" s="627"/>
      <c r="BLB123" s="627"/>
      <c r="BLC123" s="627"/>
      <c r="BLD123" s="627"/>
      <c r="BLE123" s="627"/>
      <c r="BLF123" s="627"/>
      <c r="BLG123" s="627"/>
      <c r="BLH123" s="627"/>
      <c r="BLI123" s="627"/>
      <c r="BLJ123" s="627"/>
      <c r="BLK123" s="627"/>
      <c r="BLL123" s="627"/>
      <c r="BLM123" s="627"/>
      <c r="BLN123" s="627"/>
      <c r="BLO123" s="627"/>
      <c r="BLP123" s="627"/>
      <c r="BLQ123" s="627"/>
      <c r="BLR123" s="627"/>
      <c r="BLS123" s="627"/>
      <c r="BLT123" s="627"/>
      <c r="BLU123" s="627"/>
      <c r="BLV123" s="627"/>
      <c r="BLW123" s="627"/>
      <c r="BLX123" s="627"/>
      <c r="BLY123" s="627"/>
      <c r="BLZ123" s="627"/>
      <c r="BMA123" s="627"/>
      <c r="BMB123" s="627"/>
      <c r="BMC123" s="627"/>
      <c r="BMD123" s="627"/>
      <c r="BME123" s="627"/>
      <c r="BMF123" s="627"/>
      <c r="BMG123" s="627"/>
      <c r="BMH123" s="627"/>
      <c r="BMI123" s="627"/>
      <c r="BMJ123" s="627"/>
      <c r="BMK123" s="627"/>
      <c r="BML123" s="627"/>
      <c r="BMM123" s="627"/>
      <c r="BMN123" s="627"/>
      <c r="BMO123" s="627"/>
      <c r="BMP123" s="627"/>
      <c r="BMQ123" s="627"/>
      <c r="BMR123" s="627"/>
      <c r="BMS123" s="627"/>
      <c r="BMT123" s="627"/>
      <c r="BMU123" s="627"/>
      <c r="BMV123" s="627"/>
      <c r="BMW123" s="627"/>
      <c r="BMX123" s="627"/>
      <c r="BMY123" s="627"/>
      <c r="BMZ123" s="627"/>
      <c r="BNA123" s="627"/>
      <c r="BNB123" s="627"/>
      <c r="BNC123" s="627"/>
      <c r="BND123" s="627"/>
      <c r="BNE123" s="627"/>
      <c r="BNF123" s="627"/>
      <c r="BNG123" s="627"/>
      <c r="BNH123" s="627"/>
      <c r="BNI123" s="627"/>
      <c r="BNJ123" s="627"/>
      <c r="BNK123" s="627"/>
      <c r="BNL123" s="627"/>
      <c r="BNM123" s="627"/>
      <c r="BNN123" s="627"/>
      <c r="BNO123" s="627"/>
      <c r="BNP123" s="627"/>
      <c r="BNQ123" s="627"/>
      <c r="BNR123" s="627"/>
      <c r="BNS123" s="627"/>
      <c r="BNT123" s="627"/>
      <c r="BNU123" s="627"/>
      <c r="BNV123" s="627"/>
      <c r="BNW123" s="627"/>
      <c r="BNX123" s="627"/>
      <c r="BNY123" s="627"/>
      <c r="BNZ123" s="627"/>
      <c r="BOA123" s="627"/>
      <c r="BOB123" s="627"/>
      <c r="BOC123" s="627"/>
      <c r="BOD123" s="627"/>
      <c r="BOE123" s="627"/>
      <c r="BOF123" s="627"/>
      <c r="BOG123" s="627"/>
      <c r="BOH123" s="627"/>
      <c r="BOI123" s="627"/>
      <c r="BOJ123" s="627"/>
      <c r="BOK123" s="627"/>
      <c r="BOL123" s="627"/>
      <c r="BOM123" s="627"/>
      <c r="BON123" s="627"/>
      <c r="BOO123" s="627"/>
      <c r="BOP123" s="627"/>
      <c r="BOQ123" s="627"/>
      <c r="BOR123" s="627"/>
      <c r="BOS123" s="627"/>
      <c r="BOT123" s="627"/>
      <c r="BOU123" s="627"/>
      <c r="BOV123" s="627"/>
      <c r="BOW123" s="627"/>
      <c r="BOX123" s="627"/>
      <c r="BOY123" s="627"/>
      <c r="BOZ123" s="627"/>
      <c r="BPA123" s="627"/>
      <c r="BPB123" s="627"/>
      <c r="BPC123" s="627"/>
      <c r="BPD123" s="627"/>
      <c r="BPE123" s="627"/>
      <c r="BPF123" s="627"/>
      <c r="BPG123" s="627"/>
      <c r="BPH123" s="627"/>
      <c r="BPI123" s="627"/>
      <c r="BPJ123" s="627"/>
      <c r="BPK123" s="627"/>
      <c r="BPL123" s="627"/>
      <c r="BPM123" s="627"/>
      <c r="BPN123" s="627"/>
      <c r="BPO123" s="627"/>
      <c r="BPP123" s="627"/>
      <c r="BPQ123" s="627"/>
      <c r="BPR123" s="627"/>
      <c r="BPS123" s="627"/>
      <c r="BPT123" s="627"/>
      <c r="BPU123" s="627"/>
      <c r="BPV123" s="627"/>
      <c r="BPW123" s="627"/>
      <c r="BPX123" s="627"/>
      <c r="BPY123" s="627"/>
      <c r="BPZ123" s="627"/>
      <c r="BQA123" s="627"/>
      <c r="BQB123" s="627"/>
      <c r="BQC123" s="627"/>
      <c r="BQD123" s="627"/>
      <c r="BQE123" s="627"/>
      <c r="BQF123" s="627"/>
      <c r="BQG123" s="627"/>
      <c r="BQH123" s="627"/>
      <c r="BQI123" s="627"/>
      <c r="BQJ123" s="627"/>
      <c r="BQK123" s="627"/>
      <c r="BQL123" s="627"/>
      <c r="BQM123" s="627"/>
      <c r="BQN123" s="627"/>
      <c r="BQO123" s="627"/>
      <c r="BQP123" s="627"/>
      <c r="BQQ123" s="627"/>
      <c r="BQR123" s="627"/>
      <c r="BQS123" s="627"/>
      <c r="BQT123" s="627"/>
      <c r="BQU123" s="627"/>
      <c r="BQV123" s="627"/>
      <c r="BQW123" s="627"/>
      <c r="BQX123" s="627"/>
      <c r="BQY123" s="627"/>
      <c r="BQZ123" s="627"/>
      <c r="BRA123" s="627"/>
      <c r="BRB123" s="627"/>
      <c r="BRC123" s="627"/>
      <c r="BRD123" s="627"/>
      <c r="BRE123" s="627"/>
      <c r="BRF123" s="627"/>
      <c r="BRG123" s="627"/>
      <c r="BRH123" s="627"/>
      <c r="BRI123" s="627"/>
      <c r="BRJ123" s="627"/>
      <c r="BRK123" s="627"/>
      <c r="BRL123" s="627"/>
      <c r="BRM123" s="627"/>
      <c r="BRN123" s="627"/>
      <c r="BRO123" s="627"/>
      <c r="BRP123" s="627"/>
      <c r="BRQ123" s="627"/>
      <c r="BRR123" s="627"/>
      <c r="BRS123" s="627"/>
      <c r="BRT123" s="627"/>
      <c r="BRU123" s="627"/>
      <c r="BRV123" s="627"/>
      <c r="BRW123" s="627"/>
      <c r="BRX123" s="627"/>
      <c r="BRY123" s="627"/>
      <c r="BRZ123" s="627"/>
      <c r="BSA123" s="627"/>
      <c r="BSB123" s="627"/>
      <c r="BSC123" s="627"/>
      <c r="BSD123" s="627"/>
      <c r="BSE123" s="627"/>
      <c r="BSF123" s="627"/>
      <c r="BSG123" s="627"/>
      <c r="BSH123" s="627"/>
      <c r="BSI123" s="627"/>
      <c r="BSJ123" s="627"/>
      <c r="BSK123" s="627"/>
      <c r="BSL123" s="627"/>
      <c r="BSM123" s="627"/>
      <c r="BSN123" s="627"/>
      <c r="BSO123" s="627"/>
      <c r="BSP123" s="627"/>
      <c r="BSQ123" s="627"/>
      <c r="BSR123" s="627"/>
      <c r="BSS123" s="627"/>
      <c r="BST123" s="627"/>
      <c r="BSU123" s="627"/>
      <c r="BSV123" s="627"/>
      <c r="BSW123" s="627"/>
      <c r="BSX123" s="627"/>
      <c r="BSY123" s="627"/>
      <c r="BSZ123" s="627"/>
      <c r="BTA123" s="627"/>
      <c r="BTB123" s="627"/>
      <c r="BTC123" s="627"/>
      <c r="BTD123" s="627"/>
      <c r="BTE123" s="627"/>
      <c r="BTF123" s="627"/>
      <c r="BTG123" s="627"/>
      <c r="BTH123" s="627"/>
      <c r="BTI123" s="627"/>
      <c r="BTJ123" s="627"/>
      <c r="BTK123" s="627"/>
      <c r="BTL123" s="627"/>
      <c r="BTM123" s="627"/>
      <c r="BTN123" s="627"/>
      <c r="BTO123" s="627"/>
      <c r="BTP123" s="627"/>
      <c r="BTQ123" s="627"/>
      <c r="BTR123" s="627"/>
      <c r="BTS123" s="627"/>
      <c r="BTT123" s="627"/>
      <c r="BTU123" s="627"/>
      <c r="BTV123" s="627"/>
      <c r="BTW123" s="627"/>
      <c r="BTX123" s="627"/>
      <c r="BTY123" s="627"/>
      <c r="BTZ123" s="627"/>
      <c r="BUA123" s="627"/>
      <c r="BUB123" s="627"/>
      <c r="BUC123" s="627"/>
      <c r="BUD123" s="627"/>
      <c r="BUE123" s="627"/>
      <c r="BUF123" s="627"/>
      <c r="BUG123" s="627"/>
      <c r="BUH123" s="627"/>
      <c r="BUI123" s="627"/>
      <c r="BUJ123" s="627"/>
      <c r="BUK123" s="627"/>
      <c r="BUL123" s="627"/>
      <c r="BUM123" s="627"/>
      <c r="BUN123" s="627"/>
      <c r="BUO123" s="627"/>
      <c r="BUP123" s="627"/>
      <c r="BUQ123" s="627"/>
      <c r="BUR123" s="627"/>
      <c r="BUS123" s="627"/>
      <c r="BUT123" s="627"/>
      <c r="BUU123" s="627"/>
      <c r="BUV123" s="627"/>
      <c r="BUW123" s="627"/>
      <c r="BUX123" s="627"/>
      <c r="BUY123" s="627"/>
      <c r="BUZ123" s="627"/>
      <c r="BVA123" s="627"/>
      <c r="BVB123" s="627"/>
      <c r="BVC123" s="627"/>
      <c r="BVD123" s="627"/>
      <c r="BVE123" s="627"/>
      <c r="BVF123" s="627"/>
      <c r="BVG123" s="627"/>
      <c r="BVH123" s="627"/>
      <c r="BVI123" s="627"/>
      <c r="BVJ123" s="627"/>
      <c r="BVK123" s="627"/>
      <c r="BVL123" s="627"/>
      <c r="BVM123" s="627"/>
      <c r="BVN123" s="627"/>
      <c r="BVO123" s="627"/>
      <c r="BVP123" s="627"/>
      <c r="BVQ123" s="627"/>
      <c r="BVR123" s="627"/>
      <c r="BVS123" s="627"/>
      <c r="BVT123" s="627"/>
      <c r="BVU123" s="627"/>
      <c r="BVV123" s="627"/>
      <c r="BVW123" s="627"/>
      <c r="BVX123" s="627"/>
      <c r="BVY123" s="627"/>
      <c r="BVZ123" s="627"/>
      <c r="BWA123" s="627"/>
      <c r="BWB123" s="627"/>
      <c r="BWC123" s="627"/>
      <c r="BWD123" s="627"/>
      <c r="BWE123" s="627"/>
      <c r="BWF123" s="627"/>
      <c r="BWG123" s="627"/>
      <c r="BWH123" s="627"/>
      <c r="BWI123" s="627"/>
      <c r="BWJ123" s="627"/>
      <c r="BWK123" s="627"/>
      <c r="BWL123" s="627"/>
      <c r="BWM123" s="627"/>
      <c r="BWN123" s="627"/>
      <c r="BWO123" s="627"/>
      <c r="BWP123" s="627"/>
      <c r="BWQ123" s="627"/>
      <c r="BWR123" s="627"/>
      <c r="BWS123" s="627"/>
      <c r="BWT123" s="627"/>
      <c r="BWU123" s="627"/>
      <c r="BWV123" s="627"/>
      <c r="BWW123" s="627"/>
      <c r="BWX123" s="627"/>
      <c r="BWY123" s="627"/>
      <c r="BWZ123" s="627"/>
      <c r="BXA123" s="627"/>
      <c r="BXB123" s="627"/>
      <c r="BXC123" s="627"/>
      <c r="BXD123" s="627"/>
      <c r="BXE123" s="627"/>
      <c r="BXF123" s="627"/>
      <c r="BXG123" s="627"/>
      <c r="BXH123" s="627"/>
      <c r="BXI123" s="627"/>
      <c r="BXJ123" s="627"/>
      <c r="BXK123" s="627"/>
      <c r="BXL123" s="627"/>
      <c r="BXM123" s="627"/>
      <c r="BXN123" s="627"/>
      <c r="BXO123" s="627"/>
      <c r="BXP123" s="627"/>
      <c r="BXQ123" s="627"/>
      <c r="BXR123" s="627"/>
      <c r="BXS123" s="627"/>
      <c r="BXT123" s="627"/>
      <c r="BXU123" s="627"/>
      <c r="BXV123" s="627"/>
      <c r="BXW123" s="627"/>
      <c r="BXX123" s="627"/>
      <c r="BXY123" s="627"/>
      <c r="BXZ123" s="627"/>
      <c r="BYA123" s="627"/>
      <c r="BYB123" s="627"/>
      <c r="BYC123" s="627"/>
      <c r="BYD123" s="627"/>
      <c r="BYE123" s="627"/>
      <c r="BYF123" s="627"/>
      <c r="BYG123" s="627"/>
      <c r="BYH123" s="627"/>
      <c r="BYI123" s="627"/>
      <c r="BYJ123" s="627"/>
      <c r="BYK123" s="627"/>
      <c r="BYL123" s="627"/>
      <c r="BYM123" s="627"/>
      <c r="BYN123" s="627"/>
      <c r="BYO123" s="627"/>
      <c r="BYP123" s="627"/>
      <c r="BYQ123" s="627"/>
      <c r="BYR123" s="627"/>
      <c r="BYS123" s="627"/>
      <c r="BYT123" s="627"/>
      <c r="BYU123" s="627"/>
      <c r="BYV123" s="627"/>
      <c r="BYW123" s="627"/>
      <c r="BYX123" s="627"/>
      <c r="BYY123" s="627"/>
      <c r="BYZ123" s="627"/>
      <c r="BZA123" s="627"/>
      <c r="BZB123" s="627"/>
      <c r="BZC123" s="627"/>
      <c r="BZD123" s="627"/>
      <c r="BZE123" s="627"/>
      <c r="BZF123" s="627"/>
      <c r="BZG123" s="627"/>
      <c r="BZH123" s="627"/>
      <c r="BZI123" s="627"/>
      <c r="BZJ123" s="627"/>
      <c r="BZK123" s="627"/>
      <c r="BZL123" s="627"/>
      <c r="BZM123" s="627"/>
      <c r="BZN123" s="627"/>
      <c r="BZO123" s="627"/>
      <c r="BZP123" s="627"/>
      <c r="BZQ123" s="627"/>
      <c r="BZR123" s="627"/>
      <c r="BZS123" s="627"/>
      <c r="BZT123" s="627"/>
      <c r="BZU123" s="627"/>
      <c r="BZV123" s="627"/>
      <c r="BZW123" s="627"/>
      <c r="BZX123" s="627"/>
      <c r="BZY123" s="627"/>
      <c r="BZZ123" s="627"/>
      <c r="CAA123" s="627"/>
      <c r="CAB123" s="627"/>
      <c r="CAC123" s="627"/>
      <c r="CAD123" s="627"/>
      <c r="CAE123" s="627"/>
      <c r="CAF123" s="627"/>
      <c r="CAG123" s="627"/>
      <c r="CAH123" s="627"/>
      <c r="CAI123" s="627"/>
      <c r="CAJ123" s="627"/>
      <c r="CAK123" s="627"/>
      <c r="CAL123" s="627"/>
      <c r="CAM123" s="627"/>
      <c r="CAN123" s="627"/>
      <c r="CAO123" s="627"/>
      <c r="CAP123" s="627"/>
      <c r="CAQ123" s="627"/>
      <c r="CAR123" s="627"/>
      <c r="CAS123" s="627"/>
      <c r="CAT123" s="627"/>
      <c r="CAU123" s="627"/>
      <c r="CAV123" s="627"/>
      <c r="CAW123" s="627"/>
      <c r="CAX123" s="627"/>
      <c r="CAY123" s="627"/>
      <c r="CAZ123" s="627"/>
      <c r="CBA123" s="627"/>
      <c r="CBB123" s="627"/>
      <c r="CBC123" s="627"/>
      <c r="CBD123" s="627"/>
      <c r="CBE123" s="627"/>
      <c r="CBF123" s="627"/>
      <c r="CBG123" s="627"/>
      <c r="CBH123" s="627"/>
      <c r="CBI123" s="627"/>
      <c r="CBJ123" s="627"/>
      <c r="CBK123" s="627"/>
      <c r="CBL123" s="627"/>
      <c r="CBM123" s="627"/>
      <c r="CBN123" s="627"/>
      <c r="CBO123" s="627"/>
      <c r="CBP123" s="627"/>
      <c r="CBQ123" s="627"/>
      <c r="CBR123" s="627"/>
      <c r="CBS123" s="627"/>
      <c r="CBT123" s="627"/>
      <c r="CBU123" s="627"/>
      <c r="CBV123" s="627"/>
      <c r="CBW123" s="627"/>
      <c r="CBX123" s="627"/>
      <c r="CBY123" s="627"/>
      <c r="CBZ123" s="627"/>
      <c r="CCA123" s="627"/>
      <c r="CCB123" s="627"/>
      <c r="CCC123" s="627"/>
      <c r="CCD123" s="627"/>
      <c r="CCE123" s="627"/>
      <c r="CCF123" s="627"/>
      <c r="CCG123" s="627"/>
      <c r="CCH123" s="627"/>
      <c r="CCI123" s="627"/>
      <c r="CCJ123" s="627"/>
      <c r="CCK123" s="627"/>
      <c r="CCL123" s="627"/>
      <c r="CCM123" s="627"/>
      <c r="CCN123" s="627"/>
      <c r="CCO123" s="627"/>
      <c r="CCP123" s="627"/>
      <c r="CCQ123" s="627"/>
      <c r="CCR123" s="627"/>
      <c r="CCS123" s="627"/>
      <c r="CCT123" s="627"/>
      <c r="CCU123" s="627"/>
      <c r="CCV123" s="627"/>
      <c r="CCW123" s="627"/>
      <c r="CCX123" s="627"/>
      <c r="CCY123" s="627"/>
      <c r="CCZ123" s="627"/>
      <c r="CDA123" s="627"/>
      <c r="CDB123" s="627"/>
      <c r="CDC123" s="627"/>
      <c r="CDD123" s="627"/>
      <c r="CDE123" s="627"/>
      <c r="CDF123" s="627"/>
      <c r="CDG123" s="627"/>
      <c r="CDH123" s="627"/>
      <c r="CDI123" s="627"/>
      <c r="CDJ123" s="627"/>
      <c r="CDK123" s="627"/>
      <c r="CDL123" s="627"/>
      <c r="CDM123" s="627"/>
      <c r="CDN123" s="627"/>
      <c r="CDO123" s="627"/>
      <c r="CDP123" s="627"/>
      <c r="CDQ123" s="627"/>
      <c r="CDR123" s="627"/>
      <c r="CDS123" s="627"/>
      <c r="CDT123" s="627"/>
      <c r="CDU123" s="627"/>
      <c r="CDV123" s="627"/>
      <c r="CDW123" s="627"/>
      <c r="CDX123" s="627"/>
      <c r="CDY123" s="627"/>
      <c r="CDZ123" s="627"/>
      <c r="CEA123" s="627"/>
      <c r="CEB123" s="627"/>
      <c r="CEC123" s="627"/>
      <c r="CED123" s="627"/>
      <c r="CEE123" s="627"/>
      <c r="CEF123" s="627"/>
      <c r="CEG123" s="627"/>
      <c r="CEH123" s="627"/>
      <c r="CEI123" s="627"/>
      <c r="CEJ123" s="627"/>
      <c r="CEK123" s="627"/>
      <c r="CEL123" s="627"/>
      <c r="CEM123" s="627"/>
      <c r="CEN123" s="627"/>
      <c r="CEO123" s="627"/>
      <c r="CEP123" s="627"/>
      <c r="CEQ123" s="627"/>
      <c r="CER123" s="627"/>
      <c r="CES123" s="627"/>
      <c r="CET123" s="627"/>
      <c r="CEU123" s="627"/>
      <c r="CEV123" s="627"/>
      <c r="CEW123" s="627"/>
      <c r="CEX123" s="627"/>
      <c r="CEY123" s="627"/>
      <c r="CEZ123" s="627"/>
      <c r="CFA123" s="627"/>
      <c r="CFB123" s="627"/>
      <c r="CFC123" s="627"/>
      <c r="CFD123" s="627"/>
      <c r="CFE123" s="627"/>
      <c r="CFF123" s="627"/>
      <c r="CFG123" s="627"/>
      <c r="CFH123" s="627"/>
      <c r="CFI123" s="627"/>
      <c r="CFJ123" s="627"/>
      <c r="CFK123" s="627"/>
      <c r="CFL123" s="627"/>
      <c r="CFM123" s="627"/>
      <c r="CFN123" s="627"/>
      <c r="CFO123" s="627"/>
      <c r="CFP123" s="627"/>
      <c r="CFQ123" s="627"/>
      <c r="CFR123" s="627"/>
      <c r="CFS123" s="627"/>
      <c r="CFT123" s="627"/>
      <c r="CFU123" s="627"/>
      <c r="CFV123" s="627"/>
      <c r="CFW123" s="627"/>
      <c r="CFX123" s="627"/>
      <c r="CFY123" s="627"/>
      <c r="CFZ123" s="627"/>
      <c r="CGA123" s="627"/>
      <c r="CGB123" s="627"/>
      <c r="CGC123" s="627"/>
      <c r="CGD123" s="627"/>
      <c r="CGE123" s="627"/>
      <c r="CGF123" s="627"/>
      <c r="CGG123" s="627"/>
      <c r="CGH123" s="627"/>
      <c r="CGI123" s="627"/>
      <c r="CGJ123" s="627"/>
      <c r="CGK123" s="627"/>
      <c r="CGL123" s="627"/>
      <c r="CGM123" s="627"/>
      <c r="CGN123" s="627"/>
      <c r="CGO123" s="627"/>
      <c r="CGP123" s="627"/>
      <c r="CGQ123" s="627"/>
      <c r="CGR123" s="627"/>
      <c r="CGS123" s="627"/>
      <c r="CGT123" s="627"/>
      <c r="CGU123" s="627"/>
      <c r="CGV123" s="627"/>
      <c r="CGW123" s="627"/>
      <c r="CGX123" s="627"/>
      <c r="CGY123" s="627"/>
      <c r="CGZ123" s="627"/>
      <c r="CHA123" s="627"/>
      <c r="CHB123" s="627"/>
      <c r="CHC123" s="627"/>
      <c r="CHD123" s="627"/>
      <c r="CHE123" s="627"/>
      <c r="CHF123" s="627"/>
      <c r="CHG123" s="627"/>
      <c r="CHH123" s="627"/>
      <c r="CHI123" s="627"/>
      <c r="CHJ123" s="627"/>
      <c r="CHK123" s="627"/>
      <c r="CHL123" s="627"/>
      <c r="CHM123" s="627"/>
      <c r="CHN123" s="627"/>
      <c r="CHO123" s="627"/>
      <c r="CHP123" s="627"/>
      <c r="CHQ123" s="627"/>
      <c r="CHR123" s="627"/>
      <c r="CHS123" s="627"/>
      <c r="CHT123" s="627"/>
      <c r="CHU123" s="627"/>
      <c r="CHV123" s="627"/>
      <c r="CHW123" s="627"/>
      <c r="CHX123" s="627"/>
      <c r="CHY123" s="627"/>
      <c r="CHZ123" s="627"/>
      <c r="CIA123" s="627"/>
      <c r="CIB123" s="627"/>
      <c r="CIC123" s="627"/>
      <c r="CID123" s="627"/>
      <c r="CIE123" s="627"/>
      <c r="CIF123" s="627"/>
      <c r="CIG123" s="627"/>
      <c r="CIH123" s="627"/>
      <c r="CII123" s="627"/>
      <c r="CIJ123" s="627"/>
      <c r="CIK123" s="627"/>
      <c r="CIL123" s="627"/>
      <c r="CIM123" s="627"/>
      <c r="CIN123" s="627"/>
      <c r="CIO123" s="627"/>
      <c r="CIP123" s="627"/>
      <c r="CIQ123" s="627"/>
      <c r="CIR123" s="627"/>
      <c r="CIS123" s="627"/>
      <c r="CIT123" s="627"/>
      <c r="CIU123" s="627"/>
      <c r="CIV123" s="627"/>
      <c r="CIW123" s="627"/>
      <c r="CIX123" s="627"/>
      <c r="CIY123" s="627"/>
      <c r="CIZ123" s="627"/>
      <c r="CJA123" s="627"/>
      <c r="CJB123" s="627"/>
      <c r="CJC123" s="627"/>
      <c r="CJD123" s="627"/>
      <c r="CJE123" s="627"/>
      <c r="CJF123" s="627"/>
      <c r="CJG123" s="627"/>
      <c r="CJH123" s="627"/>
      <c r="CJI123" s="627"/>
      <c r="CJJ123" s="627"/>
      <c r="CJK123" s="627"/>
      <c r="CJL123" s="627"/>
      <c r="CJM123" s="627"/>
      <c r="CJN123" s="627"/>
      <c r="CJO123" s="627"/>
      <c r="CJP123" s="627"/>
      <c r="CJQ123" s="627"/>
      <c r="CJR123" s="627"/>
      <c r="CJS123" s="627"/>
      <c r="CJT123" s="627"/>
      <c r="CJU123" s="627"/>
      <c r="CJV123" s="627"/>
      <c r="CJW123" s="627"/>
      <c r="CJX123" s="627"/>
      <c r="CJY123" s="627"/>
      <c r="CJZ123" s="627"/>
      <c r="CKA123" s="627"/>
      <c r="CKB123" s="627"/>
      <c r="CKC123" s="627"/>
      <c r="CKD123" s="627"/>
      <c r="CKE123" s="627"/>
      <c r="CKF123" s="627"/>
      <c r="CKG123" s="627"/>
      <c r="CKH123" s="627"/>
      <c r="CKI123" s="627"/>
      <c r="CKJ123" s="627"/>
      <c r="CKK123" s="627"/>
      <c r="CKL123" s="627"/>
      <c r="CKM123" s="627"/>
      <c r="CKN123" s="627"/>
      <c r="CKO123" s="627"/>
      <c r="CKP123" s="627"/>
      <c r="CKQ123" s="627"/>
      <c r="CKR123" s="627"/>
      <c r="CKS123" s="627"/>
      <c r="CKT123" s="627"/>
      <c r="CKU123" s="627"/>
      <c r="CKV123" s="627"/>
      <c r="CKW123" s="627"/>
      <c r="CKX123" s="627"/>
      <c r="CKY123" s="627"/>
      <c r="CKZ123" s="627"/>
      <c r="CLA123" s="627"/>
      <c r="CLB123" s="627"/>
      <c r="CLC123" s="627"/>
      <c r="CLD123" s="627"/>
      <c r="CLE123" s="627"/>
      <c r="CLF123" s="627"/>
      <c r="CLG123" s="627"/>
      <c r="CLH123" s="627"/>
      <c r="CLI123" s="627"/>
      <c r="CLJ123" s="627"/>
      <c r="CLK123" s="627"/>
      <c r="CLL123" s="627"/>
      <c r="CLM123" s="627"/>
      <c r="CLN123" s="627"/>
      <c r="CLO123" s="627"/>
      <c r="CLP123" s="627"/>
      <c r="CLQ123" s="627"/>
      <c r="CLR123" s="627"/>
      <c r="CLS123" s="627"/>
      <c r="CLT123" s="627"/>
      <c r="CLU123" s="627"/>
      <c r="CLV123" s="627"/>
      <c r="CLW123" s="627"/>
      <c r="CLX123" s="627"/>
      <c r="CLY123" s="627"/>
      <c r="CLZ123" s="627"/>
      <c r="CMA123" s="627"/>
      <c r="CMB123" s="627"/>
      <c r="CMC123" s="627"/>
      <c r="CMD123" s="627"/>
      <c r="CME123" s="627"/>
      <c r="CMF123" s="627"/>
      <c r="CMG123" s="627"/>
      <c r="CMH123" s="627"/>
      <c r="CMI123" s="627"/>
      <c r="CMJ123" s="627"/>
      <c r="CMK123" s="627"/>
      <c r="CML123" s="627"/>
      <c r="CMM123" s="627"/>
      <c r="CMN123" s="627"/>
      <c r="CMO123" s="627"/>
      <c r="CMP123" s="627"/>
      <c r="CMQ123" s="627"/>
      <c r="CMR123" s="627"/>
      <c r="CMS123" s="627"/>
      <c r="CMT123" s="627"/>
      <c r="CMU123" s="627"/>
      <c r="CMV123" s="627"/>
      <c r="CMW123" s="627"/>
      <c r="CMX123" s="627"/>
      <c r="CMY123" s="627"/>
      <c r="CMZ123" s="627"/>
      <c r="CNA123" s="627"/>
      <c r="CNB123" s="627"/>
      <c r="CNC123" s="627"/>
      <c r="CND123" s="627"/>
      <c r="CNE123" s="627"/>
      <c r="CNF123" s="627"/>
      <c r="CNG123" s="627"/>
      <c r="CNH123" s="627"/>
      <c r="CNI123" s="627"/>
      <c r="CNJ123" s="627"/>
      <c r="CNK123" s="627"/>
      <c r="CNL123" s="627"/>
      <c r="CNM123" s="627"/>
      <c r="CNN123" s="627"/>
      <c r="CNO123" s="627"/>
      <c r="CNP123" s="627"/>
      <c r="CNQ123" s="627"/>
      <c r="CNR123" s="627"/>
      <c r="CNS123" s="627"/>
      <c r="CNT123" s="627"/>
      <c r="CNU123" s="627"/>
      <c r="CNV123" s="627"/>
      <c r="CNW123" s="627"/>
      <c r="CNX123" s="627"/>
      <c r="CNY123" s="627"/>
      <c r="CNZ123" s="627"/>
      <c r="COA123" s="627"/>
      <c r="COB123" s="627"/>
      <c r="COC123" s="627"/>
      <c r="COD123" s="627"/>
      <c r="COE123" s="627"/>
      <c r="COF123" s="627"/>
      <c r="COG123" s="627"/>
      <c r="COH123" s="627"/>
      <c r="COI123" s="627"/>
      <c r="COJ123" s="627"/>
      <c r="COK123" s="627"/>
      <c r="COL123" s="627"/>
      <c r="COM123" s="627"/>
      <c r="CON123" s="627"/>
      <c r="COO123" s="627"/>
      <c r="COP123" s="627"/>
      <c r="COQ123" s="627"/>
      <c r="COR123" s="627"/>
      <c r="COS123" s="627"/>
      <c r="COT123" s="627"/>
      <c r="COU123" s="627"/>
      <c r="COV123" s="627"/>
      <c r="COW123" s="627"/>
      <c r="COX123" s="627"/>
      <c r="COY123" s="627"/>
      <c r="COZ123" s="627"/>
      <c r="CPA123" s="627"/>
      <c r="CPB123" s="627"/>
      <c r="CPC123" s="627"/>
      <c r="CPD123" s="627"/>
      <c r="CPE123" s="627"/>
      <c r="CPF123" s="627"/>
      <c r="CPG123" s="627"/>
      <c r="CPH123" s="627"/>
      <c r="CPI123" s="627"/>
      <c r="CPJ123" s="627"/>
      <c r="CPK123" s="627"/>
      <c r="CPL123" s="627"/>
      <c r="CPM123" s="627"/>
      <c r="CPN123" s="627"/>
      <c r="CPO123" s="627"/>
      <c r="CPP123" s="627"/>
      <c r="CPQ123" s="627"/>
      <c r="CPR123" s="627"/>
      <c r="CPS123" s="627"/>
      <c r="CPT123" s="627"/>
      <c r="CPU123" s="627"/>
      <c r="CPV123" s="627"/>
      <c r="CPW123" s="627"/>
      <c r="CPX123" s="627"/>
      <c r="CPY123" s="627"/>
      <c r="CPZ123" s="627"/>
      <c r="CQA123" s="627"/>
      <c r="CQB123" s="627"/>
      <c r="CQC123" s="627"/>
      <c r="CQD123" s="627"/>
      <c r="CQE123" s="627"/>
      <c r="CQF123" s="627"/>
      <c r="CQG123" s="627"/>
      <c r="CQH123" s="627"/>
      <c r="CQI123" s="627"/>
      <c r="CQJ123" s="627"/>
      <c r="CQK123" s="627"/>
      <c r="CQL123" s="627"/>
      <c r="CQM123" s="627"/>
      <c r="CQN123" s="627"/>
      <c r="CQO123" s="627"/>
      <c r="CQP123" s="627"/>
      <c r="CQQ123" s="627"/>
      <c r="CQR123" s="627"/>
      <c r="CQS123" s="627"/>
      <c r="CQT123" s="627"/>
      <c r="CQU123" s="627"/>
      <c r="CQV123" s="627"/>
      <c r="CQW123" s="627"/>
      <c r="CQX123" s="627"/>
      <c r="CQY123" s="627"/>
      <c r="CQZ123" s="627"/>
      <c r="CRA123" s="627"/>
      <c r="CRB123" s="627"/>
      <c r="CRC123" s="627"/>
      <c r="CRD123" s="627"/>
      <c r="CRE123" s="627"/>
      <c r="CRF123" s="627"/>
      <c r="CRG123" s="627"/>
      <c r="CRH123" s="627"/>
      <c r="CRI123" s="627"/>
      <c r="CRJ123" s="627"/>
      <c r="CRK123" s="627"/>
      <c r="CRL123" s="627"/>
      <c r="CRM123" s="627"/>
      <c r="CRN123" s="627"/>
      <c r="CRO123" s="627"/>
      <c r="CRP123" s="627"/>
      <c r="CRQ123" s="627"/>
      <c r="CRR123" s="627"/>
      <c r="CRS123" s="627"/>
      <c r="CRT123" s="627"/>
      <c r="CRU123" s="627"/>
      <c r="CRV123" s="627"/>
      <c r="CRW123" s="627"/>
      <c r="CRX123" s="627"/>
      <c r="CRY123" s="627"/>
      <c r="CRZ123" s="627"/>
      <c r="CSA123" s="627"/>
      <c r="CSB123" s="627"/>
      <c r="CSC123" s="627"/>
      <c r="CSD123" s="627"/>
      <c r="CSE123" s="627"/>
      <c r="CSF123" s="627"/>
      <c r="CSG123" s="627"/>
      <c r="CSH123" s="627"/>
      <c r="CSI123" s="627"/>
      <c r="CSJ123" s="627"/>
      <c r="CSK123" s="627"/>
      <c r="CSL123" s="627"/>
      <c r="CSM123" s="627"/>
      <c r="CSN123" s="627"/>
      <c r="CSO123" s="627"/>
      <c r="CSP123" s="627"/>
      <c r="CSQ123" s="627"/>
      <c r="CSR123" s="627"/>
      <c r="CSS123" s="627"/>
      <c r="CST123" s="627"/>
      <c r="CSU123" s="627"/>
      <c r="CSV123" s="627"/>
      <c r="CSW123" s="627"/>
      <c r="CSX123" s="627"/>
      <c r="CSY123" s="627"/>
      <c r="CSZ123" s="627"/>
      <c r="CTA123" s="627"/>
      <c r="CTB123" s="627"/>
      <c r="CTC123" s="627"/>
      <c r="CTD123" s="627"/>
      <c r="CTE123" s="627"/>
      <c r="CTF123" s="627"/>
      <c r="CTG123" s="627"/>
      <c r="CTH123" s="627"/>
      <c r="CTI123" s="627"/>
      <c r="CTJ123" s="627"/>
      <c r="CTK123" s="627"/>
      <c r="CTL123" s="627"/>
      <c r="CTM123" s="627"/>
      <c r="CTN123" s="627"/>
      <c r="CTO123" s="627"/>
      <c r="CTP123" s="627"/>
      <c r="CTQ123" s="627"/>
      <c r="CTR123" s="627"/>
      <c r="CTS123" s="627"/>
      <c r="CTT123" s="627"/>
      <c r="CTU123" s="627"/>
      <c r="CTV123" s="627"/>
      <c r="CTW123" s="627"/>
      <c r="CTX123" s="627"/>
      <c r="CTY123" s="627"/>
      <c r="CTZ123" s="627"/>
      <c r="CUA123" s="627"/>
      <c r="CUB123" s="627"/>
      <c r="CUC123" s="627"/>
      <c r="CUD123" s="627"/>
      <c r="CUE123" s="627"/>
      <c r="CUF123" s="627"/>
      <c r="CUG123" s="627"/>
      <c r="CUH123" s="627"/>
      <c r="CUI123" s="627"/>
      <c r="CUJ123" s="627"/>
      <c r="CUK123" s="627"/>
      <c r="CUL123" s="627"/>
      <c r="CUM123" s="627"/>
      <c r="CUN123" s="627"/>
      <c r="CUO123" s="627"/>
      <c r="CUP123" s="627"/>
      <c r="CUQ123" s="627"/>
      <c r="CUR123" s="627"/>
      <c r="CUS123" s="627"/>
      <c r="CUT123" s="627"/>
      <c r="CUU123" s="627"/>
      <c r="CUV123" s="627"/>
      <c r="CUW123" s="627"/>
      <c r="CUX123" s="627"/>
      <c r="CUY123" s="627"/>
      <c r="CUZ123" s="627"/>
      <c r="CVA123" s="627"/>
      <c r="CVB123" s="627"/>
      <c r="CVC123" s="627"/>
      <c r="CVD123" s="627"/>
      <c r="CVE123" s="627"/>
      <c r="CVF123" s="627"/>
      <c r="CVG123" s="627"/>
      <c r="CVH123" s="627"/>
      <c r="CVI123" s="627"/>
      <c r="CVJ123" s="627"/>
      <c r="CVK123" s="627"/>
      <c r="CVL123" s="627"/>
      <c r="CVM123" s="627"/>
      <c r="CVN123" s="627"/>
      <c r="CVO123" s="627"/>
      <c r="CVP123" s="627"/>
      <c r="CVQ123" s="627"/>
      <c r="CVR123" s="627"/>
      <c r="CVS123" s="627"/>
      <c r="CVT123" s="627"/>
      <c r="CVU123" s="627"/>
      <c r="CVV123" s="627"/>
      <c r="CVW123" s="627"/>
      <c r="CVX123" s="627"/>
      <c r="CVY123" s="627"/>
      <c r="CVZ123" s="627"/>
      <c r="CWA123" s="627"/>
      <c r="CWB123" s="627"/>
      <c r="CWC123" s="627"/>
      <c r="CWD123" s="627"/>
      <c r="CWE123" s="627"/>
      <c r="CWF123" s="627"/>
      <c r="CWG123" s="627"/>
      <c r="CWH123" s="627"/>
      <c r="CWI123" s="627"/>
      <c r="CWJ123" s="627"/>
      <c r="CWK123" s="627"/>
      <c r="CWL123" s="627"/>
      <c r="CWM123" s="627"/>
      <c r="CWN123" s="627"/>
      <c r="CWO123" s="627"/>
      <c r="CWP123" s="627"/>
      <c r="CWQ123" s="627"/>
      <c r="CWR123" s="627"/>
      <c r="CWS123" s="627"/>
      <c r="CWT123" s="627"/>
      <c r="CWU123" s="627"/>
      <c r="CWV123" s="627"/>
      <c r="CWW123" s="627"/>
      <c r="CWX123" s="627"/>
      <c r="CWY123" s="627"/>
      <c r="CWZ123" s="627"/>
      <c r="CXA123" s="627"/>
      <c r="CXB123" s="627"/>
      <c r="CXC123" s="627"/>
      <c r="CXD123" s="627"/>
      <c r="CXE123" s="627"/>
      <c r="CXF123" s="627"/>
      <c r="CXG123" s="627"/>
      <c r="CXH123" s="627"/>
      <c r="CXI123" s="627"/>
      <c r="CXJ123" s="627"/>
      <c r="CXK123" s="627"/>
      <c r="CXL123" s="627"/>
      <c r="CXM123" s="627"/>
      <c r="CXN123" s="627"/>
      <c r="CXO123" s="627"/>
      <c r="CXP123" s="627"/>
      <c r="CXQ123" s="627"/>
      <c r="CXR123" s="627"/>
      <c r="CXS123" s="627"/>
      <c r="CXT123" s="627"/>
      <c r="CXU123" s="627"/>
      <c r="CXV123" s="627"/>
      <c r="CXW123" s="627"/>
      <c r="CXX123" s="627"/>
      <c r="CXY123" s="627"/>
      <c r="CXZ123" s="627"/>
      <c r="CYA123" s="627"/>
      <c r="CYB123" s="627"/>
      <c r="CYC123" s="627"/>
      <c r="CYD123" s="627"/>
      <c r="CYE123" s="627"/>
      <c r="CYF123" s="627"/>
      <c r="CYG123" s="627"/>
      <c r="CYH123" s="627"/>
      <c r="CYI123" s="627"/>
      <c r="CYJ123" s="627"/>
      <c r="CYK123" s="627"/>
      <c r="CYL123" s="627"/>
      <c r="CYM123" s="627"/>
      <c r="CYN123" s="627"/>
      <c r="CYO123" s="627"/>
      <c r="CYP123" s="627"/>
      <c r="CYQ123" s="627"/>
      <c r="CYR123" s="627"/>
      <c r="CYS123" s="627"/>
      <c r="CYT123" s="627"/>
      <c r="CYU123" s="627"/>
      <c r="CYV123" s="627"/>
      <c r="CYW123" s="627"/>
      <c r="CYX123" s="627"/>
      <c r="CYY123" s="627"/>
      <c r="CYZ123" s="627"/>
      <c r="CZA123" s="627"/>
      <c r="CZB123" s="627"/>
      <c r="CZC123" s="627"/>
      <c r="CZD123" s="627"/>
      <c r="CZE123" s="627"/>
      <c r="CZF123" s="627"/>
      <c r="CZG123" s="627"/>
      <c r="CZH123" s="627"/>
      <c r="CZI123" s="627"/>
      <c r="CZJ123" s="627"/>
      <c r="CZK123" s="627"/>
      <c r="CZL123" s="627"/>
      <c r="CZM123" s="627"/>
      <c r="CZN123" s="627"/>
      <c r="CZO123" s="627"/>
      <c r="CZP123" s="627"/>
      <c r="CZQ123" s="627"/>
      <c r="CZR123" s="627"/>
      <c r="CZS123" s="627"/>
      <c r="CZT123" s="627"/>
      <c r="CZU123" s="627"/>
      <c r="CZV123" s="627"/>
      <c r="CZW123" s="627"/>
      <c r="CZX123" s="627"/>
      <c r="CZY123" s="627"/>
      <c r="CZZ123" s="627"/>
      <c r="DAA123" s="627"/>
      <c r="DAB123" s="627"/>
      <c r="DAC123" s="627"/>
      <c r="DAD123" s="627"/>
      <c r="DAE123" s="627"/>
      <c r="DAF123" s="627"/>
      <c r="DAG123" s="627"/>
      <c r="DAH123" s="627"/>
      <c r="DAI123" s="627"/>
      <c r="DAJ123" s="627"/>
      <c r="DAK123" s="627"/>
      <c r="DAL123" s="627"/>
      <c r="DAM123" s="627"/>
      <c r="DAN123" s="627"/>
      <c r="DAO123" s="627"/>
      <c r="DAP123" s="627"/>
      <c r="DAQ123" s="627"/>
      <c r="DAR123" s="627"/>
      <c r="DAS123" s="627"/>
      <c r="DAT123" s="627"/>
      <c r="DAU123" s="627"/>
      <c r="DAV123" s="627"/>
      <c r="DAW123" s="627"/>
      <c r="DAX123" s="627"/>
      <c r="DAY123" s="627"/>
      <c r="DAZ123" s="627"/>
      <c r="DBA123" s="627"/>
      <c r="DBB123" s="627"/>
      <c r="DBC123" s="627"/>
      <c r="DBD123" s="627"/>
      <c r="DBE123" s="627"/>
      <c r="DBF123" s="627"/>
      <c r="DBG123" s="627"/>
      <c r="DBH123" s="627"/>
      <c r="DBI123" s="627"/>
      <c r="DBJ123" s="627"/>
      <c r="DBK123" s="627"/>
      <c r="DBL123" s="627"/>
      <c r="DBM123" s="627"/>
      <c r="DBN123" s="627"/>
      <c r="DBO123" s="627"/>
      <c r="DBP123" s="627"/>
      <c r="DBQ123" s="627"/>
      <c r="DBR123" s="627"/>
      <c r="DBS123" s="627"/>
      <c r="DBT123" s="627"/>
      <c r="DBU123" s="627"/>
      <c r="DBV123" s="627"/>
      <c r="DBW123" s="627"/>
      <c r="DBX123" s="627"/>
      <c r="DBY123" s="627"/>
      <c r="DBZ123" s="627"/>
      <c r="DCA123" s="627"/>
      <c r="DCB123" s="627"/>
      <c r="DCC123" s="627"/>
      <c r="DCD123" s="627"/>
      <c r="DCE123" s="627"/>
      <c r="DCF123" s="627"/>
      <c r="DCG123" s="627"/>
      <c r="DCH123" s="627"/>
      <c r="DCI123" s="627"/>
      <c r="DCJ123" s="627"/>
      <c r="DCK123" s="627"/>
      <c r="DCL123" s="627"/>
      <c r="DCM123" s="627"/>
      <c r="DCN123" s="627"/>
      <c r="DCO123" s="627"/>
      <c r="DCP123" s="627"/>
      <c r="DCQ123" s="627"/>
      <c r="DCR123" s="627"/>
      <c r="DCS123" s="627"/>
      <c r="DCT123" s="627"/>
      <c r="DCU123" s="627"/>
      <c r="DCV123" s="627"/>
      <c r="DCW123" s="627"/>
      <c r="DCX123" s="627"/>
      <c r="DCY123" s="627"/>
      <c r="DCZ123" s="627"/>
      <c r="DDA123" s="627"/>
      <c r="DDB123" s="627"/>
      <c r="DDC123" s="627"/>
      <c r="DDD123" s="627"/>
      <c r="DDE123" s="627"/>
      <c r="DDF123" s="627"/>
      <c r="DDG123" s="627"/>
      <c r="DDH123" s="627"/>
      <c r="DDI123" s="627"/>
      <c r="DDJ123" s="627"/>
      <c r="DDK123" s="627"/>
      <c r="DDL123" s="627"/>
      <c r="DDM123" s="627"/>
      <c r="DDN123" s="627"/>
      <c r="DDO123" s="627"/>
      <c r="DDP123" s="627"/>
      <c r="DDQ123" s="627"/>
      <c r="DDR123" s="627"/>
      <c r="DDS123" s="627"/>
      <c r="DDT123" s="627"/>
      <c r="DDU123" s="627"/>
      <c r="DDV123" s="627"/>
      <c r="DDW123" s="627"/>
      <c r="DDX123" s="627"/>
      <c r="DDY123" s="627"/>
      <c r="DDZ123" s="627"/>
      <c r="DEA123" s="627"/>
      <c r="DEB123" s="627"/>
      <c r="DEC123" s="627"/>
      <c r="DED123" s="627"/>
      <c r="DEE123" s="627"/>
      <c r="DEF123" s="627"/>
      <c r="DEG123" s="627"/>
      <c r="DEH123" s="627"/>
      <c r="DEI123" s="627"/>
      <c r="DEJ123" s="627"/>
      <c r="DEK123" s="627"/>
      <c r="DEL123" s="627"/>
      <c r="DEM123" s="627"/>
      <c r="DEN123" s="627"/>
      <c r="DEO123" s="627"/>
      <c r="DEP123" s="627"/>
      <c r="DEQ123" s="627"/>
      <c r="DER123" s="627"/>
      <c r="DES123" s="627"/>
      <c r="DET123" s="627"/>
      <c r="DEU123" s="627"/>
      <c r="DEV123" s="627"/>
      <c r="DEW123" s="627"/>
      <c r="DEX123" s="627"/>
      <c r="DEY123" s="627"/>
      <c r="DEZ123" s="627"/>
      <c r="DFA123" s="627"/>
      <c r="DFB123" s="627"/>
      <c r="DFC123" s="627"/>
      <c r="DFD123" s="627"/>
      <c r="DFE123" s="627"/>
      <c r="DFF123" s="627"/>
      <c r="DFG123" s="627"/>
      <c r="DFH123" s="627"/>
      <c r="DFI123" s="627"/>
      <c r="DFJ123" s="627"/>
      <c r="DFK123" s="627"/>
      <c r="DFL123" s="627"/>
      <c r="DFM123" s="627"/>
      <c r="DFN123" s="627"/>
      <c r="DFO123" s="627"/>
      <c r="DFP123" s="627"/>
      <c r="DFQ123" s="627"/>
      <c r="DFR123" s="627"/>
      <c r="DFS123" s="627"/>
      <c r="DFT123" s="627"/>
      <c r="DFU123" s="627"/>
      <c r="DFV123" s="627"/>
      <c r="DFW123" s="627"/>
      <c r="DFX123" s="627"/>
      <c r="DFY123" s="627"/>
      <c r="DFZ123" s="627"/>
      <c r="DGA123" s="627"/>
      <c r="DGB123" s="627"/>
      <c r="DGC123" s="627"/>
      <c r="DGD123" s="627"/>
      <c r="DGE123" s="627"/>
      <c r="DGF123" s="627"/>
      <c r="DGG123" s="627"/>
      <c r="DGH123" s="627"/>
      <c r="DGI123" s="627"/>
      <c r="DGJ123" s="627"/>
      <c r="DGK123" s="627"/>
      <c r="DGL123" s="627"/>
      <c r="DGM123" s="627"/>
      <c r="DGN123" s="627"/>
      <c r="DGO123" s="627"/>
      <c r="DGP123" s="627"/>
      <c r="DGQ123" s="627"/>
      <c r="DGR123" s="627"/>
      <c r="DGS123" s="627"/>
      <c r="DGT123" s="627"/>
      <c r="DGU123" s="627"/>
      <c r="DGV123" s="627"/>
      <c r="DGW123" s="627"/>
      <c r="DGX123" s="627"/>
      <c r="DGY123" s="627"/>
      <c r="DGZ123" s="627"/>
      <c r="DHA123" s="627"/>
      <c r="DHB123" s="627"/>
      <c r="DHC123" s="627"/>
      <c r="DHD123" s="627"/>
      <c r="DHE123" s="627"/>
      <c r="DHF123" s="627"/>
      <c r="DHG123" s="627"/>
      <c r="DHH123" s="627"/>
      <c r="DHI123" s="627"/>
      <c r="DHJ123" s="627"/>
      <c r="DHK123" s="627"/>
      <c r="DHL123" s="627"/>
      <c r="DHM123" s="627"/>
      <c r="DHN123" s="627"/>
      <c r="DHO123" s="627"/>
      <c r="DHP123" s="627"/>
      <c r="DHQ123" s="627"/>
      <c r="DHR123" s="627"/>
      <c r="DHS123" s="627"/>
      <c r="DHT123" s="627"/>
      <c r="DHU123" s="627"/>
      <c r="DHV123" s="627"/>
      <c r="DHW123" s="627"/>
      <c r="DHX123" s="627"/>
      <c r="DHY123" s="627"/>
      <c r="DHZ123" s="627"/>
      <c r="DIA123" s="627"/>
      <c r="DIB123" s="627"/>
      <c r="DIC123" s="627"/>
      <c r="DID123" s="627"/>
      <c r="DIE123" s="627"/>
      <c r="DIF123" s="627"/>
      <c r="DIG123" s="627"/>
      <c r="DIH123" s="627"/>
      <c r="DII123" s="627"/>
      <c r="DIJ123" s="627"/>
      <c r="DIK123" s="627"/>
      <c r="DIL123" s="627"/>
      <c r="DIM123" s="627"/>
      <c r="DIN123" s="627"/>
      <c r="DIO123" s="627"/>
      <c r="DIP123" s="627"/>
      <c r="DIQ123" s="627"/>
      <c r="DIR123" s="627"/>
      <c r="DIS123" s="627"/>
      <c r="DIT123" s="627"/>
      <c r="DIU123" s="627"/>
      <c r="DIV123" s="627"/>
      <c r="DIW123" s="627"/>
      <c r="DIX123" s="627"/>
      <c r="DIY123" s="627"/>
      <c r="DIZ123" s="627"/>
      <c r="DJA123" s="627"/>
      <c r="DJB123" s="627"/>
      <c r="DJC123" s="627"/>
      <c r="DJD123" s="627"/>
      <c r="DJE123" s="627"/>
      <c r="DJF123" s="627"/>
      <c r="DJG123" s="627"/>
      <c r="DJH123" s="627"/>
      <c r="DJI123" s="627"/>
      <c r="DJJ123" s="627"/>
      <c r="DJK123" s="627"/>
      <c r="DJL123" s="627"/>
      <c r="DJM123" s="627"/>
      <c r="DJN123" s="627"/>
      <c r="DJO123" s="627"/>
      <c r="DJP123" s="627"/>
      <c r="DJQ123" s="627"/>
      <c r="DJR123" s="627"/>
      <c r="DJS123" s="627"/>
      <c r="DJT123" s="627"/>
      <c r="DJU123" s="627"/>
      <c r="DJV123" s="627"/>
      <c r="DJW123" s="627"/>
      <c r="DJX123" s="627"/>
      <c r="DJY123" s="627"/>
      <c r="DJZ123" s="627"/>
      <c r="DKA123" s="627"/>
      <c r="DKB123" s="627"/>
      <c r="DKC123" s="627"/>
      <c r="DKD123" s="627"/>
      <c r="DKE123" s="627"/>
      <c r="DKF123" s="627"/>
      <c r="DKG123" s="627"/>
      <c r="DKH123" s="627"/>
      <c r="DKI123" s="627"/>
      <c r="DKJ123" s="627"/>
      <c r="DKK123" s="627"/>
      <c r="DKL123" s="627"/>
      <c r="DKM123" s="627"/>
      <c r="DKN123" s="627"/>
      <c r="DKO123" s="627"/>
      <c r="DKP123" s="627"/>
      <c r="DKQ123" s="627"/>
      <c r="DKR123" s="627"/>
      <c r="DKS123" s="627"/>
      <c r="DKT123" s="627"/>
      <c r="DKU123" s="627"/>
      <c r="DKV123" s="627"/>
      <c r="DKW123" s="627"/>
      <c r="DKX123" s="627"/>
      <c r="DKY123" s="627"/>
      <c r="DKZ123" s="627"/>
      <c r="DLA123" s="627"/>
      <c r="DLB123" s="627"/>
      <c r="DLC123" s="627"/>
      <c r="DLD123" s="627"/>
      <c r="DLE123" s="627"/>
      <c r="DLF123" s="627"/>
      <c r="DLG123" s="627"/>
      <c r="DLH123" s="627"/>
      <c r="DLI123" s="627"/>
      <c r="DLJ123" s="627"/>
      <c r="DLK123" s="627"/>
      <c r="DLL123" s="627"/>
      <c r="DLM123" s="627"/>
      <c r="DLN123" s="627"/>
      <c r="DLO123" s="627"/>
      <c r="DLP123" s="627"/>
      <c r="DLQ123" s="627"/>
      <c r="DLR123" s="627"/>
      <c r="DLS123" s="627"/>
      <c r="DLT123" s="627"/>
      <c r="DLU123" s="627"/>
      <c r="DLV123" s="627"/>
      <c r="DLW123" s="627"/>
      <c r="DLX123" s="627"/>
      <c r="DLY123" s="627"/>
      <c r="DLZ123" s="627"/>
      <c r="DMA123" s="627"/>
      <c r="DMB123" s="627"/>
      <c r="DMC123" s="627"/>
      <c r="DMD123" s="627"/>
      <c r="DME123" s="627"/>
      <c r="DMF123" s="627"/>
      <c r="DMG123" s="627"/>
      <c r="DMH123" s="627"/>
      <c r="DMI123" s="627"/>
      <c r="DMJ123" s="627"/>
      <c r="DMK123" s="627"/>
      <c r="DML123" s="627"/>
      <c r="DMM123" s="627"/>
      <c r="DMN123" s="627"/>
      <c r="DMO123" s="627"/>
      <c r="DMP123" s="627"/>
      <c r="DMQ123" s="627"/>
      <c r="DMR123" s="627"/>
      <c r="DMS123" s="627"/>
      <c r="DMT123" s="627"/>
      <c r="DMU123" s="627"/>
      <c r="DMV123" s="627"/>
      <c r="DMW123" s="627"/>
      <c r="DMX123" s="627"/>
      <c r="DMY123" s="627"/>
      <c r="DMZ123" s="627"/>
      <c r="DNA123" s="627"/>
      <c r="DNB123" s="627"/>
      <c r="DNC123" s="627"/>
      <c r="DND123" s="627"/>
      <c r="DNE123" s="627"/>
      <c r="DNF123" s="627"/>
      <c r="DNG123" s="627"/>
      <c r="DNH123" s="627"/>
      <c r="DNI123" s="627"/>
      <c r="DNJ123" s="627"/>
      <c r="DNK123" s="627"/>
      <c r="DNL123" s="627"/>
      <c r="DNM123" s="627"/>
      <c r="DNN123" s="627"/>
      <c r="DNO123" s="627"/>
      <c r="DNP123" s="627"/>
      <c r="DNQ123" s="627"/>
      <c r="DNR123" s="627"/>
      <c r="DNS123" s="627"/>
      <c r="DNT123" s="627"/>
      <c r="DNU123" s="627"/>
      <c r="DNV123" s="627"/>
      <c r="DNW123" s="627"/>
      <c r="DNX123" s="627"/>
      <c r="DNY123" s="627"/>
      <c r="DNZ123" s="627"/>
      <c r="DOA123" s="627"/>
      <c r="DOB123" s="627"/>
      <c r="DOC123" s="627"/>
      <c r="DOD123" s="627"/>
      <c r="DOE123" s="627"/>
      <c r="DOF123" s="627"/>
      <c r="DOG123" s="627"/>
      <c r="DOH123" s="627"/>
      <c r="DOI123" s="627"/>
      <c r="DOJ123" s="627"/>
      <c r="DOK123" s="627"/>
      <c r="DOL123" s="627"/>
      <c r="DOM123" s="627"/>
      <c r="DON123" s="627"/>
      <c r="DOO123" s="627"/>
      <c r="DOP123" s="627"/>
      <c r="DOQ123" s="627"/>
      <c r="DOR123" s="627"/>
      <c r="DOS123" s="627"/>
      <c r="DOT123" s="627"/>
      <c r="DOU123" s="627"/>
      <c r="DOV123" s="627"/>
      <c r="DOW123" s="627"/>
      <c r="DOX123" s="627"/>
      <c r="DOY123" s="627"/>
      <c r="DOZ123" s="627"/>
      <c r="DPA123" s="627"/>
      <c r="DPB123" s="627"/>
      <c r="DPC123" s="627"/>
      <c r="DPD123" s="627"/>
      <c r="DPE123" s="627"/>
      <c r="DPF123" s="627"/>
      <c r="DPG123" s="627"/>
      <c r="DPH123" s="627"/>
      <c r="DPI123" s="627"/>
      <c r="DPJ123" s="627"/>
      <c r="DPK123" s="627"/>
      <c r="DPL123" s="627"/>
      <c r="DPM123" s="627"/>
      <c r="DPN123" s="627"/>
      <c r="DPO123" s="627"/>
      <c r="DPP123" s="627"/>
      <c r="DPQ123" s="627"/>
      <c r="DPR123" s="627"/>
      <c r="DPS123" s="627"/>
      <c r="DPT123" s="627"/>
      <c r="DPU123" s="627"/>
      <c r="DPV123" s="627"/>
      <c r="DPW123" s="627"/>
      <c r="DPX123" s="627"/>
      <c r="DPY123" s="627"/>
      <c r="DPZ123" s="627"/>
      <c r="DQA123" s="627"/>
      <c r="DQB123" s="627"/>
      <c r="DQC123" s="627"/>
      <c r="DQD123" s="627"/>
      <c r="DQE123" s="627"/>
      <c r="DQF123" s="627"/>
      <c r="DQG123" s="627"/>
      <c r="DQH123" s="627"/>
      <c r="DQI123" s="627"/>
      <c r="DQJ123" s="627"/>
      <c r="DQK123" s="627"/>
      <c r="DQL123" s="627"/>
      <c r="DQM123" s="627"/>
      <c r="DQN123" s="627"/>
      <c r="DQO123" s="627"/>
      <c r="DQP123" s="627"/>
      <c r="DQQ123" s="627"/>
      <c r="DQR123" s="627"/>
      <c r="DQS123" s="627"/>
      <c r="DQT123" s="627"/>
      <c r="DQU123" s="627"/>
      <c r="DQV123" s="627"/>
      <c r="DQW123" s="627"/>
      <c r="DQX123" s="627"/>
      <c r="DQY123" s="627"/>
      <c r="DQZ123" s="627"/>
      <c r="DRA123" s="627"/>
      <c r="DRB123" s="627"/>
      <c r="DRC123" s="627"/>
      <c r="DRD123" s="627"/>
      <c r="DRE123" s="627"/>
      <c r="DRF123" s="627"/>
      <c r="DRG123" s="627"/>
      <c r="DRH123" s="627"/>
      <c r="DRI123" s="627"/>
      <c r="DRJ123" s="627"/>
      <c r="DRK123" s="627"/>
      <c r="DRL123" s="627"/>
      <c r="DRM123" s="627"/>
      <c r="DRN123" s="627"/>
      <c r="DRO123" s="627"/>
      <c r="DRP123" s="627"/>
      <c r="DRQ123" s="627"/>
      <c r="DRR123" s="627"/>
      <c r="DRS123" s="627"/>
      <c r="DRT123" s="627"/>
      <c r="DRU123" s="627"/>
      <c r="DRV123" s="627"/>
      <c r="DRW123" s="627"/>
      <c r="DRX123" s="627"/>
      <c r="DRY123" s="627"/>
      <c r="DRZ123" s="627"/>
      <c r="DSA123" s="627"/>
      <c r="DSB123" s="627"/>
      <c r="DSC123" s="627"/>
      <c r="DSD123" s="627"/>
      <c r="DSE123" s="627"/>
      <c r="DSF123" s="627"/>
      <c r="DSG123" s="627"/>
      <c r="DSH123" s="627"/>
      <c r="DSI123" s="627"/>
      <c r="DSJ123" s="627"/>
      <c r="DSK123" s="627"/>
      <c r="DSL123" s="627"/>
      <c r="DSM123" s="627"/>
      <c r="DSN123" s="627"/>
      <c r="DSO123" s="627"/>
      <c r="DSP123" s="627"/>
      <c r="DSQ123" s="627"/>
      <c r="DSR123" s="627"/>
      <c r="DSS123" s="627"/>
      <c r="DST123" s="627"/>
      <c r="DSU123" s="627"/>
      <c r="DSV123" s="627"/>
      <c r="DSW123" s="627"/>
      <c r="DSX123" s="627"/>
      <c r="DSY123" s="627"/>
      <c r="DSZ123" s="627"/>
      <c r="DTA123" s="627"/>
      <c r="DTB123" s="627"/>
      <c r="DTC123" s="627"/>
      <c r="DTD123" s="627"/>
      <c r="DTE123" s="627"/>
      <c r="DTF123" s="627"/>
      <c r="DTG123" s="627"/>
      <c r="DTH123" s="627"/>
      <c r="DTI123" s="627"/>
      <c r="DTJ123" s="627"/>
      <c r="DTK123" s="627"/>
      <c r="DTL123" s="627"/>
      <c r="DTM123" s="627"/>
      <c r="DTN123" s="627"/>
      <c r="DTO123" s="627"/>
      <c r="DTP123" s="627"/>
      <c r="DTQ123" s="627"/>
      <c r="DTR123" s="627"/>
      <c r="DTS123" s="627"/>
      <c r="DTT123" s="627"/>
      <c r="DTU123" s="627"/>
      <c r="DTV123" s="627"/>
      <c r="DTW123" s="627"/>
      <c r="DTX123" s="627"/>
      <c r="DTY123" s="627"/>
      <c r="DTZ123" s="627"/>
      <c r="DUA123" s="627"/>
      <c r="DUB123" s="627"/>
      <c r="DUC123" s="627"/>
      <c r="DUD123" s="627"/>
      <c r="DUE123" s="627"/>
      <c r="DUF123" s="627"/>
      <c r="DUG123" s="627"/>
      <c r="DUH123" s="627"/>
      <c r="DUI123" s="627"/>
      <c r="DUJ123" s="627"/>
      <c r="DUK123" s="627"/>
      <c r="DUL123" s="627"/>
      <c r="DUM123" s="627"/>
      <c r="DUN123" s="627"/>
      <c r="DUO123" s="627"/>
      <c r="DUP123" s="627"/>
      <c r="DUQ123" s="627"/>
      <c r="DUR123" s="627"/>
      <c r="DUS123" s="627"/>
      <c r="DUT123" s="627"/>
      <c r="DUU123" s="627"/>
      <c r="DUV123" s="627"/>
      <c r="DUW123" s="627"/>
      <c r="DUX123" s="627"/>
      <c r="DUY123" s="627"/>
      <c r="DUZ123" s="627"/>
      <c r="DVA123" s="627"/>
      <c r="DVB123" s="627"/>
      <c r="DVC123" s="627"/>
      <c r="DVD123" s="627"/>
      <c r="DVE123" s="627"/>
      <c r="DVF123" s="627"/>
      <c r="DVG123" s="627"/>
      <c r="DVH123" s="627"/>
      <c r="DVI123" s="627"/>
      <c r="DVJ123" s="627"/>
      <c r="DVK123" s="627"/>
      <c r="DVL123" s="627"/>
      <c r="DVM123" s="627"/>
      <c r="DVN123" s="627"/>
      <c r="DVO123" s="627"/>
      <c r="DVP123" s="627"/>
      <c r="DVQ123" s="627"/>
      <c r="DVR123" s="627"/>
      <c r="DVS123" s="627"/>
      <c r="DVT123" s="627"/>
      <c r="DVU123" s="627"/>
      <c r="DVV123" s="627"/>
      <c r="DVW123" s="627"/>
      <c r="DVX123" s="627"/>
      <c r="DVY123" s="627"/>
      <c r="DVZ123" s="627"/>
      <c r="DWA123" s="627"/>
      <c r="DWB123" s="627"/>
      <c r="DWC123" s="627"/>
      <c r="DWD123" s="627"/>
      <c r="DWE123" s="627"/>
      <c r="DWF123" s="627"/>
      <c r="DWG123" s="627"/>
      <c r="DWH123" s="627"/>
      <c r="DWI123" s="627"/>
      <c r="DWJ123" s="627"/>
      <c r="DWK123" s="627"/>
      <c r="DWL123" s="627"/>
      <c r="DWM123" s="627"/>
      <c r="DWN123" s="627"/>
      <c r="DWO123" s="627"/>
      <c r="DWP123" s="627"/>
      <c r="DWQ123" s="627"/>
      <c r="DWR123" s="627"/>
      <c r="DWS123" s="627"/>
      <c r="DWT123" s="627"/>
      <c r="DWU123" s="627"/>
      <c r="DWV123" s="627"/>
      <c r="DWW123" s="627"/>
      <c r="DWX123" s="627"/>
      <c r="DWY123" s="627"/>
      <c r="DWZ123" s="627"/>
      <c r="DXA123" s="627"/>
      <c r="DXB123" s="627"/>
      <c r="DXC123" s="627"/>
      <c r="DXD123" s="627"/>
      <c r="DXE123" s="627"/>
      <c r="DXF123" s="627"/>
      <c r="DXG123" s="627"/>
      <c r="DXH123" s="627"/>
      <c r="DXI123" s="627"/>
      <c r="DXJ123" s="627"/>
      <c r="DXK123" s="627"/>
      <c r="DXL123" s="627"/>
      <c r="DXM123" s="627"/>
      <c r="DXN123" s="627"/>
      <c r="DXO123" s="627"/>
      <c r="DXP123" s="627"/>
      <c r="DXQ123" s="627"/>
      <c r="DXR123" s="627"/>
      <c r="DXS123" s="627"/>
      <c r="DXT123" s="627"/>
      <c r="DXU123" s="627"/>
      <c r="DXV123" s="627"/>
      <c r="DXW123" s="627"/>
      <c r="DXX123" s="627"/>
      <c r="DXY123" s="627"/>
      <c r="DXZ123" s="627"/>
      <c r="DYA123" s="627"/>
      <c r="DYB123" s="627"/>
      <c r="DYC123" s="627"/>
      <c r="DYD123" s="627"/>
      <c r="DYE123" s="627"/>
      <c r="DYF123" s="627"/>
      <c r="DYG123" s="627"/>
      <c r="DYH123" s="627"/>
      <c r="DYI123" s="627"/>
      <c r="DYJ123" s="627"/>
      <c r="DYK123" s="627"/>
      <c r="DYL123" s="627"/>
      <c r="DYM123" s="627"/>
      <c r="DYN123" s="627"/>
      <c r="DYO123" s="627"/>
      <c r="DYP123" s="627"/>
      <c r="DYQ123" s="627"/>
      <c r="DYR123" s="627"/>
      <c r="DYS123" s="627"/>
      <c r="DYT123" s="627"/>
      <c r="DYU123" s="627"/>
      <c r="DYV123" s="627"/>
      <c r="DYW123" s="627"/>
      <c r="DYX123" s="627"/>
      <c r="DYY123" s="627"/>
      <c r="DYZ123" s="627"/>
      <c r="DZA123" s="627"/>
      <c r="DZB123" s="627"/>
      <c r="DZC123" s="627"/>
      <c r="DZD123" s="627"/>
      <c r="DZE123" s="627"/>
      <c r="DZF123" s="627"/>
      <c r="DZG123" s="627"/>
      <c r="DZH123" s="627"/>
      <c r="DZI123" s="627"/>
      <c r="DZJ123" s="627"/>
      <c r="DZK123" s="627"/>
      <c r="DZL123" s="627"/>
      <c r="DZM123" s="627"/>
      <c r="DZN123" s="627"/>
      <c r="DZO123" s="627"/>
      <c r="DZP123" s="627"/>
      <c r="DZQ123" s="627"/>
      <c r="DZR123" s="627"/>
      <c r="DZS123" s="627"/>
      <c r="DZT123" s="627"/>
      <c r="DZU123" s="627"/>
      <c r="DZV123" s="627"/>
      <c r="DZW123" s="627"/>
      <c r="DZX123" s="627"/>
      <c r="DZY123" s="627"/>
      <c r="DZZ123" s="627"/>
      <c r="EAA123" s="627"/>
      <c r="EAB123" s="627"/>
      <c r="EAC123" s="627"/>
      <c r="EAD123" s="627"/>
      <c r="EAE123" s="627"/>
      <c r="EAF123" s="627"/>
      <c r="EAG123" s="627"/>
      <c r="EAH123" s="627"/>
      <c r="EAI123" s="627"/>
      <c r="EAJ123" s="627"/>
      <c r="EAK123" s="627"/>
      <c r="EAL123" s="627"/>
      <c r="EAM123" s="627"/>
      <c r="EAN123" s="627"/>
      <c r="EAO123" s="627"/>
      <c r="EAP123" s="627"/>
      <c r="EAQ123" s="627"/>
      <c r="EAR123" s="627"/>
      <c r="EAS123" s="627"/>
      <c r="EAT123" s="627"/>
      <c r="EAU123" s="627"/>
      <c r="EAV123" s="627"/>
      <c r="EAW123" s="627"/>
      <c r="EAX123" s="627"/>
      <c r="EAY123" s="627"/>
      <c r="EAZ123" s="627"/>
      <c r="EBA123" s="627"/>
      <c r="EBB123" s="627"/>
      <c r="EBC123" s="627"/>
      <c r="EBD123" s="627"/>
      <c r="EBE123" s="627"/>
      <c r="EBF123" s="627"/>
      <c r="EBG123" s="627"/>
      <c r="EBH123" s="627"/>
      <c r="EBI123" s="627"/>
      <c r="EBJ123" s="627"/>
      <c r="EBK123" s="627"/>
      <c r="EBL123" s="627"/>
      <c r="EBM123" s="627"/>
      <c r="EBN123" s="627"/>
      <c r="EBO123" s="627"/>
      <c r="EBP123" s="627"/>
      <c r="EBQ123" s="627"/>
      <c r="EBR123" s="627"/>
      <c r="EBS123" s="627"/>
      <c r="EBT123" s="627"/>
      <c r="EBU123" s="627"/>
      <c r="EBV123" s="627"/>
      <c r="EBW123" s="627"/>
      <c r="EBX123" s="627"/>
      <c r="EBY123" s="627"/>
      <c r="EBZ123" s="627"/>
      <c r="ECA123" s="627"/>
      <c r="ECB123" s="627"/>
      <c r="ECC123" s="627"/>
      <c r="ECD123" s="627"/>
      <c r="ECE123" s="627"/>
      <c r="ECF123" s="627"/>
      <c r="ECG123" s="627"/>
      <c r="ECH123" s="627"/>
      <c r="ECI123" s="627"/>
      <c r="ECJ123" s="627"/>
      <c r="ECK123" s="627"/>
      <c r="ECL123" s="627"/>
      <c r="ECM123" s="627"/>
      <c r="ECN123" s="627"/>
      <c r="ECO123" s="627"/>
      <c r="ECP123" s="627"/>
      <c r="ECQ123" s="627"/>
      <c r="ECR123" s="627"/>
      <c r="ECS123" s="627"/>
      <c r="ECT123" s="627"/>
      <c r="ECU123" s="627"/>
      <c r="ECV123" s="627"/>
      <c r="ECW123" s="627"/>
      <c r="ECX123" s="627"/>
      <c r="ECY123" s="627"/>
      <c r="ECZ123" s="627"/>
      <c r="EDA123" s="627"/>
      <c r="EDB123" s="627"/>
      <c r="EDC123" s="627"/>
      <c r="EDD123" s="627"/>
      <c r="EDE123" s="627"/>
      <c r="EDF123" s="627"/>
      <c r="EDG123" s="627"/>
      <c r="EDH123" s="627"/>
      <c r="EDI123" s="627"/>
      <c r="EDJ123" s="627"/>
      <c r="EDK123" s="627"/>
      <c r="EDL123" s="627"/>
      <c r="EDM123" s="627"/>
      <c r="EDN123" s="627"/>
      <c r="EDO123" s="627"/>
      <c r="EDP123" s="627"/>
      <c r="EDQ123" s="627"/>
      <c r="EDR123" s="627"/>
      <c r="EDS123" s="627"/>
      <c r="EDT123" s="627"/>
      <c r="EDU123" s="627"/>
      <c r="EDV123" s="627"/>
      <c r="EDW123" s="627"/>
      <c r="EDX123" s="627"/>
      <c r="EDY123" s="627"/>
      <c r="EDZ123" s="627"/>
      <c r="EEA123" s="627"/>
      <c r="EEB123" s="627"/>
      <c r="EEC123" s="627"/>
      <c r="EED123" s="627"/>
      <c r="EEE123" s="627"/>
      <c r="EEF123" s="627"/>
      <c r="EEG123" s="627"/>
      <c r="EEH123" s="627"/>
      <c r="EEI123" s="627"/>
      <c r="EEJ123" s="627"/>
      <c r="EEK123" s="627"/>
      <c r="EEL123" s="627"/>
      <c r="EEM123" s="627"/>
      <c r="EEN123" s="627"/>
      <c r="EEO123" s="627"/>
      <c r="EEP123" s="627"/>
      <c r="EEQ123" s="627"/>
      <c r="EER123" s="627"/>
      <c r="EES123" s="627"/>
      <c r="EET123" s="627"/>
      <c r="EEU123" s="627"/>
      <c r="EEV123" s="627"/>
      <c r="EEW123" s="627"/>
      <c r="EEX123" s="627"/>
      <c r="EEY123" s="627"/>
      <c r="EEZ123" s="627"/>
      <c r="EFA123" s="627"/>
      <c r="EFB123" s="627"/>
      <c r="EFC123" s="627"/>
      <c r="EFD123" s="627"/>
      <c r="EFE123" s="627"/>
      <c r="EFF123" s="627"/>
      <c r="EFG123" s="627"/>
      <c r="EFH123" s="627"/>
      <c r="EFI123" s="627"/>
      <c r="EFJ123" s="627"/>
      <c r="EFK123" s="627"/>
      <c r="EFL123" s="627"/>
      <c r="EFM123" s="627"/>
      <c r="EFN123" s="627"/>
      <c r="EFO123" s="627"/>
      <c r="EFP123" s="627"/>
      <c r="EFQ123" s="627"/>
      <c r="EFR123" s="627"/>
      <c r="EFS123" s="627"/>
      <c r="EFT123" s="627"/>
      <c r="EFU123" s="627"/>
      <c r="EFV123" s="627"/>
      <c r="EFW123" s="627"/>
      <c r="EFX123" s="627"/>
      <c r="EFY123" s="627"/>
      <c r="EFZ123" s="627"/>
      <c r="EGA123" s="627"/>
      <c r="EGB123" s="627"/>
      <c r="EGC123" s="627"/>
      <c r="EGD123" s="627"/>
      <c r="EGE123" s="627"/>
      <c r="EGF123" s="627"/>
      <c r="EGG123" s="627"/>
      <c r="EGH123" s="627"/>
      <c r="EGI123" s="627"/>
      <c r="EGJ123" s="627"/>
      <c r="EGK123" s="627"/>
      <c r="EGL123" s="627"/>
      <c r="EGM123" s="627"/>
      <c r="EGN123" s="627"/>
      <c r="EGO123" s="627"/>
      <c r="EGP123" s="627"/>
      <c r="EGQ123" s="627"/>
      <c r="EGR123" s="627"/>
      <c r="EGS123" s="627"/>
      <c r="EGT123" s="627"/>
      <c r="EGU123" s="627"/>
      <c r="EGV123" s="627"/>
      <c r="EGW123" s="627"/>
      <c r="EGX123" s="627"/>
      <c r="EGY123" s="627"/>
      <c r="EGZ123" s="627"/>
      <c r="EHA123" s="627"/>
      <c r="EHB123" s="627"/>
      <c r="EHC123" s="627"/>
      <c r="EHD123" s="627"/>
      <c r="EHE123" s="627"/>
      <c r="EHF123" s="627"/>
      <c r="EHG123" s="627"/>
      <c r="EHH123" s="627"/>
      <c r="EHI123" s="627"/>
      <c r="EHJ123" s="627"/>
      <c r="EHK123" s="627"/>
      <c r="EHL123" s="627"/>
      <c r="EHM123" s="627"/>
      <c r="EHN123" s="627"/>
      <c r="EHO123" s="627"/>
      <c r="EHP123" s="627"/>
      <c r="EHQ123" s="627"/>
      <c r="EHR123" s="627"/>
      <c r="EHS123" s="627"/>
      <c r="EHT123" s="627"/>
      <c r="EHU123" s="627"/>
      <c r="EHV123" s="627"/>
      <c r="EHW123" s="627"/>
      <c r="EHX123" s="627"/>
      <c r="EHY123" s="627"/>
      <c r="EHZ123" s="627"/>
      <c r="EIA123" s="627"/>
      <c r="EIB123" s="627"/>
      <c r="EIC123" s="627"/>
      <c r="EID123" s="627"/>
      <c r="EIE123" s="627"/>
      <c r="EIF123" s="627"/>
      <c r="EIG123" s="627"/>
      <c r="EIH123" s="627"/>
      <c r="EII123" s="627"/>
      <c r="EIJ123" s="627"/>
      <c r="EIK123" s="627"/>
      <c r="EIL123" s="627"/>
      <c r="EIM123" s="627"/>
      <c r="EIN123" s="627"/>
      <c r="EIO123" s="627"/>
      <c r="EIP123" s="627"/>
      <c r="EIQ123" s="627"/>
      <c r="EIR123" s="627"/>
      <c r="EIS123" s="627"/>
      <c r="EIT123" s="627"/>
      <c r="EIU123" s="627"/>
      <c r="EIV123" s="627"/>
      <c r="EIW123" s="627"/>
      <c r="EIX123" s="627"/>
      <c r="EIY123" s="627"/>
      <c r="EIZ123" s="627"/>
      <c r="EJA123" s="627"/>
      <c r="EJB123" s="627"/>
      <c r="EJC123" s="627"/>
      <c r="EJD123" s="627"/>
      <c r="EJE123" s="627"/>
      <c r="EJF123" s="627"/>
      <c r="EJG123" s="627"/>
      <c r="EJH123" s="627"/>
      <c r="EJI123" s="627"/>
      <c r="EJJ123" s="627"/>
      <c r="EJK123" s="627"/>
      <c r="EJL123" s="627"/>
      <c r="EJM123" s="627"/>
      <c r="EJN123" s="627"/>
      <c r="EJO123" s="627"/>
      <c r="EJP123" s="627"/>
      <c r="EJQ123" s="627"/>
      <c r="EJR123" s="627"/>
      <c r="EJS123" s="627"/>
      <c r="EJT123" s="627"/>
      <c r="EJU123" s="627"/>
      <c r="EJV123" s="627"/>
      <c r="EJW123" s="627"/>
      <c r="EJX123" s="627"/>
      <c r="EJY123" s="627"/>
      <c r="EJZ123" s="627"/>
      <c r="EKA123" s="627"/>
      <c r="EKB123" s="627"/>
      <c r="EKC123" s="627"/>
      <c r="EKD123" s="627"/>
      <c r="EKE123" s="627"/>
      <c r="EKF123" s="627"/>
      <c r="EKG123" s="627"/>
      <c r="EKH123" s="627"/>
      <c r="EKI123" s="627"/>
      <c r="EKJ123" s="627"/>
      <c r="EKK123" s="627"/>
      <c r="EKL123" s="627"/>
      <c r="EKM123" s="627"/>
      <c r="EKN123" s="627"/>
      <c r="EKO123" s="627"/>
      <c r="EKP123" s="627"/>
      <c r="EKQ123" s="627"/>
      <c r="EKR123" s="627"/>
      <c r="EKS123" s="627"/>
      <c r="EKT123" s="627"/>
      <c r="EKU123" s="627"/>
      <c r="EKV123" s="627"/>
      <c r="EKW123" s="627"/>
      <c r="EKX123" s="627"/>
      <c r="EKY123" s="627"/>
      <c r="EKZ123" s="627"/>
      <c r="ELA123" s="627"/>
      <c r="ELB123" s="627"/>
      <c r="ELC123" s="627"/>
      <c r="ELD123" s="627"/>
      <c r="ELE123" s="627"/>
      <c r="ELF123" s="627"/>
      <c r="ELG123" s="627"/>
      <c r="ELH123" s="627"/>
      <c r="ELI123" s="627"/>
      <c r="ELJ123" s="627"/>
      <c r="ELK123" s="627"/>
      <c r="ELL123" s="627"/>
      <c r="ELM123" s="627"/>
      <c r="ELN123" s="627"/>
      <c r="ELO123" s="627"/>
      <c r="ELP123" s="627"/>
      <c r="ELQ123" s="627"/>
      <c r="ELR123" s="627"/>
      <c r="ELS123" s="627"/>
      <c r="ELT123" s="627"/>
      <c r="ELU123" s="627"/>
      <c r="ELV123" s="627"/>
      <c r="ELW123" s="627"/>
      <c r="ELX123" s="627"/>
      <c r="ELY123" s="627"/>
      <c r="ELZ123" s="627"/>
      <c r="EMA123" s="627"/>
      <c r="EMB123" s="627"/>
      <c r="EMC123" s="627"/>
      <c r="EMD123" s="627"/>
      <c r="EME123" s="627"/>
      <c r="EMF123" s="627"/>
      <c r="EMG123" s="627"/>
      <c r="EMH123" s="627"/>
      <c r="EMI123" s="627"/>
      <c r="EMJ123" s="627"/>
      <c r="EMK123" s="627"/>
      <c r="EML123" s="627"/>
      <c r="EMM123" s="627"/>
      <c r="EMN123" s="627"/>
      <c r="EMO123" s="627"/>
      <c r="EMP123" s="627"/>
      <c r="EMQ123" s="627"/>
      <c r="EMR123" s="627"/>
      <c r="EMS123" s="627"/>
      <c r="EMT123" s="627"/>
      <c r="EMU123" s="627"/>
      <c r="EMV123" s="627"/>
      <c r="EMW123" s="627"/>
      <c r="EMX123" s="627"/>
      <c r="EMY123" s="627"/>
      <c r="EMZ123" s="627"/>
      <c r="ENA123" s="627"/>
      <c r="ENB123" s="627"/>
      <c r="ENC123" s="627"/>
      <c r="END123" s="627"/>
      <c r="ENE123" s="627"/>
      <c r="ENF123" s="627"/>
      <c r="ENG123" s="627"/>
      <c r="ENH123" s="627"/>
      <c r="ENI123" s="627"/>
      <c r="ENJ123" s="627"/>
      <c r="ENK123" s="627"/>
      <c r="ENL123" s="627"/>
      <c r="ENM123" s="627"/>
      <c r="ENN123" s="627"/>
      <c r="ENO123" s="627"/>
      <c r="ENP123" s="627"/>
      <c r="ENQ123" s="627"/>
      <c r="ENR123" s="627"/>
      <c r="ENS123" s="627"/>
      <c r="ENT123" s="627"/>
      <c r="ENU123" s="627"/>
      <c r="ENV123" s="627"/>
      <c r="ENW123" s="627"/>
      <c r="ENX123" s="627"/>
      <c r="ENY123" s="627"/>
      <c r="ENZ123" s="627"/>
      <c r="EOA123" s="627"/>
      <c r="EOB123" s="627"/>
      <c r="EOC123" s="627"/>
      <c r="EOD123" s="627"/>
      <c r="EOE123" s="627"/>
      <c r="EOF123" s="627"/>
      <c r="EOG123" s="627"/>
      <c r="EOH123" s="627"/>
      <c r="EOI123" s="627"/>
      <c r="EOJ123" s="627"/>
      <c r="EOK123" s="627"/>
      <c r="EOL123" s="627"/>
      <c r="EOM123" s="627"/>
      <c r="EON123" s="627"/>
      <c r="EOO123" s="627"/>
      <c r="EOP123" s="627"/>
      <c r="EOQ123" s="627"/>
      <c r="EOR123" s="627"/>
      <c r="EOS123" s="627"/>
      <c r="EOT123" s="627"/>
      <c r="EOU123" s="627"/>
      <c r="EOV123" s="627"/>
      <c r="EOW123" s="627"/>
      <c r="EOX123" s="627"/>
      <c r="EOY123" s="627"/>
      <c r="EOZ123" s="627"/>
      <c r="EPA123" s="627"/>
      <c r="EPB123" s="627"/>
      <c r="EPC123" s="627"/>
      <c r="EPD123" s="627"/>
      <c r="EPE123" s="627"/>
      <c r="EPF123" s="627"/>
      <c r="EPG123" s="627"/>
      <c r="EPH123" s="627"/>
      <c r="EPI123" s="627"/>
      <c r="EPJ123" s="627"/>
      <c r="EPK123" s="627"/>
      <c r="EPL123" s="627"/>
      <c r="EPM123" s="627"/>
      <c r="EPN123" s="627"/>
      <c r="EPO123" s="627"/>
      <c r="EPP123" s="627"/>
      <c r="EPQ123" s="627"/>
      <c r="EPR123" s="627"/>
      <c r="EPS123" s="627"/>
      <c r="EPT123" s="627"/>
      <c r="EPU123" s="627"/>
      <c r="EPV123" s="627"/>
      <c r="EPW123" s="627"/>
      <c r="EPX123" s="627"/>
      <c r="EPY123" s="627"/>
      <c r="EPZ123" s="627"/>
      <c r="EQA123" s="627"/>
      <c r="EQB123" s="627"/>
      <c r="EQC123" s="627"/>
      <c r="EQD123" s="627"/>
      <c r="EQE123" s="627"/>
      <c r="EQF123" s="627"/>
      <c r="EQG123" s="627"/>
      <c r="EQH123" s="627"/>
      <c r="EQI123" s="627"/>
      <c r="EQJ123" s="627"/>
      <c r="EQK123" s="627"/>
      <c r="EQL123" s="627"/>
      <c r="EQM123" s="627"/>
      <c r="EQN123" s="627"/>
      <c r="EQO123" s="627"/>
      <c r="EQP123" s="627"/>
      <c r="EQQ123" s="627"/>
      <c r="EQR123" s="627"/>
      <c r="EQS123" s="627"/>
      <c r="EQT123" s="627"/>
      <c r="EQU123" s="627"/>
      <c r="EQV123" s="627"/>
      <c r="EQW123" s="627"/>
      <c r="EQX123" s="627"/>
      <c r="EQY123" s="627"/>
      <c r="EQZ123" s="627"/>
      <c r="ERA123" s="627"/>
      <c r="ERB123" s="627"/>
      <c r="ERC123" s="627"/>
      <c r="ERD123" s="627"/>
      <c r="ERE123" s="627"/>
      <c r="ERF123" s="627"/>
      <c r="ERG123" s="627"/>
      <c r="ERH123" s="627"/>
      <c r="ERI123" s="627"/>
      <c r="ERJ123" s="627"/>
      <c r="ERK123" s="627"/>
      <c r="ERL123" s="627"/>
      <c r="ERM123" s="627"/>
      <c r="ERN123" s="627"/>
      <c r="ERO123" s="627"/>
      <c r="ERP123" s="627"/>
      <c r="ERQ123" s="627"/>
      <c r="ERR123" s="627"/>
      <c r="ERS123" s="627"/>
      <c r="ERT123" s="627"/>
      <c r="ERU123" s="627"/>
      <c r="ERV123" s="627"/>
      <c r="ERW123" s="627"/>
      <c r="ERX123" s="627"/>
      <c r="ERY123" s="627"/>
      <c r="ERZ123" s="627"/>
      <c r="ESA123" s="627"/>
      <c r="ESB123" s="627"/>
      <c r="ESC123" s="627"/>
      <c r="ESD123" s="627"/>
      <c r="ESE123" s="627"/>
      <c r="ESF123" s="627"/>
      <c r="ESG123" s="627"/>
      <c r="ESH123" s="627"/>
      <c r="ESI123" s="627"/>
      <c r="ESJ123" s="627"/>
      <c r="ESK123" s="627"/>
      <c r="ESL123" s="627"/>
      <c r="ESM123" s="627"/>
      <c r="ESN123" s="627"/>
      <c r="ESO123" s="627"/>
      <c r="ESP123" s="627"/>
      <c r="ESQ123" s="627"/>
      <c r="ESR123" s="627"/>
      <c r="ESS123" s="627"/>
      <c r="EST123" s="627"/>
      <c r="ESU123" s="627"/>
      <c r="ESV123" s="627"/>
      <c r="ESW123" s="627"/>
      <c r="ESX123" s="627"/>
      <c r="ESY123" s="627"/>
      <c r="ESZ123" s="627"/>
      <c r="ETA123" s="627"/>
      <c r="ETB123" s="627"/>
      <c r="ETC123" s="627"/>
      <c r="ETD123" s="627"/>
      <c r="ETE123" s="627"/>
      <c r="ETF123" s="627"/>
      <c r="ETG123" s="627"/>
      <c r="ETH123" s="627"/>
      <c r="ETI123" s="627"/>
      <c r="ETJ123" s="627"/>
      <c r="ETK123" s="627"/>
      <c r="ETL123" s="627"/>
      <c r="ETM123" s="627"/>
      <c r="ETN123" s="627"/>
      <c r="ETO123" s="627"/>
      <c r="ETP123" s="627"/>
      <c r="ETQ123" s="627"/>
      <c r="ETR123" s="627"/>
      <c r="ETS123" s="627"/>
      <c r="ETT123" s="627"/>
      <c r="ETU123" s="627"/>
      <c r="ETV123" s="627"/>
      <c r="ETW123" s="627"/>
      <c r="ETX123" s="627"/>
      <c r="ETY123" s="627"/>
      <c r="ETZ123" s="627"/>
      <c r="EUA123" s="627"/>
      <c r="EUB123" s="627"/>
      <c r="EUC123" s="627"/>
      <c r="EUD123" s="627"/>
      <c r="EUE123" s="627"/>
      <c r="EUF123" s="627"/>
      <c r="EUG123" s="627"/>
      <c r="EUH123" s="627"/>
      <c r="EUI123" s="627"/>
      <c r="EUJ123" s="627"/>
      <c r="EUK123" s="627"/>
      <c r="EUL123" s="627"/>
      <c r="EUM123" s="627"/>
      <c r="EUN123" s="627"/>
      <c r="EUO123" s="627"/>
      <c r="EUP123" s="627"/>
      <c r="EUQ123" s="627"/>
      <c r="EUR123" s="627"/>
      <c r="EUS123" s="627"/>
      <c r="EUT123" s="627"/>
      <c r="EUU123" s="627"/>
      <c r="EUV123" s="627"/>
      <c r="EUW123" s="627"/>
      <c r="EUX123" s="627"/>
      <c r="EUY123" s="627"/>
      <c r="EUZ123" s="627"/>
      <c r="EVA123" s="627"/>
      <c r="EVB123" s="627"/>
      <c r="EVC123" s="627"/>
      <c r="EVD123" s="627"/>
      <c r="EVE123" s="627"/>
      <c r="EVF123" s="627"/>
      <c r="EVG123" s="627"/>
      <c r="EVH123" s="627"/>
      <c r="EVI123" s="627"/>
      <c r="EVJ123" s="627"/>
      <c r="EVK123" s="627"/>
      <c r="EVL123" s="627"/>
      <c r="EVM123" s="627"/>
      <c r="EVN123" s="627"/>
      <c r="EVO123" s="627"/>
      <c r="EVP123" s="627"/>
      <c r="EVQ123" s="627"/>
      <c r="EVR123" s="627"/>
      <c r="EVS123" s="627"/>
      <c r="EVT123" s="627"/>
      <c r="EVU123" s="627"/>
      <c r="EVV123" s="627"/>
      <c r="EVW123" s="627"/>
      <c r="EVX123" s="627"/>
      <c r="EVY123" s="627"/>
      <c r="EVZ123" s="627"/>
      <c r="EWA123" s="627"/>
      <c r="EWB123" s="627"/>
      <c r="EWC123" s="627"/>
      <c r="EWD123" s="627"/>
      <c r="EWE123" s="627"/>
      <c r="EWF123" s="627"/>
      <c r="EWG123" s="627"/>
      <c r="EWH123" s="627"/>
      <c r="EWI123" s="627"/>
      <c r="EWJ123" s="627"/>
      <c r="EWK123" s="627"/>
      <c r="EWL123" s="627"/>
      <c r="EWM123" s="627"/>
      <c r="EWN123" s="627"/>
      <c r="EWO123" s="627"/>
      <c r="EWP123" s="627"/>
      <c r="EWQ123" s="627"/>
      <c r="EWR123" s="627"/>
      <c r="EWS123" s="627"/>
      <c r="EWT123" s="627"/>
      <c r="EWU123" s="627"/>
      <c r="EWV123" s="627"/>
      <c r="EWW123" s="627"/>
      <c r="EWX123" s="627"/>
      <c r="EWY123" s="627"/>
      <c r="EWZ123" s="627"/>
      <c r="EXA123" s="627"/>
      <c r="EXB123" s="627"/>
      <c r="EXC123" s="627"/>
      <c r="EXD123" s="627"/>
      <c r="EXE123" s="627"/>
      <c r="EXF123" s="627"/>
      <c r="EXG123" s="627"/>
      <c r="EXH123" s="627"/>
      <c r="EXI123" s="627"/>
      <c r="EXJ123" s="627"/>
      <c r="EXK123" s="627"/>
      <c r="EXL123" s="627"/>
      <c r="EXM123" s="627"/>
      <c r="EXN123" s="627"/>
      <c r="EXO123" s="627"/>
      <c r="EXP123" s="627"/>
      <c r="EXQ123" s="627"/>
      <c r="EXR123" s="627"/>
      <c r="EXS123" s="627"/>
      <c r="EXT123" s="627"/>
      <c r="EXU123" s="627"/>
      <c r="EXV123" s="627"/>
      <c r="EXW123" s="627"/>
      <c r="EXX123" s="627"/>
      <c r="EXY123" s="627"/>
      <c r="EXZ123" s="627"/>
      <c r="EYA123" s="627"/>
      <c r="EYB123" s="627"/>
      <c r="EYC123" s="627"/>
      <c r="EYD123" s="627"/>
      <c r="EYE123" s="627"/>
      <c r="EYF123" s="627"/>
      <c r="EYG123" s="627"/>
      <c r="EYH123" s="627"/>
      <c r="EYI123" s="627"/>
      <c r="EYJ123" s="627"/>
      <c r="EYK123" s="627"/>
      <c r="EYL123" s="627"/>
      <c r="EYM123" s="627"/>
      <c r="EYN123" s="627"/>
      <c r="EYO123" s="627"/>
      <c r="EYP123" s="627"/>
      <c r="EYQ123" s="627"/>
      <c r="EYR123" s="627"/>
      <c r="EYS123" s="627"/>
      <c r="EYT123" s="627"/>
      <c r="EYU123" s="627"/>
      <c r="EYV123" s="627"/>
      <c r="EYW123" s="627"/>
      <c r="EYX123" s="627"/>
      <c r="EYY123" s="627"/>
      <c r="EYZ123" s="627"/>
      <c r="EZA123" s="627"/>
      <c r="EZB123" s="627"/>
      <c r="EZC123" s="627"/>
      <c r="EZD123" s="627"/>
      <c r="EZE123" s="627"/>
      <c r="EZF123" s="627"/>
      <c r="EZG123" s="627"/>
      <c r="EZH123" s="627"/>
      <c r="EZI123" s="627"/>
      <c r="EZJ123" s="627"/>
      <c r="EZK123" s="627"/>
      <c r="EZL123" s="627"/>
      <c r="EZM123" s="627"/>
      <c r="EZN123" s="627"/>
      <c r="EZO123" s="627"/>
      <c r="EZP123" s="627"/>
      <c r="EZQ123" s="627"/>
      <c r="EZR123" s="627"/>
      <c r="EZS123" s="627"/>
      <c r="EZT123" s="627"/>
      <c r="EZU123" s="627"/>
      <c r="EZV123" s="627"/>
      <c r="EZW123" s="627"/>
      <c r="EZX123" s="627"/>
      <c r="EZY123" s="627"/>
      <c r="EZZ123" s="627"/>
      <c r="FAA123" s="627"/>
      <c r="FAB123" s="627"/>
      <c r="FAC123" s="627"/>
      <c r="FAD123" s="627"/>
      <c r="FAE123" s="627"/>
      <c r="FAF123" s="627"/>
      <c r="FAG123" s="627"/>
      <c r="FAH123" s="627"/>
      <c r="FAI123" s="627"/>
      <c r="FAJ123" s="627"/>
      <c r="FAK123" s="627"/>
      <c r="FAL123" s="627"/>
      <c r="FAM123" s="627"/>
      <c r="FAN123" s="627"/>
      <c r="FAO123" s="627"/>
      <c r="FAP123" s="627"/>
      <c r="FAQ123" s="627"/>
      <c r="FAR123" s="627"/>
      <c r="FAS123" s="627"/>
      <c r="FAT123" s="627"/>
      <c r="FAU123" s="627"/>
      <c r="FAV123" s="627"/>
      <c r="FAW123" s="627"/>
      <c r="FAX123" s="627"/>
      <c r="FAY123" s="627"/>
      <c r="FAZ123" s="627"/>
      <c r="FBA123" s="627"/>
      <c r="FBB123" s="627"/>
      <c r="FBC123" s="627"/>
      <c r="FBD123" s="627"/>
      <c r="FBE123" s="627"/>
      <c r="FBF123" s="627"/>
      <c r="FBG123" s="627"/>
      <c r="FBH123" s="627"/>
      <c r="FBI123" s="627"/>
      <c r="FBJ123" s="627"/>
      <c r="FBK123" s="627"/>
      <c r="FBL123" s="627"/>
      <c r="FBM123" s="627"/>
      <c r="FBN123" s="627"/>
      <c r="FBO123" s="627"/>
      <c r="FBP123" s="627"/>
      <c r="FBQ123" s="627"/>
      <c r="FBR123" s="627"/>
      <c r="FBS123" s="627"/>
      <c r="FBT123" s="627"/>
      <c r="FBU123" s="627"/>
      <c r="FBV123" s="627"/>
      <c r="FBW123" s="627"/>
      <c r="FBX123" s="627"/>
      <c r="FBY123" s="627"/>
      <c r="FBZ123" s="627"/>
      <c r="FCA123" s="627"/>
      <c r="FCB123" s="627"/>
      <c r="FCC123" s="627"/>
      <c r="FCD123" s="627"/>
      <c r="FCE123" s="627"/>
      <c r="FCF123" s="627"/>
      <c r="FCG123" s="627"/>
      <c r="FCH123" s="627"/>
      <c r="FCI123" s="627"/>
      <c r="FCJ123" s="627"/>
      <c r="FCK123" s="627"/>
      <c r="FCL123" s="627"/>
      <c r="FCM123" s="627"/>
      <c r="FCN123" s="627"/>
      <c r="FCO123" s="627"/>
      <c r="FCP123" s="627"/>
      <c r="FCQ123" s="627"/>
      <c r="FCR123" s="627"/>
      <c r="FCS123" s="627"/>
      <c r="FCT123" s="627"/>
      <c r="FCU123" s="627"/>
      <c r="FCV123" s="627"/>
      <c r="FCW123" s="627"/>
      <c r="FCX123" s="627"/>
      <c r="FCY123" s="627"/>
      <c r="FCZ123" s="627"/>
      <c r="FDA123" s="627"/>
      <c r="FDB123" s="627"/>
      <c r="FDC123" s="627"/>
      <c r="FDD123" s="627"/>
      <c r="FDE123" s="627"/>
      <c r="FDF123" s="627"/>
      <c r="FDG123" s="627"/>
      <c r="FDH123" s="627"/>
      <c r="FDI123" s="627"/>
      <c r="FDJ123" s="627"/>
      <c r="FDK123" s="627"/>
      <c r="FDL123" s="627"/>
      <c r="FDM123" s="627"/>
      <c r="FDN123" s="627"/>
      <c r="FDO123" s="627"/>
      <c r="FDP123" s="627"/>
      <c r="FDQ123" s="627"/>
      <c r="FDR123" s="627"/>
      <c r="FDS123" s="627"/>
      <c r="FDT123" s="627"/>
      <c r="FDU123" s="627"/>
      <c r="FDV123" s="627"/>
      <c r="FDW123" s="627"/>
      <c r="FDX123" s="627"/>
      <c r="FDY123" s="627"/>
      <c r="FDZ123" s="627"/>
      <c r="FEA123" s="627"/>
      <c r="FEB123" s="627"/>
      <c r="FEC123" s="627"/>
      <c r="FED123" s="627"/>
      <c r="FEE123" s="627"/>
      <c r="FEF123" s="627"/>
      <c r="FEG123" s="627"/>
      <c r="FEH123" s="627"/>
      <c r="FEI123" s="627"/>
      <c r="FEJ123" s="627"/>
      <c r="FEK123" s="627"/>
      <c r="FEL123" s="627"/>
      <c r="FEM123" s="627"/>
      <c r="FEN123" s="627"/>
      <c r="FEO123" s="627"/>
      <c r="FEP123" s="627"/>
      <c r="FEQ123" s="627"/>
      <c r="FER123" s="627"/>
      <c r="FES123" s="627"/>
      <c r="FET123" s="627"/>
      <c r="FEU123" s="627"/>
      <c r="FEV123" s="627"/>
      <c r="FEW123" s="627"/>
      <c r="FEX123" s="627"/>
      <c r="FEY123" s="627"/>
      <c r="FEZ123" s="627"/>
      <c r="FFA123" s="627"/>
      <c r="FFB123" s="627"/>
      <c r="FFC123" s="627"/>
      <c r="FFD123" s="627"/>
      <c r="FFE123" s="627"/>
      <c r="FFF123" s="627"/>
      <c r="FFG123" s="627"/>
      <c r="FFH123" s="627"/>
      <c r="FFI123" s="627"/>
      <c r="FFJ123" s="627"/>
      <c r="FFK123" s="627"/>
      <c r="FFL123" s="627"/>
      <c r="FFM123" s="627"/>
      <c r="FFN123" s="627"/>
      <c r="FFO123" s="627"/>
      <c r="FFP123" s="627"/>
      <c r="FFQ123" s="627"/>
      <c r="FFR123" s="627"/>
      <c r="FFS123" s="627"/>
      <c r="FFT123" s="627"/>
      <c r="FFU123" s="627"/>
      <c r="FFV123" s="627"/>
      <c r="FFW123" s="627"/>
      <c r="FFX123" s="627"/>
      <c r="FFY123" s="627"/>
      <c r="FFZ123" s="627"/>
      <c r="FGA123" s="627"/>
      <c r="FGB123" s="627"/>
      <c r="FGC123" s="627"/>
      <c r="FGD123" s="627"/>
      <c r="FGE123" s="627"/>
      <c r="FGF123" s="627"/>
      <c r="FGG123" s="627"/>
      <c r="FGH123" s="627"/>
      <c r="FGI123" s="627"/>
      <c r="FGJ123" s="627"/>
      <c r="FGK123" s="627"/>
      <c r="FGL123" s="627"/>
      <c r="FGM123" s="627"/>
      <c r="FGN123" s="627"/>
      <c r="FGO123" s="627"/>
      <c r="FGP123" s="627"/>
      <c r="FGQ123" s="627"/>
      <c r="FGR123" s="627"/>
      <c r="FGS123" s="627"/>
      <c r="FGT123" s="627"/>
      <c r="FGU123" s="627"/>
      <c r="FGV123" s="627"/>
      <c r="FGW123" s="627"/>
      <c r="FGX123" s="627"/>
      <c r="FGY123" s="627"/>
      <c r="FGZ123" s="627"/>
      <c r="FHA123" s="627"/>
      <c r="FHB123" s="627"/>
      <c r="FHC123" s="627"/>
      <c r="FHD123" s="627"/>
      <c r="FHE123" s="627"/>
      <c r="FHF123" s="627"/>
      <c r="FHG123" s="627"/>
      <c r="FHH123" s="627"/>
      <c r="FHI123" s="627"/>
      <c r="FHJ123" s="627"/>
      <c r="FHK123" s="627"/>
      <c r="FHL123" s="627"/>
      <c r="FHM123" s="627"/>
      <c r="FHN123" s="627"/>
      <c r="FHO123" s="627"/>
      <c r="FHP123" s="627"/>
      <c r="FHQ123" s="627"/>
      <c r="FHR123" s="627"/>
      <c r="FHS123" s="627"/>
      <c r="FHT123" s="627"/>
      <c r="FHU123" s="627"/>
      <c r="FHV123" s="627"/>
      <c r="FHW123" s="627"/>
      <c r="FHX123" s="627"/>
      <c r="FHY123" s="627"/>
      <c r="FHZ123" s="627"/>
      <c r="FIA123" s="627"/>
      <c r="FIB123" s="627"/>
      <c r="FIC123" s="627"/>
      <c r="FID123" s="627"/>
      <c r="FIE123" s="627"/>
      <c r="FIF123" s="627"/>
      <c r="FIG123" s="627"/>
      <c r="FIH123" s="627"/>
      <c r="FII123" s="627"/>
      <c r="FIJ123" s="627"/>
      <c r="FIK123" s="627"/>
      <c r="FIL123" s="627"/>
      <c r="FIM123" s="627"/>
      <c r="FIN123" s="627"/>
      <c r="FIO123" s="627"/>
      <c r="FIP123" s="627"/>
      <c r="FIQ123" s="627"/>
      <c r="FIR123" s="627"/>
      <c r="FIS123" s="627"/>
      <c r="FIT123" s="627"/>
      <c r="FIU123" s="627"/>
      <c r="FIV123" s="627"/>
      <c r="FIW123" s="627"/>
      <c r="FIX123" s="627"/>
      <c r="FIY123" s="627"/>
      <c r="FIZ123" s="627"/>
      <c r="FJA123" s="627"/>
      <c r="FJB123" s="627"/>
      <c r="FJC123" s="627"/>
      <c r="FJD123" s="627"/>
      <c r="FJE123" s="627"/>
      <c r="FJF123" s="627"/>
      <c r="FJG123" s="627"/>
      <c r="FJH123" s="627"/>
      <c r="FJI123" s="627"/>
      <c r="FJJ123" s="627"/>
      <c r="FJK123" s="627"/>
      <c r="FJL123" s="627"/>
      <c r="FJM123" s="627"/>
      <c r="FJN123" s="627"/>
      <c r="FJO123" s="627"/>
      <c r="FJP123" s="627"/>
      <c r="FJQ123" s="627"/>
      <c r="FJR123" s="627"/>
      <c r="FJS123" s="627"/>
      <c r="FJT123" s="627"/>
      <c r="FJU123" s="627"/>
      <c r="FJV123" s="627"/>
      <c r="FJW123" s="627"/>
      <c r="FJX123" s="627"/>
      <c r="FJY123" s="627"/>
      <c r="FJZ123" s="627"/>
      <c r="FKA123" s="627"/>
      <c r="FKB123" s="627"/>
      <c r="FKC123" s="627"/>
      <c r="FKD123" s="627"/>
      <c r="FKE123" s="627"/>
      <c r="FKF123" s="627"/>
      <c r="FKG123" s="627"/>
      <c r="FKH123" s="627"/>
      <c r="FKI123" s="627"/>
      <c r="FKJ123" s="627"/>
      <c r="FKK123" s="627"/>
      <c r="FKL123" s="627"/>
      <c r="FKM123" s="627"/>
      <c r="FKN123" s="627"/>
      <c r="FKO123" s="627"/>
      <c r="FKP123" s="627"/>
      <c r="FKQ123" s="627"/>
      <c r="FKR123" s="627"/>
      <c r="FKS123" s="627"/>
      <c r="FKT123" s="627"/>
      <c r="FKU123" s="627"/>
      <c r="FKV123" s="627"/>
      <c r="FKW123" s="627"/>
      <c r="FKX123" s="627"/>
      <c r="FKY123" s="627"/>
      <c r="FKZ123" s="627"/>
      <c r="FLA123" s="627"/>
      <c r="FLB123" s="627"/>
      <c r="FLC123" s="627"/>
      <c r="FLD123" s="627"/>
      <c r="FLE123" s="627"/>
      <c r="FLF123" s="627"/>
      <c r="FLG123" s="627"/>
      <c r="FLH123" s="627"/>
      <c r="FLI123" s="627"/>
      <c r="FLJ123" s="627"/>
      <c r="FLK123" s="627"/>
      <c r="FLL123" s="627"/>
      <c r="FLM123" s="627"/>
      <c r="FLN123" s="627"/>
      <c r="FLO123" s="627"/>
      <c r="FLP123" s="627"/>
      <c r="FLQ123" s="627"/>
      <c r="FLR123" s="627"/>
      <c r="FLS123" s="627"/>
      <c r="FLT123" s="627"/>
      <c r="FLU123" s="627"/>
      <c r="FLV123" s="627"/>
      <c r="FLW123" s="627"/>
      <c r="FLX123" s="627"/>
      <c r="FLY123" s="627"/>
      <c r="FLZ123" s="627"/>
      <c r="FMA123" s="627"/>
      <c r="FMB123" s="627"/>
      <c r="FMC123" s="627"/>
      <c r="FMD123" s="627"/>
      <c r="FME123" s="627"/>
      <c r="FMF123" s="627"/>
      <c r="FMG123" s="627"/>
      <c r="FMH123" s="627"/>
      <c r="FMI123" s="627"/>
      <c r="FMJ123" s="627"/>
      <c r="FMK123" s="627"/>
      <c r="FML123" s="627"/>
      <c r="FMM123" s="627"/>
      <c r="FMN123" s="627"/>
      <c r="FMO123" s="627"/>
      <c r="FMP123" s="627"/>
      <c r="FMQ123" s="627"/>
      <c r="FMR123" s="627"/>
      <c r="FMS123" s="627"/>
      <c r="FMT123" s="627"/>
      <c r="FMU123" s="627"/>
      <c r="FMV123" s="627"/>
      <c r="FMW123" s="627"/>
      <c r="FMX123" s="627"/>
      <c r="FMY123" s="627"/>
      <c r="FMZ123" s="627"/>
      <c r="FNA123" s="627"/>
      <c r="FNB123" s="627"/>
      <c r="FNC123" s="627"/>
      <c r="FND123" s="627"/>
      <c r="FNE123" s="627"/>
      <c r="FNF123" s="627"/>
      <c r="FNG123" s="627"/>
      <c r="FNH123" s="627"/>
      <c r="FNI123" s="627"/>
      <c r="FNJ123" s="627"/>
      <c r="FNK123" s="627"/>
      <c r="FNL123" s="627"/>
      <c r="FNM123" s="627"/>
      <c r="FNN123" s="627"/>
      <c r="FNO123" s="627"/>
      <c r="FNP123" s="627"/>
      <c r="FNQ123" s="627"/>
      <c r="FNR123" s="627"/>
      <c r="FNS123" s="627"/>
      <c r="FNT123" s="627"/>
      <c r="FNU123" s="627"/>
      <c r="FNV123" s="627"/>
      <c r="FNW123" s="627"/>
      <c r="FNX123" s="627"/>
      <c r="FNY123" s="627"/>
      <c r="FNZ123" s="627"/>
      <c r="FOA123" s="627"/>
      <c r="FOB123" s="627"/>
      <c r="FOC123" s="627"/>
      <c r="FOD123" s="627"/>
      <c r="FOE123" s="627"/>
      <c r="FOF123" s="627"/>
      <c r="FOG123" s="627"/>
      <c r="FOH123" s="627"/>
      <c r="FOI123" s="627"/>
      <c r="FOJ123" s="627"/>
      <c r="FOK123" s="627"/>
      <c r="FOL123" s="627"/>
      <c r="FOM123" s="627"/>
      <c r="FON123" s="627"/>
      <c r="FOO123" s="627"/>
      <c r="FOP123" s="627"/>
      <c r="FOQ123" s="627"/>
      <c r="FOR123" s="627"/>
      <c r="FOS123" s="627"/>
      <c r="FOT123" s="627"/>
      <c r="FOU123" s="627"/>
      <c r="FOV123" s="627"/>
      <c r="FOW123" s="627"/>
      <c r="FOX123" s="627"/>
      <c r="FOY123" s="627"/>
      <c r="FOZ123" s="627"/>
      <c r="FPA123" s="627"/>
      <c r="FPB123" s="627"/>
      <c r="FPC123" s="627"/>
      <c r="FPD123" s="627"/>
      <c r="FPE123" s="627"/>
      <c r="FPF123" s="627"/>
      <c r="FPG123" s="627"/>
      <c r="FPH123" s="627"/>
      <c r="FPI123" s="627"/>
      <c r="FPJ123" s="627"/>
      <c r="FPK123" s="627"/>
      <c r="FPL123" s="627"/>
      <c r="FPM123" s="627"/>
      <c r="FPN123" s="627"/>
      <c r="FPO123" s="627"/>
      <c r="FPP123" s="627"/>
      <c r="FPQ123" s="627"/>
      <c r="FPR123" s="627"/>
      <c r="FPS123" s="627"/>
      <c r="FPT123" s="627"/>
      <c r="FPU123" s="627"/>
      <c r="FPV123" s="627"/>
      <c r="FPW123" s="627"/>
      <c r="FPX123" s="627"/>
      <c r="FPY123" s="627"/>
      <c r="FPZ123" s="627"/>
      <c r="FQA123" s="627"/>
      <c r="FQB123" s="627"/>
      <c r="FQC123" s="627"/>
      <c r="FQD123" s="627"/>
      <c r="FQE123" s="627"/>
      <c r="FQF123" s="627"/>
      <c r="FQG123" s="627"/>
      <c r="FQH123" s="627"/>
      <c r="FQI123" s="627"/>
      <c r="FQJ123" s="627"/>
      <c r="FQK123" s="627"/>
      <c r="FQL123" s="627"/>
      <c r="FQM123" s="627"/>
      <c r="FQN123" s="627"/>
      <c r="FQO123" s="627"/>
      <c r="FQP123" s="627"/>
      <c r="FQQ123" s="627"/>
      <c r="FQR123" s="627"/>
      <c r="FQS123" s="627"/>
      <c r="FQT123" s="627"/>
      <c r="FQU123" s="627"/>
      <c r="FQV123" s="627"/>
      <c r="FQW123" s="627"/>
      <c r="FQX123" s="627"/>
      <c r="FQY123" s="627"/>
      <c r="FQZ123" s="627"/>
      <c r="FRA123" s="627"/>
      <c r="FRB123" s="627"/>
      <c r="FRC123" s="627"/>
      <c r="FRD123" s="627"/>
      <c r="FRE123" s="627"/>
      <c r="FRF123" s="627"/>
      <c r="FRG123" s="627"/>
      <c r="FRH123" s="627"/>
      <c r="FRI123" s="627"/>
      <c r="FRJ123" s="627"/>
      <c r="FRK123" s="627"/>
      <c r="FRL123" s="627"/>
      <c r="FRM123" s="627"/>
      <c r="FRN123" s="627"/>
      <c r="FRO123" s="627"/>
      <c r="FRP123" s="627"/>
      <c r="FRQ123" s="627"/>
      <c r="FRR123" s="627"/>
      <c r="FRS123" s="627"/>
      <c r="FRT123" s="627"/>
      <c r="FRU123" s="627"/>
      <c r="FRV123" s="627"/>
      <c r="FRW123" s="627"/>
      <c r="FRX123" s="627"/>
      <c r="FRY123" s="627"/>
      <c r="FRZ123" s="627"/>
      <c r="FSA123" s="627"/>
      <c r="FSB123" s="627"/>
      <c r="FSC123" s="627"/>
      <c r="FSD123" s="627"/>
      <c r="FSE123" s="627"/>
      <c r="FSF123" s="627"/>
      <c r="FSG123" s="627"/>
      <c r="FSH123" s="627"/>
      <c r="FSI123" s="627"/>
      <c r="FSJ123" s="627"/>
      <c r="FSK123" s="627"/>
      <c r="FSL123" s="627"/>
      <c r="FSM123" s="627"/>
      <c r="FSN123" s="627"/>
      <c r="FSO123" s="627"/>
      <c r="FSP123" s="627"/>
      <c r="FSQ123" s="627"/>
      <c r="FSR123" s="627"/>
      <c r="FSS123" s="627"/>
      <c r="FST123" s="627"/>
      <c r="FSU123" s="627"/>
      <c r="FSV123" s="627"/>
      <c r="FSW123" s="627"/>
      <c r="FSX123" s="627"/>
      <c r="FSY123" s="627"/>
      <c r="FSZ123" s="627"/>
      <c r="FTA123" s="627"/>
      <c r="FTB123" s="627"/>
      <c r="FTC123" s="627"/>
      <c r="FTD123" s="627"/>
      <c r="FTE123" s="627"/>
      <c r="FTF123" s="627"/>
      <c r="FTG123" s="627"/>
      <c r="FTH123" s="627"/>
      <c r="FTI123" s="627"/>
      <c r="FTJ123" s="627"/>
      <c r="FTK123" s="627"/>
      <c r="FTL123" s="627"/>
      <c r="FTM123" s="627"/>
      <c r="FTN123" s="627"/>
      <c r="FTO123" s="627"/>
      <c r="FTP123" s="627"/>
      <c r="FTQ123" s="627"/>
      <c r="FTR123" s="627"/>
      <c r="FTS123" s="627"/>
      <c r="FTT123" s="627"/>
      <c r="FTU123" s="627"/>
      <c r="FTV123" s="627"/>
      <c r="FTW123" s="627"/>
      <c r="FTX123" s="627"/>
      <c r="FTY123" s="627"/>
      <c r="FTZ123" s="627"/>
      <c r="FUA123" s="627"/>
      <c r="FUB123" s="627"/>
      <c r="FUC123" s="627"/>
      <c r="FUD123" s="627"/>
      <c r="FUE123" s="627"/>
      <c r="FUF123" s="627"/>
      <c r="FUG123" s="627"/>
      <c r="FUH123" s="627"/>
      <c r="FUI123" s="627"/>
      <c r="FUJ123" s="627"/>
      <c r="FUK123" s="627"/>
      <c r="FUL123" s="627"/>
      <c r="FUM123" s="627"/>
      <c r="FUN123" s="627"/>
      <c r="FUO123" s="627"/>
      <c r="FUP123" s="627"/>
      <c r="FUQ123" s="627"/>
      <c r="FUR123" s="627"/>
      <c r="FUS123" s="627"/>
      <c r="FUT123" s="627"/>
      <c r="FUU123" s="627"/>
      <c r="FUV123" s="627"/>
      <c r="FUW123" s="627"/>
      <c r="FUX123" s="627"/>
      <c r="FUY123" s="627"/>
      <c r="FUZ123" s="627"/>
      <c r="FVA123" s="627"/>
      <c r="FVB123" s="627"/>
      <c r="FVC123" s="627"/>
      <c r="FVD123" s="627"/>
      <c r="FVE123" s="627"/>
      <c r="FVF123" s="627"/>
      <c r="FVG123" s="627"/>
      <c r="FVH123" s="627"/>
      <c r="FVI123" s="627"/>
      <c r="FVJ123" s="627"/>
      <c r="FVK123" s="627"/>
      <c r="FVL123" s="627"/>
      <c r="FVM123" s="627"/>
      <c r="FVN123" s="627"/>
      <c r="FVO123" s="627"/>
      <c r="FVP123" s="627"/>
      <c r="FVQ123" s="627"/>
      <c r="FVR123" s="627"/>
      <c r="FVS123" s="627"/>
      <c r="FVT123" s="627"/>
      <c r="FVU123" s="627"/>
      <c r="FVV123" s="627"/>
      <c r="FVW123" s="627"/>
      <c r="FVX123" s="627"/>
      <c r="FVY123" s="627"/>
      <c r="FVZ123" s="627"/>
      <c r="FWA123" s="627"/>
      <c r="FWB123" s="627"/>
      <c r="FWC123" s="627"/>
      <c r="FWD123" s="627"/>
      <c r="FWE123" s="627"/>
      <c r="FWF123" s="627"/>
      <c r="FWG123" s="627"/>
      <c r="FWH123" s="627"/>
      <c r="FWI123" s="627"/>
      <c r="FWJ123" s="627"/>
      <c r="FWK123" s="627"/>
      <c r="FWL123" s="627"/>
      <c r="FWM123" s="627"/>
      <c r="FWN123" s="627"/>
      <c r="FWO123" s="627"/>
      <c r="FWP123" s="627"/>
      <c r="FWQ123" s="627"/>
      <c r="FWR123" s="627"/>
      <c r="FWS123" s="627"/>
      <c r="FWT123" s="627"/>
      <c r="FWU123" s="627"/>
      <c r="FWV123" s="627"/>
      <c r="FWW123" s="627"/>
      <c r="FWX123" s="627"/>
      <c r="FWY123" s="627"/>
      <c r="FWZ123" s="627"/>
      <c r="FXA123" s="627"/>
      <c r="FXB123" s="627"/>
      <c r="FXC123" s="627"/>
      <c r="FXD123" s="627"/>
      <c r="FXE123" s="627"/>
      <c r="FXF123" s="627"/>
      <c r="FXG123" s="627"/>
      <c r="FXH123" s="627"/>
      <c r="FXI123" s="627"/>
      <c r="FXJ123" s="627"/>
      <c r="FXK123" s="627"/>
      <c r="FXL123" s="627"/>
      <c r="FXM123" s="627"/>
      <c r="FXN123" s="627"/>
      <c r="FXO123" s="627"/>
      <c r="FXP123" s="627"/>
      <c r="FXQ123" s="627"/>
      <c r="FXR123" s="627"/>
      <c r="FXS123" s="627"/>
      <c r="FXT123" s="627"/>
      <c r="FXU123" s="627"/>
      <c r="FXV123" s="627"/>
      <c r="FXW123" s="627"/>
      <c r="FXX123" s="627"/>
      <c r="FXY123" s="627"/>
      <c r="FXZ123" s="627"/>
      <c r="FYA123" s="627"/>
      <c r="FYB123" s="627"/>
      <c r="FYC123" s="627"/>
      <c r="FYD123" s="627"/>
      <c r="FYE123" s="627"/>
      <c r="FYF123" s="627"/>
      <c r="FYG123" s="627"/>
      <c r="FYH123" s="627"/>
      <c r="FYI123" s="627"/>
      <c r="FYJ123" s="627"/>
      <c r="FYK123" s="627"/>
      <c r="FYL123" s="627"/>
      <c r="FYM123" s="627"/>
      <c r="FYN123" s="627"/>
      <c r="FYO123" s="627"/>
      <c r="FYP123" s="627"/>
      <c r="FYQ123" s="627"/>
      <c r="FYR123" s="627"/>
      <c r="FYS123" s="627"/>
      <c r="FYT123" s="627"/>
      <c r="FYU123" s="627"/>
      <c r="FYV123" s="627"/>
      <c r="FYW123" s="627"/>
      <c r="FYX123" s="627"/>
      <c r="FYY123" s="627"/>
      <c r="FYZ123" s="627"/>
      <c r="FZA123" s="627"/>
      <c r="FZB123" s="627"/>
      <c r="FZC123" s="627"/>
      <c r="FZD123" s="627"/>
      <c r="FZE123" s="627"/>
      <c r="FZF123" s="627"/>
      <c r="FZG123" s="627"/>
      <c r="FZH123" s="627"/>
      <c r="FZI123" s="627"/>
      <c r="FZJ123" s="627"/>
      <c r="FZK123" s="627"/>
      <c r="FZL123" s="627"/>
      <c r="FZM123" s="627"/>
      <c r="FZN123" s="627"/>
      <c r="FZO123" s="627"/>
      <c r="FZP123" s="627"/>
      <c r="FZQ123" s="627"/>
      <c r="FZR123" s="627"/>
      <c r="FZS123" s="627"/>
      <c r="FZT123" s="627"/>
      <c r="FZU123" s="627"/>
      <c r="FZV123" s="627"/>
      <c r="FZW123" s="627"/>
      <c r="FZX123" s="627"/>
      <c r="FZY123" s="627"/>
      <c r="FZZ123" s="627"/>
      <c r="GAA123" s="627"/>
      <c r="GAB123" s="627"/>
      <c r="GAC123" s="627"/>
      <c r="GAD123" s="627"/>
      <c r="GAE123" s="627"/>
      <c r="GAF123" s="627"/>
      <c r="GAG123" s="627"/>
      <c r="GAH123" s="627"/>
      <c r="GAI123" s="627"/>
      <c r="GAJ123" s="627"/>
      <c r="GAK123" s="627"/>
      <c r="GAL123" s="627"/>
      <c r="GAM123" s="627"/>
      <c r="GAN123" s="627"/>
      <c r="GAO123" s="627"/>
      <c r="GAP123" s="627"/>
      <c r="GAQ123" s="627"/>
      <c r="GAR123" s="627"/>
      <c r="GAS123" s="627"/>
      <c r="GAT123" s="627"/>
      <c r="GAU123" s="627"/>
      <c r="GAV123" s="627"/>
      <c r="GAW123" s="627"/>
      <c r="GAX123" s="627"/>
      <c r="GAY123" s="627"/>
      <c r="GAZ123" s="627"/>
      <c r="GBA123" s="627"/>
      <c r="GBB123" s="627"/>
      <c r="GBC123" s="627"/>
      <c r="GBD123" s="627"/>
      <c r="GBE123" s="627"/>
      <c r="GBF123" s="627"/>
      <c r="GBG123" s="627"/>
      <c r="GBH123" s="627"/>
      <c r="GBI123" s="627"/>
      <c r="GBJ123" s="627"/>
      <c r="GBK123" s="627"/>
      <c r="GBL123" s="627"/>
      <c r="GBM123" s="627"/>
      <c r="GBN123" s="627"/>
      <c r="GBO123" s="627"/>
      <c r="GBP123" s="627"/>
      <c r="GBQ123" s="627"/>
      <c r="GBR123" s="627"/>
      <c r="GBS123" s="627"/>
      <c r="GBT123" s="627"/>
      <c r="GBU123" s="627"/>
      <c r="GBV123" s="627"/>
      <c r="GBW123" s="627"/>
      <c r="GBX123" s="627"/>
      <c r="GBY123" s="627"/>
      <c r="GBZ123" s="627"/>
      <c r="GCA123" s="627"/>
      <c r="GCB123" s="627"/>
      <c r="GCC123" s="627"/>
      <c r="GCD123" s="627"/>
      <c r="GCE123" s="627"/>
      <c r="GCF123" s="627"/>
      <c r="GCG123" s="627"/>
      <c r="GCH123" s="627"/>
      <c r="GCI123" s="627"/>
      <c r="GCJ123" s="627"/>
      <c r="GCK123" s="627"/>
      <c r="GCL123" s="627"/>
      <c r="GCM123" s="627"/>
      <c r="GCN123" s="627"/>
      <c r="GCO123" s="627"/>
      <c r="GCP123" s="627"/>
      <c r="GCQ123" s="627"/>
      <c r="GCR123" s="627"/>
      <c r="GCS123" s="627"/>
      <c r="GCT123" s="627"/>
      <c r="GCU123" s="627"/>
      <c r="GCV123" s="627"/>
      <c r="GCW123" s="627"/>
      <c r="GCX123" s="627"/>
      <c r="GCY123" s="627"/>
      <c r="GCZ123" s="627"/>
      <c r="GDA123" s="627"/>
      <c r="GDB123" s="627"/>
      <c r="GDC123" s="627"/>
      <c r="GDD123" s="627"/>
      <c r="GDE123" s="627"/>
      <c r="GDF123" s="627"/>
      <c r="GDG123" s="627"/>
      <c r="GDH123" s="627"/>
      <c r="GDI123" s="627"/>
      <c r="GDJ123" s="627"/>
      <c r="GDK123" s="627"/>
      <c r="GDL123" s="627"/>
      <c r="GDM123" s="627"/>
      <c r="GDN123" s="627"/>
      <c r="GDO123" s="627"/>
      <c r="GDP123" s="627"/>
      <c r="GDQ123" s="627"/>
      <c r="GDR123" s="627"/>
      <c r="GDS123" s="627"/>
      <c r="GDT123" s="627"/>
      <c r="GDU123" s="627"/>
      <c r="GDV123" s="627"/>
      <c r="GDW123" s="627"/>
      <c r="GDX123" s="627"/>
      <c r="GDY123" s="627"/>
      <c r="GDZ123" s="627"/>
      <c r="GEA123" s="627"/>
      <c r="GEB123" s="627"/>
      <c r="GEC123" s="627"/>
      <c r="GED123" s="627"/>
      <c r="GEE123" s="627"/>
      <c r="GEF123" s="627"/>
      <c r="GEG123" s="627"/>
      <c r="GEH123" s="627"/>
      <c r="GEI123" s="627"/>
      <c r="GEJ123" s="627"/>
      <c r="GEK123" s="627"/>
      <c r="GEL123" s="627"/>
      <c r="GEM123" s="627"/>
      <c r="GEN123" s="627"/>
      <c r="GEO123" s="627"/>
      <c r="GEP123" s="627"/>
      <c r="GEQ123" s="627"/>
      <c r="GER123" s="627"/>
      <c r="GES123" s="627"/>
      <c r="GET123" s="627"/>
      <c r="GEU123" s="627"/>
      <c r="GEV123" s="627"/>
      <c r="GEW123" s="627"/>
      <c r="GEX123" s="627"/>
      <c r="GEY123" s="627"/>
      <c r="GEZ123" s="627"/>
      <c r="GFA123" s="627"/>
      <c r="GFB123" s="627"/>
      <c r="GFC123" s="627"/>
      <c r="GFD123" s="627"/>
      <c r="GFE123" s="627"/>
      <c r="GFF123" s="627"/>
      <c r="GFG123" s="627"/>
      <c r="GFH123" s="627"/>
      <c r="GFI123" s="627"/>
      <c r="GFJ123" s="627"/>
      <c r="GFK123" s="627"/>
      <c r="GFL123" s="627"/>
      <c r="GFM123" s="627"/>
      <c r="GFN123" s="627"/>
      <c r="GFO123" s="627"/>
      <c r="GFP123" s="627"/>
      <c r="GFQ123" s="627"/>
      <c r="GFR123" s="627"/>
      <c r="GFS123" s="627"/>
      <c r="GFT123" s="627"/>
      <c r="GFU123" s="627"/>
      <c r="GFV123" s="627"/>
      <c r="GFW123" s="627"/>
      <c r="GFX123" s="627"/>
      <c r="GFY123" s="627"/>
      <c r="GFZ123" s="627"/>
      <c r="GGA123" s="627"/>
      <c r="GGB123" s="627"/>
      <c r="GGC123" s="627"/>
      <c r="GGD123" s="627"/>
      <c r="GGE123" s="627"/>
      <c r="GGF123" s="627"/>
      <c r="GGG123" s="627"/>
      <c r="GGH123" s="627"/>
      <c r="GGI123" s="627"/>
      <c r="GGJ123" s="627"/>
      <c r="GGK123" s="627"/>
      <c r="GGL123" s="627"/>
      <c r="GGM123" s="627"/>
      <c r="GGN123" s="627"/>
      <c r="GGO123" s="627"/>
      <c r="GGP123" s="627"/>
      <c r="GGQ123" s="627"/>
      <c r="GGR123" s="627"/>
      <c r="GGS123" s="627"/>
      <c r="GGT123" s="627"/>
      <c r="GGU123" s="627"/>
      <c r="GGV123" s="627"/>
      <c r="GGW123" s="627"/>
      <c r="GGX123" s="627"/>
      <c r="GGY123" s="627"/>
      <c r="GGZ123" s="627"/>
      <c r="GHA123" s="627"/>
      <c r="GHB123" s="627"/>
      <c r="GHC123" s="627"/>
      <c r="GHD123" s="627"/>
      <c r="GHE123" s="627"/>
      <c r="GHF123" s="627"/>
      <c r="GHG123" s="627"/>
      <c r="GHH123" s="627"/>
      <c r="GHI123" s="627"/>
      <c r="GHJ123" s="627"/>
      <c r="GHK123" s="627"/>
      <c r="GHL123" s="627"/>
      <c r="GHM123" s="627"/>
      <c r="GHN123" s="627"/>
      <c r="GHO123" s="627"/>
      <c r="GHP123" s="627"/>
      <c r="GHQ123" s="627"/>
      <c r="GHR123" s="627"/>
      <c r="GHS123" s="627"/>
      <c r="GHT123" s="627"/>
      <c r="GHU123" s="627"/>
      <c r="GHV123" s="627"/>
      <c r="GHW123" s="627"/>
      <c r="GHX123" s="627"/>
      <c r="GHY123" s="627"/>
      <c r="GHZ123" s="627"/>
      <c r="GIA123" s="627"/>
      <c r="GIB123" s="627"/>
      <c r="GIC123" s="627"/>
      <c r="GID123" s="627"/>
      <c r="GIE123" s="627"/>
      <c r="GIF123" s="627"/>
      <c r="GIG123" s="627"/>
      <c r="GIH123" s="627"/>
      <c r="GII123" s="627"/>
      <c r="GIJ123" s="627"/>
      <c r="GIK123" s="627"/>
      <c r="GIL123" s="627"/>
      <c r="GIM123" s="627"/>
      <c r="GIN123" s="627"/>
      <c r="GIO123" s="627"/>
      <c r="GIP123" s="627"/>
      <c r="GIQ123" s="627"/>
      <c r="GIR123" s="627"/>
      <c r="GIS123" s="627"/>
      <c r="GIT123" s="627"/>
      <c r="GIU123" s="627"/>
      <c r="GIV123" s="627"/>
      <c r="GIW123" s="627"/>
      <c r="GIX123" s="627"/>
      <c r="GIY123" s="627"/>
      <c r="GIZ123" s="627"/>
      <c r="GJA123" s="627"/>
      <c r="GJB123" s="627"/>
      <c r="GJC123" s="627"/>
      <c r="GJD123" s="627"/>
      <c r="GJE123" s="627"/>
      <c r="GJF123" s="627"/>
      <c r="GJG123" s="627"/>
      <c r="GJH123" s="627"/>
      <c r="GJI123" s="627"/>
      <c r="GJJ123" s="627"/>
      <c r="GJK123" s="627"/>
      <c r="GJL123" s="627"/>
      <c r="GJM123" s="627"/>
      <c r="GJN123" s="627"/>
      <c r="GJO123" s="627"/>
      <c r="GJP123" s="627"/>
      <c r="GJQ123" s="627"/>
      <c r="GJR123" s="627"/>
      <c r="GJS123" s="627"/>
      <c r="GJT123" s="627"/>
      <c r="GJU123" s="627"/>
      <c r="GJV123" s="627"/>
      <c r="GJW123" s="627"/>
      <c r="GJX123" s="627"/>
      <c r="GJY123" s="627"/>
      <c r="GJZ123" s="627"/>
      <c r="GKA123" s="627"/>
      <c r="GKB123" s="627"/>
      <c r="GKC123" s="627"/>
      <c r="GKD123" s="627"/>
      <c r="GKE123" s="627"/>
      <c r="GKF123" s="627"/>
      <c r="GKG123" s="627"/>
      <c r="GKH123" s="627"/>
      <c r="GKI123" s="627"/>
      <c r="GKJ123" s="627"/>
      <c r="GKK123" s="627"/>
      <c r="GKL123" s="627"/>
      <c r="GKM123" s="627"/>
      <c r="GKN123" s="627"/>
      <c r="GKO123" s="627"/>
      <c r="GKP123" s="627"/>
      <c r="GKQ123" s="627"/>
      <c r="GKR123" s="627"/>
      <c r="GKS123" s="627"/>
      <c r="GKT123" s="627"/>
      <c r="GKU123" s="627"/>
      <c r="GKV123" s="627"/>
      <c r="GKW123" s="627"/>
      <c r="GKX123" s="627"/>
      <c r="GKY123" s="627"/>
      <c r="GKZ123" s="627"/>
      <c r="GLA123" s="627"/>
      <c r="GLB123" s="627"/>
      <c r="GLC123" s="627"/>
      <c r="GLD123" s="627"/>
      <c r="GLE123" s="627"/>
      <c r="GLF123" s="627"/>
      <c r="GLG123" s="627"/>
      <c r="GLH123" s="627"/>
      <c r="GLI123" s="627"/>
      <c r="GLJ123" s="627"/>
      <c r="GLK123" s="627"/>
      <c r="GLL123" s="627"/>
      <c r="GLM123" s="627"/>
      <c r="GLN123" s="627"/>
      <c r="GLO123" s="627"/>
      <c r="GLP123" s="627"/>
      <c r="GLQ123" s="627"/>
      <c r="GLR123" s="627"/>
      <c r="GLS123" s="627"/>
      <c r="GLT123" s="627"/>
      <c r="GLU123" s="627"/>
      <c r="GLV123" s="627"/>
      <c r="GLW123" s="627"/>
      <c r="GLX123" s="627"/>
      <c r="GLY123" s="627"/>
      <c r="GLZ123" s="627"/>
      <c r="GMA123" s="627"/>
      <c r="GMB123" s="627"/>
      <c r="GMC123" s="627"/>
      <c r="GMD123" s="627"/>
      <c r="GME123" s="627"/>
      <c r="GMF123" s="627"/>
      <c r="GMG123" s="627"/>
      <c r="GMH123" s="627"/>
      <c r="GMI123" s="627"/>
      <c r="GMJ123" s="627"/>
      <c r="GMK123" s="627"/>
      <c r="GML123" s="627"/>
      <c r="GMM123" s="627"/>
      <c r="GMN123" s="627"/>
      <c r="GMO123" s="627"/>
      <c r="GMP123" s="627"/>
      <c r="GMQ123" s="627"/>
      <c r="GMR123" s="627"/>
      <c r="GMS123" s="627"/>
      <c r="GMT123" s="627"/>
      <c r="GMU123" s="627"/>
      <c r="GMV123" s="627"/>
      <c r="GMW123" s="627"/>
      <c r="GMX123" s="627"/>
      <c r="GMY123" s="627"/>
      <c r="GMZ123" s="627"/>
      <c r="GNA123" s="627"/>
      <c r="GNB123" s="627"/>
      <c r="GNC123" s="627"/>
      <c r="GND123" s="627"/>
      <c r="GNE123" s="627"/>
      <c r="GNF123" s="627"/>
      <c r="GNG123" s="627"/>
      <c r="GNH123" s="627"/>
      <c r="GNI123" s="627"/>
      <c r="GNJ123" s="627"/>
      <c r="GNK123" s="627"/>
      <c r="GNL123" s="627"/>
      <c r="GNM123" s="627"/>
      <c r="GNN123" s="627"/>
      <c r="GNO123" s="627"/>
      <c r="GNP123" s="627"/>
      <c r="GNQ123" s="627"/>
      <c r="GNR123" s="627"/>
      <c r="GNS123" s="627"/>
      <c r="GNT123" s="627"/>
      <c r="GNU123" s="627"/>
      <c r="GNV123" s="627"/>
      <c r="GNW123" s="627"/>
      <c r="GNX123" s="627"/>
      <c r="GNY123" s="627"/>
      <c r="GNZ123" s="627"/>
      <c r="GOA123" s="627"/>
      <c r="GOB123" s="627"/>
      <c r="GOC123" s="627"/>
      <c r="GOD123" s="627"/>
      <c r="GOE123" s="627"/>
      <c r="GOF123" s="627"/>
      <c r="GOG123" s="627"/>
      <c r="GOH123" s="627"/>
      <c r="GOI123" s="627"/>
      <c r="GOJ123" s="627"/>
      <c r="GOK123" s="627"/>
      <c r="GOL123" s="627"/>
      <c r="GOM123" s="627"/>
      <c r="GON123" s="627"/>
      <c r="GOO123" s="627"/>
      <c r="GOP123" s="627"/>
      <c r="GOQ123" s="627"/>
      <c r="GOR123" s="627"/>
      <c r="GOS123" s="627"/>
      <c r="GOT123" s="627"/>
      <c r="GOU123" s="627"/>
      <c r="GOV123" s="627"/>
      <c r="GOW123" s="627"/>
      <c r="GOX123" s="627"/>
      <c r="GOY123" s="627"/>
      <c r="GOZ123" s="627"/>
      <c r="GPA123" s="627"/>
      <c r="GPB123" s="627"/>
      <c r="GPC123" s="627"/>
      <c r="GPD123" s="627"/>
      <c r="GPE123" s="627"/>
      <c r="GPF123" s="627"/>
      <c r="GPG123" s="627"/>
      <c r="GPH123" s="627"/>
      <c r="GPI123" s="627"/>
      <c r="GPJ123" s="627"/>
      <c r="GPK123" s="627"/>
      <c r="GPL123" s="627"/>
      <c r="GPM123" s="627"/>
      <c r="GPN123" s="627"/>
      <c r="GPO123" s="627"/>
      <c r="GPP123" s="627"/>
      <c r="GPQ123" s="627"/>
      <c r="GPR123" s="627"/>
      <c r="GPS123" s="627"/>
      <c r="GPT123" s="627"/>
      <c r="GPU123" s="627"/>
      <c r="GPV123" s="627"/>
      <c r="GPW123" s="627"/>
      <c r="GPX123" s="627"/>
      <c r="GPY123" s="627"/>
      <c r="GPZ123" s="627"/>
      <c r="GQA123" s="627"/>
      <c r="GQB123" s="627"/>
      <c r="GQC123" s="627"/>
      <c r="GQD123" s="627"/>
      <c r="GQE123" s="627"/>
      <c r="GQF123" s="627"/>
      <c r="GQG123" s="627"/>
      <c r="GQH123" s="627"/>
      <c r="GQI123" s="627"/>
      <c r="GQJ123" s="627"/>
      <c r="GQK123" s="627"/>
      <c r="GQL123" s="627"/>
      <c r="GQM123" s="627"/>
      <c r="GQN123" s="627"/>
      <c r="GQO123" s="627"/>
      <c r="GQP123" s="627"/>
      <c r="GQQ123" s="627"/>
      <c r="GQR123" s="627"/>
      <c r="GQS123" s="627"/>
      <c r="GQT123" s="627"/>
      <c r="GQU123" s="627"/>
      <c r="GQV123" s="627"/>
      <c r="GQW123" s="627"/>
      <c r="GQX123" s="627"/>
      <c r="GQY123" s="627"/>
      <c r="GQZ123" s="627"/>
      <c r="GRA123" s="627"/>
      <c r="GRB123" s="627"/>
      <c r="GRC123" s="627"/>
      <c r="GRD123" s="627"/>
      <c r="GRE123" s="627"/>
      <c r="GRF123" s="627"/>
      <c r="GRG123" s="627"/>
      <c r="GRH123" s="627"/>
      <c r="GRI123" s="627"/>
      <c r="GRJ123" s="627"/>
      <c r="GRK123" s="627"/>
      <c r="GRL123" s="627"/>
      <c r="GRM123" s="627"/>
      <c r="GRN123" s="627"/>
      <c r="GRO123" s="627"/>
      <c r="GRP123" s="627"/>
      <c r="GRQ123" s="627"/>
      <c r="GRR123" s="627"/>
      <c r="GRS123" s="627"/>
      <c r="GRT123" s="627"/>
      <c r="GRU123" s="627"/>
      <c r="GRV123" s="627"/>
      <c r="GRW123" s="627"/>
      <c r="GRX123" s="627"/>
      <c r="GRY123" s="627"/>
      <c r="GRZ123" s="627"/>
      <c r="GSA123" s="627"/>
      <c r="GSB123" s="627"/>
      <c r="GSC123" s="627"/>
      <c r="GSD123" s="627"/>
      <c r="GSE123" s="627"/>
      <c r="GSF123" s="627"/>
      <c r="GSG123" s="627"/>
      <c r="GSH123" s="627"/>
      <c r="GSI123" s="627"/>
      <c r="GSJ123" s="627"/>
      <c r="GSK123" s="627"/>
      <c r="GSL123" s="627"/>
      <c r="GSM123" s="627"/>
      <c r="GSN123" s="627"/>
      <c r="GSO123" s="627"/>
      <c r="GSP123" s="627"/>
      <c r="GSQ123" s="627"/>
      <c r="GSR123" s="627"/>
      <c r="GSS123" s="627"/>
      <c r="GST123" s="627"/>
      <c r="GSU123" s="627"/>
      <c r="GSV123" s="627"/>
      <c r="GSW123" s="627"/>
      <c r="GSX123" s="627"/>
      <c r="GSY123" s="627"/>
      <c r="GSZ123" s="627"/>
      <c r="GTA123" s="627"/>
      <c r="GTB123" s="627"/>
      <c r="GTC123" s="627"/>
      <c r="GTD123" s="627"/>
      <c r="GTE123" s="627"/>
      <c r="GTF123" s="627"/>
      <c r="GTG123" s="627"/>
      <c r="GTH123" s="627"/>
      <c r="GTI123" s="627"/>
      <c r="GTJ123" s="627"/>
      <c r="GTK123" s="627"/>
      <c r="GTL123" s="627"/>
      <c r="GTM123" s="627"/>
      <c r="GTN123" s="627"/>
      <c r="GTO123" s="627"/>
      <c r="GTP123" s="627"/>
      <c r="GTQ123" s="627"/>
      <c r="GTR123" s="627"/>
      <c r="GTS123" s="627"/>
      <c r="GTT123" s="627"/>
      <c r="GTU123" s="627"/>
      <c r="GTV123" s="627"/>
      <c r="GTW123" s="627"/>
      <c r="GTX123" s="627"/>
      <c r="GTY123" s="627"/>
      <c r="GTZ123" s="627"/>
      <c r="GUA123" s="627"/>
      <c r="GUB123" s="627"/>
      <c r="GUC123" s="627"/>
      <c r="GUD123" s="627"/>
      <c r="GUE123" s="627"/>
      <c r="GUF123" s="627"/>
      <c r="GUG123" s="627"/>
      <c r="GUH123" s="627"/>
      <c r="GUI123" s="627"/>
      <c r="GUJ123" s="627"/>
      <c r="GUK123" s="627"/>
      <c r="GUL123" s="627"/>
      <c r="GUM123" s="627"/>
      <c r="GUN123" s="627"/>
      <c r="GUO123" s="627"/>
      <c r="GUP123" s="627"/>
      <c r="GUQ123" s="627"/>
      <c r="GUR123" s="627"/>
      <c r="GUS123" s="627"/>
      <c r="GUT123" s="627"/>
      <c r="GUU123" s="627"/>
      <c r="GUV123" s="627"/>
      <c r="GUW123" s="627"/>
      <c r="GUX123" s="627"/>
      <c r="GUY123" s="627"/>
      <c r="GUZ123" s="627"/>
      <c r="GVA123" s="627"/>
      <c r="GVB123" s="627"/>
      <c r="GVC123" s="627"/>
      <c r="GVD123" s="627"/>
      <c r="GVE123" s="627"/>
      <c r="GVF123" s="627"/>
      <c r="GVG123" s="627"/>
      <c r="GVH123" s="627"/>
      <c r="GVI123" s="627"/>
      <c r="GVJ123" s="627"/>
      <c r="GVK123" s="627"/>
      <c r="GVL123" s="627"/>
      <c r="GVM123" s="627"/>
      <c r="GVN123" s="627"/>
      <c r="GVO123" s="627"/>
      <c r="GVP123" s="627"/>
      <c r="GVQ123" s="627"/>
      <c r="GVR123" s="627"/>
      <c r="GVS123" s="627"/>
      <c r="GVT123" s="627"/>
      <c r="GVU123" s="627"/>
      <c r="GVV123" s="627"/>
      <c r="GVW123" s="627"/>
      <c r="GVX123" s="627"/>
      <c r="GVY123" s="627"/>
      <c r="GVZ123" s="627"/>
      <c r="GWA123" s="627"/>
      <c r="GWB123" s="627"/>
      <c r="GWC123" s="627"/>
      <c r="GWD123" s="627"/>
      <c r="GWE123" s="627"/>
      <c r="GWF123" s="627"/>
      <c r="GWG123" s="627"/>
      <c r="GWH123" s="627"/>
      <c r="GWI123" s="627"/>
      <c r="GWJ123" s="627"/>
      <c r="GWK123" s="627"/>
      <c r="GWL123" s="627"/>
      <c r="GWM123" s="627"/>
      <c r="GWN123" s="627"/>
      <c r="GWO123" s="627"/>
      <c r="GWP123" s="627"/>
      <c r="GWQ123" s="627"/>
      <c r="GWR123" s="627"/>
      <c r="GWS123" s="627"/>
      <c r="GWT123" s="627"/>
      <c r="GWU123" s="627"/>
      <c r="GWV123" s="627"/>
      <c r="GWW123" s="627"/>
      <c r="GWX123" s="627"/>
      <c r="GWY123" s="627"/>
      <c r="GWZ123" s="627"/>
      <c r="GXA123" s="627"/>
      <c r="GXB123" s="627"/>
      <c r="GXC123" s="627"/>
      <c r="GXD123" s="627"/>
      <c r="GXE123" s="627"/>
      <c r="GXF123" s="627"/>
      <c r="GXG123" s="627"/>
      <c r="GXH123" s="627"/>
      <c r="GXI123" s="627"/>
      <c r="GXJ123" s="627"/>
      <c r="GXK123" s="627"/>
      <c r="GXL123" s="627"/>
      <c r="GXM123" s="627"/>
      <c r="GXN123" s="627"/>
      <c r="GXO123" s="627"/>
      <c r="GXP123" s="627"/>
      <c r="GXQ123" s="627"/>
      <c r="GXR123" s="627"/>
      <c r="GXS123" s="627"/>
      <c r="GXT123" s="627"/>
      <c r="GXU123" s="627"/>
      <c r="GXV123" s="627"/>
      <c r="GXW123" s="627"/>
      <c r="GXX123" s="627"/>
      <c r="GXY123" s="627"/>
      <c r="GXZ123" s="627"/>
      <c r="GYA123" s="627"/>
      <c r="GYB123" s="627"/>
      <c r="GYC123" s="627"/>
      <c r="GYD123" s="627"/>
      <c r="GYE123" s="627"/>
      <c r="GYF123" s="627"/>
      <c r="GYG123" s="627"/>
      <c r="GYH123" s="627"/>
      <c r="GYI123" s="627"/>
      <c r="GYJ123" s="627"/>
      <c r="GYK123" s="627"/>
      <c r="GYL123" s="627"/>
      <c r="GYM123" s="627"/>
      <c r="GYN123" s="627"/>
      <c r="GYO123" s="627"/>
      <c r="GYP123" s="627"/>
      <c r="GYQ123" s="627"/>
      <c r="GYR123" s="627"/>
      <c r="GYS123" s="627"/>
      <c r="GYT123" s="627"/>
      <c r="GYU123" s="627"/>
      <c r="GYV123" s="627"/>
      <c r="GYW123" s="627"/>
      <c r="GYX123" s="627"/>
      <c r="GYY123" s="627"/>
      <c r="GYZ123" s="627"/>
      <c r="GZA123" s="627"/>
      <c r="GZB123" s="627"/>
      <c r="GZC123" s="627"/>
      <c r="GZD123" s="627"/>
      <c r="GZE123" s="627"/>
      <c r="GZF123" s="627"/>
      <c r="GZG123" s="627"/>
      <c r="GZH123" s="627"/>
      <c r="GZI123" s="627"/>
      <c r="GZJ123" s="627"/>
      <c r="GZK123" s="627"/>
      <c r="GZL123" s="627"/>
      <c r="GZM123" s="627"/>
      <c r="GZN123" s="627"/>
      <c r="GZO123" s="627"/>
      <c r="GZP123" s="627"/>
      <c r="GZQ123" s="627"/>
      <c r="GZR123" s="627"/>
      <c r="GZS123" s="627"/>
      <c r="GZT123" s="627"/>
      <c r="GZU123" s="627"/>
      <c r="GZV123" s="627"/>
      <c r="GZW123" s="627"/>
      <c r="GZX123" s="627"/>
      <c r="GZY123" s="627"/>
      <c r="GZZ123" s="627"/>
      <c r="HAA123" s="627"/>
      <c r="HAB123" s="627"/>
      <c r="HAC123" s="627"/>
      <c r="HAD123" s="627"/>
      <c r="HAE123" s="627"/>
      <c r="HAF123" s="627"/>
      <c r="HAG123" s="627"/>
      <c r="HAH123" s="627"/>
      <c r="HAI123" s="627"/>
      <c r="HAJ123" s="627"/>
      <c r="HAK123" s="627"/>
      <c r="HAL123" s="627"/>
      <c r="HAM123" s="627"/>
      <c r="HAN123" s="627"/>
      <c r="HAO123" s="627"/>
      <c r="HAP123" s="627"/>
      <c r="HAQ123" s="627"/>
      <c r="HAR123" s="627"/>
      <c r="HAS123" s="627"/>
      <c r="HAT123" s="627"/>
      <c r="HAU123" s="627"/>
      <c r="HAV123" s="627"/>
      <c r="HAW123" s="627"/>
      <c r="HAX123" s="627"/>
      <c r="HAY123" s="627"/>
      <c r="HAZ123" s="627"/>
      <c r="HBA123" s="627"/>
      <c r="HBB123" s="627"/>
      <c r="HBC123" s="627"/>
      <c r="HBD123" s="627"/>
      <c r="HBE123" s="627"/>
      <c r="HBF123" s="627"/>
      <c r="HBG123" s="627"/>
      <c r="HBH123" s="627"/>
      <c r="HBI123" s="627"/>
      <c r="HBJ123" s="627"/>
      <c r="HBK123" s="627"/>
      <c r="HBL123" s="627"/>
      <c r="HBM123" s="627"/>
      <c r="HBN123" s="627"/>
      <c r="HBO123" s="627"/>
      <c r="HBP123" s="627"/>
      <c r="HBQ123" s="627"/>
      <c r="HBR123" s="627"/>
      <c r="HBS123" s="627"/>
      <c r="HBT123" s="627"/>
      <c r="HBU123" s="627"/>
      <c r="HBV123" s="627"/>
      <c r="HBW123" s="627"/>
      <c r="HBX123" s="627"/>
      <c r="HBY123" s="627"/>
      <c r="HBZ123" s="627"/>
      <c r="HCA123" s="627"/>
      <c r="HCB123" s="627"/>
      <c r="HCC123" s="627"/>
      <c r="HCD123" s="627"/>
      <c r="HCE123" s="627"/>
      <c r="HCF123" s="627"/>
      <c r="HCG123" s="627"/>
      <c r="HCH123" s="627"/>
      <c r="HCI123" s="627"/>
      <c r="HCJ123" s="627"/>
      <c r="HCK123" s="627"/>
      <c r="HCL123" s="627"/>
      <c r="HCM123" s="627"/>
      <c r="HCN123" s="627"/>
      <c r="HCO123" s="627"/>
      <c r="HCP123" s="627"/>
      <c r="HCQ123" s="627"/>
      <c r="HCR123" s="627"/>
      <c r="HCS123" s="627"/>
      <c r="HCT123" s="627"/>
      <c r="HCU123" s="627"/>
      <c r="HCV123" s="627"/>
      <c r="HCW123" s="627"/>
      <c r="HCX123" s="627"/>
      <c r="HCY123" s="627"/>
      <c r="HCZ123" s="627"/>
      <c r="HDA123" s="627"/>
      <c r="HDB123" s="627"/>
      <c r="HDC123" s="627"/>
      <c r="HDD123" s="627"/>
      <c r="HDE123" s="627"/>
      <c r="HDF123" s="627"/>
      <c r="HDG123" s="627"/>
      <c r="HDH123" s="627"/>
      <c r="HDI123" s="627"/>
      <c r="HDJ123" s="627"/>
      <c r="HDK123" s="627"/>
      <c r="HDL123" s="627"/>
      <c r="HDM123" s="627"/>
      <c r="HDN123" s="627"/>
      <c r="HDO123" s="627"/>
      <c r="HDP123" s="627"/>
      <c r="HDQ123" s="627"/>
      <c r="HDR123" s="627"/>
      <c r="HDS123" s="627"/>
      <c r="HDT123" s="627"/>
      <c r="HDU123" s="627"/>
      <c r="HDV123" s="627"/>
      <c r="HDW123" s="627"/>
      <c r="HDX123" s="627"/>
      <c r="HDY123" s="627"/>
      <c r="HDZ123" s="627"/>
      <c r="HEA123" s="627"/>
      <c r="HEB123" s="627"/>
      <c r="HEC123" s="627"/>
      <c r="HED123" s="627"/>
      <c r="HEE123" s="627"/>
      <c r="HEF123" s="627"/>
      <c r="HEG123" s="627"/>
      <c r="HEH123" s="627"/>
      <c r="HEI123" s="627"/>
      <c r="HEJ123" s="627"/>
      <c r="HEK123" s="627"/>
      <c r="HEL123" s="627"/>
      <c r="HEM123" s="627"/>
      <c r="HEN123" s="627"/>
      <c r="HEO123" s="627"/>
      <c r="HEP123" s="627"/>
      <c r="HEQ123" s="627"/>
      <c r="HER123" s="627"/>
      <c r="HES123" s="627"/>
      <c r="HET123" s="627"/>
      <c r="HEU123" s="627"/>
      <c r="HEV123" s="627"/>
      <c r="HEW123" s="627"/>
      <c r="HEX123" s="627"/>
      <c r="HEY123" s="627"/>
      <c r="HEZ123" s="627"/>
      <c r="HFA123" s="627"/>
      <c r="HFB123" s="627"/>
      <c r="HFC123" s="627"/>
      <c r="HFD123" s="627"/>
      <c r="HFE123" s="627"/>
      <c r="HFF123" s="627"/>
      <c r="HFG123" s="627"/>
      <c r="HFH123" s="627"/>
      <c r="HFI123" s="627"/>
      <c r="HFJ123" s="627"/>
      <c r="HFK123" s="627"/>
      <c r="HFL123" s="627"/>
      <c r="HFM123" s="627"/>
      <c r="HFN123" s="627"/>
      <c r="HFO123" s="627"/>
      <c r="HFP123" s="627"/>
      <c r="HFQ123" s="627"/>
      <c r="HFR123" s="627"/>
      <c r="HFS123" s="627"/>
      <c r="HFT123" s="627"/>
      <c r="HFU123" s="627"/>
      <c r="HFV123" s="627"/>
      <c r="HFW123" s="627"/>
      <c r="HFX123" s="627"/>
      <c r="HFY123" s="627"/>
      <c r="HFZ123" s="627"/>
      <c r="HGA123" s="627"/>
      <c r="HGB123" s="627"/>
      <c r="HGC123" s="627"/>
      <c r="HGD123" s="627"/>
      <c r="HGE123" s="627"/>
      <c r="HGF123" s="627"/>
      <c r="HGG123" s="627"/>
      <c r="HGH123" s="627"/>
      <c r="HGI123" s="627"/>
      <c r="HGJ123" s="627"/>
      <c r="HGK123" s="627"/>
      <c r="HGL123" s="627"/>
      <c r="HGM123" s="627"/>
      <c r="HGN123" s="627"/>
      <c r="HGO123" s="627"/>
      <c r="HGP123" s="627"/>
      <c r="HGQ123" s="627"/>
      <c r="HGR123" s="627"/>
      <c r="HGS123" s="627"/>
      <c r="HGT123" s="627"/>
      <c r="HGU123" s="627"/>
      <c r="HGV123" s="627"/>
      <c r="HGW123" s="627"/>
      <c r="HGX123" s="627"/>
      <c r="HGY123" s="627"/>
      <c r="HGZ123" s="627"/>
      <c r="HHA123" s="627"/>
      <c r="HHB123" s="627"/>
      <c r="HHC123" s="627"/>
      <c r="HHD123" s="627"/>
      <c r="HHE123" s="627"/>
      <c r="HHF123" s="627"/>
      <c r="HHG123" s="627"/>
      <c r="HHH123" s="627"/>
      <c r="HHI123" s="627"/>
      <c r="HHJ123" s="627"/>
      <c r="HHK123" s="627"/>
      <c r="HHL123" s="627"/>
      <c r="HHM123" s="627"/>
      <c r="HHN123" s="627"/>
      <c r="HHO123" s="627"/>
      <c r="HHP123" s="627"/>
      <c r="HHQ123" s="627"/>
      <c r="HHR123" s="627"/>
      <c r="HHS123" s="627"/>
      <c r="HHT123" s="627"/>
      <c r="HHU123" s="627"/>
      <c r="HHV123" s="627"/>
      <c r="HHW123" s="627"/>
      <c r="HHX123" s="627"/>
      <c r="HHY123" s="627"/>
      <c r="HHZ123" s="627"/>
      <c r="HIA123" s="627"/>
      <c r="HIB123" s="627"/>
      <c r="HIC123" s="627"/>
      <c r="HID123" s="627"/>
      <c r="HIE123" s="627"/>
      <c r="HIF123" s="627"/>
      <c r="HIG123" s="627"/>
      <c r="HIH123" s="627"/>
      <c r="HII123" s="627"/>
      <c r="HIJ123" s="627"/>
      <c r="HIK123" s="627"/>
      <c r="HIL123" s="627"/>
      <c r="HIM123" s="627"/>
      <c r="HIN123" s="627"/>
      <c r="HIO123" s="627"/>
      <c r="HIP123" s="627"/>
      <c r="HIQ123" s="627"/>
      <c r="HIR123" s="627"/>
      <c r="HIS123" s="627"/>
      <c r="HIT123" s="627"/>
      <c r="HIU123" s="627"/>
      <c r="HIV123" s="627"/>
      <c r="HIW123" s="627"/>
      <c r="HIX123" s="627"/>
      <c r="HIY123" s="627"/>
      <c r="HIZ123" s="627"/>
      <c r="HJA123" s="627"/>
      <c r="HJB123" s="627"/>
      <c r="HJC123" s="627"/>
      <c r="HJD123" s="627"/>
      <c r="HJE123" s="627"/>
      <c r="HJF123" s="627"/>
      <c r="HJG123" s="627"/>
      <c r="HJH123" s="627"/>
      <c r="HJI123" s="627"/>
      <c r="HJJ123" s="627"/>
      <c r="HJK123" s="627"/>
      <c r="HJL123" s="627"/>
      <c r="HJM123" s="627"/>
      <c r="HJN123" s="627"/>
      <c r="HJO123" s="627"/>
      <c r="HJP123" s="627"/>
      <c r="HJQ123" s="627"/>
      <c r="HJR123" s="627"/>
      <c r="HJS123" s="627"/>
      <c r="HJT123" s="627"/>
      <c r="HJU123" s="627"/>
      <c r="HJV123" s="627"/>
      <c r="HJW123" s="627"/>
      <c r="HJX123" s="627"/>
      <c r="HJY123" s="627"/>
      <c r="HJZ123" s="627"/>
      <c r="HKA123" s="627"/>
      <c r="HKB123" s="627"/>
      <c r="HKC123" s="627"/>
      <c r="HKD123" s="627"/>
      <c r="HKE123" s="627"/>
      <c r="HKF123" s="627"/>
      <c r="HKG123" s="627"/>
      <c r="HKH123" s="627"/>
      <c r="HKI123" s="627"/>
      <c r="HKJ123" s="627"/>
      <c r="HKK123" s="627"/>
      <c r="HKL123" s="627"/>
      <c r="HKM123" s="627"/>
      <c r="HKN123" s="627"/>
      <c r="HKO123" s="627"/>
      <c r="HKP123" s="627"/>
      <c r="HKQ123" s="627"/>
      <c r="HKR123" s="627"/>
      <c r="HKS123" s="627"/>
      <c r="HKT123" s="627"/>
      <c r="HKU123" s="627"/>
      <c r="HKV123" s="627"/>
      <c r="HKW123" s="627"/>
      <c r="HKX123" s="627"/>
      <c r="HKY123" s="627"/>
      <c r="HKZ123" s="627"/>
      <c r="HLA123" s="627"/>
      <c r="HLB123" s="627"/>
      <c r="HLC123" s="627"/>
      <c r="HLD123" s="627"/>
      <c r="HLE123" s="627"/>
      <c r="HLF123" s="627"/>
      <c r="HLG123" s="627"/>
      <c r="HLH123" s="627"/>
      <c r="HLI123" s="627"/>
      <c r="HLJ123" s="627"/>
      <c r="HLK123" s="627"/>
      <c r="HLL123" s="627"/>
      <c r="HLM123" s="627"/>
      <c r="HLN123" s="627"/>
      <c r="HLO123" s="627"/>
      <c r="HLP123" s="627"/>
      <c r="HLQ123" s="627"/>
      <c r="HLR123" s="627"/>
      <c r="HLS123" s="627"/>
      <c r="HLT123" s="627"/>
      <c r="HLU123" s="627"/>
      <c r="HLV123" s="627"/>
      <c r="HLW123" s="627"/>
      <c r="HLX123" s="627"/>
      <c r="HLY123" s="627"/>
      <c r="HLZ123" s="627"/>
      <c r="HMA123" s="627"/>
      <c r="HMB123" s="627"/>
      <c r="HMC123" s="627"/>
      <c r="HMD123" s="627"/>
      <c r="HME123" s="627"/>
      <c r="HMF123" s="627"/>
      <c r="HMG123" s="627"/>
      <c r="HMH123" s="627"/>
      <c r="HMI123" s="627"/>
      <c r="HMJ123" s="627"/>
      <c r="HMK123" s="627"/>
      <c r="HML123" s="627"/>
      <c r="HMM123" s="627"/>
      <c r="HMN123" s="627"/>
      <c r="HMO123" s="627"/>
      <c r="HMP123" s="627"/>
      <c r="HMQ123" s="627"/>
      <c r="HMR123" s="627"/>
      <c r="HMS123" s="627"/>
      <c r="HMT123" s="627"/>
      <c r="HMU123" s="627"/>
      <c r="HMV123" s="627"/>
      <c r="HMW123" s="627"/>
      <c r="HMX123" s="627"/>
      <c r="HMY123" s="627"/>
      <c r="HMZ123" s="627"/>
      <c r="HNA123" s="627"/>
      <c r="HNB123" s="627"/>
      <c r="HNC123" s="627"/>
      <c r="HND123" s="627"/>
      <c r="HNE123" s="627"/>
      <c r="HNF123" s="627"/>
      <c r="HNG123" s="627"/>
      <c r="HNH123" s="627"/>
      <c r="HNI123" s="627"/>
      <c r="HNJ123" s="627"/>
      <c r="HNK123" s="627"/>
      <c r="HNL123" s="627"/>
      <c r="HNM123" s="627"/>
      <c r="HNN123" s="627"/>
      <c r="HNO123" s="627"/>
      <c r="HNP123" s="627"/>
      <c r="HNQ123" s="627"/>
      <c r="HNR123" s="627"/>
      <c r="HNS123" s="627"/>
      <c r="HNT123" s="627"/>
      <c r="HNU123" s="627"/>
      <c r="HNV123" s="627"/>
      <c r="HNW123" s="627"/>
      <c r="HNX123" s="627"/>
      <c r="HNY123" s="627"/>
      <c r="HNZ123" s="627"/>
      <c r="HOA123" s="627"/>
      <c r="HOB123" s="627"/>
      <c r="HOC123" s="627"/>
      <c r="HOD123" s="627"/>
      <c r="HOE123" s="627"/>
      <c r="HOF123" s="627"/>
      <c r="HOG123" s="627"/>
      <c r="HOH123" s="627"/>
      <c r="HOI123" s="627"/>
      <c r="HOJ123" s="627"/>
      <c r="HOK123" s="627"/>
      <c r="HOL123" s="627"/>
      <c r="HOM123" s="627"/>
      <c r="HON123" s="627"/>
      <c r="HOO123" s="627"/>
      <c r="HOP123" s="627"/>
      <c r="HOQ123" s="627"/>
      <c r="HOR123" s="627"/>
      <c r="HOS123" s="627"/>
      <c r="HOT123" s="627"/>
      <c r="HOU123" s="627"/>
      <c r="HOV123" s="627"/>
      <c r="HOW123" s="627"/>
      <c r="HOX123" s="627"/>
      <c r="HOY123" s="627"/>
      <c r="HOZ123" s="627"/>
      <c r="HPA123" s="627"/>
      <c r="HPB123" s="627"/>
      <c r="HPC123" s="627"/>
      <c r="HPD123" s="627"/>
      <c r="HPE123" s="627"/>
      <c r="HPF123" s="627"/>
      <c r="HPG123" s="627"/>
      <c r="HPH123" s="627"/>
      <c r="HPI123" s="627"/>
      <c r="HPJ123" s="627"/>
      <c r="HPK123" s="627"/>
      <c r="HPL123" s="627"/>
      <c r="HPM123" s="627"/>
      <c r="HPN123" s="627"/>
      <c r="HPO123" s="627"/>
      <c r="HPP123" s="627"/>
      <c r="HPQ123" s="627"/>
      <c r="HPR123" s="627"/>
      <c r="HPS123" s="627"/>
      <c r="HPT123" s="627"/>
      <c r="HPU123" s="627"/>
      <c r="HPV123" s="627"/>
      <c r="HPW123" s="627"/>
      <c r="HPX123" s="627"/>
      <c r="HPY123" s="627"/>
      <c r="HPZ123" s="627"/>
      <c r="HQA123" s="627"/>
      <c r="HQB123" s="627"/>
      <c r="HQC123" s="627"/>
      <c r="HQD123" s="627"/>
      <c r="HQE123" s="627"/>
      <c r="HQF123" s="627"/>
      <c r="HQG123" s="627"/>
      <c r="HQH123" s="627"/>
      <c r="HQI123" s="627"/>
      <c r="HQJ123" s="627"/>
      <c r="HQK123" s="627"/>
      <c r="HQL123" s="627"/>
      <c r="HQM123" s="627"/>
      <c r="HQN123" s="627"/>
      <c r="HQO123" s="627"/>
      <c r="HQP123" s="627"/>
      <c r="HQQ123" s="627"/>
      <c r="HQR123" s="627"/>
      <c r="HQS123" s="627"/>
      <c r="HQT123" s="627"/>
      <c r="HQU123" s="627"/>
      <c r="HQV123" s="627"/>
      <c r="HQW123" s="627"/>
      <c r="HQX123" s="627"/>
      <c r="HQY123" s="627"/>
      <c r="HQZ123" s="627"/>
      <c r="HRA123" s="627"/>
      <c r="HRB123" s="627"/>
      <c r="HRC123" s="627"/>
      <c r="HRD123" s="627"/>
      <c r="HRE123" s="627"/>
      <c r="HRF123" s="627"/>
      <c r="HRG123" s="627"/>
      <c r="HRH123" s="627"/>
      <c r="HRI123" s="627"/>
      <c r="HRJ123" s="627"/>
      <c r="HRK123" s="627"/>
      <c r="HRL123" s="627"/>
      <c r="HRM123" s="627"/>
      <c r="HRN123" s="627"/>
      <c r="HRO123" s="627"/>
      <c r="HRP123" s="627"/>
      <c r="HRQ123" s="627"/>
      <c r="HRR123" s="627"/>
      <c r="HRS123" s="627"/>
      <c r="HRT123" s="627"/>
      <c r="HRU123" s="627"/>
      <c r="HRV123" s="627"/>
      <c r="HRW123" s="627"/>
      <c r="HRX123" s="627"/>
      <c r="HRY123" s="627"/>
      <c r="HRZ123" s="627"/>
      <c r="HSA123" s="627"/>
      <c r="HSB123" s="627"/>
      <c r="HSC123" s="627"/>
      <c r="HSD123" s="627"/>
      <c r="HSE123" s="627"/>
      <c r="HSF123" s="627"/>
      <c r="HSG123" s="627"/>
      <c r="HSH123" s="627"/>
      <c r="HSI123" s="627"/>
      <c r="HSJ123" s="627"/>
      <c r="HSK123" s="627"/>
      <c r="HSL123" s="627"/>
      <c r="HSM123" s="627"/>
      <c r="HSN123" s="627"/>
      <c r="HSO123" s="627"/>
      <c r="HSP123" s="627"/>
      <c r="HSQ123" s="627"/>
      <c r="HSR123" s="627"/>
      <c r="HSS123" s="627"/>
      <c r="HST123" s="627"/>
      <c r="HSU123" s="627"/>
      <c r="HSV123" s="627"/>
      <c r="HSW123" s="627"/>
      <c r="HSX123" s="627"/>
      <c r="HSY123" s="627"/>
      <c r="HSZ123" s="627"/>
      <c r="HTA123" s="627"/>
      <c r="HTB123" s="627"/>
      <c r="HTC123" s="627"/>
      <c r="HTD123" s="627"/>
      <c r="HTE123" s="627"/>
      <c r="HTF123" s="627"/>
      <c r="HTG123" s="627"/>
      <c r="HTH123" s="627"/>
      <c r="HTI123" s="627"/>
      <c r="HTJ123" s="627"/>
      <c r="HTK123" s="627"/>
      <c r="HTL123" s="627"/>
      <c r="HTM123" s="627"/>
      <c r="HTN123" s="627"/>
      <c r="HTO123" s="627"/>
      <c r="HTP123" s="627"/>
      <c r="HTQ123" s="627"/>
      <c r="HTR123" s="627"/>
      <c r="HTS123" s="627"/>
      <c r="HTT123" s="627"/>
      <c r="HTU123" s="627"/>
      <c r="HTV123" s="627"/>
      <c r="HTW123" s="627"/>
      <c r="HTX123" s="627"/>
      <c r="HTY123" s="627"/>
      <c r="HTZ123" s="627"/>
      <c r="HUA123" s="627"/>
      <c r="HUB123" s="627"/>
      <c r="HUC123" s="627"/>
      <c r="HUD123" s="627"/>
      <c r="HUE123" s="627"/>
      <c r="HUF123" s="627"/>
      <c r="HUG123" s="627"/>
      <c r="HUH123" s="627"/>
      <c r="HUI123" s="627"/>
      <c r="HUJ123" s="627"/>
      <c r="HUK123" s="627"/>
      <c r="HUL123" s="627"/>
      <c r="HUM123" s="627"/>
      <c r="HUN123" s="627"/>
      <c r="HUO123" s="627"/>
      <c r="HUP123" s="627"/>
      <c r="HUQ123" s="627"/>
      <c r="HUR123" s="627"/>
      <c r="HUS123" s="627"/>
      <c r="HUT123" s="627"/>
      <c r="HUU123" s="627"/>
      <c r="HUV123" s="627"/>
      <c r="HUW123" s="627"/>
      <c r="HUX123" s="627"/>
      <c r="HUY123" s="627"/>
      <c r="HUZ123" s="627"/>
      <c r="HVA123" s="627"/>
      <c r="HVB123" s="627"/>
      <c r="HVC123" s="627"/>
      <c r="HVD123" s="627"/>
      <c r="HVE123" s="627"/>
      <c r="HVF123" s="627"/>
      <c r="HVG123" s="627"/>
      <c r="HVH123" s="627"/>
      <c r="HVI123" s="627"/>
      <c r="HVJ123" s="627"/>
      <c r="HVK123" s="627"/>
      <c r="HVL123" s="627"/>
      <c r="HVM123" s="627"/>
      <c r="HVN123" s="627"/>
      <c r="HVO123" s="627"/>
      <c r="HVP123" s="627"/>
      <c r="HVQ123" s="627"/>
      <c r="HVR123" s="627"/>
      <c r="HVS123" s="627"/>
      <c r="HVT123" s="627"/>
      <c r="HVU123" s="627"/>
      <c r="HVV123" s="627"/>
      <c r="HVW123" s="627"/>
      <c r="HVX123" s="627"/>
      <c r="HVY123" s="627"/>
      <c r="HVZ123" s="627"/>
      <c r="HWA123" s="627"/>
      <c r="HWB123" s="627"/>
      <c r="HWC123" s="627"/>
      <c r="HWD123" s="627"/>
      <c r="HWE123" s="627"/>
      <c r="HWF123" s="627"/>
      <c r="HWG123" s="627"/>
      <c r="HWH123" s="627"/>
      <c r="HWI123" s="627"/>
      <c r="HWJ123" s="627"/>
      <c r="HWK123" s="627"/>
      <c r="HWL123" s="627"/>
      <c r="HWM123" s="627"/>
      <c r="HWN123" s="627"/>
      <c r="HWO123" s="627"/>
      <c r="HWP123" s="627"/>
      <c r="HWQ123" s="627"/>
      <c r="HWR123" s="627"/>
      <c r="HWS123" s="627"/>
      <c r="HWT123" s="627"/>
      <c r="HWU123" s="627"/>
      <c r="HWV123" s="627"/>
      <c r="HWW123" s="627"/>
      <c r="HWX123" s="627"/>
      <c r="HWY123" s="627"/>
      <c r="HWZ123" s="627"/>
      <c r="HXA123" s="627"/>
      <c r="HXB123" s="627"/>
      <c r="HXC123" s="627"/>
      <c r="HXD123" s="627"/>
      <c r="HXE123" s="627"/>
      <c r="HXF123" s="627"/>
      <c r="HXG123" s="627"/>
      <c r="HXH123" s="627"/>
      <c r="HXI123" s="627"/>
      <c r="HXJ123" s="627"/>
      <c r="HXK123" s="627"/>
      <c r="HXL123" s="627"/>
      <c r="HXM123" s="627"/>
      <c r="HXN123" s="627"/>
      <c r="HXO123" s="627"/>
      <c r="HXP123" s="627"/>
      <c r="HXQ123" s="627"/>
      <c r="HXR123" s="627"/>
      <c r="HXS123" s="627"/>
      <c r="HXT123" s="627"/>
      <c r="HXU123" s="627"/>
      <c r="HXV123" s="627"/>
      <c r="HXW123" s="627"/>
      <c r="HXX123" s="627"/>
      <c r="HXY123" s="627"/>
      <c r="HXZ123" s="627"/>
      <c r="HYA123" s="627"/>
      <c r="HYB123" s="627"/>
      <c r="HYC123" s="627"/>
      <c r="HYD123" s="627"/>
      <c r="HYE123" s="627"/>
      <c r="HYF123" s="627"/>
      <c r="HYG123" s="627"/>
      <c r="HYH123" s="627"/>
      <c r="HYI123" s="627"/>
      <c r="HYJ123" s="627"/>
      <c r="HYK123" s="627"/>
      <c r="HYL123" s="627"/>
      <c r="HYM123" s="627"/>
      <c r="HYN123" s="627"/>
      <c r="HYO123" s="627"/>
      <c r="HYP123" s="627"/>
      <c r="HYQ123" s="627"/>
      <c r="HYR123" s="627"/>
      <c r="HYS123" s="627"/>
      <c r="HYT123" s="627"/>
      <c r="HYU123" s="627"/>
      <c r="HYV123" s="627"/>
      <c r="HYW123" s="627"/>
      <c r="HYX123" s="627"/>
      <c r="HYY123" s="627"/>
      <c r="HYZ123" s="627"/>
      <c r="HZA123" s="627"/>
      <c r="HZB123" s="627"/>
      <c r="HZC123" s="627"/>
      <c r="HZD123" s="627"/>
      <c r="HZE123" s="627"/>
      <c r="HZF123" s="627"/>
      <c r="HZG123" s="627"/>
      <c r="HZH123" s="627"/>
      <c r="HZI123" s="627"/>
      <c r="HZJ123" s="627"/>
      <c r="HZK123" s="627"/>
      <c r="HZL123" s="627"/>
      <c r="HZM123" s="627"/>
      <c r="HZN123" s="627"/>
      <c r="HZO123" s="627"/>
      <c r="HZP123" s="627"/>
      <c r="HZQ123" s="627"/>
      <c r="HZR123" s="627"/>
      <c r="HZS123" s="627"/>
      <c r="HZT123" s="627"/>
      <c r="HZU123" s="627"/>
      <c r="HZV123" s="627"/>
      <c r="HZW123" s="627"/>
      <c r="HZX123" s="627"/>
      <c r="HZY123" s="627"/>
      <c r="HZZ123" s="627"/>
      <c r="IAA123" s="627"/>
      <c r="IAB123" s="627"/>
      <c r="IAC123" s="627"/>
      <c r="IAD123" s="627"/>
      <c r="IAE123" s="627"/>
      <c r="IAF123" s="627"/>
      <c r="IAG123" s="627"/>
      <c r="IAH123" s="627"/>
      <c r="IAI123" s="627"/>
      <c r="IAJ123" s="627"/>
      <c r="IAK123" s="627"/>
      <c r="IAL123" s="627"/>
      <c r="IAM123" s="627"/>
      <c r="IAN123" s="627"/>
      <c r="IAO123" s="627"/>
      <c r="IAP123" s="627"/>
      <c r="IAQ123" s="627"/>
      <c r="IAR123" s="627"/>
      <c r="IAS123" s="627"/>
      <c r="IAT123" s="627"/>
      <c r="IAU123" s="627"/>
      <c r="IAV123" s="627"/>
      <c r="IAW123" s="627"/>
      <c r="IAX123" s="627"/>
      <c r="IAY123" s="627"/>
      <c r="IAZ123" s="627"/>
      <c r="IBA123" s="627"/>
      <c r="IBB123" s="627"/>
      <c r="IBC123" s="627"/>
      <c r="IBD123" s="627"/>
      <c r="IBE123" s="627"/>
      <c r="IBF123" s="627"/>
      <c r="IBG123" s="627"/>
      <c r="IBH123" s="627"/>
      <c r="IBI123" s="627"/>
      <c r="IBJ123" s="627"/>
      <c r="IBK123" s="627"/>
      <c r="IBL123" s="627"/>
      <c r="IBM123" s="627"/>
      <c r="IBN123" s="627"/>
      <c r="IBO123" s="627"/>
      <c r="IBP123" s="627"/>
      <c r="IBQ123" s="627"/>
      <c r="IBR123" s="627"/>
      <c r="IBS123" s="627"/>
      <c r="IBT123" s="627"/>
      <c r="IBU123" s="627"/>
      <c r="IBV123" s="627"/>
      <c r="IBW123" s="627"/>
      <c r="IBX123" s="627"/>
      <c r="IBY123" s="627"/>
      <c r="IBZ123" s="627"/>
      <c r="ICA123" s="627"/>
      <c r="ICB123" s="627"/>
      <c r="ICC123" s="627"/>
      <c r="ICD123" s="627"/>
      <c r="ICE123" s="627"/>
      <c r="ICF123" s="627"/>
      <c r="ICG123" s="627"/>
      <c r="ICH123" s="627"/>
      <c r="ICI123" s="627"/>
      <c r="ICJ123" s="627"/>
      <c r="ICK123" s="627"/>
      <c r="ICL123" s="627"/>
      <c r="ICM123" s="627"/>
      <c r="ICN123" s="627"/>
      <c r="ICO123" s="627"/>
      <c r="ICP123" s="627"/>
      <c r="ICQ123" s="627"/>
      <c r="ICR123" s="627"/>
      <c r="ICS123" s="627"/>
      <c r="ICT123" s="627"/>
      <c r="ICU123" s="627"/>
      <c r="ICV123" s="627"/>
      <c r="ICW123" s="627"/>
      <c r="ICX123" s="627"/>
      <c r="ICY123" s="627"/>
      <c r="ICZ123" s="627"/>
      <c r="IDA123" s="627"/>
      <c r="IDB123" s="627"/>
      <c r="IDC123" s="627"/>
      <c r="IDD123" s="627"/>
      <c r="IDE123" s="627"/>
      <c r="IDF123" s="627"/>
      <c r="IDG123" s="627"/>
      <c r="IDH123" s="627"/>
      <c r="IDI123" s="627"/>
      <c r="IDJ123" s="627"/>
      <c r="IDK123" s="627"/>
      <c r="IDL123" s="627"/>
      <c r="IDM123" s="627"/>
      <c r="IDN123" s="627"/>
      <c r="IDO123" s="627"/>
      <c r="IDP123" s="627"/>
      <c r="IDQ123" s="627"/>
      <c r="IDR123" s="627"/>
      <c r="IDS123" s="627"/>
      <c r="IDT123" s="627"/>
      <c r="IDU123" s="627"/>
      <c r="IDV123" s="627"/>
      <c r="IDW123" s="627"/>
      <c r="IDX123" s="627"/>
      <c r="IDY123" s="627"/>
      <c r="IDZ123" s="627"/>
      <c r="IEA123" s="627"/>
      <c r="IEB123" s="627"/>
      <c r="IEC123" s="627"/>
      <c r="IED123" s="627"/>
      <c r="IEE123" s="627"/>
      <c r="IEF123" s="627"/>
      <c r="IEG123" s="627"/>
      <c r="IEH123" s="627"/>
      <c r="IEI123" s="627"/>
      <c r="IEJ123" s="627"/>
      <c r="IEK123" s="627"/>
      <c r="IEL123" s="627"/>
      <c r="IEM123" s="627"/>
      <c r="IEN123" s="627"/>
      <c r="IEO123" s="627"/>
      <c r="IEP123" s="627"/>
      <c r="IEQ123" s="627"/>
      <c r="IER123" s="627"/>
      <c r="IES123" s="627"/>
      <c r="IET123" s="627"/>
      <c r="IEU123" s="627"/>
      <c r="IEV123" s="627"/>
      <c r="IEW123" s="627"/>
      <c r="IEX123" s="627"/>
      <c r="IEY123" s="627"/>
      <c r="IEZ123" s="627"/>
      <c r="IFA123" s="627"/>
      <c r="IFB123" s="627"/>
      <c r="IFC123" s="627"/>
      <c r="IFD123" s="627"/>
      <c r="IFE123" s="627"/>
      <c r="IFF123" s="627"/>
      <c r="IFG123" s="627"/>
      <c r="IFH123" s="627"/>
      <c r="IFI123" s="627"/>
      <c r="IFJ123" s="627"/>
      <c r="IFK123" s="627"/>
      <c r="IFL123" s="627"/>
      <c r="IFM123" s="627"/>
      <c r="IFN123" s="627"/>
      <c r="IFO123" s="627"/>
      <c r="IFP123" s="627"/>
      <c r="IFQ123" s="627"/>
      <c r="IFR123" s="627"/>
      <c r="IFS123" s="627"/>
      <c r="IFT123" s="627"/>
      <c r="IFU123" s="627"/>
      <c r="IFV123" s="627"/>
      <c r="IFW123" s="627"/>
      <c r="IFX123" s="627"/>
      <c r="IFY123" s="627"/>
      <c r="IFZ123" s="627"/>
      <c r="IGA123" s="627"/>
      <c r="IGB123" s="627"/>
      <c r="IGC123" s="627"/>
      <c r="IGD123" s="627"/>
      <c r="IGE123" s="627"/>
      <c r="IGF123" s="627"/>
      <c r="IGG123" s="627"/>
      <c r="IGH123" s="627"/>
      <c r="IGI123" s="627"/>
      <c r="IGJ123" s="627"/>
      <c r="IGK123" s="627"/>
      <c r="IGL123" s="627"/>
      <c r="IGM123" s="627"/>
      <c r="IGN123" s="627"/>
      <c r="IGO123" s="627"/>
      <c r="IGP123" s="627"/>
      <c r="IGQ123" s="627"/>
      <c r="IGR123" s="627"/>
      <c r="IGS123" s="627"/>
      <c r="IGT123" s="627"/>
      <c r="IGU123" s="627"/>
      <c r="IGV123" s="627"/>
      <c r="IGW123" s="627"/>
      <c r="IGX123" s="627"/>
      <c r="IGY123" s="627"/>
      <c r="IGZ123" s="627"/>
      <c r="IHA123" s="627"/>
      <c r="IHB123" s="627"/>
      <c r="IHC123" s="627"/>
      <c r="IHD123" s="627"/>
      <c r="IHE123" s="627"/>
      <c r="IHF123" s="627"/>
      <c r="IHG123" s="627"/>
      <c r="IHH123" s="627"/>
      <c r="IHI123" s="627"/>
      <c r="IHJ123" s="627"/>
      <c r="IHK123" s="627"/>
      <c r="IHL123" s="627"/>
      <c r="IHM123" s="627"/>
      <c r="IHN123" s="627"/>
      <c r="IHO123" s="627"/>
      <c r="IHP123" s="627"/>
      <c r="IHQ123" s="627"/>
      <c r="IHR123" s="627"/>
      <c r="IHS123" s="627"/>
      <c r="IHT123" s="627"/>
      <c r="IHU123" s="627"/>
      <c r="IHV123" s="627"/>
      <c r="IHW123" s="627"/>
      <c r="IHX123" s="627"/>
      <c r="IHY123" s="627"/>
      <c r="IHZ123" s="627"/>
      <c r="IIA123" s="627"/>
      <c r="IIB123" s="627"/>
      <c r="IIC123" s="627"/>
      <c r="IID123" s="627"/>
      <c r="IIE123" s="627"/>
      <c r="IIF123" s="627"/>
      <c r="IIG123" s="627"/>
      <c r="IIH123" s="627"/>
      <c r="III123" s="627"/>
      <c r="IIJ123" s="627"/>
      <c r="IIK123" s="627"/>
      <c r="IIL123" s="627"/>
      <c r="IIM123" s="627"/>
      <c r="IIN123" s="627"/>
      <c r="IIO123" s="627"/>
      <c r="IIP123" s="627"/>
      <c r="IIQ123" s="627"/>
      <c r="IIR123" s="627"/>
      <c r="IIS123" s="627"/>
      <c r="IIT123" s="627"/>
      <c r="IIU123" s="627"/>
      <c r="IIV123" s="627"/>
      <c r="IIW123" s="627"/>
      <c r="IIX123" s="627"/>
      <c r="IIY123" s="627"/>
      <c r="IIZ123" s="627"/>
      <c r="IJA123" s="627"/>
      <c r="IJB123" s="627"/>
      <c r="IJC123" s="627"/>
      <c r="IJD123" s="627"/>
      <c r="IJE123" s="627"/>
      <c r="IJF123" s="627"/>
      <c r="IJG123" s="627"/>
      <c r="IJH123" s="627"/>
      <c r="IJI123" s="627"/>
      <c r="IJJ123" s="627"/>
      <c r="IJK123" s="627"/>
      <c r="IJL123" s="627"/>
      <c r="IJM123" s="627"/>
      <c r="IJN123" s="627"/>
      <c r="IJO123" s="627"/>
      <c r="IJP123" s="627"/>
      <c r="IJQ123" s="627"/>
      <c r="IJR123" s="627"/>
      <c r="IJS123" s="627"/>
      <c r="IJT123" s="627"/>
      <c r="IJU123" s="627"/>
      <c r="IJV123" s="627"/>
      <c r="IJW123" s="627"/>
      <c r="IJX123" s="627"/>
      <c r="IJY123" s="627"/>
      <c r="IJZ123" s="627"/>
      <c r="IKA123" s="627"/>
      <c r="IKB123" s="627"/>
      <c r="IKC123" s="627"/>
      <c r="IKD123" s="627"/>
      <c r="IKE123" s="627"/>
      <c r="IKF123" s="627"/>
      <c r="IKG123" s="627"/>
      <c r="IKH123" s="627"/>
      <c r="IKI123" s="627"/>
      <c r="IKJ123" s="627"/>
      <c r="IKK123" s="627"/>
      <c r="IKL123" s="627"/>
      <c r="IKM123" s="627"/>
      <c r="IKN123" s="627"/>
      <c r="IKO123" s="627"/>
      <c r="IKP123" s="627"/>
      <c r="IKQ123" s="627"/>
      <c r="IKR123" s="627"/>
      <c r="IKS123" s="627"/>
      <c r="IKT123" s="627"/>
      <c r="IKU123" s="627"/>
      <c r="IKV123" s="627"/>
      <c r="IKW123" s="627"/>
      <c r="IKX123" s="627"/>
      <c r="IKY123" s="627"/>
      <c r="IKZ123" s="627"/>
      <c r="ILA123" s="627"/>
      <c r="ILB123" s="627"/>
      <c r="ILC123" s="627"/>
      <c r="ILD123" s="627"/>
      <c r="ILE123" s="627"/>
      <c r="ILF123" s="627"/>
      <c r="ILG123" s="627"/>
      <c r="ILH123" s="627"/>
      <c r="ILI123" s="627"/>
      <c r="ILJ123" s="627"/>
      <c r="ILK123" s="627"/>
      <c r="ILL123" s="627"/>
      <c r="ILM123" s="627"/>
      <c r="ILN123" s="627"/>
      <c r="ILO123" s="627"/>
      <c r="ILP123" s="627"/>
      <c r="ILQ123" s="627"/>
      <c r="ILR123" s="627"/>
      <c r="ILS123" s="627"/>
      <c r="ILT123" s="627"/>
      <c r="ILU123" s="627"/>
      <c r="ILV123" s="627"/>
      <c r="ILW123" s="627"/>
      <c r="ILX123" s="627"/>
      <c r="ILY123" s="627"/>
      <c r="ILZ123" s="627"/>
      <c r="IMA123" s="627"/>
      <c r="IMB123" s="627"/>
      <c r="IMC123" s="627"/>
      <c r="IMD123" s="627"/>
      <c r="IME123" s="627"/>
      <c r="IMF123" s="627"/>
      <c r="IMG123" s="627"/>
      <c r="IMH123" s="627"/>
      <c r="IMI123" s="627"/>
      <c r="IMJ123" s="627"/>
      <c r="IMK123" s="627"/>
      <c r="IML123" s="627"/>
      <c r="IMM123" s="627"/>
      <c r="IMN123" s="627"/>
      <c r="IMO123" s="627"/>
      <c r="IMP123" s="627"/>
      <c r="IMQ123" s="627"/>
      <c r="IMR123" s="627"/>
      <c r="IMS123" s="627"/>
      <c r="IMT123" s="627"/>
      <c r="IMU123" s="627"/>
      <c r="IMV123" s="627"/>
      <c r="IMW123" s="627"/>
      <c r="IMX123" s="627"/>
      <c r="IMY123" s="627"/>
      <c r="IMZ123" s="627"/>
      <c r="INA123" s="627"/>
      <c r="INB123" s="627"/>
      <c r="INC123" s="627"/>
      <c r="IND123" s="627"/>
      <c r="INE123" s="627"/>
      <c r="INF123" s="627"/>
      <c r="ING123" s="627"/>
      <c r="INH123" s="627"/>
      <c r="INI123" s="627"/>
      <c r="INJ123" s="627"/>
      <c r="INK123" s="627"/>
      <c r="INL123" s="627"/>
      <c r="INM123" s="627"/>
      <c r="INN123" s="627"/>
      <c r="INO123" s="627"/>
      <c r="INP123" s="627"/>
      <c r="INQ123" s="627"/>
      <c r="INR123" s="627"/>
      <c r="INS123" s="627"/>
      <c r="INT123" s="627"/>
      <c r="INU123" s="627"/>
      <c r="INV123" s="627"/>
      <c r="INW123" s="627"/>
      <c r="INX123" s="627"/>
      <c r="INY123" s="627"/>
      <c r="INZ123" s="627"/>
      <c r="IOA123" s="627"/>
      <c r="IOB123" s="627"/>
      <c r="IOC123" s="627"/>
      <c r="IOD123" s="627"/>
      <c r="IOE123" s="627"/>
      <c r="IOF123" s="627"/>
      <c r="IOG123" s="627"/>
      <c r="IOH123" s="627"/>
      <c r="IOI123" s="627"/>
      <c r="IOJ123" s="627"/>
      <c r="IOK123" s="627"/>
      <c r="IOL123" s="627"/>
      <c r="IOM123" s="627"/>
      <c r="ION123" s="627"/>
      <c r="IOO123" s="627"/>
      <c r="IOP123" s="627"/>
      <c r="IOQ123" s="627"/>
      <c r="IOR123" s="627"/>
      <c r="IOS123" s="627"/>
      <c r="IOT123" s="627"/>
      <c r="IOU123" s="627"/>
      <c r="IOV123" s="627"/>
      <c r="IOW123" s="627"/>
      <c r="IOX123" s="627"/>
      <c r="IOY123" s="627"/>
      <c r="IOZ123" s="627"/>
      <c r="IPA123" s="627"/>
      <c r="IPB123" s="627"/>
      <c r="IPC123" s="627"/>
      <c r="IPD123" s="627"/>
      <c r="IPE123" s="627"/>
      <c r="IPF123" s="627"/>
      <c r="IPG123" s="627"/>
      <c r="IPH123" s="627"/>
      <c r="IPI123" s="627"/>
      <c r="IPJ123" s="627"/>
      <c r="IPK123" s="627"/>
      <c r="IPL123" s="627"/>
      <c r="IPM123" s="627"/>
      <c r="IPN123" s="627"/>
      <c r="IPO123" s="627"/>
      <c r="IPP123" s="627"/>
      <c r="IPQ123" s="627"/>
      <c r="IPR123" s="627"/>
      <c r="IPS123" s="627"/>
      <c r="IPT123" s="627"/>
      <c r="IPU123" s="627"/>
      <c r="IPV123" s="627"/>
      <c r="IPW123" s="627"/>
      <c r="IPX123" s="627"/>
      <c r="IPY123" s="627"/>
      <c r="IPZ123" s="627"/>
      <c r="IQA123" s="627"/>
      <c r="IQB123" s="627"/>
      <c r="IQC123" s="627"/>
      <c r="IQD123" s="627"/>
      <c r="IQE123" s="627"/>
      <c r="IQF123" s="627"/>
      <c r="IQG123" s="627"/>
      <c r="IQH123" s="627"/>
      <c r="IQI123" s="627"/>
      <c r="IQJ123" s="627"/>
      <c r="IQK123" s="627"/>
      <c r="IQL123" s="627"/>
      <c r="IQM123" s="627"/>
      <c r="IQN123" s="627"/>
      <c r="IQO123" s="627"/>
      <c r="IQP123" s="627"/>
      <c r="IQQ123" s="627"/>
      <c r="IQR123" s="627"/>
      <c r="IQS123" s="627"/>
      <c r="IQT123" s="627"/>
      <c r="IQU123" s="627"/>
      <c r="IQV123" s="627"/>
      <c r="IQW123" s="627"/>
      <c r="IQX123" s="627"/>
      <c r="IQY123" s="627"/>
      <c r="IQZ123" s="627"/>
      <c r="IRA123" s="627"/>
      <c r="IRB123" s="627"/>
      <c r="IRC123" s="627"/>
      <c r="IRD123" s="627"/>
      <c r="IRE123" s="627"/>
      <c r="IRF123" s="627"/>
      <c r="IRG123" s="627"/>
      <c r="IRH123" s="627"/>
      <c r="IRI123" s="627"/>
      <c r="IRJ123" s="627"/>
      <c r="IRK123" s="627"/>
      <c r="IRL123" s="627"/>
      <c r="IRM123" s="627"/>
      <c r="IRN123" s="627"/>
      <c r="IRO123" s="627"/>
      <c r="IRP123" s="627"/>
      <c r="IRQ123" s="627"/>
      <c r="IRR123" s="627"/>
      <c r="IRS123" s="627"/>
      <c r="IRT123" s="627"/>
      <c r="IRU123" s="627"/>
      <c r="IRV123" s="627"/>
      <c r="IRW123" s="627"/>
      <c r="IRX123" s="627"/>
      <c r="IRY123" s="627"/>
      <c r="IRZ123" s="627"/>
      <c r="ISA123" s="627"/>
      <c r="ISB123" s="627"/>
      <c r="ISC123" s="627"/>
      <c r="ISD123" s="627"/>
      <c r="ISE123" s="627"/>
      <c r="ISF123" s="627"/>
      <c r="ISG123" s="627"/>
      <c r="ISH123" s="627"/>
      <c r="ISI123" s="627"/>
      <c r="ISJ123" s="627"/>
      <c r="ISK123" s="627"/>
      <c r="ISL123" s="627"/>
      <c r="ISM123" s="627"/>
      <c r="ISN123" s="627"/>
      <c r="ISO123" s="627"/>
      <c r="ISP123" s="627"/>
      <c r="ISQ123" s="627"/>
      <c r="ISR123" s="627"/>
      <c r="ISS123" s="627"/>
      <c r="IST123" s="627"/>
      <c r="ISU123" s="627"/>
      <c r="ISV123" s="627"/>
      <c r="ISW123" s="627"/>
      <c r="ISX123" s="627"/>
      <c r="ISY123" s="627"/>
      <c r="ISZ123" s="627"/>
      <c r="ITA123" s="627"/>
      <c r="ITB123" s="627"/>
      <c r="ITC123" s="627"/>
      <c r="ITD123" s="627"/>
      <c r="ITE123" s="627"/>
      <c r="ITF123" s="627"/>
      <c r="ITG123" s="627"/>
      <c r="ITH123" s="627"/>
      <c r="ITI123" s="627"/>
      <c r="ITJ123" s="627"/>
      <c r="ITK123" s="627"/>
      <c r="ITL123" s="627"/>
      <c r="ITM123" s="627"/>
      <c r="ITN123" s="627"/>
      <c r="ITO123" s="627"/>
      <c r="ITP123" s="627"/>
      <c r="ITQ123" s="627"/>
      <c r="ITR123" s="627"/>
      <c r="ITS123" s="627"/>
      <c r="ITT123" s="627"/>
      <c r="ITU123" s="627"/>
      <c r="ITV123" s="627"/>
      <c r="ITW123" s="627"/>
      <c r="ITX123" s="627"/>
      <c r="ITY123" s="627"/>
      <c r="ITZ123" s="627"/>
      <c r="IUA123" s="627"/>
      <c r="IUB123" s="627"/>
      <c r="IUC123" s="627"/>
      <c r="IUD123" s="627"/>
      <c r="IUE123" s="627"/>
      <c r="IUF123" s="627"/>
      <c r="IUG123" s="627"/>
      <c r="IUH123" s="627"/>
      <c r="IUI123" s="627"/>
      <c r="IUJ123" s="627"/>
      <c r="IUK123" s="627"/>
      <c r="IUL123" s="627"/>
      <c r="IUM123" s="627"/>
      <c r="IUN123" s="627"/>
      <c r="IUO123" s="627"/>
      <c r="IUP123" s="627"/>
      <c r="IUQ123" s="627"/>
      <c r="IUR123" s="627"/>
      <c r="IUS123" s="627"/>
      <c r="IUT123" s="627"/>
      <c r="IUU123" s="627"/>
      <c r="IUV123" s="627"/>
      <c r="IUW123" s="627"/>
      <c r="IUX123" s="627"/>
      <c r="IUY123" s="627"/>
      <c r="IUZ123" s="627"/>
      <c r="IVA123" s="627"/>
      <c r="IVB123" s="627"/>
      <c r="IVC123" s="627"/>
      <c r="IVD123" s="627"/>
      <c r="IVE123" s="627"/>
      <c r="IVF123" s="627"/>
      <c r="IVG123" s="627"/>
      <c r="IVH123" s="627"/>
      <c r="IVI123" s="627"/>
      <c r="IVJ123" s="627"/>
      <c r="IVK123" s="627"/>
      <c r="IVL123" s="627"/>
      <c r="IVM123" s="627"/>
      <c r="IVN123" s="627"/>
      <c r="IVO123" s="627"/>
      <c r="IVP123" s="627"/>
      <c r="IVQ123" s="627"/>
      <c r="IVR123" s="627"/>
      <c r="IVS123" s="627"/>
      <c r="IVT123" s="627"/>
      <c r="IVU123" s="627"/>
      <c r="IVV123" s="627"/>
      <c r="IVW123" s="627"/>
      <c r="IVX123" s="627"/>
      <c r="IVY123" s="627"/>
      <c r="IVZ123" s="627"/>
      <c r="IWA123" s="627"/>
      <c r="IWB123" s="627"/>
      <c r="IWC123" s="627"/>
      <c r="IWD123" s="627"/>
      <c r="IWE123" s="627"/>
      <c r="IWF123" s="627"/>
      <c r="IWG123" s="627"/>
      <c r="IWH123" s="627"/>
      <c r="IWI123" s="627"/>
      <c r="IWJ123" s="627"/>
      <c r="IWK123" s="627"/>
      <c r="IWL123" s="627"/>
      <c r="IWM123" s="627"/>
      <c r="IWN123" s="627"/>
      <c r="IWO123" s="627"/>
      <c r="IWP123" s="627"/>
      <c r="IWQ123" s="627"/>
      <c r="IWR123" s="627"/>
      <c r="IWS123" s="627"/>
      <c r="IWT123" s="627"/>
      <c r="IWU123" s="627"/>
      <c r="IWV123" s="627"/>
      <c r="IWW123" s="627"/>
      <c r="IWX123" s="627"/>
      <c r="IWY123" s="627"/>
      <c r="IWZ123" s="627"/>
      <c r="IXA123" s="627"/>
      <c r="IXB123" s="627"/>
      <c r="IXC123" s="627"/>
      <c r="IXD123" s="627"/>
      <c r="IXE123" s="627"/>
      <c r="IXF123" s="627"/>
      <c r="IXG123" s="627"/>
      <c r="IXH123" s="627"/>
      <c r="IXI123" s="627"/>
      <c r="IXJ123" s="627"/>
      <c r="IXK123" s="627"/>
      <c r="IXL123" s="627"/>
      <c r="IXM123" s="627"/>
      <c r="IXN123" s="627"/>
      <c r="IXO123" s="627"/>
      <c r="IXP123" s="627"/>
      <c r="IXQ123" s="627"/>
      <c r="IXR123" s="627"/>
      <c r="IXS123" s="627"/>
      <c r="IXT123" s="627"/>
      <c r="IXU123" s="627"/>
      <c r="IXV123" s="627"/>
      <c r="IXW123" s="627"/>
      <c r="IXX123" s="627"/>
      <c r="IXY123" s="627"/>
      <c r="IXZ123" s="627"/>
      <c r="IYA123" s="627"/>
      <c r="IYB123" s="627"/>
      <c r="IYC123" s="627"/>
      <c r="IYD123" s="627"/>
      <c r="IYE123" s="627"/>
      <c r="IYF123" s="627"/>
      <c r="IYG123" s="627"/>
      <c r="IYH123" s="627"/>
      <c r="IYI123" s="627"/>
      <c r="IYJ123" s="627"/>
      <c r="IYK123" s="627"/>
      <c r="IYL123" s="627"/>
      <c r="IYM123" s="627"/>
      <c r="IYN123" s="627"/>
      <c r="IYO123" s="627"/>
      <c r="IYP123" s="627"/>
      <c r="IYQ123" s="627"/>
      <c r="IYR123" s="627"/>
      <c r="IYS123" s="627"/>
      <c r="IYT123" s="627"/>
      <c r="IYU123" s="627"/>
      <c r="IYV123" s="627"/>
      <c r="IYW123" s="627"/>
      <c r="IYX123" s="627"/>
      <c r="IYY123" s="627"/>
      <c r="IYZ123" s="627"/>
      <c r="IZA123" s="627"/>
      <c r="IZB123" s="627"/>
      <c r="IZC123" s="627"/>
      <c r="IZD123" s="627"/>
      <c r="IZE123" s="627"/>
      <c r="IZF123" s="627"/>
      <c r="IZG123" s="627"/>
      <c r="IZH123" s="627"/>
      <c r="IZI123" s="627"/>
      <c r="IZJ123" s="627"/>
      <c r="IZK123" s="627"/>
      <c r="IZL123" s="627"/>
      <c r="IZM123" s="627"/>
      <c r="IZN123" s="627"/>
      <c r="IZO123" s="627"/>
      <c r="IZP123" s="627"/>
      <c r="IZQ123" s="627"/>
      <c r="IZR123" s="627"/>
      <c r="IZS123" s="627"/>
      <c r="IZT123" s="627"/>
      <c r="IZU123" s="627"/>
      <c r="IZV123" s="627"/>
      <c r="IZW123" s="627"/>
      <c r="IZX123" s="627"/>
      <c r="IZY123" s="627"/>
      <c r="IZZ123" s="627"/>
      <c r="JAA123" s="627"/>
      <c r="JAB123" s="627"/>
      <c r="JAC123" s="627"/>
      <c r="JAD123" s="627"/>
      <c r="JAE123" s="627"/>
      <c r="JAF123" s="627"/>
      <c r="JAG123" s="627"/>
      <c r="JAH123" s="627"/>
      <c r="JAI123" s="627"/>
      <c r="JAJ123" s="627"/>
      <c r="JAK123" s="627"/>
      <c r="JAL123" s="627"/>
      <c r="JAM123" s="627"/>
      <c r="JAN123" s="627"/>
      <c r="JAO123" s="627"/>
      <c r="JAP123" s="627"/>
      <c r="JAQ123" s="627"/>
      <c r="JAR123" s="627"/>
      <c r="JAS123" s="627"/>
      <c r="JAT123" s="627"/>
      <c r="JAU123" s="627"/>
      <c r="JAV123" s="627"/>
      <c r="JAW123" s="627"/>
      <c r="JAX123" s="627"/>
      <c r="JAY123" s="627"/>
      <c r="JAZ123" s="627"/>
      <c r="JBA123" s="627"/>
      <c r="JBB123" s="627"/>
      <c r="JBC123" s="627"/>
      <c r="JBD123" s="627"/>
      <c r="JBE123" s="627"/>
      <c r="JBF123" s="627"/>
      <c r="JBG123" s="627"/>
      <c r="JBH123" s="627"/>
      <c r="JBI123" s="627"/>
      <c r="JBJ123" s="627"/>
      <c r="JBK123" s="627"/>
      <c r="JBL123" s="627"/>
      <c r="JBM123" s="627"/>
      <c r="JBN123" s="627"/>
      <c r="JBO123" s="627"/>
      <c r="JBP123" s="627"/>
      <c r="JBQ123" s="627"/>
      <c r="JBR123" s="627"/>
      <c r="JBS123" s="627"/>
      <c r="JBT123" s="627"/>
      <c r="JBU123" s="627"/>
      <c r="JBV123" s="627"/>
      <c r="JBW123" s="627"/>
      <c r="JBX123" s="627"/>
      <c r="JBY123" s="627"/>
      <c r="JBZ123" s="627"/>
      <c r="JCA123" s="627"/>
      <c r="JCB123" s="627"/>
      <c r="JCC123" s="627"/>
      <c r="JCD123" s="627"/>
      <c r="JCE123" s="627"/>
      <c r="JCF123" s="627"/>
      <c r="JCG123" s="627"/>
      <c r="JCH123" s="627"/>
      <c r="JCI123" s="627"/>
      <c r="JCJ123" s="627"/>
      <c r="JCK123" s="627"/>
      <c r="JCL123" s="627"/>
      <c r="JCM123" s="627"/>
      <c r="JCN123" s="627"/>
      <c r="JCO123" s="627"/>
      <c r="JCP123" s="627"/>
      <c r="JCQ123" s="627"/>
      <c r="JCR123" s="627"/>
      <c r="JCS123" s="627"/>
      <c r="JCT123" s="627"/>
      <c r="JCU123" s="627"/>
      <c r="JCV123" s="627"/>
      <c r="JCW123" s="627"/>
      <c r="JCX123" s="627"/>
      <c r="JCY123" s="627"/>
      <c r="JCZ123" s="627"/>
      <c r="JDA123" s="627"/>
      <c r="JDB123" s="627"/>
      <c r="JDC123" s="627"/>
      <c r="JDD123" s="627"/>
      <c r="JDE123" s="627"/>
      <c r="JDF123" s="627"/>
      <c r="JDG123" s="627"/>
      <c r="JDH123" s="627"/>
      <c r="JDI123" s="627"/>
      <c r="JDJ123" s="627"/>
      <c r="JDK123" s="627"/>
      <c r="JDL123" s="627"/>
      <c r="JDM123" s="627"/>
      <c r="JDN123" s="627"/>
      <c r="JDO123" s="627"/>
      <c r="JDP123" s="627"/>
      <c r="JDQ123" s="627"/>
      <c r="JDR123" s="627"/>
      <c r="JDS123" s="627"/>
      <c r="JDT123" s="627"/>
      <c r="JDU123" s="627"/>
      <c r="JDV123" s="627"/>
      <c r="JDW123" s="627"/>
      <c r="JDX123" s="627"/>
      <c r="JDY123" s="627"/>
      <c r="JDZ123" s="627"/>
      <c r="JEA123" s="627"/>
      <c r="JEB123" s="627"/>
      <c r="JEC123" s="627"/>
      <c r="JED123" s="627"/>
      <c r="JEE123" s="627"/>
      <c r="JEF123" s="627"/>
      <c r="JEG123" s="627"/>
      <c r="JEH123" s="627"/>
      <c r="JEI123" s="627"/>
      <c r="JEJ123" s="627"/>
      <c r="JEK123" s="627"/>
      <c r="JEL123" s="627"/>
      <c r="JEM123" s="627"/>
      <c r="JEN123" s="627"/>
      <c r="JEO123" s="627"/>
      <c r="JEP123" s="627"/>
      <c r="JEQ123" s="627"/>
      <c r="JER123" s="627"/>
      <c r="JES123" s="627"/>
      <c r="JET123" s="627"/>
      <c r="JEU123" s="627"/>
      <c r="JEV123" s="627"/>
      <c r="JEW123" s="627"/>
      <c r="JEX123" s="627"/>
      <c r="JEY123" s="627"/>
      <c r="JEZ123" s="627"/>
      <c r="JFA123" s="627"/>
      <c r="JFB123" s="627"/>
      <c r="JFC123" s="627"/>
      <c r="JFD123" s="627"/>
      <c r="JFE123" s="627"/>
      <c r="JFF123" s="627"/>
      <c r="JFG123" s="627"/>
      <c r="JFH123" s="627"/>
      <c r="JFI123" s="627"/>
      <c r="JFJ123" s="627"/>
      <c r="JFK123" s="627"/>
      <c r="JFL123" s="627"/>
      <c r="JFM123" s="627"/>
      <c r="JFN123" s="627"/>
      <c r="JFO123" s="627"/>
      <c r="JFP123" s="627"/>
      <c r="JFQ123" s="627"/>
      <c r="JFR123" s="627"/>
      <c r="JFS123" s="627"/>
      <c r="JFT123" s="627"/>
      <c r="JFU123" s="627"/>
      <c r="JFV123" s="627"/>
      <c r="JFW123" s="627"/>
      <c r="JFX123" s="627"/>
      <c r="JFY123" s="627"/>
      <c r="JFZ123" s="627"/>
      <c r="JGA123" s="627"/>
      <c r="JGB123" s="627"/>
      <c r="JGC123" s="627"/>
      <c r="JGD123" s="627"/>
      <c r="JGE123" s="627"/>
      <c r="JGF123" s="627"/>
      <c r="JGG123" s="627"/>
      <c r="JGH123" s="627"/>
      <c r="JGI123" s="627"/>
      <c r="JGJ123" s="627"/>
      <c r="JGK123" s="627"/>
      <c r="JGL123" s="627"/>
      <c r="JGM123" s="627"/>
      <c r="JGN123" s="627"/>
      <c r="JGO123" s="627"/>
      <c r="JGP123" s="627"/>
      <c r="JGQ123" s="627"/>
      <c r="JGR123" s="627"/>
      <c r="JGS123" s="627"/>
      <c r="JGT123" s="627"/>
      <c r="JGU123" s="627"/>
      <c r="JGV123" s="627"/>
      <c r="JGW123" s="627"/>
      <c r="JGX123" s="627"/>
      <c r="JGY123" s="627"/>
      <c r="JGZ123" s="627"/>
      <c r="JHA123" s="627"/>
      <c r="JHB123" s="627"/>
      <c r="JHC123" s="627"/>
      <c r="JHD123" s="627"/>
      <c r="JHE123" s="627"/>
      <c r="JHF123" s="627"/>
      <c r="JHG123" s="627"/>
      <c r="JHH123" s="627"/>
      <c r="JHI123" s="627"/>
      <c r="JHJ123" s="627"/>
      <c r="JHK123" s="627"/>
      <c r="JHL123" s="627"/>
      <c r="JHM123" s="627"/>
      <c r="JHN123" s="627"/>
      <c r="JHO123" s="627"/>
      <c r="JHP123" s="627"/>
      <c r="JHQ123" s="627"/>
      <c r="JHR123" s="627"/>
      <c r="JHS123" s="627"/>
      <c r="JHT123" s="627"/>
      <c r="JHU123" s="627"/>
      <c r="JHV123" s="627"/>
      <c r="JHW123" s="627"/>
      <c r="JHX123" s="627"/>
      <c r="JHY123" s="627"/>
      <c r="JHZ123" s="627"/>
      <c r="JIA123" s="627"/>
      <c r="JIB123" s="627"/>
      <c r="JIC123" s="627"/>
      <c r="JID123" s="627"/>
      <c r="JIE123" s="627"/>
      <c r="JIF123" s="627"/>
      <c r="JIG123" s="627"/>
      <c r="JIH123" s="627"/>
      <c r="JII123" s="627"/>
      <c r="JIJ123" s="627"/>
      <c r="JIK123" s="627"/>
      <c r="JIL123" s="627"/>
      <c r="JIM123" s="627"/>
      <c r="JIN123" s="627"/>
      <c r="JIO123" s="627"/>
      <c r="JIP123" s="627"/>
      <c r="JIQ123" s="627"/>
      <c r="JIR123" s="627"/>
      <c r="JIS123" s="627"/>
      <c r="JIT123" s="627"/>
      <c r="JIU123" s="627"/>
      <c r="JIV123" s="627"/>
      <c r="JIW123" s="627"/>
      <c r="JIX123" s="627"/>
      <c r="JIY123" s="627"/>
      <c r="JIZ123" s="627"/>
      <c r="JJA123" s="627"/>
      <c r="JJB123" s="627"/>
      <c r="JJC123" s="627"/>
      <c r="JJD123" s="627"/>
      <c r="JJE123" s="627"/>
      <c r="JJF123" s="627"/>
      <c r="JJG123" s="627"/>
      <c r="JJH123" s="627"/>
      <c r="JJI123" s="627"/>
      <c r="JJJ123" s="627"/>
      <c r="JJK123" s="627"/>
      <c r="JJL123" s="627"/>
      <c r="JJM123" s="627"/>
      <c r="JJN123" s="627"/>
      <c r="JJO123" s="627"/>
      <c r="JJP123" s="627"/>
      <c r="JJQ123" s="627"/>
      <c r="JJR123" s="627"/>
      <c r="JJS123" s="627"/>
      <c r="JJT123" s="627"/>
      <c r="JJU123" s="627"/>
      <c r="JJV123" s="627"/>
      <c r="JJW123" s="627"/>
      <c r="JJX123" s="627"/>
      <c r="JJY123" s="627"/>
      <c r="JJZ123" s="627"/>
      <c r="JKA123" s="627"/>
      <c r="JKB123" s="627"/>
      <c r="JKC123" s="627"/>
      <c r="JKD123" s="627"/>
      <c r="JKE123" s="627"/>
      <c r="JKF123" s="627"/>
      <c r="JKG123" s="627"/>
      <c r="JKH123" s="627"/>
      <c r="JKI123" s="627"/>
      <c r="JKJ123" s="627"/>
      <c r="JKK123" s="627"/>
      <c r="JKL123" s="627"/>
      <c r="JKM123" s="627"/>
      <c r="JKN123" s="627"/>
      <c r="JKO123" s="627"/>
      <c r="JKP123" s="627"/>
      <c r="JKQ123" s="627"/>
      <c r="JKR123" s="627"/>
      <c r="JKS123" s="627"/>
      <c r="JKT123" s="627"/>
      <c r="JKU123" s="627"/>
      <c r="JKV123" s="627"/>
      <c r="JKW123" s="627"/>
      <c r="JKX123" s="627"/>
      <c r="JKY123" s="627"/>
      <c r="JKZ123" s="627"/>
      <c r="JLA123" s="627"/>
      <c r="JLB123" s="627"/>
      <c r="JLC123" s="627"/>
      <c r="JLD123" s="627"/>
      <c r="JLE123" s="627"/>
      <c r="JLF123" s="627"/>
      <c r="JLG123" s="627"/>
      <c r="JLH123" s="627"/>
      <c r="JLI123" s="627"/>
      <c r="JLJ123" s="627"/>
      <c r="JLK123" s="627"/>
      <c r="JLL123" s="627"/>
      <c r="JLM123" s="627"/>
      <c r="JLN123" s="627"/>
      <c r="JLO123" s="627"/>
      <c r="JLP123" s="627"/>
      <c r="JLQ123" s="627"/>
      <c r="JLR123" s="627"/>
      <c r="JLS123" s="627"/>
      <c r="JLT123" s="627"/>
      <c r="JLU123" s="627"/>
      <c r="JLV123" s="627"/>
      <c r="JLW123" s="627"/>
      <c r="JLX123" s="627"/>
      <c r="JLY123" s="627"/>
      <c r="JLZ123" s="627"/>
      <c r="JMA123" s="627"/>
      <c r="JMB123" s="627"/>
      <c r="JMC123" s="627"/>
      <c r="JMD123" s="627"/>
      <c r="JME123" s="627"/>
      <c r="JMF123" s="627"/>
      <c r="JMG123" s="627"/>
      <c r="JMH123" s="627"/>
      <c r="JMI123" s="627"/>
      <c r="JMJ123" s="627"/>
      <c r="JMK123" s="627"/>
      <c r="JML123" s="627"/>
      <c r="JMM123" s="627"/>
      <c r="JMN123" s="627"/>
      <c r="JMO123" s="627"/>
      <c r="JMP123" s="627"/>
      <c r="JMQ123" s="627"/>
      <c r="JMR123" s="627"/>
      <c r="JMS123" s="627"/>
      <c r="JMT123" s="627"/>
      <c r="JMU123" s="627"/>
      <c r="JMV123" s="627"/>
      <c r="JMW123" s="627"/>
      <c r="JMX123" s="627"/>
      <c r="JMY123" s="627"/>
      <c r="JMZ123" s="627"/>
      <c r="JNA123" s="627"/>
      <c r="JNB123" s="627"/>
      <c r="JNC123" s="627"/>
      <c r="JND123" s="627"/>
      <c r="JNE123" s="627"/>
      <c r="JNF123" s="627"/>
      <c r="JNG123" s="627"/>
      <c r="JNH123" s="627"/>
      <c r="JNI123" s="627"/>
      <c r="JNJ123" s="627"/>
      <c r="JNK123" s="627"/>
      <c r="JNL123" s="627"/>
      <c r="JNM123" s="627"/>
      <c r="JNN123" s="627"/>
      <c r="JNO123" s="627"/>
      <c r="JNP123" s="627"/>
      <c r="JNQ123" s="627"/>
      <c r="JNR123" s="627"/>
      <c r="JNS123" s="627"/>
      <c r="JNT123" s="627"/>
      <c r="JNU123" s="627"/>
      <c r="JNV123" s="627"/>
      <c r="JNW123" s="627"/>
      <c r="JNX123" s="627"/>
      <c r="JNY123" s="627"/>
      <c r="JNZ123" s="627"/>
      <c r="JOA123" s="627"/>
      <c r="JOB123" s="627"/>
      <c r="JOC123" s="627"/>
      <c r="JOD123" s="627"/>
      <c r="JOE123" s="627"/>
      <c r="JOF123" s="627"/>
      <c r="JOG123" s="627"/>
      <c r="JOH123" s="627"/>
      <c r="JOI123" s="627"/>
      <c r="JOJ123" s="627"/>
      <c r="JOK123" s="627"/>
      <c r="JOL123" s="627"/>
      <c r="JOM123" s="627"/>
      <c r="JON123" s="627"/>
      <c r="JOO123" s="627"/>
      <c r="JOP123" s="627"/>
      <c r="JOQ123" s="627"/>
      <c r="JOR123" s="627"/>
      <c r="JOS123" s="627"/>
      <c r="JOT123" s="627"/>
      <c r="JOU123" s="627"/>
      <c r="JOV123" s="627"/>
      <c r="JOW123" s="627"/>
      <c r="JOX123" s="627"/>
      <c r="JOY123" s="627"/>
      <c r="JOZ123" s="627"/>
      <c r="JPA123" s="627"/>
      <c r="JPB123" s="627"/>
      <c r="JPC123" s="627"/>
      <c r="JPD123" s="627"/>
      <c r="JPE123" s="627"/>
      <c r="JPF123" s="627"/>
      <c r="JPG123" s="627"/>
      <c r="JPH123" s="627"/>
      <c r="JPI123" s="627"/>
      <c r="JPJ123" s="627"/>
      <c r="JPK123" s="627"/>
      <c r="JPL123" s="627"/>
      <c r="JPM123" s="627"/>
      <c r="JPN123" s="627"/>
      <c r="JPO123" s="627"/>
      <c r="JPP123" s="627"/>
      <c r="JPQ123" s="627"/>
      <c r="JPR123" s="627"/>
      <c r="JPS123" s="627"/>
      <c r="JPT123" s="627"/>
      <c r="JPU123" s="627"/>
      <c r="JPV123" s="627"/>
      <c r="JPW123" s="627"/>
      <c r="JPX123" s="627"/>
      <c r="JPY123" s="627"/>
      <c r="JPZ123" s="627"/>
      <c r="JQA123" s="627"/>
      <c r="JQB123" s="627"/>
      <c r="JQC123" s="627"/>
      <c r="JQD123" s="627"/>
      <c r="JQE123" s="627"/>
      <c r="JQF123" s="627"/>
      <c r="JQG123" s="627"/>
      <c r="JQH123" s="627"/>
      <c r="JQI123" s="627"/>
      <c r="JQJ123" s="627"/>
      <c r="JQK123" s="627"/>
      <c r="JQL123" s="627"/>
      <c r="JQM123" s="627"/>
      <c r="JQN123" s="627"/>
      <c r="JQO123" s="627"/>
      <c r="JQP123" s="627"/>
      <c r="JQQ123" s="627"/>
      <c r="JQR123" s="627"/>
      <c r="JQS123" s="627"/>
      <c r="JQT123" s="627"/>
      <c r="JQU123" s="627"/>
      <c r="JQV123" s="627"/>
      <c r="JQW123" s="627"/>
      <c r="JQX123" s="627"/>
      <c r="JQY123" s="627"/>
      <c r="JQZ123" s="627"/>
      <c r="JRA123" s="627"/>
      <c r="JRB123" s="627"/>
      <c r="JRC123" s="627"/>
      <c r="JRD123" s="627"/>
      <c r="JRE123" s="627"/>
      <c r="JRF123" s="627"/>
      <c r="JRG123" s="627"/>
      <c r="JRH123" s="627"/>
      <c r="JRI123" s="627"/>
      <c r="JRJ123" s="627"/>
      <c r="JRK123" s="627"/>
      <c r="JRL123" s="627"/>
      <c r="JRM123" s="627"/>
      <c r="JRN123" s="627"/>
      <c r="JRO123" s="627"/>
      <c r="JRP123" s="627"/>
      <c r="JRQ123" s="627"/>
      <c r="JRR123" s="627"/>
      <c r="JRS123" s="627"/>
      <c r="JRT123" s="627"/>
      <c r="JRU123" s="627"/>
      <c r="JRV123" s="627"/>
      <c r="JRW123" s="627"/>
      <c r="JRX123" s="627"/>
      <c r="JRY123" s="627"/>
      <c r="JRZ123" s="627"/>
      <c r="JSA123" s="627"/>
      <c r="JSB123" s="627"/>
      <c r="JSC123" s="627"/>
      <c r="JSD123" s="627"/>
      <c r="JSE123" s="627"/>
      <c r="JSF123" s="627"/>
      <c r="JSG123" s="627"/>
      <c r="JSH123" s="627"/>
      <c r="JSI123" s="627"/>
      <c r="JSJ123" s="627"/>
      <c r="JSK123" s="627"/>
      <c r="JSL123" s="627"/>
      <c r="JSM123" s="627"/>
      <c r="JSN123" s="627"/>
      <c r="JSO123" s="627"/>
      <c r="JSP123" s="627"/>
      <c r="JSQ123" s="627"/>
      <c r="JSR123" s="627"/>
      <c r="JSS123" s="627"/>
      <c r="JST123" s="627"/>
      <c r="JSU123" s="627"/>
      <c r="JSV123" s="627"/>
      <c r="JSW123" s="627"/>
      <c r="JSX123" s="627"/>
      <c r="JSY123" s="627"/>
      <c r="JSZ123" s="627"/>
      <c r="JTA123" s="627"/>
      <c r="JTB123" s="627"/>
      <c r="JTC123" s="627"/>
      <c r="JTD123" s="627"/>
      <c r="JTE123" s="627"/>
      <c r="JTF123" s="627"/>
      <c r="JTG123" s="627"/>
      <c r="JTH123" s="627"/>
      <c r="JTI123" s="627"/>
      <c r="JTJ123" s="627"/>
      <c r="JTK123" s="627"/>
      <c r="JTL123" s="627"/>
      <c r="JTM123" s="627"/>
      <c r="JTN123" s="627"/>
      <c r="JTO123" s="627"/>
      <c r="JTP123" s="627"/>
      <c r="JTQ123" s="627"/>
      <c r="JTR123" s="627"/>
      <c r="JTS123" s="627"/>
      <c r="JTT123" s="627"/>
      <c r="JTU123" s="627"/>
      <c r="JTV123" s="627"/>
      <c r="JTW123" s="627"/>
      <c r="JTX123" s="627"/>
      <c r="JTY123" s="627"/>
      <c r="JTZ123" s="627"/>
      <c r="JUA123" s="627"/>
      <c r="JUB123" s="627"/>
      <c r="JUC123" s="627"/>
      <c r="JUD123" s="627"/>
      <c r="JUE123" s="627"/>
      <c r="JUF123" s="627"/>
      <c r="JUG123" s="627"/>
      <c r="JUH123" s="627"/>
      <c r="JUI123" s="627"/>
      <c r="JUJ123" s="627"/>
      <c r="JUK123" s="627"/>
      <c r="JUL123" s="627"/>
      <c r="JUM123" s="627"/>
      <c r="JUN123" s="627"/>
      <c r="JUO123" s="627"/>
      <c r="JUP123" s="627"/>
      <c r="JUQ123" s="627"/>
      <c r="JUR123" s="627"/>
      <c r="JUS123" s="627"/>
      <c r="JUT123" s="627"/>
      <c r="JUU123" s="627"/>
      <c r="JUV123" s="627"/>
      <c r="JUW123" s="627"/>
      <c r="JUX123" s="627"/>
      <c r="JUY123" s="627"/>
      <c r="JUZ123" s="627"/>
      <c r="JVA123" s="627"/>
      <c r="JVB123" s="627"/>
      <c r="JVC123" s="627"/>
      <c r="JVD123" s="627"/>
      <c r="JVE123" s="627"/>
      <c r="JVF123" s="627"/>
      <c r="JVG123" s="627"/>
      <c r="JVH123" s="627"/>
      <c r="JVI123" s="627"/>
      <c r="JVJ123" s="627"/>
      <c r="JVK123" s="627"/>
      <c r="JVL123" s="627"/>
      <c r="JVM123" s="627"/>
      <c r="JVN123" s="627"/>
      <c r="JVO123" s="627"/>
      <c r="JVP123" s="627"/>
      <c r="JVQ123" s="627"/>
      <c r="JVR123" s="627"/>
      <c r="JVS123" s="627"/>
      <c r="JVT123" s="627"/>
      <c r="JVU123" s="627"/>
      <c r="JVV123" s="627"/>
      <c r="JVW123" s="627"/>
      <c r="JVX123" s="627"/>
      <c r="JVY123" s="627"/>
      <c r="JVZ123" s="627"/>
      <c r="JWA123" s="627"/>
      <c r="JWB123" s="627"/>
      <c r="JWC123" s="627"/>
      <c r="JWD123" s="627"/>
      <c r="JWE123" s="627"/>
      <c r="JWF123" s="627"/>
      <c r="JWG123" s="627"/>
      <c r="JWH123" s="627"/>
      <c r="JWI123" s="627"/>
      <c r="JWJ123" s="627"/>
      <c r="JWK123" s="627"/>
      <c r="JWL123" s="627"/>
      <c r="JWM123" s="627"/>
      <c r="JWN123" s="627"/>
      <c r="JWO123" s="627"/>
      <c r="JWP123" s="627"/>
      <c r="JWQ123" s="627"/>
      <c r="JWR123" s="627"/>
      <c r="JWS123" s="627"/>
      <c r="JWT123" s="627"/>
      <c r="JWU123" s="627"/>
      <c r="JWV123" s="627"/>
      <c r="JWW123" s="627"/>
      <c r="JWX123" s="627"/>
      <c r="JWY123" s="627"/>
      <c r="JWZ123" s="627"/>
      <c r="JXA123" s="627"/>
      <c r="JXB123" s="627"/>
      <c r="JXC123" s="627"/>
      <c r="JXD123" s="627"/>
      <c r="JXE123" s="627"/>
      <c r="JXF123" s="627"/>
      <c r="JXG123" s="627"/>
      <c r="JXH123" s="627"/>
      <c r="JXI123" s="627"/>
      <c r="JXJ123" s="627"/>
      <c r="JXK123" s="627"/>
      <c r="JXL123" s="627"/>
      <c r="JXM123" s="627"/>
      <c r="JXN123" s="627"/>
      <c r="JXO123" s="627"/>
      <c r="JXP123" s="627"/>
      <c r="JXQ123" s="627"/>
      <c r="JXR123" s="627"/>
      <c r="JXS123" s="627"/>
      <c r="JXT123" s="627"/>
      <c r="JXU123" s="627"/>
      <c r="JXV123" s="627"/>
      <c r="JXW123" s="627"/>
      <c r="JXX123" s="627"/>
      <c r="JXY123" s="627"/>
      <c r="JXZ123" s="627"/>
      <c r="JYA123" s="627"/>
      <c r="JYB123" s="627"/>
      <c r="JYC123" s="627"/>
      <c r="JYD123" s="627"/>
      <c r="JYE123" s="627"/>
      <c r="JYF123" s="627"/>
      <c r="JYG123" s="627"/>
      <c r="JYH123" s="627"/>
      <c r="JYI123" s="627"/>
      <c r="JYJ123" s="627"/>
      <c r="JYK123" s="627"/>
      <c r="JYL123" s="627"/>
      <c r="JYM123" s="627"/>
      <c r="JYN123" s="627"/>
      <c r="JYO123" s="627"/>
      <c r="JYP123" s="627"/>
      <c r="JYQ123" s="627"/>
      <c r="JYR123" s="627"/>
      <c r="JYS123" s="627"/>
      <c r="JYT123" s="627"/>
      <c r="JYU123" s="627"/>
      <c r="JYV123" s="627"/>
      <c r="JYW123" s="627"/>
      <c r="JYX123" s="627"/>
      <c r="JYY123" s="627"/>
      <c r="JYZ123" s="627"/>
      <c r="JZA123" s="627"/>
      <c r="JZB123" s="627"/>
      <c r="JZC123" s="627"/>
      <c r="JZD123" s="627"/>
      <c r="JZE123" s="627"/>
      <c r="JZF123" s="627"/>
      <c r="JZG123" s="627"/>
      <c r="JZH123" s="627"/>
      <c r="JZI123" s="627"/>
      <c r="JZJ123" s="627"/>
      <c r="JZK123" s="627"/>
      <c r="JZL123" s="627"/>
      <c r="JZM123" s="627"/>
      <c r="JZN123" s="627"/>
      <c r="JZO123" s="627"/>
      <c r="JZP123" s="627"/>
      <c r="JZQ123" s="627"/>
      <c r="JZR123" s="627"/>
      <c r="JZS123" s="627"/>
      <c r="JZT123" s="627"/>
      <c r="JZU123" s="627"/>
      <c r="JZV123" s="627"/>
      <c r="JZW123" s="627"/>
      <c r="JZX123" s="627"/>
      <c r="JZY123" s="627"/>
      <c r="JZZ123" s="627"/>
      <c r="KAA123" s="627"/>
      <c r="KAB123" s="627"/>
      <c r="KAC123" s="627"/>
      <c r="KAD123" s="627"/>
      <c r="KAE123" s="627"/>
      <c r="KAF123" s="627"/>
      <c r="KAG123" s="627"/>
      <c r="KAH123" s="627"/>
      <c r="KAI123" s="627"/>
      <c r="KAJ123" s="627"/>
      <c r="KAK123" s="627"/>
      <c r="KAL123" s="627"/>
      <c r="KAM123" s="627"/>
      <c r="KAN123" s="627"/>
      <c r="KAO123" s="627"/>
      <c r="KAP123" s="627"/>
      <c r="KAQ123" s="627"/>
      <c r="KAR123" s="627"/>
      <c r="KAS123" s="627"/>
      <c r="KAT123" s="627"/>
      <c r="KAU123" s="627"/>
      <c r="KAV123" s="627"/>
      <c r="KAW123" s="627"/>
      <c r="KAX123" s="627"/>
      <c r="KAY123" s="627"/>
      <c r="KAZ123" s="627"/>
      <c r="KBA123" s="627"/>
      <c r="KBB123" s="627"/>
      <c r="KBC123" s="627"/>
      <c r="KBD123" s="627"/>
      <c r="KBE123" s="627"/>
      <c r="KBF123" s="627"/>
      <c r="KBG123" s="627"/>
      <c r="KBH123" s="627"/>
      <c r="KBI123" s="627"/>
      <c r="KBJ123" s="627"/>
      <c r="KBK123" s="627"/>
      <c r="KBL123" s="627"/>
      <c r="KBM123" s="627"/>
      <c r="KBN123" s="627"/>
      <c r="KBO123" s="627"/>
      <c r="KBP123" s="627"/>
      <c r="KBQ123" s="627"/>
      <c r="KBR123" s="627"/>
      <c r="KBS123" s="627"/>
      <c r="KBT123" s="627"/>
      <c r="KBU123" s="627"/>
      <c r="KBV123" s="627"/>
      <c r="KBW123" s="627"/>
      <c r="KBX123" s="627"/>
      <c r="KBY123" s="627"/>
      <c r="KBZ123" s="627"/>
      <c r="KCA123" s="627"/>
      <c r="KCB123" s="627"/>
      <c r="KCC123" s="627"/>
      <c r="KCD123" s="627"/>
      <c r="KCE123" s="627"/>
      <c r="KCF123" s="627"/>
      <c r="KCG123" s="627"/>
      <c r="KCH123" s="627"/>
      <c r="KCI123" s="627"/>
      <c r="KCJ123" s="627"/>
      <c r="KCK123" s="627"/>
      <c r="KCL123" s="627"/>
      <c r="KCM123" s="627"/>
      <c r="KCN123" s="627"/>
      <c r="KCO123" s="627"/>
      <c r="KCP123" s="627"/>
      <c r="KCQ123" s="627"/>
      <c r="KCR123" s="627"/>
      <c r="KCS123" s="627"/>
      <c r="KCT123" s="627"/>
      <c r="KCU123" s="627"/>
      <c r="KCV123" s="627"/>
      <c r="KCW123" s="627"/>
      <c r="KCX123" s="627"/>
      <c r="KCY123" s="627"/>
      <c r="KCZ123" s="627"/>
      <c r="KDA123" s="627"/>
      <c r="KDB123" s="627"/>
      <c r="KDC123" s="627"/>
      <c r="KDD123" s="627"/>
      <c r="KDE123" s="627"/>
      <c r="KDF123" s="627"/>
      <c r="KDG123" s="627"/>
      <c r="KDH123" s="627"/>
      <c r="KDI123" s="627"/>
      <c r="KDJ123" s="627"/>
      <c r="KDK123" s="627"/>
      <c r="KDL123" s="627"/>
      <c r="KDM123" s="627"/>
      <c r="KDN123" s="627"/>
      <c r="KDO123" s="627"/>
      <c r="KDP123" s="627"/>
      <c r="KDQ123" s="627"/>
      <c r="KDR123" s="627"/>
      <c r="KDS123" s="627"/>
      <c r="KDT123" s="627"/>
      <c r="KDU123" s="627"/>
      <c r="KDV123" s="627"/>
      <c r="KDW123" s="627"/>
      <c r="KDX123" s="627"/>
      <c r="KDY123" s="627"/>
      <c r="KDZ123" s="627"/>
      <c r="KEA123" s="627"/>
      <c r="KEB123" s="627"/>
      <c r="KEC123" s="627"/>
      <c r="KED123" s="627"/>
      <c r="KEE123" s="627"/>
      <c r="KEF123" s="627"/>
      <c r="KEG123" s="627"/>
      <c r="KEH123" s="627"/>
      <c r="KEI123" s="627"/>
      <c r="KEJ123" s="627"/>
      <c r="KEK123" s="627"/>
      <c r="KEL123" s="627"/>
      <c r="KEM123" s="627"/>
      <c r="KEN123" s="627"/>
      <c r="KEO123" s="627"/>
      <c r="KEP123" s="627"/>
      <c r="KEQ123" s="627"/>
      <c r="KER123" s="627"/>
      <c r="KES123" s="627"/>
      <c r="KET123" s="627"/>
      <c r="KEU123" s="627"/>
      <c r="KEV123" s="627"/>
      <c r="KEW123" s="627"/>
      <c r="KEX123" s="627"/>
      <c r="KEY123" s="627"/>
      <c r="KEZ123" s="627"/>
      <c r="KFA123" s="627"/>
      <c r="KFB123" s="627"/>
      <c r="KFC123" s="627"/>
      <c r="KFD123" s="627"/>
      <c r="KFE123" s="627"/>
      <c r="KFF123" s="627"/>
      <c r="KFG123" s="627"/>
      <c r="KFH123" s="627"/>
      <c r="KFI123" s="627"/>
      <c r="KFJ123" s="627"/>
      <c r="KFK123" s="627"/>
      <c r="KFL123" s="627"/>
      <c r="KFM123" s="627"/>
      <c r="KFN123" s="627"/>
      <c r="KFO123" s="627"/>
      <c r="KFP123" s="627"/>
      <c r="KFQ123" s="627"/>
      <c r="KFR123" s="627"/>
      <c r="KFS123" s="627"/>
      <c r="KFT123" s="627"/>
      <c r="KFU123" s="627"/>
      <c r="KFV123" s="627"/>
      <c r="KFW123" s="627"/>
      <c r="KFX123" s="627"/>
      <c r="KFY123" s="627"/>
      <c r="KFZ123" s="627"/>
      <c r="KGA123" s="627"/>
      <c r="KGB123" s="627"/>
      <c r="KGC123" s="627"/>
      <c r="KGD123" s="627"/>
      <c r="KGE123" s="627"/>
      <c r="KGF123" s="627"/>
      <c r="KGG123" s="627"/>
      <c r="KGH123" s="627"/>
      <c r="KGI123" s="627"/>
      <c r="KGJ123" s="627"/>
      <c r="KGK123" s="627"/>
      <c r="KGL123" s="627"/>
      <c r="KGM123" s="627"/>
      <c r="KGN123" s="627"/>
      <c r="KGO123" s="627"/>
      <c r="KGP123" s="627"/>
      <c r="KGQ123" s="627"/>
      <c r="KGR123" s="627"/>
      <c r="KGS123" s="627"/>
      <c r="KGT123" s="627"/>
      <c r="KGU123" s="627"/>
      <c r="KGV123" s="627"/>
      <c r="KGW123" s="627"/>
      <c r="KGX123" s="627"/>
      <c r="KGY123" s="627"/>
      <c r="KGZ123" s="627"/>
      <c r="KHA123" s="627"/>
      <c r="KHB123" s="627"/>
      <c r="KHC123" s="627"/>
      <c r="KHD123" s="627"/>
      <c r="KHE123" s="627"/>
      <c r="KHF123" s="627"/>
      <c r="KHG123" s="627"/>
      <c r="KHH123" s="627"/>
      <c r="KHI123" s="627"/>
      <c r="KHJ123" s="627"/>
      <c r="KHK123" s="627"/>
      <c r="KHL123" s="627"/>
      <c r="KHM123" s="627"/>
      <c r="KHN123" s="627"/>
      <c r="KHO123" s="627"/>
      <c r="KHP123" s="627"/>
      <c r="KHQ123" s="627"/>
      <c r="KHR123" s="627"/>
      <c r="KHS123" s="627"/>
      <c r="KHT123" s="627"/>
      <c r="KHU123" s="627"/>
      <c r="KHV123" s="627"/>
      <c r="KHW123" s="627"/>
      <c r="KHX123" s="627"/>
      <c r="KHY123" s="627"/>
      <c r="KHZ123" s="627"/>
      <c r="KIA123" s="627"/>
      <c r="KIB123" s="627"/>
      <c r="KIC123" s="627"/>
      <c r="KID123" s="627"/>
      <c r="KIE123" s="627"/>
      <c r="KIF123" s="627"/>
      <c r="KIG123" s="627"/>
      <c r="KIH123" s="627"/>
      <c r="KII123" s="627"/>
      <c r="KIJ123" s="627"/>
      <c r="KIK123" s="627"/>
      <c r="KIL123" s="627"/>
      <c r="KIM123" s="627"/>
      <c r="KIN123" s="627"/>
      <c r="KIO123" s="627"/>
      <c r="KIP123" s="627"/>
      <c r="KIQ123" s="627"/>
      <c r="KIR123" s="627"/>
      <c r="KIS123" s="627"/>
      <c r="KIT123" s="627"/>
      <c r="KIU123" s="627"/>
      <c r="KIV123" s="627"/>
      <c r="KIW123" s="627"/>
      <c r="KIX123" s="627"/>
      <c r="KIY123" s="627"/>
      <c r="KIZ123" s="627"/>
      <c r="KJA123" s="627"/>
      <c r="KJB123" s="627"/>
      <c r="KJC123" s="627"/>
      <c r="KJD123" s="627"/>
      <c r="KJE123" s="627"/>
      <c r="KJF123" s="627"/>
      <c r="KJG123" s="627"/>
      <c r="KJH123" s="627"/>
      <c r="KJI123" s="627"/>
      <c r="KJJ123" s="627"/>
      <c r="KJK123" s="627"/>
      <c r="KJL123" s="627"/>
      <c r="KJM123" s="627"/>
      <c r="KJN123" s="627"/>
      <c r="KJO123" s="627"/>
      <c r="KJP123" s="627"/>
      <c r="KJQ123" s="627"/>
      <c r="KJR123" s="627"/>
      <c r="KJS123" s="627"/>
      <c r="KJT123" s="627"/>
      <c r="KJU123" s="627"/>
      <c r="KJV123" s="627"/>
      <c r="KJW123" s="627"/>
      <c r="KJX123" s="627"/>
      <c r="KJY123" s="627"/>
      <c r="KJZ123" s="627"/>
      <c r="KKA123" s="627"/>
      <c r="KKB123" s="627"/>
      <c r="KKC123" s="627"/>
      <c r="KKD123" s="627"/>
      <c r="KKE123" s="627"/>
      <c r="KKF123" s="627"/>
      <c r="KKG123" s="627"/>
      <c r="KKH123" s="627"/>
      <c r="KKI123" s="627"/>
      <c r="KKJ123" s="627"/>
      <c r="KKK123" s="627"/>
      <c r="KKL123" s="627"/>
      <c r="KKM123" s="627"/>
      <c r="KKN123" s="627"/>
      <c r="KKO123" s="627"/>
      <c r="KKP123" s="627"/>
      <c r="KKQ123" s="627"/>
      <c r="KKR123" s="627"/>
      <c r="KKS123" s="627"/>
      <c r="KKT123" s="627"/>
      <c r="KKU123" s="627"/>
      <c r="KKV123" s="627"/>
      <c r="KKW123" s="627"/>
      <c r="KKX123" s="627"/>
      <c r="KKY123" s="627"/>
      <c r="KKZ123" s="627"/>
      <c r="KLA123" s="627"/>
      <c r="KLB123" s="627"/>
      <c r="KLC123" s="627"/>
      <c r="KLD123" s="627"/>
      <c r="KLE123" s="627"/>
      <c r="KLF123" s="627"/>
      <c r="KLG123" s="627"/>
      <c r="KLH123" s="627"/>
      <c r="KLI123" s="627"/>
      <c r="KLJ123" s="627"/>
      <c r="KLK123" s="627"/>
      <c r="KLL123" s="627"/>
      <c r="KLM123" s="627"/>
      <c r="KLN123" s="627"/>
      <c r="KLO123" s="627"/>
      <c r="KLP123" s="627"/>
      <c r="KLQ123" s="627"/>
      <c r="KLR123" s="627"/>
      <c r="KLS123" s="627"/>
      <c r="KLT123" s="627"/>
      <c r="KLU123" s="627"/>
      <c r="KLV123" s="627"/>
      <c r="KLW123" s="627"/>
      <c r="KLX123" s="627"/>
      <c r="KLY123" s="627"/>
      <c r="KLZ123" s="627"/>
      <c r="KMA123" s="627"/>
      <c r="KMB123" s="627"/>
      <c r="KMC123" s="627"/>
      <c r="KMD123" s="627"/>
      <c r="KME123" s="627"/>
      <c r="KMF123" s="627"/>
      <c r="KMG123" s="627"/>
      <c r="KMH123" s="627"/>
      <c r="KMI123" s="627"/>
      <c r="KMJ123" s="627"/>
      <c r="KMK123" s="627"/>
      <c r="KML123" s="627"/>
      <c r="KMM123" s="627"/>
      <c r="KMN123" s="627"/>
      <c r="KMO123" s="627"/>
      <c r="KMP123" s="627"/>
      <c r="KMQ123" s="627"/>
      <c r="KMR123" s="627"/>
      <c r="KMS123" s="627"/>
      <c r="KMT123" s="627"/>
      <c r="KMU123" s="627"/>
      <c r="KMV123" s="627"/>
      <c r="KMW123" s="627"/>
      <c r="KMX123" s="627"/>
      <c r="KMY123" s="627"/>
      <c r="KMZ123" s="627"/>
      <c r="KNA123" s="627"/>
      <c r="KNB123" s="627"/>
      <c r="KNC123" s="627"/>
      <c r="KND123" s="627"/>
      <c r="KNE123" s="627"/>
      <c r="KNF123" s="627"/>
      <c r="KNG123" s="627"/>
      <c r="KNH123" s="627"/>
      <c r="KNI123" s="627"/>
      <c r="KNJ123" s="627"/>
      <c r="KNK123" s="627"/>
      <c r="KNL123" s="627"/>
      <c r="KNM123" s="627"/>
      <c r="KNN123" s="627"/>
      <c r="KNO123" s="627"/>
      <c r="KNP123" s="627"/>
      <c r="KNQ123" s="627"/>
      <c r="KNR123" s="627"/>
      <c r="KNS123" s="627"/>
      <c r="KNT123" s="627"/>
      <c r="KNU123" s="627"/>
      <c r="KNV123" s="627"/>
      <c r="KNW123" s="627"/>
      <c r="KNX123" s="627"/>
      <c r="KNY123" s="627"/>
      <c r="KNZ123" s="627"/>
      <c r="KOA123" s="627"/>
      <c r="KOB123" s="627"/>
      <c r="KOC123" s="627"/>
      <c r="KOD123" s="627"/>
      <c r="KOE123" s="627"/>
      <c r="KOF123" s="627"/>
      <c r="KOG123" s="627"/>
      <c r="KOH123" s="627"/>
      <c r="KOI123" s="627"/>
      <c r="KOJ123" s="627"/>
      <c r="KOK123" s="627"/>
      <c r="KOL123" s="627"/>
      <c r="KOM123" s="627"/>
      <c r="KON123" s="627"/>
      <c r="KOO123" s="627"/>
      <c r="KOP123" s="627"/>
      <c r="KOQ123" s="627"/>
      <c r="KOR123" s="627"/>
      <c r="KOS123" s="627"/>
      <c r="KOT123" s="627"/>
      <c r="KOU123" s="627"/>
      <c r="KOV123" s="627"/>
      <c r="KOW123" s="627"/>
      <c r="KOX123" s="627"/>
      <c r="KOY123" s="627"/>
      <c r="KOZ123" s="627"/>
      <c r="KPA123" s="627"/>
      <c r="KPB123" s="627"/>
      <c r="KPC123" s="627"/>
      <c r="KPD123" s="627"/>
      <c r="KPE123" s="627"/>
      <c r="KPF123" s="627"/>
      <c r="KPG123" s="627"/>
      <c r="KPH123" s="627"/>
      <c r="KPI123" s="627"/>
      <c r="KPJ123" s="627"/>
      <c r="KPK123" s="627"/>
      <c r="KPL123" s="627"/>
      <c r="KPM123" s="627"/>
      <c r="KPN123" s="627"/>
      <c r="KPO123" s="627"/>
      <c r="KPP123" s="627"/>
      <c r="KPQ123" s="627"/>
      <c r="KPR123" s="627"/>
      <c r="KPS123" s="627"/>
      <c r="KPT123" s="627"/>
      <c r="KPU123" s="627"/>
      <c r="KPV123" s="627"/>
      <c r="KPW123" s="627"/>
      <c r="KPX123" s="627"/>
      <c r="KPY123" s="627"/>
      <c r="KPZ123" s="627"/>
      <c r="KQA123" s="627"/>
      <c r="KQB123" s="627"/>
      <c r="KQC123" s="627"/>
      <c r="KQD123" s="627"/>
      <c r="KQE123" s="627"/>
      <c r="KQF123" s="627"/>
      <c r="KQG123" s="627"/>
      <c r="KQH123" s="627"/>
      <c r="KQI123" s="627"/>
      <c r="KQJ123" s="627"/>
      <c r="KQK123" s="627"/>
      <c r="KQL123" s="627"/>
      <c r="KQM123" s="627"/>
      <c r="KQN123" s="627"/>
      <c r="KQO123" s="627"/>
      <c r="KQP123" s="627"/>
      <c r="KQQ123" s="627"/>
      <c r="KQR123" s="627"/>
      <c r="KQS123" s="627"/>
      <c r="KQT123" s="627"/>
      <c r="KQU123" s="627"/>
      <c r="KQV123" s="627"/>
      <c r="KQW123" s="627"/>
      <c r="KQX123" s="627"/>
      <c r="KQY123" s="627"/>
      <c r="KQZ123" s="627"/>
      <c r="KRA123" s="627"/>
      <c r="KRB123" s="627"/>
      <c r="KRC123" s="627"/>
      <c r="KRD123" s="627"/>
      <c r="KRE123" s="627"/>
      <c r="KRF123" s="627"/>
      <c r="KRG123" s="627"/>
      <c r="KRH123" s="627"/>
      <c r="KRI123" s="627"/>
      <c r="KRJ123" s="627"/>
      <c r="KRK123" s="627"/>
      <c r="KRL123" s="627"/>
      <c r="KRM123" s="627"/>
      <c r="KRN123" s="627"/>
      <c r="KRO123" s="627"/>
      <c r="KRP123" s="627"/>
      <c r="KRQ123" s="627"/>
      <c r="KRR123" s="627"/>
      <c r="KRS123" s="627"/>
      <c r="KRT123" s="627"/>
      <c r="KRU123" s="627"/>
      <c r="KRV123" s="627"/>
      <c r="KRW123" s="627"/>
      <c r="KRX123" s="627"/>
      <c r="KRY123" s="627"/>
      <c r="KRZ123" s="627"/>
      <c r="KSA123" s="627"/>
      <c r="KSB123" s="627"/>
      <c r="KSC123" s="627"/>
      <c r="KSD123" s="627"/>
      <c r="KSE123" s="627"/>
      <c r="KSF123" s="627"/>
      <c r="KSG123" s="627"/>
      <c r="KSH123" s="627"/>
      <c r="KSI123" s="627"/>
      <c r="KSJ123" s="627"/>
      <c r="KSK123" s="627"/>
      <c r="KSL123" s="627"/>
      <c r="KSM123" s="627"/>
      <c r="KSN123" s="627"/>
      <c r="KSO123" s="627"/>
      <c r="KSP123" s="627"/>
      <c r="KSQ123" s="627"/>
      <c r="KSR123" s="627"/>
      <c r="KSS123" s="627"/>
      <c r="KST123" s="627"/>
      <c r="KSU123" s="627"/>
      <c r="KSV123" s="627"/>
      <c r="KSW123" s="627"/>
      <c r="KSX123" s="627"/>
      <c r="KSY123" s="627"/>
      <c r="KSZ123" s="627"/>
      <c r="KTA123" s="627"/>
      <c r="KTB123" s="627"/>
      <c r="KTC123" s="627"/>
      <c r="KTD123" s="627"/>
      <c r="KTE123" s="627"/>
      <c r="KTF123" s="627"/>
      <c r="KTG123" s="627"/>
      <c r="KTH123" s="627"/>
      <c r="KTI123" s="627"/>
      <c r="KTJ123" s="627"/>
      <c r="KTK123" s="627"/>
      <c r="KTL123" s="627"/>
      <c r="KTM123" s="627"/>
      <c r="KTN123" s="627"/>
      <c r="KTO123" s="627"/>
      <c r="KTP123" s="627"/>
      <c r="KTQ123" s="627"/>
      <c r="KTR123" s="627"/>
      <c r="KTS123" s="627"/>
      <c r="KTT123" s="627"/>
      <c r="KTU123" s="627"/>
      <c r="KTV123" s="627"/>
      <c r="KTW123" s="627"/>
      <c r="KTX123" s="627"/>
      <c r="KTY123" s="627"/>
      <c r="KTZ123" s="627"/>
      <c r="KUA123" s="627"/>
      <c r="KUB123" s="627"/>
      <c r="KUC123" s="627"/>
      <c r="KUD123" s="627"/>
      <c r="KUE123" s="627"/>
      <c r="KUF123" s="627"/>
      <c r="KUG123" s="627"/>
      <c r="KUH123" s="627"/>
      <c r="KUI123" s="627"/>
      <c r="KUJ123" s="627"/>
      <c r="KUK123" s="627"/>
      <c r="KUL123" s="627"/>
      <c r="KUM123" s="627"/>
      <c r="KUN123" s="627"/>
      <c r="KUO123" s="627"/>
      <c r="KUP123" s="627"/>
      <c r="KUQ123" s="627"/>
      <c r="KUR123" s="627"/>
      <c r="KUS123" s="627"/>
      <c r="KUT123" s="627"/>
      <c r="KUU123" s="627"/>
      <c r="KUV123" s="627"/>
      <c r="KUW123" s="627"/>
      <c r="KUX123" s="627"/>
      <c r="KUY123" s="627"/>
      <c r="KUZ123" s="627"/>
      <c r="KVA123" s="627"/>
      <c r="KVB123" s="627"/>
      <c r="KVC123" s="627"/>
      <c r="KVD123" s="627"/>
      <c r="KVE123" s="627"/>
      <c r="KVF123" s="627"/>
      <c r="KVG123" s="627"/>
      <c r="KVH123" s="627"/>
      <c r="KVI123" s="627"/>
      <c r="KVJ123" s="627"/>
      <c r="KVK123" s="627"/>
      <c r="KVL123" s="627"/>
      <c r="KVM123" s="627"/>
      <c r="KVN123" s="627"/>
      <c r="KVO123" s="627"/>
      <c r="KVP123" s="627"/>
      <c r="KVQ123" s="627"/>
      <c r="KVR123" s="627"/>
      <c r="KVS123" s="627"/>
      <c r="KVT123" s="627"/>
      <c r="KVU123" s="627"/>
      <c r="KVV123" s="627"/>
      <c r="KVW123" s="627"/>
      <c r="KVX123" s="627"/>
      <c r="KVY123" s="627"/>
      <c r="KVZ123" s="627"/>
      <c r="KWA123" s="627"/>
      <c r="KWB123" s="627"/>
      <c r="KWC123" s="627"/>
      <c r="KWD123" s="627"/>
      <c r="KWE123" s="627"/>
      <c r="KWF123" s="627"/>
      <c r="KWG123" s="627"/>
      <c r="KWH123" s="627"/>
      <c r="KWI123" s="627"/>
      <c r="KWJ123" s="627"/>
      <c r="KWK123" s="627"/>
      <c r="KWL123" s="627"/>
      <c r="KWM123" s="627"/>
      <c r="KWN123" s="627"/>
      <c r="KWO123" s="627"/>
      <c r="KWP123" s="627"/>
      <c r="KWQ123" s="627"/>
      <c r="KWR123" s="627"/>
      <c r="KWS123" s="627"/>
      <c r="KWT123" s="627"/>
      <c r="KWU123" s="627"/>
      <c r="KWV123" s="627"/>
      <c r="KWW123" s="627"/>
      <c r="KWX123" s="627"/>
      <c r="KWY123" s="627"/>
      <c r="KWZ123" s="627"/>
      <c r="KXA123" s="627"/>
      <c r="KXB123" s="627"/>
      <c r="KXC123" s="627"/>
      <c r="KXD123" s="627"/>
      <c r="KXE123" s="627"/>
      <c r="KXF123" s="627"/>
      <c r="KXG123" s="627"/>
      <c r="KXH123" s="627"/>
      <c r="KXI123" s="627"/>
      <c r="KXJ123" s="627"/>
      <c r="KXK123" s="627"/>
      <c r="KXL123" s="627"/>
      <c r="KXM123" s="627"/>
      <c r="KXN123" s="627"/>
      <c r="KXO123" s="627"/>
      <c r="KXP123" s="627"/>
      <c r="KXQ123" s="627"/>
      <c r="KXR123" s="627"/>
      <c r="KXS123" s="627"/>
      <c r="KXT123" s="627"/>
      <c r="KXU123" s="627"/>
      <c r="KXV123" s="627"/>
      <c r="KXW123" s="627"/>
      <c r="KXX123" s="627"/>
      <c r="KXY123" s="627"/>
      <c r="KXZ123" s="627"/>
      <c r="KYA123" s="627"/>
      <c r="KYB123" s="627"/>
      <c r="KYC123" s="627"/>
      <c r="KYD123" s="627"/>
      <c r="KYE123" s="627"/>
      <c r="KYF123" s="627"/>
      <c r="KYG123" s="627"/>
      <c r="KYH123" s="627"/>
      <c r="KYI123" s="627"/>
      <c r="KYJ123" s="627"/>
      <c r="KYK123" s="627"/>
      <c r="KYL123" s="627"/>
      <c r="KYM123" s="627"/>
      <c r="KYN123" s="627"/>
      <c r="KYO123" s="627"/>
      <c r="KYP123" s="627"/>
      <c r="KYQ123" s="627"/>
      <c r="KYR123" s="627"/>
      <c r="KYS123" s="627"/>
      <c r="KYT123" s="627"/>
      <c r="KYU123" s="627"/>
      <c r="KYV123" s="627"/>
      <c r="KYW123" s="627"/>
      <c r="KYX123" s="627"/>
      <c r="KYY123" s="627"/>
      <c r="KYZ123" s="627"/>
      <c r="KZA123" s="627"/>
      <c r="KZB123" s="627"/>
      <c r="KZC123" s="627"/>
      <c r="KZD123" s="627"/>
      <c r="KZE123" s="627"/>
      <c r="KZF123" s="627"/>
      <c r="KZG123" s="627"/>
      <c r="KZH123" s="627"/>
      <c r="KZI123" s="627"/>
      <c r="KZJ123" s="627"/>
      <c r="KZK123" s="627"/>
      <c r="KZL123" s="627"/>
      <c r="KZM123" s="627"/>
      <c r="KZN123" s="627"/>
      <c r="KZO123" s="627"/>
      <c r="KZP123" s="627"/>
      <c r="KZQ123" s="627"/>
      <c r="KZR123" s="627"/>
      <c r="KZS123" s="627"/>
      <c r="KZT123" s="627"/>
      <c r="KZU123" s="627"/>
      <c r="KZV123" s="627"/>
      <c r="KZW123" s="627"/>
      <c r="KZX123" s="627"/>
      <c r="KZY123" s="627"/>
      <c r="KZZ123" s="627"/>
      <c r="LAA123" s="627"/>
      <c r="LAB123" s="627"/>
      <c r="LAC123" s="627"/>
      <c r="LAD123" s="627"/>
      <c r="LAE123" s="627"/>
      <c r="LAF123" s="627"/>
      <c r="LAG123" s="627"/>
      <c r="LAH123" s="627"/>
      <c r="LAI123" s="627"/>
      <c r="LAJ123" s="627"/>
      <c r="LAK123" s="627"/>
      <c r="LAL123" s="627"/>
      <c r="LAM123" s="627"/>
      <c r="LAN123" s="627"/>
      <c r="LAO123" s="627"/>
      <c r="LAP123" s="627"/>
      <c r="LAQ123" s="627"/>
      <c r="LAR123" s="627"/>
      <c r="LAS123" s="627"/>
      <c r="LAT123" s="627"/>
      <c r="LAU123" s="627"/>
      <c r="LAV123" s="627"/>
      <c r="LAW123" s="627"/>
      <c r="LAX123" s="627"/>
      <c r="LAY123" s="627"/>
      <c r="LAZ123" s="627"/>
      <c r="LBA123" s="627"/>
      <c r="LBB123" s="627"/>
      <c r="LBC123" s="627"/>
      <c r="LBD123" s="627"/>
      <c r="LBE123" s="627"/>
      <c r="LBF123" s="627"/>
      <c r="LBG123" s="627"/>
      <c r="LBH123" s="627"/>
      <c r="LBI123" s="627"/>
      <c r="LBJ123" s="627"/>
      <c r="LBK123" s="627"/>
      <c r="LBL123" s="627"/>
      <c r="LBM123" s="627"/>
      <c r="LBN123" s="627"/>
      <c r="LBO123" s="627"/>
      <c r="LBP123" s="627"/>
      <c r="LBQ123" s="627"/>
      <c r="LBR123" s="627"/>
      <c r="LBS123" s="627"/>
      <c r="LBT123" s="627"/>
      <c r="LBU123" s="627"/>
      <c r="LBV123" s="627"/>
      <c r="LBW123" s="627"/>
      <c r="LBX123" s="627"/>
      <c r="LBY123" s="627"/>
      <c r="LBZ123" s="627"/>
      <c r="LCA123" s="627"/>
      <c r="LCB123" s="627"/>
      <c r="LCC123" s="627"/>
      <c r="LCD123" s="627"/>
      <c r="LCE123" s="627"/>
      <c r="LCF123" s="627"/>
      <c r="LCG123" s="627"/>
      <c r="LCH123" s="627"/>
      <c r="LCI123" s="627"/>
      <c r="LCJ123" s="627"/>
      <c r="LCK123" s="627"/>
      <c r="LCL123" s="627"/>
      <c r="LCM123" s="627"/>
      <c r="LCN123" s="627"/>
      <c r="LCO123" s="627"/>
      <c r="LCP123" s="627"/>
      <c r="LCQ123" s="627"/>
      <c r="LCR123" s="627"/>
      <c r="LCS123" s="627"/>
      <c r="LCT123" s="627"/>
      <c r="LCU123" s="627"/>
      <c r="LCV123" s="627"/>
      <c r="LCW123" s="627"/>
      <c r="LCX123" s="627"/>
      <c r="LCY123" s="627"/>
      <c r="LCZ123" s="627"/>
      <c r="LDA123" s="627"/>
      <c r="LDB123" s="627"/>
      <c r="LDC123" s="627"/>
      <c r="LDD123" s="627"/>
      <c r="LDE123" s="627"/>
      <c r="LDF123" s="627"/>
      <c r="LDG123" s="627"/>
      <c r="LDH123" s="627"/>
      <c r="LDI123" s="627"/>
      <c r="LDJ123" s="627"/>
      <c r="LDK123" s="627"/>
      <c r="LDL123" s="627"/>
      <c r="LDM123" s="627"/>
      <c r="LDN123" s="627"/>
      <c r="LDO123" s="627"/>
      <c r="LDP123" s="627"/>
      <c r="LDQ123" s="627"/>
      <c r="LDR123" s="627"/>
      <c r="LDS123" s="627"/>
      <c r="LDT123" s="627"/>
      <c r="LDU123" s="627"/>
      <c r="LDV123" s="627"/>
      <c r="LDW123" s="627"/>
      <c r="LDX123" s="627"/>
      <c r="LDY123" s="627"/>
      <c r="LDZ123" s="627"/>
      <c r="LEA123" s="627"/>
      <c r="LEB123" s="627"/>
      <c r="LEC123" s="627"/>
      <c r="LED123" s="627"/>
      <c r="LEE123" s="627"/>
      <c r="LEF123" s="627"/>
      <c r="LEG123" s="627"/>
      <c r="LEH123" s="627"/>
      <c r="LEI123" s="627"/>
      <c r="LEJ123" s="627"/>
      <c r="LEK123" s="627"/>
      <c r="LEL123" s="627"/>
      <c r="LEM123" s="627"/>
      <c r="LEN123" s="627"/>
      <c r="LEO123" s="627"/>
      <c r="LEP123" s="627"/>
      <c r="LEQ123" s="627"/>
      <c r="LER123" s="627"/>
      <c r="LES123" s="627"/>
      <c r="LET123" s="627"/>
      <c r="LEU123" s="627"/>
      <c r="LEV123" s="627"/>
      <c r="LEW123" s="627"/>
      <c r="LEX123" s="627"/>
      <c r="LEY123" s="627"/>
      <c r="LEZ123" s="627"/>
      <c r="LFA123" s="627"/>
      <c r="LFB123" s="627"/>
      <c r="LFC123" s="627"/>
      <c r="LFD123" s="627"/>
      <c r="LFE123" s="627"/>
      <c r="LFF123" s="627"/>
      <c r="LFG123" s="627"/>
      <c r="LFH123" s="627"/>
      <c r="LFI123" s="627"/>
      <c r="LFJ123" s="627"/>
      <c r="LFK123" s="627"/>
      <c r="LFL123" s="627"/>
      <c r="LFM123" s="627"/>
      <c r="LFN123" s="627"/>
      <c r="LFO123" s="627"/>
      <c r="LFP123" s="627"/>
      <c r="LFQ123" s="627"/>
      <c r="LFR123" s="627"/>
      <c r="LFS123" s="627"/>
      <c r="LFT123" s="627"/>
      <c r="LFU123" s="627"/>
      <c r="LFV123" s="627"/>
      <c r="LFW123" s="627"/>
      <c r="LFX123" s="627"/>
      <c r="LFY123" s="627"/>
      <c r="LFZ123" s="627"/>
      <c r="LGA123" s="627"/>
      <c r="LGB123" s="627"/>
      <c r="LGC123" s="627"/>
      <c r="LGD123" s="627"/>
      <c r="LGE123" s="627"/>
      <c r="LGF123" s="627"/>
      <c r="LGG123" s="627"/>
      <c r="LGH123" s="627"/>
      <c r="LGI123" s="627"/>
      <c r="LGJ123" s="627"/>
      <c r="LGK123" s="627"/>
      <c r="LGL123" s="627"/>
      <c r="LGM123" s="627"/>
      <c r="LGN123" s="627"/>
      <c r="LGO123" s="627"/>
      <c r="LGP123" s="627"/>
      <c r="LGQ123" s="627"/>
      <c r="LGR123" s="627"/>
      <c r="LGS123" s="627"/>
      <c r="LGT123" s="627"/>
      <c r="LGU123" s="627"/>
      <c r="LGV123" s="627"/>
      <c r="LGW123" s="627"/>
      <c r="LGX123" s="627"/>
      <c r="LGY123" s="627"/>
      <c r="LGZ123" s="627"/>
      <c r="LHA123" s="627"/>
      <c r="LHB123" s="627"/>
      <c r="LHC123" s="627"/>
      <c r="LHD123" s="627"/>
      <c r="LHE123" s="627"/>
      <c r="LHF123" s="627"/>
      <c r="LHG123" s="627"/>
      <c r="LHH123" s="627"/>
      <c r="LHI123" s="627"/>
      <c r="LHJ123" s="627"/>
      <c r="LHK123" s="627"/>
      <c r="LHL123" s="627"/>
      <c r="LHM123" s="627"/>
      <c r="LHN123" s="627"/>
      <c r="LHO123" s="627"/>
      <c r="LHP123" s="627"/>
      <c r="LHQ123" s="627"/>
      <c r="LHR123" s="627"/>
      <c r="LHS123" s="627"/>
      <c r="LHT123" s="627"/>
      <c r="LHU123" s="627"/>
      <c r="LHV123" s="627"/>
      <c r="LHW123" s="627"/>
      <c r="LHX123" s="627"/>
      <c r="LHY123" s="627"/>
      <c r="LHZ123" s="627"/>
      <c r="LIA123" s="627"/>
      <c r="LIB123" s="627"/>
      <c r="LIC123" s="627"/>
      <c r="LID123" s="627"/>
      <c r="LIE123" s="627"/>
      <c r="LIF123" s="627"/>
      <c r="LIG123" s="627"/>
      <c r="LIH123" s="627"/>
      <c r="LII123" s="627"/>
      <c r="LIJ123" s="627"/>
      <c r="LIK123" s="627"/>
      <c r="LIL123" s="627"/>
      <c r="LIM123" s="627"/>
      <c r="LIN123" s="627"/>
      <c r="LIO123" s="627"/>
      <c r="LIP123" s="627"/>
      <c r="LIQ123" s="627"/>
      <c r="LIR123" s="627"/>
      <c r="LIS123" s="627"/>
      <c r="LIT123" s="627"/>
      <c r="LIU123" s="627"/>
      <c r="LIV123" s="627"/>
      <c r="LIW123" s="627"/>
      <c r="LIX123" s="627"/>
      <c r="LIY123" s="627"/>
      <c r="LIZ123" s="627"/>
      <c r="LJA123" s="627"/>
      <c r="LJB123" s="627"/>
      <c r="LJC123" s="627"/>
      <c r="LJD123" s="627"/>
      <c r="LJE123" s="627"/>
      <c r="LJF123" s="627"/>
      <c r="LJG123" s="627"/>
      <c r="LJH123" s="627"/>
      <c r="LJI123" s="627"/>
      <c r="LJJ123" s="627"/>
      <c r="LJK123" s="627"/>
      <c r="LJL123" s="627"/>
      <c r="LJM123" s="627"/>
      <c r="LJN123" s="627"/>
      <c r="LJO123" s="627"/>
      <c r="LJP123" s="627"/>
      <c r="LJQ123" s="627"/>
      <c r="LJR123" s="627"/>
      <c r="LJS123" s="627"/>
      <c r="LJT123" s="627"/>
      <c r="LJU123" s="627"/>
      <c r="LJV123" s="627"/>
      <c r="LJW123" s="627"/>
      <c r="LJX123" s="627"/>
      <c r="LJY123" s="627"/>
      <c r="LJZ123" s="627"/>
      <c r="LKA123" s="627"/>
      <c r="LKB123" s="627"/>
      <c r="LKC123" s="627"/>
      <c r="LKD123" s="627"/>
      <c r="LKE123" s="627"/>
      <c r="LKF123" s="627"/>
      <c r="LKG123" s="627"/>
      <c r="LKH123" s="627"/>
      <c r="LKI123" s="627"/>
      <c r="LKJ123" s="627"/>
      <c r="LKK123" s="627"/>
      <c r="LKL123" s="627"/>
      <c r="LKM123" s="627"/>
      <c r="LKN123" s="627"/>
      <c r="LKO123" s="627"/>
      <c r="LKP123" s="627"/>
      <c r="LKQ123" s="627"/>
      <c r="LKR123" s="627"/>
      <c r="LKS123" s="627"/>
      <c r="LKT123" s="627"/>
      <c r="LKU123" s="627"/>
      <c r="LKV123" s="627"/>
      <c r="LKW123" s="627"/>
      <c r="LKX123" s="627"/>
      <c r="LKY123" s="627"/>
      <c r="LKZ123" s="627"/>
      <c r="LLA123" s="627"/>
      <c r="LLB123" s="627"/>
      <c r="LLC123" s="627"/>
      <c r="LLD123" s="627"/>
      <c r="LLE123" s="627"/>
      <c r="LLF123" s="627"/>
      <c r="LLG123" s="627"/>
      <c r="LLH123" s="627"/>
      <c r="LLI123" s="627"/>
      <c r="LLJ123" s="627"/>
      <c r="LLK123" s="627"/>
      <c r="LLL123" s="627"/>
      <c r="LLM123" s="627"/>
      <c r="LLN123" s="627"/>
      <c r="LLO123" s="627"/>
      <c r="LLP123" s="627"/>
      <c r="LLQ123" s="627"/>
      <c r="LLR123" s="627"/>
      <c r="LLS123" s="627"/>
      <c r="LLT123" s="627"/>
      <c r="LLU123" s="627"/>
      <c r="LLV123" s="627"/>
      <c r="LLW123" s="627"/>
      <c r="LLX123" s="627"/>
      <c r="LLY123" s="627"/>
      <c r="LLZ123" s="627"/>
      <c r="LMA123" s="627"/>
      <c r="LMB123" s="627"/>
      <c r="LMC123" s="627"/>
      <c r="LMD123" s="627"/>
      <c r="LME123" s="627"/>
      <c r="LMF123" s="627"/>
      <c r="LMG123" s="627"/>
      <c r="LMH123" s="627"/>
      <c r="LMI123" s="627"/>
      <c r="LMJ123" s="627"/>
      <c r="LMK123" s="627"/>
      <c r="LML123" s="627"/>
      <c r="LMM123" s="627"/>
      <c r="LMN123" s="627"/>
      <c r="LMO123" s="627"/>
      <c r="LMP123" s="627"/>
      <c r="LMQ123" s="627"/>
      <c r="LMR123" s="627"/>
      <c r="LMS123" s="627"/>
      <c r="LMT123" s="627"/>
      <c r="LMU123" s="627"/>
      <c r="LMV123" s="627"/>
      <c r="LMW123" s="627"/>
      <c r="LMX123" s="627"/>
      <c r="LMY123" s="627"/>
      <c r="LMZ123" s="627"/>
      <c r="LNA123" s="627"/>
      <c r="LNB123" s="627"/>
      <c r="LNC123" s="627"/>
      <c r="LND123" s="627"/>
      <c r="LNE123" s="627"/>
      <c r="LNF123" s="627"/>
      <c r="LNG123" s="627"/>
      <c r="LNH123" s="627"/>
      <c r="LNI123" s="627"/>
      <c r="LNJ123" s="627"/>
      <c r="LNK123" s="627"/>
      <c r="LNL123" s="627"/>
      <c r="LNM123" s="627"/>
      <c r="LNN123" s="627"/>
      <c r="LNO123" s="627"/>
      <c r="LNP123" s="627"/>
      <c r="LNQ123" s="627"/>
      <c r="LNR123" s="627"/>
      <c r="LNS123" s="627"/>
      <c r="LNT123" s="627"/>
      <c r="LNU123" s="627"/>
      <c r="LNV123" s="627"/>
      <c r="LNW123" s="627"/>
      <c r="LNX123" s="627"/>
      <c r="LNY123" s="627"/>
      <c r="LNZ123" s="627"/>
      <c r="LOA123" s="627"/>
      <c r="LOB123" s="627"/>
      <c r="LOC123" s="627"/>
      <c r="LOD123" s="627"/>
      <c r="LOE123" s="627"/>
      <c r="LOF123" s="627"/>
      <c r="LOG123" s="627"/>
      <c r="LOH123" s="627"/>
      <c r="LOI123" s="627"/>
      <c r="LOJ123" s="627"/>
      <c r="LOK123" s="627"/>
      <c r="LOL123" s="627"/>
      <c r="LOM123" s="627"/>
      <c r="LON123" s="627"/>
      <c r="LOO123" s="627"/>
      <c r="LOP123" s="627"/>
      <c r="LOQ123" s="627"/>
      <c r="LOR123" s="627"/>
      <c r="LOS123" s="627"/>
      <c r="LOT123" s="627"/>
      <c r="LOU123" s="627"/>
      <c r="LOV123" s="627"/>
      <c r="LOW123" s="627"/>
      <c r="LOX123" s="627"/>
      <c r="LOY123" s="627"/>
      <c r="LOZ123" s="627"/>
      <c r="LPA123" s="627"/>
      <c r="LPB123" s="627"/>
      <c r="LPC123" s="627"/>
      <c r="LPD123" s="627"/>
      <c r="LPE123" s="627"/>
      <c r="LPF123" s="627"/>
      <c r="LPG123" s="627"/>
      <c r="LPH123" s="627"/>
      <c r="LPI123" s="627"/>
      <c r="LPJ123" s="627"/>
      <c r="LPK123" s="627"/>
      <c r="LPL123" s="627"/>
      <c r="LPM123" s="627"/>
      <c r="LPN123" s="627"/>
      <c r="LPO123" s="627"/>
      <c r="LPP123" s="627"/>
      <c r="LPQ123" s="627"/>
      <c r="LPR123" s="627"/>
      <c r="LPS123" s="627"/>
      <c r="LPT123" s="627"/>
      <c r="LPU123" s="627"/>
      <c r="LPV123" s="627"/>
      <c r="LPW123" s="627"/>
      <c r="LPX123" s="627"/>
      <c r="LPY123" s="627"/>
      <c r="LPZ123" s="627"/>
      <c r="LQA123" s="627"/>
      <c r="LQB123" s="627"/>
      <c r="LQC123" s="627"/>
      <c r="LQD123" s="627"/>
      <c r="LQE123" s="627"/>
      <c r="LQF123" s="627"/>
      <c r="LQG123" s="627"/>
      <c r="LQH123" s="627"/>
      <c r="LQI123" s="627"/>
      <c r="LQJ123" s="627"/>
      <c r="LQK123" s="627"/>
      <c r="LQL123" s="627"/>
      <c r="LQM123" s="627"/>
      <c r="LQN123" s="627"/>
      <c r="LQO123" s="627"/>
      <c r="LQP123" s="627"/>
      <c r="LQQ123" s="627"/>
      <c r="LQR123" s="627"/>
      <c r="LQS123" s="627"/>
      <c r="LQT123" s="627"/>
      <c r="LQU123" s="627"/>
      <c r="LQV123" s="627"/>
      <c r="LQW123" s="627"/>
      <c r="LQX123" s="627"/>
      <c r="LQY123" s="627"/>
      <c r="LQZ123" s="627"/>
      <c r="LRA123" s="627"/>
      <c r="LRB123" s="627"/>
      <c r="LRC123" s="627"/>
      <c r="LRD123" s="627"/>
      <c r="LRE123" s="627"/>
      <c r="LRF123" s="627"/>
      <c r="LRG123" s="627"/>
      <c r="LRH123" s="627"/>
      <c r="LRI123" s="627"/>
      <c r="LRJ123" s="627"/>
      <c r="LRK123" s="627"/>
      <c r="LRL123" s="627"/>
      <c r="LRM123" s="627"/>
      <c r="LRN123" s="627"/>
      <c r="LRO123" s="627"/>
      <c r="LRP123" s="627"/>
      <c r="LRQ123" s="627"/>
      <c r="LRR123" s="627"/>
      <c r="LRS123" s="627"/>
      <c r="LRT123" s="627"/>
      <c r="LRU123" s="627"/>
      <c r="LRV123" s="627"/>
      <c r="LRW123" s="627"/>
      <c r="LRX123" s="627"/>
      <c r="LRY123" s="627"/>
      <c r="LRZ123" s="627"/>
      <c r="LSA123" s="627"/>
      <c r="LSB123" s="627"/>
      <c r="LSC123" s="627"/>
      <c r="LSD123" s="627"/>
      <c r="LSE123" s="627"/>
      <c r="LSF123" s="627"/>
      <c r="LSG123" s="627"/>
      <c r="LSH123" s="627"/>
      <c r="LSI123" s="627"/>
      <c r="LSJ123" s="627"/>
      <c r="LSK123" s="627"/>
      <c r="LSL123" s="627"/>
      <c r="LSM123" s="627"/>
      <c r="LSN123" s="627"/>
      <c r="LSO123" s="627"/>
      <c r="LSP123" s="627"/>
      <c r="LSQ123" s="627"/>
      <c r="LSR123" s="627"/>
      <c r="LSS123" s="627"/>
      <c r="LST123" s="627"/>
      <c r="LSU123" s="627"/>
      <c r="LSV123" s="627"/>
      <c r="LSW123" s="627"/>
      <c r="LSX123" s="627"/>
      <c r="LSY123" s="627"/>
      <c r="LSZ123" s="627"/>
      <c r="LTA123" s="627"/>
      <c r="LTB123" s="627"/>
      <c r="LTC123" s="627"/>
      <c r="LTD123" s="627"/>
      <c r="LTE123" s="627"/>
      <c r="LTF123" s="627"/>
      <c r="LTG123" s="627"/>
      <c r="LTH123" s="627"/>
      <c r="LTI123" s="627"/>
      <c r="LTJ123" s="627"/>
      <c r="LTK123" s="627"/>
      <c r="LTL123" s="627"/>
      <c r="LTM123" s="627"/>
      <c r="LTN123" s="627"/>
      <c r="LTO123" s="627"/>
      <c r="LTP123" s="627"/>
      <c r="LTQ123" s="627"/>
      <c r="LTR123" s="627"/>
      <c r="LTS123" s="627"/>
      <c r="LTT123" s="627"/>
      <c r="LTU123" s="627"/>
      <c r="LTV123" s="627"/>
      <c r="LTW123" s="627"/>
      <c r="LTX123" s="627"/>
      <c r="LTY123" s="627"/>
      <c r="LTZ123" s="627"/>
      <c r="LUA123" s="627"/>
      <c r="LUB123" s="627"/>
      <c r="LUC123" s="627"/>
      <c r="LUD123" s="627"/>
      <c r="LUE123" s="627"/>
      <c r="LUF123" s="627"/>
      <c r="LUG123" s="627"/>
      <c r="LUH123" s="627"/>
      <c r="LUI123" s="627"/>
      <c r="LUJ123" s="627"/>
      <c r="LUK123" s="627"/>
      <c r="LUL123" s="627"/>
      <c r="LUM123" s="627"/>
      <c r="LUN123" s="627"/>
      <c r="LUO123" s="627"/>
      <c r="LUP123" s="627"/>
      <c r="LUQ123" s="627"/>
      <c r="LUR123" s="627"/>
      <c r="LUS123" s="627"/>
      <c r="LUT123" s="627"/>
      <c r="LUU123" s="627"/>
      <c r="LUV123" s="627"/>
      <c r="LUW123" s="627"/>
      <c r="LUX123" s="627"/>
      <c r="LUY123" s="627"/>
      <c r="LUZ123" s="627"/>
      <c r="LVA123" s="627"/>
      <c r="LVB123" s="627"/>
      <c r="LVC123" s="627"/>
      <c r="LVD123" s="627"/>
      <c r="LVE123" s="627"/>
      <c r="LVF123" s="627"/>
      <c r="LVG123" s="627"/>
      <c r="LVH123" s="627"/>
      <c r="LVI123" s="627"/>
      <c r="LVJ123" s="627"/>
      <c r="LVK123" s="627"/>
      <c r="LVL123" s="627"/>
      <c r="LVM123" s="627"/>
      <c r="LVN123" s="627"/>
      <c r="LVO123" s="627"/>
      <c r="LVP123" s="627"/>
      <c r="LVQ123" s="627"/>
      <c r="LVR123" s="627"/>
      <c r="LVS123" s="627"/>
      <c r="LVT123" s="627"/>
      <c r="LVU123" s="627"/>
      <c r="LVV123" s="627"/>
      <c r="LVW123" s="627"/>
      <c r="LVX123" s="627"/>
      <c r="LVY123" s="627"/>
      <c r="LVZ123" s="627"/>
      <c r="LWA123" s="627"/>
      <c r="LWB123" s="627"/>
      <c r="LWC123" s="627"/>
      <c r="LWD123" s="627"/>
      <c r="LWE123" s="627"/>
      <c r="LWF123" s="627"/>
      <c r="LWG123" s="627"/>
      <c r="LWH123" s="627"/>
      <c r="LWI123" s="627"/>
      <c r="LWJ123" s="627"/>
      <c r="LWK123" s="627"/>
      <c r="LWL123" s="627"/>
      <c r="LWM123" s="627"/>
      <c r="LWN123" s="627"/>
      <c r="LWO123" s="627"/>
      <c r="LWP123" s="627"/>
      <c r="LWQ123" s="627"/>
      <c r="LWR123" s="627"/>
      <c r="LWS123" s="627"/>
      <c r="LWT123" s="627"/>
      <c r="LWU123" s="627"/>
      <c r="LWV123" s="627"/>
      <c r="LWW123" s="627"/>
      <c r="LWX123" s="627"/>
      <c r="LWY123" s="627"/>
      <c r="LWZ123" s="627"/>
      <c r="LXA123" s="627"/>
      <c r="LXB123" s="627"/>
      <c r="LXC123" s="627"/>
      <c r="LXD123" s="627"/>
      <c r="LXE123" s="627"/>
      <c r="LXF123" s="627"/>
      <c r="LXG123" s="627"/>
      <c r="LXH123" s="627"/>
      <c r="LXI123" s="627"/>
      <c r="LXJ123" s="627"/>
      <c r="LXK123" s="627"/>
      <c r="LXL123" s="627"/>
      <c r="LXM123" s="627"/>
      <c r="LXN123" s="627"/>
      <c r="LXO123" s="627"/>
      <c r="LXP123" s="627"/>
      <c r="LXQ123" s="627"/>
      <c r="LXR123" s="627"/>
      <c r="LXS123" s="627"/>
      <c r="LXT123" s="627"/>
      <c r="LXU123" s="627"/>
      <c r="LXV123" s="627"/>
      <c r="LXW123" s="627"/>
      <c r="LXX123" s="627"/>
      <c r="LXY123" s="627"/>
      <c r="LXZ123" s="627"/>
      <c r="LYA123" s="627"/>
      <c r="LYB123" s="627"/>
      <c r="LYC123" s="627"/>
      <c r="LYD123" s="627"/>
      <c r="LYE123" s="627"/>
      <c r="LYF123" s="627"/>
      <c r="LYG123" s="627"/>
      <c r="LYH123" s="627"/>
      <c r="LYI123" s="627"/>
      <c r="LYJ123" s="627"/>
      <c r="LYK123" s="627"/>
      <c r="LYL123" s="627"/>
      <c r="LYM123" s="627"/>
      <c r="LYN123" s="627"/>
      <c r="LYO123" s="627"/>
      <c r="LYP123" s="627"/>
      <c r="LYQ123" s="627"/>
      <c r="LYR123" s="627"/>
      <c r="LYS123" s="627"/>
      <c r="LYT123" s="627"/>
      <c r="LYU123" s="627"/>
      <c r="LYV123" s="627"/>
      <c r="LYW123" s="627"/>
      <c r="LYX123" s="627"/>
      <c r="LYY123" s="627"/>
      <c r="LYZ123" s="627"/>
      <c r="LZA123" s="627"/>
      <c r="LZB123" s="627"/>
      <c r="LZC123" s="627"/>
      <c r="LZD123" s="627"/>
      <c r="LZE123" s="627"/>
      <c r="LZF123" s="627"/>
      <c r="LZG123" s="627"/>
      <c r="LZH123" s="627"/>
      <c r="LZI123" s="627"/>
      <c r="LZJ123" s="627"/>
      <c r="LZK123" s="627"/>
      <c r="LZL123" s="627"/>
      <c r="LZM123" s="627"/>
      <c r="LZN123" s="627"/>
      <c r="LZO123" s="627"/>
      <c r="LZP123" s="627"/>
      <c r="LZQ123" s="627"/>
      <c r="LZR123" s="627"/>
      <c r="LZS123" s="627"/>
      <c r="LZT123" s="627"/>
      <c r="LZU123" s="627"/>
      <c r="LZV123" s="627"/>
      <c r="LZW123" s="627"/>
      <c r="LZX123" s="627"/>
      <c r="LZY123" s="627"/>
      <c r="LZZ123" s="627"/>
      <c r="MAA123" s="627"/>
      <c r="MAB123" s="627"/>
      <c r="MAC123" s="627"/>
      <c r="MAD123" s="627"/>
      <c r="MAE123" s="627"/>
      <c r="MAF123" s="627"/>
      <c r="MAG123" s="627"/>
      <c r="MAH123" s="627"/>
      <c r="MAI123" s="627"/>
      <c r="MAJ123" s="627"/>
      <c r="MAK123" s="627"/>
      <c r="MAL123" s="627"/>
      <c r="MAM123" s="627"/>
      <c r="MAN123" s="627"/>
      <c r="MAO123" s="627"/>
      <c r="MAP123" s="627"/>
      <c r="MAQ123" s="627"/>
      <c r="MAR123" s="627"/>
      <c r="MAS123" s="627"/>
      <c r="MAT123" s="627"/>
      <c r="MAU123" s="627"/>
      <c r="MAV123" s="627"/>
      <c r="MAW123" s="627"/>
      <c r="MAX123" s="627"/>
      <c r="MAY123" s="627"/>
      <c r="MAZ123" s="627"/>
      <c r="MBA123" s="627"/>
      <c r="MBB123" s="627"/>
      <c r="MBC123" s="627"/>
      <c r="MBD123" s="627"/>
      <c r="MBE123" s="627"/>
      <c r="MBF123" s="627"/>
      <c r="MBG123" s="627"/>
      <c r="MBH123" s="627"/>
      <c r="MBI123" s="627"/>
      <c r="MBJ123" s="627"/>
      <c r="MBK123" s="627"/>
      <c r="MBL123" s="627"/>
      <c r="MBM123" s="627"/>
      <c r="MBN123" s="627"/>
      <c r="MBO123" s="627"/>
      <c r="MBP123" s="627"/>
      <c r="MBQ123" s="627"/>
      <c r="MBR123" s="627"/>
      <c r="MBS123" s="627"/>
      <c r="MBT123" s="627"/>
      <c r="MBU123" s="627"/>
      <c r="MBV123" s="627"/>
      <c r="MBW123" s="627"/>
      <c r="MBX123" s="627"/>
      <c r="MBY123" s="627"/>
      <c r="MBZ123" s="627"/>
      <c r="MCA123" s="627"/>
      <c r="MCB123" s="627"/>
      <c r="MCC123" s="627"/>
      <c r="MCD123" s="627"/>
      <c r="MCE123" s="627"/>
      <c r="MCF123" s="627"/>
      <c r="MCG123" s="627"/>
      <c r="MCH123" s="627"/>
      <c r="MCI123" s="627"/>
      <c r="MCJ123" s="627"/>
      <c r="MCK123" s="627"/>
      <c r="MCL123" s="627"/>
      <c r="MCM123" s="627"/>
      <c r="MCN123" s="627"/>
      <c r="MCO123" s="627"/>
      <c r="MCP123" s="627"/>
      <c r="MCQ123" s="627"/>
      <c r="MCR123" s="627"/>
      <c r="MCS123" s="627"/>
      <c r="MCT123" s="627"/>
      <c r="MCU123" s="627"/>
      <c r="MCV123" s="627"/>
      <c r="MCW123" s="627"/>
      <c r="MCX123" s="627"/>
      <c r="MCY123" s="627"/>
      <c r="MCZ123" s="627"/>
      <c r="MDA123" s="627"/>
      <c r="MDB123" s="627"/>
      <c r="MDC123" s="627"/>
      <c r="MDD123" s="627"/>
      <c r="MDE123" s="627"/>
      <c r="MDF123" s="627"/>
      <c r="MDG123" s="627"/>
      <c r="MDH123" s="627"/>
      <c r="MDI123" s="627"/>
      <c r="MDJ123" s="627"/>
      <c r="MDK123" s="627"/>
      <c r="MDL123" s="627"/>
      <c r="MDM123" s="627"/>
      <c r="MDN123" s="627"/>
      <c r="MDO123" s="627"/>
      <c r="MDP123" s="627"/>
      <c r="MDQ123" s="627"/>
      <c r="MDR123" s="627"/>
      <c r="MDS123" s="627"/>
      <c r="MDT123" s="627"/>
      <c r="MDU123" s="627"/>
      <c r="MDV123" s="627"/>
      <c r="MDW123" s="627"/>
      <c r="MDX123" s="627"/>
      <c r="MDY123" s="627"/>
      <c r="MDZ123" s="627"/>
      <c r="MEA123" s="627"/>
      <c r="MEB123" s="627"/>
      <c r="MEC123" s="627"/>
      <c r="MED123" s="627"/>
      <c r="MEE123" s="627"/>
      <c r="MEF123" s="627"/>
      <c r="MEG123" s="627"/>
      <c r="MEH123" s="627"/>
      <c r="MEI123" s="627"/>
      <c r="MEJ123" s="627"/>
      <c r="MEK123" s="627"/>
      <c r="MEL123" s="627"/>
      <c r="MEM123" s="627"/>
      <c r="MEN123" s="627"/>
      <c r="MEO123" s="627"/>
      <c r="MEP123" s="627"/>
      <c r="MEQ123" s="627"/>
      <c r="MER123" s="627"/>
      <c r="MES123" s="627"/>
      <c r="MET123" s="627"/>
      <c r="MEU123" s="627"/>
      <c r="MEV123" s="627"/>
      <c r="MEW123" s="627"/>
      <c r="MEX123" s="627"/>
      <c r="MEY123" s="627"/>
      <c r="MEZ123" s="627"/>
      <c r="MFA123" s="627"/>
      <c r="MFB123" s="627"/>
      <c r="MFC123" s="627"/>
      <c r="MFD123" s="627"/>
      <c r="MFE123" s="627"/>
      <c r="MFF123" s="627"/>
      <c r="MFG123" s="627"/>
      <c r="MFH123" s="627"/>
      <c r="MFI123" s="627"/>
      <c r="MFJ123" s="627"/>
      <c r="MFK123" s="627"/>
      <c r="MFL123" s="627"/>
      <c r="MFM123" s="627"/>
      <c r="MFN123" s="627"/>
      <c r="MFO123" s="627"/>
      <c r="MFP123" s="627"/>
      <c r="MFQ123" s="627"/>
      <c r="MFR123" s="627"/>
      <c r="MFS123" s="627"/>
      <c r="MFT123" s="627"/>
      <c r="MFU123" s="627"/>
      <c r="MFV123" s="627"/>
      <c r="MFW123" s="627"/>
      <c r="MFX123" s="627"/>
      <c r="MFY123" s="627"/>
      <c r="MFZ123" s="627"/>
      <c r="MGA123" s="627"/>
      <c r="MGB123" s="627"/>
      <c r="MGC123" s="627"/>
      <c r="MGD123" s="627"/>
      <c r="MGE123" s="627"/>
      <c r="MGF123" s="627"/>
      <c r="MGG123" s="627"/>
      <c r="MGH123" s="627"/>
      <c r="MGI123" s="627"/>
      <c r="MGJ123" s="627"/>
      <c r="MGK123" s="627"/>
      <c r="MGL123" s="627"/>
      <c r="MGM123" s="627"/>
      <c r="MGN123" s="627"/>
      <c r="MGO123" s="627"/>
      <c r="MGP123" s="627"/>
      <c r="MGQ123" s="627"/>
      <c r="MGR123" s="627"/>
      <c r="MGS123" s="627"/>
      <c r="MGT123" s="627"/>
      <c r="MGU123" s="627"/>
      <c r="MGV123" s="627"/>
      <c r="MGW123" s="627"/>
      <c r="MGX123" s="627"/>
      <c r="MGY123" s="627"/>
      <c r="MGZ123" s="627"/>
      <c r="MHA123" s="627"/>
      <c r="MHB123" s="627"/>
      <c r="MHC123" s="627"/>
      <c r="MHD123" s="627"/>
      <c r="MHE123" s="627"/>
      <c r="MHF123" s="627"/>
      <c r="MHG123" s="627"/>
      <c r="MHH123" s="627"/>
      <c r="MHI123" s="627"/>
      <c r="MHJ123" s="627"/>
      <c r="MHK123" s="627"/>
      <c r="MHL123" s="627"/>
      <c r="MHM123" s="627"/>
      <c r="MHN123" s="627"/>
      <c r="MHO123" s="627"/>
      <c r="MHP123" s="627"/>
      <c r="MHQ123" s="627"/>
      <c r="MHR123" s="627"/>
      <c r="MHS123" s="627"/>
      <c r="MHT123" s="627"/>
      <c r="MHU123" s="627"/>
      <c r="MHV123" s="627"/>
      <c r="MHW123" s="627"/>
      <c r="MHX123" s="627"/>
      <c r="MHY123" s="627"/>
      <c r="MHZ123" s="627"/>
      <c r="MIA123" s="627"/>
      <c r="MIB123" s="627"/>
      <c r="MIC123" s="627"/>
      <c r="MID123" s="627"/>
      <c r="MIE123" s="627"/>
      <c r="MIF123" s="627"/>
      <c r="MIG123" s="627"/>
      <c r="MIH123" s="627"/>
      <c r="MII123" s="627"/>
      <c r="MIJ123" s="627"/>
      <c r="MIK123" s="627"/>
      <c r="MIL123" s="627"/>
      <c r="MIM123" s="627"/>
      <c r="MIN123" s="627"/>
      <c r="MIO123" s="627"/>
      <c r="MIP123" s="627"/>
      <c r="MIQ123" s="627"/>
      <c r="MIR123" s="627"/>
      <c r="MIS123" s="627"/>
      <c r="MIT123" s="627"/>
      <c r="MIU123" s="627"/>
      <c r="MIV123" s="627"/>
      <c r="MIW123" s="627"/>
      <c r="MIX123" s="627"/>
      <c r="MIY123" s="627"/>
      <c r="MIZ123" s="627"/>
      <c r="MJA123" s="627"/>
      <c r="MJB123" s="627"/>
      <c r="MJC123" s="627"/>
      <c r="MJD123" s="627"/>
      <c r="MJE123" s="627"/>
      <c r="MJF123" s="627"/>
      <c r="MJG123" s="627"/>
      <c r="MJH123" s="627"/>
      <c r="MJI123" s="627"/>
      <c r="MJJ123" s="627"/>
      <c r="MJK123" s="627"/>
      <c r="MJL123" s="627"/>
      <c r="MJM123" s="627"/>
      <c r="MJN123" s="627"/>
      <c r="MJO123" s="627"/>
      <c r="MJP123" s="627"/>
      <c r="MJQ123" s="627"/>
      <c r="MJR123" s="627"/>
      <c r="MJS123" s="627"/>
      <c r="MJT123" s="627"/>
      <c r="MJU123" s="627"/>
      <c r="MJV123" s="627"/>
      <c r="MJW123" s="627"/>
      <c r="MJX123" s="627"/>
      <c r="MJY123" s="627"/>
      <c r="MJZ123" s="627"/>
      <c r="MKA123" s="627"/>
      <c r="MKB123" s="627"/>
      <c r="MKC123" s="627"/>
      <c r="MKD123" s="627"/>
      <c r="MKE123" s="627"/>
      <c r="MKF123" s="627"/>
      <c r="MKG123" s="627"/>
      <c r="MKH123" s="627"/>
      <c r="MKI123" s="627"/>
      <c r="MKJ123" s="627"/>
      <c r="MKK123" s="627"/>
      <c r="MKL123" s="627"/>
      <c r="MKM123" s="627"/>
      <c r="MKN123" s="627"/>
      <c r="MKO123" s="627"/>
      <c r="MKP123" s="627"/>
      <c r="MKQ123" s="627"/>
      <c r="MKR123" s="627"/>
      <c r="MKS123" s="627"/>
      <c r="MKT123" s="627"/>
      <c r="MKU123" s="627"/>
      <c r="MKV123" s="627"/>
      <c r="MKW123" s="627"/>
      <c r="MKX123" s="627"/>
      <c r="MKY123" s="627"/>
      <c r="MKZ123" s="627"/>
      <c r="MLA123" s="627"/>
      <c r="MLB123" s="627"/>
      <c r="MLC123" s="627"/>
      <c r="MLD123" s="627"/>
      <c r="MLE123" s="627"/>
      <c r="MLF123" s="627"/>
      <c r="MLG123" s="627"/>
      <c r="MLH123" s="627"/>
      <c r="MLI123" s="627"/>
      <c r="MLJ123" s="627"/>
      <c r="MLK123" s="627"/>
      <c r="MLL123" s="627"/>
      <c r="MLM123" s="627"/>
      <c r="MLN123" s="627"/>
      <c r="MLO123" s="627"/>
      <c r="MLP123" s="627"/>
      <c r="MLQ123" s="627"/>
      <c r="MLR123" s="627"/>
      <c r="MLS123" s="627"/>
      <c r="MLT123" s="627"/>
      <c r="MLU123" s="627"/>
      <c r="MLV123" s="627"/>
      <c r="MLW123" s="627"/>
      <c r="MLX123" s="627"/>
      <c r="MLY123" s="627"/>
      <c r="MLZ123" s="627"/>
      <c r="MMA123" s="627"/>
      <c r="MMB123" s="627"/>
      <c r="MMC123" s="627"/>
      <c r="MMD123" s="627"/>
      <c r="MME123" s="627"/>
      <c r="MMF123" s="627"/>
      <c r="MMG123" s="627"/>
      <c r="MMH123" s="627"/>
      <c r="MMI123" s="627"/>
      <c r="MMJ123" s="627"/>
      <c r="MMK123" s="627"/>
      <c r="MML123" s="627"/>
      <c r="MMM123" s="627"/>
      <c r="MMN123" s="627"/>
      <c r="MMO123" s="627"/>
      <c r="MMP123" s="627"/>
      <c r="MMQ123" s="627"/>
      <c r="MMR123" s="627"/>
      <c r="MMS123" s="627"/>
      <c r="MMT123" s="627"/>
      <c r="MMU123" s="627"/>
      <c r="MMV123" s="627"/>
      <c r="MMW123" s="627"/>
      <c r="MMX123" s="627"/>
      <c r="MMY123" s="627"/>
      <c r="MMZ123" s="627"/>
      <c r="MNA123" s="627"/>
      <c r="MNB123" s="627"/>
      <c r="MNC123" s="627"/>
      <c r="MND123" s="627"/>
      <c r="MNE123" s="627"/>
      <c r="MNF123" s="627"/>
      <c r="MNG123" s="627"/>
      <c r="MNH123" s="627"/>
      <c r="MNI123" s="627"/>
      <c r="MNJ123" s="627"/>
      <c r="MNK123" s="627"/>
      <c r="MNL123" s="627"/>
      <c r="MNM123" s="627"/>
      <c r="MNN123" s="627"/>
      <c r="MNO123" s="627"/>
      <c r="MNP123" s="627"/>
      <c r="MNQ123" s="627"/>
      <c r="MNR123" s="627"/>
      <c r="MNS123" s="627"/>
      <c r="MNT123" s="627"/>
      <c r="MNU123" s="627"/>
      <c r="MNV123" s="627"/>
      <c r="MNW123" s="627"/>
      <c r="MNX123" s="627"/>
      <c r="MNY123" s="627"/>
      <c r="MNZ123" s="627"/>
      <c r="MOA123" s="627"/>
      <c r="MOB123" s="627"/>
      <c r="MOC123" s="627"/>
      <c r="MOD123" s="627"/>
      <c r="MOE123" s="627"/>
      <c r="MOF123" s="627"/>
      <c r="MOG123" s="627"/>
      <c r="MOH123" s="627"/>
      <c r="MOI123" s="627"/>
      <c r="MOJ123" s="627"/>
      <c r="MOK123" s="627"/>
      <c r="MOL123" s="627"/>
      <c r="MOM123" s="627"/>
      <c r="MON123" s="627"/>
      <c r="MOO123" s="627"/>
      <c r="MOP123" s="627"/>
      <c r="MOQ123" s="627"/>
      <c r="MOR123" s="627"/>
      <c r="MOS123" s="627"/>
      <c r="MOT123" s="627"/>
      <c r="MOU123" s="627"/>
      <c r="MOV123" s="627"/>
      <c r="MOW123" s="627"/>
      <c r="MOX123" s="627"/>
      <c r="MOY123" s="627"/>
      <c r="MOZ123" s="627"/>
      <c r="MPA123" s="627"/>
      <c r="MPB123" s="627"/>
      <c r="MPC123" s="627"/>
      <c r="MPD123" s="627"/>
      <c r="MPE123" s="627"/>
      <c r="MPF123" s="627"/>
      <c r="MPG123" s="627"/>
      <c r="MPH123" s="627"/>
      <c r="MPI123" s="627"/>
      <c r="MPJ123" s="627"/>
      <c r="MPK123" s="627"/>
      <c r="MPL123" s="627"/>
      <c r="MPM123" s="627"/>
      <c r="MPN123" s="627"/>
      <c r="MPO123" s="627"/>
      <c r="MPP123" s="627"/>
      <c r="MPQ123" s="627"/>
      <c r="MPR123" s="627"/>
      <c r="MPS123" s="627"/>
      <c r="MPT123" s="627"/>
      <c r="MPU123" s="627"/>
      <c r="MPV123" s="627"/>
      <c r="MPW123" s="627"/>
      <c r="MPX123" s="627"/>
      <c r="MPY123" s="627"/>
      <c r="MPZ123" s="627"/>
      <c r="MQA123" s="627"/>
      <c r="MQB123" s="627"/>
      <c r="MQC123" s="627"/>
      <c r="MQD123" s="627"/>
      <c r="MQE123" s="627"/>
      <c r="MQF123" s="627"/>
      <c r="MQG123" s="627"/>
      <c r="MQH123" s="627"/>
      <c r="MQI123" s="627"/>
      <c r="MQJ123" s="627"/>
      <c r="MQK123" s="627"/>
      <c r="MQL123" s="627"/>
      <c r="MQM123" s="627"/>
      <c r="MQN123" s="627"/>
      <c r="MQO123" s="627"/>
      <c r="MQP123" s="627"/>
      <c r="MQQ123" s="627"/>
      <c r="MQR123" s="627"/>
      <c r="MQS123" s="627"/>
      <c r="MQT123" s="627"/>
      <c r="MQU123" s="627"/>
      <c r="MQV123" s="627"/>
      <c r="MQW123" s="627"/>
      <c r="MQX123" s="627"/>
      <c r="MQY123" s="627"/>
      <c r="MQZ123" s="627"/>
      <c r="MRA123" s="627"/>
      <c r="MRB123" s="627"/>
      <c r="MRC123" s="627"/>
      <c r="MRD123" s="627"/>
      <c r="MRE123" s="627"/>
      <c r="MRF123" s="627"/>
      <c r="MRG123" s="627"/>
      <c r="MRH123" s="627"/>
      <c r="MRI123" s="627"/>
      <c r="MRJ123" s="627"/>
      <c r="MRK123" s="627"/>
      <c r="MRL123" s="627"/>
      <c r="MRM123" s="627"/>
      <c r="MRN123" s="627"/>
      <c r="MRO123" s="627"/>
      <c r="MRP123" s="627"/>
      <c r="MRQ123" s="627"/>
      <c r="MRR123" s="627"/>
      <c r="MRS123" s="627"/>
      <c r="MRT123" s="627"/>
      <c r="MRU123" s="627"/>
      <c r="MRV123" s="627"/>
      <c r="MRW123" s="627"/>
      <c r="MRX123" s="627"/>
      <c r="MRY123" s="627"/>
      <c r="MRZ123" s="627"/>
      <c r="MSA123" s="627"/>
      <c r="MSB123" s="627"/>
      <c r="MSC123" s="627"/>
      <c r="MSD123" s="627"/>
      <c r="MSE123" s="627"/>
      <c r="MSF123" s="627"/>
      <c r="MSG123" s="627"/>
      <c r="MSH123" s="627"/>
      <c r="MSI123" s="627"/>
      <c r="MSJ123" s="627"/>
      <c r="MSK123" s="627"/>
      <c r="MSL123" s="627"/>
      <c r="MSM123" s="627"/>
      <c r="MSN123" s="627"/>
      <c r="MSO123" s="627"/>
      <c r="MSP123" s="627"/>
      <c r="MSQ123" s="627"/>
      <c r="MSR123" s="627"/>
      <c r="MSS123" s="627"/>
      <c r="MST123" s="627"/>
      <c r="MSU123" s="627"/>
      <c r="MSV123" s="627"/>
      <c r="MSW123" s="627"/>
      <c r="MSX123" s="627"/>
      <c r="MSY123" s="627"/>
      <c r="MSZ123" s="627"/>
      <c r="MTA123" s="627"/>
      <c r="MTB123" s="627"/>
      <c r="MTC123" s="627"/>
      <c r="MTD123" s="627"/>
      <c r="MTE123" s="627"/>
      <c r="MTF123" s="627"/>
      <c r="MTG123" s="627"/>
      <c r="MTH123" s="627"/>
      <c r="MTI123" s="627"/>
      <c r="MTJ123" s="627"/>
      <c r="MTK123" s="627"/>
      <c r="MTL123" s="627"/>
      <c r="MTM123" s="627"/>
      <c r="MTN123" s="627"/>
      <c r="MTO123" s="627"/>
      <c r="MTP123" s="627"/>
      <c r="MTQ123" s="627"/>
      <c r="MTR123" s="627"/>
      <c r="MTS123" s="627"/>
      <c r="MTT123" s="627"/>
      <c r="MTU123" s="627"/>
      <c r="MTV123" s="627"/>
      <c r="MTW123" s="627"/>
      <c r="MTX123" s="627"/>
      <c r="MTY123" s="627"/>
      <c r="MTZ123" s="627"/>
      <c r="MUA123" s="627"/>
      <c r="MUB123" s="627"/>
      <c r="MUC123" s="627"/>
      <c r="MUD123" s="627"/>
      <c r="MUE123" s="627"/>
      <c r="MUF123" s="627"/>
      <c r="MUG123" s="627"/>
      <c r="MUH123" s="627"/>
      <c r="MUI123" s="627"/>
      <c r="MUJ123" s="627"/>
      <c r="MUK123" s="627"/>
      <c r="MUL123" s="627"/>
      <c r="MUM123" s="627"/>
      <c r="MUN123" s="627"/>
      <c r="MUO123" s="627"/>
      <c r="MUP123" s="627"/>
      <c r="MUQ123" s="627"/>
      <c r="MUR123" s="627"/>
      <c r="MUS123" s="627"/>
      <c r="MUT123" s="627"/>
      <c r="MUU123" s="627"/>
      <c r="MUV123" s="627"/>
      <c r="MUW123" s="627"/>
      <c r="MUX123" s="627"/>
      <c r="MUY123" s="627"/>
      <c r="MUZ123" s="627"/>
      <c r="MVA123" s="627"/>
      <c r="MVB123" s="627"/>
      <c r="MVC123" s="627"/>
      <c r="MVD123" s="627"/>
      <c r="MVE123" s="627"/>
      <c r="MVF123" s="627"/>
      <c r="MVG123" s="627"/>
      <c r="MVH123" s="627"/>
      <c r="MVI123" s="627"/>
      <c r="MVJ123" s="627"/>
      <c r="MVK123" s="627"/>
      <c r="MVL123" s="627"/>
      <c r="MVM123" s="627"/>
      <c r="MVN123" s="627"/>
      <c r="MVO123" s="627"/>
      <c r="MVP123" s="627"/>
      <c r="MVQ123" s="627"/>
      <c r="MVR123" s="627"/>
      <c r="MVS123" s="627"/>
      <c r="MVT123" s="627"/>
      <c r="MVU123" s="627"/>
      <c r="MVV123" s="627"/>
      <c r="MVW123" s="627"/>
      <c r="MVX123" s="627"/>
      <c r="MVY123" s="627"/>
      <c r="MVZ123" s="627"/>
      <c r="MWA123" s="627"/>
      <c r="MWB123" s="627"/>
      <c r="MWC123" s="627"/>
      <c r="MWD123" s="627"/>
      <c r="MWE123" s="627"/>
      <c r="MWF123" s="627"/>
      <c r="MWG123" s="627"/>
      <c r="MWH123" s="627"/>
      <c r="MWI123" s="627"/>
      <c r="MWJ123" s="627"/>
      <c r="MWK123" s="627"/>
      <c r="MWL123" s="627"/>
      <c r="MWM123" s="627"/>
      <c r="MWN123" s="627"/>
      <c r="MWO123" s="627"/>
      <c r="MWP123" s="627"/>
      <c r="MWQ123" s="627"/>
      <c r="MWR123" s="627"/>
      <c r="MWS123" s="627"/>
      <c r="MWT123" s="627"/>
      <c r="MWU123" s="627"/>
      <c r="MWV123" s="627"/>
      <c r="MWW123" s="627"/>
      <c r="MWX123" s="627"/>
      <c r="MWY123" s="627"/>
      <c r="MWZ123" s="627"/>
      <c r="MXA123" s="627"/>
      <c r="MXB123" s="627"/>
      <c r="MXC123" s="627"/>
      <c r="MXD123" s="627"/>
      <c r="MXE123" s="627"/>
      <c r="MXF123" s="627"/>
      <c r="MXG123" s="627"/>
      <c r="MXH123" s="627"/>
      <c r="MXI123" s="627"/>
      <c r="MXJ123" s="627"/>
      <c r="MXK123" s="627"/>
      <c r="MXL123" s="627"/>
      <c r="MXM123" s="627"/>
      <c r="MXN123" s="627"/>
      <c r="MXO123" s="627"/>
      <c r="MXP123" s="627"/>
      <c r="MXQ123" s="627"/>
      <c r="MXR123" s="627"/>
      <c r="MXS123" s="627"/>
      <c r="MXT123" s="627"/>
      <c r="MXU123" s="627"/>
      <c r="MXV123" s="627"/>
      <c r="MXW123" s="627"/>
      <c r="MXX123" s="627"/>
      <c r="MXY123" s="627"/>
      <c r="MXZ123" s="627"/>
      <c r="MYA123" s="627"/>
      <c r="MYB123" s="627"/>
      <c r="MYC123" s="627"/>
      <c r="MYD123" s="627"/>
      <c r="MYE123" s="627"/>
      <c r="MYF123" s="627"/>
      <c r="MYG123" s="627"/>
      <c r="MYH123" s="627"/>
      <c r="MYI123" s="627"/>
      <c r="MYJ123" s="627"/>
      <c r="MYK123" s="627"/>
      <c r="MYL123" s="627"/>
      <c r="MYM123" s="627"/>
      <c r="MYN123" s="627"/>
      <c r="MYO123" s="627"/>
      <c r="MYP123" s="627"/>
      <c r="MYQ123" s="627"/>
      <c r="MYR123" s="627"/>
      <c r="MYS123" s="627"/>
      <c r="MYT123" s="627"/>
      <c r="MYU123" s="627"/>
      <c r="MYV123" s="627"/>
      <c r="MYW123" s="627"/>
      <c r="MYX123" s="627"/>
      <c r="MYY123" s="627"/>
      <c r="MYZ123" s="627"/>
      <c r="MZA123" s="627"/>
      <c r="MZB123" s="627"/>
      <c r="MZC123" s="627"/>
      <c r="MZD123" s="627"/>
      <c r="MZE123" s="627"/>
      <c r="MZF123" s="627"/>
      <c r="MZG123" s="627"/>
      <c r="MZH123" s="627"/>
      <c r="MZI123" s="627"/>
      <c r="MZJ123" s="627"/>
      <c r="MZK123" s="627"/>
      <c r="MZL123" s="627"/>
      <c r="MZM123" s="627"/>
      <c r="MZN123" s="627"/>
      <c r="MZO123" s="627"/>
      <c r="MZP123" s="627"/>
      <c r="MZQ123" s="627"/>
      <c r="MZR123" s="627"/>
      <c r="MZS123" s="627"/>
      <c r="MZT123" s="627"/>
      <c r="MZU123" s="627"/>
      <c r="MZV123" s="627"/>
      <c r="MZW123" s="627"/>
      <c r="MZX123" s="627"/>
      <c r="MZY123" s="627"/>
      <c r="MZZ123" s="627"/>
      <c r="NAA123" s="627"/>
      <c r="NAB123" s="627"/>
      <c r="NAC123" s="627"/>
      <c r="NAD123" s="627"/>
      <c r="NAE123" s="627"/>
      <c r="NAF123" s="627"/>
      <c r="NAG123" s="627"/>
      <c r="NAH123" s="627"/>
      <c r="NAI123" s="627"/>
      <c r="NAJ123" s="627"/>
      <c r="NAK123" s="627"/>
      <c r="NAL123" s="627"/>
      <c r="NAM123" s="627"/>
      <c r="NAN123" s="627"/>
      <c r="NAO123" s="627"/>
      <c r="NAP123" s="627"/>
      <c r="NAQ123" s="627"/>
      <c r="NAR123" s="627"/>
      <c r="NAS123" s="627"/>
      <c r="NAT123" s="627"/>
      <c r="NAU123" s="627"/>
      <c r="NAV123" s="627"/>
      <c r="NAW123" s="627"/>
      <c r="NAX123" s="627"/>
      <c r="NAY123" s="627"/>
      <c r="NAZ123" s="627"/>
      <c r="NBA123" s="627"/>
      <c r="NBB123" s="627"/>
      <c r="NBC123" s="627"/>
      <c r="NBD123" s="627"/>
      <c r="NBE123" s="627"/>
      <c r="NBF123" s="627"/>
      <c r="NBG123" s="627"/>
      <c r="NBH123" s="627"/>
      <c r="NBI123" s="627"/>
      <c r="NBJ123" s="627"/>
      <c r="NBK123" s="627"/>
      <c r="NBL123" s="627"/>
      <c r="NBM123" s="627"/>
      <c r="NBN123" s="627"/>
      <c r="NBO123" s="627"/>
      <c r="NBP123" s="627"/>
      <c r="NBQ123" s="627"/>
      <c r="NBR123" s="627"/>
      <c r="NBS123" s="627"/>
      <c r="NBT123" s="627"/>
      <c r="NBU123" s="627"/>
      <c r="NBV123" s="627"/>
      <c r="NBW123" s="627"/>
      <c r="NBX123" s="627"/>
      <c r="NBY123" s="627"/>
      <c r="NBZ123" s="627"/>
      <c r="NCA123" s="627"/>
      <c r="NCB123" s="627"/>
      <c r="NCC123" s="627"/>
      <c r="NCD123" s="627"/>
      <c r="NCE123" s="627"/>
      <c r="NCF123" s="627"/>
      <c r="NCG123" s="627"/>
      <c r="NCH123" s="627"/>
      <c r="NCI123" s="627"/>
      <c r="NCJ123" s="627"/>
      <c r="NCK123" s="627"/>
      <c r="NCL123" s="627"/>
      <c r="NCM123" s="627"/>
      <c r="NCN123" s="627"/>
      <c r="NCO123" s="627"/>
      <c r="NCP123" s="627"/>
      <c r="NCQ123" s="627"/>
      <c r="NCR123" s="627"/>
      <c r="NCS123" s="627"/>
      <c r="NCT123" s="627"/>
      <c r="NCU123" s="627"/>
      <c r="NCV123" s="627"/>
      <c r="NCW123" s="627"/>
      <c r="NCX123" s="627"/>
      <c r="NCY123" s="627"/>
      <c r="NCZ123" s="627"/>
      <c r="NDA123" s="627"/>
      <c r="NDB123" s="627"/>
      <c r="NDC123" s="627"/>
      <c r="NDD123" s="627"/>
      <c r="NDE123" s="627"/>
      <c r="NDF123" s="627"/>
      <c r="NDG123" s="627"/>
      <c r="NDH123" s="627"/>
      <c r="NDI123" s="627"/>
      <c r="NDJ123" s="627"/>
      <c r="NDK123" s="627"/>
      <c r="NDL123" s="627"/>
      <c r="NDM123" s="627"/>
      <c r="NDN123" s="627"/>
      <c r="NDO123" s="627"/>
      <c r="NDP123" s="627"/>
      <c r="NDQ123" s="627"/>
      <c r="NDR123" s="627"/>
      <c r="NDS123" s="627"/>
      <c r="NDT123" s="627"/>
      <c r="NDU123" s="627"/>
      <c r="NDV123" s="627"/>
      <c r="NDW123" s="627"/>
      <c r="NDX123" s="627"/>
      <c r="NDY123" s="627"/>
      <c r="NDZ123" s="627"/>
      <c r="NEA123" s="627"/>
      <c r="NEB123" s="627"/>
      <c r="NEC123" s="627"/>
      <c r="NED123" s="627"/>
      <c r="NEE123" s="627"/>
      <c r="NEF123" s="627"/>
      <c r="NEG123" s="627"/>
      <c r="NEH123" s="627"/>
      <c r="NEI123" s="627"/>
      <c r="NEJ123" s="627"/>
      <c r="NEK123" s="627"/>
      <c r="NEL123" s="627"/>
      <c r="NEM123" s="627"/>
      <c r="NEN123" s="627"/>
      <c r="NEO123" s="627"/>
      <c r="NEP123" s="627"/>
      <c r="NEQ123" s="627"/>
      <c r="NER123" s="627"/>
      <c r="NES123" s="627"/>
      <c r="NET123" s="627"/>
      <c r="NEU123" s="627"/>
      <c r="NEV123" s="627"/>
      <c r="NEW123" s="627"/>
      <c r="NEX123" s="627"/>
      <c r="NEY123" s="627"/>
      <c r="NEZ123" s="627"/>
      <c r="NFA123" s="627"/>
      <c r="NFB123" s="627"/>
      <c r="NFC123" s="627"/>
      <c r="NFD123" s="627"/>
      <c r="NFE123" s="627"/>
      <c r="NFF123" s="627"/>
      <c r="NFG123" s="627"/>
      <c r="NFH123" s="627"/>
      <c r="NFI123" s="627"/>
      <c r="NFJ123" s="627"/>
      <c r="NFK123" s="627"/>
      <c r="NFL123" s="627"/>
      <c r="NFM123" s="627"/>
      <c r="NFN123" s="627"/>
      <c r="NFO123" s="627"/>
      <c r="NFP123" s="627"/>
      <c r="NFQ123" s="627"/>
      <c r="NFR123" s="627"/>
      <c r="NFS123" s="627"/>
      <c r="NFT123" s="627"/>
      <c r="NFU123" s="627"/>
      <c r="NFV123" s="627"/>
      <c r="NFW123" s="627"/>
      <c r="NFX123" s="627"/>
      <c r="NFY123" s="627"/>
      <c r="NFZ123" s="627"/>
      <c r="NGA123" s="627"/>
      <c r="NGB123" s="627"/>
      <c r="NGC123" s="627"/>
      <c r="NGD123" s="627"/>
      <c r="NGE123" s="627"/>
      <c r="NGF123" s="627"/>
      <c r="NGG123" s="627"/>
      <c r="NGH123" s="627"/>
      <c r="NGI123" s="627"/>
      <c r="NGJ123" s="627"/>
      <c r="NGK123" s="627"/>
      <c r="NGL123" s="627"/>
      <c r="NGM123" s="627"/>
      <c r="NGN123" s="627"/>
      <c r="NGO123" s="627"/>
      <c r="NGP123" s="627"/>
      <c r="NGQ123" s="627"/>
      <c r="NGR123" s="627"/>
      <c r="NGS123" s="627"/>
      <c r="NGT123" s="627"/>
      <c r="NGU123" s="627"/>
      <c r="NGV123" s="627"/>
      <c r="NGW123" s="627"/>
      <c r="NGX123" s="627"/>
      <c r="NGY123" s="627"/>
      <c r="NGZ123" s="627"/>
      <c r="NHA123" s="627"/>
      <c r="NHB123" s="627"/>
      <c r="NHC123" s="627"/>
      <c r="NHD123" s="627"/>
      <c r="NHE123" s="627"/>
      <c r="NHF123" s="627"/>
      <c r="NHG123" s="627"/>
      <c r="NHH123" s="627"/>
      <c r="NHI123" s="627"/>
      <c r="NHJ123" s="627"/>
      <c r="NHK123" s="627"/>
      <c r="NHL123" s="627"/>
      <c r="NHM123" s="627"/>
      <c r="NHN123" s="627"/>
      <c r="NHO123" s="627"/>
      <c r="NHP123" s="627"/>
      <c r="NHQ123" s="627"/>
      <c r="NHR123" s="627"/>
      <c r="NHS123" s="627"/>
      <c r="NHT123" s="627"/>
      <c r="NHU123" s="627"/>
      <c r="NHV123" s="627"/>
      <c r="NHW123" s="627"/>
      <c r="NHX123" s="627"/>
      <c r="NHY123" s="627"/>
      <c r="NHZ123" s="627"/>
      <c r="NIA123" s="627"/>
      <c r="NIB123" s="627"/>
      <c r="NIC123" s="627"/>
      <c r="NID123" s="627"/>
      <c r="NIE123" s="627"/>
      <c r="NIF123" s="627"/>
      <c r="NIG123" s="627"/>
      <c r="NIH123" s="627"/>
      <c r="NII123" s="627"/>
      <c r="NIJ123" s="627"/>
      <c r="NIK123" s="627"/>
      <c r="NIL123" s="627"/>
      <c r="NIM123" s="627"/>
      <c r="NIN123" s="627"/>
      <c r="NIO123" s="627"/>
      <c r="NIP123" s="627"/>
      <c r="NIQ123" s="627"/>
      <c r="NIR123" s="627"/>
      <c r="NIS123" s="627"/>
      <c r="NIT123" s="627"/>
      <c r="NIU123" s="627"/>
      <c r="NIV123" s="627"/>
      <c r="NIW123" s="627"/>
      <c r="NIX123" s="627"/>
      <c r="NIY123" s="627"/>
      <c r="NIZ123" s="627"/>
      <c r="NJA123" s="627"/>
      <c r="NJB123" s="627"/>
      <c r="NJC123" s="627"/>
      <c r="NJD123" s="627"/>
      <c r="NJE123" s="627"/>
      <c r="NJF123" s="627"/>
      <c r="NJG123" s="627"/>
      <c r="NJH123" s="627"/>
      <c r="NJI123" s="627"/>
      <c r="NJJ123" s="627"/>
      <c r="NJK123" s="627"/>
      <c r="NJL123" s="627"/>
      <c r="NJM123" s="627"/>
      <c r="NJN123" s="627"/>
      <c r="NJO123" s="627"/>
      <c r="NJP123" s="627"/>
      <c r="NJQ123" s="627"/>
      <c r="NJR123" s="627"/>
      <c r="NJS123" s="627"/>
      <c r="NJT123" s="627"/>
      <c r="NJU123" s="627"/>
      <c r="NJV123" s="627"/>
      <c r="NJW123" s="627"/>
      <c r="NJX123" s="627"/>
      <c r="NJY123" s="627"/>
      <c r="NJZ123" s="627"/>
      <c r="NKA123" s="627"/>
      <c r="NKB123" s="627"/>
      <c r="NKC123" s="627"/>
      <c r="NKD123" s="627"/>
      <c r="NKE123" s="627"/>
      <c r="NKF123" s="627"/>
      <c r="NKG123" s="627"/>
      <c r="NKH123" s="627"/>
      <c r="NKI123" s="627"/>
      <c r="NKJ123" s="627"/>
      <c r="NKK123" s="627"/>
      <c r="NKL123" s="627"/>
      <c r="NKM123" s="627"/>
      <c r="NKN123" s="627"/>
      <c r="NKO123" s="627"/>
      <c r="NKP123" s="627"/>
      <c r="NKQ123" s="627"/>
      <c r="NKR123" s="627"/>
      <c r="NKS123" s="627"/>
      <c r="NKT123" s="627"/>
      <c r="NKU123" s="627"/>
      <c r="NKV123" s="627"/>
      <c r="NKW123" s="627"/>
      <c r="NKX123" s="627"/>
      <c r="NKY123" s="627"/>
      <c r="NKZ123" s="627"/>
      <c r="NLA123" s="627"/>
      <c r="NLB123" s="627"/>
      <c r="NLC123" s="627"/>
      <c r="NLD123" s="627"/>
      <c r="NLE123" s="627"/>
      <c r="NLF123" s="627"/>
      <c r="NLG123" s="627"/>
      <c r="NLH123" s="627"/>
      <c r="NLI123" s="627"/>
      <c r="NLJ123" s="627"/>
      <c r="NLK123" s="627"/>
      <c r="NLL123" s="627"/>
      <c r="NLM123" s="627"/>
      <c r="NLN123" s="627"/>
      <c r="NLO123" s="627"/>
      <c r="NLP123" s="627"/>
      <c r="NLQ123" s="627"/>
      <c r="NLR123" s="627"/>
      <c r="NLS123" s="627"/>
      <c r="NLT123" s="627"/>
      <c r="NLU123" s="627"/>
      <c r="NLV123" s="627"/>
      <c r="NLW123" s="627"/>
      <c r="NLX123" s="627"/>
      <c r="NLY123" s="627"/>
      <c r="NLZ123" s="627"/>
      <c r="NMA123" s="627"/>
      <c r="NMB123" s="627"/>
      <c r="NMC123" s="627"/>
      <c r="NMD123" s="627"/>
      <c r="NME123" s="627"/>
      <c r="NMF123" s="627"/>
      <c r="NMG123" s="627"/>
      <c r="NMH123" s="627"/>
      <c r="NMI123" s="627"/>
      <c r="NMJ123" s="627"/>
      <c r="NMK123" s="627"/>
      <c r="NML123" s="627"/>
      <c r="NMM123" s="627"/>
      <c r="NMN123" s="627"/>
      <c r="NMO123" s="627"/>
      <c r="NMP123" s="627"/>
      <c r="NMQ123" s="627"/>
      <c r="NMR123" s="627"/>
      <c r="NMS123" s="627"/>
      <c r="NMT123" s="627"/>
      <c r="NMU123" s="627"/>
      <c r="NMV123" s="627"/>
      <c r="NMW123" s="627"/>
      <c r="NMX123" s="627"/>
      <c r="NMY123" s="627"/>
      <c r="NMZ123" s="627"/>
      <c r="NNA123" s="627"/>
      <c r="NNB123" s="627"/>
      <c r="NNC123" s="627"/>
      <c r="NND123" s="627"/>
      <c r="NNE123" s="627"/>
      <c r="NNF123" s="627"/>
      <c r="NNG123" s="627"/>
      <c r="NNH123" s="627"/>
      <c r="NNI123" s="627"/>
      <c r="NNJ123" s="627"/>
      <c r="NNK123" s="627"/>
      <c r="NNL123" s="627"/>
      <c r="NNM123" s="627"/>
      <c r="NNN123" s="627"/>
      <c r="NNO123" s="627"/>
      <c r="NNP123" s="627"/>
      <c r="NNQ123" s="627"/>
      <c r="NNR123" s="627"/>
      <c r="NNS123" s="627"/>
      <c r="NNT123" s="627"/>
      <c r="NNU123" s="627"/>
      <c r="NNV123" s="627"/>
      <c r="NNW123" s="627"/>
      <c r="NNX123" s="627"/>
      <c r="NNY123" s="627"/>
      <c r="NNZ123" s="627"/>
      <c r="NOA123" s="627"/>
      <c r="NOB123" s="627"/>
      <c r="NOC123" s="627"/>
      <c r="NOD123" s="627"/>
      <c r="NOE123" s="627"/>
      <c r="NOF123" s="627"/>
      <c r="NOG123" s="627"/>
      <c r="NOH123" s="627"/>
      <c r="NOI123" s="627"/>
      <c r="NOJ123" s="627"/>
      <c r="NOK123" s="627"/>
      <c r="NOL123" s="627"/>
      <c r="NOM123" s="627"/>
      <c r="NON123" s="627"/>
      <c r="NOO123" s="627"/>
      <c r="NOP123" s="627"/>
      <c r="NOQ123" s="627"/>
      <c r="NOR123" s="627"/>
      <c r="NOS123" s="627"/>
      <c r="NOT123" s="627"/>
      <c r="NOU123" s="627"/>
      <c r="NOV123" s="627"/>
      <c r="NOW123" s="627"/>
      <c r="NOX123" s="627"/>
      <c r="NOY123" s="627"/>
      <c r="NOZ123" s="627"/>
      <c r="NPA123" s="627"/>
      <c r="NPB123" s="627"/>
      <c r="NPC123" s="627"/>
      <c r="NPD123" s="627"/>
      <c r="NPE123" s="627"/>
      <c r="NPF123" s="627"/>
      <c r="NPG123" s="627"/>
      <c r="NPH123" s="627"/>
      <c r="NPI123" s="627"/>
      <c r="NPJ123" s="627"/>
      <c r="NPK123" s="627"/>
      <c r="NPL123" s="627"/>
      <c r="NPM123" s="627"/>
      <c r="NPN123" s="627"/>
      <c r="NPO123" s="627"/>
      <c r="NPP123" s="627"/>
      <c r="NPQ123" s="627"/>
      <c r="NPR123" s="627"/>
      <c r="NPS123" s="627"/>
      <c r="NPT123" s="627"/>
      <c r="NPU123" s="627"/>
      <c r="NPV123" s="627"/>
      <c r="NPW123" s="627"/>
      <c r="NPX123" s="627"/>
      <c r="NPY123" s="627"/>
      <c r="NPZ123" s="627"/>
      <c r="NQA123" s="627"/>
      <c r="NQB123" s="627"/>
      <c r="NQC123" s="627"/>
      <c r="NQD123" s="627"/>
      <c r="NQE123" s="627"/>
      <c r="NQF123" s="627"/>
      <c r="NQG123" s="627"/>
      <c r="NQH123" s="627"/>
      <c r="NQI123" s="627"/>
      <c r="NQJ123" s="627"/>
      <c r="NQK123" s="627"/>
      <c r="NQL123" s="627"/>
      <c r="NQM123" s="627"/>
      <c r="NQN123" s="627"/>
      <c r="NQO123" s="627"/>
      <c r="NQP123" s="627"/>
      <c r="NQQ123" s="627"/>
      <c r="NQR123" s="627"/>
      <c r="NQS123" s="627"/>
      <c r="NQT123" s="627"/>
      <c r="NQU123" s="627"/>
      <c r="NQV123" s="627"/>
      <c r="NQW123" s="627"/>
      <c r="NQX123" s="627"/>
      <c r="NQY123" s="627"/>
      <c r="NQZ123" s="627"/>
      <c r="NRA123" s="627"/>
      <c r="NRB123" s="627"/>
      <c r="NRC123" s="627"/>
      <c r="NRD123" s="627"/>
      <c r="NRE123" s="627"/>
      <c r="NRF123" s="627"/>
      <c r="NRG123" s="627"/>
      <c r="NRH123" s="627"/>
      <c r="NRI123" s="627"/>
      <c r="NRJ123" s="627"/>
      <c r="NRK123" s="627"/>
      <c r="NRL123" s="627"/>
      <c r="NRM123" s="627"/>
      <c r="NRN123" s="627"/>
      <c r="NRO123" s="627"/>
      <c r="NRP123" s="627"/>
      <c r="NRQ123" s="627"/>
      <c r="NRR123" s="627"/>
      <c r="NRS123" s="627"/>
      <c r="NRT123" s="627"/>
      <c r="NRU123" s="627"/>
      <c r="NRV123" s="627"/>
      <c r="NRW123" s="627"/>
      <c r="NRX123" s="627"/>
      <c r="NRY123" s="627"/>
      <c r="NRZ123" s="627"/>
      <c r="NSA123" s="627"/>
      <c r="NSB123" s="627"/>
      <c r="NSC123" s="627"/>
      <c r="NSD123" s="627"/>
      <c r="NSE123" s="627"/>
      <c r="NSF123" s="627"/>
      <c r="NSG123" s="627"/>
      <c r="NSH123" s="627"/>
      <c r="NSI123" s="627"/>
      <c r="NSJ123" s="627"/>
      <c r="NSK123" s="627"/>
      <c r="NSL123" s="627"/>
      <c r="NSM123" s="627"/>
      <c r="NSN123" s="627"/>
      <c r="NSO123" s="627"/>
      <c r="NSP123" s="627"/>
      <c r="NSQ123" s="627"/>
      <c r="NSR123" s="627"/>
      <c r="NSS123" s="627"/>
      <c r="NST123" s="627"/>
      <c r="NSU123" s="627"/>
      <c r="NSV123" s="627"/>
      <c r="NSW123" s="627"/>
      <c r="NSX123" s="627"/>
      <c r="NSY123" s="627"/>
      <c r="NSZ123" s="627"/>
      <c r="NTA123" s="627"/>
      <c r="NTB123" s="627"/>
      <c r="NTC123" s="627"/>
      <c r="NTD123" s="627"/>
      <c r="NTE123" s="627"/>
      <c r="NTF123" s="627"/>
      <c r="NTG123" s="627"/>
      <c r="NTH123" s="627"/>
      <c r="NTI123" s="627"/>
      <c r="NTJ123" s="627"/>
      <c r="NTK123" s="627"/>
      <c r="NTL123" s="627"/>
      <c r="NTM123" s="627"/>
      <c r="NTN123" s="627"/>
      <c r="NTO123" s="627"/>
      <c r="NTP123" s="627"/>
      <c r="NTQ123" s="627"/>
      <c r="NTR123" s="627"/>
      <c r="NTS123" s="627"/>
      <c r="NTT123" s="627"/>
      <c r="NTU123" s="627"/>
      <c r="NTV123" s="627"/>
      <c r="NTW123" s="627"/>
      <c r="NTX123" s="627"/>
      <c r="NTY123" s="627"/>
      <c r="NTZ123" s="627"/>
      <c r="NUA123" s="627"/>
      <c r="NUB123" s="627"/>
      <c r="NUC123" s="627"/>
      <c r="NUD123" s="627"/>
      <c r="NUE123" s="627"/>
      <c r="NUF123" s="627"/>
      <c r="NUG123" s="627"/>
      <c r="NUH123" s="627"/>
      <c r="NUI123" s="627"/>
      <c r="NUJ123" s="627"/>
      <c r="NUK123" s="627"/>
      <c r="NUL123" s="627"/>
      <c r="NUM123" s="627"/>
      <c r="NUN123" s="627"/>
      <c r="NUO123" s="627"/>
      <c r="NUP123" s="627"/>
      <c r="NUQ123" s="627"/>
      <c r="NUR123" s="627"/>
      <c r="NUS123" s="627"/>
      <c r="NUT123" s="627"/>
      <c r="NUU123" s="627"/>
      <c r="NUV123" s="627"/>
      <c r="NUW123" s="627"/>
      <c r="NUX123" s="627"/>
      <c r="NUY123" s="627"/>
      <c r="NUZ123" s="627"/>
      <c r="NVA123" s="627"/>
      <c r="NVB123" s="627"/>
      <c r="NVC123" s="627"/>
      <c r="NVD123" s="627"/>
      <c r="NVE123" s="627"/>
      <c r="NVF123" s="627"/>
      <c r="NVG123" s="627"/>
      <c r="NVH123" s="627"/>
      <c r="NVI123" s="627"/>
      <c r="NVJ123" s="627"/>
      <c r="NVK123" s="627"/>
      <c r="NVL123" s="627"/>
      <c r="NVM123" s="627"/>
      <c r="NVN123" s="627"/>
      <c r="NVO123" s="627"/>
      <c r="NVP123" s="627"/>
      <c r="NVQ123" s="627"/>
      <c r="NVR123" s="627"/>
      <c r="NVS123" s="627"/>
      <c r="NVT123" s="627"/>
      <c r="NVU123" s="627"/>
      <c r="NVV123" s="627"/>
      <c r="NVW123" s="627"/>
      <c r="NVX123" s="627"/>
      <c r="NVY123" s="627"/>
      <c r="NVZ123" s="627"/>
      <c r="NWA123" s="627"/>
      <c r="NWB123" s="627"/>
      <c r="NWC123" s="627"/>
      <c r="NWD123" s="627"/>
      <c r="NWE123" s="627"/>
      <c r="NWF123" s="627"/>
      <c r="NWG123" s="627"/>
      <c r="NWH123" s="627"/>
      <c r="NWI123" s="627"/>
      <c r="NWJ123" s="627"/>
      <c r="NWK123" s="627"/>
      <c r="NWL123" s="627"/>
      <c r="NWM123" s="627"/>
      <c r="NWN123" s="627"/>
      <c r="NWO123" s="627"/>
      <c r="NWP123" s="627"/>
      <c r="NWQ123" s="627"/>
      <c r="NWR123" s="627"/>
      <c r="NWS123" s="627"/>
      <c r="NWT123" s="627"/>
      <c r="NWU123" s="627"/>
      <c r="NWV123" s="627"/>
      <c r="NWW123" s="627"/>
      <c r="NWX123" s="627"/>
      <c r="NWY123" s="627"/>
      <c r="NWZ123" s="627"/>
      <c r="NXA123" s="627"/>
      <c r="NXB123" s="627"/>
      <c r="NXC123" s="627"/>
      <c r="NXD123" s="627"/>
      <c r="NXE123" s="627"/>
      <c r="NXF123" s="627"/>
      <c r="NXG123" s="627"/>
      <c r="NXH123" s="627"/>
      <c r="NXI123" s="627"/>
      <c r="NXJ123" s="627"/>
      <c r="NXK123" s="627"/>
      <c r="NXL123" s="627"/>
      <c r="NXM123" s="627"/>
      <c r="NXN123" s="627"/>
      <c r="NXO123" s="627"/>
      <c r="NXP123" s="627"/>
      <c r="NXQ123" s="627"/>
      <c r="NXR123" s="627"/>
      <c r="NXS123" s="627"/>
      <c r="NXT123" s="627"/>
      <c r="NXU123" s="627"/>
      <c r="NXV123" s="627"/>
      <c r="NXW123" s="627"/>
      <c r="NXX123" s="627"/>
      <c r="NXY123" s="627"/>
      <c r="NXZ123" s="627"/>
      <c r="NYA123" s="627"/>
      <c r="NYB123" s="627"/>
      <c r="NYC123" s="627"/>
      <c r="NYD123" s="627"/>
      <c r="NYE123" s="627"/>
      <c r="NYF123" s="627"/>
      <c r="NYG123" s="627"/>
      <c r="NYH123" s="627"/>
      <c r="NYI123" s="627"/>
      <c r="NYJ123" s="627"/>
      <c r="NYK123" s="627"/>
      <c r="NYL123" s="627"/>
      <c r="NYM123" s="627"/>
      <c r="NYN123" s="627"/>
      <c r="NYO123" s="627"/>
      <c r="NYP123" s="627"/>
      <c r="NYQ123" s="627"/>
      <c r="NYR123" s="627"/>
      <c r="NYS123" s="627"/>
      <c r="NYT123" s="627"/>
      <c r="NYU123" s="627"/>
      <c r="NYV123" s="627"/>
      <c r="NYW123" s="627"/>
      <c r="NYX123" s="627"/>
      <c r="NYY123" s="627"/>
      <c r="NYZ123" s="627"/>
      <c r="NZA123" s="627"/>
      <c r="NZB123" s="627"/>
      <c r="NZC123" s="627"/>
      <c r="NZD123" s="627"/>
      <c r="NZE123" s="627"/>
      <c r="NZF123" s="627"/>
      <c r="NZG123" s="627"/>
      <c r="NZH123" s="627"/>
      <c r="NZI123" s="627"/>
      <c r="NZJ123" s="627"/>
      <c r="NZK123" s="627"/>
      <c r="NZL123" s="627"/>
      <c r="NZM123" s="627"/>
      <c r="NZN123" s="627"/>
      <c r="NZO123" s="627"/>
      <c r="NZP123" s="627"/>
      <c r="NZQ123" s="627"/>
      <c r="NZR123" s="627"/>
      <c r="NZS123" s="627"/>
      <c r="NZT123" s="627"/>
      <c r="NZU123" s="627"/>
      <c r="NZV123" s="627"/>
      <c r="NZW123" s="627"/>
      <c r="NZX123" s="627"/>
      <c r="NZY123" s="627"/>
      <c r="NZZ123" s="627"/>
      <c r="OAA123" s="627"/>
      <c r="OAB123" s="627"/>
      <c r="OAC123" s="627"/>
      <c r="OAD123" s="627"/>
      <c r="OAE123" s="627"/>
      <c r="OAF123" s="627"/>
      <c r="OAG123" s="627"/>
      <c r="OAH123" s="627"/>
      <c r="OAI123" s="627"/>
      <c r="OAJ123" s="627"/>
      <c r="OAK123" s="627"/>
      <c r="OAL123" s="627"/>
      <c r="OAM123" s="627"/>
      <c r="OAN123" s="627"/>
      <c r="OAO123" s="627"/>
      <c r="OAP123" s="627"/>
      <c r="OAQ123" s="627"/>
      <c r="OAR123" s="627"/>
      <c r="OAS123" s="627"/>
      <c r="OAT123" s="627"/>
      <c r="OAU123" s="627"/>
      <c r="OAV123" s="627"/>
      <c r="OAW123" s="627"/>
      <c r="OAX123" s="627"/>
      <c r="OAY123" s="627"/>
      <c r="OAZ123" s="627"/>
      <c r="OBA123" s="627"/>
      <c r="OBB123" s="627"/>
      <c r="OBC123" s="627"/>
      <c r="OBD123" s="627"/>
      <c r="OBE123" s="627"/>
      <c r="OBF123" s="627"/>
      <c r="OBG123" s="627"/>
      <c r="OBH123" s="627"/>
      <c r="OBI123" s="627"/>
      <c r="OBJ123" s="627"/>
      <c r="OBK123" s="627"/>
      <c r="OBL123" s="627"/>
      <c r="OBM123" s="627"/>
      <c r="OBN123" s="627"/>
      <c r="OBO123" s="627"/>
      <c r="OBP123" s="627"/>
      <c r="OBQ123" s="627"/>
      <c r="OBR123" s="627"/>
      <c r="OBS123" s="627"/>
      <c r="OBT123" s="627"/>
      <c r="OBU123" s="627"/>
      <c r="OBV123" s="627"/>
      <c r="OBW123" s="627"/>
      <c r="OBX123" s="627"/>
      <c r="OBY123" s="627"/>
      <c r="OBZ123" s="627"/>
      <c r="OCA123" s="627"/>
      <c r="OCB123" s="627"/>
      <c r="OCC123" s="627"/>
      <c r="OCD123" s="627"/>
      <c r="OCE123" s="627"/>
      <c r="OCF123" s="627"/>
      <c r="OCG123" s="627"/>
      <c r="OCH123" s="627"/>
      <c r="OCI123" s="627"/>
      <c r="OCJ123" s="627"/>
      <c r="OCK123" s="627"/>
      <c r="OCL123" s="627"/>
      <c r="OCM123" s="627"/>
      <c r="OCN123" s="627"/>
      <c r="OCO123" s="627"/>
      <c r="OCP123" s="627"/>
      <c r="OCQ123" s="627"/>
      <c r="OCR123" s="627"/>
      <c r="OCS123" s="627"/>
      <c r="OCT123" s="627"/>
      <c r="OCU123" s="627"/>
      <c r="OCV123" s="627"/>
      <c r="OCW123" s="627"/>
      <c r="OCX123" s="627"/>
      <c r="OCY123" s="627"/>
      <c r="OCZ123" s="627"/>
      <c r="ODA123" s="627"/>
      <c r="ODB123" s="627"/>
      <c r="ODC123" s="627"/>
      <c r="ODD123" s="627"/>
      <c r="ODE123" s="627"/>
      <c r="ODF123" s="627"/>
      <c r="ODG123" s="627"/>
      <c r="ODH123" s="627"/>
      <c r="ODI123" s="627"/>
      <c r="ODJ123" s="627"/>
      <c r="ODK123" s="627"/>
      <c r="ODL123" s="627"/>
      <c r="ODM123" s="627"/>
      <c r="ODN123" s="627"/>
      <c r="ODO123" s="627"/>
      <c r="ODP123" s="627"/>
      <c r="ODQ123" s="627"/>
      <c r="ODR123" s="627"/>
      <c r="ODS123" s="627"/>
      <c r="ODT123" s="627"/>
      <c r="ODU123" s="627"/>
      <c r="ODV123" s="627"/>
      <c r="ODW123" s="627"/>
      <c r="ODX123" s="627"/>
      <c r="ODY123" s="627"/>
      <c r="ODZ123" s="627"/>
      <c r="OEA123" s="627"/>
      <c r="OEB123" s="627"/>
      <c r="OEC123" s="627"/>
      <c r="OED123" s="627"/>
      <c r="OEE123" s="627"/>
      <c r="OEF123" s="627"/>
      <c r="OEG123" s="627"/>
      <c r="OEH123" s="627"/>
      <c r="OEI123" s="627"/>
      <c r="OEJ123" s="627"/>
      <c r="OEK123" s="627"/>
      <c r="OEL123" s="627"/>
      <c r="OEM123" s="627"/>
      <c r="OEN123" s="627"/>
      <c r="OEO123" s="627"/>
      <c r="OEP123" s="627"/>
      <c r="OEQ123" s="627"/>
      <c r="OER123" s="627"/>
      <c r="OES123" s="627"/>
      <c r="OET123" s="627"/>
      <c r="OEU123" s="627"/>
      <c r="OEV123" s="627"/>
      <c r="OEW123" s="627"/>
      <c r="OEX123" s="627"/>
      <c r="OEY123" s="627"/>
      <c r="OEZ123" s="627"/>
      <c r="OFA123" s="627"/>
      <c r="OFB123" s="627"/>
      <c r="OFC123" s="627"/>
      <c r="OFD123" s="627"/>
      <c r="OFE123" s="627"/>
      <c r="OFF123" s="627"/>
      <c r="OFG123" s="627"/>
      <c r="OFH123" s="627"/>
      <c r="OFI123" s="627"/>
      <c r="OFJ123" s="627"/>
      <c r="OFK123" s="627"/>
      <c r="OFL123" s="627"/>
      <c r="OFM123" s="627"/>
      <c r="OFN123" s="627"/>
      <c r="OFO123" s="627"/>
      <c r="OFP123" s="627"/>
      <c r="OFQ123" s="627"/>
      <c r="OFR123" s="627"/>
      <c r="OFS123" s="627"/>
      <c r="OFT123" s="627"/>
      <c r="OFU123" s="627"/>
      <c r="OFV123" s="627"/>
      <c r="OFW123" s="627"/>
      <c r="OFX123" s="627"/>
      <c r="OFY123" s="627"/>
      <c r="OFZ123" s="627"/>
      <c r="OGA123" s="627"/>
      <c r="OGB123" s="627"/>
      <c r="OGC123" s="627"/>
      <c r="OGD123" s="627"/>
      <c r="OGE123" s="627"/>
      <c r="OGF123" s="627"/>
      <c r="OGG123" s="627"/>
      <c r="OGH123" s="627"/>
      <c r="OGI123" s="627"/>
      <c r="OGJ123" s="627"/>
      <c r="OGK123" s="627"/>
      <c r="OGL123" s="627"/>
      <c r="OGM123" s="627"/>
      <c r="OGN123" s="627"/>
      <c r="OGO123" s="627"/>
      <c r="OGP123" s="627"/>
      <c r="OGQ123" s="627"/>
      <c r="OGR123" s="627"/>
      <c r="OGS123" s="627"/>
      <c r="OGT123" s="627"/>
      <c r="OGU123" s="627"/>
      <c r="OGV123" s="627"/>
      <c r="OGW123" s="627"/>
      <c r="OGX123" s="627"/>
      <c r="OGY123" s="627"/>
      <c r="OGZ123" s="627"/>
      <c r="OHA123" s="627"/>
      <c r="OHB123" s="627"/>
      <c r="OHC123" s="627"/>
      <c r="OHD123" s="627"/>
      <c r="OHE123" s="627"/>
      <c r="OHF123" s="627"/>
      <c r="OHG123" s="627"/>
      <c r="OHH123" s="627"/>
      <c r="OHI123" s="627"/>
      <c r="OHJ123" s="627"/>
      <c r="OHK123" s="627"/>
      <c r="OHL123" s="627"/>
      <c r="OHM123" s="627"/>
      <c r="OHN123" s="627"/>
      <c r="OHO123" s="627"/>
      <c r="OHP123" s="627"/>
      <c r="OHQ123" s="627"/>
      <c r="OHR123" s="627"/>
      <c r="OHS123" s="627"/>
      <c r="OHT123" s="627"/>
      <c r="OHU123" s="627"/>
      <c r="OHV123" s="627"/>
      <c r="OHW123" s="627"/>
      <c r="OHX123" s="627"/>
      <c r="OHY123" s="627"/>
      <c r="OHZ123" s="627"/>
      <c r="OIA123" s="627"/>
      <c r="OIB123" s="627"/>
      <c r="OIC123" s="627"/>
      <c r="OID123" s="627"/>
      <c r="OIE123" s="627"/>
      <c r="OIF123" s="627"/>
      <c r="OIG123" s="627"/>
      <c r="OIH123" s="627"/>
      <c r="OII123" s="627"/>
      <c r="OIJ123" s="627"/>
      <c r="OIK123" s="627"/>
      <c r="OIL123" s="627"/>
      <c r="OIM123" s="627"/>
      <c r="OIN123" s="627"/>
      <c r="OIO123" s="627"/>
      <c r="OIP123" s="627"/>
      <c r="OIQ123" s="627"/>
      <c r="OIR123" s="627"/>
      <c r="OIS123" s="627"/>
      <c r="OIT123" s="627"/>
      <c r="OIU123" s="627"/>
      <c r="OIV123" s="627"/>
      <c r="OIW123" s="627"/>
      <c r="OIX123" s="627"/>
      <c r="OIY123" s="627"/>
      <c r="OIZ123" s="627"/>
      <c r="OJA123" s="627"/>
      <c r="OJB123" s="627"/>
      <c r="OJC123" s="627"/>
      <c r="OJD123" s="627"/>
      <c r="OJE123" s="627"/>
      <c r="OJF123" s="627"/>
      <c r="OJG123" s="627"/>
      <c r="OJH123" s="627"/>
      <c r="OJI123" s="627"/>
      <c r="OJJ123" s="627"/>
      <c r="OJK123" s="627"/>
      <c r="OJL123" s="627"/>
      <c r="OJM123" s="627"/>
      <c r="OJN123" s="627"/>
      <c r="OJO123" s="627"/>
      <c r="OJP123" s="627"/>
      <c r="OJQ123" s="627"/>
      <c r="OJR123" s="627"/>
      <c r="OJS123" s="627"/>
      <c r="OJT123" s="627"/>
      <c r="OJU123" s="627"/>
      <c r="OJV123" s="627"/>
      <c r="OJW123" s="627"/>
      <c r="OJX123" s="627"/>
      <c r="OJY123" s="627"/>
      <c r="OJZ123" s="627"/>
      <c r="OKA123" s="627"/>
      <c r="OKB123" s="627"/>
      <c r="OKC123" s="627"/>
      <c r="OKD123" s="627"/>
      <c r="OKE123" s="627"/>
      <c r="OKF123" s="627"/>
      <c r="OKG123" s="627"/>
      <c r="OKH123" s="627"/>
      <c r="OKI123" s="627"/>
      <c r="OKJ123" s="627"/>
      <c r="OKK123" s="627"/>
      <c r="OKL123" s="627"/>
      <c r="OKM123" s="627"/>
      <c r="OKN123" s="627"/>
      <c r="OKO123" s="627"/>
      <c r="OKP123" s="627"/>
      <c r="OKQ123" s="627"/>
      <c r="OKR123" s="627"/>
      <c r="OKS123" s="627"/>
      <c r="OKT123" s="627"/>
      <c r="OKU123" s="627"/>
      <c r="OKV123" s="627"/>
      <c r="OKW123" s="627"/>
      <c r="OKX123" s="627"/>
      <c r="OKY123" s="627"/>
      <c r="OKZ123" s="627"/>
      <c r="OLA123" s="627"/>
      <c r="OLB123" s="627"/>
      <c r="OLC123" s="627"/>
      <c r="OLD123" s="627"/>
      <c r="OLE123" s="627"/>
      <c r="OLF123" s="627"/>
      <c r="OLG123" s="627"/>
      <c r="OLH123" s="627"/>
      <c r="OLI123" s="627"/>
      <c r="OLJ123" s="627"/>
      <c r="OLK123" s="627"/>
      <c r="OLL123" s="627"/>
      <c r="OLM123" s="627"/>
      <c r="OLN123" s="627"/>
      <c r="OLO123" s="627"/>
      <c r="OLP123" s="627"/>
      <c r="OLQ123" s="627"/>
      <c r="OLR123" s="627"/>
      <c r="OLS123" s="627"/>
      <c r="OLT123" s="627"/>
      <c r="OLU123" s="627"/>
      <c r="OLV123" s="627"/>
      <c r="OLW123" s="627"/>
      <c r="OLX123" s="627"/>
      <c r="OLY123" s="627"/>
      <c r="OLZ123" s="627"/>
      <c r="OMA123" s="627"/>
      <c r="OMB123" s="627"/>
      <c r="OMC123" s="627"/>
      <c r="OMD123" s="627"/>
      <c r="OME123" s="627"/>
      <c r="OMF123" s="627"/>
      <c r="OMG123" s="627"/>
      <c r="OMH123" s="627"/>
      <c r="OMI123" s="627"/>
      <c r="OMJ123" s="627"/>
      <c r="OMK123" s="627"/>
      <c r="OML123" s="627"/>
      <c r="OMM123" s="627"/>
      <c r="OMN123" s="627"/>
      <c r="OMO123" s="627"/>
      <c r="OMP123" s="627"/>
      <c r="OMQ123" s="627"/>
      <c r="OMR123" s="627"/>
      <c r="OMS123" s="627"/>
      <c r="OMT123" s="627"/>
      <c r="OMU123" s="627"/>
      <c r="OMV123" s="627"/>
      <c r="OMW123" s="627"/>
      <c r="OMX123" s="627"/>
      <c r="OMY123" s="627"/>
      <c r="OMZ123" s="627"/>
      <c r="ONA123" s="627"/>
      <c r="ONB123" s="627"/>
      <c r="ONC123" s="627"/>
      <c r="OND123" s="627"/>
      <c r="ONE123" s="627"/>
      <c r="ONF123" s="627"/>
      <c r="ONG123" s="627"/>
      <c r="ONH123" s="627"/>
      <c r="ONI123" s="627"/>
      <c r="ONJ123" s="627"/>
      <c r="ONK123" s="627"/>
      <c r="ONL123" s="627"/>
      <c r="ONM123" s="627"/>
      <c r="ONN123" s="627"/>
      <c r="ONO123" s="627"/>
      <c r="ONP123" s="627"/>
      <c r="ONQ123" s="627"/>
      <c r="ONR123" s="627"/>
      <c r="ONS123" s="627"/>
      <c r="ONT123" s="627"/>
      <c r="ONU123" s="627"/>
      <c r="ONV123" s="627"/>
      <c r="ONW123" s="627"/>
      <c r="ONX123" s="627"/>
      <c r="ONY123" s="627"/>
      <c r="ONZ123" s="627"/>
      <c r="OOA123" s="627"/>
      <c r="OOB123" s="627"/>
      <c r="OOC123" s="627"/>
      <c r="OOD123" s="627"/>
      <c r="OOE123" s="627"/>
      <c r="OOF123" s="627"/>
      <c r="OOG123" s="627"/>
      <c r="OOH123" s="627"/>
      <c r="OOI123" s="627"/>
      <c r="OOJ123" s="627"/>
      <c r="OOK123" s="627"/>
      <c r="OOL123" s="627"/>
      <c r="OOM123" s="627"/>
      <c r="OON123" s="627"/>
      <c r="OOO123" s="627"/>
      <c r="OOP123" s="627"/>
      <c r="OOQ123" s="627"/>
      <c r="OOR123" s="627"/>
      <c r="OOS123" s="627"/>
      <c r="OOT123" s="627"/>
      <c r="OOU123" s="627"/>
      <c r="OOV123" s="627"/>
      <c r="OOW123" s="627"/>
      <c r="OOX123" s="627"/>
      <c r="OOY123" s="627"/>
      <c r="OOZ123" s="627"/>
      <c r="OPA123" s="627"/>
      <c r="OPB123" s="627"/>
      <c r="OPC123" s="627"/>
      <c r="OPD123" s="627"/>
      <c r="OPE123" s="627"/>
      <c r="OPF123" s="627"/>
      <c r="OPG123" s="627"/>
      <c r="OPH123" s="627"/>
      <c r="OPI123" s="627"/>
      <c r="OPJ123" s="627"/>
      <c r="OPK123" s="627"/>
      <c r="OPL123" s="627"/>
      <c r="OPM123" s="627"/>
      <c r="OPN123" s="627"/>
      <c r="OPO123" s="627"/>
      <c r="OPP123" s="627"/>
      <c r="OPQ123" s="627"/>
      <c r="OPR123" s="627"/>
      <c r="OPS123" s="627"/>
      <c r="OPT123" s="627"/>
      <c r="OPU123" s="627"/>
      <c r="OPV123" s="627"/>
      <c r="OPW123" s="627"/>
      <c r="OPX123" s="627"/>
      <c r="OPY123" s="627"/>
      <c r="OPZ123" s="627"/>
      <c r="OQA123" s="627"/>
      <c r="OQB123" s="627"/>
      <c r="OQC123" s="627"/>
      <c r="OQD123" s="627"/>
      <c r="OQE123" s="627"/>
      <c r="OQF123" s="627"/>
      <c r="OQG123" s="627"/>
      <c r="OQH123" s="627"/>
      <c r="OQI123" s="627"/>
      <c r="OQJ123" s="627"/>
      <c r="OQK123" s="627"/>
      <c r="OQL123" s="627"/>
      <c r="OQM123" s="627"/>
      <c r="OQN123" s="627"/>
      <c r="OQO123" s="627"/>
      <c r="OQP123" s="627"/>
      <c r="OQQ123" s="627"/>
      <c r="OQR123" s="627"/>
      <c r="OQS123" s="627"/>
      <c r="OQT123" s="627"/>
      <c r="OQU123" s="627"/>
      <c r="OQV123" s="627"/>
      <c r="OQW123" s="627"/>
      <c r="OQX123" s="627"/>
      <c r="OQY123" s="627"/>
      <c r="OQZ123" s="627"/>
      <c r="ORA123" s="627"/>
      <c r="ORB123" s="627"/>
      <c r="ORC123" s="627"/>
      <c r="ORD123" s="627"/>
      <c r="ORE123" s="627"/>
      <c r="ORF123" s="627"/>
      <c r="ORG123" s="627"/>
      <c r="ORH123" s="627"/>
      <c r="ORI123" s="627"/>
      <c r="ORJ123" s="627"/>
      <c r="ORK123" s="627"/>
      <c r="ORL123" s="627"/>
      <c r="ORM123" s="627"/>
      <c r="ORN123" s="627"/>
      <c r="ORO123" s="627"/>
      <c r="ORP123" s="627"/>
      <c r="ORQ123" s="627"/>
      <c r="ORR123" s="627"/>
      <c r="ORS123" s="627"/>
      <c r="ORT123" s="627"/>
      <c r="ORU123" s="627"/>
      <c r="ORV123" s="627"/>
      <c r="ORW123" s="627"/>
      <c r="ORX123" s="627"/>
      <c r="ORY123" s="627"/>
      <c r="ORZ123" s="627"/>
      <c r="OSA123" s="627"/>
      <c r="OSB123" s="627"/>
      <c r="OSC123" s="627"/>
      <c r="OSD123" s="627"/>
      <c r="OSE123" s="627"/>
      <c r="OSF123" s="627"/>
      <c r="OSG123" s="627"/>
      <c r="OSH123" s="627"/>
      <c r="OSI123" s="627"/>
      <c r="OSJ123" s="627"/>
      <c r="OSK123" s="627"/>
      <c r="OSL123" s="627"/>
      <c r="OSM123" s="627"/>
      <c r="OSN123" s="627"/>
      <c r="OSO123" s="627"/>
      <c r="OSP123" s="627"/>
      <c r="OSQ123" s="627"/>
      <c r="OSR123" s="627"/>
      <c r="OSS123" s="627"/>
      <c r="OST123" s="627"/>
      <c r="OSU123" s="627"/>
      <c r="OSV123" s="627"/>
      <c r="OSW123" s="627"/>
      <c r="OSX123" s="627"/>
      <c r="OSY123" s="627"/>
      <c r="OSZ123" s="627"/>
      <c r="OTA123" s="627"/>
      <c r="OTB123" s="627"/>
      <c r="OTC123" s="627"/>
      <c r="OTD123" s="627"/>
      <c r="OTE123" s="627"/>
      <c r="OTF123" s="627"/>
      <c r="OTG123" s="627"/>
      <c r="OTH123" s="627"/>
      <c r="OTI123" s="627"/>
      <c r="OTJ123" s="627"/>
      <c r="OTK123" s="627"/>
      <c r="OTL123" s="627"/>
      <c r="OTM123" s="627"/>
      <c r="OTN123" s="627"/>
      <c r="OTO123" s="627"/>
      <c r="OTP123" s="627"/>
      <c r="OTQ123" s="627"/>
      <c r="OTR123" s="627"/>
      <c r="OTS123" s="627"/>
      <c r="OTT123" s="627"/>
      <c r="OTU123" s="627"/>
      <c r="OTV123" s="627"/>
      <c r="OTW123" s="627"/>
      <c r="OTX123" s="627"/>
      <c r="OTY123" s="627"/>
      <c r="OTZ123" s="627"/>
      <c r="OUA123" s="627"/>
      <c r="OUB123" s="627"/>
      <c r="OUC123" s="627"/>
      <c r="OUD123" s="627"/>
      <c r="OUE123" s="627"/>
      <c r="OUF123" s="627"/>
      <c r="OUG123" s="627"/>
      <c r="OUH123" s="627"/>
      <c r="OUI123" s="627"/>
      <c r="OUJ123" s="627"/>
      <c r="OUK123" s="627"/>
      <c r="OUL123" s="627"/>
      <c r="OUM123" s="627"/>
      <c r="OUN123" s="627"/>
      <c r="OUO123" s="627"/>
      <c r="OUP123" s="627"/>
      <c r="OUQ123" s="627"/>
      <c r="OUR123" s="627"/>
      <c r="OUS123" s="627"/>
      <c r="OUT123" s="627"/>
      <c r="OUU123" s="627"/>
      <c r="OUV123" s="627"/>
      <c r="OUW123" s="627"/>
      <c r="OUX123" s="627"/>
      <c r="OUY123" s="627"/>
      <c r="OUZ123" s="627"/>
      <c r="OVA123" s="627"/>
      <c r="OVB123" s="627"/>
      <c r="OVC123" s="627"/>
      <c r="OVD123" s="627"/>
      <c r="OVE123" s="627"/>
      <c r="OVF123" s="627"/>
      <c r="OVG123" s="627"/>
      <c r="OVH123" s="627"/>
      <c r="OVI123" s="627"/>
      <c r="OVJ123" s="627"/>
      <c r="OVK123" s="627"/>
      <c r="OVL123" s="627"/>
      <c r="OVM123" s="627"/>
      <c r="OVN123" s="627"/>
      <c r="OVO123" s="627"/>
      <c r="OVP123" s="627"/>
      <c r="OVQ123" s="627"/>
      <c r="OVR123" s="627"/>
      <c r="OVS123" s="627"/>
      <c r="OVT123" s="627"/>
      <c r="OVU123" s="627"/>
      <c r="OVV123" s="627"/>
      <c r="OVW123" s="627"/>
      <c r="OVX123" s="627"/>
      <c r="OVY123" s="627"/>
      <c r="OVZ123" s="627"/>
      <c r="OWA123" s="627"/>
      <c r="OWB123" s="627"/>
      <c r="OWC123" s="627"/>
      <c r="OWD123" s="627"/>
      <c r="OWE123" s="627"/>
      <c r="OWF123" s="627"/>
      <c r="OWG123" s="627"/>
      <c r="OWH123" s="627"/>
      <c r="OWI123" s="627"/>
      <c r="OWJ123" s="627"/>
      <c r="OWK123" s="627"/>
      <c r="OWL123" s="627"/>
      <c r="OWM123" s="627"/>
      <c r="OWN123" s="627"/>
      <c r="OWO123" s="627"/>
      <c r="OWP123" s="627"/>
      <c r="OWQ123" s="627"/>
      <c r="OWR123" s="627"/>
      <c r="OWS123" s="627"/>
      <c r="OWT123" s="627"/>
      <c r="OWU123" s="627"/>
      <c r="OWV123" s="627"/>
      <c r="OWW123" s="627"/>
      <c r="OWX123" s="627"/>
      <c r="OWY123" s="627"/>
      <c r="OWZ123" s="627"/>
      <c r="OXA123" s="627"/>
      <c r="OXB123" s="627"/>
      <c r="OXC123" s="627"/>
      <c r="OXD123" s="627"/>
      <c r="OXE123" s="627"/>
      <c r="OXF123" s="627"/>
      <c r="OXG123" s="627"/>
      <c r="OXH123" s="627"/>
      <c r="OXI123" s="627"/>
      <c r="OXJ123" s="627"/>
      <c r="OXK123" s="627"/>
      <c r="OXL123" s="627"/>
      <c r="OXM123" s="627"/>
      <c r="OXN123" s="627"/>
      <c r="OXO123" s="627"/>
      <c r="OXP123" s="627"/>
      <c r="OXQ123" s="627"/>
      <c r="OXR123" s="627"/>
      <c r="OXS123" s="627"/>
      <c r="OXT123" s="627"/>
      <c r="OXU123" s="627"/>
      <c r="OXV123" s="627"/>
      <c r="OXW123" s="627"/>
      <c r="OXX123" s="627"/>
      <c r="OXY123" s="627"/>
      <c r="OXZ123" s="627"/>
      <c r="OYA123" s="627"/>
      <c r="OYB123" s="627"/>
      <c r="OYC123" s="627"/>
      <c r="OYD123" s="627"/>
      <c r="OYE123" s="627"/>
      <c r="OYF123" s="627"/>
      <c r="OYG123" s="627"/>
      <c r="OYH123" s="627"/>
      <c r="OYI123" s="627"/>
      <c r="OYJ123" s="627"/>
      <c r="OYK123" s="627"/>
      <c r="OYL123" s="627"/>
      <c r="OYM123" s="627"/>
      <c r="OYN123" s="627"/>
      <c r="OYO123" s="627"/>
      <c r="OYP123" s="627"/>
      <c r="OYQ123" s="627"/>
      <c r="OYR123" s="627"/>
      <c r="OYS123" s="627"/>
      <c r="OYT123" s="627"/>
      <c r="OYU123" s="627"/>
      <c r="OYV123" s="627"/>
      <c r="OYW123" s="627"/>
      <c r="OYX123" s="627"/>
      <c r="OYY123" s="627"/>
      <c r="OYZ123" s="627"/>
      <c r="OZA123" s="627"/>
      <c r="OZB123" s="627"/>
      <c r="OZC123" s="627"/>
      <c r="OZD123" s="627"/>
      <c r="OZE123" s="627"/>
      <c r="OZF123" s="627"/>
      <c r="OZG123" s="627"/>
      <c r="OZH123" s="627"/>
      <c r="OZI123" s="627"/>
      <c r="OZJ123" s="627"/>
      <c r="OZK123" s="627"/>
      <c r="OZL123" s="627"/>
      <c r="OZM123" s="627"/>
      <c r="OZN123" s="627"/>
      <c r="OZO123" s="627"/>
      <c r="OZP123" s="627"/>
      <c r="OZQ123" s="627"/>
      <c r="OZR123" s="627"/>
      <c r="OZS123" s="627"/>
      <c r="OZT123" s="627"/>
      <c r="OZU123" s="627"/>
      <c r="OZV123" s="627"/>
      <c r="OZW123" s="627"/>
      <c r="OZX123" s="627"/>
      <c r="OZY123" s="627"/>
      <c r="OZZ123" s="627"/>
      <c r="PAA123" s="627"/>
      <c r="PAB123" s="627"/>
      <c r="PAC123" s="627"/>
      <c r="PAD123" s="627"/>
      <c r="PAE123" s="627"/>
      <c r="PAF123" s="627"/>
      <c r="PAG123" s="627"/>
      <c r="PAH123" s="627"/>
      <c r="PAI123" s="627"/>
      <c r="PAJ123" s="627"/>
      <c r="PAK123" s="627"/>
      <c r="PAL123" s="627"/>
      <c r="PAM123" s="627"/>
      <c r="PAN123" s="627"/>
      <c r="PAO123" s="627"/>
      <c r="PAP123" s="627"/>
      <c r="PAQ123" s="627"/>
      <c r="PAR123" s="627"/>
      <c r="PAS123" s="627"/>
      <c r="PAT123" s="627"/>
      <c r="PAU123" s="627"/>
      <c r="PAV123" s="627"/>
      <c r="PAW123" s="627"/>
      <c r="PAX123" s="627"/>
      <c r="PAY123" s="627"/>
      <c r="PAZ123" s="627"/>
      <c r="PBA123" s="627"/>
      <c r="PBB123" s="627"/>
      <c r="PBC123" s="627"/>
      <c r="PBD123" s="627"/>
      <c r="PBE123" s="627"/>
      <c r="PBF123" s="627"/>
      <c r="PBG123" s="627"/>
      <c r="PBH123" s="627"/>
      <c r="PBI123" s="627"/>
      <c r="PBJ123" s="627"/>
      <c r="PBK123" s="627"/>
      <c r="PBL123" s="627"/>
      <c r="PBM123" s="627"/>
      <c r="PBN123" s="627"/>
      <c r="PBO123" s="627"/>
      <c r="PBP123" s="627"/>
      <c r="PBQ123" s="627"/>
      <c r="PBR123" s="627"/>
      <c r="PBS123" s="627"/>
      <c r="PBT123" s="627"/>
      <c r="PBU123" s="627"/>
      <c r="PBV123" s="627"/>
      <c r="PBW123" s="627"/>
      <c r="PBX123" s="627"/>
      <c r="PBY123" s="627"/>
      <c r="PBZ123" s="627"/>
      <c r="PCA123" s="627"/>
      <c r="PCB123" s="627"/>
      <c r="PCC123" s="627"/>
      <c r="PCD123" s="627"/>
      <c r="PCE123" s="627"/>
      <c r="PCF123" s="627"/>
      <c r="PCG123" s="627"/>
      <c r="PCH123" s="627"/>
      <c r="PCI123" s="627"/>
      <c r="PCJ123" s="627"/>
      <c r="PCK123" s="627"/>
      <c r="PCL123" s="627"/>
      <c r="PCM123" s="627"/>
      <c r="PCN123" s="627"/>
      <c r="PCO123" s="627"/>
      <c r="PCP123" s="627"/>
      <c r="PCQ123" s="627"/>
      <c r="PCR123" s="627"/>
      <c r="PCS123" s="627"/>
      <c r="PCT123" s="627"/>
      <c r="PCU123" s="627"/>
      <c r="PCV123" s="627"/>
      <c r="PCW123" s="627"/>
      <c r="PCX123" s="627"/>
      <c r="PCY123" s="627"/>
      <c r="PCZ123" s="627"/>
      <c r="PDA123" s="627"/>
      <c r="PDB123" s="627"/>
      <c r="PDC123" s="627"/>
      <c r="PDD123" s="627"/>
      <c r="PDE123" s="627"/>
      <c r="PDF123" s="627"/>
      <c r="PDG123" s="627"/>
      <c r="PDH123" s="627"/>
      <c r="PDI123" s="627"/>
      <c r="PDJ123" s="627"/>
      <c r="PDK123" s="627"/>
      <c r="PDL123" s="627"/>
      <c r="PDM123" s="627"/>
      <c r="PDN123" s="627"/>
      <c r="PDO123" s="627"/>
      <c r="PDP123" s="627"/>
      <c r="PDQ123" s="627"/>
      <c r="PDR123" s="627"/>
      <c r="PDS123" s="627"/>
      <c r="PDT123" s="627"/>
      <c r="PDU123" s="627"/>
      <c r="PDV123" s="627"/>
      <c r="PDW123" s="627"/>
      <c r="PDX123" s="627"/>
      <c r="PDY123" s="627"/>
      <c r="PDZ123" s="627"/>
      <c r="PEA123" s="627"/>
      <c r="PEB123" s="627"/>
      <c r="PEC123" s="627"/>
      <c r="PED123" s="627"/>
      <c r="PEE123" s="627"/>
      <c r="PEF123" s="627"/>
      <c r="PEG123" s="627"/>
      <c r="PEH123" s="627"/>
      <c r="PEI123" s="627"/>
      <c r="PEJ123" s="627"/>
      <c r="PEK123" s="627"/>
      <c r="PEL123" s="627"/>
      <c r="PEM123" s="627"/>
      <c r="PEN123" s="627"/>
      <c r="PEO123" s="627"/>
      <c r="PEP123" s="627"/>
      <c r="PEQ123" s="627"/>
      <c r="PER123" s="627"/>
      <c r="PES123" s="627"/>
      <c r="PET123" s="627"/>
      <c r="PEU123" s="627"/>
      <c r="PEV123" s="627"/>
      <c r="PEW123" s="627"/>
      <c r="PEX123" s="627"/>
      <c r="PEY123" s="627"/>
      <c r="PEZ123" s="627"/>
      <c r="PFA123" s="627"/>
      <c r="PFB123" s="627"/>
      <c r="PFC123" s="627"/>
      <c r="PFD123" s="627"/>
      <c r="PFE123" s="627"/>
      <c r="PFF123" s="627"/>
      <c r="PFG123" s="627"/>
      <c r="PFH123" s="627"/>
      <c r="PFI123" s="627"/>
      <c r="PFJ123" s="627"/>
      <c r="PFK123" s="627"/>
      <c r="PFL123" s="627"/>
      <c r="PFM123" s="627"/>
      <c r="PFN123" s="627"/>
      <c r="PFO123" s="627"/>
      <c r="PFP123" s="627"/>
      <c r="PFQ123" s="627"/>
      <c r="PFR123" s="627"/>
      <c r="PFS123" s="627"/>
      <c r="PFT123" s="627"/>
      <c r="PFU123" s="627"/>
      <c r="PFV123" s="627"/>
      <c r="PFW123" s="627"/>
      <c r="PFX123" s="627"/>
      <c r="PFY123" s="627"/>
      <c r="PFZ123" s="627"/>
      <c r="PGA123" s="627"/>
      <c r="PGB123" s="627"/>
      <c r="PGC123" s="627"/>
      <c r="PGD123" s="627"/>
      <c r="PGE123" s="627"/>
      <c r="PGF123" s="627"/>
      <c r="PGG123" s="627"/>
      <c r="PGH123" s="627"/>
      <c r="PGI123" s="627"/>
      <c r="PGJ123" s="627"/>
      <c r="PGK123" s="627"/>
      <c r="PGL123" s="627"/>
      <c r="PGM123" s="627"/>
      <c r="PGN123" s="627"/>
      <c r="PGO123" s="627"/>
      <c r="PGP123" s="627"/>
      <c r="PGQ123" s="627"/>
      <c r="PGR123" s="627"/>
      <c r="PGS123" s="627"/>
      <c r="PGT123" s="627"/>
      <c r="PGU123" s="627"/>
      <c r="PGV123" s="627"/>
      <c r="PGW123" s="627"/>
      <c r="PGX123" s="627"/>
      <c r="PGY123" s="627"/>
      <c r="PGZ123" s="627"/>
      <c r="PHA123" s="627"/>
      <c r="PHB123" s="627"/>
      <c r="PHC123" s="627"/>
      <c r="PHD123" s="627"/>
      <c r="PHE123" s="627"/>
      <c r="PHF123" s="627"/>
      <c r="PHG123" s="627"/>
      <c r="PHH123" s="627"/>
      <c r="PHI123" s="627"/>
      <c r="PHJ123" s="627"/>
      <c r="PHK123" s="627"/>
      <c r="PHL123" s="627"/>
      <c r="PHM123" s="627"/>
      <c r="PHN123" s="627"/>
      <c r="PHO123" s="627"/>
      <c r="PHP123" s="627"/>
      <c r="PHQ123" s="627"/>
      <c r="PHR123" s="627"/>
      <c r="PHS123" s="627"/>
      <c r="PHT123" s="627"/>
      <c r="PHU123" s="627"/>
      <c r="PHV123" s="627"/>
      <c r="PHW123" s="627"/>
      <c r="PHX123" s="627"/>
      <c r="PHY123" s="627"/>
      <c r="PHZ123" s="627"/>
      <c r="PIA123" s="627"/>
      <c r="PIB123" s="627"/>
      <c r="PIC123" s="627"/>
      <c r="PID123" s="627"/>
      <c r="PIE123" s="627"/>
      <c r="PIF123" s="627"/>
      <c r="PIG123" s="627"/>
      <c r="PIH123" s="627"/>
      <c r="PII123" s="627"/>
      <c r="PIJ123" s="627"/>
      <c r="PIK123" s="627"/>
      <c r="PIL123" s="627"/>
      <c r="PIM123" s="627"/>
      <c r="PIN123" s="627"/>
      <c r="PIO123" s="627"/>
      <c r="PIP123" s="627"/>
      <c r="PIQ123" s="627"/>
      <c r="PIR123" s="627"/>
      <c r="PIS123" s="627"/>
      <c r="PIT123" s="627"/>
      <c r="PIU123" s="627"/>
      <c r="PIV123" s="627"/>
      <c r="PIW123" s="627"/>
      <c r="PIX123" s="627"/>
      <c r="PIY123" s="627"/>
      <c r="PIZ123" s="627"/>
      <c r="PJA123" s="627"/>
      <c r="PJB123" s="627"/>
      <c r="PJC123" s="627"/>
      <c r="PJD123" s="627"/>
      <c r="PJE123" s="627"/>
      <c r="PJF123" s="627"/>
      <c r="PJG123" s="627"/>
      <c r="PJH123" s="627"/>
      <c r="PJI123" s="627"/>
      <c r="PJJ123" s="627"/>
      <c r="PJK123" s="627"/>
      <c r="PJL123" s="627"/>
      <c r="PJM123" s="627"/>
      <c r="PJN123" s="627"/>
      <c r="PJO123" s="627"/>
      <c r="PJP123" s="627"/>
      <c r="PJQ123" s="627"/>
      <c r="PJR123" s="627"/>
      <c r="PJS123" s="627"/>
      <c r="PJT123" s="627"/>
      <c r="PJU123" s="627"/>
      <c r="PJV123" s="627"/>
      <c r="PJW123" s="627"/>
      <c r="PJX123" s="627"/>
      <c r="PJY123" s="627"/>
      <c r="PJZ123" s="627"/>
      <c r="PKA123" s="627"/>
      <c r="PKB123" s="627"/>
      <c r="PKC123" s="627"/>
      <c r="PKD123" s="627"/>
      <c r="PKE123" s="627"/>
      <c r="PKF123" s="627"/>
      <c r="PKG123" s="627"/>
      <c r="PKH123" s="627"/>
      <c r="PKI123" s="627"/>
      <c r="PKJ123" s="627"/>
      <c r="PKK123" s="627"/>
      <c r="PKL123" s="627"/>
      <c r="PKM123" s="627"/>
      <c r="PKN123" s="627"/>
      <c r="PKO123" s="627"/>
      <c r="PKP123" s="627"/>
      <c r="PKQ123" s="627"/>
      <c r="PKR123" s="627"/>
      <c r="PKS123" s="627"/>
      <c r="PKT123" s="627"/>
      <c r="PKU123" s="627"/>
      <c r="PKV123" s="627"/>
      <c r="PKW123" s="627"/>
      <c r="PKX123" s="627"/>
      <c r="PKY123" s="627"/>
      <c r="PKZ123" s="627"/>
      <c r="PLA123" s="627"/>
      <c r="PLB123" s="627"/>
      <c r="PLC123" s="627"/>
      <c r="PLD123" s="627"/>
      <c r="PLE123" s="627"/>
      <c r="PLF123" s="627"/>
      <c r="PLG123" s="627"/>
      <c r="PLH123" s="627"/>
      <c r="PLI123" s="627"/>
      <c r="PLJ123" s="627"/>
      <c r="PLK123" s="627"/>
      <c r="PLL123" s="627"/>
      <c r="PLM123" s="627"/>
      <c r="PLN123" s="627"/>
      <c r="PLO123" s="627"/>
      <c r="PLP123" s="627"/>
      <c r="PLQ123" s="627"/>
      <c r="PLR123" s="627"/>
      <c r="PLS123" s="627"/>
      <c r="PLT123" s="627"/>
      <c r="PLU123" s="627"/>
      <c r="PLV123" s="627"/>
      <c r="PLW123" s="627"/>
      <c r="PLX123" s="627"/>
      <c r="PLY123" s="627"/>
      <c r="PLZ123" s="627"/>
      <c r="PMA123" s="627"/>
      <c r="PMB123" s="627"/>
      <c r="PMC123" s="627"/>
      <c r="PMD123" s="627"/>
      <c r="PME123" s="627"/>
      <c r="PMF123" s="627"/>
      <c r="PMG123" s="627"/>
      <c r="PMH123" s="627"/>
      <c r="PMI123" s="627"/>
      <c r="PMJ123" s="627"/>
      <c r="PMK123" s="627"/>
      <c r="PML123" s="627"/>
      <c r="PMM123" s="627"/>
      <c r="PMN123" s="627"/>
      <c r="PMO123" s="627"/>
      <c r="PMP123" s="627"/>
      <c r="PMQ123" s="627"/>
      <c r="PMR123" s="627"/>
      <c r="PMS123" s="627"/>
      <c r="PMT123" s="627"/>
      <c r="PMU123" s="627"/>
      <c r="PMV123" s="627"/>
      <c r="PMW123" s="627"/>
      <c r="PMX123" s="627"/>
      <c r="PMY123" s="627"/>
      <c r="PMZ123" s="627"/>
      <c r="PNA123" s="627"/>
      <c r="PNB123" s="627"/>
      <c r="PNC123" s="627"/>
      <c r="PND123" s="627"/>
      <c r="PNE123" s="627"/>
      <c r="PNF123" s="627"/>
      <c r="PNG123" s="627"/>
      <c r="PNH123" s="627"/>
      <c r="PNI123" s="627"/>
      <c r="PNJ123" s="627"/>
      <c r="PNK123" s="627"/>
      <c r="PNL123" s="627"/>
      <c r="PNM123" s="627"/>
      <c r="PNN123" s="627"/>
      <c r="PNO123" s="627"/>
      <c r="PNP123" s="627"/>
      <c r="PNQ123" s="627"/>
      <c r="PNR123" s="627"/>
      <c r="PNS123" s="627"/>
      <c r="PNT123" s="627"/>
      <c r="PNU123" s="627"/>
      <c r="PNV123" s="627"/>
      <c r="PNW123" s="627"/>
      <c r="PNX123" s="627"/>
      <c r="PNY123" s="627"/>
      <c r="PNZ123" s="627"/>
      <c r="POA123" s="627"/>
      <c r="POB123" s="627"/>
      <c r="POC123" s="627"/>
      <c r="POD123" s="627"/>
      <c r="POE123" s="627"/>
      <c r="POF123" s="627"/>
      <c r="POG123" s="627"/>
      <c r="POH123" s="627"/>
      <c r="POI123" s="627"/>
      <c r="POJ123" s="627"/>
      <c r="POK123" s="627"/>
      <c r="POL123" s="627"/>
      <c r="POM123" s="627"/>
      <c r="PON123" s="627"/>
      <c r="POO123" s="627"/>
      <c r="POP123" s="627"/>
      <c r="POQ123" s="627"/>
      <c r="POR123" s="627"/>
      <c r="POS123" s="627"/>
      <c r="POT123" s="627"/>
      <c r="POU123" s="627"/>
      <c r="POV123" s="627"/>
      <c r="POW123" s="627"/>
      <c r="POX123" s="627"/>
      <c r="POY123" s="627"/>
      <c r="POZ123" s="627"/>
      <c r="PPA123" s="627"/>
      <c r="PPB123" s="627"/>
      <c r="PPC123" s="627"/>
      <c r="PPD123" s="627"/>
      <c r="PPE123" s="627"/>
      <c r="PPF123" s="627"/>
      <c r="PPG123" s="627"/>
      <c r="PPH123" s="627"/>
      <c r="PPI123" s="627"/>
      <c r="PPJ123" s="627"/>
      <c r="PPK123" s="627"/>
      <c r="PPL123" s="627"/>
      <c r="PPM123" s="627"/>
      <c r="PPN123" s="627"/>
      <c r="PPO123" s="627"/>
      <c r="PPP123" s="627"/>
      <c r="PPQ123" s="627"/>
      <c r="PPR123" s="627"/>
      <c r="PPS123" s="627"/>
      <c r="PPT123" s="627"/>
      <c r="PPU123" s="627"/>
      <c r="PPV123" s="627"/>
      <c r="PPW123" s="627"/>
      <c r="PPX123" s="627"/>
      <c r="PPY123" s="627"/>
      <c r="PPZ123" s="627"/>
      <c r="PQA123" s="627"/>
      <c r="PQB123" s="627"/>
      <c r="PQC123" s="627"/>
      <c r="PQD123" s="627"/>
      <c r="PQE123" s="627"/>
      <c r="PQF123" s="627"/>
      <c r="PQG123" s="627"/>
      <c r="PQH123" s="627"/>
      <c r="PQI123" s="627"/>
      <c r="PQJ123" s="627"/>
      <c r="PQK123" s="627"/>
      <c r="PQL123" s="627"/>
      <c r="PQM123" s="627"/>
      <c r="PQN123" s="627"/>
      <c r="PQO123" s="627"/>
      <c r="PQP123" s="627"/>
      <c r="PQQ123" s="627"/>
      <c r="PQR123" s="627"/>
      <c r="PQS123" s="627"/>
      <c r="PQT123" s="627"/>
      <c r="PQU123" s="627"/>
      <c r="PQV123" s="627"/>
      <c r="PQW123" s="627"/>
      <c r="PQX123" s="627"/>
      <c r="PQY123" s="627"/>
      <c r="PQZ123" s="627"/>
      <c r="PRA123" s="627"/>
      <c r="PRB123" s="627"/>
      <c r="PRC123" s="627"/>
      <c r="PRD123" s="627"/>
      <c r="PRE123" s="627"/>
      <c r="PRF123" s="627"/>
      <c r="PRG123" s="627"/>
      <c r="PRH123" s="627"/>
      <c r="PRI123" s="627"/>
      <c r="PRJ123" s="627"/>
      <c r="PRK123" s="627"/>
      <c r="PRL123" s="627"/>
      <c r="PRM123" s="627"/>
      <c r="PRN123" s="627"/>
      <c r="PRO123" s="627"/>
      <c r="PRP123" s="627"/>
      <c r="PRQ123" s="627"/>
      <c r="PRR123" s="627"/>
      <c r="PRS123" s="627"/>
      <c r="PRT123" s="627"/>
      <c r="PRU123" s="627"/>
      <c r="PRV123" s="627"/>
      <c r="PRW123" s="627"/>
      <c r="PRX123" s="627"/>
      <c r="PRY123" s="627"/>
      <c r="PRZ123" s="627"/>
      <c r="PSA123" s="627"/>
      <c r="PSB123" s="627"/>
      <c r="PSC123" s="627"/>
      <c r="PSD123" s="627"/>
      <c r="PSE123" s="627"/>
      <c r="PSF123" s="627"/>
      <c r="PSG123" s="627"/>
      <c r="PSH123" s="627"/>
      <c r="PSI123" s="627"/>
      <c r="PSJ123" s="627"/>
      <c r="PSK123" s="627"/>
      <c r="PSL123" s="627"/>
      <c r="PSM123" s="627"/>
      <c r="PSN123" s="627"/>
      <c r="PSO123" s="627"/>
      <c r="PSP123" s="627"/>
      <c r="PSQ123" s="627"/>
      <c r="PSR123" s="627"/>
      <c r="PSS123" s="627"/>
      <c r="PST123" s="627"/>
      <c r="PSU123" s="627"/>
      <c r="PSV123" s="627"/>
      <c r="PSW123" s="627"/>
      <c r="PSX123" s="627"/>
      <c r="PSY123" s="627"/>
      <c r="PSZ123" s="627"/>
      <c r="PTA123" s="627"/>
      <c r="PTB123" s="627"/>
      <c r="PTC123" s="627"/>
      <c r="PTD123" s="627"/>
      <c r="PTE123" s="627"/>
      <c r="PTF123" s="627"/>
      <c r="PTG123" s="627"/>
      <c r="PTH123" s="627"/>
      <c r="PTI123" s="627"/>
      <c r="PTJ123" s="627"/>
      <c r="PTK123" s="627"/>
      <c r="PTL123" s="627"/>
      <c r="PTM123" s="627"/>
      <c r="PTN123" s="627"/>
      <c r="PTO123" s="627"/>
      <c r="PTP123" s="627"/>
      <c r="PTQ123" s="627"/>
      <c r="PTR123" s="627"/>
      <c r="PTS123" s="627"/>
      <c r="PTT123" s="627"/>
      <c r="PTU123" s="627"/>
      <c r="PTV123" s="627"/>
      <c r="PTW123" s="627"/>
      <c r="PTX123" s="627"/>
      <c r="PTY123" s="627"/>
      <c r="PTZ123" s="627"/>
      <c r="PUA123" s="627"/>
      <c r="PUB123" s="627"/>
      <c r="PUC123" s="627"/>
      <c r="PUD123" s="627"/>
      <c r="PUE123" s="627"/>
      <c r="PUF123" s="627"/>
      <c r="PUG123" s="627"/>
      <c r="PUH123" s="627"/>
      <c r="PUI123" s="627"/>
      <c r="PUJ123" s="627"/>
      <c r="PUK123" s="627"/>
      <c r="PUL123" s="627"/>
      <c r="PUM123" s="627"/>
      <c r="PUN123" s="627"/>
      <c r="PUO123" s="627"/>
      <c r="PUP123" s="627"/>
      <c r="PUQ123" s="627"/>
      <c r="PUR123" s="627"/>
      <c r="PUS123" s="627"/>
      <c r="PUT123" s="627"/>
      <c r="PUU123" s="627"/>
      <c r="PUV123" s="627"/>
      <c r="PUW123" s="627"/>
      <c r="PUX123" s="627"/>
      <c r="PUY123" s="627"/>
      <c r="PUZ123" s="627"/>
      <c r="PVA123" s="627"/>
      <c r="PVB123" s="627"/>
      <c r="PVC123" s="627"/>
      <c r="PVD123" s="627"/>
      <c r="PVE123" s="627"/>
      <c r="PVF123" s="627"/>
      <c r="PVG123" s="627"/>
      <c r="PVH123" s="627"/>
      <c r="PVI123" s="627"/>
      <c r="PVJ123" s="627"/>
      <c r="PVK123" s="627"/>
      <c r="PVL123" s="627"/>
      <c r="PVM123" s="627"/>
      <c r="PVN123" s="627"/>
      <c r="PVO123" s="627"/>
      <c r="PVP123" s="627"/>
      <c r="PVQ123" s="627"/>
      <c r="PVR123" s="627"/>
      <c r="PVS123" s="627"/>
      <c r="PVT123" s="627"/>
      <c r="PVU123" s="627"/>
      <c r="PVV123" s="627"/>
      <c r="PVW123" s="627"/>
      <c r="PVX123" s="627"/>
      <c r="PVY123" s="627"/>
      <c r="PVZ123" s="627"/>
      <c r="PWA123" s="627"/>
      <c r="PWB123" s="627"/>
      <c r="PWC123" s="627"/>
      <c r="PWD123" s="627"/>
      <c r="PWE123" s="627"/>
      <c r="PWF123" s="627"/>
      <c r="PWG123" s="627"/>
      <c r="PWH123" s="627"/>
      <c r="PWI123" s="627"/>
      <c r="PWJ123" s="627"/>
      <c r="PWK123" s="627"/>
      <c r="PWL123" s="627"/>
      <c r="PWM123" s="627"/>
      <c r="PWN123" s="627"/>
      <c r="PWO123" s="627"/>
      <c r="PWP123" s="627"/>
      <c r="PWQ123" s="627"/>
      <c r="PWR123" s="627"/>
      <c r="PWS123" s="627"/>
      <c r="PWT123" s="627"/>
      <c r="PWU123" s="627"/>
      <c r="PWV123" s="627"/>
      <c r="PWW123" s="627"/>
      <c r="PWX123" s="627"/>
      <c r="PWY123" s="627"/>
      <c r="PWZ123" s="627"/>
      <c r="PXA123" s="627"/>
      <c r="PXB123" s="627"/>
      <c r="PXC123" s="627"/>
      <c r="PXD123" s="627"/>
      <c r="PXE123" s="627"/>
      <c r="PXF123" s="627"/>
      <c r="PXG123" s="627"/>
      <c r="PXH123" s="627"/>
      <c r="PXI123" s="627"/>
      <c r="PXJ123" s="627"/>
      <c r="PXK123" s="627"/>
      <c r="PXL123" s="627"/>
      <c r="PXM123" s="627"/>
      <c r="PXN123" s="627"/>
      <c r="PXO123" s="627"/>
      <c r="PXP123" s="627"/>
      <c r="PXQ123" s="627"/>
      <c r="PXR123" s="627"/>
      <c r="PXS123" s="627"/>
      <c r="PXT123" s="627"/>
      <c r="PXU123" s="627"/>
      <c r="PXV123" s="627"/>
      <c r="PXW123" s="627"/>
      <c r="PXX123" s="627"/>
      <c r="PXY123" s="627"/>
      <c r="PXZ123" s="627"/>
      <c r="PYA123" s="627"/>
      <c r="PYB123" s="627"/>
      <c r="PYC123" s="627"/>
      <c r="PYD123" s="627"/>
      <c r="PYE123" s="627"/>
      <c r="PYF123" s="627"/>
      <c r="PYG123" s="627"/>
      <c r="PYH123" s="627"/>
      <c r="PYI123" s="627"/>
      <c r="PYJ123" s="627"/>
      <c r="PYK123" s="627"/>
      <c r="PYL123" s="627"/>
      <c r="PYM123" s="627"/>
      <c r="PYN123" s="627"/>
      <c r="PYO123" s="627"/>
      <c r="PYP123" s="627"/>
      <c r="PYQ123" s="627"/>
      <c r="PYR123" s="627"/>
      <c r="PYS123" s="627"/>
      <c r="PYT123" s="627"/>
      <c r="PYU123" s="627"/>
      <c r="PYV123" s="627"/>
      <c r="PYW123" s="627"/>
      <c r="PYX123" s="627"/>
      <c r="PYY123" s="627"/>
      <c r="PYZ123" s="627"/>
      <c r="PZA123" s="627"/>
      <c r="PZB123" s="627"/>
      <c r="PZC123" s="627"/>
      <c r="PZD123" s="627"/>
      <c r="PZE123" s="627"/>
      <c r="PZF123" s="627"/>
      <c r="PZG123" s="627"/>
      <c r="PZH123" s="627"/>
      <c r="PZI123" s="627"/>
      <c r="PZJ123" s="627"/>
      <c r="PZK123" s="627"/>
      <c r="PZL123" s="627"/>
      <c r="PZM123" s="627"/>
      <c r="PZN123" s="627"/>
      <c r="PZO123" s="627"/>
      <c r="PZP123" s="627"/>
      <c r="PZQ123" s="627"/>
      <c r="PZR123" s="627"/>
      <c r="PZS123" s="627"/>
      <c r="PZT123" s="627"/>
      <c r="PZU123" s="627"/>
      <c r="PZV123" s="627"/>
      <c r="PZW123" s="627"/>
      <c r="PZX123" s="627"/>
      <c r="PZY123" s="627"/>
      <c r="PZZ123" s="627"/>
      <c r="QAA123" s="627"/>
      <c r="QAB123" s="627"/>
      <c r="QAC123" s="627"/>
      <c r="QAD123" s="627"/>
      <c r="QAE123" s="627"/>
      <c r="QAF123" s="627"/>
      <c r="QAG123" s="627"/>
      <c r="QAH123" s="627"/>
      <c r="QAI123" s="627"/>
      <c r="QAJ123" s="627"/>
      <c r="QAK123" s="627"/>
      <c r="QAL123" s="627"/>
      <c r="QAM123" s="627"/>
      <c r="QAN123" s="627"/>
      <c r="QAO123" s="627"/>
      <c r="QAP123" s="627"/>
      <c r="QAQ123" s="627"/>
      <c r="QAR123" s="627"/>
      <c r="QAS123" s="627"/>
      <c r="QAT123" s="627"/>
      <c r="QAU123" s="627"/>
      <c r="QAV123" s="627"/>
      <c r="QAW123" s="627"/>
      <c r="QAX123" s="627"/>
      <c r="QAY123" s="627"/>
      <c r="QAZ123" s="627"/>
      <c r="QBA123" s="627"/>
      <c r="QBB123" s="627"/>
      <c r="QBC123" s="627"/>
      <c r="QBD123" s="627"/>
      <c r="QBE123" s="627"/>
      <c r="QBF123" s="627"/>
      <c r="QBG123" s="627"/>
      <c r="QBH123" s="627"/>
      <c r="QBI123" s="627"/>
      <c r="QBJ123" s="627"/>
      <c r="QBK123" s="627"/>
      <c r="QBL123" s="627"/>
      <c r="QBM123" s="627"/>
      <c r="QBN123" s="627"/>
      <c r="QBO123" s="627"/>
      <c r="QBP123" s="627"/>
      <c r="QBQ123" s="627"/>
      <c r="QBR123" s="627"/>
      <c r="QBS123" s="627"/>
      <c r="QBT123" s="627"/>
      <c r="QBU123" s="627"/>
      <c r="QBV123" s="627"/>
      <c r="QBW123" s="627"/>
      <c r="QBX123" s="627"/>
      <c r="QBY123" s="627"/>
      <c r="QBZ123" s="627"/>
      <c r="QCA123" s="627"/>
      <c r="QCB123" s="627"/>
      <c r="QCC123" s="627"/>
      <c r="QCD123" s="627"/>
      <c r="QCE123" s="627"/>
      <c r="QCF123" s="627"/>
      <c r="QCG123" s="627"/>
      <c r="QCH123" s="627"/>
      <c r="QCI123" s="627"/>
      <c r="QCJ123" s="627"/>
      <c r="QCK123" s="627"/>
      <c r="QCL123" s="627"/>
      <c r="QCM123" s="627"/>
      <c r="QCN123" s="627"/>
      <c r="QCO123" s="627"/>
      <c r="QCP123" s="627"/>
      <c r="QCQ123" s="627"/>
      <c r="QCR123" s="627"/>
      <c r="QCS123" s="627"/>
      <c r="QCT123" s="627"/>
      <c r="QCU123" s="627"/>
      <c r="QCV123" s="627"/>
      <c r="QCW123" s="627"/>
      <c r="QCX123" s="627"/>
      <c r="QCY123" s="627"/>
      <c r="QCZ123" s="627"/>
      <c r="QDA123" s="627"/>
      <c r="QDB123" s="627"/>
      <c r="QDC123" s="627"/>
      <c r="QDD123" s="627"/>
      <c r="QDE123" s="627"/>
      <c r="QDF123" s="627"/>
      <c r="QDG123" s="627"/>
      <c r="QDH123" s="627"/>
      <c r="QDI123" s="627"/>
      <c r="QDJ123" s="627"/>
      <c r="QDK123" s="627"/>
      <c r="QDL123" s="627"/>
      <c r="QDM123" s="627"/>
      <c r="QDN123" s="627"/>
      <c r="QDO123" s="627"/>
      <c r="QDP123" s="627"/>
      <c r="QDQ123" s="627"/>
      <c r="QDR123" s="627"/>
      <c r="QDS123" s="627"/>
      <c r="QDT123" s="627"/>
      <c r="QDU123" s="627"/>
      <c r="QDV123" s="627"/>
      <c r="QDW123" s="627"/>
      <c r="QDX123" s="627"/>
      <c r="QDY123" s="627"/>
      <c r="QDZ123" s="627"/>
      <c r="QEA123" s="627"/>
      <c r="QEB123" s="627"/>
      <c r="QEC123" s="627"/>
      <c r="QED123" s="627"/>
      <c r="QEE123" s="627"/>
      <c r="QEF123" s="627"/>
      <c r="QEG123" s="627"/>
      <c r="QEH123" s="627"/>
      <c r="QEI123" s="627"/>
      <c r="QEJ123" s="627"/>
      <c r="QEK123" s="627"/>
      <c r="QEL123" s="627"/>
      <c r="QEM123" s="627"/>
      <c r="QEN123" s="627"/>
      <c r="QEO123" s="627"/>
      <c r="QEP123" s="627"/>
      <c r="QEQ123" s="627"/>
      <c r="QER123" s="627"/>
      <c r="QES123" s="627"/>
      <c r="QET123" s="627"/>
      <c r="QEU123" s="627"/>
      <c r="QEV123" s="627"/>
      <c r="QEW123" s="627"/>
      <c r="QEX123" s="627"/>
      <c r="QEY123" s="627"/>
      <c r="QEZ123" s="627"/>
      <c r="QFA123" s="627"/>
      <c r="QFB123" s="627"/>
      <c r="QFC123" s="627"/>
      <c r="QFD123" s="627"/>
      <c r="QFE123" s="627"/>
      <c r="QFF123" s="627"/>
      <c r="QFG123" s="627"/>
      <c r="QFH123" s="627"/>
      <c r="QFI123" s="627"/>
      <c r="QFJ123" s="627"/>
      <c r="QFK123" s="627"/>
      <c r="QFL123" s="627"/>
      <c r="QFM123" s="627"/>
      <c r="QFN123" s="627"/>
      <c r="QFO123" s="627"/>
      <c r="QFP123" s="627"/>
      <c r="QFQ123" s="627"/>
      <c r="QFR123" s="627"/>
      <c r="QFS123" s="627"/>
      <c r="QFT123" s="627"/>
      <c r="QFU123" s="627"/>
      <c r="QFV123" s="627"/>
      <c r="QFW123" s="627"/>
      <c r="QFX123" s="627"/>
      <c r="QFY123" s="627"/>
      <c r="QFZ123" s="627"/>
      <c r="QGA123" s="627"/>
      <c r="QGB123" s="627"/>
      <c r="QGC123" s="627"/>
      <c r="QGD123" s="627"/>
      <c r="QGE123" s="627"/>
      <c r="QGF123" s="627"/>
      <c r="QGG123" s="627"/>
      <c r="QGH123" s="627"/>
      <c r="QGI123" s="627"/>
      <c r="QGJ123" s="627"/>
      <c r="QGK123" s="627"/>
      <c r="QGL123" s="627"/>
      <c r="QGM123" s="627"/>
      <c r="QGN123" s="627"/>
      <c r="QGO123" s="627"/>
      <c r="QGP123" s="627"/>
      <c r="QGQ123" s="627"/>
      <c r="QGR123" s="627"/>
      <c r="QGS123" s="627"/>
      <c r="QGT123" s="627"/>
      <c r="QGU123" s="627"/>
      <c r="QGV123" s="627"/>
      <c r="QGW123" s="627"/>
      <c r="QGX123" s="627"/>
      <c r="QGY123" s="627"/>
      <c r="QGZ123" s="627"/>
      <c r="QHA123" s="627"/>
      <c r="QHB123" s="627"/>
      <c r="QHC123" s="627"/>
      <c r="QHD123" s="627"/>
      <c r="QHE123" s="627"/>
      <c r="QHF123" s="627"/>
      <c r="QHG123" s="627"/>
      <c r="QHH123" s="627"/>
      <c r="QHI123" s="627"/>
      <c r="QHJ123" s="627"/>
      <c r="QHK123" s="627"/>
      <c r="QHL123" s="627"/>
      <c r="QHM123" s="627"/>
      <c r="QHN123" s="627"/>
      <c r="QHO123" s="627"/>
      <c r="QHP123" s="627"/>
      <c r="QHQ123" s="627"/>
      <c r="QHR123" s="627"/>
      <c r="QHS123" s="627"/>
      <c r="QHT123" s="627"/>
      <c r="QHU123" s="627"/>
      <c r="QHV123" s="627"/>
      <c r="QHW123" s="627"/>
      <c r="QHX123" s="627"/>
      <c r="QHY123" s="627"/>
      <c r="QHZ123" s="627"/>
      <c r="QIA123" s="627"/>
      <c r="QIB123" s="627"/>
      <c r="QIC123" s="627"/>
      <c r="QID123" s="627"/>
      <c r="QIE123" s="627"/>
      <c r="QIF123" s="627"/>
      <c r="QIG123" s="627"/>
      <c r="QIH123" s="627"/>
      <c r="QII123" s="627"/>
      <c r="QIJ123" s="627"/>
      <c r="QIK123" s="627"/>
      <c r="QIL123" s="627"/>
      <c r="QIM123" s="627"/>
      <c r="QIN123" s="627"/>
      <c r="QIO123" s="627"/>
      <c r="QIP123" s="627"/>
      <c r="QIQ123" s="627"/>
      <c r="QIR123" s="627"/>
      <c r="QIS123" s="627"/>
      <c r="QIT123" s="627"/>
      <c r="QIU123" s="627"/>
      <c r="QIV123" s="627"/>
      <c r="QIW123" s="627"/>
      <c r="QIX123" s="627"/>
      <c r="QIY123" s="627"/>
      <c r="QIZ123" s="627"/>
      <c r="QJA123" s="627"/>
      <c r="QJB123" s="627"/>
      <c r="QJC123" s="627"/>
      <c r="QJD123" s="627"/>
      <c r="QJE123" s="627"/>
      <c r="QJF123" s="627"/>
      <c r="QJG123" s="627"/>
      <c r="QJH123" s="627"/>
      <c r="QJI123" s="627"/>
      <c r="QJJ123" s="627"/>
      <c r="QJK123" s="627"/>
      <c r="QJL123" s="627"/>
      <c r="QJM123" s="627"/>
      <c r="QJN123" s="627"/>
      <c r="QJO123" s="627"/>
      <c r="QJP123" s="627"/>
      <c r="QJQ123" s="627"/>
      <c r="QJR123" s="627"/>
      <c r="QJS123" s="627"/>
      <c r="QJT123" s="627"/>
      <c r="QJU123" s="627"/>
      <c r="QJV123" s="627"/>
      <c r="QJW123" s="627"/>
      <c r="QJX123" s="627"/>
      <c r="QJY123" s="627"/>
      <c r="QJZ123" s="627"/>
      <c r="QKA123" s="627"/>
      <c r="QKB123" s="627"/>
      <c r="QKC123" s="627"/>
      <c r="QKD123" s="627"/>
      <c r="QKE123" s="627"/>
      <c r="QKF123" s="627"/>
      <c r="QKG123" s="627"/>
      <c r="QKH123" s="627"/>
      <c r="QKI123" s="627"/>
      <c r="QKJ123" s="627"/>
      <c r="QKK123" s="627"/>
      <c r="QKL123" s="627"/>
      <c r="QKM123" s="627"/>
      <c r="QKN123" s="627"/>
      <c r="QKO123" s="627"/>
      <c r="QKP123" s="627"/>
      <c r="QKQ123" s="627"/>
      <c r="QKR123" s="627"/>
      <c r="QKS123" s="627"/>
      <c r="QKT123" s="627"/>
      <c r="QKU123" s="627"/>
      <c r="QKV123" s="627"/>
      <c r="QKW123" s="627"/>
      <c r="QKX123" s="627"/>
      <c r="QKY123" s="627"/>
      <c r="QKZ123" s="627"/>
      <c r="QLA123" s="627"/>
      <c r="QLB123" s="627"/>
      <c r="QLC123" s="627"/>
      <c r="QLD123" s="627"/>
      <c r="QLE123" s="627"/>
      <c r="QLF123" s="627"/>
      <c r="QLG123" s="627"/>
      <c r="QLH123" s="627"/>
      <c r="QLI123" s="627"/>
      <c r="QLJ123" s="627"/>
      <c r="QLK123" s="627"/>
      <c r="QLL123" s="627"/>
      <c r="QLM123" s="627"/>
      <c r="QLN123" s="627"/>
      <c r="QLO123" s="627"/>
      <c r="QLP123" s="627"/>
      <c r="QLQ123" s="627"/>
      <c r="QLR123" s="627"/>
      <c r="QLS123" s="627"/>
      <c r="QLT123" s="627"/>
      <c r="QLU123" s="627"/>
      <c r="QLV123" s="627"/>
      <c r="QLW123" s="627"/>
      <c r="QLX123" s="627"/>
      <c r="QLY123" s="627"/>
      <c r="QLZ123" s="627"/>
      <c r="QMA123" s="627"/>
      <c r="QMB123" s="627"/>
      <c r="QMC123" s="627"/>
      <c r="QMD123" s="627"/>
      <c r="QME123" s="627"/>
      <c r="QMF123" s="627"/>
      <c r="QMG123" s="627"/>
      <c r="QMH123" s="627"/>
      <c r="QMI123" s="627"/>
      <c r="QMJ123" s="627"/>
      <c r="QMK123" s="627"/>
      <c r="QML123" s="627"/>
      <c r="QMM123" s="627"/>
      <c r="QMN123" s="627"/>
      <c r="QMO123" s="627"/>
      <c r="QMP123" s="627"/>
      <c r="QMQ123" s="627"/>
      <c r="QMR123" s="627"/>
      <c r="QMS123" s="627"/>
      <c r="QMT123" s="627"/>
      <c r="QMU123" s="627"/>
      <c r="QMV123" s="627"/>
      <c r="QMW123" s="627"/>
      <c r="QMX123" s="627"/>
      <c r="QMY123" s="627"/>
      <c r="QMZ123" s="627"/>
      <c r="QNA123" s="627"/>
      <c r="QNB123" s="627"/>
      <c r="QNC123" s="627"/>
      <c r="QND123" s="627"/>
      <c r="QNE123" s="627"/>
      <c r="QNF123" s="627"/>
      <c r="QNG123" s="627"/>
      <c r="QNH123" s="627"/>
      <c r="QNI123" s="627"/>
      <c r="QNJ123" s="627"/>
      <c r="QNK123" s="627"/>
      <c r="QNL123" s="627"/>
      <c r="QNM123" s="627"/>
      <c r="QNN123" s="627"/>
      <c r="QNO123" s="627"/>
      <c r="QNP123" s="627"/>
      <c r="QNQ123" s="627"/>
      <c r="QNR123" s="627"/>
      <c r="QNS123" s="627"/>
      <c r="QNT123" s="627"/>
      <c r="QNU123" s="627"/>
      <c r="QNV123" s="627"/>
      <c r="QNW123" s="627"/>
      <c r="QNX123" s="627"/>
      <c r="QNY123" s="627"/>
      <c r="QNZ123" s="627"/>
      <c r="QOA123" s="627"/>
      <c r="QOB123" s="627"/>
      <c r="QOC123" s="627"/>
      <c r="QOD123" s="627"/>
      <c r="QOE123" s="627"/>
      <c r="QOF123" s="627"/>
      <c r="QOG123" s="627"/>
      <c r="QOH123" s="627"/>
      <c r="QOI123" s="627"/>
      <c r="QOJ123" s="627"/>
      <c r="QOK123" s="627"/>
      <c r="QOL123" s="627"/>
      <c r="QOM123" s="627"/>
      <c r="QON123" s="627"/>
      <c r="QOO123" s="627"/>
      <c r="QOP123" s="627"/>
      <c r="QOQ123" s="627"/>
      <c r="QOR123" s="627"/>
      <c r="QOS123" s="627"/>
      <c r="QOT123" s="627"/>
      <c r="QOU123" s="627"/>
      <c r="QOV123" s="627"/>
      <c r="QOW123" s="627"/>
      <c r="QOX123" s="627"/>
      <c r="QOY123" s="627"/>
      <c r="QOZ123" s="627"/>
      <c r="QPA123" s="627"/>
      <c r="QPB123" s="627"/>
      <c r="QPC123" s="627"/>
      <c r="QPD123" s="627"/>
      <c r="QPE123" s="627"/>
      <c r="QPF123" s="627"/>
      <c r="QPG123" s="627"/>
      <c r="QPH123" s="627"/>
      <c r="QPI123" s="627"/>
      <c r="QPJ123" s="627"/>
      <c r="QPK123" s="627"/>
      <c r="QPL123" s="627"/>
      <c r="QPM123" s="627"/>
      <c r="QPN123" s="627"/>
      <c r="QPO123" s="627"/>
      <c r="QPP123" s="627"/>
      <c r="QPQ123" s="627"/>
      <c r="QPR123" s="627"/>
      <c r="QPS123" s="627"/>
      <c r="QPT123" s="627"/>
      <c r="QPU123" s="627"/>
      <c r="QPV123" s="627"/>
      <c r="QPW123" s="627"/>
      <c r="QPX123" s="627"/>
      <c r="QPY123" s="627"/>
      <c r="QPZ123" s="627"/>
      <c r="QQA123" s="627"/>
      <c r="QQB123" s="627"/>
      <c r="QQC123" s="627"/>
      <c r="QQD123" s="627"/>
      <c r="QQE123" s="627"/>
      <c r="QQF123" s="627"/>
      <c r="QQG123" s="627"/>
      <c r="QQH123" s="627"/>
      <c r="QQI123" s="627"/>
      <c r="QQJ123" s="627"/>
      <c r="QQK123" s="627"/>
      <c r="QQL123" s="627"/>
      <c r="QQM123" s="627"/>
      <c r="QQN123" s="627"/>
      <c r="QQO123" s="627"/>
      <c r="QQP123" s="627"/>
      <c r="QQQ123" s="627"/>
      <c r="QQR123" s="627"/>
      <c r="QQS123" s="627"/>
      <c r="QQT123" s="627"/>
      <c r="QQU123" s="627"/>
      <c r="QQV123" s="627"/>
      <c r="QQW123" s="627"/>
      <c r="QQX123" s="627"/>
      <c r="QQY123" s="627"/>
      <c r="QQZ123" s="627"/>
      <c r="QRA123" s="627"/>
      <c r="QRB123" s="627"/>
      <c r="QRC123" s="627"/>
      <c r="QRD123" s="627"/>
      <c r="QRE123" s="627"/>
      <c r="QRF123" s="627"/>
      <c r="QRG123" s="627"/>
      <c r="QRH123" s="627"/>
      <c r="QRI123" s="627"/>
      <c r="QRJ123" s="627"/>
      <c r="QRK123" s="627"/>
      <c r="QRL123" s="627"/>
      <c r="QRM123" s="627"/>
      <c r="QRN123" s="627"/>
      <c r="QRO123" s="627"/>
      <c r="QRP123" s="627"/>
      <c r="QRQ123" s="627"/>
      <c r="QRR123" s="627"/>
      <c r="QRS123" s="627"/>
      <c r="QRT123" s="627"/>
      <c r="QRU123" s="627"/>
      <c r="QRV123" s="627"/>
      <c r="QRW123" s="627"/>
      <c r="QRX123" s="627"/>
      <c r="QRY123" s="627"/>
      <c r="QRZ123" s="627"/>
      <c r="QSA123" s="627"/>
      <c r="QSB123" s="627"/>
      <c r="QSC123" s="627"/>
      <c r="QSD123" s="627"/>
      <c r="QSE123" s="627"/>
      <c r="QSF123" s="627"/>
      <c r="QSG123" s="627"/>
      <c r="QSH123" s="627"/>
      <c r="QSI123" s="627"/>
      <c r="QSJ123" s="627"/>
      <c r="QSK123" s="627"/>
      <c r="QSL123" s="627"/>
      <c r="QSM123" s="627"/>
      <c r="QSN123" s="627"/>
      <c r="QSO123" s="627"/>
      <c r="QSP123" s="627"/>
      <c r="QSQ123" s="627"/>
      <c r="QSR123" s="627"/>
      <c r="QSS123" s="627"/>
      <c r="QST123" s="627"/>
      <c r="QSU123" s="627"/>
      <c r="QSV123" s="627"/>
      <c r="QSW123" s="627"/>
      <c r="QSX123" s="627"/>
      <c r="QSY123" s="627"/>
      <c r="QSZ123" s="627"/>
      <c r="QTA123" s="627"/>
      <c r="QTB123" s="627"/>
      <c r="QTC123" s="627"/>
      <c r="QTD123" s="627"/>
      <c r="QTE123" s="627"/>
      <c r="QTF123" s="627"/>
      <c r="QTG123" s="627"/>
      <c r="QTH123" s="627"/>
      <c r="QTI123" s="627"/>
      <c r="QTJ123" s="627"/>
      <c r="QTK123" s="627"/>
      <c r="QTL123" s="627"/>
      <c r="QTM123" s="627"/>
      <c r="QTN123" s="627"/>
      <c r="QTO123" s="627"/>
      <c r="QTP123" s="627"/>
      <c r="QTQ123" s="627"/>
      <c r="QTR123" s="627"/>
      <c r="QTS123" s="627"/>
      <c r="QTT123" s="627"/>
      <c r="QTU123" s="627"/>
      <c r="QTV123" s="627"/>
      <c r="QTW123" s="627"/>
      <c r="QTX123" s="627"/>
      <c r="QTY123" s="627"/>
      <c r="QTZ123" s="627"/>
      <c r="QUA123" s="627"/>
      <c r="QUB123" s="627"/>
      <c r="QUC123" s="627"/>
      <c r="QUD123" s="627"/>
      <c r="QUE123" s="627"/>
      <c r="QUF123" s="627"/>
      <c r="QUG123" s="627"/>
      <c r="QUH123" s="627"/>
      <c r="QUI123" s="627"/>
      <c r="QUJ123" s="627"/>
      <c r="QUK123" s="627"/>
      <c r="QUL123" s="627"/>
      <c r="QUM123" s="627"/>
      <c r="QUN123" s="627"/>
      <c r="QUO123" s="627"/>
      <c r="QUP123" s="627"/>
      <c r="QUQ123" s="627"/>
      <c r="QUR123" s="627"/>
      <c r="QUS123" s="627"/>
      <c r="QUT123" s="627"/>
      <c r="QUU123" s="627"/>
      <c r="QUV123" s="627"/>
      <c r="QUW123" s="627"/>
      <c r="QUX123" s="627"/>
      <c r="QUY123" s="627"/>
      <c r="QUZ123" s="627"/>
      <c r="QVA123" s="627"/>
      <c r="QVB123" s="627"/>
      <c r="QVC123" s="627"/>
      <c r="QVD123" s="627"/>
      <c r="QVE123" s="627"/>
      <c r="QVF123" s="627"/>
      <c r="QVG123" s="627"/>
      <c r="QVH123" s="627"/>
      <c r="QVI123" s="627"/>
      <c r="QVJ123" s="627"/>
      <c r="QVK123" s="627"/>
      <c r="QVL123" s="627"/>
      <c r="QVM123" s="627"/>
      <c r="QVN123" s="627"/>
      <c r="QVO123" s="627"/>
      <c r="QVP123" s="627"/>
      <c r="QVQ123" s="627"/>
      <c r="QVR123" s="627"/>
      <c r="QVS123" s="627"/>
      <c r="QVT123" s="627"/>
      <c r="QVU123" s="627"/>
      <c r="QVV123" s="627"/>
      <c r="QVW123" s="627"/>
      <c r="QVX123" s="627"/>
      <c r="QVY123" s="627"/>
      <c r="QVZ123" s="627"/>
      <c r="QWA123" s="627"/>
      <c r="QWB123" s="627"/>
      <c r="QWC123" s="627"/>
      <c r="QWD123" s="627"/>
      <c r="QWE123" s="627"/>
      <c r="QWF123" s="627"/>
      <c r="QWG123" s="627"/>
      <c r="QWH123" s="627"/>
      <c r="QWI123" s="627"/>
      <c r="QWJ123" s="627"/>
      <c r="QWK123" s="627"/>
      <c r="QWL123" s="627"/>
      <c r="QWM123" s="627"/>
      <c r="QWN123" s="627"/>
      <c r="QWO123" s="627"/>
      <c r="QWP123" s="627"/>
      <c r="QWQ123" s="627"/>
      <c r="QWR123" s="627"/>
      <c r="QWS123" s="627"/>
      <c r="QWT123" s="627"/>
      <c r="QWU123" s="627"/>
      <c r="QWV123" s="627"/>
      <c r="QWW123" s="627"/>
      <c r="QWX123" s="627"/>
      <c r="QWY123" s="627"/>
      <c r="QWZ123" s="627"/>
      <c r="QXA123" s="627"/>
      <c r="QXB123" s="627"/>
      <c r="QXC123" s="627"/>
      <c r="QXD123" s="627"/>
      <c r="QXE123" s="627"/>
      <c r="QXF123" s="627"/>
      <c r="QXG123" s="627"/>
      <c r="QXH123" s="627"/>
      <c r="QXI123" s="627"/>
      <c r="QXJ123" s="627"/>
      <c r="QXK123" s="627"/>
      <c r="QXL123" s="627"/>
      <c r="QXM123" s="627"/>
      <c r="QXN123" s="627"/>
      <c r="QXO123" s="627"/>
      <c r="QXP123" s="627"/>
      <c r="QXQ123" s="627"/>
      <c r="QXR123" s="627"/>
      <c r="QXS123" s="627"/>
      <c r="QXT123" s="627"/>
      <c r="QXU123" s="627"/>
      <c r="QXV123" s="627"/>
      <c r="QXW123" s="627"/>
      <c r="QXX123" s="627"/>
      <c r="QXY123" s="627"/>
      <c r="QXZ123" s="627"/>
      <c r="QYA123" s="627"/>
      <c r="QYB123" s="627"/>
      <c r="QYC123" s="627"/>
      <c r="QYD123" s="627"/>
      <c r="QYE123" s="627"/>
      <c r="QYF123" s="627"/>
      <c r="QYG123" s="627"/>
      <c r="QYH123" s="627"/>
      <c r="QYI123" s="627"/>
      <c r="QYJ123" s="627"/>
      <c r="QYK123" s="627"/>
      <c r="QYL123" s="627"/>
      <c r="QYM123" s="627"/>
      <c r="QYN123" s="627"/>
      <c r="QYO123" s="627"/>
      <c r="QYP123" s="627"/>
      <c r="QYQ123" s="627"/>
      <c r="QYR123" s="627"/>
      <c r="QYS123" s="627"/>
      <c r="QYT123" s="627"/>
      <c r="QYU123" s="627"/>
      <c r="QYV123" s="627"/>
      <c r="QYW123" s="627"/>
      <c r="QYX123" s="627"/>
      <c r="QYY123" s="627"/>
      <c r="QYZ123" s="627"/>
      <c r="QZA123" s="627"/>
      <c r="QZB123" s="627"/>
      <c r="QZC123" s="627"/>
      <c r="QZD123" s="627"/>
      <c r="QZE123" s="627"/>
      <c r="QZF123" s="627"/>
      <c r="QZG123" s="627"/>
      <c r="QZH123" s="627"/>
      <c r="QZI123" s="627"/>
      <c r="QZJ123" s="627"/>
      <c r="QZK123" s="627"/>
      <c r="QZL123" s="627"/>
      <c r="QZM123" s="627"/>
      <c r="QZN123" s="627"/>
      <c r="QZO123" s="627"/>
      <c r="QZP123" s="627"/>
      <c r="QZQ123" s="627"/>
      <c r="QZR123" s="627"/>
      <c r="QZS123" s="627"/>
      <c r="QZT123" s="627"/>
      <c r="QZU123" s="627"/>
      <c r="QZV123" s="627"/>
      <c r="QZW123" s="627"/>
      <c r="QZX123" s="627"/>
      <c r="QZY123" s="627"/>
      <c r="QZZ123" s="627"/>
      <c r="RAA123" s="627"/>
      <c r="RAB123" s="627"/>
      <c r="RAC123" s="627"/>
      <c r="RAD123" s="627"/>
      <c r="RAE123" s="627"/>
      <c r="RAF123" s="627"/>
      <c r="RAG123" s="627"/>
      <c r="RAH123" s="627"/>
      <c r="RAI123" s="627"/>
      <c r="RAJ123" s="627"/>
      <c r="RAK123" s="627"/>
      <c r="RAL123" s="627"/>
      <c r="RAM123" s="627"/>
      <c r="RAN123" s="627"/>
      <c r="RAO123" s="627"/>
      <c r="RAP123" s="627"/>
      <c r="RAQ123" s="627"/>
      <c r="RAR123" s="627"/>
      <c r="RAS123" s="627"/>
      <c r="RAT123" s="627"/>
      <c r="RAU123" s="627"/>
      <c r="RAV123" s="627"/>
      <c r="RAW123" s="627"/>
      <c r="RAX123" s="627"/>
      <c r="RAY123" s="627"/>
      <c r="RAZ123" s="627"/>
      <c r="RBA123" s="627"/>
      <c r="RBB123" s="627"/>
      <c r="RBC123" s="627"/>
      <c r="RBD123" s="627"/>
      <c r="RBE123" s="627"/>
      <c r="RBF123" s="627"/>
      <c r="RBG123" s="627"/>
      <c r="RBH123" s="627"/>
      <c r="RBI123" s="627"/>
      <c r="RBJ123" s="627"/>
      <c r="RBK123" s="627"/>
      <c r="RBL123" s="627"/>
      <c r="RBM123" s="627"/>
      <c r="RBN123" s="627"/>
      <c r="RBO123" s="627"/>
      <c r="RBP123" s="627"/>
      <c r="RBQ123" s="627"/>
      <c r="RBR123" s="627"/>
      <c r="RBS123" s="627"/>
      <c r="RBT123" s="627"/>
      <c r="RBU123" s="627"/>
      <c r="RBV123" s="627"/>
      <c r="RBW123" s="627"/>
      <c r="RBX123" s="627"/>
      <c r="RBY123" s="627"/>
      <c r="RBZ123" s="627"/>
      <c r="RCA123" s="627"/>
      <c r="RCB123" s="627"/>
      <c r="RCC123" s="627"/>
      <c r="RCD123" s="627"/>
      <c r="RCE123" s="627"/>
      <c r="RCF123" s="627"/>
      <c r="RCG123" s="627"/>
      <c r="RCH123" s="627"/>
      <c r="RCI123" s="627"/>
      <c r="RCJ123" s="627"/>
      <c r="RCK123" s="627"/>
      <c r="RCL123" s="627"/>
      <c r="RCM123" s="627"/>
      <c r="RCN123" s="627"/>
      <c r="RCO123" s="627"/>
      <c r="RCP123" s="627"/>
      <c r="RCQ123" s="627"/>
      <c r="RCR123" s="627"/>
      <c r="RCS123" s="627"/>
      <c r="RCT123" s="627"/>
      <c r="RCU123" s="627"/>
      <c r="RCV123" s="627"/>
      <c r="RCW123" s="627"/>
      <c r="RCX123" s="627"/>
      <c r="RCY123" s="627"/>
      <c r="RCZ123" s="627"/>
      <c r="RDA123" s="627"/>
      <c r="RDB123" s="627"/>
      <c r="RDC123" s="627"/>
      <c r="RDD123" s="627"/>
      <c r="RDE123" s="627"/>
      <c r="RDF123" s="627"/>
      <c r="RDG123" s="627"/>
      <c r="RDH123" s="627"/>
      <c r="RDI123" s="627"/>
      <c r="RDJ123" s="627"/>
      <c r="RDK123" s="627"/>
      <c r="RDL123" s="627"/>
      <c r="RDM123" s="627"/>
      <c r="RDN123" s="627"/>
      <c r="RDO123" s="627"/>
      <c r="RDP123" s="627"/>
      <c r="RDQ123" s="627"/>
      <c r="RDR123" s="627"/>
      <c r="RDS123" s="627"/>
      <c r="RDT123" s="627"/>
      <c r="RDU123" s="627"/>
      <c r="RDV123" s="627"/>
      <c r="RDW123" s="627"/>
      <c r="RDX123" s="627"/>
      <c r="RDY123" s="627"/>
      <c r="RDZ123" s="627"/>
      <c r="REA123" s="627"/>
      <c r="REB123" s="627"/>
      <c r="REC123" s="627"/>
      <c r="RED123" s="627"/>
      <c r="REE123" s="627"/>
      <c r="REF123" s="627"/>
      <c r="REG123" s="627"/>
      <c r="REH123" s="627"/>
      <c r="REI123" s="627"/>
      <c r="REJ123" s="627"/>
      <c r="REK123" s="627"/>
      <c r="REL123" s="627"/>
      <c r="REM123" s="627"/>
      <c r="REN123" s="627"/>
      <c r="REO123" s="627"/>
      <c r="REP123" s="627"/>
      <c r="REQ123" s="627"/>
      <c r="RER123" s="627"/>
      <c r="RES123" s="627"/>
      <c r="RET123" s="627"/>
      <c r="REU123" s="627"/>
      <c r="REV123" s="627"/>
      <c r="REW123" s="627"/>
      <c r="REX123" s="627"/>
      <c r="REY123" s="627"/>
      <c r="REZ123" s="627"/>
      <c r="RFA123" s="627"/>
      <c r="RFB123" s="627"/>
      <c r="RFC123" s="627"/>
      <c r="RFD123" s="627"/>
      <c r="RFE123" s="627"/>
      <c r="RFF123" s="627"/>
      <c r="RFG123" s="627"/>
      <c r="RFH123" s="627"/>
      <c r="RFI123" s="627"/>
      <c r="RFJ123" s="627"/>
      <c r="RFK123" s="627"/>
      <c r="RFL123" s="627"/>
      <c r="RFM123" s="627"/>
      <c r="RFN123" s="627"/>
      <c r="RFO123" s="627"/>
      <c r="RFP123" s="627"/>
      <c r="RFQ123" s="627"/>
      <c r="RFR123" s="627"/>
      <c r="RFS123" s="627"/>
      <c r="RFT123" s="627"/>
      <c r="RFU123" s="627"/>
      <c r="RFV123" s="627"/>
      <c r="RFW123" s="627"/>
      <c r="RFX123" s="627"/>
      <c r="RFY123" s="627"/>
      <c r="RFZ123" s="627"/>
      <c r="RGA123" s="627"/>
      <c r="RGB123" s="627"/>
      <c r="RGC123" s="627"/>
      <c r="RGD123" s="627"/>
      <c r="RGE123" s="627"/>
      <c r="RGF123" s="627"/>
      <c r="RGG123" s="627"/>
      <c r="RGH123" s="627"/>
      <c r="RGI123" s="627"/>
      <c r="RGJ123" s="627"/>
      <c r="RGK123" s="627"/>
      <c r="RGL123" s="627"/>
      <c r="RGM123" s="627"/>
      <c r="RGN123" s="627"/>
      <c r="RGO123" s="627"/>
      <c r="RGP123" s="627"/>
      <c r="RGQ123" s="627"/>
      <c r="RGR123" s="627"/>
      <c r="RGS123" s="627"/>
      <c r="RGT123" s="627"/>
      <c r="RGU123" s="627"/>
      <c r="RGV123" s="627"/>
      <c r="RGW123" s="627"/>
      <c r="RGX123" s="627"/>
      <c r="RGY123" s="627"/>
      <c r="RGZ123" s="627"/>
      <c r="RHA123" s="627"/>
      <c r="RHB123" s="627"/>
      <c r="RHC123" s="627"/>
      <c r="RHD123" s="627"/>
      <c r="RHE123" s="627"/>
      <c r="RHF123" s="627"/>
      <c r="RHG123" s="627"/>
      <c r="RHH123" s="627"/>
      <c r="RHI123" s="627"/>
      <c r="RHJ123" s="627"/>
      <c r="RHK123" s="627"/>
      <c r="RHL123" s="627"/>
      <c r="RHM123" s="627"/>
      <c r="RHN123" s="627"/>
      <c r="RHO123" s="627"/>
      <c r="RHP123" s="627"/>
      <c r="RHQ123" s="627"/>
      <c r="RHR123" s="627"/>
      <c r="RHS123" s="627"/>
      <c r="RHT123" s="627"/>
      <c r="RHU123" s="627"/>
      <c r="RHV123" s="627"/>
      <c r="RHW123" s="627"/>
      <c r="RHX123" s="627"/>
      <c r="RHY123" s="627"/>
      <c r="RHZ123" s="627"/>
      <c r="RIA123" s="627"/>
      <c r="RIB123" s="627"/>
      <c r="RIC123" s="627"/>
      <c r="RID123" s="627"/>
      <c r="RIE123" s="627"/>
      <c r="RIF123" s="627"/>
      <c r="RIG123" s="627"/>
      <c r="RIH123" s="627"/>
      <c r="RII123" s="627"/>
      <c r="RIJ123" s="627"/>
      <c r="RIK123" s="627"/>
      <c r="RIL123" s="627"/>
      <c r="RIM123" s="627"/>
      <c r="RIN123" s="627"/>
      <c r="RIO123" s="627"/>
      <c r="RIP123" s="627"/>
      <c r="RIQ123" s="627"/>
      <c r="RIR123" s="627"/>
      <c r="RIS123" s="627"/>
      <c r="RIT123" s="627"/>
      <c r="RIU123" s="627"/>
      <c r="RIV123" s="627"/>
      <c r="RIW123" s="627"/>
      <c r="RIX123" s="627"/>
      <c r="RIY123" s="627"/>
      <c r="RIZ123" s="627"/>
      <c r="RJA123" s="627"/>
      <c r="RJB123" s="627"/>
      <c r="RJC123" s="627"/>
      <c r="RJD123" s="627"/>
      <c r="RJE123" s="627"/>
      <c r="RJF123" s="627"/>
      <c r="RJG123" s="627"/>
      <c r="RJH123" s="627"/>
      <c r="RJI123" s="627"/>
      <c r="RJJ123" s="627"/>
      <c r="RJK123" s="627"/>
      <c r="RJL123" s="627"/>
      <c r="RJM123" s="627"/>
      <c r="RJN123" s="627"/>
      <c r="RJO123" s="627"/>
      <c r="RJP123" s="627"/>
      <c r="RJQ123" s="627"/>
      <c r="RJR123" s="627"/>
      <c r="RJS123" s="627"/>
      <c r="RJT123" s="627"/>
      <c r="RJU123" s="627"/>
      <c r="RJV123" s="627"/>
      <c r="RJW123" s="627"/>
      <c r="RJX123" s="627"/>
      <c r="RJY123" s="627"/>
      <c r="RJZ123" s="627"/>
      <c r="RKA123" s="627"/>
      <c r="RKB123" s="627"/>
      <c r="RKC123" s="627"/>
      <c r="RKD123" s="627"/>
      <c r="RKE123" s="627"/>
      <c r="RKF123" s="627"/>
      <c r="RKG123" s="627"/>
      <c r="RKH123" s="627"/>
      <c r="RKI123" s="627"/>
      <c r="RKJ123" s="627"/>
      <c r="RKK123" s="627"/>
      <c r="RKL123" s="627"/>
      <c r="RKM123" s="627"/>
      <c r="RKN123" s="627"/>
      <c r="RKO123" s="627"/>
      <c r="RKP123" s="627"/>
      <c r="RKQ123" s="627"/>
      <c r="RKR123" s="627"/>
      <c r="RKS123" s="627"/>
      <c r="RKT123" s="627"/>
      <c r="RKU123" s="627"/>
      <c r="RKV123" s="627"/>
      <c r="RKW123" s="627"/>
      <c r="RKX123" s="627"/>
      <c r="RKY123" s="627"/>
      <c r="RKZ123" s="627"/>
      <c r="RLA123" s="627"/>
      <c r="RLB123" s="627"/>
      <c r="RLC123" s="627"/>
      <c r="RLD123" s="627"/>
      <c r="RLE123" s="627"/>
      <c r="RLF123" s="627"/>
      <c r="RLG123" s="627"/>
      <c r="RLH123" s="627"/>
      <c r="RLI123" s="627"/>
      <c r="RLJ123" s="627"/>
      <c r="RLK123" s="627"/>
      <c r="RLL123" s="627"/>
      <c r="RLM123" s="627"/>
      <c r="RLN123" s="627"/>
      <c r="RLO123" s="627"/>
      <c r="RLP123" s="627"/>
      <c r="RLQ123" s="627"/>
      <c r="RLR123" s="627"/>
      <c r="RLS123" s="627"/>
      <c r="RLT123" s="627"/>
      <c r="RLU123" s="627"/>
      <c r="RLV123" s="627"/>
      <c r="RLW123" s="627"/>
      <c r="RLX123" s="627"/>
      <c r="RLY123" s="627"/>
      <c r="RLZ123" s="627"/>
      <c r="RMA123" s="627"/>
      <c r="RMB123" s="627"/>
      <c r="RMC123" s="627"/>
      <c r="RMD123" s="627"/>
      <c r="RME123" s="627"/>
      <c r="RMF123" s="627"/>
      <c r="RMG123" s="627"/>
      <c r="RMH123" s="627"/>
      <c r="RMI123" s="627"/>
      <c r="RMJ123" s="627"/>
      <c r="RMK123" s="627"/>
      <c r="RML123" s="627"/>
      <c r="RMM123" s="627"/>
      <c r="RMN123" s="627"/>
      <c r="RMO123" s="627"/>
      <c r="RMP123" s="627"/>
      <c r="RMQ123" s="627"/>
      <c r="RMR123" s="627"/>
      <c r="RMS123" s="627"/>
      <c r="RMT123" s="627"/>
      <c r="RMU123" s="627"/>
      <c r="RMV123" s="627"/>
      <c r="RMW123" s="627"/>
      <c r="RMX123" s="627"/>
      <c r="RMY123" s="627"/>
      <c r="RMZ123" s="627"/>
      <c r="RNA123" s="627"/>
      <c r="RNB123" s="627"/>
      <c r="RNC123" s="627"/>
      <c r="RND123" s="627"/>
      <c r="RNE123" s="627"/>
      <c r="RNF123" s="627"/>
      <c r="RNG123" s="627"/>
      <c r="RNH123" s="627"/>
      <c r="RNI123" s="627"/>
      <c r="RNJ123" s="627"/>
      <c r="RNK123" s="627"/>
      <c r="RNL123" s="627"/>
      <c r="RNM123" s="627"/>
      <c r="RNN123" s="627"/>
      <c r="RNO123" s="627"/>
      <c r="RNP123" s="627"/>
      <c r="RNQ123" s="627"/>
      <c r="RNR123" s="627"/>
      <c r="RNS123" s="627"/>
      <c r="RNT123" s="627"/>
      <c r="RNU123" s="627"/>
      <c r="RNV123" s="627"/>
      <c r="RNW123" s="627"/>
      <c r="RNX123" s="627"/>
      <c r="RNY123" s="627"/>
      <c r="RNZ123" s="627"/>
      <c r="ROA123" s="627"/>
      <c r="ROB123" s="627"/>
      <c r="ROC123" s="627"/>
      <c r="ROD123" s="627"/>
      <c r="ROE123" s="627"/>
      <c r="ROF123" s="627"/>
      <c r="ROG123" s="627"/>
      <c r="ROH123" s="627"/>
      <c r="ROI123" s="627"/>
      <c r="ROJ123" s="627"/>
      <c r="ROK123" s="627"/>
      <c r="ROL123" s="627"/>
      <c r="ROM123" s="627"/>
      <c r="RON123" s="627"/>
      <c r="ROO123" s="627"/>
      <c r="ROP123" s="627"/>
      <c r="ROQ123" s="627"/>
      <c r="ROR123" s="627"/>
      <c r="ROS123" s="627"/>
      <c r="ROT123" s="627"/>
      <c r="ROU123" s="627"/>
      <c r="ROV123" s="627"/>
      <c r="ROW123" s="627"/>
      <c r="ROX123" s="627"/>
      <c r="ROY123" s="627"/>
      <c r="ROZ123" s="627"/>
      <c r="RPA123" s="627"/>
      <c r="RPB123" s="627"/>
      <c r="RPC123" s="627"/>
      <c r="RPD123" s="627"/>
      <c r="RPE123" s="627"/>
      <c r="RPF123" s="627"/>
      <c r="RPG123" s="627"/>
      <c r="RPH123" s="627"/>
      <c r="RPI123" s="627"/>
      <c r="RPJ123" s="627"/>
      <c r="RPK123" s="627"/>
      <c r="RPL123" s="627"/>
      <c r="RPM123" s="627"/>
      <c r="RPN123" s="627"/>
      <c r="RPO123" s="627"/>
      <c r="RPP123" s="627"/>
      <c r="RPQ123" s="627"/>
      <c r="RPR123" s="627"/>
      <c r="RPS123" s="627"/>
      <c r="RPT123" s="627"/>
      <c r="RPU123" s="627"/>
      <c r="RPV123" s="627"/>
      <c r="RPW123" s="627"/>
      <c r="RPX123" s="627"/>
      <c r="RPY123" s="627"/>
      <c r="RPZ123" s="627"/>
      <c r="RQA123" s="627"/>
      <c r="RQB123" s="627"/>
      <c r="RQC123" s="627"/>
      <c r="RQD123" s="627"/>
      <c r="RQE123" s="627"/>
      <c r="RQF123" s="627"/>
      <c r="RQG123" s="627"/>
      <c r="RQH123" s="627"/>
      <c r="RQI123" s="627"/>
      <c r="RQJ123" s="627"/>
      <c r="RQK123" s="627"/>
      <c r="RQL123" s="627"/>
      <c r="RQM123" s="627"/>
      <c r="RQN123" s="627"/>
      <c r="RQO123" s="627"/>
      <c r="RQP123" s="627"/>
      <c r="RQQ123" s="627"/>
      <c r="RQR123" s="627"/>
      <c r="RQS123" s="627"/>
      <c r="RQT123" s="627"/>
      <c r="RQU123" s="627"/>
      <c r="RQV123" s="627"/>
      <c r="RQW123" s="627"/>
      <c r="RQX123" s="627"/>
      <c r="RQY123" s="627"/>
      <c r="RQZ123" s="627"/>
      <c r="RRA123" s="627"/>
      <c r="RRB123" s="627"/>
      <c r="RRC123" s="627"/>
      <c r="RRD123" s="627"/>
      <c r="RRE123" s="627"/>
      <c r="RRF123" s="627"/>
      <c r="RRG123" s="627"/>
      <c r="RRH123" s="627"/>
      <c r="RRI123" s="627"/>
      <c r="RRJ123" s="627"/>
      <c r="RRK123" s="627"/>
      <c r="RRL123" s="627"/>
      <c r="RRM123" s="627"/>
      <c r="RRN123" s="627"/>
      <c r="RRO123" s="627"/>
      <c r="RRP123" s="627"/>
      <c r="RRQ123" s="627"/>
      <c r="RRR123" s="627"/>
      <c r="RRS123" s="627"/>
      <c r="RRT123" s="627"/>
      <c r="RRU123" s="627"/>
      <c r="RRV123" s="627"/>
      <c r="RRW123" s="627"/>
      <c r="RRX123" s="627"/>
      <c r="RRY123" s="627"/>
      <c r="RRZ123" s="627"/>
      <c r="RSA123" s="627"/>
      <c r="RSB123" s="627"/>
      <c r="RSC123" s="627"/>
      <c r="RSD123" s="627"/>
      <c r="RSE123" s="627"/>
      <c r="RSF123" s="627"/>
      <c r="RSG123" s="627"/>
      <c r="RSH123" s="627"/>
      <c r="RSI123" s="627"/>
      <c r="RSJ123" s="627"/>
      <c r="RSK123" s="627"/>
      <c r="RSL123" s="627"/>
      <c r="RSM123" s="627"/>
      <c r="RSN123" s="627"/>
      <c r="RSO123" s="627"/>
      <c r="RSP123" s="627"/>
      <c r="RSQ123" s="627"/>
      <c r="RSR123" s="627"/>
      <c r="RSS123" s="627"/>
      <c r="RST123" s="627"/>
      <c r="RSU123" s="627"/>
      <c r="RSV123" s="627"/>
      <c r="RSW123" s="627"/>
      <c r="RSX123" s="627"/>
      <c r="RSY123" s="627"/>
      <c r="RSZ123" s="627"/>
      <c r="RTA123" s="627"/>
      <c r="RTB123" s="627"/>
      <c r="RTC123" s="627"/>
      <c r="RTD123" s="627"/>
      <c r="RTE123" s="627"/>
      <c r="RTF123" s="627"/>
      <c r="RTG123" s="627"/>
      <c r="RTH123" s="627"/>
      <c r="RTI123" s="627"/>
      <c r="RTJ123" s="627"/>
      <c r="RTK123" s="627"/>
      <c r="RTL123" s="627"/>
      <c r="RTM123" s="627"/>
      <c r="RTN123" s="627"/>
      <c r="RTO123" s="627"/>
      <c r="RTP123" s="627"/>
      <c r="RTQ123" s="627"/>
      <c r="RTR123" s="627"/>
      <c r="RTS123" s="627"/>
      <c r="RTT123" s="627"/>
      <c r="RTU123" s="627"/>
      <c r="RTV123" s="627"/>
      <c r="RTW123" s="627"/>
      <c r="RTX123" s="627"/>
      <c r="RTY123" s="627"/>
      <c r="RTZ123" s="627"/>
      <c r="RUA123" s="627"/>
      <c r="RUB123" s="627"/>
      <c r="RUC123" s="627"/>
      <c r="RUD123" s="627"/>
      <c r="RUE123" s="627"/>
      <c r="RUF123" s="627"/>
      <c r="RUG123" s="627"/>
      <c r="RUH123" s="627"/>
      <c r="RUI123" s="627"/>
      <c r="RUJ123" s="627"/>
      <c r="RUK123" s="627"/>
      <c r="RUL123" s="627"/>
      <c r="RUM123" s="627"/>
      <c r="RUN123" s="627"/>
      <c r="RUO123" s="627"/>
      <c r="RUP123" s="627"/>
      <c r="RUQ123" s="627"/>
      <c r="RUR123" s="627"/>
      <c r="RUS123" s="627"/>
      <c r="RUT123" s="627"/>
      <c r="RUU123" s="627"/>
      <c r="RUV123" s="627"/>
      <c r="RUW123" s="627"/>
      <c r="RUX123" s="627"/>
      <c r="RUY123" s="627"/>
      <c r="RUZ123" s="627"/>
      <c r="RVA123" s="627"/>
      <c r="RVB123" s="627"/>
      <c r="RVC123" s="627"/>
      <c r="RVD123" s="627"/>
      <c r="RVE123" s="627"/>
      <c r="RVF123" s="627"/>
      <c r="RVG123" s="627"/>
      <c r="RVH123" s="627"/>
      <c r="RVI123" s="627"/>
      <c r="RVJ123" s="627"/>
      <c r="RVK123" s="627"/>
      <c r="RVL123" s="627"/>
      <c r="RVM123" s="627"/>
      <c r="RVN123" s="627"/>
      <c r="RVO123" s="627"/>
      <c r="RVP123" s="627"/>
      <c r="RVQ123" s="627"/>
      <c r="RVR123" s="627"/>
      <c r="RVS123" s="627"/>
      <c r="RVT123" s="627"/>
      <c r="RVU123" s="627"/>
      <c r="RVV123" s="627"/>
      <c r="RVW123" s="627"/>
      <c r="RVX123" s="627"/>
      <c r="RVY123" s="627"/>
      <c r="RVZ123" s="627"/>
      <c r="RWA123" s="627"/>
      <c r="RWB123" s="627"/>
      <c r="RWC123" s="627"/>
      <c r="RWD123" s="627"/>
      <c r="RWE123" s="627"/>
      <c r="RWF123" s="627"/>
      <c r="RWG123" s="627"/>
      <c r="RWH123" s="627"/>
      <c r="RWI123" s="627"/>
      <c r="RWJ123" s="627"/>
      <c r="RWK123" s="627"/>
      <c r="RWL123" s="627"/>
      <c r="RWM123" s="627"/>
      <c r="RWN123" s="627"/>
      <c r="RWO123" s="627"/>
      <c r="RWP123" s="627"/>
      <c r="RWQ123" s="627"/>
      <c r="RWR123" s="627"/>
      <c r="RWS123" s="627"/>
      <c r="RWT123" s="627"/>
      <c r="RWU123" s="627"/>
      <c r="RWV123" s="627"/>
      <c r="RWW123" s="627"/>
      <c r="RWX123" s="627"/>
      <c r="RWY123" s="627"/>
      <c r="RWZ123" s="627"/>
      <c r="RXA123" s="627"/>
      <c r="RXB123" s="627"/>
      <c r="RXC123" s="627"/>
      <c r="RXD123" s="627"/>
      <c r="RXE123" s="627"/>
      <c r="RXF123" s="627"/>
      <c r="RXG123" s="627"/>
      <c r="RXH123" s="627"/>
      <c r="RXI123" s="627"/>
      <c r="RXJ123" s="627"/>
      <c r="RXK123" s="627"/>
      <c r="RXL123" s="627"/>
      <c r="RXM123" s="627"/>
      <c r="RXN123" s="627"/>
      <c r="RXO123" s="627"/>
      <c r="RXP123" s="627"/>
      <c r="RXQ123" s="627"/>
      <c r="RXR123" s="627"/>
      <c r="RXS123" s="627"/>
      <c r="RXT123" s="627"/>
      <c r="RXU123" s="627"/>
      <c r="RXV123" s="627"/>
      <c r="RXW123" s="627"/>
      <c r="RXX123" s="627"/>
      <c r="RXY123" s="627"/>
      <c r="RXZ123" s="627"/>
      <c r="RYA123" s="627"/>
      <c r="RYB123" s="627"/>
      <c r="RYC123" s="627"/>
      <c r="RYD123" s="627"/>
      <c r="RYE123" s="627"/>
      <c r="RYF123" s="627"/>
      <c r="RYG123" s="627"/>
      <c r="RYH123" s="627"/>
      <c r="RYI123" s="627"/>
      <c r="RYJ123" s="627"/>
      <c r="RYK123" s="627"/>
      <c r="RYL123" s="627"/>
      <c r="RYM123" s="627"/>
      <c r="RYN123" s="627"/>
      <c r="RYO123" s="627"/>
      <c r="RYP123" s="627"/>
      <c r="RYQ123" s="627"/>
      <c r="RYR123" s="627"/>
      <c r="RYS123" s="627"/>
      <c r="RYT123" s="627"/>
      <c r="RYU123" s="627"/>
      <c r="RYV123" s="627"/>
      <c r="RYW123" s="627"/>
      <c r="RYX123" s="627"/>
      <c r="RYY123" s="627"/>
      <c r="RYZ123" s="627"/>
      <c r="RZA123" s="627"/>
      <c r="RZB123" s="627"/>
      <c r="RZC123" s="627"/>
      <c r="RZD123" s="627"/>
      <c r="RZE123" s="627"/>
      <c r="RZF123" s="627"/>
      <c r="RZG123" s="627"/>
      <c r="RZH123" s="627"/>
      <c r="RZI123" s="627"/>
      <c r="RZJ123" s="627"/>
      <c r="RZK123" s="627"/>
      <c r="RZL123" s="627"/>
      <c r="RZM123" s="627"/>
      <c r="RZN123" s="627"/>
      <c r="RZO123" s="627"/>
      <c r="RZP123" s="627"/>
      <c r="RZQ123" s="627"/>
      <c r="RZR123" s="627"/>
      <c r="RZS123" s="627"/>
      <c r="RZT123" s="627"/>
      <c r="RZU123" s="627"/>
      <c r="RZV123" s="627"/>
      <c r="RZW123" s="627"/>
      <c r="RZX123" s="627"/>
      <c r="RZY123" s="627"/>
      <c r="RZZ123" s="627"/>
      <c r="SAA123" s="627"/>
      <c r="SAB123" s="627"/>
      <c r="SAC123" s="627"/>
      <c r="SAD123" s="627"/>
      <c r="SAE123" s="627"/>
      <c r="SAF123" s="627"/>
      <c r="SAG123" s="627"/>
      <c r="SAH123" s="627"/>
      <c r="SAI123" s="627"/>
      <c r="SAJ123" s="627"/>
      <c r="SAK123" s="627"/>
      <c r="SAL123" s="627"/>
      <c r="SAM123" s="627"/>
      <c r="SAN123" s="627"/>
      <c r="SAO123" s="627"/>
      <c r="SAP123" s="627"/>
      <c r="SAQ123" s="627"/>
      <c r="SAR123" s="627"/>
      <c r="SAS123" s="627"/>
      <c r="SAT123" s="627"/>
      <c r="SAU123" s="627"/>
      <c r="SAV123" s="627"/>
      <c r="SAW123" s="627"/>
      <c r="SAX123" s="627"/>
      <c r="SAY123" s="627"/>
      <c r="SAZ123" s="627"/>
      <c r="SBA123" s="627"/>
      <c r="SBB123" s="627"/>
      <c r="SBC123" s="627"/>
      <c r="SBD123" s="627"/>
      <c r="SBE123" s="627"/>
      <c r="SBF123" s="627"/>
      <c r="SBG123" s="627"/>
      <c r="SBH123" s="627"/>
      <c r="SBI123" s="627"/>
      <c r="SBJ123" s="627"/>
      <c r="SBK123" s="627"/>
      <c r="SBL123" s="627"/>
      <c r="SBM123" s="627"/>
      <c r="SBN123" s="627"/>
      <c r="SBO123" s="627"/>
      <c r="SBP123" s="627"/>
      <c r="SBQ123" s="627"/>
      <c r="SBR123" s="627"/>
      <c r="SBS123" s="627"/>
      <c r="SBT123" s="627"/>
      <c r="SBU123" s="627"/>
      <c r="SBV123" s="627"/>
      <c r="SBW123" s="627"/>
      <c r="SBX123" s="627"/>
      <c r="SBY123" s="627"/>
      <c r="SBZ123" s="627"/>
      <c r="SCA123" s="627"/>
      <c r="SCB123" s="627"/>
      <c r="SCC123" s="627"/>
      <c r="SCD123" s="627"/>
      <c r="SCE123" s="627"/>
      <c r="SCF123" s="627"/>
      <c r="SCG123" s="627"/>
      <c r="SCH123" s="627"/>
      <c r="SCI123" s="627"/>
      <c r="SCJ123" s="627"/>
      <c r="SCK123" s="627"/>
      <c r="SCL123" s="627"/>
      <c r="SCM123" s="627"/>
      <c r="SCN123" s="627"/>
      <c r="SCO123" s="627"/>
      <c r="SCP123" s="627"/>
      <c r="SCQ123" s="627"/>
      <c r="SCR123" s="627"/>
      <c r="SCS123" s="627"/>
      <c r="SCT123" s="627"/>
      <c r="SCU123" s="627"/>
      <c r="SCV123" s="627"/>
      <c r="SCW123" s="627"/>
      <c r="SCX123" s="627"/>
      <c r="SCY123" s="627"/>
      <c r="SCZ123" s="627"/>
      <c r="SDA123" s="627"/>
      <c r="SDB123" s="627"/>
      <c r="SDC123" s="627"/>
      <c r="SDD123" s="627"/>
      <c r="SDE123" s="627"/>
      <c r="SDF123" s="627"/>
      <c r="SDG123" s="627"/>
      <c r="SDH123" s="627"/>
      <c r="SDI123" s="627"/>
      <c r="SDJ123" s="627"/>
      <c r="SDK123" s="627"/>
      <c r="SDL123" s="627"/>
      <c r="SDM123" s="627"/>
      <c r="SDN123" s="627"/>
      <c r="SDO123" s="627"/>
      <c r="SDP123" s="627"/>
      <c r="SDQ123" s="627"/>
      <c r="SDR123" s="627"/>
      <c r="SDS123" s="627"/>
      <c r="SDT123" s="627"/>
      <c r="SDU123" s="627"/>
      <c r="SDV123" s="627"/>
      <c r="SDW123" s="627"/>
      <c r="SDX123" s="627"/>
      <c r="SDY123" s="627"/>
      <c r="SDZ123" s="627"/>
      <c r="SEA123" s="627"/>
      <c r="SEB123" s="627"/>
      <c r="SEC123" s="627"/>
      <c r="SED123" s="627"/>
      <c r="SEE123" s="627"/>
      <c r="SEF123" s="627"/>
      <c r="SEG123" s="627"/>
      <c r="SEH123" s="627"/>
      <c r="SEI123" s="627"/>
      <c r="SEJ123" s="627"/>
      <c r="SEK123" s="627"/>
      <c r="SEL123" s="627"/>
      <c r="SEM123" s="627"/>
      <c r="SEN123" s="627"/>
      <c r="SEO123" s="627"/>
      <c r="SEP123" s="627"/>
      <c r="SEQ123" s="627"/>
      <c r="SER123" s="627"/>
      <c r="SES123" s="627"/>
      <c r="SET123" s="627"/>
      <c r="SEU123" s="627"/>
      <c r="SEV123" s="627"/>
      <c r="SEW123" s="627"/>
      <c r="SEX123" s="627"/>
      <c r="SEY123" s="627"/>
      <c r="SEZ123" s="627"/>
      <c r="SFA123" s="627"/>
      <c r="SFB123" s="627"/>
      <c r="SFC123" s="627"/>
      <c r="SFD123" s="627"/>
      <c r="SFE123" s="627"/>
      <c r="SFF123" s="627"/>
      <c r="SFG123" s="627"/>
      <c r="SFH123" s="627"/>
      <c r="SFI123" s="627"/>
      <c r="SFJ123" s="627"/>
      <c r="SFK123" s="627"/>
      <c r="SFL123" s="627"/>
      <c r="SFM123" s="627"/>
      <c r="SFN123" s="627"/>
      <c r="SFO123" s="627"/>
      <c r="SFP123" s="627"/>
      <c r="SFQ123" s="627"/>
      <c r="SFR123" s="627"/>
      <c r="SFS123" s="627"/>
      <c r="SFT123" s="627"/>
      <c r="SFU123" s="627"/>
      <c r="SFV123" s="627"/>
      <c r="SFW123" s="627"/>
      <c r="SFX123" s="627"/>
      <c r="SFY123" s="627"/>
      <c r="SFZ123" s="627"/>
      <c r="SGA123" s="627"/>
      <c r="SGB123" s="627"/>
      <c r="SGC123" s="627"/>
      <c r="SGD123" s="627"/>
      <c r="SGE123" s="627"/>
      <c r="SGF123" s="627"/>
      <c r="SGG123" s="627"/>
      <c r="SGH123" s="627"/>
      <c r="SGI123" s="627"/>
      <c r="SGJ123" s="627"/>
      <c r="SGK123" s="627"/>
      <c r="SGL123" s="627"/>
      <c r="SGM123" s="627"/>
      <c r="SGN123" s="627"/>
      <c r="SGO123" s="627"/>
      <c r="SGP123" s="627"/>
      <c r="SGQ123" s="627"/>
      <c r="SGR123" s="627"/>
      <c r="SGS123" s="627"/>
      <c r="SGT123" s="627"/>
      <c r="SGU123" s="627"/>
      <c r="SGV123" s="627"/>
      <c r="SGW123" s="627"/>
      <c r="SGX123" s="627"/>
      <c r="SGY123" s="627"/>
      <c r="SGZ123" s="627"/>
      <c r="SHA123" s="627"/>
      <c r="SHB123" s="627"/>
      <c r="SHC123" s="627"/>
      <c r="SHD123" s="627"/>
      <c r="SHE123" s="627"/>
      <c r="SHF123" s="627"/>
      <c r="SHG123" s="627"/>
      <c r="SHH123" s="627"/>
      <c r="SHI123" s="627"/>
      <c r="SHJ123" s="627"/>
      <c r="SHK123" s="627"/>
      <c r="SHL123" s="627"/>
      <c r="SHM123" s="627"/>
      <c r="SHN123" s="627"/>
      <c r="SHO123" s="627"/>
      <c r="SHP123" s="627"/>
      <c r="SHQ123" s="627"/>
      <c r="SHR123" s="627"/>
      <c r="SHS123" s="627"/>
      <c r="SHT123" s="627"/>
      <c r="SHU123" s="627"/>
      <c r="SHV123" s="627"/>
      <c r="SHW123" s="627"/>
      <c r="SHX123" s="627"/>
      <c r="SHY123" s="627"/>
      <c r="SHZ123" s="627"/>
      <c r="SIA123" s="627"/>
      <c r="SIB123" s="627"/>
      <c r="SIC123" s="627"/>
      <c r="SID123" s="627"/>
      <c r="SIE123" s="627"/>
      <c r="SIF123" s="627"/>
      <c r="SIG123" s="627"/>
      <c r="SIH123" s="627"/>
      <c r="SII123" s="627"/>
      <c r="SIJ123" s="627"/>
      <c r="SIK123" s="627"/>
      <c r="SIL123" s="627"/>
      <c r="SIM123" s="627"/>
      <c r="SIN123" s="627"/>
      <c r="SIO123" s="627"/>
      <c r="SIP123" s="627"/>
      <c r="SIQ123" s="627"/>
      <c r="SIR123" s="627"/>
      <c r="SIS123" s="627"/>
      <c r="SIT123" s="627"/>
      <c r="SIU123" s="627"/>
      <c r="SIV123" s="627"/>
      <c r="SIW123" s="627"/>
      <c r="SIX123" s="627"/>
      <c r="SIY123" s="627"/>
      <c r="SIZ123" s="627"/>
      <c r="SJA123" s="627"/>
      <c r="SJB123" s="627"/>
      <c r="SJC123" s="627"/>
      <c r="SJD123" s="627"/>
      <c r="SJE123" s="627"/>
      <c r="SJF123" s="627"/>
      <c r="SJG123" s="627"/>
      <c r="SJH123" s="627"/>
      <c r="SJI123" s="627"/>
      <c r="SJJ123" s="627"/>
      <c r="SJK123" s="627"/>
      <c r="SJL123" s="627"/>
      <c r="SJM123" s="627"/>
      <c r="SJN123" s="627"/>
      <c r="SJO123" s="627"/>
      <c r="SJP123" s="627"/>
      <c r="SJQ123" s="627"/>
      <c r="SJR123" s="627"/>
      <c r="SJS123" s="627"/>
      <c r="SJT123" s="627"/>
      <c r="SJU123" s="627"/>
      <c r="SJV123" s="627"/>
      <c r="SJW123" s="627"/>
      <c r="SJX123" s="627"/>
      <c r="SJY123" s="627"/>
      <c r="SJZ123" s="627"/>
      <c r="SKA123" s="627"/>
      <c r="SKB123" s="627"/>
      <c r="SKC123" s="627"/>
      <c r="SKD123" s="627"/>
      <c r="SKE123" s="627"/>
      <c r="SKF123" s="627"/>
      <c r="SKG123" s="627"/>
      <c r="SKH123" s="627"/>
      <c r="SKI123" s="627"/>
      <c r="SKJ123" s="627"/>
      <c r="SKK123" s="627"/>
      <c r="SKL123" s="627"/>
      <c r="SKM123" s="627"/>
      <c r="SKN123" s="627"/>
      <c r="SKO123" s="627"/>
      <c r="SKP123" s="627"/>
      <c r="SKQ123" s="627"/>
      <c r="SKR123" s="627"/>
      <c r="SKS123" s="627"/>
      <c r="SKT123" s="627"/>
      <c r="SKU123" s="627"/>
      <c r="SKV123" s="627"/>
      <c r="SKW123" s="627"/>
      <c r="SKX123" s="627"/>
      <c r="SKY123" s="627"/>
      <c r="SKZ123" s="627"/>
      <c r="SLA123" s="627"/>
      <c r="SLB123" s="627"/>
      <c r="SLC123" s="627"/>
      <c r="SLD123" s="627"/>
      <c r="SLE123" s="627"/>
      <c r="SLF123" s="627"/>
      <c r="SLG123" s="627"/>
      <c r="SLH123" s="627"/>
      <c r="SLI123" s="627"/>
      <c r="SLJ123" s="627"/>
      <c r="SLK123" s="627"/>
      <c r="SLL123" s="627"/>
      <c r="SLM123" s="627"/>
      <c r="SLN123" s="627"/>
      <c r="SLO123" s="627"/>
      <c r="SLP123" s="627"/>
      <c r="SLQ123" s="627"/>
      <c r="SLR123" s="627"/>
      <c r="SLS123" s="627"/>
      <c r="SLT123" s="627"/>
      <c r="SLU123" s="627"/>
      <c r="SLV123" s="627"/>
      <c r="SLW123" s="627"/>
      <c r="SLX123" s="627"/>
      <c r="SLY123" s="627"/>
      <c r="SLZ123" s="627"/>
      <c r="SMA123" s="627"/>
      <c r="SMB123" s="627"/>
      <c r="SMC123" s="627"/>
      <c r="SMD123" s="627"/>
      <c r="SME123" s="627"/>
      <c r="SMF123" s="627"/>
      <c r="SMG123" s="627"/>
      <c r="SMH123" s="627"/>
      <c r="SMI123" s="627"/>
      <c r="SMJ123" s="627"/>
      <c r="SMK123" s="627"/>
      <c r="SML123" s="627"/>
      <c r="SMM123" s="627"/>
      <c r="SMN123" s="627"/>
      <c r="SMO123" s="627"/>
      <c r="SMP123" s="627"/>
      <c r="SMQ123" s="627"/>
      <c r="SMR123" s="627"/>
      <c r="SMS123" s="627"/>
      <c r="SMT123" s="627"/>
      <c r="SMU123" s="627"/>
      <c r="SMV123" s="627"/>
      <c r="SMW123" s="627"/>
      <c r="SMX123" s="627"/>
      <c r="SMY123" s="627"/>
      <c r="SMZ123" s="627"/>
      <c r="SNA123" s="627"/>
      <c r="SNB123" s="627"/>
      <c r="SNC123" s="627"/>
      <c r="SND123" s="627"/>
      <c r="SNE123" s="627"/>
      <c r="SNF123" s="627"/>
      <c r="SNG123" s="627"/>
      <c r="SNH123" s="627"/>
      <c r="SNI123" s="627"/>
      <c r="SNJ123" s="627"/>
      <c r="SNK123" s="627"/>
      <c r="SNL123" s="627"/>
      <c r="SNM123" s="627"/>
      <c r="SNN123" s="627"/>
      <c r="SNO123" s="627"/>
      <c r="SNP123" s="627"/>
      <c r="SNQ123" s="627"/>
      <c r="SNR123" s="627"/>
      <c r="SNS123" s="627"/>
      <c r="SNT123" s="627"/>
      <c r="SNU123" s="627"/>
      <c r="SNV123" s="627"/>
      <c r="SNW123" s="627"/>
      <c r="SNX123" s="627"/>
      <c r="SNY123" s="627"/>
      <c r="SNZ123" s="627"/>
      <c r="SOA123" s="627"/>
      <c r="SOB123" s="627"/>
      <c r="SOC123" s="627"/>
      <c r="SOD123" s="627"/>
      <c r="SOE123" s="627"/>
      <c r="SOF123" s="627"/>
      <c r="SOG123" s="627"/>
      <c r="SOH123" s="627"/>
      <c r="SOI123" s="627"/>
      <c r="SOJ123" s="627"/>
      <c r="SOK123" s="627"/>
      <c r="SOL123" s="627"/>
      <c r="SOM123" s="627"/>
      <c r="SON123" s="627"/>
      <c r="SOO123" s="627"/>
      <c r="SOP123" s="627"/>
      <c r="SOQ123" s="627"/>
      <c r="SOR123" s="627"/>
      <c r="SOS123" s="627"/>
      <c r="SOT123" s="627"/>
      <c r="SOU123" s="627"/>
      <c r="SOV123" s="627"/>
      <c r="SOW123" s="627"/>
      <c r="SOX123" s="627"/>
      <c r="SOY123" s="627"/>
      <c r="SOZ123" s="627"/>
      <c r="SPA123" s="627"/>
      <c r="SPB123" s="627"/>
      <c r="SPC123" s="627"/>
      <c r="SPD123" s="627"/>
      <c r="SPE123" s="627"/>
      <c r="SPF123" s="627"/>
      <c r="SPG123" s="627"/>
      <c r="SPH123" s="627"/>
      <c r="SPI123" s="627"/>
      <c r="SPJ123" s="627"/>
      <c r="SPK123" s="627"/>
      <c r="SPL123" s="627"/>
      <c r="SPM123" s="627"/>
      <c r="SPN123" s="627"/>
      <c r="SPO123" s="627"/>
      <c r="SPP123" s="627"/>
      <c r="SPQ123" s="627"/>
      <c r="SPR123" s="627"/>
      <c r="SPS123" s="627"/>
      <c r="SPT123" s="627"/>
      <c r="SPU123" s="627"/>
      <c r="SPV123" s="627"/>
      <c r="SPW123" s="627"/>
      <c r="SPX123" s="627"/>
      <c r="SPY123" s="627"/>
      <c r="SPZ123" s="627"/>
      <c r="SQA123" s="627"/>
      <c r="SQB123" s="627"/>
      <c r="SQC123" s="627"/>
      <c r="SQD123" s="627"/>
      <c r="SQE123" s="627"/>
      <c r="SQF123" s="627"/>
      <c r="SQG123" s="627"/>
      <c r="SQH123" s="627"/>
      <c r="SQI123" s="627"/>
      <c r="SQJ123" s="627"/>
      <c r="SQK123" s="627"/>
      <c r="SQL123" s="627"/>
      <c r="SQM123" s="627"/>
      <c r="SQN123" s="627"/>
      <c r="SQO123" s="627"/>
      <c r="SQP123" s="627"/>
      <c r="SQQ123" s="627"/>
      <c r="SQR123" s="627"/>
      <c r="SQS123" s="627"/>
      <c r="SQT123" s="627"/>
      <c r="SQU123" s="627"/>
      <c r="SQV123" s="627"/>
      <c r="SQW123" s="627"/>
      <c r="SQX123" s="627"/>
      <c r="SQY123" s="627"/>
      <c r="SQZ123" s="627"/>
      <c r="SRA123" s="627"/>
      <c r="SRB123" s="627"/>
      <c r="SRC123" s="627"/>
      <c r="SRD123" s="627"/>
      <c r="SRE123" s="627"/>
      <c r="SRF123" s="627"/>
      <c r="SRG123" s="627"/>
      <c r="SRH123" s="627"/>
      <c r="SRI123" s="627"/>
      <c r="SRJ123" s="627"/>
      <c r="SRK123" s="627"/>
      <c r="SRL123" s="627"/>
      <c r="SRM123" s="627"/>
      <c r="SRN123" s="627"/>
      <c r="SRO123" s="627"/>
      <c r="SRP123" s="627"/>
      <c r="SRQ123" s="627"/>
      <c r="SRR123" s="627"/>
      <c r="SRS123" s="627"/>
      <c r="SRT123" s="627"/>
      <c r="SRU123" s="627"/>
      <c r="SRV123" s="627"/>
      <c r="SRW123" s="627"/>
      <c r="SRX123" s="627"/>
      <c r="SRY123" s="627"/>
      <c r="SRZ123" s="627"/>
      <c r="SSA123" s="627"/>
      <c r="SSB123" s="627"/>
      <c r="SSC123" s="627"/>
      <c r="SSD123" s="627"/>
      <c r="SSE123" s="627"/>
      <c r="SSF123" s="627"/>
      <c r="SSG123" s="627"/>
      <c r="SSH123" s="627"/>
      <c r="SSI123" s="627"/>
      <c r="SSJ123" s="627"/>
      <c r="SSK123" s="627"/>
      <c r="SSL123" s="627"/>
      <c r="SSM123" s="627"/>
      <c r="SSN123" s="627"/>
      <c r="SSO123" s="627"/>
      <c r="SSP123" s="627"/>
      <c r="SSQ123" s="627"/>
      <c r="SSR123" s="627"/>
      <c r="SSS123" s="627"/>
      <c r="SST123" s="627"/>
      <c r="SSU123" s="627"/>
      <c r="SSV123" s="627"/>
      <c r="SSW123" s="627"/>
      <c r="SSX123" s="627"/>
      <c r="SSY123" s="627"/>
      <c r="SSZ123" s="627"/>
      <c r="STA123" s="627"/>
      <c r="STB123" s="627"/>
      <c r="STC123" s="627"/>
      <c r="STD123" s="627"/>
      <c r="STE123" s="627"/>
      <c r="STF123" s="627"/>
      <c r="STG123" s="627"/>
      <c r="STH123" s="627"/>
      <c r="STI123" s="627"/>
      <c r="STJ123" s="627"/>
      <c r="STK123" s="627"/>
      <c r="STL123" s="627"/>
      <c r="STM123" s="627"/>
      <c r="STN123" s="627"/>
      <c r="STO123" s="627"/>
      <c r="STP123" s="627"/>
      <c r="STQ123" s="627"/>
      <c r="STR123" s="627"/>
      <c r="STS123" s="627"/>
      <c r="STT123" s="627"/>
      <c r="STU123" s="627"/>
      <c r="STV123" s="627"/>
      <c r="STW123" s="627"/>
      <c r="STX123" s="627"/>
      <c r="STY123" s="627"/>
      <c r="STZ123" s="627"/>
      <c r="SUA123" s="627"/>
      <c r="SUB123" s="627"/>
      <c r="SUC123" s="627"/>
      <c r="SUD123" s="627"/>
      <c r="SUE123" s="627"/>
      <c r="SUF123" s="627"/>
      <c r="SUG123" s="627"/>
      <c r="SUH123" s="627"/>
      <c r="SUI123" s="627"/>
      <c r="SUJ123" s="627"/>
      <c r="SUK123" s="627"/>
      <c r="SUL123" s="627"/>
      <c r="SUM123" s="627"/>
      <c r="SUN123" s="627"/>
      <c r="SUO123" s="627"/>
      <c r="SUP123" s="627"/>
      <c r="SUQ123" s="627"/>
      <c r="SUR123" s="627"/>
      <c r="SUS123" s="627"/>
      <c r="SUT123" s="627"/>
      <c r="SUU123" s="627"/>
      <c r="SUV123" s="627"/>
      <c r="SUW123" s="627"/>
      <c r="SUX123" s="627"/>
      <c r="SUY123" s="627"/>
      <c r="SUZ123" s="627"/>
      <c r="SVA123" s="627"/>
      <c r="SVB123" s="627"/>
      <c r="SVC123" s="627"/>
      <c r="SVD123" s="627"/>
      <c r="SVE123" s="627"/>
      <c r="SVF123" s="627"/>
      <c r="SVG123" s="627"/>
      <c r="SVH123" s="627"/>
      <c r="SVI123" s="627"/>
      <c r="SVJ123" s="627"/>
      <c r="SVK123" s="627"/>
      <c r="SVL123" s="627"/>
      <c r="SVM123" s="627"/>
      <c r="SVN123" s="627"/>
      <c r="SVO123" s="627"/>
      <c r="SVP123" s="627"/>
      <c r="SVQ123" s="627"/>
      <c r="SVR123" s="627"/>
      <c r="SVS123" s="627"/>
      <c r="SVT123" s="627"/>
      <c r="SVU123" s="627"/>
      <c r="SVV123" s="627"/>
      <c r="SVW123" s="627"/>
      <c r="SVX123" s="627"/>
      <c r="SVY123" s="627"/>
      <c r="SVZ123" s="627"/>
      <c r="SWA123" s="627"/>
      <c r="SWB123" s="627"/>
      <c r="SWC123" s="627"/>
      <c r="SWD123" s="627"/>
      <c r="SWE123" s="627"/>
      <c r="SWF123" s="627"/>
      <c r="SWG123" s="627"/>
      <c r="SWH123" s="627"/>
      <c r="SWI123" s="627"/>
      <c r="SWJ123" s="627"/>
      <c r="SWK123" s="627"/>
      <c r="SWL123" s="627"/>
      <c r="SWM123" s="627"/>
      <c r="SWN123" s="627"/>
      <c r="SWO123" s="627"/>
      <c r="SWP123" s="627"/>
      <c r="SWQ123" s="627"/>
      <c r="SWR123" s="627"/>
      <c r="SWS123" s="627"/>
      <c r="SWT123" s="627"/>
      <c r="SWU123" s="627"/>
      <c r="SWV123" s="627"/>
      <c r="SWW123" s="627"/>
      <c r="SWX123" s="627"/>
      <c r="SWY123" s="627"/>
      <c r="SWZ123" s="627"/>
      <c r="SXA123" s="627"/>
      <c r="SXB123" s="627"/>
      <c r="SXC123" s="627"/>
      <c r="SXD123" s="627"/>
      <c r="SXE123" s="627"/>
      <c r="SXF123" s="627"/>
      <c r="SXG123" s="627"/>
      <c r="SXH123" s="627"/>
      <c r="SXI123" s="627"/>
      <c r="SXJ123" s="627"/>
      <c r="SXK123" s="627"/>
      <c r="SXL123" s="627"/>
      <c r="SXM123" s="627"/>
      <c r="SXN123" s="627"/>
      <c r="SXO123" s="627"/>
      <c r="SXP123" s="627"/>
      <c r="SXQ123" s="627"/>
      <c r="SXR123" s="627"/>
      <c r="SXS123" s="627"/>
      <c r="SXT123" s="627"/>
      <c r="SXU123" s="627"/>
      <c r="SXV123" s="627"/>
      <c r="SXW123" s="627"/>
      <c r="SXX123" s="627"/>
      <c r="SXY123" s="627"/>
      <c r="SXZ123" s="627"/>
      <c r="SYA123" s="627"/>
      <c r="SYB123" s="627"/>
      <c r="SYC123" s="627"/>
      <c r="SYD123" s="627"/>
      <c r="SYE123" s="627"/>
      <c r="SYF123" s="627"/>
      <c r="SYG123" s="627"/>
      <c r="SYH123" s="627"/>
      <c r="SYI123" s="627"/>
      <c r="SYJ123" s="627"/>
      <c r="SYK123" s="627"/>
      <c r="SYL123" s="627"/>
      <c r="SYM123" s="627"/>
      <c r="SYN123" s="627"/>
      <c r="SYO123" s="627"/>
      <c r="SYP123" s="627"/>
      <c r="SYQ123" s="627"/>
      <c r="SYR123" s="627"/>
      <c r="SYS123" s="627"/>
      <c r="SYT123" s="627"/>
      <c r="SYU123" s="627"/>
      <c r="SYV123" s="627"/>
      <c r="SYW123" s="627"/>
      <c r="SYX123" s="627"/>
      <c r="SYY123" s="627"/>
      <c r="SYZ123" s="627"/>
      <c r="SZA123" s="627"/>
      <c r="SZB123" s="627"/>
      <c r="SZC123" s="627"/>
      <c r="SZD123" s="627"/>
      <c r="SZE123" s="627"/>
      <c r="SZF123" s="627"/>
      <c r="SZG123" s="627"/>
      <c r="SZH123" s="627"/>
      <c r="SZI123" s="627"/>
      <c r="SZJ123" s="627"/>
      <c r="SZK123" s="627"/>
      <c r="SZL123" s="627"/>
      <c r="SZM123" s="627"/>
      <c r="SZN123" s="627"/>
      <c r="SZO123" s="627"/>
      <c r="SZP123" s="627"/>
      <c r="SZQ123" s="627"/>
      <c r="SZR123" s="627"/>
      <c r="SZS123" s="627"/>
      <c r="SZT123" s="627"/>
      <c r="SZU123" s="627"/>
      <c r="SZV123" s="627"/>
      <c r="SZW123" s="627"/>
      <c r="SZX123" s="627"/>
      <c r="SZY123" s="627"/>
      <c r="SZZ123" s="627"/>
      <c r="TAA123" s="627"/>
      <c r="TAB123" s="627"/>
      <c r="TAC123" s="627"/>
      <c r="TAD123" s="627"/>
      <c r="TAE123" s="627"/>
      <c r="TAF123" s="627"/>
      <c r="TAG123" s="627"/>
      <c r="TAH123" s="627"/>
      <c r="TAI123" s="627"/>
      <c r="TAJ123" s="627"/>
      <c r="TAK123" s="627"/>
      <c r="TAL123" s="627"/>
      <c r="TAM123" s="627"/>
      <c r="TAN123" s="627"/>
      <c r="TAO123" s="627"/>
      <c r="TAP123" s="627"/>
      <c r="TAQ123" s="627"/>
      <c r="TAR123" s="627"/>
      <c r="TAS123" s="627"/>
      <c r="TAT123" s="627"/>
      <c r="TAU123" s="627"/>
      <c r="TAV123" s="627"/>
      <c r="TAW123" s="627"/>
      <c r="TAX123" s="627"/>
      <c r="TAY123" s="627"/>
      <c r="TAZ123" s="627"/>
      <c r="TBA123" s="627"/>
      <c r="TBB123" s="627"/>
      <c r="TBC123" s="627"/>
      <c r="TBD123" s="627"/>
      <c r="TBE123" s="627"/>
      <c r="TBF123" s="627"/>
      <c r="TBG123" s="627"/>
      <c r="TBH123" s="627"/>
      <c r="TBI123" s="627"/>
      <c r="TBJ123" s="627"/>
      <c r="TBK123" s="627"/>
      <c r="TBL123" s="627"/>
      <c r="TBM123" s="627"/>
      <c r="TBN123" s="627"/>
      <c r="TBO123" s="627"/>
      <c r="TBP123" s="627"/>
      <c r="TBQ123" s="627"/>
      <c r="TBR123" s="627"/>
      <c r="TBS123" s="627"/>
      <c r="TBT123" s="627"/>
      <c r="TBU123" s="627"/>
      <c r="TBV123" s="627"/>
      <c r="TBW123" s="627"/>
      <c r="TBX123" s="627"/>
      <c r="TBY123" s="627"/>
      <c r="TBZ123" s="627"/>
      <c r="TCA123" s="627"/>
      <c r="TCB123" s="627"/>
      <c r="TCC123" s="627"/>
      <c r="TCD123" s="627"/>
      <c r="TCE123" s="627"/>
      <c r="TCF123" s="627"/>
      <c r="TCG123" s="627"/>
      <c r="TCH123" s="627"/>
      <c r="TCI123" s="627"/>
      <c r="TCJ123" s="627"/>
      <c r="TCK123" s="627"/>
      <c r="TCL123" s="627"/>
      <c r="TCM123" s="627"/>
      <c r="TCN123" s="627"/>
      <c r="TCO123" s="627"/>
      <c r="TCP123" s="627"/>
      <c r="TCQ123" s="627"/>
      <c r="TCR123" s="627"/>
      <c r="TCS123" s="627"/>
      <c r="TCT123" s="627"/>
      <c r="TCU123" s="627"/>
      <c r="TCV123" s="627"/>
      <c r="TCW123" s="627"/>
      <c r="TCX123" s="627"/>
      <c r="TCY123" s="627"/>
      <c r="TCZ123" s="627"/>
      <c r="TDA123" s="627"/>
      <c r="TDB123" s="627"/>
      <c r="TDC123" s="627"/>
      <c r="TDD123" s="627"/>
      <c r="TDE123" s="627"/>
      <c r="TDF123" s="627"/>
      <c r="TDG123" s="627"/>
      <c r="TDH123" s="627"/>
      <c r="TDI123" s="627"/>
      <c r="TDJ123" s="627"/>
      <c r="TDK123" s="627"/>
      <c r="TDL123" s="627"/>
      <c r="TDM123" s="627"/>
      <c r="TDN123" s="627"/>
      <c r="TDO123" s="627"/>
      <c r="TDP123" s="627"/>
      <c r="TDQ123" s="627"/>
      <c r="TDR123" s="627"/>
      <c r="TDS123" s="627"/>
      <c r="TDT123" s="627"/>
      <c r="TDU123" s="627"/>
      <c r="TDV123" s="627"/>
      <c r="TDW123" s="627"/>
      <c r="TDX123" s="627"/>
      <c r="TDY123" s="627"/>
      <c r="TDZ123" s="627"/>
      <c r="TEA123" s="627"/>
      <c r="TEB123" s="627"/>
      <c r="TEC123" s="627"/>
      <c r="TED123" s="627"/>
      <c r="TEE123" s="627"/>
      <c r="TEF123" s="627"/>
      <c r="TEG123" s="627"/>
      <c r="TEH123" s="627"/>
      <c r="TEI123" s="627"/>
      <c r="TEJ123" s="627"/>
      <c r="TEK123" s="627"/>
      <c r="TEL123" s="627"/>
      <c r="TEM123" s="627"/>
      <c r="TEN123" s="627"/>
      <c r="TEO123" s="627"/>
      <c r="TEP123" s="627"/>
      <c r="TEQ123" s="627"/>
      <c r="TER123" s="627"/>
      <c r="TES123" s="627"/>
      <c r="TET123" s="627"/>
      <c r="TEU123" s="627"/>
      <c r="TEV123" s="627"/>
      <c r="TEW123" s="627"/>
      <c r="TEX123" s="627"/>
      <c r="TEY123" s="627"/>
      <c r="TEZ123" s="627"/>
      <c r="TFA123" s="627"/>
      <c r="TFB123" s="627"/>
      <c r="TFC123" s="627"/>
      <c r="TFD123" s="627"/>
      <c r="TFE123" s="627"/>
      <c r="TFF123" s="627"/>
      <c r="TFG123" s="627"/>
      <c r="TFH123" s="627"/>
      <c r="TFI123" s="627"/>
      <c r="TFJ123" s="627"/>
      <c r="TFK123" s="627"/>
      <c r="TFL123" s="627"/>
      <c r="TFM123" s="627"/>
      <c r="TFN123" s="627"/>
      <c r="TFO123" s="627"/>
      <c r="TFP123" s="627"/>
      <c r="TFQ123" s="627"/>
      <c r="TFR123" s="627"/>
      <c r="TFS123" s="627"/>
      <c r="TFT123" s="627"/>
      <c r="TFU123" s="627"/>
      <c r="TFV123" s="627"/>
      <c r="TFW123" s="627"/>
      <c r="TFX123" s="627"/>
      <c r="TFY123" s="627"/>
      <c r="TFZ123" s="627"/>
      <c r="TGA123" s="627"/>
      <c r="TGB123" s="627"/>
      <c r="TGC123" s="627"/>
      <c r="TGD123" s="627"/>
      <c r="TGE123" s="627"/>
      <c r="TGF123" s="627"/>
      <c r="TGG123" s="627"/>
      <c r="TGH123" s="627"/>
      <c r="TGI123" s="627"/>
      <c r="TGJ123" s="627"/>
      <c r="TGK123" s="627"/>
      <c r="TGL123" s="627"/>
      <c r="TGM123" s="627"/>
      <c r="TGN123" s="627"/>
      <c r="TGO123" s="627"/>
      <c r="TGP123" s="627"/>
      <c r="TGQ123" s="627"/>
      <c r="TGR123" s="627"/>
      <c r="TGS123" s="627"/>
      <c r="TGT123" s="627"/>
      <c r="TGU123" s="627"/>
      <c r="TGV123" s="627"/>
      <c r="TGW123" s="627"/>
      <c r="TGX123" s="627"/>
      <c r="TGY123" s="627"/>
      <c r="TGZ123" s="627"/>
      <c r="THA123" s="627"/>
      <c r="THB123" s="627"/>
      <c r="THC123" s="627"/>
      <c r="THD123" s="627"/>
      <c r="THE123" s="627"/>
      <c r="THF123" s="627"/>
      <c r="THG123" s="627"/>
      <c r="THH123" s="627"/>
      <c r="THI123" s="627"/>
      <c r="THJ123" s="627"/>
      <c r="THK123" s="627"/>
      <c r="THL123" s="627"/>
      <c r="THM123" s="627"/>
      <c r="THN123" s="627"/>
      <c r="THO123" s="627"/>
      <c r="THP123" s="627"/>
      <c r="THQ123" s="627"/>
      <c r="THR123" s="627"/>
      <c r="THS123" s="627"/>
      <c r="THT123" s="627"/>
      <c r="THU123" s="627"/>
      <c r="THV123" s="627"/>
      <c r="THW123" s="627"/>
      <c r="THX123" s="627"/>
      <c r="THY123" s="627"/>
      <c r="THZ123" s="627"/>
      <c r="TIA123" s="627"/>
      <c r="TIB123" s="627"/>
      <c r="TIC123" s="627"/>
      <c r="TID123" s="627"/>
      <c r="TIE123" s="627"/>
      <c r="TIF123" s="627"/>
      <c r="TIG123" s="627"/>
      <c r="TIH123" s="627"/>
      <c r="TII123" s="627"/>
      <c r="TIJ123" s="627"/>
      <c r="TIK123" s="627"/>
      <c r="TIL123" s="627"/>
      <c r="TIM123" s="627"/>
      <c r="TIN123" s="627"/>
      <c r="TIO123" s="627"/>
      <c r="TIP123" s="627"/>
      <c r="TIQ123" s="627"/>
      <c r="TIR123" s="627"/>
      <c r="TIS123" s="627"/>
      <c r="TIT123" s="627"/>
      <c r="TIU123" s="627"/>
      <c r="TIV123" s="627"/>
      <c r="TIW123" s="627"/>
      <c r="TIX123" s="627"/>
      <c r="TIY123" s="627"/>
      <c r="TIZ123" s="627"/>
      <c r="TJA123" s="627"/>
      <c r="TJB123" s="627"/>
      <c r="TJC123" s="627"/>
      <c r="TJD123" s="627"/>
      <c r="TJE123" s="627"/>
      <c r="TJF123" s="627"/>
      <c r="TJG123" s="627"/>
      <c r="TJH123" s="627"/>
      <c r="TJI123" s="627"/>
      <c r="TJJ123" s="627"/>
      <c r="TJK123" s="627"/>
      <c r="TJL123" s="627"/>
      <c r="TJM123" s="627"/>
      <c r="TJN123" s="627"/>
      <c r="TJO123" s="627"/>
      <c r="TJP123" s="627"/>
      <c r="TJQ123" s="627"/>
      <c r="TJR123" s="627"/>
      <c r="TJS123" s="627"/>
      <c r="TJT123" s="627"/>
      <c r="TJU123" s="627"/>
      <c r="TJV123" s="627"/>
      <c r="TJW123" s="627"/>
      <c r="TJX123" s="627"/>
      <c r="TJY123" s="627"/>
      <c r="TJZ123" s="627"/>
      <c r="TKA123" s="627"/>
      <c r="TKB123" s="627"/>
      <c r="TKC123" s="627"/>
      <c r="TKD123" s="627"/>
      <c r="TKE123" s="627"/>
      <c r="TKF123" s="627"/>
      <c r="TKG123" s="627"/>
      <c r="TKH123" s="627"/>
      <c r="TKI123" s="627"/>
      <c r="TKJ123" s="627"/>
      <c r="TKK123" s="627"/>
      <c r="TKL123" s="627"/>
      <c r="TKM123" s="627"/>
      <c r="TKN123" s="627"/>
      <c r="TKO123" s="627"/>
      <c r="TKP123" s="627"/>
      <c r="TKQ123" s="627"/>
      <c r="TKR123" s="627"/>
      <c r="TKS123" s="627"/>
      <c r="TKT123" s="627"/>
      <c r="TKU123" s="627"/>
      <c r="TKV123" s="627"/>
      <c r="TKW123" s="627"/>
      <c r="TKX123" s="627"/>
      <c r="TKY123" s="627"/>
      <c r="TKZ123" s="627"/>
      <c r="TLA123" s="627"/>
      <c r="TLB123" s="627"/>
      <c r="TLC123" s="627"/>
      <c r="TLD123" s="627"/>
      <c r="TLE123" s="627"/>
      <c r="TLF123" s="627"/>
      <c r="TLG123" s="627"/>
      <c r="TLH123" s="627"/>
      <c r="TLI123" s="627"/>
      <c r="TLJ123" s="627"/>
      <c r="TLK123" s="627"/>
      <c r="TLL123" s="627"/>
      <c r="TLM123" s="627"/>
      <c r="TLN123" s="627"/>
      <c r="TLO123" s="627"/>
      <c r="TLP123" s="627"/>
      <c r="TLQ123" s="627"/>
      <c r="TLR123" s="627"/>
      <c r="TLS123" s="627"/>
      <c r="TLT123" s="627"/>
      <c r="TLU123" s="627"/>
      <c r="TLV123" s="627"/>
      <c r="TLW123" s="627"/>
      <c r="TLX123" s="627"/>
      <c r="TLY123" s="627"/>
      <c r="TLZ123" s="627"/>
      <c r="TMA123" s="627"/>
      <c r="TMB123" s="627"/>
      <c r="TMC123" s="627"/>
      <c r="TMD123" s="627"/>
      <c r="TME123" s="627"/>
      <c r="TMF123" s="627"/>
      <c r="TMG123" s="627"/>
      <c r="TMH123" s="627"/>
      <c r="TMI123" s="627"/>
      <c r="TMJ123" s="627"/>
      <c r="TMK123" s="627"/>
      <c r="TML123" s="627"/>
      <c r="TMM123" s="627"/>
      <c r="TMN123" s="627"/>
      <c r="TMO123" s="627"/>
      <c r="TMP123" s="627"/>
      <c r="TMQ123" s="627"/>
      <c r="TMR123" s="627"/>
      <c r="TMS123" s="627"/>
      <c r="TMT123" s="627"/>
      <c r="TMU123" s="627"/>
      <c r="TMV123" s="627"/>
      <c r="TMW123" s="627"/>
      <c r="TMX123" s="627"/>
      <c r="TMY123" s="627"/>
      <c r="TMZ123" s="627"/>
      <c r="TNA123" s="627"/>
      <c r="TNB123" s="627"/>
      <c r="TNC123" s="627"/>
      <c r="TND123" s="627"/>
      <c r="TNE123" s="627"/>
      <c r="TNF123" s="627"/>
      <c r="TNG123" s="627"/>
      <c r="TNH123" s="627"/>
      <c r="TNI123" s="627"/>
      <c r="TNJ123" s="627"/>
      <c r="TNK123" s="627"/>
      <c r="TNL123" s="627"/>
      <c r="TNM123" s="627"/>
      <c r="TNN123" s="627"/>
      <c r="TNO123" s="627"/>
      <c r="TNP123" s="627"/>
      <c r="TNQ123" s="627"/>
      <c r="TNR123" s="627"/>
      <c r="TNS123" s="627"/>
      <c r="TNT123" s="627"/>
      <c r="TNU123" s="627"/>
      <c r="TNV123" s="627"/>
      <c r="TNW123" s="627"/>
      <c r="TNX123" s="627"/>
      <c r="TNY123" s="627"/>
      <c r="TNZ123" s="627"/>
      <c r="TOA123" s="627"/>
      <c r="TOB123" s="627"/>
      <c r="TOC123" s="627"/>
      <c r="TOD123" s="627"/>
      <c r="TOE123" s="627"/>
      <c r="TOF123" s="627"/>
      <c r="TOG123" s="627"/>
      <c r="TOH123" s="627"/>
      <c r="TOI123" s="627"/>
      <c r="TOJ123" s="627"/>
      <c r="TOK123" s="627"/>
      <c r="TOL123" s="627"/>
      <c r="TOM123" s="627"/>
      <c r="TON123" s="627"/>
      <c r="TOO123" s="627"/>
      <c r="TOP123" s="627"/>
      <c r="TOQ123" s="627"/>
      <c r="TOR123" s="627"/>
      <c r="TOS123" s="627"/>
      <c r="TOT123" s="627"/>
      <c r="TOU123" s="627"/>
      <c r="TOV123" s="627"/>
      <c r="TOW123" s="627"/>
      <c r="TOX123" s="627"/>
      <c r="TOY123" s="627"/>
      <c r="TOZ123" s="627"/>
      <c r="TPA123" s="627"/>
      <c r="TPB123" s="627"/>
      <c r="TPC123" s="627"/>
      <c r="TPD123" s="627"/>
      <c r="TPE123" s="627"/>
      <c r="TPF123" s="627"/>
      <c r="TPG123" s="627"/>
      <c r="TPH123" s="627"/>
      <c r="TPI123" s="627"/>
      <c r="TPJ123" s="627"/>
      <c r="TPK123" s="627"/>
      <c r="TPL123" s="627"/>
      <c r="TPM123" s="627"/>
      <c r="TPN123" s="627"/>
      <c r="TPO123" s="627"/>
      <c r="TPP123" s="627"/>
      <c r="TPQ123" s="627"/>
      <c r="TPR123" s="627"/>
      <c r="TPS123" s="627"/>
      <c r="TPT123" s="627"/>
      <c r="TPU123" s="627"/>
      <c r="TPV123" s="627"/>
      <c r="TPW123" s="627"/>
      <c r="TPX123" s="627"/>
      <c r="TPY123" s="627"/>
      <c r="TPZ123" s="627"/>
      <c r="TQA123" s="627"/>
      <c r="TQB123" s="627"/>
      <c r="TQC123" s="627"/>
      <c r="TQD123" s="627"/>
      <c r="TQE123" s="627"/>
      <c r="TQF123" s="627"/>
      <c r="TQG123" s="627"/>
      <c r="TQH123" s="627"/>
      <c r="TQI123" s="627"/>
      <c r="TQJ123" s="627"/>
      <c r="TQK123" s="627"/>
      <c r="TQL123" s="627"/>
      <c r="TQM123" s="627"/>
      <c r="TQN123" s="627"/>
      <c r="TQO123" s="627"/>
      <c r="TQP123" s="627"/>
      <c r="TQQ123" s="627"/>
      <c r="TQR123" s="627"/>
      <c r="TQS123" s="627"/>
      <c r="TQT123" s="627"/>
      <c r="TQU123" s="627"/>
      <c r="TQV123" s="627"/>
      <c r="TQW123" s="627"/>
      <c r="TQX123" s="627"/>
      <c r="TQY123" s="627"/>
      <c r="TQZ123" s="627"/>
      <c r="TRA123" s="627"/>
      <c r="TRB123" s="627"/>
      <c r="TRC123" s="627"/>
      <c r="TRD123" s="627"/>
      <c r="TRE123" s="627"/>
      <c r="TRF123" s="627"/>
      <c r="TRG123" s="627"/>
      <c r="TRH123" s="627"/>
      <c r="TRI123" s="627"/>
      <c r="TRJ123" s="627"/>
      <c r="TRK123" s="627"/>
      <c r="TRL123" s="627"/>
      <c r="TRM123" s="627"/>
      <c r="TRN123" s="627"/>
      <c r="TRO123" s="627"/>
      <c r="TRP123" s="627"/>
      <c r="TRQ123" s="627"/>
      <c r="TRR123" s="627"/>
      <c r="TRS123" s="627"/>
      <c r="TRT123" s="627"/>
      <c r="TRU123" s="627"/>
      <c r="TRV123" s="627"/>
      <c r="TRW123" s="627"/>
      <c r="TRX123" s="627"/>
      <c r="TRY123" s="627"/>
      <c r="TRZ123" s="627"/>
      <c r="TSA123" s="627"/>
      <c r="TSB123" s="627"/>
      <c r="TSC123" s="627"/>
      <c r="TSD123" s="627"/>
      <c r="TSE123" s="627"/>
      <c r="TSF123" s="627"/>
      <c r="TSG123" s="627"/>
      <c r="TSH123" s="627"/>
      <c r="TSI123" s="627"/>
      <c r="TSJ123" s="627"/>
      <c r="TSK123" s="627"/>
      <c r="TSL123" s="627"/>
      <c r="TSM123" s="627"/>
      <c r="TSN123" s="627"/>
      <c r="TSO123" s="627"/>
      <c r="TSP123" s="627"/>
      <c r="TSQ123" s="627"/>
      <c r="TSR123" s="627"/>
      <c r="TSS123" s="627"/>
      <c r="TST123" s="627"/>
      <c r="TSU123" s="627"/>
      <c r="TSV123" s="627"/>
      <c r="TSW123" s="627"/>
      <c r="TSX123" s="627"/>
      <c r="TSY123" s="627"/>
      <c r="TSZ123" s="627"/>
      <c r="TTA123" s="627"/>
      <c r="TTB123" s="627"/>
      <c r="TTC123" s="627"/>
      <c r="TTD123" s="627"/>
      <c r="TTE123" s="627"/>
      <c r="TTF123" s="627"/>
      <c r="TTG123" s="627"/>
      <c r="TTH123" s="627"/>
      <c r="TTI123" s="627"/>
      <c r="TTJ123" s="627"/>
      <c r="TTK123" s="627"/>
      <c r="TTL123" s="627"/>
      <c r="TTM123" s="627"/>
      <c r="TTN123" s="627"/>
      <c r="TTO123" s="627"/>
      <c r="TTP123" s="627"/>
      <c r="TTQ123" s="627"/>
      <c r="TTR123" s="627"/>
      <c r="TTS123" s="627"/>
      <c r="TTT123" s="627"/>
      <c r="TTU123" s="627"/>
      <c r="TTV123" s="627"/>
      <c r="TTW123" s="627"/>
      <c r="TTX123" s="627"/>
      <c r="TTY123" s="627"/>
      <c r="TTZ123" s="627"/>
      <c r="TUA123" s="627"/>
      <c r="TUB123" s="627"/>
      <c r="TUC123" s="627"/>
      <c r="TUD123" s="627"/>
      <c r="TUE123" s="627"/>
      <c r="TUF123" s="627"/>
      <c r="TUG123" s="627"/>
      <c r="TUH123" s="627"/>
      <c r="TUI123" s="627"/>
      <c r="TUJ123" s="627"/>
      <c r="TUK123" s="627"/>
      <c r="TUL123" s="627"/>
      <c r="TUM123" s="627"/>
      <c r="TUN123" s="627"/>
      <c r="TUO123" s="627"/>
      <c r="TUP123" s="627"/>
      <c r="TUQ123" s="627"/>
      <c r="TUR123" s="627"/>
      <c r="TUS123" s="627"/>
      <c r="TUT123" s="627"/>
      <c r="TUU123" s="627"/>
      <c r="TUV123" s="627"/>
      <c r="TUW123" s="627"/>
      <c r="TUX123" s="627"/>
      <c r="TUY123" s="627"/>
      <c r="TUZ123" s="627"/>
      <c r="TVA123" s="627"/>
      <c r="TVB123" s="627"/>
      <c r="TVC123" s="627"/>
      <c r="TVD123" s="627"/>
      <c r="TVE123" s="627"/>
      <c r="TVF123" s="627"/>
      <c r="TVG123" s="627"/>
      <c r="TVH123" s="627"/>
      <c r="TVI123" s="627"/>
      <c r="TVJ123" s="627"/>
      <c r="TVK123" s="627"/>
      <c r="TVL123" s="627"/>
      <c r="TVM123" s="627"/>
      <c r="TVN123" s="627"/>
      <c r="TVO123" s="627"/>
      <c r="TVP123" s="627"/>
      <c r="TVQ123" s="627"/>
      <c r="TVR123" s="627"/>
      <c r="TVS123" s="627"/>
      <c r="TVT123" s="627"/>
      <c r="TVU123" s="627"/>
      <c r="TVV123" s="627"/>
      <c r="TVW123" s="627"/>
      <c r="TVX123" s="627"/>
      <c r="TVY123" s="627"/>
      <c r="TVZ123" s="627"/>
      <c r="TWA123" s="627"/>
      <c r="TWB123" s="627"/>
      <c r="TWC123" s="627"/>
      <c r="TWD123" s="627"/>
      <c r="TWE123" s="627"/>
      <c r="TWF123" s="627"/>
      <c r="TWG123" s="627"/>
      <c r="TWH123" s="627"/>
      <c r="TWI123" s="627"/>
      <c r="TWJ123" s="627"/>
      <c r="TWK123" s="627"/>
      <c r="TWL123" s="627"/>
      <c r="TWM123" s="627"/>
      <c r="TWN123" s="627"/>
      <c r="TWO123" s="627"/>
      <c r="TWP123" s="627"/>
      <c r="TWQ123" s="627"/>
      <c r="TWR123" s="627"/>
      <c r="TWS123" s="627"/>
      <c r="TWT123" s="627"/>
      <c r="TWU123" s="627"/>
      <c r="TWV123" s="627"/>
      <c r="TWW123" s="627"/>
      <c r="TWX123" s="627"/>
      <c r="TWY123" s="627"/>
      <c r="TWZ123" s="627"/>
      <c r="TXA123" s="627"/>
      <c r="TXB123" s="627"/>
      <c r="TXC123" s="627"/>
      <c r="TXD123" s="627"/>
      <c r="TXE123" s="627"/>
      <c r="TXF123" s="627"/>
      <c r="TXG123" s="627"/>
      <c r="TXH123" s="627"/>
      <c r="TXI123" s="627"/>
      <c r="TXJ123" s="627"/>
      <c r="TXK123" s="627"/>
      <c r="TXL123" s="627"/>
      <c r="TXM123" s="627"/>
      <c r="TXN123" s="627"/>
      <c r="TXO123" s="627"/>
      <c r="TXP123" s="627"/>
      <c r="TXQ123" s="627"/>
      <c r="TXR123" s="627"/>
      <c r="TXS123" s="627"/>
      <c r="TXT123" s="627"/>
      <c r="TXU123" s="627"/>
      <c r="TXV123" s="627"/>
      <c r="TXW123" s="627"/>
      <c r="TXX123" s="627"/>
      <c r="TXY123" s="627"/>
      <c r="TXZ123" s="627"/>
      <c r="TYA123" s="627"/>
      <c r="TYB123" s="627"/>
      <c r="TYC123" s="627"/>
      <c r="TYD123" s="627"/>
      <c r="TYE123" s="627"/>
      <c r="TYF123" s="627"/>
      <c r="TYG123" s="627"/>
      <c r="TYH123" s="627"/>
      <c r="TYI123" s="627"/>
      <c r="TYJ123" s="627"/>
      <c r="TYK123" s="627"/>
      <c r="TYL123" s="627"/>
      <c r="TYM123" s="627"/>
      <c r="TYN123" s="627"/>
      <c r="TYO123" s="627"/>
      <c r="TYP123" s="627"/>
      <c r="TYQ123" s="627"/>
      <c r="TYR123" s="627"/>
      <c r="TYS123" s="627"/>
      <c r="TYT123" s="627"/>
      <c r="TYU123" s="627"/>
      <c r="TYV123" s="627"/>
      <c r="TYW123" s="627"/>
      <c r="TYX123" s="627"/>
      <c r="TYY123" s="627"/>
      <c r="TYZ123" s="627"/>
      <c r="TZA123" s="627"/>
      <c r="TZB123" s="627"/>
      <c r="TZC123" s="627"/>
      <c r="TZD123" s="627"/>
      <c r="TZE123" s="627"/>
      <c r="TZF123" s="627"/>
      <c r="TZG123" s="627"/>
      <c r="TZH123" s="627"/>
      <c r="TZI123" s="627"/>
      <c r="TZJ123" s="627"/>
      <c r="TZK123" s="627"/>
      <c r="TZL123" s="627"/>
      <c r="TZM123" s="627"/>
      <c r="TZN123" s="627"/>
      <c r="TZO123" s="627"/>
      <c r="TZP123" s="627"/>
      <c r="TZQ123" s="627"/>
      <c r="TZR123" s="627"/>
      <c r="TZS123" s="627"/>
      <c r="TZT123" s="627"/>
      <c r="TZU123" s="627"/>
      <c r="TZV123" s="627"/>
      <c r="TZW123" s="627"/>
      <c r="TZX123" s="627"/>
      <c r="TZY123" s="627"/>
      <c r="TZZ123" s="627"/>
      <c r="UAA123" s="627"/>
      <c r="UAB123" s="627"/>
      <c r="UAC123" s="627"/>
      <c r="UAD123" s="627"/>
      <c r="UAE123" s="627"/>
      <c r="UAF123" s="627"/>
      <c r="UAG123" s="627"/>
      <c r="UAH123" s="627"/>
      <c r="UAI123" s="627"/>
      <c r="UAJ123" s="627"/>
      <c r="UAK123" s="627"/>
      <c r="UAL123" s="627"/>
      <c r="UAM123" s="627"/>
      <c r="UAN123" s="627"/>
      <c r="UAO123" s="627"/>
      <c r="UAP123" s="627"/>
      <c r="UAQ123" s="627"/>
      <c r="UAR123" s="627"/>
      <c r="UAS123" s="627"/>
      <c r="UAT123" s="627"/>
      <c r="UAU123" s="627"/>
      <c r="UAV123" s="627"/>
      <c r="UAW123" s="627"/>
      <c r="UAX123" s="627"/>
      <c r="UAY123" s="627"/>
      <c r="UAZ123" s="627"/>
      <c r="UBA123" s="627"/>
      <c r="UBB123" s="627"/>
      <c r="UBC123" s="627"/>
      <c r="UBD123" s="627"/>
      <c r="UBE123" s="627"/>
      <c r="UBF123" s="627"/>
      <c r="UBG123" s="627"/>
      <c r="UBH123" s="627"/>
      <c r="UBI123" s="627"/>
      <c r="UBJ123" s="627"/>
      <c r="UBK123" s="627"/>
      <c r="UBL123" s="627"/>
      <c r="UBM123" s="627"/>
      <c r="UBN123" s="627"/>
      <c r="UBO123" s="627"/>
      <c r="UBP123" s="627"/>
      <c r="UBQ123" s="627"/>
      <c r="UBR123" s="627"/>
      <c r="UBS123" s="627"/>
      <c r="UBT123" s="627"/>
      <c r="UBU123" s="627"/>
      <c r="UBV123" s="627"/>
      <c r="UBW123" s="627"/>
      <c r="UBX123" s="627"/>
      <c r="UBY123" s="627"/>
      <c r="UBZ123" s="627"/>
      <c r="UCA123" s="627"/>
      <c r="UCB123" s="627"/>
      <c r="UCC123" s="627"/>
      <c r="UCD123" s="627"/>
      <c r="UCE123" s="627"/>
      <c r="UCF123" s="627"/>
      <c r="UCG123" s="627"/>
      <c r="UCH123" s="627"/>
      <c r="UCI123" s="627"/>
      <c r="UCJ123" s="627"/>
      <c r="UCK123" s="627"/>
      <c r="UCL123" s="627"/>
      <c r="UCM123" s="627"/>
      <c r="UCN123" s="627"/>
      <c r="UCO123" s="627"/>
      <c r="UCP123" s="627"/>
      <c r="UCQ123" s="627"/>
      <c r="UCR123" s="627"/>
      <c r="UCS123" s="627"/>
      <c r="UCT123" s="627"/>
      <c r="UCU123" s="627"/>
      <c r="UCV123" s="627"/>
      <c r="UCW123" s="627"/>
      <c r="UCX123" s="627"/>
      <c r="UCY123" s="627"/>
      <c r="UCZ123" s="627"/>
      <c r="UDA123" s="627"/>
      <c r="UDB123" s="627"/>
      <c r="UDC123" s="627"/>
      <c r="UDD123" s="627"/>
      <c r="UDE123" s="627"/>
      <c r="UDF123" s="627"/>
      <c r="UDG123" s="627"/>
      <c r="UDH123" s="627"/>
      <c r="UDI123" s="627"/>
      <c r="UDJ123" s="627"/>
      <c r="UDK123" s="627"/>
      <c r="UDL123" s="627"/>
      <c r="UDM123" s="627"/>
      <c r="UDN123" s="627"/>
      <c r="UDO123" s="627"/>
      <c r="UDP123" s="627"/>
      <c r="UDQ123" s="627"/>
      <c r="UDR123" s="627"/>
      <c r="UDS123" s="627"/>
      <c r="UDT123" s="627"/>
      <c r="UDU123" s="627"/>
      <c r="UDV123" s="627"/>
      <c r="UDW123" s="627"/>
      <c r="UDX123" s="627"/>
      <c r="UDY123" s="627"/>
      <c r="UDZ123" s="627"/>
      <c r="UEA123" s="627"/>
      <c r="UEB123" s="627"/>
      <c r="UEC123" s="627"/>
      <c r="UED123" s="627"/>
      <c r="UEE123" s="627"/>
      <c r="UEF123" s="627"/>
      <c r="UEG123" s="627"/>
      <c r="UEH123" s="627"/>
      <c r="UEI123" s="627"/>
      <c r="UEJ123" s="627"/>
      <c r="UEK123" s="627"/>
      <c r="UEL123" s="627"/>
      <c r="UEM123" s="627"/>
      <c r="UEN123" s="627"/>
      <c r="UEO123" s="627"/>
      <c r="UEP123" s="627"/>
      <c r="UEQ123" s="627"/>
      <c r="UER123" s="627"/>
      <c r="UES123" s="627"/>
      <c r="UET123" s="627"/>
      <c r="UEU123" s="627"/>
      <c r="UEV123" s="627"/>
      <c r="UEW123" s="627"/>
      <c r="UEX123" s="627"/>
      <c r="UEY123" s="627"/>
      <c r="UEZ123" s="627"/>
      <c r="UFA123" s="627"/>
      <c r="UFB123" s="627"/>
      <c r="UFC123" s="627"/>
      <c r="UFD123" s="627"/>
      <c r="UFE123" s="627"/>
      <c r="UFF123" s="627"/>
      <c r="UFG123" s="627"/>
      <c r="UFH123" s="627"/>
      <c r="UFI123" s="627"/>
      <c r="UFJ123" s="627"/>
      <c r="UFK123" s="627"/>
      <c r="UFL123" s="627"/>
      <c r="UFM123" s="627"/>
      <c r="UFN123" s="627"/>
      <c r="UFO123" s="627"/>
      <c r="UFP123" s="627"/>
      <c r="UFQ123" s="627"/>
      <c r="UFR123" s="627"/>
      <c r="UFS123" s="627"/>
      <c r="UFT123" s="627"/>
      <c r="UFU123" s="627"/>
      <c r="UFV123" s="627"/>
      <c r="UFW123" s="627"/>
      <c r="UFX123" s="627"/>
      <c r="UFY123" s="627"/>
      <c r="UFZ123" s="627"/>
      <c r="UGA123" s="627"/>
      <c r="UGB123" s="627"/>
      <c r="UGC123" s="627"/>
      <c r="UGD123" s="627"/>
      <c r="UGE123" s="627"/>
      <c r="UGF123" s="627"/>
      <c r="UGG123" s="627"/>
      <c r="UGH123" s="627"/>
      <c r="UGI123" s="627"/>
      <c r="UGJ123" s="627"/>
      <c r="UGK123" s="627"/>
      <c r="UGL123" s="627"/>
      <c r="UGM123" s="627"/>
      <c r="UGN123" s="627"/>
      <c r="UGO123" s="627"/>
      <c r="UGP123" s="627"/>
      <c r="UGQ123" s="627"/>
      <c r="UGR123" s="627"/>
      <c r="UGS123" s="627"/>
      <c r="UGT123" s="627"/>
      <c r="UGU123" s="627"/>
      <c r="UGV123" s="627"/>
      <c r="UGW123" s="627"/>
      <c r="UGX123" s="627"/>
      <c r="UGY123" s="627"/>
      <c r="UGZ123" s="627"/>
      <c r="UHA123" s="627"/>
      <c r="UHB123" s="627"/>
      <c r="UHC123" s="627"/>
      <c r="UHD123" s="627"/>
      <c r="UHE123" s="627"/>
      <c r="UHF123" s="627"/>
      <c r="UHG123" s="627"/>
      <c r="UHH123" s="627"/>
      <c r="UHI123" s="627"/>
      <c r="UHJ123" s="627"/>
      <c r="UHK123" s="627"/>
      <c r="UHL123" s="627"/>
      <c r="UHM123" s="627"/>
      <c r="UHN123" s="627"/>
      <c r="UHO123" s="627"/>
      <c r="UHP123" s="627"/>
      <c r="UHQ123" s="627"/>
      <c r="UHR123" s="627"/>
      <c r="UHS123" s="627"/>
      <c r="UHT123" s="627"/>
      <c r="UHU123" s="627"/>
      <c r="UHV123" s="627"/>
      <c r="UHW123" s="627"/>
      <c r="UHX123" s="627"/>
      <c r="UHY123" s="627"/>
      <c r="UHZ123" s="627"/>
      <c r="UIA123" s="627"/>
      <c r="UIB123" s="627"/>
      <c r="UIC123" s="627"/>
      <c r="UID123" s="627"/>
      <c r="UIE123" s="627"/>
      <c r="UIF123" s="627"/>
      <c r="UIG123" s="627"/>
      <c r="UIH123" s="627"/>
      <c r="UII123" s="627"/>
      <c r="UIJ123" s="627"/>
      <c r="UIK123" s="627"/>
      <c r="UIL123" s="627"/>
      <c r="UIM123" s="627"/>
      <c r="UIN123" s="627"/>
      <c r="UIO123" s="627"/>
      <c r="UIP123" s="627"/>
      <c r="UIQ123" s="627"/>
      <c r="UIR123" s="627"/>
      <c r="UIS123" s="627"/>
      <c r="UIT123" s="627"/>
      <c r="UIU123" s="627"/>
      <c r="UIV123" s="627"/>
      <c r="UIW123" s="627"/>
      <c r="UIX123" s="627"/>
      <c r="UIY123" s="627"/>
      <c r="UIZ123" s="627"/>
      <c r="UJA123" s="627"/>
      <c r="UJB123" s="627"/>
      <c r="UJC123" s="627"/>
      <c r="UJD123" s="627"/>
      <c r="UJE123" s="627"/>
      <c r="UJF123" s="627"/>
      <c r="UJG123" s="627"/>
      <c r="UJH123" s="627"/>
      <c r="UJI123" s="627"/>
      <c r="UJJ123" s="627"/>
      <c r="UJK123" s="627"/>
      <c r="UJL123" s="627"/>
      <c r="UJM123" s="627"/>
      <c r="UJN123" s="627"/>
      <c r="UJO123" s="627"/>
      <c r="UJP123" s="627"/>
      <c r="UJQ123" s="627"/>
      <c r="UJR123" s="627"/>
      <c r="UJS123" s="627"/>
      <c r="UJT123" s="627"/>
      <c r="UJU123" s="627"/>
      <c r="UJV123" s="627"/>
      <c r="UJW123" s="627"/>
      <c r="UJX123" s="627"/>
      <c r="UJY123" s="627"/>
      <c r="UJZ123" s="627"/>
      <c r="UKA123" s="627"/>
      <c r="UKB123" s="627"/>
      <c r="UKC123" s="627"/>
      <c r="UKD123" s="627"/>
      <c r="UKE123" s="627"/>
      <c r="UKF123" s="627"/>
      <c r="UKG123" s="627"/>
      <c r="UKH123" s="627"/>
      <c r="UKI123" s="627"/>
      <c r="UKJ123" s="627"/>
      <c r="UKK123" s="627"/>
      <c r="UKL123" s="627"/>
      <c r="UKM123" s="627"/>
      <c r="UKN123" s="627"/>
      <c r="UKO123" s="627"/>
      <c r="UKP123" s="627"/>
      <c r="UKQ123" s="627"/>
      <c r="UKR123" s="627"/>
      <c r="UKS123" s="627"/>
      <c r="UKT123" s="627"/>
      <c r="UKU123" s="627"/>
      <c r="UKV123" s="627"/>
      <c r="UKW123" s="627"/>
      <c r="UKX123" s="627"/>
      <c r="UKY123" s="627"/>
      <c r="UKZ123" s="627"/>
      <c r="ULA123" s="627"/>
      <c r="ULB123" s="627"/>
      <c r="ULC123" s="627"/>
      <c r="ULD123" s="627"/>
      <c r="ULE123" s="627"/>
      <c r="ULF123" s="627"/>
      <c r="ULG123" s="627"/>
      <c r="ULH123" s="627"/>
      <c r="ULI123" s="627"/>
      <c r="ULJ123" s="627"/>
      <c r="ULK123" s="627"/>
      <c r="ULL123" s="627"/>
      <c r="ULM123" s="627"/>
      <c r="ULN123" s="627"/>
      <c r="ULO123" s="627"/>
      <c r="ULP123" s="627"/>
      <c r="ULQ123" s="627"/>
      <c r="ULR123" s="627"/>
      <c r="ULS123" s="627"/>
      <c r="ULT123" s="627"/>
      <c r="ULU123" s="627"/>
      <c r="ULV123" s="627"/>
      <c r="ULW123" s="627"/>
      <c r="ULX123" s="627"/>
      <c r="ULY123" s="627"/>
      <c r="ULZ123" s="627"/>
      <c r="UMA123" s="627"/>
      <c r="UMB123" s="627"/>
      <c r="UMC123" s="627"/>
      <c r="UMD123" s="627"/>
      <c r="UME123" s="627"/>
      <c r="UMF123" s="627"/>
      <c r="UMG123" s="627"/>
      <c r="UMH123" s="627"/>
      <c r="UMI123" s="627"/>
      <c r="UMJ123" s="627"/>
      <c r="UMK123" s="627"/>
      <c r="UML123" s="627"/>
      <c r="UMM123" s="627"/>
      <c r="UMN123" s="627"/>
      <c r="UMO123" s="627"/>
      <c r="UMP123" s="627"/>
      <c r="UMQ123" s="627"/>
      <c r="UMR123" s="627"/>
      <c r="UMS123" s="627"/>
      <c r="UMT123" s="627"/>
      <c r="UMU123" s="627"/>
      <c r="UMV123" s="627"/>
      <c r="UMW123" s="627"/>
      <c r="UMX123" s="627"/>
      <c r="UMY123" s="627"/>
      <c r="UMZ123" s="627"/>
      <c r="UNA123" s="627"/>
      <c r="UNB123" s="627"/>
      <c r="UNC123" s="627"/>
      <c r="UND123" s="627"/>
      <c r="UNE123" s="627"/>
      <c r="UNF123" s="627"/>
      <c r="UNG123" s="627"/>
      <c r="UNH123" s="627"/>
      <c r="UNI123" s="627"/>
      <c r="UNJ123" s="627"/>
      <c r="UNK123" s="627"/>
      <c r="UNL123" s="627"/>
      <c r="UNM123" s="627"/>
      <c r="UNN123" s="627"/>
      <c r="UNO123" s="627"/>
      <c r="UNP123" s="627"/>
      <c r="UNQ123" s="627"/>
      <c r="UNR123" s="627"/>
      <c r="UNS123" s="627"/>
      <c r="UNT123" s="627"/>
      <c r="UNU123" s="627"/>
      <c r="UNV123" s="627"/>
      <c r="UNW123" s="627"/>
      <c r="UNX123" s="627"/>
      <c r="UNY123" s="627"/>
      <c r="UNZ123" s="627"/>
      <c r="UOA123" s="627"/>
      <c r="UOB123" s="627"/>
      <c r="UOC123" s="627"/>
      <c r="UOD123" s="627"/>
      <c r="UOE123" s="627"/>
      <c r="UOF123" s="627"/>
      <c r="UOG123" s="627"/>
      <c r="UOH123" s="627"/>
      <c r="UOI123" s="627"/>
      <c r="UOJ123" s="627"/>
      <c r="UOK123" s="627"/>
      <c r="UOL123" s="627"/>
      <c r="UOM123" s="627"/>
      <c r="UON123" s="627"/>
      <c r="UOO123" s="627"/>
      <c r="UOP123" s="627"/>
      <c r="UOQ123" s="627"/>
      <c r="UOR123" s="627"/>
      <c r="UOS123" s="627"/>
      <c r="UOT123" s="627"/>
      <c r="UOU123" s="627"/>
      <c r="UOV123" s="627"/>
      <c r="UOW123" s="627"/>
      <c r="UOX123" s="627"/>
      <c r="UOY123" s="627"/>
      <c r="UOZ123" s="627"/>
      <c r="UPA123" s="627"/>
      <c r="UPB123" s="627"/>
      <c r="UPC123" s="627"/>
      <c r="UPD123" s="627"/>
      <c r="UPE123" s="627"/>
      <c r="UPF123" s="627"/>
      <c r="UPG123" s="627"/>
      <c r="UPH123" s="627"/>
      <c r="UPI123" s="627"/>
      <c r="UPJ123" s="627"/>
      <c r="UPK123" s="627"/>
      <c r="UPL123" s="627"/>
      <c r="UPM123" s="627"/>
      <c r="UPN123" s="627"/>
      <c r="UPO123" s="627"/>
      <c r="UPP123" s="627"/>
      <c r="UPQ123" s="627"/>
      <c r="UPR123" s="627"/>
      <c r="UPS123" s="627"/>
      <c r="UPT123" s="627"/>
      <c r="UPU123" s="627"/>
      <c r="UPV123" s="627"/>
      <c r="UPW123" s="627"/>
      <c r="UPX123" s="627"/>
      <c r="UPY123" s="627"/>
      <c r="UPZ123" s="627"/>
      <c r="UQA123" s="627"/>
      <c r="UQB123" s="627"/>
      <c r="UQC123" s="627"/>
      <c r="UQD123" s="627"/>
      <c r="UQE123" s="627"/>
      <c r="UQF123" s="627"/>
      <c r="UQG123" s="627"/>
      <c r="UQH123" s="627"/>
      <c r="UQI123" s="627"/>
      <c r="UQJ123" s="627"/>
      <c r="UQK123" s="627"/>
      <c r="UQL123" s="627"/>
      <c r="UQM123" s="627"/>
      <c r="UQN123" s="627"/>
      <c r="UQO123" s="627"/>
      <c r="UQP123" s="627"/>
      <c r="UQQ123" s="627"/>
      <c r="UQR123" s="627"/>
      <c r="UQS123" s="627"/>
      <c r="UQT123" s="627"/>
      <c r="UQU123" s="627"/>
      <c r="UQV123" s="627"/>
      <c r="UQW123" s="627"/>
      <c r="UQX123" s="627"/>
      <c r="UQY123" s="627"/>
      <c r="UQZ123" s="627"/>
      <c r="URA123" s="627"/>
      <c r="URB123" s="627"/>
      <c r="URC123" s="627"/>
      <c r="URD123" s="627"/>
      <c r="URE123" s="627"/>
      <c r="URF123" s="627"/>
      <c r="URG123" s="627"/>
      <c r="URH123" s="627"/>
      <c r="URI123" s="627"/>
      <c r="URJ123" s="627"/>
      <c r="URK123" s="627"/>
      <c r="URL123" s="627"/>
      <c r="URM123" s="627"/>
      <c r="URN123" s="627"/>
      <c r="URO123" s="627"/>
      <c r="URP123" s="627"/>
      <c r="URQ123" s="627"/>
      <c r="URR123" s="627"/>
      <c r="URS123" s="627"/>
      <c r="URT123" s="627"/>
      <c r="URU123" s="627"/>
      <c r="URV123" s="627"/>
      <c r="URW123" s="627"/>
      <c r="URX123" s="627"/>
      <c r="URY123" s="627"/>
      <c r="URZ123" s="627"/>
      <c r="USA123" s="627"/>
      <c r="USB123" s="627"/>
      <c r="USC123" s="627"/>
      <c r="USD123" s="627"/>
      <c r="USE123" s="627"/>
      <c r="USF123" s="627"/>
      <c r="USG123" s="627"/>
      <c r="USH123" s="627"/>
      <c r="USI123" s="627"/>
      <c r="USJ123" s="627"/>
      <c r="USK123" s="627"/>
      <c r="USL123" s="627"/>
      <c r="USM123" s="627"/>
      <c r="USN123" s="627"/>
      <c r="USO123" s="627"/>
      <c r="USP123" s="627"/>
      <c r="USQ123" s="627"/>
      <c r="USR123" s="627"/>
      <c r="USS123" s="627"/>
      <c r="UST123" s="627"/>
      <c r="USU123" s="627"/>
      <c r="USV123" s="627"/>
      <c r="USW123" s="627"/>
      <c r="USX123" s="627"/>
      <c r="USY123" s="627"/>
      <c r="USZ123" s="627"/>
      <c r="UTA123" s="627"/>
      <c r="UTB123" s="627"/>
      <c r="UTC123" s="627"/>
      <c r="UTD123" s="627"/>
      <c r="UTE123" s="627"/>
      <c r="UTF123" s="627"/>
      <c r="UTG123" s="627"/>
      <c r="UTH123" s="627"/>
      <c r="UTI123" s="627"/>
      <c r="UTJ123" s="627"/>
      <c r="UTK123" s="627"/>
      <c r="UTL123" s="627"/>
      <c r="UTM123" s="627"/>
      <c r="UTN123" s="627"/>
      <c r="UTO123" s="627"/>
      <c r="UTP123" s="627"/>
      <c r="UTQ123" s="627"/>
      <c r="UTR123" s="627"/>
      <c r="UTS123" s="627"/>
      <c r="UTT123" s="627"/>
      <c r="UTU123" s="627"/>
      <c r="UTV123" s="627"/>
      <c r="UTW123" s="627"/>
      <c r="UTX123" s="627"/>
      <c r="UTY123" s="627"/>
      <c r="UTZ123" s="627"/>
      <c r="UUA123" s="627"/>
      <c r="UUB123" s="627"/>
      <c r="UUC123" s="627"/>
      <c r="UUD123" s="627"/>
      <c r="UUE123" s="627"/>
      <c r="UUF123" s="627"/>
      <c r="UUG123" s="627"/>
      <c r="UUH123" s="627"/>
      <c r="UUI123" s="627"/>
      <c r="UUJ123" s="627"/>
      <c r="UUK123" s="627"/>
      <c r="UUL123" s="627"/>
      <c r="UUM123" s="627"/>
      <c r="UUN123" s="627"/>
      <c r="UUO123" s="627"/>
      <c r="UUP123" s="627"/>
      <c r="UUQ123" s="627"/>
      <c r="UUR123" s="627"/>
      <c r="UUS123" s="627"/>
      <c r="UUT123" s="627"/>
      <c r="UUU123" s="627"/>
      <c r="UUV123" s="627"/>
      <c r="UUW123" s="627"/>
      <c r="UUX123" s="627"/>
      <c r="UUY123" s="627"/>
      <c r="UUZ123" s="627"/>
      <c r="UVA123" s="627"/>
      <c r="UVB123" s="627"/>
      <c r="UVC123" s="627"/>
      <c r="UVD123" s="627"/>
      <c r="UVE123" s="627"/>
      <c r="UVF123" s="627"/>
      <c r="UVG123" s="627"/>
      <c r="UVH123" s="627"/>
      <c r="UVI123" s="627"/>
      <c r="UVJ123" s="627"/>
      <c r="UVK123" s="627"/>
      <c r="UVL123" s="627"/>
      <c r="UVM123" s="627"/>
      <c r="UVN123" s="627"/>
      <c r="UVO123" s="627"/>
      <c r="UVP123" s="627"/>
      <c r="UVQ123" s="627"/>
      <c r="UVR123" s="627"/>
      <c r="UVS123" s="627"/>
      <c r="UVT123" s="627"/>
      <c r="UVU123" s="627"/>
      <c r="UVV123" s="627"/>
      <c r="UVW123" s="627"/>
      <c r="UVX123" s="627"/>
      <c r="UVY123" s="627"/>
      <c r="UVZ123" s="627"/>
      <c r="UWA123" s="627"/>
      <c r="UWB123" s="627"/>
      <c r="UWC123" s="627"/>
      <c r="UWD123" s="627"/>
      <c r="UWE123" s="627"/>
      <c r="UWF123" s="627"/>
      <c r="UWG123" s="627"/>
      <c r="UWH123" s="627"/>
      <c r="UWI123" s="627"/>
      <c r="UWJ123" s="627"/>
      <c r="UWK123" s="627"/>
      <c r="UWL123" s="627"/>
      <c r="UWM123" s="627"/>
      <c r="UWN123" s="627"/>
      <c r="UWO123" s="627"/>
      <c r="UWP123" s="627"/>
      <c r="UWQ123" s="627"/>
      <c r="UWR123" s="627"/>
      <c r="UWS123" s="627"/>
      <c r="UWT123" s="627"/>
      <c r="UWU123" s="627"/>
      <c r="UWV123" s="627"/>
      <c r="UWW123" s="627"/>
      <c r="UWX123" s="627"/>
      <c r="UWY123" s="627"/>
      <c r="UWZ123" s="627"/>
      <c r="UXA123" s="627"/>
      <c r="UXB123" s="627"/>
      <c r="UXC123" s="627"/>
      <c r="UXD123" s="627"/>
      <c r="UXE123" s="627"/>
      <c r="UXF123" s="627"/>
      <c r="UXG123" s="627"/>
      <c r="UXH123" s="627"/>
      <c r="UXI123" s="627"/>
      <c r="UXJ123" s="627"/>
      <c r="UXK123" s="627"/>
      <c r="UXL123" s="627"/>
      <c r="UXM123" s="627"/>
      <c r="UXN123" s="627"/>
      <c r="UXO123" s="627"/>
      <c r="UXP123" s="627"/>
      <c r="UXQ123" s="627"/>
      <c r="UXR123" s="627"/>
      <c r="UXS123" s="627"/>
      <c r="UXT123" s="627"/>
      <c r="UXU123" s="627"/>
      <c r="UXV123" s="627"/>
      <c r="UXW123" s="627"/>
      <c r="UXX123" s="627"/>
      <c r="UXY123" s="627"/>
      <c r="UXZ123" s="627"/>
      <c r="UYA123" s="627"/>
      <c r="UYB123" s="627"/>
      <c r="UYC123" s="627"/>
      <c r="UYD123" s="627"/>
      <c r="UYE123" s="627"/>
      <c r="UYF123" s="627"/>
      <c r="UYG123" s="627"/>
      <c r="UYH123" s="627"/>
      <c r="UYI123" s="627"/>
      <c r="UYJ123" s="627"/>
      <c r="UYK123" s="627"/>
      <c r="UYL123" s="627"/>
      <c r="UYM123" s="627"/>
      <c r="UYN123" s="627"/>
      <c r="UYO123" s="627"/>
      <c r="UYP123" s="627"/>
      <c r="UYQ123" s="627"/>
      <c r="UYR123" s="627"/>
      <c r="UYS123" s="627"/>
      <c r="UYT123" s="627"/>
      <c r="UYU123" s="627"/>
      <c r="UYV123" s="627"/>
      <c r="UYW123" s="627"/>
      <c r="UYX123" s="627"/>
      <c r="UYY123" s="627"/>
      <c r="UYZ123" s="627"/>
      <c r="UZA123" s="627"/>
      <c r="UZB123" s="627"/>
      <c r="UZC123" s="627"/>
      <c r="UZD123" s="627"/>
      <c r="UZE123" s="627"/>
      <c r="UZF123" s="627"/>
      <c r="UZG123" s="627"/>
      <c r="UZH123" s="627"/>
      <c r="UZI123" s="627"/>
      <c r="UZJ123" s="627"/>
      <c r="UZK123" s="627"/>
      <c r="UZL123" s="627"/>
      <c r="UZM123" s="627"/>
      <c r="UZN123" s="627"/>
      <c r="UZO123" s="627"/>
      <c r="UZP123" s="627"/>
      <c r="UZQ123" s="627"/>
      <c r="UZR123" s="627"/>
      <c r="UZS123" s="627"/>
      <c r="UZT123" s="627"/>
      <c r="UZU123" s="627"/>
      <c r="UZV123" s="627"/>
      <c r="UZW123" s="627"/>
      <c r="UZX123" s="627"/>
      <c r="UZY123" s="627"/>
      <c r="UZZ123" s="627"/>
      <c r="VAA123" s="627"/>
      <c r="VAB123" s="627"/>
      <c r="VAC123" s="627"/>
      <c r="VAD123" s="627"/>
      <c r="VAE123" s="627"/>
      <c r="VAF123" s="627"/>
      <c r="VAG123" s="627"/>
      <c r="VAH123" s="627"/>
      <c r="VAI123" s="627"/>
      <c r="VAJ123" s="627"/>
      <c r="VAK123" s="627"/>
      <c r="VAL123" s="627"/>
      <c r="VAM123" s="627"/>
      <c r="VAN123" s="627"/>
      <c r="VAO123" s="627"/>
      <c r="VAP123" s="627"/>
      <c r="VAQ123" s="627"/>
      <c r="VAR123" s="627"/>
      <c r="VAS123" s="627"/>
      <c r="VAT123" s="627"/>
      <c r="VAU123" s="627"/>
      <c r="VAV123" s="627"/>
      <c r="VAW123" s="627"/>
      <c r="VAX123" s="627"/>
      <c r="VAY123" s="627"/>
      <c r="VAZ123" s="627"/>
      <c r="VBA123" s="627"/>
      <c r="VBB123" s="627"/>
      <c r="VBC123" s="627"/>
      <c r="VBD123" s="627"/>
      <c r="VBE123" s="627"/>
      <c r="VBF123" s="627"/>
      <c r="VBG123" s="627"/>
      <c r="VBH123" s="627"/>
      <c r="VBI123" s="627"/>
      <c r="VBJ123" s="627"/>
      <c r="VBK123" s="627"/>
      <c r="VBL123" s="627"/>
      <c r="VBM123" s="627"/>
      <c r="VBN123" s="627"/>
      <c r="VBO123" s="627"/>
      <c r="VBP123" s="627"/>
      <c r="VBQ123" s="627"/>
      <c r="VBR123" s="627"/>
      <c r="VBS123" s="627"/>
      <c r="VBT123" s="627"/>
      <c r="VBU123" s="627"/>
      <c r="VBV123" s="627"/>
      <c r="VBW123" s="627"/>
      <c r="VBX123" s="627"/>
      <c r="VBY123" s="627"/>
      <c r="VBZ123" s="627"/>
      <c r="VCA123" s="627"/>
      <c r="VCB123" s="627"/>
      <c r="VCC123" s="627"/>
      <c r="VCD123" s="627"/>
      <c r="VCE123" s="627"/>
      <c r="VCF123" s="627"/>
      <c r="VCG123" s="627"/>
      <c r="VCH123" s="627"/>
      <c r="VCI123" s="627"/>
      <c r="VCJ123" s="627"/>
      <c r="VCK123" s="627"/>
      <c r="VCL123" s="627"/>
      <c r="VCM123" s="627"/>
      <c r="VCN123" s="627"/>
      <c r="VCO123" s="627"/>
      <c r="VCP123" s="627"/>
      <c r="VCQ123" s="627"/>
      <c r="VCR123" s="627"/>
      <c r="VCS123" s="627"/>
      <c r="VCT123" s="627"/>
      <c r="VCU123" s="627"/>
      <c r="VCV123" s="627"/>
      <c r="VCW123" s="627"/>
      <c r="VCX123" s="627"/>
      <c r="VCY123" s="627"/>
      <c r="VCZ123" s="627"/>
      <c r="VDA123" s="627"/>
      <c r="VDB123" s="627"/>
      <c r="VDC123" s="627"/>
      <c r="VDD123" s="627"/>
      <c r="VDE123" s="627"/>
      <c r="VDF123" s="627"/>
      <c r="VDG123" s="627"/>
      <c r="VDH123" s="627"/>
      <c r="VDI123" s="627"/>
      <c r="VDJ123" s="627"/>
      <c r="VDK123" s="627"/>
      <c r="VDL123" s="627"/>
      <c r="VDM123" s="627"/>
      <c r="VDN123" s="627"/>
      <c r="VDO123" s="627"/>
      <c r="VDP123" s="627"/>
      <c r="VDQ123" s="627"/>
      <c r="VDR123" s="627"/>
      <c r="VDS123" s="627"/>
      <c r="VDT123" s="627"/>
      <c r="VDU123" s="627"/>
      <c r="VDV123" s="627"/>
      <c r="VDW123" s="627"/>
      <c r="VDX123" s="627"/>
      <c r="VDY123" s="627"/>
      <c r="VDZ123" s="627"/>
      <c r="VEA123" s="627"/>
      <c r="VEB123" s="627"/>
      <c r="VEC123" s="627"/>
      <c r="VED123" s="627"/>
      <c r="VEE123" s="627"/>
      <c r="VEF123" s="627"/>
      <c r="VEG123" s="627"/>
      <c r="VEH123" s="627"/>
      <c r="VEI123" s="627"/>
      <c r="VEJ123" s="627"/>
      <c r="VEK123" s="627"/>
      <c r="VEL123" s="627"/>
      <c r="VEM123" s="627"/>
      <c r="VEN123" s="627"/>
      <c r="VEO123" s="627"/>
      <c r="VEP123" s="627"/>
      <c r="VEQ123" s="627"/>
      <c r="VER123" s="627"/>
      <c r="VES123" s="627"/>
      <c r="VET123" s="627"/>
      <c r="VEU123" s="627"/>
      <c r="VEV123" s="627"/>
      <c r="VEW123" s="627"/>
      <c r="VEX123" s="627"/>
      <c r="VEY123" s="627"/>
      <c r="VEZ123" s="627"/>
      <c r="VFA123" s="627"/>
      <c r="VFB123" s="627"/>
      <c r="VFC123" s="627"/>
      <c r="VFD123" s="627"/>
      <c r="VFE123" s="627"/>
      <c r="VFF123" s="627"/>
      <c r="VFG123" s="627"/>
      <c r="VFH123" s="627"/>
      <c r="VFI123" s="627"/>
      <c r="VFJ123" s="627"/>
      <c r="VFK123" s="627"/>
      <c r="VFL123" s="627"/>
      <c r="VFM123" s="627"/>
      <c r="VFN123" s="627"/>
      <c r="VFO123" s="627"/>
      <c r="VFP123" s="627"/>
      <c r="VFQ123" s="627"/>
      <c r="VFR123" s="627"/>
      <c r="VFS123" s="627"/>
      <c r="VFT123" s="627"/>
      <c r="VFU123" s="627"/>
      <c r="VFV123" s="627"/>
      <c r="VFW123" s="627"/>
      <c r="VFX123" s="627"/>
      <c r="VFY123" s="627"/>
      <c r="VFZ123" s="627"/>
      <c r="VGA123" s="627"/>
      <c r="VGB123" s="627"/>
      <c r="VGC123" s="627"/>
      <c r="VGD123" s="627"/>
      <c r="VGE123" s="627"/>
      <c r="VGF123" s="627"/>
      <c r="VGG123" s="627"/>
      <c r="VGH123" s="627"/>
      <c r="VGI123" s="627"/>
      <c r="VGJ123" s="627"/>
      <c r="VGK123" s="627"/>
      <c r="VGL123" s="627"/>
      <c r="VGM123" s="627"/>
      <c r="VGN123" s="627"/>
      <c r="VGO123" s="627"/>
      <c r="VGP123" s="627"/>
      <c r="VGQ123" s="627"/>
      <c r="VGR123" s="627"/>
      <c r="VGS123" s="627"/>
      <c r="VGT123" s="627"/>
      <c r="VGU123" s="627"/>
      <c r="VGV123" s="627"/>
      <c r="VGW123" s="627"/>
      <c r="VGX123" s="627"/>
      <c r="VGY123" s="627"/>
      <c r="VGZ123" s="627"/>
      <c r="VHA123" s="627"/>
      <c r="VHB123" s="627"/>
      <c r="VHC123" s="627"/>
      <c r="VHD123" s="627"/>
      <c r="VHE123" s="627"/>
      <c r="VHF123" s="627"/>
      <c r="VHG123" s="627"/>
      <c r="VHH123" s="627"/>
      <c r="VHI123" s="627"/>
      <c r="VHJ123" s="627"/>
      <c r="VHK123" s="627"/>
      <c r="VHL123" s="627"/>
      <c r="VHM123" s="627"/>
      <c r="VHN123" s="627"/>
      <c r="VHO123" s="627"/>
      <c r="VHP123" s="627"/>
      <c r="VHQ123" s="627"/>
      <c r="VHR123" s="627"/>
      <c r="VHS123" s="627"/>
      <c r="VHT123" s="627"/>
      <c r="VHU123" s="627"/>
      <c r="VHV123" s="627"/>
      <c r="VHW123" s="627"/>
      <c r="VHX123" s="627"/>
      <c r="VHY123" s="627"/>
      <c r="VHZ123" s="627"/>
      <c r="VIA123" s="627"/>
      <c r="VIB123" s="627"/>
      <c r="VIC123" s="627"/>
      <c r="VID123" s="627"/>
      <c r="VIE123" s="627"/>
      <c r="VIF123" s="627"/>
      <c r="VIG123" s="627"/>
      <c r="VIH123" s="627"/>
      <c r="VII123" s="627"/>
      <c r="VIJ123" s="627"/>
      <c r="VIK123" s="627"/>
      <c r="VIL123" s="627"/>
      <c r="VIM123" s="627"/>
      <c r="VIN123" s="627"/>
      <c r="VIO123" s="627"/>
      <c r="VIP123" s="627"/>
      <c r="VIQ123" s="627"/>
      <c r="VIR123" s="627"/>
      <c r="VIS123" s="627"/>
      <c r="VIT123" s="627"/>
      <c r="VIU123" s="627"/>
      <c r="VIV123" s="627"/>
      <c r="VIW123" s="627"/>
      <c r="VIX123" s="627"/>
      <c r="VIY123" s="627"/>
      <c r="VIZ123" s="627"/>
      <c r="VJA123" s="627"/>
      <c r="VJB123" s="627"/>
      <c r="VJC123" s="627"/>
      <c r="VJD123" s="627"/>
      <c r="VJE123" s="627"/>
      <c r="VJF123" s="627"/>
      <c r="VJG123" s="627"/>
      <c r="VJH123" s="627"/>
      <c r="VJI123" s="627"/>
      <c r="VJJ123" s="627"/>
      <c r="VJK123" s="627"/>
      <c r="VJL123" s="627"/>
      <c r="VJM123" s="627"/>
      <c r="VJN123" s="627"/>
      <c r="VJO123" s="627"/>
      <c r="VJP123" s="627"/>
      <c r="VJQ123" s="627"/>
      <c r="VJR123" s="627"/>
      <c r="VJS123" s="627"/>
      <c r="VJT123" s="627"/>
      <c r="VJU123" s="627"/>
      <c r="VJV123" s="627"/>
      <c r="VJW123" s="627"/>
      <c r="VJX123" s="627"/>
      <c r="VJY123" s="627"/>
      <c r="VJZ123" s="627"/>
      <c r="VKA123" s="627"/>
      <c r="VKB123" s="627"/>
      <c r="VKC123" s="627"/>
      <c r="VKD123" s="627"/>
      <c r="VKE123" s="627"/>
      <c r="VKF123" s="627"/>
      <c r="VKG123" s="627"/>
      <c r="VKH123" s="627"/>
      <c r="VKI123" s="627"/>
      <c r="VKJ123" s="627"/>
      <c r="VKK123" s="627"/>
      <c r="VKL123" s="627"/>
      <c r="VKM123" s="627"/>
      <c r="VKN123" s="627"/>
      <c r="VKO123" s="627"/>
      <c r="VKP123" s="627"/>
      <c r="VKQ123" s="627"/>
      <c r="VKR123" s="627"/>
      <c r="VKS123" s="627"/>
      <c r="VKT123" s="627"/>
      <c r="VKU123" s="627"/>
      <c r="VKV123" s="627"/>
      <c r="VKW123" s="627"/>
      <c r="VKX123" s="627"/>
      <c r="VKY123" s="627"/>
      <c r="VKZ123" s="627"/>
      <c r="VLA123" s="627"/>
      <c r="VLB123" s="627"/>
      <c r="VLC123" s="627"/>
      <c r="VLD123" s="627"/>
      <c r="VLE123" s="627"/>
      <c r="VLF123" s="627"/>
      <c r="VLG123" s="627"/>
      <c r="VLH123" s="627"/>
      <c r="VLI123" s="627"/>
      <c r="VLJ123" s="627"/>
      <c r="VLK123" s="627"/>
      <c r="VLL123" s="627"/>
      <c r="VLM123" s="627"/>
      <c r="VLN123" s="627"/>
      <c r="VLO123" s="627"/>
      <c r="VLP123" s="627"/>
      <c r="VLQ123" s="627"/>
      <c r="VLR123" s="627"/>
      <c r="VLS123" s="627"/>
      <c r="VLT123" s="627"/>
      <c r="VLU123" s="627"/>
      <c r="VLV123" s="627"/>
      <c r="VLW123" s="627"/>
      <c r="VLX123" s="627"/>
      <c r="VLY123" s="627"/>
      <c r="VLZ123" s="627"/>
      <c r="VMA123" s="627"/>
      <c r="VMB123" s="627"/>
      <c r="VMC123" s="627"/>
      <c r="VMD123" s="627"/>
      <c r="VME123" s="627"/>
      <c r="VMF123" s="627"/>
      <c r="VMG123" s="627"/>
      <c r="VMH123" s="627"/>
      <c r="VMI123" s="627"/>
      <c r="VMJ123" s="627"/>
      <c r="VMK123" s="627"/>
      <c r="VML123" s="627"/>
      <c r="VMM123" s="627"/>
      <c r="VMN123" s="627"/>
      <c r="VMO123" s="627"/>
      <c r="VMP123" s="627"/>
      <c r="VMQ123" s="627"/>
      <c r="VMR123" s="627"/>
      <c r="VMS123" s="627"/>
      <c r="VMT123" s="627"/>
      <c r="VMU123" s="627"/>
      <c r="VMV123" s="627"/>
      <c r="VMW123" s="627"/>
      <c r="VMX123" s="627"/>
      <c r="VMY123" s="627"/>
      <c r="VMZ123" s="627"/>
      <c r="VNA123" s="627"/>
      <c r="VNB123" s="627"/>
      <c r="VNC123" s="627"/>
      <c r="VND123" s="627"/>
      <c r="VNE123" s="627"/>
      <c r="VNF123" s="627"/>
      <c r="VNG123" s="627"/>
      <c r="VNH123" s="627"/>
      <c r="VNI123" s="627"/>
      <c r="VNJ123" s="627"/>
      <c r="VNK123" s="627"/>
      <c r="VNL123" s="627"/>
      <c r="VNM123" s="627"/>
      <c r="VNN123" s="627"/>
      <c r="VNO123" s="627"/>
      <c r="VNP123" s="627"/>
      <c r="VNQ123" s="627"/>
      <c r="VNR123" s="627"/>
      <c r="VNS123" s="627"/>
      <c r="VNT123" s="627"/>
      <c r="VNU123" s="627"/>
      <c r="VNV123" s="627"/>
      <c r="VNW123" s="627"/>
      <c r="VNX123" s="627"/>
      <c r="VNY123" s="627"/>
      <c r="VNZ123" s="627"/>
      <c r="VOA123" s="627"/>
      <c r="VOB123" s="627"/>
      <c r="VOC123" s="627"/>
      <c r="VOD123" s="627"/>
      <c r="VOE123" s="627"/>
      <c r="VOF123" s="627"/>
      <c r="VOG123" s="627"/>
      <c r="VOH123" s="627"/>
      <c r="VOI123" s="627"/>
      <c r="VOJ123" s="627"/>
      <c r="VOK123" s="627"/>
      <c r="VOL123" s="627"/>
      <c r="VOM123" s="627"/>
      <c r="VON123" s="627"/>
      <c r="VOO123" s="627"/>
      <c r="VOP123" s="627"/>
      <c r="VOQ123" s="627"/>
      <c r="VOR123" s="627"/>
      <c r="VOS123" s="627"/>
      <c r="VOT123" s="627"/>
      <c r="VOU123" s="627"/>
      <c r="VOV123" s="627"/>
      <c r="VOW123" s="627"/>
      <c r="VOX123" s="627"/>
      <c r="VOY123" s="627"/>
      <c r="VOZ123" s="627"/>
      <c r="VPA123" s="627"/>
      <c r="VPB123" s="627"/>
      <c r="VPC123" s="627"/>
      <c r="VPD123" s="627"/>
      <c r="VPE123" s="627"/>
      <c r="VPF123" s="627"/>
      <c r="VPG123" s="627"/>
      <c r="VPH123" s="627"/>
      <c r="VPI123" s="627"/>
      <c r="VPJ123" s="627"/>
      <c r="VPK123" s="627"/>
      <c r="VPL123" s="627"/>
      <c r="VPM123" s="627"/>
      <c r="VPN123" s="627"/>
      <c r="VPO123" s="627"/>
      <c r="VPP123" s="627"/>
      <c r="VPQ123" s="627"/>
      <c r="VPR123" s="627"/>
      <c r="VPS123" s="627"/>
      <c r="VPT123" s="627"/>
      <c r="VPU123" s="627"/>
      <c r="VPV123" s="627"/>
      <c r="VPW123" s="627"/>
      <c r="VPX123" s="627"/>
      <c r="VPY123" s="627"/>
      <c r="VPZ123" s="627"/>
      <c r="VQA123" s="627"/>
      <c r="VQB123" s="627"/>
      <c r="VQC123" s="627"/>
      <c r="VQD123" s="627"/>
      <c r="VQE123" s="627"/>
      <c r="VQF123" s="627"/>
      <c r="VQG123" s="627"/>
      <c r="VQH123" s="627"/>
      <c r="VQI123" s="627"/>
      <c r="VQJ123" s="627"/>
      <c r="VQK123" s="627"/>
      <c r="VQL123" s="627"/>
      <c r="VQM123" s="627"/>
      <c r="VQN123" s="627"/>
      <c r="VQO123" s="627"/>
      <c r="VQP123" s="627"/>
      <c r="VQQ123" s="627"/>
      <c r="VQR123" s="627"/>
      <c r="VQS123" s="627"/>
      <c r="VQT123" s="627"/>
      <c r="VQU123" s="627"/>
      <c r="VQV123" s="627"/>
      <c r="VQW123" s="627"/>
      <c r="VQX123" s="627"/>
      <c r="VQY123" s="627"/>
      <c r="VQZ123" s="627"/>
      <c r="VRA123" s="627"/>
      <c r="VRB123" s="627"/>
      <c r="VRC123" s="627"/>
      <c r="VRD123" s="627"/>
      <c r="VRE123" s="627"/>
      <c r="VRF123" s="627"/>
      <c r="VRG123" s="627"/>
      <c r="VRH123" s="627"/>
      <c r="VRI123" s="627"/>
      <c r="VRJ123" s="627"/>
      <c r="VRK123" s="627"/>
      <c r="VRL123" s="627"/>
      <c r="VRM123" s="627"/>
      <c r="VRN123" s="627"/>
      <c r="VRO123" s="627"/>
      <c r="VRP123" s="627"/>
      <c r="VRQ123" s="627"/>
      <c r="VRR123" s="627"/>
      <c r="VRS123" s="627"/>
      <c r="VRT123" s="627"/>
      <c r="VRU123" s="627"/>
      <c r="VRV123" s="627"/>
      <c r="VRW123" s="627"/>
      <c r="VRX123" s="627"/>
      <c r="VRY123" s="627"/>
      <c r="VRZ123" s="627"/>
      <c r="VSA123" s="627"/>
      <c r="VSB123" s="627"/>
      <c r="VSC123" s="627"/>
      <c r="VSD123" s="627"/>
      <c r="VSE123" s="627"/>
      <c r="VSF123" s="627"/>
      <c r="VSG123" s="627"/>
      <c r="VSH123" s="627"/>
      <c r="VSI123" s="627"/>
      <c r="VSJ123" s="627"/>
      <c r="VSK123" s="627"/>
      <c r="VSL123" s="627"/>
      <c r="VSM123" s="627"/>
      <c r="VSN123" s="627"/>
      <c r="VSO123" s="627"/>
      <c r="VSP123" s="627"/>
      <c r="VSQ123" s="627"/>
      <c r="VSR123" s="627"/>
      <c r="VSS123" s="627"/>
      <c r="VST123" s="627"/>
      <c r="VSU123" s="627"/>
      <c r="VSV123" s="627"/>
      <c r="VSW123" s="627"/>
      <c r="VSX123" s="627"/>
      <c r="VSY123" s="627"/>
      <c r="VSZ123" s="627"/>
      <c r="VTA123" s="627"/>
      <c r="VTB123" s="627"/>
      <c r="VTC123" s="627"/>
      <c r="VTD123" s="627"/>
      <c r="VTE123" s="627"/>
      <c r="VTF123" s="627"/>
      <c r="VTG123" s="627"/>
      <c r="VTH123" s="627"/>
      <c r="VTI123" s="627"/>
      <c r="VTJ123" s="627"/>
      <c r="VTK123" s="627"/>
      <c r="VTL123" s="627"/>
      <c r="VTM123" s="627"/>
      <c r="VTN123" s="627"/>
      <c r="VTO123" s="627"/>
      <c r="VTP123" s="627"/>
      <c r="VTQ123" s="627"/>
      <c r="VTR123" s="627"/>
      <c r="VTS123" s="627"/>
      <c r="VTT123" s="627"/>
      <c r="VTU123" s="627"/>
      <c r="VTV123" s="627"/>
      <c r="VTW123" s="627"/>
      <c r="VTX123" s="627"/>
      <c r="VTY123" s="627"/>
      <c r="VTZ123" s="627"/>
      <c r="VUA123" s="627"/>
      <c r="VUB123" s="627"/>
      <c r="VUC123" s="627"/>
      <c r="VUD123" s="627"/>
      <c r="VUE123" s="627"/>
      <c r="VUF123" s="627"/>
      <c r="VUG123" s="627"/>
      <c r="VUH123" s="627"/>
      <c r="VUI123" s="627"/>
      <c r="VUJ123" s="627"/>
      <c r="VUK123" s="627"/>
      <c r="VUL123" s="627"/>
      <c r="VUM123" s="627"/>
      <c r="VUN123" s="627"/>
      <c r="VUO123" s="627"/>
      <c r="VUP123" s="627"/>
      <c r="VUQ123" s="627"/>
      <c r="VUR123" s="627"/>
      <c r="VUS123" s="627"/>
      <c r="VUT123" s="627"/>
      <c r="VUU123" s="627"/>
      <c r="VUV123" s="627"/>
      <c r="VUW123" s="627"/>
      <c r="VUX123" s="627"/>
      <c r="VUY123" s="627"/>
      <c r="VUZ123" s="627"/>
      <c r="VVA123" s="627"/>
      <c r="VVB123" s="627"/>
      <c r="VVC123" s="627"/>
      <c r="VVD123" s="627"/>
      <c r="VVE123" s="627"/>
      <c r="VVF123" s="627"/>
      <c r="VVG123" s="627"/>
      <c r="VVH123" s="627"/>
      <c r="VVI123" s="627"/>
      <c r="VVJ123" s="627"/>
      <c r="VVK123" s="627"/>
      <c r="VVL123" s="627"/>
      <c r="VVM123" s="627"/>
      <c r="VVN123" s="627"/>
      <c r="VVO123" s="627"/>
      <c r="VVP123" s="627"/>
      <c r="VVQ123" s="627"/>
      <c r="VVR123" s="627"/>
      <c r="VVS123" s="627"/>
      <c r="VVT123" s="627"/>
      <c r="VVU123" s="627"/>
      <c r="VVV123" s="627"/>
      <c r="VVW123" s="627"/>
      <c r="VVX123" s="627"/>
      <c r="VVY123" s="627"/>
      <c r="VVZ123" s="627"/>
      <c r="VWA123" s="627"/>
      <c r="VWB123" s="627"/>
      <c r="VWC123" s="627"/>
      <c r="VWD123" s="627"/>
      <c r="VWE123" s="627"/>
      <c r="VWF123" s="627"/>
      <c r="VWG123" s="627"/>
      <c r="VWH123" s="627"/>
      <c r="VWI123" s="627"/>
      <c r="VWJ123" s="627"/>
      <c r="VWK123" s="627"/>
      <c r="VWL123" s="627"/>
      <c r="VWM123" s="627"/>
      <c r="VWN123" s="627"/>
      <c r="VWO123" s="627"/>
      <c r="VWP123" s="627"/>
      <c r="VWQ123" s="627"/>
      <c r="VWR123" s="627"/>
      <c r="VWS123" s="627"/>
      <c r="VWT123" s="627"/>
      <c r="VWU123" s="627"/>
      <c r="VWV123" s="627"/>
      <c r="VWW123" s="627"/>
      <c r="VWX123" s="627"/>
      <c r="VWY123" s="627"/>
      <c r="VWZ123" s="627"/>
      <c r="VXA123" s="627"/>
      <c r="VXB123" s="627"/>
      <c r="VXC123" s="627"/>
      <c r="VXD123" s="627"/>
      <c r="VXE123" s="627"/>
      <c r="VXF123" s="627"/>
      <c r="VXG123" s="627"/>
      <c r="VXH123" s="627"/>
      <c r="VXI123" s="627"/>
      <c r="VXJ123" s="627"/>
      <c r="VXK123" s="627"/>
      <c r="VXL123" s="627"/>
      <c r="VXM123" s="627"/>
      <c r="VXN123" s="627"/>
      <c r="VXO123" s="627"/>
      <c r="VXP123" s="627"/>
      <c r="VXQ123" s="627"/>
      <c r="VXR123" s="627"/>
      <c r="VXS123" s="627"/>
      <c r="VXT123" s="627"/>
      <c r="VXU123" s="627"/>
      <c r="VXV123" s="627"/>
      <c r="VXW123" s="627"/>
      <c r="VXX123" s="627"/>
      <c r="VXY123" s="627"/>
      <c r="VXZ123" s="627"/>
      <c r="VYA123" s="627"/>
      <c r="VYB123" s="627"/>
      <c r="VYC123" s="627"/>
      <c r="VYD123" s="627"/>
      <c r="VYE123" s="627"/>
      <c r="VYF123" s="627"/>
      <c r="VYG123" s="627"/>
      <c r="VYH123" s="627"/>
      <c r="VYI123" s="627"/>
      <c r="VYJ123" s="627"/>
      <c r="VYK123" s="627"/>
      <c r="VYL123" s="627"/>
      <c r="VYM123" s="627"/>
      <c r="VYN123" s="627"/>
      <c r="VYO123" s="627"/>
      <c r="VYP123" s="627"/>
      <c r="VYQ123" s="627"/>
      <c r="VYR123" s="627"/>
      <c r="VYS123" s="627"/>
      <c r="VYT123" s="627"/>
      <c r="VYU123" s="627"/>
      <c r="VYV123" s="627"/>
      <c r="VYW123" s="627"/>
      <c r="VYX123" s="627"/>
      <c r="VYY123" s="627"/>
      <c r="VYZ123" s="627"/>
      <c r="VZA123" s="627"/>
      <c r="VZB123" s="627"/>
      <c r="VZC123" s="627"/>
      <c r="VZD123" s="627"/>
      <c r="VZE123" s="627"/>
      <c r="VZF123" s="627"/>
      <c r="VZG123" s="627"/>
      <c r="VZH123" s="627"/>
      <c r="VZI123" s="627"/>
      <c r="VZJ123" s="627"/>
      <c r="VZK123" s="627"/>
      <c r="VZL123" s="627"/>
      <c r="VZM123" s="627"/>
      <c r="VZN123" s="627"/>
      <c r="VZO123" s="627"/>
      <c r="VZP123" s="627"/>
      <c r="VZQ123" s="627"/>
      <c r="VZR123" s="627"/>
      <c r="VZS123" s="627"/>
      <c r="VZT123" s="627"/>
      <c r="VZU123" s="627"/>
      <c r="VZV123" s="627"/>
      <c r="VZW123" s="627"/>
      <c r="VZX123" s="627"/>
      <c r="VZY123" s="627"/>
      <c r="VZZ123" s="627"/>
      <c r="WAA123" s="627"/>
      <c r="WAB123" s="627"/>
      <c r="WAC123" s="627"/>
      <c r="WAD123" s="627"/>
      <c r="WAE123" s="627"/>
      <c r="WAF123" s="627"/>
      <c r="WAG123" s="627"/>
      <c r="WAH123" s="627"/>
      <c r="WAI123" s="627"/>
      <c r="WAJ123" s="627"/>
      <c r="WAK123" s="627"/>
      <c r="WAL123" s="627"/>
      <c r="WAM123" s="627"/>
      <c r="WAN123" s="627"/>
      <c r="WAO123" s="627"/>
      <c r="WAP123" s="627"/>
      <c r="WAQ123" s="627"/>
      <c r="WAR123" s="627"/>
      <c r="WAS123" s="627"/>
      <c r="WAT123" s="627"/>
      <c r="WAU123" s="627"/>
      <c r="WAV123" s="627"/>
      <c r="WAW123" s="627"/>
      <c r="WAX123" s="627"/>
      <c r="WAY123" s="627"/>
      <c r="WAZ123" s="627"/>
      <c r="WBA123" s="627"/>
      <c r="WBB123" s="627"/>
      <c r="WBC123" s="627"/>
      <c r="WBD123" s="627"/>
      <c r="WBE123" s="627"/>
      <c r="WBF123" s="627"/>
      <c r="WBG123" s="627"/>
      <c r="WBH123" s="627"/>
      <c r="WBI123" s="627"/>
      <c r="WBJ123" s="627"/>
      <c r="WBK123" s="627"/>
      <c r="WBL123" s="627"/>
      <c r="WBM123" s="627"/>
      <c r="WBN123" s="627"/>
      <c r="WBO123" s="627"/>
      <c r="WBP123" s="627"/>
      <c r="WBQ123" s="627"/>
      <c r="WBR123" s="627"/>
      <c r="WBS123" s="627"/>
      <c r="WBT123" s="627"/>
      <c r="WBU123" s="627"/>
      <c r="WBV123" s="627"/>
      <c r="WBW123" s="627"/>
      <c r="WBX123" s="627"/>
      <c r="WBY123" s="627"/>
      <c r="WBZ123" s="627"/>
      <c r="WCA123" s="627"/>
      <c r="WCB123" s="627"/>
      <c r="WCC123" s="627"/>
      <c r="WCD123" s="627"/>
      <c r="WCE123" s="627"/>
      <c r="WCF123" s="627"/>
      <c r="WCG123" s="627"/>
      <c r="WCH123" s="627"/>
      <c r="WCI123" s="627"/>
      <c r="WCJ123" s="627"/>
      <c r="WCK123" s="627"/>
      <c r="WCL123" s="627"/>
      <c r="WCM123" s="627"/>
      <c r="WCN123" s="627"/>
      <c r="WCO123" s="627"/>
      <c r="WCP123" s="627"/>
      <c r="WCQ123" s="627"/>
      <c r="WCR123" s="627"/>
      <c r="WCS123" s="627"/>
      <c r="WCT123" s="627"/>
      <c r="WCU123" s="627"/>
      <c r="WCV123" s="627"/>
      <c r="WCW123" s="627"/>
      <c r="WCX123" s="627"/>
      <c r="WCY123" s="627"/>
      <c r="WCZ123" s="627"/>
      <c r="WDA123" s="627"/>
      <c r="WDB123" s="627"/>
      <c r="WDC123" s="627"/>
      <c r="WDD123" s="627"/>
      <c r="WDE123" s="627"/>
      <c r="WDF123" s="627"/>
      <c r="WDG123" s="627"/>
      <c r="WDH123" s="627"/>
      <c r="WDI123" s="627"/>
      <c r="WDJ123" s="627"/>
      <c r="WDK123" s="627"/>
      <c r="WDL123" s="627"/>
      <c r="WDM123" s="627"/>
      <c r="WDN123" s="627"/>
      <c r="WDO123" s="627"/>
      <c r="WDP123" s="627"/>
      <c r="WDQ123" s="627"/>
      <c r="WDR123" s="627"/>
      <c r="WDS123" s="627"/>
      <c r="WDT123" s="627"/>
      <c r="WDU123" s="627"/>
      <c r="WDV123" s="627"/>
      <c r="WDW123" s="627"/>
      <c r="WDX123" s="627"/>
      <c r="WDY123" s="627"/>
      <c r="WDZ123" s="627"/>
      <c r="WEA123" s="627"/>
      <c r="WEB123" s="627"/>
      <c r="WEC123" s="627"/>
      <c r="WED123" s="627"/>
      <c r="WEE123" s="627"/>
      <c r="WEF123" s="627"/>
      <c r="WEG123" s="627"/>
      <c r="WEH123" s="627"/>
      <c r="WEI123" s="627"/>
      <c r="WEJ123" s="627"/>
      <c r="WEK123" s="627"/>
      <c r="WEL123" s="627"/>
      <c r="WEM123" s="627"/>
      <c r="WEN123" s="627"/>
      <c r="WEO123" s="627"/>
      <c r="WEP123" s="627"/>
      <c r="WEQ123" s="627"/>
      <c r="WER123" s="627"/>
      <c r="WES123" s="627"/>
      <c r="WET123" s="627"/>
      <c r="WEU123" s="627"/>
      <c r="WEV123" s="627"/>
      <c r="WEW123" s="627"/>
      <c r="WEX123" s="627"/>
      <c r="WEY123" s="627"/>
      <c r="WEZ123" s="627"/>
      <c r="WFA123" s="627"/>
      <c r="WFB123" s="627"/>
      <c r="WFC123" s="627"/>
      <c r="WFD123" s="627"/>
      <c r="WFE123" s="627"/>
      <c r="WFF123" s="627"/>
      <c r="WFG123" s="627"/>
      <c r="WFH123" s="627"/>
      <c r="WFI123" s="627"/>
      <c r="WFJ123" s="627"/>
      <c r="WFK123" s="627"/>
      <c r="WFL123" s="627"/>
      <c r="WFM123" s="627"/>
      <c r="WFN123" s="627"/>
      <c r="WFO123" s="627"/>
      <c r="WFP123" s="627"/>
      <c r="WFQ123" s="627"/>
      <c r="WFR123" s="627"/>
      <c r="WFS123" s="627"/>
      <c r="WFT123" s="627"/>
      <c r="WFU123" s="627"/>
      <c r="WFV123" s="627"/>
      <c r="WFW123" s="627"/>
      <c r="WFX123" s="627"/>
      <c r="WFY123" s="627"/>
      <c r="WFZ123" s="627"/>
      <c r="WGA123" s="627"/>
      <c r="WGB123" s="627"/>
      <c r="WGC123" s="627"/>
      <c r="WGD123" s="627"/>
      <c r="WGE123" s="627"/>
      <c r="WGF123" s="627"/>
      <c r="WGG123" s="627"/>
      <c r="WGH123" s="627"/>
      <c r="WGI123" s="627"/>
      <c r="WGJ123" s="627"/>
      <c r="WGK123" s="627"/>
      <c r="WGL123" s="627"/>
      <c r="WGM123" s="627"/>
      <c r="WGN123" s="627"/>
      <c r="WGO123" s="627"/>
      <c r="WGP123" s="627"/>
      <c r="WGQ123" s="627"/>
      <c r="WGR123" s="627"/>
      <c r="WGS123" s="627"/>
      <c r="WGT123" s="627"/>
      <c r="WGU123" s="627"/>
      <c r="WGV123" s="627"/>
      <c r="WGW123" s="627"/>
      <c r="WGX123" s="627"/>
      <c r="WGY123" s="627"/>
      <c r="WGZ123" s="627"/>
      <c r="WHA123" s="627"/>
      <c r="WHB123" s="627"/>
      <c r="WHC123" s="627"/>
      <c r="WHD123" s="627"/>
      <c r="WHE123" s="627"/>
      <c r="WHF123" s="627"/>
      <c r="WHG123" s="627"/>
      <c r="WHH123" s="627"/>
      <c r="WHI123" s="627"/>
      <c r="WHJ123" s="627"/>
      <c r="WHK123" s="627"/>
      <c r="WHL123" s="627"/>
      <c r="WHM123" s="627"/>
      <c r="WHN123" s="627"/>
      <c r="WHO123" s="627"/>
      <c r="WHP123" s="627"/>
      <c r="WHQ123" s="627"/>
      <c r="WHR123" s="627"/>
      <c r="WHS123" s="627"/>
      <c r="WHT123" s="627"/>
      <c r="WHU123" s="627"/>
      <c r="WHV123" s="627"/>
      <c r="WHW123" s="627"/>
      <c r="WHX123" s="627"/>
      <c r="WHY123" s="627"/>
      <c r="WHZ123" s="627"/>
      <c r="WIA123" s="627"/>
      <c r="WIB123" s="627"/>
      <c r="WIC123" s="627"/>
      <c r="WID123" s="627"/>
      <c r="WIE123" s="627"/>
      <c r="WIF123" s="627"/>
      <c r="WIG123" s="627"/>
      <c r="WIH123" s="627"/>
      <c r="WII123" s="627"/>
      <c r="WIJ123" s="627"/>
      <c r="WIK123" s="627"/>
      <c r="WIL123" s="627"/>
      <c r="WIM123" s="627"/>
      <c r="WIN123" s="627"/>
      <c r="WIO123" s="627"/>
      <c r="WIP123" s="627"/>
      <c r="WIQ123" s="627"/>
      <c r="WIR123" s="627"/>
      <c r="WIS123" s="627"/>
      <c r="WIT123" s="627"/>
      <c r="WIU123" s="627"/>
      <c r="WIV123" s="627"/>
      <c r="WIW123" s="627"/>
      <c r="WIX123" s="627"/>
      <c r="WIY123" s="627"/>
      <c r="WIZ123" s="627"/>
      <c r="WJA123" s="627"/>
      <c r="WJB123" s="627"/>
      <c r="WJC123" s="627"/>
      <c r="WJD123" s="627"/>
      <c r="WJE123" s="627"/>
      <c r="WJF123" s="627"/>
      <c r="WJG123" s="627"/>
      <c r="WJH123" s="627"/>
      <c r="WJI123" s="627"/>
      <c r="WJJ123" s="627"/>
      <c r="WJK123" s="627"/>
      <c r="WJL123" s="627"/>
      <c r="WJM123" s="627"/>
      <c r="WJN123" s="627"/>
      <c r="WJO123" s="627"/>
      <c r="WJP123" s="627"/>
      <c r="WJQ123" s="627"/>
      <c r="WJR123" s="627"/>
      <c r="WJS123" s="627"/>
      <c r="WJT123" s="627"/>
      <c r="WJU123" s="627"/>
      <c r="WJV123" s="627"/>
      <c r="WJW123" s="627"/>
      <c r="WJX123" s="627"/>
      <c r="WJY123" s="627"/>
      <c r="WJZ123" s="627"/>
      <c r="WKA123" s="627"/>
      <c r="WKB123" s="627"/>
      <c r="WKC123" s="627"/>
      <c r="WKD123" s="627"/>
      <c r="WKE123" s="627"/>
      <c r="WKF123" s="627"/>
      <c r="WKG123" s="627"/>
      <c r="WKH123" s="627"/>
      <c r="WKI123" s="627"/>
      <c r="WKJ123" s="627"/>
      <c r="WKK123" s="627"/>
      <c r="WKL123" s="627"/>
      <c r="WKM123" s="627"/>
      <c r="WKN123" s="627"/>
      <c r="WKO123" s="627"/>
      <c r="WKP123" s="627"/>
      <c r="WKQ123" s="627"/>
      <c r="WKR123" s="627"/>
      <c r="WKS123" s="627"/>
      <c r="WKT123" s="627"/>
      <c r="WKU123" s="627"/>
      <c r="WKV123" s="627"/>
      <c r="WKW123" s="627"/>
      <c r="WKX123" s="627"/>
      <c r="WKY123" s="627"/>
      <c r="WKZ123" s="627"/>
      <c r="WLA123" s="627"/>
      <c r="WLB123" s="627"/>
      <c r="WLC123" s="627"/>
      <c r="WLD123" s="627"/>
      <c r="WLE123" s="627"/>
      <c r="WLF123" s="627"/>
      <c r="WLG123" s="627"/>
      <c r="WLH123" s="627"/>
      <c r="WLI123" s="627"/>
      <c r="WLJ123" s="627"/>
      <c r="WLK123" s="627"/>
      <c r="WLL123" s="627"/>
      <c r="WLM123" s="627"/>
      <c r="WLN123" s="627"/>
      <c r="WLO123" s="627"/>
      <c r="WLP123" s="627"/>
      <c r="WLQ123" s="627"/>
      <c r="WLR123" s="627"/>
      <c r="WLS123" s="627"/>
      <c r="WLT123" s="627"/>
      <c r="WLU123" s="627"/>
      <c r="WLV123" s="627"/>
      <c r="WLW123" s="627"/>
      <c r="WLX123" s="627"/>
      <c r="WLY123" s="627"/>
      <c r="WLZ123" s="627"/>
      <c r="WMA123" s="627"/>
      <c r="WMB123" s="627"/>
      <c r="WMC123" s="627"/>
      <c r="WMD123" s="627"/>
      <c r="WME123" s="627"/>
      <c r="WMF123" s="627"/>
      <c r="WMG123" s="627"/>
      <c r="WMH123" s="627"/>
      <c r="WMI123" s="627"/>
      <c r="WMJ123" s="627"/>
      <c r="WMK123" s="627"/>
      <c r="WML123" s="627"/>
      <c r="WMM123" s="627"/>
      <c r="WMN123" s="627"/>
      <c r="WMO123" s="627"/>
      <c r="WMP123" s="627"/>
      <c r="WMQ123" s="627"/>
      <c r="WMR123" s="627"/>
      <c r="WMS123" s="627"/>
      <c r="WMT123" s="627"/>
      <c r="WMU123" s="627"/>
      <c r="WMV123" s="627"/>
      <c r="WMW123" s="627"/>
      <c r="WMX123" s="627"/>
      <c r="WMY123" s="627"/>
      <c r="WMZ123" s="627"/>
      <c r="WNA123" s="627"/>
      <c r="WNB123" s="627"/>
      <c r="WNC123" s="627"/>
      <c r="WND123" s="627"/>
      <c r="WNE123" s="627"/>
      <c r="WNF123" s="627"/>
      <c r="WNG123" s="627"/>
      <c r="WNH123" s="627"/>
      <c r="WNI123" s="627"/>
      <c r="WNJ123" s="627"/>
      <c r="WNK123" s="627"/>
      <c r="WNL123" s="627"/>
      <c r="WNM123" s="627"/>
      <c r="WNN123" s="627"/>
      <c r="WNO123" s="627"/>
      <c r="WNP123" s="627"/>
      <c r="WNQ123" s="627"/>
      <c r="WNR123" s="627"/>
      <c r="WNS123" s="627"/>
      <c r="WNT123" s="627"/>
      <c r="WNU123" s="627"/>
      <c r="WNV123" s="627"/>
      <c r="WNW123" s="627"/>
      <c r="WNX123" s="627"/>
      <c r="WNY123" s="627"/>
      <c r="WNZ123" s="627"/>
      <c r="WOA123" s="627"/>
      <c r="WOB123" s="627"/>
      <c r="WOC123" s="627"/>
      <c r="WOD123" s="627"/>
      <c r="WOE123" s="627"/>
      <c r="WOF123" s="627"/>
      <c r="WOG123" s="627"/>
      <c r="WOH123" s="627"/>
      <c r="WOI123" s="627"/>
      <c r="WOJ123" s="627"/>
      <c r="WOK123" s="627"/>
      <c r="WOL123" s="627"/>
      <c r="WOM123" s="627"/>
      <c r="WON123" s="627"/>
      <c r="WOO123" s="627"/>
      <c r="WOP123" s="627"/>
      <c r="WOQ123" s="627"/>
      <c r="WOR123" s="627"/>
      <c r="WOS123" s="627"/>
      <c r="WOT123" s="627"/>
      <c r="WOU123" s="627"/>
      <c r="WOV123" s="627"/>
      <c r="WOW123" s="627"/>
      <c r="WOX123" s="627"/>
      <c r="WOY123" s="627"/>
      <c r="WOZ123" s="627"/>
      <c r="WPA123" s="627"/>
      <c r="WPB123" s="627"/>
      <c r="WPC123" s="627"/>
      <c r="WPD123" s="627"/>
      <c r="WPE123" s="627"/>
      <c r="WPF123" s="627"/>
      <c r="WPG123" s="627"/>
      <c r="WPH123" s="627"/>
      <c r="WPI123" s="627"/>
      <c r="WPJ123" s="627"/>
      <c r="WPK123" s="627"/>
      <c r="WPL123" s="627"/>
      <c r="WPM123" s="627"/>
      <c r="WPN123" s="627"/>
      <c r="WPO123" s="627"/>
      <c r="WPP123" s="627"/>
      <c r="WPQ123" s="627"/>
      <c r="WPR123" s="627"/>
      <c r="WPS123" s="627"/>
      <c r="WPT123" s="627"/>
      <c r="WPU123" s="627"/>
      <c r="WPV123" s="627"/>
      <c r="WPW123" s="627"/>
      <c r="WPX123" s="627"/>
      <c r="WPY123" s="627"/>
      <c r="WPZ123" s="627"/>
      <c r="WQA123" s="627"/>
      <c r="WQB123" s="627"/>
      <c r="WQC123" s="627"/>
      <c r="WQD123" s="627"/>
      <c r="WQE123" s="627"/>
      <c r="WQF123" s="627"/>
      <c r="WQG123" s="627"/>
      <c r="WQH123" s="627"/>
      <c r="WQI123" s="627"/>
      <c r="WQJ123" s="627"/>
      <c r="WQK123" s="627"/>
      <c r="WQL123" s="627"/>
      <c r="WQM123" s="627"/>
      <c r="WQN123" s="627"/>
      <c r="WQO123" s="627"/>
      <c r="WQP123" s="627"/>
      <c r="WQQ123" s="627"/>
      <c r="WQR123" s="627"/>
      <c r="WQS123" s="627"/>
      <c r="WQT123" s="627"/>
      <c r="WQU123" s="627"/>
      <c r="WQV123" s="627"/>
      <c r="WQW123" s="627"/>
      <c r="WQX123" s="627"/>
      <c r="WQY123" s="627"/>
      <c r="WQZ123" s="627"/>
      <c r="WRA123" s="627"/>
      <c r="WRB123" s="627"/>
      <c r="WRC123" s="627"/>
      <c r="WRD123" s="627"/>
      <c r="WRE123" s="627"/>
      <c r="WRF123" s="627"/>
      <c r="WRG123" s="627"/>
      <c r="WRH123" s="627"/>
      <c r="WRI123" s="627"/>
      <c r="WRJ123" s="627"/>
      <c r="WRK123" s="627"/>
      <c r="WRL123" s="627"/>
      <c r="WRM123" s="627"/>
      <c r="WRN123" s="627"/>
      <c r="WRO123" s="627"/>
      <c r="WRP123" s="627"/>
      <c r="WRQ123" s="627"/>
      <c r="WRR123" s="627"/>
      <c r="WRS123" s="627"/>
      <c r="WRT123" s="627"/>
      <c r="WRU123" s="627"/>
      <c r="WRV123" s="627"/>
      <c r="WRW123" s="627"/>
      <c r="WRX123" s="627"/>
      <c r="WRY123" s="627"/>
      <c r="WRZ123" s="627"/>
      <c r="WSA123" s="627"/>
      <c r="WSB123" s="627"/>
      <c r="WSC123" s="627"/>
      <c r="WSD123" s="627"/>
      <c r="WSE123" s="627"/>
      <c r="WSF123" s="627"/>
      <c r="WSG123" s="627"/>
      <c r="WSH123" s="627"/>
      <c r="WSI123" s="627"/>
      <c r="WSJ123" s="627"/>
      <c r="WSK123" s="627"/>
      <c r="WSL123" s="627"/>
      <c r="WSM123" s="627"/>
      <c r="WSN123" s="627"/>
      <c r="WSO123" s="627"/>
      <c r="WSP123" s="627"/>
      <c r="WSQ123" s="627"/>
      <c r="WSR123" s="627"/>
      <c r="WSS123" s="627"/>
      <c r="WST123" s="627"/>
      <c r="WSU123" s="627"/>
      <c r="WSV123" s="627"/>
      <c r="WSW123" s="627"/>
      <c r="WSX123" s="627"/>
      <c r="WSY123" s="627"/>
      <c r="WSZ123" s="627"/>
      <c r="WTA123" s="627"/>
      <c r="WTB123" s="627"/>
      <c r="WTC123" s="627"/>
      <c r="WTD123" s="627"/>
      <c r="WTE123" s="627"/>
      <c r="WTF123" s="627"/>
      <c r="WTG123" s="627"/>
      <c r="WTH123" s="627"/>
      <c r="WTI123" s="627"/>
      <c r="WTJ123" s="627"/>
      <c r="WTK123" s="627"/>
      <c r="WTL123" s="627"/>
      <c r="WTM123" s="627"/>
      <c r="WTN123" s="627"/>
      <c r="WTO123" s="627"/>
      <c r="WTP123" s="627"/>
      <c r="WTQ123" s="627"/>
      <c r="WTR123" s="627"/>
      <c r="WTS123" s="627"/>
      <c r="WTT123" s="627"/>
      <c r="WTU123" s="627"/>
      <c r="WTV123" s="627"/>
      <c r="WTW123" s="627"/>
      <c r="WTX123" s="627"/>
      <c r="WTY123" s="627"/>
      <c r="WTZ123" s="627"/>
      <c r="WUA123" s="627"/>
      <c r="WUB123" s="627"/>
      <c r="WUC123" s="627"/>
      <c r="WUD123" s="627"/>
      <c r="WUE123" s="627"/>
      <c r="WUF123" s="627"/>
      <c r="WUG123" s="627"/>
      <c r="WUH123" s="627"/>
      <c r="WUI123" s="627"/>
      <c r="WUJ123" s="627"/>
      <c r="WUK123" s="627"/>
      <c r="WUL123" s="627"/>
      <c r="WUM123" s="627"/>
      <c r="WUN123" s="627"/>
      <c r="WUO123" s="627"/>
      <c r="WUP123" s="627"/>
    </row>
    <row r="124" spans="1:16110" s="627" customFormat="1" x14ac:dyDescent="0.25">
      <c r="A124" s="553" t="s">
        <v>342</v>
      </c>
      <c r="B124" s="554" t="s">
        <v>344</v>
      </c>
      <c r="C124" s="635" t="s">
        <v>345</v>
      </c>
      <c r="D124" s="636">
        <v>50</v>
      </c>
      <c r="E124" s="637">
        <v>50</v>
      </c>
      <c r="F124" s="637">
        <v>50</v>
      </c>
      <c r="G124" s="637">
        <v>10</v>
      </c>
      <c r="H124" s="637">
        <v>10</v>
      </c>
      <c r="I124" s="638">
        <f t="shared" si="76"/>
        <v>0.2</v>
      </c>
      <c r="J124" s="639">
        <f t="shared" si="77"/>
        <v>0.2</v>
      </c>
      <c r="K124" s="636">
        <v>46</v>
      </c>
      <c r="L124" s="637">
        <v>46</v>
      </c>
      <c r="M124" s="637">
        <v>45</v>
      </c>
      <c r="N124" s="637">
        <v>17</v>
      </c>
      <c r="O124" s="637">
        <v>17</v>
      </c>
      <c r="P124" s="638">
        <f t="shared" si="78"/>
        <v>0.36956521739130432</v>
      </c>
      <c r="Q124" s="639">
        <f t="shared" si="79"/>
        <v>0.37777777777777777</v>
      </c>
      <c r="R124" s="636">
        <v>35</v>
      </c>
      <c r="S124" s="637">
        <v>34</v>
      </c>
      <c r="T124" s="637">
        <v>34</v>
      </c>
      <c r="U124" s="637">
        <v>12</v>
      </c>
      <c r="V124" s="637">
        <v>11</v>
      </c>
      <c r="W124" s="638">
        <f t="shared" si="74"/>
        <v>0.35294117647058826</v>
      </c>
      <c r="X124" s="639">
        <f t="shared" si="75"/>
        <v>0.35294117647058826</v>
      </c>
      <c r="Y124" s="636">
        <v>39</v>
      </c>
      <c r="Z124" s="637">
        <v>36</v>
      </c>
      <c r="AA124" s="637">
        <v>36</v>
      </c>
      <c r="AB124" s="637">
        <v>12</v>
      </c>
      <c r="AC124" s="637">
        <v>11</v>
      </c>
      <c r="AD124" s="638">
        <f t="shared" si="80"/>
        <v>0.33333333333333331</v>
      </c>
      <c r="AE124" s="639">
        <f t="shared" si="81"/>
        <v>0.33333333333333331</v>
      </c>
      <c r="AF124" s="636">
        <v>32</v>
      </c>
      <c r="AG124" s="637">
        <v>30</v>
      </c>
      <c r="AH124" s="637">
        <v>25</v>
      </c>
      <c r="AI124" s="637">
        <v>12</v>
      </c>
      <c r="AJ124" s="637">
        <v>11</v>
      </c>
      <c r="AK124" s="638">
        <f t="shared" si="124"/>
        <v>0.4</v>
      </c>
      <c r="AL124" s="639">
        <f t="shared" si="125"/>
        <v>0.48</v>
      </c>
      <c r="AM124" s="636">
        <v>57</v>
      </c>
      <c r="AN124" s="637">
        <v>56</v>
      </c>
      <c r="AO124" s="637">
        <v>33</v>
      </c>
      <c r="AP124" s="637">
        <v>16</v>
      </c>
      <c r="AQ124" s="637">
        <v>15</v>
      </c>
      <c r="AR124" s="638">
        <f t="shared" si="126"/>
        <v>0.2857142857142857</v>
      </c>
      <c r="AS124" s="639">
        <f t="shared" si="127"/>
        <v>0.48484848484848486</v>
      </c>
      <c r="AT124" s="636">
        <v>53</v>
      </c>
      <c r="AU124" s="637">
        <v>52</v>
      </c>
      <c r="AV124" s="637">
        <v>44</v>
      </c>
      <c r="AW124" s="637">
        <v>14</v>
      </c>
      <c r="AX124" s="637">
        <v>12</v>
      </c>
      <c r="AY124" s="638">
        <f t="shared" si="128"/>
        <v>0.26923076923076922</v>
      </c>
      <c r="AZ124" s="639">
        <f t="shared" si="129"/>
        <v>0.31818181818181818</v>
      </c>
      <c r="BA124" s="636">
        <v>43</v>
      </c>
      <c r="BB124" s="637">
        <v>43</v>
      </c>
      <c r="BC124" s="637">
        <v>38</v>
      </c>
      <c r="BD124" s="637">
        <v>13</v>
      </c>
      <c r="BE124" s="637">
        <v>13</v>
      </c>
      <c r="BF124" s="638">
        <f t="shared" si="130"/>
        <v>0.30232558139534882</v>
      </c>
      <c r="BG124" s="639">
        <f t="shared" si="131"/>
        <v>0.34210526315789475</v>
      </c>
      <c r="BH124" s="636">
        <v>28</v>
      </c>
      <c r="BI124" s="637">
        <v>28</v>
      </c>
      <c r="BJ124" s="637">
        <v>21</v>
      </c>
      <c r="BK124" s="637">
        <v>14</v>
      </c>
      <c r="BL124" s="637">
        <v>14</v>
      </c>
      <c r="BM124" s="638">
        <f t="shared" si="144"/>
        <v>0.5</v>
      </c>
      <c r="BN124" s="639">
        <f t="shared" si="145"/>
        <v>0.66666666666666663</v>
      </c>
      <c r="BO124" s="636">
        <v>37</v>
      </c>
      <c r="BP124" s="637">
        <v>37</v>
      </c>
      <c r="BQ124" s="637">
        <v>32</v>
      </c>
      <c r="BR124" s="637">
        <v>13</v>
      </c>
      <c r="BS124" s="637">
        <v>12</v>
      </c>
      <c r="BT124" s="638">
        <f t="shared" si="146"/>
        <v>0.35135135135135137</v>
      </c>
      <c r="BU124" s="639">
        <f t="shared" si="147"/>
        <v>0.40625</v>
      </c>
      <c r="BV124" s="636">
        <v>31</v>
      </c>
      <c r="BW124" s="637">
        <v>31</v>
      </c>
      <c r="BX124" s="637">
        <v>26</v>
      </c>
      <c r="BY124" s="637">
        <v>14</v>
      </c>
      <c r="BZ124" s="637">
        <v>14</v>
      </c>
      <c r="CA124" s="638">
        <f t="shared" si="148"/>
        <v>0.45161290322580644</v>
      </c>
      <c r="CB124" s="639">
        <f t="shared" si="149"/>
        <v>0.53846153846153844</v>
      </c>
      <c r="CC124" s="636">
        <v>36</v>
      </c>
      <c r="CD124" s="637">
        <v>35</v>
      </c>
      <c r="CE124" s="637">
        <v>29</v>
      </c>
      <c r="CF124" s="637">
        <v>14</v>
      </c>
      <c r="CG124" s="637">
        <v>14</v>
      </c>
      <c r="CH124" s="638">
        <f t="shared" si="150"/>
        <v>0.4</v>
      </c>
      <c r="CI124" s="639">
        <f t="shared" si="151"/>
        <v>0.48275862068965519</v>
      </c>
      <c r="CJ124" s="636">
        <v>45</v>
      </c>
      <c r="CK124" s="637">
        <v>45</v>
      </c>
      <c r="CL124" s="637">
        <v>39</v>
      </c>
      <c r="CM124" s="637">
        <v>14</v>
      </c>
      <c r="CN124" s="637">
        <v>12</v>
      </c>
      <c r="CO124" s="638">
        <f t="shared" si="152"/>
        <v>0.31111111111111112</v>
      </c>
      <c r="CP124" s="638">
        <f t="shared" si="153"/>
        <v>0.35897435897435898</v>
      </c>
      <c r="CQ124" s="638">
        <v>0.31111111111111112</v>
      </c>
      <c r="CR124" s="639">
        <v>0.35897435897435898</v>
      </c>
    </row>
    <row r="125" spans="1:16110" s="627" customFormat="1" x14ac:dyDescent="0.25">
      <c r="A125" s="560" t="s">
        <v>342</v>
      </c>
      <c r="B125" s="561" t="s">
        <v>346</v>
      </c>
      <c r="C125" s="562" t="s">
        <v>347</v>
      </c>
      <c r="D125" s="636">
        <v>1863</v>
      </c>
      <c r="E125" s="564">
        <v>1483</v>
      </c>
      <c r="F125" s="564">
        <v>1199</v>
      </c>
      <c r="G125" s="564">
        <v>834</v>
      </c>
      <c r="H125" s="564">
        <v>612</v>
      </c>
      <c r="I125" s="565">
        <f t="shared" si="76"/>
        <v>0.56237356709372888</v>
      </c>
      <c r="J125" s="566">
        <f t="shared" si="77"/>
        <v>0.69557964970809005</v>
      </c>
      <c r="K125" s="636">
        <v>2043</v>
      </c>
      <c r="L125" s="564">
        <v>1630</v>
      </c>
      <c r="M125" s="564">
        <v>1316</v>
      </c>
      <c r="N125" s="564">
        <v>796</v>
      </c>
      <c r="O125" s="564">
        <v>590</v>
      </c>
      <c r="P125" s="565">
        <f t="shared" si="78"/>
        <v>0.4883435582822086</v>
      </c>
      <c r="Q125" s="566">
        <f t="shared" si="79"/>
        <v>0.60486322188449848</v>
      </c>
      <c r="R125" s="636">
        <v>1809</v>
      </c>
      <c r="S125" s="564">
        <v>1421</v>
      </c>
      <c r="T125" s="564">
        <v>1161</v>
      </c>
      <c r="U125" s="564">
        <v>709</v>
      </c>
      <c r="V125" s="564">
        <v>571</v>
      </c>
      <c r="W125" s="565">
        <f t="shared" si="74"/>
        <v>0.49894440534834622</v>
      </c>
      <c r="X125" s="566">
        <f t="shared" si="75"/>
        <v>0.61068044788975018</v>
      </c>
      <c r="Y125" s="636">
        <v>1703</v>
      </c>
      <c r="Z125" s="564">
        <v>1332</v>
      </c>
      <c r="AA125" s="564">
        <v>1094</v>
      </c>
      <c r="AB125" s="564">
        <v>818</v>
      </c>
      <c r="AC125" s="564">
        <v>595</v>
      </c>
      <c r="AD125" s="565">
        <f t="shared" si="80"/>
        <v>0.6141141141141141</v>
      </c>
      <c r="AE125" s="566">
        <f t="shared" si="81"/>
        <v>0.74771480804387569</v>
      </c>
      <c r="AF125" s="636">
        <v>1573</v>
      </c>
      <c r="AG125" s="564">
        <v>1241</v>
      </c>
      <c r="AH125" s="564">
        <v>1026</v>
      </c>
      <c r="AI125" s="564">
        <v>754</v>
      </c>
      <c r="AJ125" s="564">
        <v>559</v>
      </c>
      <c r="AK125" s="565">
        <f t="shared" si="124"/>
        <v>0.60757453666398065</v>
      </c>
      <c r="AL125" s="566">
        <f t="shared" si="125"/>
        <v>0.73489278752436649</v>
      </c>
      <c r="AM125" s="636">
        <v>1194</v>
      </c>
      <c r="AN125" s="564">
        <v>955</v>
      </c>
      <c r="AO125" s="564">
        <v>784</v>
      </c>
      <c r="AP125" s="564">
        <v>581</v>
      </c>
      <c r="AQ125" s="564">
        <v>442</v>
      </c>
      <c r="AR125" s="565">
        <f t="shared" si="126"/>
        <v>0.60837696335078539</v>
      </c>
      <c r="AS125" s="566">
        <f t="shared" si="127"/>
        <v>0.7410714285714286</v>
      </c>
      <c r="AT125" s="636">
        <v>1188</v>
      </c>
      <c r="AU125" s="564">
        <v>953</v>
      </c>
      <c r="AV125" s="564">
        <v>756</v>
      </c>
      <c r="AW125" s="564">
        <v>525</v>
      </c>
      <c r="AX125" s="564">
        <v>364</v>
      </c>
      <c r="AY125" s="565">
        <f t="shared" si="128"/>
        <v>0.55089192025183631</v>
      </c>
      <c r="AZ125" s="566">
        <f t="shared" si="129"/>
        <v>0.69444444444444442</v>
      </c>
      <c r="BA125" s="636">
        <v>984</v>
      </c>
      <c r="BB125" s="564">
        <v>779</v>
      </c>
      <c r="BC125" s="564">
        <v>623</v>
      </c>
      <c r="BD125" s="564">
        <v>442</v>
      </c>
      <c r="BE125" s="564">
        <v>326</v>
      </c>
      <c r="BF125" s="565">
        <f t="shared" si="130"/>
        <v>0.56739409499358151</v>
      </c>
      <c r="BG125" s="566">
        <f t="shared" si="131"/>
        <v>0.70947030497592301</v>
      </c>
      <c r="BH125" s="636">
        <v>936</v>
      </c>
      <c r="BI125" s="564">
        <v>733</v>
      </c>
      <c r="BJ125" s="564">
        <v>593</v>
      </c>
      <c r="BK125" s="564">
        <v>412</v>
      </c>
      <c r="BL125" s="564">
        <v>291</v>
      </c>
      <c r="BM125" s="565">
        <f t="shared" si="144"/>
        <v>0.56207366984993179</v>
      </c>
      <c r="BN125" s="566">
        <f t="shared" si="145"/>
        <v>0.69477234401349075</v>
      </c>
      <c r="BO125" s="636">
        <v>964</v>
      </c>
      <c r="BP125" s="564">
        <v>768</v>
      </c>
      <c r="BQ125" s="564">
        <v>604</v>
      </c>
      <c r="BR125" s="564">
        <v>465</v>
      </c>
      <c r="BS125" s="564">
        <v>318</v>
      </c>
      <c r="BT125" s="565">
        <f t="shared" si="146"/>
        <v>0.60546875</v>
      </c>
      <c r="BU125" s="566">
        <f t="shared" si="147"/>
        <v>0.76986754966887416</v>
      </c>
      <c r="BV125" s="636">
        <v>945</v>
      </c>
      <c r="BW125" s="564">
        <v>769</v>
      </c>
      <c r="BX125" s="564">
        <v>603</v>
      </c>
      <c r="BY125" s="564">
        <v>444</v>
      </c>
      <c r="BZ125" s="564">
        <v>306</v>
      </c>
      <c r="CA125" s="565">
        <f t="shared" si="148"/>
        <v>0.57737321196358904</v>
      </c>
      <c r="CB125" s="566">
        <f t="shared" si="149"/>
        <v>0.73631840796019898</v>
      </c>
      <c r="CC125" s="636">
        <v>973</v>
      </c>
      <c r="CD125" s="564">
        <v>812</v>
      </c>
      <c r="CE125" s="564">
        <v>812</v>
      </c>
      <c r="CF125" s="564">
        <v>522</v>
      </c>
      <c r="CG125" s="564">
        <v>316</v>
      </c>
      <c r="CH125" s="565">
        <f t="shared" si="150"/>
        <v>0.6428571428571429</v>
      </c>
      <c r="CI125" s="566">
        <f t="shared" si="151"/>
        <v>0.6428571428571429</v>
      </c>
      <c r="CJ125" s="636">
        <v>1212</v>
      </c>
      <c r="CK125" s="564">
        <v>943</v>
      </c>
      <c r="CL125" s="564">
        <v>873</v>
      </c>
      <c r="CM125" s="564">
        <v>448</v>
      </c>
      <c r="CN125" s="564">
        <v>280</v>
      </c>
      <c r="CO125" s="565">
        <f t="shared" si="152"/>
        <v>0.4750795334040297</v>
      </c>
      <c r="CP125" s="565">
        <f t="shared" si="153"/>
        <v>0.51317296678121416</v>
      </c>
      <c r="CQ125" s="565">
        <v>0.4750795334040297</v>
      </c>
      <c r="CR125" s="566">
        <v>0.51317296678121416</v>
      </c>
    </row>
    <row r="126" spans="1:16110" s="627" customFormat="1" x14ac:dyDescent="0.25">
      <c r="A126" s="560" t="s">
        <v>342</v>
      </c>
      <c r="B126" s="561" t="s">
        <v>348</v>
      </c>
      <c r="C126" s="562" t="s">
        <v>349</v>
      </c>
      <c r="D126" s="563">
        <v>1516</v>
      </c>
      <c r="E126" s="564">
        <v>1306</v>
      </c>
      <c r="F126" s="564">
        <v>1305</v>
      </c>
      <c r="G126" s="564">
        <v>1131</v>
      </c>
      <c r="H126" s="564">
        <v>736</v>
      </c>
      <c r="I126" s="565">
        <f t="shared" si="76"/>
        <v>0.86600306278713635</v>
      </c>
      <c r="J126" s="566">
        <f t="shared" si="77"/>
        <v>0.8666666666666667</v>
      </c>
      <c r="K126" s="563">
        <v>1623</v>
      </c>
      <c r="L126" s="564">
        <v>1395</v>
      </c>
      <c r="M126" s="564">
        <v>1395</v>
      </c>
      <c r="N126" s="564">
        <v>1164</v>
      </c>
      <c r="O126" s="564">
        <v>743</v>
      </c>
      <c r="P126" s="565">
        <f t="shared" si="78"/>
        <v>0.83440860215053758</v>
      </c>
      <c r="Q126" s="566">
        <f t="shared" si="79"/>
        <v>0.83440860215053758</v>
      </c>
      <c r="R126" s="563">
        <v>1521</v>
      </c>
      <c r="S126" s="564">
        <v>1312</v>
      </c>
      <c r="T126" s="564">
        <v>1312</v>
      </c>
      <c r="U126" s="564">
        <v>952</v>
      </c>
      <c r="V126" s="564">
        <v>695</v>
      </c>
      <c r="W126" s="565">
        <f t="shared" si="74"/>
        <v>0.72560975609756095</v>
      </c>
      <c r="X126" s="566">
        <f t="shared" si="75"/>
        <v>0.72560975609756095</v>
      </c>
      <c r="Y126" s="563">
        <v>1312</v>
      </c>
      <c r="Z126" s="564">
        <v>1152</v>
      </c>
      <c r="AA126" s="564">
        <v>1152</v>
      </c>
      <c r="AB126" s="564">
        <v>930</v>
      </c>
      <c r="AC126" s="564">
        <v>614</v>
      </c>
      <c r="AD126" s="565">
        <f t="shared" si="80"/>
        <v>0.80729166666666663</v>
      </c>
      <c r="AE126" s="566">
        <f t="shared" si="81"/>
        <v>0.80729166666666663</v>
      </c>
      <c r="AF126" s="563">
        <v>1195</v>
      </c>
      <c r="AG126" s="564">
        <v>1051</v>
      </c>
      <c r="AH126" s="564">
        <v>1051</v>
      </c>
      <c r="AI126" s="564">
        <v>872</v>
      </c>
      <c r="AJ126" s="564">
        <v>570</v>
      </c>
      <c r="AK126" s="565">
        <f t="shared" si="124"/>
        <v>0.82968601332064695</v>
      </c>
      <c r="AL126" s="566">
        <f t="shared" si="125"/>
        <v>0.82968601332064695</v>
      </c>
      <c r="AM126" s="563">
        <v>1191</v>
      </c>
      <c r="AN126" s="564">
        <v>1014</v>
      </c>
      <c r="AO126" s="564">
        <v>1014</v>
      </c>
      <c r="AP126" s="564">
        <v>831</v>
      </c>
      <c r="AQ126" s="564">
        <v>522</v>
      </c>
      <c r="AR126" s="565">
        <f t="shared" si="126"/>
        <v>0.81952662721893488</v>
      </c>
      <c r="AS126" s="566">
        <f t="shared" si="127"/>
        <v>0.81952662721893488</v>
      </c>
      <c r="AT126" s="563">
        <v>1090</v>
      </c>
      <c r="AU126" s="564">
        <v>931</v>
      </c>
      <c r="AV126" s="564">
        <v>931</v>
      </c>
      <c r="AW126" s="564">
        <v>744</v>
      </c>
      <c r="AX126" s="564">
        <v>444</v>
      </c>
      <c r="AY126" s="565">
        <f t="shared" si="128"/>
        <v>0.79914070891514499</v>
      </c>
      <c r="AZ126" s="566">
        <f t="shared" si="129"/>
        <v>0.79914070891514499</v>
      </c>
      <c r="BA126" s="563">
        <v>947</v>
      </c>
      <c r="BB126" s="564">
        <v>804</v>
      </c>
      <c r="BC126" s="564">
        <v>804</v>
      </c>
      <c r="BD126" s="564">
        <v>631</v>
      </c>
      <c r="BE126" s="564">
        <v>385</v>
      </c>
      <c r="BF126" s="565">
        <f t="shared" si="130"/>
        <v>0.78482587064676612</v>
      </c>
      <c r="BG126" s="566">
        <f t="shared" si="131"/>
        <v>0.78482587064676612</v>
      </c>
      <c r="BH126" s="563">
        <v>934</v>
      </c>
      <c r="BI126" s="564">
        <v>832</v>
      </c>
      <c r="BJ126" s="564">
        <v>638</v>
      </c>
      <c r="BK126" s="564">
        <v>638</v>
      </c>
      <c r="BL126" s="564">
        <v>376</v>
      </c>
      <c r="BM126" s="565">
        <f t="shared" si="144"/>
        <v>0.76682692307692313</v>
      </c>
      <c r="BN126" s="566">
        <f t="shared" si="145"/>
        <v>1</v>
      </c>
      <c r="BO126" s="563">
        <v>905</v>
      </c>
      <c r="BP126" s="564">
        <v>794</v>
      </c>
      <c r="BQ126" s="564">
        <v>621</v>
      </c>
      <c r="BR126" s="564">
        <v>621</v>
      </c>
      <c r="BS126" s="564">
        <v>395</v>
      </c>
      <c r="BT126" s="565">
        <f t="shared" si="146"/>
        <v>0.78211586901763219</v>
      </c>
      <c r="BU126" s="566">
        <f t="shared" si="147"/>
        <v>1</v>
      </c>
      <c r="BV126" s="563">
        <v>1034</v>
      </c>
      <c r="BW126" s="564">
        <v>879</v>
      </c>
      <c r="BX126" s="564">
        <v>649</v>
      </c>
      <c r="BY126" s="564">
        <v>649</v>
      </c>
      <c r="BZ126" s="564">
        <v>420</v>
      </c>
      <c r="CA126" s="565">
        <f t="shared" si="148"/>
        <v>0.73833902161547216</v>
      </c>
      <c r="CB126" s="566">
        <f t="shared" si="149"/>
        <v>1</v>
      </c>
      <c r="CC126" s="563">
        <v>933</v>
      </c>
      <c r="CD126" s="564">
        <v>804</v>
      </c>
      <c r="CE126" s="564">
        <v>527</v>
      </c>
      <c r="CF126" s="564">
        <v>527</v>
      </c>
      <c r="CG126" s="564">
        <v>367</v>
      </c>
      <c r="CH126" s="565">
        <f t="shared" si="150"/>
        <v>0.65547263681592038</v>
      </c>
      <c r="CI126" s="566">
        <f t="shared" si="151"/>
        <v>1</v>
      </c>
      <c r="CJ126" s="563">
        <v>874</v>
      </c>
      <c r="CK126" s="564">
        <v>740</v>
      </c>
      <c r="CL126" s="564">
        <v>498</v>
      </c>
      <c r="CM126" s="564">
        <v>498</v>
      </c>
      <c r="CN126" s="564">
        <v>359</v>
      </c>
      <c r="CO126" s="565">
        <f t="shared" si="152"/>
        <v>0.67297297297297298</v>
      </c>
      <c r="CP126" s="565">
        <f t="shared" si="153"/>
        <v>1</v>
      </c>
      <c r="CQ126" s="565">
        <v>0.67297297297297298</v>
      </c>
      <c r="CR126" s="566">
        <v>1</v>
      </c>
    </row>
    <row r="127" spans="1:16110" s="627" customFormat="1" x14ac:dyDescent="0.25">
      <c r="A127" s="560" t="s">
        <v>342</v>
      </c>
      <c r="B127" s="561" t="s">
        <v>350</v>
      </c>
      <c r="C127" s="562" t="s">
        <v>351</v>
      </c>
      <c r="D127" s="563">
        <v>2790</v>
      </c>
      <c r="E127" s="564">
        <v>2141</v>
      </c>
      <c r="F127" s="564">
        <v>1753</v>
      </c>
      <c r="G127" s="564">
        <v>1335</v>
      </c>
      <c r="H127" s="564">
        <v>1041</v>
      </c>
      <c r="I127" s="565">
        <f t="shared" si="76"/>
        <v>0.6235404016814573</v>
      </c>
      <c r="J127" s="566">
        <f t="shared" si="77"/>
        <v>0.76155162578436963</v>
      </c>
      <c r="K127" s="563">
        <v>3293</v>
      </c>
      <c r="L127" s="564">
        <v>2531</v>
      </c>
      <c r="M127" s="564">
        <v>2393</v>
      </c>
      <c r="N127" s="564">
        <v>1355</v>
      </c>
      <c r="O127" s="564">
        <v>994</v>
      </c>
      <c r="P127" s="565">
        <f t="shared" si="78"/>
        <v>0.53536151718688263</v>
      </c>
      <c r="Q127" s="566">
        <f t="shared" si="79"/>
        <v>0.56623485165064769</v>
      </c>
      <c r="R127" s="563">
        <v>3411</v>
      </c>
      <c r="S127" s="564">
        <v>2477</v>
      </c>
      <c r="T127" s="564">
        <v>2350</v>
      </c>
      <c r="U127" s="564">
        <v>1234</v>
      </c>
      <c r="V127" s="564">
        <v>797</v>
      </c>
      <c r="W127" s="565">
        <f t="shared" si="74"/>
        <v>0.49818328623334679</v>
      </c>
      <c r="X127" s="566">
        <f t="shared" si="75"/>
        <v>0.52510638297872336</v>
      </c>
      <c r="Y127" s="563">
        <v>2667</v>
      </c>
      <c r="Z127" s="564">
        <v>2013</v>
      </c>
      <c r="AA127" s="564">
        <v>2013</v>
      </c>
      <c r="AB127" s="564">
        <v>1192</v>
      </c>
      <c r="AC127" s="564">
        <v>728</v>
      </c>
      <c r="AD127" s="565">
        <f t="shared" si="80"/>
        <v>0.59215101838052653</v>
      </c>
      <c r="AE127" s="566">
        <f t="shared" si="81"/>
        <v>0.59215101838052653</v>
      </c>
      <c r="AF127" s="563">
        <v>2002</v>
      </c>
      <c r="AG127" s="564">
        <v>1509</v>
      </c>
      <c r="AH127" s="564">
        <v>1509</v>
      </c>
      <c r="AI127" s="564">
        <v>954</v>
      </c>
      <c r="AJ127" s="564">
        <v>628</v>
      </c>
      <c r="AK127" s="565">
        <f t="shared" si="124"/>
        <v>0.63220675944333993</v>
      </c>
      <c r="AL127" s="566">
        <f t="shared" si="125"/>
        <v>0.63220675944333993</v>
      </c>
      <c r="AM127" s="563">
        <v>1998</v>
      </c>
      <c r="AN127" s="564">
        <v>1497</v>
      </c>
      <c r="AO127" s="564">
        <v>1497</v>
      </c>
      <c r="AP127" s="564">
        <v>971</v>
      </c>
      <c r="AQ127" s="564">
        <v>672</v>
      </c>
      <c r="AR127" s="565">
        <f t="shared" si="126"/>
        <v>0.64863059452237803</v>
      </c>
      <c r="AS127" s="566">
        <f t="shared" si="127"/>
        <v>0.64863059452237803</v>
      </c>
      <c r="AT127" s="563">
        <v>1806</v>
      </c>
      <c r="AU127" s="564">
        <v>1371</v>
      </c>
      <c r="AV127" s="564">
        <v>1371</v>
      </c>
      <c r="AW127" s="564">
        <v>893</v>
      </c>
      <c r="AX127" s="564">
        <v>604</v>
      </c>
      <c r="AY127" s="565">
        <f t="shared" si="128"/>
        <v>0.65134938001458786</v>
      </c>
      <c r="AZ127" s="566">
        <f t="shared" si="129"/>
        <v>0.65134938001458786</v>
      </c>
      <c r="BA127" s="563">
        <v>1642</v>
      </c>
      <c r="BB127" s="564">
        <v>1268</v>
      </c>
      <c r="BC127" s="564">
        <v>1268</v>
      </c>
      <c r="BD127" s="564">
        <v>900</v>
      </c>
      <c r="BE127" s="564">
        <v>619</v>
      </c>
      <c r="BF127" s="565">
        <f t="shared" si="130"/>
        <v>0.70977917981072558</v>
      </c>
      <c r="BG127" s="566">
        <f t="shared" si="131"/>
        <v>0.70977917981072558</v>
      </c>
      <c r="BH127" s="563">
        <v>1455</v>
      </c>
      <c r="BI127" s="564">
        <v>1168</v>
      </c>
      <c r="BJ127" s="564">
        <v>1168</v>
      </c>
      <c r="BK127" s="564">
        <v>899</v>
      </c>
      <c r="BL127" s="564">
        <v>608</v>
      </c>
      <c r="BM127" s="565">
        <f t="shared" si="144"/>
        <v>0.7696917808219178</v>
      </c>
      <c r="BN127" s="566">
        <f t="shared" si="145"/>
        <v>0.7696917808219178</v>
      </c>
      <c r="BO127" s="563">
        <v>1344</v>
      </c>
      <c r="BP127" s="564">
        <v>1096</v>
      </c>
      <c r="BQ127" s="564">
        <v>1096</v>
      </c>
      <c r="BR127" s="564">
        <v>855</v>
      </c>
      <c r="BS127" s="564">
        <v>582</v>
      </c>
      <c r="BT127" s="565">
        <f t="shared" si="146"/>
        <v>0.7801094890510949</v>
      </c>
      <c r="BU127" s="566">
        <f t="shared" si="147"/>
        <v>0.7801094890510949</v>
      </c>
      <c r="BV127" s="563">
        <v>1645</v>
      </c>
      <c r="BW127" s="564">
        <v>1294</v>
      </c>
      <c r="BX127" s="564">
        <v>1294</v>
      </c>
      <c r="BY127" s="564">
        <v>978</v>
      </c>
      <c r="BZ127" s="564">
        <v>692</v>
      </c>
      <c r="CA127" s="565">
        <f t="shared" si="148"/>
        <v>0.75579598145285931</v>
      </c>
      <c r="CB127" s="566">
        <f t="shared" si="149"/>
        <v>0.75579598145285931</v>
      </c>
      <c r="CC127" s="563">
        <v>1764</v>
      </c>
      <c r="CD127" s="564">
        <v>1284</v>
      </c>
      <c r="CE127" s="564">
        <v>1284</v>
      </c>
      <c r="CF127" s="564">
        <v>923</v>
      </c>
      <c r="CG127" s="564">
        <v>732</v>
      </c>
      <c r="CH127" s="565">
        <f t="shared" si="150"/>
        <v>0.71884735202492211</v>
      </c>
      <c r="CI127" s="566">
        <f t="shared" si="151"/>
        <v>0.71884735202492211</v>
      </c>
      <c r="CJ127" s="563">
        <v>1786</v>
      </c>
      <c r="CK127" s="564">
        <v>1309</v>
      </c>
      <c r="CL127" s="564">
        <v>1309</v>
      </c>
      <c r="CM127" s="564">
        <v>639</v>
      </c>
      <c r="CN127" s="564">
        <v>474</v>
      </c>
      <c r="CO127" s="565">
        <f t="shared" si="152"/>
        <v>0.48815889992360578</v>
      </c>
      <c r="CP127" s="565">
        <f t="shared" si="153"/>
        <v>0.48815889992360578</v>
      </c>
      <c r="CQ127" s="565">
        <v>0.758594346829641</v>
      </c>
      <c r="CR127" s="566">
        <v>0.758594346829641</v>
      </c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  <c r="AMK127" s="4"/>
      <c r="AML127" s="4"/>
      <c r="AMM127" s="4"/>
      <c r="AMN127" s="4"/>
      <c r="AMO127" s="4"/>
      <c r="AMP127" s="4"/>
      <c r="AMQ127" s="4"/>
      <c r="AMR127" s="4"/>
      <c r="AMS127" s="4"/>
      <c r="AMT127" s="4"/>
      <c r="AMU127" s="4"/>
      <c r="AMV127" s="4"/>
      <c r="AMW127" s="4"/>
      <c r="AMX127" s="4"/>
      <c r="AMY127" s="4"/>
      <c r="AMZ127" s="4"/>
      <c r="ANA127" s="4"/>
      <c r="ANB127" s="4"/>
      <c r="ANC127" s="4"/>
      <c r="AND127" s="4"/>
      <c r="ANE127" s="4"/>
      <c r="ANF127" s="4"/>
      <c r="ANG127" s="4"/>
      <c r="ANH127" s="4"/>
      <c r="ANI127" s="4"/>
      <c r="ANJ127" s="4"/>
      <c r="ANK127" s="4"/>
      <c r="ANL127" s="4"/>
      <c r="ANM127" s="4"/>
      <c r="ANN127" s="4"/>
      <c r="ANO127" s="4"/>
      <c r="ANP127" s="4"/>
      <c r="ANQ127" s="4"/>
      <c r="ANR127" s="4"/>
      <c r="ANS127" s="4"/>
      <c r="ANT127" s="4"/>
      <c r="ANU127" s="4"/>
      <c r="ANV127" s="4"/>
      <c r="ANW127" s="4"/>
      <c r="ANX127" s="4"/>
      <c r="ANY127" s="4"/>
      <c r="ANZ127" s="4"/>
      <c r="AOA127" s="4"/>
      <c r="AOB127" s="4"/>
      <c r="AOC127" s="4"/>
      <c r="AOD127" s="4"/>
      <c r="AOE127" s="4"/>
      <c r="AOF127" s="4"/>
      <c r="AOG127" s="4"/>
      <c r="AOH127" s="4"/>
      <c r="AOI127" s="4"/>
      <c r="AOJ127" s="4"/>
      <c r="AOK127" s="4"/>
      <c r="AOL127" s="4"/>
      <c r="AOM127" s="4"/>
      <c r="AON127" s="4"/>
      <c r="AOO127" s="4"/>
      <c r="AOP127" s="4"/>
      <c r="AOQ127" s="4"/>
      <c r="AOR127" s="4"/>
      <c r="AOS127" s="4"/>
      <c r="AOT127" s="4"/>
      <c r="AOU127" s="4"/>
      <c r="AOV127" s="4"/>
      <c r="AOW127" s="4"/>
      <c r="AOX127" s="4"/>
      <c r="AOY127" s="4"/>
      <c r="AOZ127" s="4"/>
      <c r="APA127" s="4"/>
      <c r="APB127" s="4"/>
      <c r="APC127" s="4"/>
      <c r="APD127" s="4"/>
      <c r="APE127" s="4"/>
      <c r="APF127" s="4"/>
      <c r="APG127" s="4"/>
      <c r="APH127" s="4"/>
      <c r="API127" s="4"/>
      <c r="APJ127" s="4"/>
      <c r="APK127" s="4"/>
      <c r="APL127" s="4"/>
      <c r="APM127" s="4"/>
      <c r="APN127" s="4"/>
      <c r="APO127" s="4"/>
      <c r="APP127" s="4"/>
      <c r="APQ127" s="4"/>
      <c r="APR127" s="4"/>
      <c r="APS127" s="4"/>
      <c r="APT127" s="4"/>
      <c r="APU127" s="4"/>
      <c r="APV127" s="4"/>
      <c r="APW127" s="4"/>
      <c r="APX127" s="4"/>
      <c r="APY127" s="4"/>
      <c r="APZ127" s="4"/>
      <c r="AQA127" s="4"/>
      <c r="AQB127" s="4"/>
      <c r="AQC127" s="4"/>
      <c r="AQD127" s="4"/>
      <c r="AQE127" s="4"/>
      <c r="AQF127" s="4"/>
      <c r="AQG127" s="4"/>
      <c r="AQH127" s="4"/>
      <c r="AQI127" s="4"/>
      <c r="AQJ127" s="4"/>
      <c r="AQK127" s="4"/>
      <c r="AQL127" s="4"/>
      <c r="AQM127" s="4"/>
      <c r="AQN127" s="4"/>
      <c r="AQO127" s="4"/>
      <c r="AQP127" s="4"/>
      <c r="AQQ127" s="4"/>
      <c r="AQR127" s="4"/>
      <c r="AQS127" s="4"/>
      <c r="AQT127" s="4"/>
      <c r="AQU127" s="4"/>
      <c r="AQV127" s="4"/>
      <c r="AQW127" s="4"/>
      <c r="AQX127" s="4"/>
      <c r="AQY127" s="4"/>
      <c r="AQZ127" s="4"/>
      <c r="ARA127" s="4"/>
      <c r="ARB127" s="4"/>
      <c r="ARC127" s="4"/>
      <c r="ARD127" s="4"/>
      <c r="ARE127" s="4"/>
      <c r="ARF127" s="4"/>
      <c r="ARG127" s="4"/>
      <c r="ARH127" s="4"/>
      <c r="ARI127" s="4"/>
      <c r="ARJ127" s="4"/>
      <c r="ARK127" s="4"/>
      <c r="ARL127" s="4"/>
      <c r="ARM127" s="4"/>
      <c r="ARN127" s="4"/>
      <c r="ARO127" s="4"/>
      <c r="ARP127" s="4"/>
      <c r="ARQ127" s="4"/>
      <c r="ARR127" s="4"/>
      <c r="ARS127" s="4"/>
      <c r="ART127" s="4"/>
      <c r="ARU127" s="4"/>
      <c r="ARV127" s="4"/>
      <c r="ARW127" s="4"/>
      <c r="ARX127" s="4"/>
      <c r="ARY127" s="4"/>
      <c r="ARZ127" s="4"/>
      <c r="ASA127" s="4"/>
      <c r="ASB127" s="4"/>
      <c r="ASC127" s="4"/>
      <c r="ASD127" s="4"/>
      <c r="ASE127" s="4"/>
      <c r="ASF127" s="4"/>
      <c r="ASG127" s="4"/>
      <c r="ASH127" s="4"/>
      <c r="ASI127" s="4"/>
      <c r="ASJ127" s="4"/>
      <c r="ASK127" s="4"/>
      <c r="ASL127" s="4"/>
      <c r="ASM127" s="4"/>
      <c r="ASN127" s="4"/>
      <c r="ASO127" s="4"/>
      <c r="ASP127" s="4"/>
      <c r="ASQ127" s="4"/>
      <c r="ASR127" s="4"/>
      <c r="ASS127" s="4"/>
      <c r="AST127" s="4"/>
      <c r="ASU127" s="4"/>
      <c r="ASV127" s="4"/>
      <c r="ASW127" s="4"/>
      <c r="ASX127" s="4"/>
      <c r="ASY127" s="4"/>
      <c r="ASZ127" s="4"/>
      <c r="ATA127" s="4"/>
      <c r="ATB127" s="4"/>
      <c r="ATC127" s="4"/>
      <c r="ATD127" s="4"/>
      <c r="ATE127" s="4"/>
      <c r="ATF127" s="4"/>
      <c r="ATG127" s="4"/>
      <c r="ATH127" s="4"/>
      <c r="ATI127" s="4"/>
      <c r="ATJ127" s="4"/>
      <c r="ATK127" s="4"/>
      <c r="ATL127" s="4"/>
      <c r="ATM127" s="4"/>
      <c r="ATN127" s="4"/>
      <c r="ATO127" s="4"/>
      <c r="ATP127" s="4"/>
      <c r="ATQ127" s="4"/>
      <c r="ATR127" s="4"/>
      <c r="ATS127" s="4"/>
      <c r="ATT127" s="4"/>
      <c r="ATU127" s="4"/>
      <c r="ATV127" s="4"/>
      <c r="ATW127" s="4"/>
      <c r="ATX127" s="4"/>
      <c r="ATY127" s="4"/>
      <c r="ATZ127" s="4"/>
      <c r="AUA127" s="4"/>
      <c r="AUB127" s="4"/>
      <c r="AUC127" s="4"/>
      <c r="AUD127" s="4"/>
      <c r="AUE127" s="4"/>
      <c r="AUF127" s="4"/>
      <c r="AUG127" s="4"/>
      <c r="AUH127" s="4"/>
      <c r="AUI127" s="4"/>
      <c r="AUJ127" s="4"/>
      <c r="AUK127" s="4"/>
      <c r="AUL127" s="4"/>
      <c r="AUM127" s="4"/>
      <c r="AUN127" s="4"/>
      <c r="AUO127" s="4"/>
      <c r="AUP127" s="4"/>
      <c r="AUQ127" s="4"/>
      <c r="AUR127" s="4"/>
      <c r="AUS127" s="4"/>
      <c r="AUT127" s="4"/>
      <c r="AUU127" s="4"/>
      <c r="AUV127" s="4"/>
      <c r="AUW127" s="4"/>
      <c r="AUX127" s="4"/>
      <c r="AUY127" s="4"/>
      <c r="AUZ127" s="4"/>
      <c r="AVA127" s="4"/>
      <c r="AVB127" s="4"/>
      <c r="AVC127" s="4"/>
      <c r="AVD127" s="4"/>
      <c r="AVE127" s="4"/>
      <c r="AVF127" s="4"/>
      <c r="AVG127" s="4"/>
      <c r="AVH127" s="4"/>
      <c r="AVI127" s="4"/>
      <c r="AVJ127" s="4"/>
      <c r="AVK127" s="4"/>
      <c r="AVL127" s="4"/>
      <c r="AVM127" s="4"/>
      <c r="AVN127" s="4"/>
      <c r="AVO127" s="4"/>
      <c r="AVP127" s="4"/>
      <c r="AVQ127" s="4"/>
      <c r="AVR127" s="4"/>
      <c r="AVS127" s="4"/>
      <c r="AVT127" s="4"/>
      <c r="AVU127" s="4"/>
      <c r="AVV127" s="4"/>
      <c r="AVW127" s="4"/>
      <c r="AVX127" s="4"/>
      <c r="AVY127" s="4"/>
      <c r="AVZ127" s="4"/>
      <c r="AWA127" s="4"/>
      <c r="AWB127" s="4"/>
      <c r="AWC127" s="4"/>
      <c r="AWD127" s="4"/>
      <c r="AWE127" s="4"/>
      <c r="AWF127" s="4"/>
      <c r="AWG127" s="4"/>
      <c r="AWH127" s="4"/>
      <c r="AWI127" s="4"/>
      <c r="AWJ127" s="4"/>
      <c r="AWK127" s="4"/>
      <c r="AWL127" s="4"/>
      <c r="AWM127" s="4"/>
      <c r="AWN127" s="4"/>
      <c r="AWO127" s="4"/>
      <c r="AWP127" s="4"/>
      <c r="AWQ127" s="4"/>
      <c r="AWR127" s="4"/>
      <c r="AWS127" s="4"/>
      <c r="AWT127" s="4"/>
      <c r="AWU127" s="4"/>
      <c r="AWV127" s="4"/>
      <c r="AWW127" s="4"/>
      <c r="AWX127" s="4"/>
      <c r="AWY127" s="4"/>
      <c r="AWZ127" s="4"/>
      <c r="AXA127" s="4"/>
      <c r="AXB127" s="4"/>
      <c r="AXC127" s="4"/>
      <c r="AXD127" s="4"/>
      <c r="AXE127" s="4"/>
      <c r="AXF127" s="4"/>
      <c r="AXG127" s="4"/>
      <c r="AXH127" s="4"/>
      <c r="AXI127" s="4"/>
      <c r="AXJ127" s="4"/>
      <c r="AXK127" s="4"/>
      <c r="AXL127" s="4"/>
      <c r="AXM127" s="4"/>
      <c r="AXN127" s="4"/>
      <c r="AXO127" s="4"/>
      <c r="AXP127" s="4"/>
      <c r="AXQ127" s="4"/>
      <c r="AXR127" s="4"/>
      <c r="AXS127" s="4"/>
      <c r="AXT127" s="4"/>
      <c r="AXU127" s="4"/>
      <c r="AXV127" s="4"/>
      <c r="AXW127" s="4"/>
      <c r="AXX127" s="4"/>
      <c r="AXY127" s="4"/>
      <c r="AXZ127" s="4"/>
      <c r="AYA127" s="4"/>
      <c r="AYB127" s="4"/>
      <c r="AYC127" s="4"/>
      <c r="AYD127" s="4"/>
      <c r="AYE127" s="4"/>
      <c r="AYF127" s="4"/>
      <c r="AYG127" s="4"/>
      <c r="AYH127" s="4"/>
      <c r="AYI127" s="4"/>
      <c r="AYJ127" s="4"/>
      <c r="AYK127" s="4"/>
      <c r="AYL127" s="4"/>
      <c r="AYM127" s="4"/>
      <c r="AYN127" s="4"/>
      <c r="AYO127" s="4"/>
      <c r="AYP127" s="4"/>
      <c r="AYQ127" s="4"/>
      <c r="AYR127" s="4"/>
      <c r="AYS127" s="4"/>
      <c r="AYT127" s="4"/>
      <c r="AYU127" s="4"/>
      <c r="AYV127" s="4"/>
      <c r="AYW127" s="4"/>
      <c r="AYX127" s="4"/>
      <c r="AYY127" s="4"/>
      <c r="AYZ127" s="4"/>
      <c r="AZA127" s="4"/>
      <c r="AZB127" s="4"/>
      <c r="AZC127" s="4"/>
      <c r="AZD127" s="4"/>
      <c r="AZE127" s="4"/>
      <c r="AZF127" s="4"/>
      <c r="AZG127" s="4"/>
      <c r="AZH127" s="4"/>
      <c r="AZI127" s="4"/>
      <c r="AZJ127" s="4"/>
      <c r="AZK127" s="4"/>
      <c r="AZL127" s="4"/>
      <c r="AZM127" s="4"/>
      <c r="AZN127" s="4"/>
      <c r="AZO127" s="4"/>
      <c r="AZP127" s="4"/>
      <c r="AZQ127" s="4"/>
      <c r="AZR127" s="4"/>
      <c r="AZS127" s="4"/>
      <c r="AZT127" s="4"/>
      <c r="AZU127" s="4"/>
      <c r="AZV127" s="4"/>
      <c r="AZW127" s="4"/>
      <c r="AZX127" s="4"/>
      <c r="AZY127" s="4"/>
      <c r="AZZ127" s="4"/>
      <c r="BAA127" s="4"/>
      <c r="BAB127" s="4"/>
      <c r="BAC127" s="4"/>
      <c r="BAD127" s="4"/>
      <c r="BAE127" s="4"/>
      <c r="BAF127" s="4"/>
      <c r="BAG127" s="4"/>
      <c r="BAH127" s="4"/>
      <c r="BAI127" s="4"/>
      <c r="BAJ127" s="4"/>
      <c r="BAK127" s="4"/>
      <c r="BAL127" s="4"/>
      <c r="BAM127" s="4"/>
      <c r="BAN127" s="4"/>
      <c r="BAO127" s="4"/>
      <c r="BAP127" s="4"/>
      <c r="BAQ127" s="4"/>
      <c r="BAR127" s="4"/>
      <c r="BAS127" s="4"/>
      <c r="BAT127" s="4"/>
      <c r="BAU127" s="4"/>
      <c r="BAV127" s="4"/>
      <c r="BAW127" s="4"/>
      <c r="BAX127" s="4"/>
      <c r="BAY127" s="4"/>
      <c r="BAZ127" s="4"/>
      <c r="BBA127" s="4"/>
      <c r="BBB127" s="4"/>
      <c r="BBC127" s="4"/>
      <c r="BBD127" s="4"/>
      <c r="BBE127" s="4"/>
      <c r="BBF127" s="4"/>
      <c r="BBG127" s="4"/>
      <c r="BBH127" s="4"/>
      <c r="BBI127" s="4"/>
      <c r="BBJ127" s="4"/>
      <c r="BBK127" s="4"/>
      <c r="BBL127" s="4"/>
      <c r="BBM127" s="4"/>
      <c r="BBN127" s="4"/>
      <c r="BBO127" s="4"/>
      <c r="BBP127" s="4"/>
      <c r="BBQ127" s="4"/>
      <c r="BBR127" s="4"/>
      <c r="BBS127" s="4"/>
      <c r="BBT127" s="4"/>
      <c r="BBU127" s="4"/>
      <c r="BBV127" s="4"/>
      <c r="BBW127" s="4"/>
      <c r="BBX127" s="4"/>
      <c r="BBY127" s="4"/>
      <c r="BBZ127" s="4"/>
      <c r="BCA127" s="4"/>
      <c r="BCB127" s="4"/>
      <c r="BCC127" s="4"/>
      <c r="BCD127" s="4"/>
      <c r="BCE127" s="4"/>
      <c r="BCF127" s="4"/>
      <c r="BCG127" s="4"/>
      <c r="BCH127" s="4"/>
      <c r="BCI127" s="4"/>
      <c r="BCJ127" s="4"/>
      <c r="BCK127" s="4"/>
      <c r="BCL127" s="4"/>
      <c r="BCM127" s="4"/>
      <c r="BCN127" s="4"/>
      <c r="BCO127" s="4"/>
      <c r="BCP127" s="4"/>
      <c r="BCQ127" s="4"/>
      <c r="BCR127" s="4"/>
      <c r="BCS127" s="4"/>
      <c r="BCT127" s="4"/>
      <c r="BCU127" s="4"/>
      <c r="BCV127" s="4"/>
      <c r="BCW127" s="4"/>
      <c r="BCX127" s="4"/>
      <c r="BCY127" s="4"/>
      <c r="BCZ127" s="4"/>
      <c r="BDA127" s="4"/>
      <c r="BDB127" s="4"/>
      <c r="BDC127" s="4"/>
      <c r="BDD127" s="4"/>
      <c r="BDE127" s="4"/>
      <c r="BDF127" s="4"/>
      <c r="BDG127" s="4"/>
      <c r="BDH127" s="4"/>
      <c r="BDI127" s="4"/>
      <c r="BDJ127" s="4"/>
      <c r="BDK127" s="4"/>
      <c r="BDL127" s="4"/>
      <c r="BDM127" s="4"/>
      <c r="BDN127" s="4"/>
      <c r="BDO127" s="4"/>
      <c r="BDP127" s="4"/>
      <c r="BDQ127" s="4"/>
      <c r="BDR127" s="4"/>
      <c r="BDS127" s="4"/>
      <c r="BDT127" s="4"/>
      <c r="BDU127" s="4"/>
      <c r="BDV127" s="4"/>
      <c r="BDW127" s="4"/>
      <c r="BDX127" s="4"/>
      <c r="BDY127" s="4"/>
      <c r="BDZ127" s="4"/>
      <c r="BEA127" s="4"/>
      <c r="BEB127" s="4"/>
      <c r="BEC127" s="4"/>
      <c r="BED127" s="4"/>
      <c r="BEE127" s="4"/>
      <c r="BEF127" s="4"/>
      <c r="BEG127" s="4"/>
      <c r="BEH127" s="4"/>
      <c r="BEI127" s="4"/>
      <c r="BEJ127" s="4"/>
      <c r="BEK127" s="4"/>
      <c r="BEL127" s="4"/>
      <c r="BEM127" s="4"/>
      <c r="BEN127" s="4"/>
      <c r="BEO127" s="4"/>
      <c r="BEP127" s="4"/>
      <c r="BEQ127" s="4"/>
      <c r="BER127" s="4"/>
      <c r="BES127" s="4"/>
      <c r="BET127" s="4"/>
      <c r="BEU127" s="4"/>
      <c r="BEV127" s="4"/>
      <c r="BEW127" s="4"/>
      <c r="BEX127" s="4"/>
      <c r="BEY127" s="4"/>
      <c r="BEZ127" s="4"/>
      <c r="BFA127" s="4"/>
      <c r="BFB127" s="4"/>
      <c r="BFC127" s="4"/>
      <c r="BFD127" s="4"/>
      <c r="BFE127" s="4"/>
      <c r="BFF127" s="4"/>
      <c r="BFG127" s="4"/>
      <c r="BFH127" s="4"/>
      <c r="BFI127" s="4"/>
      <c r="BFJ127" s="4"/>
      <c r="BFK127" s="4"/>
      <c r="BFL127" s="4"/>
      <c r="BFM127" s="4"/>
      <c r="BFN127" s="4"/>
      <c r="BFO127" s="4"/>
      <c r="BFP127" s="4"/>
      <c r="BFQ127" s="4"/>
      <c r="BFR127" s="4"/>
      <c r="BFS127" s="4"/>
      <c r="BFT127" s="4"/>
      <c r="BFU127" s="4"/>
      <c r="BFV127" s="4"/>
      <c r="BFW127" s="4"/>
      <c r="BFX127" s="4"/>
      <c r="BFY127" s="4"/>
      <c r="BFZ127" s="4"/>
      <c r="BGA127" s="4"/>
      <c r="BGB127" s="4"/>
      <c r="BGC127" s="4"/>
      <c r="BGD127" s="4"/>
      <c r="BGE127" s="4"/>
      <c r="BGF127" s="4"/>
      <c r="BGG127" s="4"/>
      <c r="BGH127" s="4"/>
      <c r="BGI127" s="4"/>
      <c r="BGJ127" s="4"/>
      <c r="BGK127" s="4"/>
      <c r="BGL127" s="4"/>
      <c r="BGM127" s="4"/>
      <c r="BGN127" s="4"/>
      <c r="BGO127" s="4"/>
      <c r="BGP127" s="4"/>
      <c r="BGQ127" s="4"/>
      <c r="BGR127" s="4"/>
      <c r="BGS127" s="4"/>
      <c r="BGT127" s="4"/>
      <c r="BGU127" s="4"/>
      <c r="BGV127" s="4"/>
      <c r="BGW127" s="4"/>
      <c r="BGX127" s="4"/>
      <c r="BGY127" s="4"/>
      <c r="BGZ127" s="4"/>
      <c r="BHA127" s="4"/>
      <c r="BHB127" s="4"/>
      <c r="BHC127" s="4"/>
      <c r="BHD127" s="4"/>
      <c r="BHE127" s="4"/>
      <c r="BHF127" s="4"/>
      <c r="BHG127" s="4"/>
      <c r="BHH127" s="4"/>
      <c r="BHI127" s="4"/>
      <c r="BHJ127" s="4"/>
      <c r="BHK127" s="4"/>
      <c r="BHL127" s="4"/>
      <c r="BHM127" s="4"/>
      <c r="BHN127" s="4"/>
      <c r="BHO127" s="4"/>
      <c r="BHP127" s="4"/>
      <c r="BHQ127" s="4"/>
      <c r="BHR127" s="4"/>
      <c r="BHS127" s="4"/>
      <c r="BHT127" s="4"/>
      <c r="BHU127" s="4"/>
      <c r="BHV127" s="4"/>
      <c r="BHW127" s="4"/>
      <c r="BHX127" s="4"/>
      <c r="BHY127" s="4"/>
      <c r="BHZ127" s="4"/>
      <c r="BIA127" s="4"/>
      <c r="BIB127" s="4"/>
      <c r="BIC127" s="4"/>
      <c r="BID127" s="4"/>
      <c r="BIE127" s="4"/>
      <c r="BIF127" s="4"/>
      <c r="BIG127" s="4"/>
      <c r="BIH127" s="4"/>
      <c r="BII127" s="4"/>
      <c r="BIJ127" s="4"/>
      <c r="BIK127" s="4"/>
      <c r="BIL127" s="4"/>
      <c r="BIM127" s="4"/>
      <c r="BIN127" s="4"/>
      <c r="BIO127" s="4"/>
      <c r="BIP127" s="4"/>
      <c r="BIQ127" s="4"/>
      <c r="BIR127" s="4"/>
      <c r="BIS127" s="4"/>
      <c r="BIT127" s="4"/>
      <c r="BIU127" s="4"/>
      <c r="BIV127" s="4"/>
      <c r="BIW127" s="4"/>
      <c r="BIX127" s="4"/>
      <c r="BIY127" s="4"/>
      <c r="BIZ127" s="4"/>
      <c r="BJA127" s="4"/>
      <c r="BJB127" s="4"/>
      <c r="BJC127" s="4"/>
      <c r="BJD127" s="4"/>
      <c r="BJE127" s="4"/>
      <c r="BJF127" s="4"/>
      <c r="BJG127" s="4"/>
      <c r="BJH127" s="4"/>
      <c r="BJI127" s="4"/>
      <c r="BJJ127" s="4"/>
      <c r="BJK127" s="4"/>
      <c r="BJL127" s="4"/>
      <c r="BJM127" s="4"/>
      <c r="BJN127" s="4"/>
      <c r="BJO127" s="4"/>
      <c r="BJP127" s="4"/>
      <c r="BJQ127" s="4"/>
      <c r="BJR127" s="4"/>
      <c r="BJS127" s="4"/>
      <c r="BJT127" s="4"/>
      <c r="BJU127" s="4"/>
      <c r="BJV127" s="4"/>
      <c r="BJW127" s="4"/>
      <c r="BJX127" s="4"/>
      <c r="BJY127" s="4"/>
      <c r="BJZ127" s="4"/>
      <c r="BKA127" s="4"/>
      <c r="BKB127" s="4"/>
      <c r="BKC127" s="4"/>
      <c r="BKD127" s="4"/>
      <c r="BKE127" s="4"/>
      <c r="BKF127" s="4"/>
      <c r="BKG127" s="4"/>
      <c r="BKH127" s="4"/>
      <c r="BKI127" s="4"/>
      <c r="BKJ127" s="4"/>
      <c r="BKK127" s="4"/>
      <c r="BKL127" s="4"/>
      <c r="BKM127" s="4"/>
      <c r="BKN127" s="4"/>
      <c r="BKO127" s="4"/>
      <c r="BKP127" s="4"/>
      <c r="BKQ127" s="4"/>
      <c r="BKR127" s="4"/>
      <c r="BKS127" s="4"/>
      <c r="BKT127" s="4"/>
      <c r="BKU127" s="4"/>
      <c r="BKV127" s="4"/>
      <c r="BKW127" s="4"/>
      <c r="BKX127" s="4"/>
      <c r="BKY127" s="4"/>
      <c r="BKZ127" s="4"/>
      <c r="BLA127" s="4"/>
      <c r="BLB127" s="4"/>
      <c r="BLC127" s="4"/>
      <c r="BLD127" s="4"/>
      <c r="BLE127" s="4"/>
      <c r="BLF127" s="4"/>
      <c r="BLG127" s="4"/>
      <c r="BLH127" s="4"/>
      <c r="BLI127" s="4"/>
      <c r="BLJ127" s="4"/>
      <c r="BLK127" s="4"/>
      <c r="BLL127" s="4"/>
      <c r="BLM127" s="4"/>
      <c r="BLN127" s="4"/>
      <c r="BLO127" s="4"/>
      <c r="BLP127" s="4"/>
      <c r="BLQ127" s="4"/>
      <c r="BLR127" s="4"/>
      <c r="BLS127" s="4"/>
      <c r="BLT127" s="4"/>
      <c r="BLU127" s="4"/>
      <c r="BLV127" s="4"/>
      <c r="BLW127" s="4"/>
      <c r="BLX127" s="4"/>
      <c r="BLY127" s="4"/>
      <c r="BLZ127" s="4"/>
      <c r="BMA127" s="4"/>
      <c r="BMB127" s="4"/>
      <c r="BMC127" s="4"/>
      <c r="BMD127" s="4"/>
      <c r="BME127" s="4"/>
      <c r="BMF127" s="4"/>
      <c r="BMG127" s="4"/>
      <c r="BMH127" s="4"/>
      <c r="BMI127" s="4"/>
      <c r="BMJ127" s="4"/>
      <c r="BMK127" s="4"/>
      <c r="BML127" s="4"/>
      <c r="BMM127" s="4"/>
      <c r="BMN127" s="4"/>
      <c r="BMO127" s="4"/>
      <c r="BMP127" s="4"/>
      <c r="BMQ127" s="4"/>
      <c r="BMR127" s="4"/>
      <c r="BMS127" s="4"/>
      <c r="BMT127" s="4"/>
      <c r="BMU127" s="4"/>
      <c r="BMV127" s="4"/>
      <c r="BMW127" s="4"/>
      <c r="BMX127" s="4"/>
      <c r="BMY127" s="4"/>
      <c r="BMZ127" s="4"/>
      <c r="BNA127" s="4"/>
      <c r="BNB127" s="4"/>
      <c r="BNC127" s="4"/>
      <c r="BND127" s="4"/>
      <c r="BNE127" s="4"/>
      <c r="BNF127" s="4"/>
      <c r="BNG127" s="4"/>
      <c r="BNH127" s="4"/>
      <c r="BNI127" s="4"/>
      <c r="BNJ127" s="4"/>
      <c r="BNK127" s="4"/>
      <c r="BNL127" s="4"/>
      <c r="BNM127" s="4"/>
      <c r="BNN127" s="4"/>
      <c r="BNO127" s="4"/>
      <c r="BNP127" s="4"/>
      <c r="BNQ127" s="4"/>
      <c r="BNR127" s="4"/>
      <c r="BNS127" s="4"/>
      <c r="BNT127" s="4"/>
      <c r="BNU127" s="4"/>
      <c r="BNV127" s="4"/>
      <c r="BNW127" s="4"/>
      <c r="BNX127" s="4"/>
      <c r="BNY127" s="4"/>
      <c r="BNZ127" s="4"/>
      <c r="BOA127" s="4"/>
      <c r="BOB127" s="4"/>
      <c r="BOC127" s="4"/>
      <c r="BOD127" s="4"/>
      <c r="BOE127" s="4"/>
      <c r="BOF127" s="4"/>
      <c r="BOG127" s="4"/>
      <c r="BOH127" s="4"/>
      <c r="BOI127" s="4"/>
      <c r="BOJ127" s="4"/>
      <c r="BOK127" s="4"/>
      <c r="BOL127" s="4"/>
      <c r="BOM127" s="4"/>
      <c r="BON127" s="4"/>
      <c r="BOO127" s="4"/>
      <c r="BOP127" s="4"/>
      <c r="BOQ127" s="4"/>
      <c r="BOR127" s="4"/>
      <c r="BOS127" s="4"/>
      <c r="BOT127" s="4"/>
      <c r="BOU127" s="4"/>
      <c r="BOV127" s="4"/>
      <c r="BOW127" s="4"/>
      <c r="BOX127" s="4"/>
      <c r="BOY127" s="4"/>
      <c r="BOZ127" s="4"/>
      <c r="BPA127" s="4"/>
      <c r="BPB127" s="4"/>
      <c r="BPC127" s="4"/>
      <c r="BPD127" s="4"/>
      <c r="BPE127" s="4"/>
      <c r="BPF127" s="4"/>
      <c r="BPG127" s="4"/>
      <c r="BPH127" s="4"/>
      <c r="BPI127" s="4"/>
      <c r="BPJ127" s="4"/>
      <c r="BPK127" s="4"/>
      <c r="BPL127" s="4"/>
      <c r="BPM127" s="4"/>
      <c r="BPN127" s="4"/>
      <c r="BPO127" s="4"/>
      <c r="BPP127" s="4"/>
      <c r="BPQ127" s="4"/>
      <c r="BPR127" s="4"/>
      <c r="BPS127" s="4"/>
      <c r="BPT127" s="4"/>
      <c r="BPU127" s="4"/>
      <c r="BPV127" s="4"/>
      <c r="BPW127" s="4"/>
      <c r="BPX127" s="4"/>
      <c r="BPY127" s="4"/>
      <c r="BPZ127" s="4"/>
      <c r="BQA127" s="4"/>
      <c r="BQB127" s="4"/>
      <c r="BQC127" s="4"/>
      <c r="BQD127" s="4"/>
      <c r="BQE127" s="4"/>
      <c r="BQF127" s="4"/>
      <c r="BQG127" s="4"/>
      <c r="BQH127" s="4"/>
      <c r="BQI127" s="4"/>
      <c r="BQJ127" s="4"/>
      <c r="BQK127" s="4"/>
      <c r="BQL127" s="4"/>
      <c r="BQM127" s="4"/>
      <c r="BQN127" s="4"/>
      <c r="BQO127" s="4"/>
      <c r="BQP127" s="4"/>
      <c r="BQQ127" s="4"/>
      <c r="BQR127" s="4"/>
      <c r="BQS127" s="4"/>
      <c r="BQT127" s="4"/>
      <c r="BQU127" s="4"/>
      <c r="BQV127" s="4"/>
      <c r="BQW127" s="4"/>
      <c r="BQX127" s="4"/>
      <c r="BQY127" s="4"/>
      <c r="BQZ127" s="4"/>
      <c r="BRA127" s="4"/>
      <c r="BRB127" s="4"/>
      <c r="BRC127" s="4"/>
      <c r="BRD127" s="4"/>
      <c r="BRE127" s="4"/>
      <c r="BRF127" s="4"/>
      <c r="BRG127" s="4"/>
      <c r="BRH127" s="4"/>
      <c r="BRI127" s="4"/>
      <c r="BRJ127" s="4"/>
      <c r="BRK127" s="4"/>
      <c r="BRL127" s="4"/>
      <c r="BRM127" s="4"/>
      <c r="BRN127" s="4"/>
      <c r="BRO127" s="4"/>
      <c r="BRP127" s="4"/>
      <c r="BRQ127" s="4"/>
      <c r="BRR127" s="4"/>
      <c r="BRS127" s="4"/>
      <c r="BRT127" s="4"/>
      <c r="BRU127" s="4"/>
      <c r="BRV127" s="4"/>
      <c r="BRW127" s="4"/>
      <c r="BRX127" s="4"/>
      <c r="BRY127" s="4"/>
      <c r="BRZ127" s="4"/>
      <c r="BSA127" s="4"/>
      <c r="BSB127" s="4"/>
      <c r="BSC127" s="4"/>
      <c r="BSD127" s="4"/>
      <c r="BSE127" s="4"/>
      <c r="BSF127" s="4"/>
      <c r="BSG127" s="4"/>
      <c r="BSH127" s="4"/>
      <c r="BSI127" s="4"/>
      <c r="BSJ127" s="4"/>
      <c r="BSK127" s="4"/>
      <c r="BSL127" s="4"/>
      <c r="BSM127" s="4"/>
      <c r="BSN127" s="4"/>
      <c r="BSO127" s="4"/>
      <c r="BSP127" s="4"/>
      <c r="BSQ127" s="4"/>
      <c r="BSR127" s="4"/>
      <c r="BSS127" s="4"/>
      <c r="BST127" s="4"/>
      <c r="BSU127" s="4"/>
      <c r="BSV127" s="4"/>
      <c r="BSW127" s="4"/>
      <c r="BSX127" s="4"/>
      <c r="BSY127" s="4"/>
      <c r="BSZ127" s="4"/>
      <c r="BTA127" s="4"/>
      <c r="BTB127" s="4"/>
      <c r="BTC127" s="4"/>
      <c r="BTD127" s="4"/>
      <c r="BTE127" s="4"/>
      <c r="BTF127" s="4"/>
      <c r="BTG127" s="4"/>
      <c r="BTH127" s="4"/>
      <c r="BTI127" s="4"/>
      <c r="BTJ127" s="4"/>
      <c r="BTK127" s="4"/>
      <c r="BTL127" s="4"/>
      <c r="BTM127" s="4"/>
      <c r="BTN127" s="4"/>
      <c r="BTO127" s="4"/>
      <c r="BTP127" s="4"/>
      <c r="BTQ127" s="4"/>
      <c r="BTR127" s="4"/>
      <c r="BTS127" s="4"/>
      <c r="BTT127" s="4"/>
      <c r="BTU127" s="4"/>
      <c r="BTV127" s="4"/>
      <c r="BTW127" s="4"/>
      <c r="BTX127" s="4"/>
      <c r="BTY127" s="4"/>
      <c r="BTZ127" s="4"/>
      <c r="BUA127" s="4"/>
      <c r="BUB127" s="4"/>
      <c r="BUC127" s="4"/>
      <c r="BUD127" s="4"/>
      <c r="BUE127" s="4"/>
      <c r="BUF127" s="4"/>
      <c r="BUG127" s="4"/>
      <c r="BUH127" s="4"/>
      <c r="BUI127" s="4"/>
      <c r="BUJ127" s="4"/>
      <c r="BUK127" s="4"/>
      <c r="BUL127" s="4"/>
      <c r="BUM127" s="4"/>
      <c r="BUN127" s="4"/>
      <c r="BUO127" s="4"/>
      <c r="BUP127" s="4"/>
      <c r="BUQ127" s="4"/>
      <c r="BUR127" s="4"/>
      <c r="BUS127" s="4"/>
      <c r="BUT127" s="4"/>
      <c r="BUU127" s="4"/>
      <c r="BUV127" s="4"/>
      <c r="BUW127" s="4"/>
      <c r="BUX127" s="4"/>
      <c r="BUY127" s="4"/>
      <c r="BUZ127" s="4"/>
      <c r="BVA127" s="4"/>
      <c r="BVB127" s="4"/>
      <c r="BVC127" s="4"/>
      <c r="BVD127" s="4"/>
      <c r="BVE127" s="4"/>
      <c r="BVF127" s="4"/>
      <c r="BVG127" s="4"/>
      <c r="BVH127" s="4"/>
      <c r="BVI127" s="4"/>
      <c r="BVJ127" s="4"/>
      <c r="BVK127" s="4"/>
      <c r="BVL127" s="4"/>
      <c r="BVM127" s="4"/>
      <c r="BVN127" s="4"/>
      <c r="BVO127" s="4"/>
      <c r="BVP127" s="4"/>
      <c r="BVQ127" s="4"/>
      <c r="BVR127" s="4"/>
      <c r="BVS127" s="4"/>
      <c r="BVT127" s="4"/>
      <c r="BVU127" s="4"/>
      <c r="BVV127" s="4"/>
      <c r="BVW127" s="4"/>
      <c r="BVX127" s="4"/>
      <c r="BVY127" s="4"/>
      <c r="BVZ127" s="4"/>
      <c r="BWA127" s="4"/>
      <c r="BWB127" s="4"/>
      <c r="BWC127" s="4"/>
      <c r="BWD127" s="4"/>
      <c r="BWE127" s="4"/>
      <c r="BWF127" s="4"/>
      <c r="BWG127" s="4"/>
      <c r="BWH127" s="4"/>
      <c r="BWI127" s="4"/>
      <c r="BWJ127" s="4"/>
      <c r="BWK127" s="4"/>
      <c r="BWL127" s="4"/>
      <c r="BWM127" s="4"/>
      <c r="BWN127" s="4"/>
      <c r="BWO127" s="4"/>
      <c r="BWP127" s="4"/>
      <c r="BWQ127" s="4"/>
      <c r="BWR127" s="4"/>
      <c r="BWS127" s="4"/>
      <c r="BWT127" s="4"/>
      <c r="BWU127" s="4"/>
      <c r="BWV127" s="4"/>
      <c r="BWW127" s="4"/>
      <c r="BWX127" s="4"/>
      <c r="BWY127" s="4"/>
      <c r="BWZ127" s="4"/>
      <c r="BXA127" s="4"/>
      <c r="BXB127" s="4"/>
      <c r="BXC127" s="4"/>
      <c r="BXD127" s="4"/>
      <c r="BXE127" s="4"/>
      <c r="BXF127" s="4"/>
      <c r="BXG127" s="4"/>
      <c r="BXH127" s="4"/>
      <c r="BXI127" s="4"/>
      <c r="BXJ127" s="4"/>
      <c r="BXK127" s="4"/>
      <c r="BXL127" s="4"/>
      <c r="BXM127" s="4"/>
      <c r="BXN127" s="4"/>
      <c r="BXO127" s="4"/>
      <c r="BXP127" s="4"/>
      <c r="BXQ127" s="4"/>
      <c r="BXR127" s="4"/>
      <c r="BXS127" s="4"/>
      <c r="BXT127" s="4"/>
      <c r="BXU127" s="4"/>
      <c r="BXV127" s="4"/>
      <c r="BXW127" s="4"/>
      <c r="BXX127" s="4"/>
      <c r="BXY127" s="4"/>
      <c r="BXZ127" s="4"/>
      <c r="BYA127" s="4"/>
      <c r="BYB127" s="4"/>
      <c r="BYC127" s="4"/>
      <c r="BYD127" s="4"/>
      <c r="BYE127" s="4"/>
      <c r="BYF127" s="4"/>
      <c r="BYG127" s="4"/>
      <c r="BYH127" s="4"/>
      <c r="BYI127" s="4"/>
      <c r="BYJ127" s="4"/>
      <c r="BYK127" s="4"/>
      <c r="BYL127" s="4"/>
      <c r="BYM127" s="4"/>
      <c r="BYN127" s="4"/>
      <c r="BYO127" s="4"/>
      <c r="BYP127" s="4"/>
      <c r="BYQ127" s="4"/>
      <c r="BYR127" s="4"/>
      <c r="BYS127" s="4"/>
      <c r="BYT127" s="4"/>
      <c r="BYU127" s="4"/>
      <c r="BYV127" s="4"/>
      <c r="BYW127" s="4"/>
      <c r="BYX127" s="4"/>
      <c r="BYY127" s="4"/>
      <c r="BYZ127" s="4"/>
      <c r="BZA127" s="4"/>
      <c r="BZB127" s="4"/>
      <c r="BZC127" s="4"/>
      <c r="BZD127" s="4"/>
      <c r="BZE127" s="4"/>
      <c r="BZF127" s="4"/>
      <c r="BZG127" s="4"/>
      <c r="BZH127" s="4"/>
      <c r="BZI127" s="4"/>
      <c r="BZJ127" s="4"/>
      <c r="BZK127" s="4"/>
      <c r="BZL127" s="4"/>
      <c r="BZM127" s="4"/>
      <c r="BZN127" s="4"/>
      <c r="BZO127" s="4"/>
      <c r="BZP127" s="4"/>
      <c r="BZQ127" s="4"/>
      <c r="BZR127" s="4"/>
      <c r="BZS127" s="4"/>
      <c r="BZT127" s="4"/>
      <c r="BZU127" s="4"/>
      <c r="BZV127" s="4"/>
      <c r="BZW127" s="4"/>
      <c r="BZX127" s="4"/>
      <c r="BZY127" s="4"/>
      <c r="BZZ127" s="4"/>
      <c r="CAA127" s="4"/>
      <c r="CAB127" s="4"/>
      <c r="CAC127" s="4"/>
      <c r="CAD127" s="4"/>
      <c r="CAE127" s="4"/>
      <c r="CAF127" s="4"/>
      <c r="CAG127" s="4"/>
      <c r="CAH127" s="4"/>
      <c r="CAI127" s="4"/>
      <c r="CAJ127" s="4"/>
      <c r="CAK127" s="4"/>
      <c r="CAL127" s="4"/>
      <c r="CAM127" s="4"/>
      <c r="CAN127" s="4"/>
      <c r="CAO127" s="4"/>
      <c r="CAP127" s="4"/>
      <c r="CAQ127" s="4"/>
      <c r="CAR127" s="4"/>
      <c r="CAS127" s="4"/>
      <c r="CAT127" s="4"/>
      <c r="CAU127" s="4"/>
      <c r="CAV127" s="4"/>
      <c r="CAW127" s="4"/>
      <c r="CAX127" s="4"/>
      <c r="CAY127" s="4"/>
      <c r="CAZ127" s="4"/>
      <c r="CBA127" s="4"/>
      <c r="CBB127" s="4"/>
      <c r="CBC127" s="4"/>
      <c r="CBD127" s="4"/>
      <c r="CBE127" s="4"/>
      <c r="CBF127" s="4"/>
      <c r="CBG127" s="4"/>
      <c r="CBH127" s="4"/>
      <c r="CBI127" s="4"/>
      <c r="CBJ127" s="4"/>
      <c r="CBK127" s="4"/>
      <c r="CBL127" s="4"/>
      <c r="CBM127" s="4"/>
      <c r="CBN127" s="4"/>
      <c r="CBO127" s="4"/>
      <c r="CBP127" s="4"/>
      <c r="CBQ127" s="4"/>
      <c r="CBR127" s="4"/>
      <c r="CBS127" s="4"/>
      <c r="CBT127" s="4"/>
      <c r="CBU127" s="4"/>
      <c r="CBV127" s="4"/>
      <c r="CBW127" s="4"/>
      <c r="CBX127" s="4"/>
      <c r="CBY127" s="4"/>
      <c r="CBZ127" s="4"/>
      <c r="CCA127" s="4"/>
      <c r="CCB127" s="4"/>
      <c r="CCC127" s="4"/>
      <c r="CCD127" s="4"/>
      <c r="CCE127" s="4"/>
      <c r="CCF127" s="4"/>
      <c r="CCG127" s="4"/>
      <c r="CCH127" s="4"/>
      <c r="CCI127" s="4"/>
      <c r="CCJ127" s="4"/>
      <c r="CCK127" s="4"/>
      <c r="CCL127" s="4"/>
      <c r="CCM127" s="4"/>
      <c r="CCN127" s="4"/>
      <c r="CCO127" s="4"/>
      <c r="CCP127" s="4"/>
      <c r="CCQ127" s="4"/>
      <c r="CCR127" s="4"/>
      <c r="CCS127" s="4"/>
      <c r="CCT127" s="4"/>
      <c r="CCU127" s="4"/>
      <c r="CCV127" s="4"/>
      <c r="CCW127" s="4"/>
      <c r="CCX127" s="4"/>
      <c r="CCY127" s="4"/>
      <c r="CCZ127" s="4"/>
      <c r="CDA127" s="4"/>
      <c r="CDB127" s="4"/>
      <c r="CDC127" s="4"/>
      <c r="CDD127" s="4"/>
      <c r="CDE127" s="4"/>
      <c r="CDF127" s="4"/>
      <c r="CDG127" s="4"/>
      <c r="CDH127" s="4"/>
      <c r="CDI127" s="4"/>
      <c r="CDJ127" s="4"/>
      <c r="CDK127" s="4"/>
      <c r="CDL127" s="4"/>
      <c r="CDM127" s="4"/>
      <c r="CDN127" s="4"/>
      <c r="CDO127" s="4"/>
      <c r="CDP127" s="4"/>
      <c r="CDQ127" s="4"/>
      <c r="CDR127" s="4"/>
      <c r="CDS127" s="4"/>
      <c r="CDT127" s="4"/>
      <c r="CDU127" s="4"/>
      <c r="CDV127" s="4"/>
      <c r="CDW127" s="4"/>
      <c r="CDX127" s="4"/>
      <c r="CDY127" s="4"/>
      <c r="CDZ127" s="4"/>
      <c r="CEA127" s="4"/>
      <c r="CEB127" s="4"/>
      <c r="CEC127" s="4"/>
      <c r="CED127" s="4"/>
      <c r="CEE127" s="4"/>
      <c r="CEF127" s="4"/>
      <c r="CEG127" s="4"/>
      <c r="CEH127" s="4"/>
      <c r="CEI127" s="4"/>
      <c r="CEJ127" s="4"/>
      <c r="CEK127" s="4"/>
      <c r="CEL127" s="4"/>
      <c r="CEM127" s="4"/>
      <c r="CEN127" s="4"/>
      <c r="CEO127" s="4"/>
      <c r="CEP127" s="4"/>
      <c r="CEQ127" s="4"/>
      <c r="CER127" s="4"/>
      <c r="CES127" s="4"/>
      <c r="CET127" s="4"/>
      <c r="CEU127" s="4"/>
      <c r="CEV127" s="4"/>
      <c r="CEW127" s="4"/>
      <c r="CEX127" s="4"/>
      <c r="CEY127" s="4"/>
      <c r="CEZ127" s="4"/>
      <c r="CFA127" s="4"/>
      <c r="CFB127" s="4"/>
      <c r="CFC127" s="4"/>
      <c r="CFD127" s="4"/>
      <c r="CFE127" s="4"/>
      <c r="CFF127" s="4"/>
      <c r="CFG127" s="4"/>
      <c r="CFH127" s="4"/>
      <c r="CFI127" s="4"/>
      <c r="CFJ127" s="4"/>
      <c r="CFK127" s="4"/>
      <c r="CFL127" s="4"/>
      <c r="CFM127" s="4"/>
      <c r="CFN127" s="4"/>
      <c r="CFO127" s="4"/>
      <c r="CFP127" s="4"/>
      <c r="CFQ127" s="4"/>
      <c r="CFR127" s="4"/>
      <c r="CFS127" s="4"/>
      <c r="CFT127" s="4"/>
      <c r="CFU127" s="4"/>
      <c r="CFV127" s="4"/>
      <c r="CFW127" s="4"/>
      <c r="CFX127" s="4"/>
      <c r="CFY127" s="4"/>
      <c r="CFZ127" s="4"/>
      <c r="CGA127" s="4"/>
      <c r="CGB127" s="4"/>
      <c r="CGC127" s="4"/>
      <c r="CGD127" s="4"/>
      <c r="CGE127" s="4"/>
      <c r="CGF127" s="4"/>
      <c r="CGG127" s="4"/>
      <c r="CGH127" s="4"/>
      <c r="CGI127" s="4"/>
      <c r="CGJ127" s="4"/>
      <c r="CGK127" s="4"/>
      <c r="CGL127" s="4"/>
      <c r="CGM127" s="4"/>
      <c r="CGN127" s="4"/>
      <c r="CGO127" s="4"/>
      <c r="CGP127" s="4"/>
      <c r="CGQ127" s="4"/>
      <c r="CGR127" s="4"/>
      <c r="CGS127" s="4"/>
      <c r="CGT127" s="4"/>
      <c r="CGU127" s="4"/>
      <c r="CGV127" s="4"/>
      <c r="CGW127" s="4"/>
      <c r="CGX127" s="4"/>
      <c r="CGY127" s="4"/>
      <c r="CGZ127" s="4"/>
      <c r="CHA127" s="4"/>
      <c r="CHB127" s="4"/>
      <c r="CHC127" s="4"/>
      <c r="CHD127" s="4"/>
      <c r="CHE127" s="4"/>
      <c r="CHF127" s="4"/>
      <c r="CHG127" s="4"/>
      <c r="CHH127" s="4"/>
      <c r="CHI127" s="4"/>
      <c r="CHJ127" s="4"/>
      <c r="CHK127" s="4"/>
      <c r="CHL127" s="4"/>
      <c r="CHM127" s="4"/>
      <c r="CHN127" s="4"/>
      <c r="CHO127" s="4"/>
      <c r="CHP127" s="4"/>
      <c r="CHQ127" s="4"/>
      <c r="CHR127" s="4"/>
      <c r="CHS127" s="4"/>
      <c r="CHT127" s="4"/>
      <c r="CHU127" s="4"/>
      <c r="CHV127" s="4"/>
      <c r="CHW127" s="4"/>
      <c r="CHX127" s="4"/>
      <c r="CHY127" s="4"/>
      <c r="CHZ127" s="4"/>
      <c r="CIA127" s="4"/>
      <c r="CIB127" s="4"/>
      <c r="CIC127" s="4"/>
      <c r="CID127" s="4"/>
      <c r="CIE127" s="4"/>
      <c r="CIF127" s="4"/>
      <c r="CIG127" s="4"/>
      <c r="CIH127" s="4"/>
      <c r="CII127" s="4"/>
      <c r="CIJ127" s="4"/>
      <c r="CIK127" s="4"/>
      <c r="CIL127" s="4"/>
      <c r="CIM127" s="4"/>
      <c r="CIN127" s="4"/>
      <c r="CIO127" s="4"/>
      <c r="CIP127" s="4"/>
      <c r="CIQ127" s="4"/>
      <c r="CIR127" s="4"/>
      <c r="CIS127" s="4"/>
      <c r="CIT127" s="4"/>
      <c r="CIU127" s="4"/>
      <c r="CIV127" s="4"/>
      <c r="CIW127" s="4"/>
      <c r="CIX127" s="4"/>
      <c r="CIY127" s="4"/>
      <c r="CIZ127" s="4"/>
      <c r="CJA127" s="4"/>
      <c r="CJB127" s="4"/>
      <c r="CJC127" s="4"/>
      <c r="CJD127" s="4"/>
      <c r="CJE127" s="4"/>
      <c r="CJF127" s="4"/>
      <c r="CJG127" s="4"/>
      <c r="CJH127" s="4"/>
      <c r="CJI127" s="4"/>
      <c r="CJJ127" s="4"/>
      <c r="CJK127" s="4"/>
      <c r="CJL127" s="4"/>
      <c r="CJM127" s="4"/>
      <c r="CJN127" s="4"/>
      <c r="CJO127" s="4"/>
      <c r="CJP127" s="4"/>
      <c r="CJQ127" s="4"/>
      <c r="CJR127" s="4"/>
      <c r="CJS127" s="4"/>
      <c r="CJT127" s="4"/>
      <c r="CJU127" s="4"/>
      <c r="CJV127" s="4"/>
      <c r="CJW127" s="4"/>
      <c r="CJX127" s="4"/>
      <c r="CJY127" s="4"/>
      <c r="CJZ127" s="4"/>
      <c r="CKA127" s="4"/>
      <c r="CKB127" s="4"/>
      <c r="CKC127" s="4"/>
      <c r="CKD127" s="4"/>
      <c r="CKE127" s="4"/>
      <c r="CKF127" s="4"/>
      <c r="CKG127" s="4"/>
      <c r="CKH127" s="4"/>
      <c r="CKI127" s="4"/>
      <c r="CKJ127" s="4"/>
      <c r="CKK127" s="4"/>
      <c r="CKL127" s="4"/>
      <c r="CKM127" s="4"/>
      <c r="CKN127" s="4"/>
      <c r="CKO127" s="4"/>
      <c r="CKP127" s="4"/>
      <c r="CKQ127" s="4"/>
      <c r="CKR127" s="4"/>
      <c r="CKS127" s="4"/>
      <c r="CKT127" s="4"/>
      <c r="CKU127" s="4"/>
      <c r="CKV127" s="4"/>
      <c r="CKW127" s="4"/>
      <c r="CKX127" s="4"/>
      <c r="CKY127" s="4"/>
      <c r="CKZ127" s="4"/>
      <c r="CLA127" s="4"/>
      <c r="CLB127" s="4"/>
      <c r="CLC127" s="4"/>
      <c r="CLD127" s="4"/>
      <c r="CLE127" s="4"/>
      <c r="CLF127" s="4"/>
      <c r="CLG127" s="4"/>
      <c r="CLH127" s="4"/>
      <c r="CLI127" s="4"/>
      <c r="CLJ127" s="4"/>
      <c r="CLK127" s="4"/>
      <c r="CLL127" s="4"/>
      <c r="CLM127" s="4"/>
      <c r="CLN127" s="4"/>
      <c r="CLO127" s="4"/>
      <c r="CLP127" s="4"/>
      <c r="CLQ127" s="4"/>
      <c r="CLR127" s="4"/>
      <c r="CLS127" s="4"/>
      <c r="CLT127" s="4"/>
      <c r="CLU127" s="4"/>
      <c r="CLV127" s="4"/>
      <c r="CLW127" s="4"/>
      <c r="CLX127" s="4"/>
      <c r="CLY127" s="4"/>
      <c r="CLZ127" s="4"/>
      <c r="CMA127" s="4"/>
      <c r="CMB127" s="4"/>
      <c r="CMC127" s="4"/>
      <c r="CMD127" s="4"/>
      <c r="CME127" s="4"/>
      <c r="CMF127" s="4"/>
      <c r="CMG127" s="4"/>
      <c r="CMH127" s="4"/>
      <c r="CMI127" s="4"/>
      <c r="CMJ127" s="4"/>
      <c r="CMK127" s="4"/>
      <c r="CML127" s="4"/>
      <c r="CMM127" s="4"/>
      <c r="CMN127" s="4"/>
      <c r="CMO127" s="4"/>
      <c r="CMP127" s="4"/>
      <c r="CMQ127" s="4"/>
      <c r="CMR127" s="4"/>
      <c r="CMS127" s="4"/>
      <c r="CMT127" s="4"/>
      <c r="CMU127" s="4"/>
      <c r="CMV127" s="4"/>
      <c r="CMW127" s="4"/>
      <c r="CMX127" s="4"/>
      <c r="CMY127" s="4"/>
      <c r="CMZ127" s="4"/>
      <c r="CNA127" s="4"/>
      <c r="CNB127" s="4"/>
      <c r="CNC127" s="4"/>
      <c r="CND127" s="4"/>
      <c r="CNE127" s="4"/>
      <c r="CNF127" s="4"/>
      <c r="CNG127" s="4"/>
      <c r="CNH127" s="4"/>
      <c r="CNI127" s="4"/>
      <c r="CNJ127" s="4"/>
      <c r="CNK127" s="4"/>
      <c r="CNL127" s="4"/>
      <c r="CNM127" s="4"/>
      <c r="CNN127" s="4"/>
      <c r="CNO127" s="4"/>
      <c r="CNP127" s="4"/>
      <c r="CNQ127" s="4"/>
      <c r="CNR127" s="4"/>
      <c r="CNS127" s="4"/>
      <c r="CNT127" s="4"/>
      <c r="CNU127" s="4"/>
      <c r="CNV127" s="4"/>
      <c r="CNW127" s="4"/>
      <c r="CNX127" s="4"/>
      <c r="CNY127" s="4"/>
      <c r="CNZ127" s="4"/>
      <c r="COA127" s="4"/>
      <c r="COB127" s="4"/>
      <c r="COC127" s="4"/>
      <c r="COD127" s="4"/>
      <c r="COE127" s="4"/>
      <c r="COF127" s="4"/>
      <c r="COG127" s="4"/>
      <c r="COH127" s="4"/>
      <c r="COI127" s="4"/>
      <c r="COJ127" s="4"/>
      <c r="COK127" s="4"/>
      <c r="COL127" s="4"/>
      <c r="COM127" s="4"/>
      <c r="CON127" s="4"/>
      <c r="COO127" s="4"/>
      <c r="COP127" s="4"/>
      <c r="COQ127" s="4"/>
      <c r="COR127" s="4"/>
      <c r="COS127" s="4"/>
      <c r="COT127" s="4"/>
      <c r="COU127" s="4"/>
      <c r="COV127" s="4"/>
      <c r="COW127" s="4"/>
      <c r="COX127" s="4"/>
      <c r="COY127" s="4"/>
      <c r="COZ127" s="4"/>
      <c r="CPA127" s="4"/>
      <c r="CPB127" s="4"/>
      <c r="CPC127" s="4"/>
      <c r="CPD127" s="4"/>
      <c r="CPE127" s="4"/>
      <c r="CPF127" s="4"/>
      <c r="CPG127" s="4"/>
      <c r="CPH127" s="4"/>
      <c r="CPI127" s="4"/>
      <c r="CPJ127" s="4"/>
      <c r="CPK127" s="4"/>
      <c r="CPL127" s="4"/>
      <c r="CPM127" s="4"/>
      <c r="CPN127" s="4"/>
      <c r="CPO127" s="4"/>
      <c r="CPP127" s="4"/>
      <c r="CPQ127" s="4"/>
      <c r="CPR127" s="4"/>
      <c r="CPS127" s="4"/>
      <c r="CPT127" s="4"/>
      <c r="CPU127" s="4"/>
      <c r="CPV127" s="4"/>
      <c r="CPW127" s="4"/>
      <c r="CPX127" s="4"/>
      <c r="CPY127" s="4"/>
      <c r="CPZ127" s="4"/>
      <c r="CQA127" s="4"/>
      <c r="CQB127" s="4"/>
      <c r="CQC127" s="4"/>
      <c r="CQD127" s="4"/>
      <c r="CQE127" s="4"/>
      <c r="CQF127" s="4"/>
      <c r="CQG127" s="4"/>
      <c r="CQH127" s="4"/>
      <c r="CQI127" s="4"/>
      <c r="CQJ127" s="4"/>
      <c r="CQK127" s="4"/>
      <c r="CQL127" s="4"/>
      <c r="CQM127" s="4"/>
      <c r="CQN127" s="4"/>
      <c r="CQO127" s="4"/>
      <c r="CQP127" s="4"/>
      <c r="CQQ127" s="4"/>
      <c r="CQR127" s="4"/>
      <c r="CQS127" s="4"/>
      <c r="CQT127" s="4"/>
      <c r="CQU127" s="4"/>
      <c r="CQV127" s="4"/>
      <c r="CQW127" s="4"/>
      <c r="CQX127" s="4"/>
      <c r="CQY127" s="4"/>
      <c r="CQZ127" s="4"/>
      <c r="CRA127" s="4"/>
      <c r="CRB127" s="4"/>
      <c r="CRC127" s="4"/>
      <c r="CRD127" s="4"/>
      <c r="CRE127" s="4"/>
      <c r="CRF127" s="4"/>
      <c r="CRG127" s="4"/>
      <c r="CRH127" s="4"/>
      <c r="CRI127" s="4"/>
      <c r="CRJ127" s="4"/>
      <c r="CRK127" s="4"/>
      <c r="CRL127" s="4"/>
      <c r="CRM127" s="4"/>
      <c r="CRN127" s="4"/>
      <c r="CRO127" s="4"/>
      <c r="CRP127" s="4"/>
      <c r="CRQ127" s="4"/>
      <c r="CRR127" s="4"/>
      <c r="CRS127" s="4"/>
      <c r="CRT127" s="4"/>
      <c r="CRU127" s="4"/>
      <c r="CRV127" s="4"/>
      <c r="CRW127" s="4"/>
      <c r="CRX127" s="4"/>
      <c r="CRY127" s="4"/>
      <c r="CRZ127" s="4"/>
      <c r="CSA127" s="4"/>
      <c r="CSB127" s="4"/>
      <c r="CSC127" s="4"/>
      <c r="CSD127" s="4"/>
      <c r="CSE127" s="4"/>
      <c r="CSF127" s="4"/>
      <c r="CSG127" s="4"/>
      <c r="CSH127" s="4"/>
      <c r="CSI127" s="4"/>
      <c r="CSJ127" s="4"/>
      <c r="CSK127" s="4"/>
      <c r="CSL127" s="4"/>
      <c r="CSM127" s="4"/>
      <c r="CSN127" s="4"/>
      <c r="CSO127" s="4"/>
      <c r="CSP127" s="4"/>
      <c r="CSQ127" s="4"/>
      <c r="CSR127" s="4"/>
      <c r="CSS127" s="4"/>
      <c r="CST127" s="4"/>
      <c r="CSU127" s="4"/>
      <c r="CSV127" s="4"/>
      <c r="CSW127" s="4"/>
      <c r="CSX127" s="4"/>
      <c r="CSY127" s="4"/>
      <c r="CSZ127" s="4"/>
      <c r="CTA127" s="4"/>
      <c r="CTB127" s="4"/>
      <c r="CTC127" s="4"/>
      <c r="CTD127" s="4"/>
      <c r="CTE127" s="4"/>
      <c r="CTF127" s="4"/>
      <c r="CTG127" s="4"/>
      <c r="CTH127" s="4"/>
      <c r="CTI127" s="4"/>
      <c r="CTJ127" s="4"/>
      <c r="CTK127" s="4"/>
      <c r="CTL127" s="4"/>
      <c r="CTM127" s="4"/>
      <c r="CTN127" s="4"/>
      <c r="CTO127" s="4"/>
      <c r="CTP127" s="4"/>
      <c r="CTQ127" s="4"/>
      <c r="CTR127" s="4"/>
      <c r="CTS127" s="4"/>
      <c r="CTT127" s="4"/>
      <c r="CTU127" s="4"/>
      <c r="CTV127" s="4"/>
      <c r="CTW127" s="4"/>
      <c r="CTX127" s="4"/>
      <c r="CTY127" s="4"/>
      <c r="CTZ127" s="4"/>
      <c r="CUA127" s="4"/>
      <c r="CUB127" s="4"/>
      <c r="CUC127" s="4"/>
      <c r="CUD127" s="4"/>
      <c r="CUE127" s="4"/>
      <c r="CUF127" s="4"/>
      <c r="CUG127" s="4"/>
      <c r="CUH127" s="4"/>
      <c r="CUI127" s="4"/>
      <c r="CUJ127" s="4"/>
      <c r="CUK127" s="4"/>
      <c r="CUL127" s="4"/>
      <c r="CUM127" s="4"/>
      <c r="CUN127" s="4"/>
      <c r="CUO127" s="4"/>
      <c r="CUP127" s="4"/>
      <c r="CUQ127" s="4"/>
      <c r="CUR127" s="4"/>
      <c r="CUS127" s="4"/>
      <c r="CUT127" s="4"/>
      <c r="CUU127" s="4"/>
      <c r="CUV127" s="4"/>
      <c r="CUW127" s="4"/>
      <c r="CUX127" s="4"/>
      <c r="CUY127" s="4"/>
      <c r="CUZ127" s="4"/>
      <c r="CVA127" s="4"/>
      <c r="CVB127" s="4"/>
      <c r="CVC127" s="4"/>
      <c r="CVD127" s="4"/>
      <c r="CVE127" s="4"/>
      <c r="CVF127" s="4"/>
      <c r="CVG127" s="4"/>
      <c r="CVH127" s="4"/>
      <c r="CVI127" s="4"/>
      <c r="CVJ127" s="4"/>
      <c r="CVK127" s="4"/>
      <c r="CVL127" s="4"/>
      <c r="CVM127" s="4"/>
      <c r="CVN127" s="4"/>
      <c r="CVO127" s="4"/>
      <c r="CVP127" s="4"/>
      <c r="CVQ127" s="4"/>
      <c r="CVR127" s="4"/>
      <c r="CVS127" s="4"/>
      <c r="CVT127" s="4"/>
      <c r="CVU127" s="4"/>
      <c r="CVV127" s="4"/>
      <c r="CVW127" s="4"/>
      <c r="CVX127" s="4"/>
      <c r="CVY127" s="4"/>
      <c r="CVZ127" s="4"/>
      <c r="CWA127" s="4"/>
      <c r="CWB127" s="4"/>
      <c r="CWC127" s="4"/>
      <c r="CWD127" s="4"/>
      <c r="CWE127" s="4"/>
      <c r="CWF127" s="4"/>
      <c r="CWG127" s="4"/>
      <c r="CWH127" s="4"/>
      <c r="CWI127" s="4"/>
      <c r="CWJ127" s="4"/>
      <c r="CWK127" s="4"/>
      <c r="CWL127" s="4"/>
      <c r="CWM127" s="4"/>
      <c r="CWN127" s="4"/>
      <c r="CWO127" s="4"/>
      <c r="CWP127" s="4"/>
      <c r="CWQ127" s="4"/>
      <c r="CWR127" s="4"/>
      <c r="CWS127" s="4"/>
      <c r="CWT127" s="4"/>
      <c r="CWU127" s="4"/>
      <c r="CWV127" s="4"/>
      <c r="CWW127" s="4"/>
      <c r="CWX127" s="4"/>
      <c r="CWY127" s="4"/>
      <c r="CWZ127" s="4"/>
      <c r="CXA127" s="4"/>
      <c r="CXB127" s="4"/>
      <c r="CXC127" s="4"/>
      <c r="CXD127" s="4"/>
      <c r="CXE127" s="4"/>
      <c r="CXF127" s="4"/>
      <c r="CXG127" s="4"/>
      <c r="CXH127" s="4"/>
      <c r="CXI127" s="4"/>
      <c r="CXJ127" s="4"/>
      <c r="CXK127" s="4"/>
      <c r="CXL127" s="4"/>
      <c r="CXM127" s="4"/>
      <c r="CXN127" s="4"/>
      <c r="CXO127" s="4"/>
      <c r="CXP127" s="4"/>
      <c r="CXQ127" s="4"/>
      <c r="CXR127" s="4"/>
      <c r="CXS127" s="4"/>
      <c r="CXT127" s="4"/>
      <c r="CXU127" s="4"/>
      <c r="CXV127" s="4"/>
      <c r="CXW127" s="4"/>
      <c r="CXX127" s="4"/>
      <c r="CXY127" s="4"/>
      <c r="CXZ127" s="4"/>
      <c r="CYA127" s="4"/>
      <c r="CYB127" s="4"/>
      <c r="CYC127" s="4"/>
      <c r="CYD127" s="4"/>
      <c r="CYE127" s="4"/>
      <c r="CYF127" s="4"/>
      <c r="CYG127" s="4"/>
      <c r="CYH127" s="4"/>
      <c r="CYI127" s="4"/>
      <c r="CYJ127" s="4"/>
      <c r="CYK127" s="4"/>
      <c r="CYL127" s="4"/>
      <c r="CYM127" s="4"/>
      <c r="CYN127" s="4"/>
      <c r="CYO127" s="4"/>
      <c r="CYP127" s="4"/>
      <c r="CYQ127" s="4"/>
      <c r="CYR127" s="4"/>
      <c r="CYS127" s="4"/>
      <c r="CYT127" s="4"/>
      <c r="CYU127" s="4"/>
      <c r="CYV127" s="4"/>
      <c r="CYW127" s="4"/>
      <c r="CYX127" s="4"/>
      <c r="CYY127" s="4"/>
      <c r="CYZ127" s="4"/>
      <c r="CZA127" s="4"/>
      <c r="CZB127" s="4"/>
      <c r="CZC127" s="4"/>
      <c r="CZD127" s="4"/>
      <c r="CZE127" s="4"/>
      <c r="CZF127" s="4"/>
      <c r="CZG127" s="4"/>
      <c r="CZH127" s="4"/>
      <c r="CZI127" s="4"/>
      <c r="CZJ127" s="4"/>
      <c r="CZK127" s="4"/>
      <c r="CZL127" s="4"/>
      <c r="CZM127" s="4"/>
      <c r="CZN127" s="4"/>
      <c r="CZO127" s="4"/>
      <c r="CZP127" s="4"/>
      <c r="CZQ127" s="4"/>
      <c r="CZR127" s="4"/>
      <c r="CZS127" s="4"/>
      <c r="CZT127" s="4"/>
      <c r="CZU127" s="4"/>
      <c r="CZV127" s="4"/>
      <c r="CZW127" s="4"/>
      <c r="CZX127" s="4"/>
      <c r="CZY127" s="4"/>
      <c r="CZZ127" s="4"/>
      <c r="DAA127" s="4"/>
      <c r="DAB127" s="4"/>
      <c r="DAC127" s="4"/>
      <c r="DAD127" s="4"/>
      <c r="DAE127" s="4"/>
      <c r="DAF127" s="4"/>
      <c r="DAG127" s="4"/>
      <c r="DAH127" s="4"/>
      <c r="DAI127" s="4"/>
      <c r="DAJ127" s="4"/>
      <c r="DAK127" s="4"/>
      <c r="DAL127" s="4"/>
      <c r="DAM127" s="4"/>
      <c r="DAN127" s="4"/>
      <c r="DAO127" s="4"/>
      <c r="DAP127" s="4"/>
      <c r="DAQ127" s="4"/>
      <c r="DAR127" s="4"/>
      <c r="DAS127" s="4"/>
      <c r="DAT127" s="4"/>
      <c r="DAU127" s="4"/>
      <c r="DAV127" s="4"/>
      <c r="DAW127" s="4"/>
      <c r="DAX127" s="4"/>
      <c r="DAY127" s="4"/>
      <c r="DAZ127" s="4"/>
      <c r="DBA127" s="4"/>
      <c r="DBB127" s="4"/>
      <c r="DBC127" s="4"/>
      <c r="DBD127" s="4"/>
      <c r="DBE127" s="4"/>
      <c r="DBF127" s="4"/>
      <c r="DBG127" s="4"/>
      <c r="DBH127" s="4"/>
      <c r="DBI127" s="4"/>
      <c r="DBJ127" s="4"/>
      <c r="DBK127" s="4"/>
      <c r="DBL127" s="4"/>
      <c r="DBM127" s="4"/>
      <c r="DBN127" s="4"/>
      <c r="DBO127" s="4"/>
      <c r="DBP127" s="4"/>
      <c r="DBQ127" s="4"/>
      <c r="DBR127" s="4"/>
      <c r="DBS127" s="4"/>
      <c r="DBT127" s="4"/>
      <c r="DBU127" s="4"/>
      <c r="DBV127" s="4"/>
      <c r="DBW127" s="4"/>
      <c r="DBX127" s="4"/>
      <c r="DBY127" s="4"/>
      <c r="DBZ127" s="4"/>
      <c r="DCA127" s="4"/>
      <c r="DCB127" s="4"/>
      <c r="DCC127" s="4"/>
      <c r="DCD127" s="4"/>
      <c r="DCE127" s="4"/>
      <c r="DCF127" s="4"/>
      <c r="DCG127" s="4"/>
      <c r="DCH127" s="4"/>
      <c r="DCI127" s="4"/>
      <c r="DCJ127" s="4"/>
      <c r="DCK127" s="4"/>
      <c r="DCL127" s="4"/>
      <c r="DCM127" s="4"/>
      <c r="DCN127" s="4"/>
      <c r="DCO127" s="4"/>
      <c r="DCP127" s="4"/>
      <c r="DCQ127" s="4"/>
      <c r="DCR127" s="4"/>
      <c r="DCS127" s="4"/>
      <c r="DCT127" s="4"/>
      <c r="DCU127" s="4"/>
      <c r="DCV127" s="4"/>
      <c r="DCW127" s="4"/>
      <c r="DCX127" s="4"/>
      <c r="DCY127" s="4"/>
      <c r="DCZ127" s="4"/>
      <c r="DDA127" s="4"/>
      <c r="DDB127" s="4"/>
      <c r="DDC127" s="4"/>
      <c r="DDD127" s="4"/>
      <c r="DDE127" s="4"/>
      <c r="DDF127" s="4"/>
      <c r="DDG127" s="4"/>
      <c r="DDH127" s="4"/>
      <c r="DDI127" s="4"/>
      <c r="DDJ127" s="4"/>
      <c r="DDK127" s="4"/>
      <c r="DDL127" s="4"/>
      <c r="DDM127" s="4"/>
      <c r="DDN127" s="4"/>
      <c r="DDO127" s="4"/>
      <c r="DDP127" s="4"/>
      <c r="DDQ127" s="4"/>
      <c r="DDR127" s="4"/>
      <c r="DDS127" s="4"/>
      <c r="DDT127" s="4"/>
      <c r="DDU127" s="4"/>
      <c r="DDV127" s="4"/>
      <c r="DDW127" s="4"/>
      <c r="DDX127" s="4"/>
      <c r="DDY127" s="4"/>
      <c r="DDZ127" s="4"/>
      <c r="DEA127" s="4"/>
      <c r="DEB127" s="4"/>
      <c r="DEC127" s="4"/>
      <c r="DED127" s="4"/>
      <c r="DEE127" s="4"/>
      <c r="DEF127" s="4"/>
      <c r="DEG127" s="4"/>
      <c r="DEH127" s="4"/>
      <c r="DEI127" s="4"/>
      <c r="DEJ127" s="4"/>
      <c r="DEK127" s="4"/>
      <c r="DEL127" s="4"/>
      <c r="DEM127" s="4"/>
      <c r="DEN127" s="4"/>
      <c r="DEO127" s="4"/>
      <c r="DEP127" s="4"/>
      <c r="DEQ127" s="4"/>
      <c r="DER127" s="4"/>
      <c r="DES127" s="4"/>
      <c r="DET127" s="4"/>
      <c r="DEU127" s="4"/>
      <c r="DEV127" s="4"/>
      <c r="DEW127" s="4"/>
      <c r="DEX127" s="4"/>
      <c r="DEY127" s="4"/>
      <c r="DEZ127" s="4"/>
      <c r="DFA127" s="4"/>
      <c r="DFB127" s="4"/>
      <c r="DFC127" s="4"/>
      <c r="DFD127" s="4"/>
      <c r="DFE127" s="4"/>
      <c r="DFF127" s="4"/>
      <c r="DFG127" s="4"/>
      <c r="DFH127" s="4"/>
      <c r="DFI127" s="4"/>
      <c r="DFJ127" s="4"/>
      <c r="DFK127" s="4"/>
      <c r="DFL127" s="4"/>
      <c r="DFM127" s="4"/>
      <c r="DFN127" s="4"/>
      <c r="DFO127" s="4"/>
      <c r="DFP127" s="4"/>
      <c r="DFQ127" s="4"/>
      <c r="DFR127" s="4"/>
      <c r="DFS127" s="4"/>
      <c r="DFT127" s="4"/>
      <c r="DFU127" s="4"/>
      <c r="DFV127" s="4"/>
      <c r="DFW127" s="4"/>
      <c r="DFX127" s="4"/>
      <c r="DFY127" s="4"/>
      <c r="DFZ127" s="4"/>
      <c r="DGA127" s="4"/>
      <c r="DGB127" s="4"/>
      <c r="DGC127" s="4"/>
      <c r="DGD127" s="4"/>
      <c r="DGE127" s="4"/>
      <c r="DGF127" s="4"/>
      <c r="DGG127" s="4"/>
      <c r="DGH127" s="4"/>
      <c r="DGI127" s="4"/>
      <c r="DGJ127" s="4"/>
      <c r="DGK127" s="4"/>
      <c r="DGL127" s="4"/>
      <c r="DGM127" s="4"/>
      <c r="DGN127" s="4"/>
      <c r="DGO127" s="4"/>
      <c r="DGP127" s="4"/>
      <c r="DGQ127" s="4"/>
      <c r="DGR127" s="4"/>
      <c r="DGS127" s="4"/>
      <c r="DGT127" s="4"/>
      <c r="DGU127" s="4"/>
      <c r="DGV127" s="4"/>
      <c r="DGW127" s="4"/>
      <c r="DGX127" s="4"/>
      <c r="DGY127" s="4"/>
      <c r="DGZ127" s="4"/>
      <c r="DHA127" s="4"/>
      <c r="DHB127" s="4"/>
      <c r="DHC127" s="4"/>
      <c r="DHD127" s="4"/>
      <c r="DHE127" s="4"/>
      <c r="DHF127" s="4"/>
      <c r="DHG127" s="4"/>
      <c r="DHH127" s="4"/>
      <c r="DHI127" s="4"/>
      <c r="DHJ127" s="4"/>
      <c r="DHK127" s="4"/>
      <c r="DHL127" s="4"/>
      <c r="DHM127" s="4"/>
      <c r="DHN127" s="4"/>
      <c r="DHO127" s="4"/>
      <c r="DHP127" s="4"/>
      <c r="DHQ127" s="4"/>
      <c r="DHR127" s="4"/>
      <c r="DHS127" s="4"/>
      <c r="DHT127" s="4"/>
      <c r="DHU127" s="4"/>
      <c r="DHV127" s="4"/>
      <c r="DHW127" s="4"/>
      <c r="DHX127" s="4"/>
      <c r="DHY127" s="4"/>
      <c r="DHZ127" s="4"/>
      <c r="DIA127" s="4"/>
      <c r="DIB127" s="4"/>
      <c r="DIC127" s="4"/>
      <c r="DID127" s="4"/>
      <c r="DIE127" s="4"/>
      <c r="DIF127" s="4"/>
      <c r="DIG127" s="4"/>
      <c r="DIH127" s="4"/>
      <c r="DII127" s="4"/>
      <c r="DIJ127" s="4"/>
      <c r="DIK127" s="4"/>
      <c r="DIL127" s="4"/>
      <c r="DIM127" s="4"/>
      <c r="DIN127" s="4"/>
      <c r="DIO127" s="4"/>
      <c r="DIP127" s="4"/>
      <c r="DIQ127" s="4"/>
      <c r="DIR127" s="4"/>
      <c r="DIS127" s="4"/>
      <c r="DIT127" s="4"/>
      <c r="DIU127" s="4"/>
      <c r="DIV127" s="4"/>
      <c r="DIW127" s="4"/>
      <c r="DIX127" s="4"/>
      <c r="DIY127" s="4"/>
      <c r="DIZ127" s="4"/>
      <c r="DJA127" s="4"/>
      <c r="DJB127" s="4"/>
      <c r="DJC127" s="4"/>
      <c r="DJD127" s="4"/>
      <c r="DJE127" s="4"/>
      <c r="DJF127" s="4"/>
      <c r="DJG127" s="4"/>
      <c r="DJH127" s="4"/>
      <c r="DJI127" s="4"/>
      <c r="DJJ127" s="4"/>
      <c r="DJK127" s="4"/>
      <c r="DJL127" s="4"/>
      <c r="DJM127" s="4"/>
      <c r="DJN127" s="4"/>
      <c r="DJO127" s="4"/>
      <c r="DJP127" s="4"/>
      <c r="DJQ127" s="4"/>
      <c r="DJR127" s="4"/>
      <c r="DJS127" s="4"/>
      <c r="DJT127" s="4"/>
      <c r="DJU127" s="4"/>
      <c r="DJV127" s="4"/>
      <c r="DJW127" s="4"/>
      <c r="DJX127" s="4"/>
      <c r="DJY127" s="4"/>
      <c r="DJZ127" s="4"/>
      <c r="DKA127" s="4"/>
      <c r="DKB127" s="4"/>
      <c r="DKC127" s="4"/>
      <c r="DKD127" s="4"/>
      <c r="DKE127" s="4"/>
      <c r="DKF127" s="4"/>
      <c r="DKG127" s="4"/>
      <c r="DKH127" s="4"/>
      <c r="DKI127" s="4"/>
      <c r="DKJ127" s="4"/>
      <c r="DKK127" s="4"/>
      <c r="DKL127" s="4"/>
      <c r="DKM127" s="4"/>
      <c r="DKN127" s="4"/>
      <c r="DKO127" s="4"/>
      <c r="DKP127" s="4"/>
      <c r="DKQ127" s="4"/>
      <c r="DKR127" s="4"/>
      <c r="DKS127" s="4"/>
      <c r="DKT127" s="4"/>
      <c r="DKU127" s="4"/>
      <c r="DKV127" s="4"/>
      <c r="DKW127" s="4"/>
      <c r="DKX127" s="4"/>
      <c r="DKY127" s="4"/>
      <c r="DKZ127" s="4"/>
      <c r="DLA127" s="4"/>
      <c r="DLB127" s="4"/>
      <c r="DLC127" s="4"/>
      <c r="DLD127" s="4"/>
      <c r="DLE127" s="4"/>
      <c r="DLF127" s="4"/>
      <c r="DLG127" s="4"/>
      <c r="DLH127" s="4"/>
      <c r="DLI127" s="4"/>
      <c r="DLJ127" s="4"/>
      <c r="DLK127" s="4"/>
      <c r="DLL127" s="4"/>
      <c r="DLM127" s="4"/>
      <c r="DLN127" s="4"/>
      <c r="DLO127" s="4"/>
      <c r="DLP127" s="4"/>
      <c r="DLQ127" s="4"/>
      <c r="DLR127" s="4"/>
      <c r="DLS127" s="4"/>
      <c r="DLT127" s="4"/>
      <c r="DLU127" s="4"/>
      <c r="DLV127" s="4"/>
      <c r="DLW127" s="4"/>
      <c r="DLX127" s="4"/>
      <c r="DLY127" s="4"/>
      <c r="DLZ127" s="4"/>
      <c r="DMA127" s="4"/>
      <c r="DMB127" s="4"/>
      <c r="DMC127" s="4"/>
      <c r="DMD127" s="4"/>
      <c r="DME127" s="4"/>
      <c r="DMF127" s="4"/>
      <c r="DMG127" s="4"/>
      <c r="DMH127" s="4"/>
      <c r="DMI127" s="4"/>
      <c r="DMJ127" s="4"/>
      <c r="DMK127" s="4"/>
      <c r="DML127" s="4"/>
      <c r="DMM127" s="4"/>
      <c r="DMN127" s="4"/>
      <c r="DMO127" s="4"/>
      <c r="DMP127" s="4"/>
      <c r="DMQ127" s="4"/>
      <c r="DMR127" s="4"/>
      <c r="DMS127" s="4"/>
      <c r="DMT127" s="4"/>
      <c r="DMU127" s="4"/>
      <c r="DMV127" s="4"/>
      <c r="DMW127" s="4"/>
      <c r="DMX127" s="4"/>
      <c r="DMY127" s="4"/>
      <c r="DMZ127" s="4"/>
      <c r="DNA127" s="4"/>
      <c r="DNB127" s="4"/>
      <c r="DNC127" s="4"/>
      <c r="DND127" s="4"/>
      <c r="DNE127" s="4"/>
      <c r="DNF127" s="4"/>
      <c r="DNG127" s="4"/>
      <c r="DNH127" s="4"/>
      <c r="DNI127" s="4"/>
      <c r="DNJ127" s="4"/>
      <c r="DNK127" s="4"/>
      <c r="DNL127" s="4"/>
      <c r="DNM127" s="4"/>
      <c r="DNN127" s="4"/>
      <c r="DNO127" s="4"/>
      <c r="DNP127" s="4"/>
      <c r="DNQ127" s="4"/>
      <c r="DNR127" s="4"/>
      <c r="DNS127" s="4"/>
      <c r="DNT127" s="4"/>
      <c r="DNU127" s="4"/>
      <c r="DNV127" s="4"/>
      <c r="DNW127" s="4"/>
      <c r="DNX127" s="4"/>
      <c r="DNY127" s="4"/>
      <c r="DNZ127" s="4"/>
      <c r="DOA127" s="4"/>
      <c r="DOB127" s="4"/>
      <c r="DOC127" s="4"/>
      <c r="DOD127" s="4"/>
      <c r="DOE127" s="4"/>
      <c r="DOF127" s="4"/>
      <c r="DOG127" s="4"/>
      <c r="DOH127" s="4"/>
      <c r="DOI127" s="4"/>
      <c r="DOJ127" s="4"/>
      <c r="DOK127" s="4"/>
      <c r="DOL127" s="4"/>
      <c r="DOM127" s="4"/>
      <c r="DON127" s="4"/>
      <c r="DOO127" s="4"/>
      <c r="DOP127" s="4"/>
      <c r="DOQ127" s="4"/>
      <c r="DOR127" s="4"/>
      <c r="DOS127" s="4"/>
      <c r="DOT127" s="4"/>
      <c r="DOU127" s="4"/>
      <c r="DOV127" s="4"/>
      <c r="DOW127" s="4"/>
      <c r="DOX127" s="4"/>
      <c r="DOY127" s="4"/>
      <c r="DOZ127" s="4"/>
      <c r="DPA127" s="4"/>
      <c r="DPB127" s="4"/>
      <c r="DPC127" s="4"/>
      <c r="DPD127" s="4"/>
      <c r="DPE127" s="4"/>
      <c r="DPF127" s="4"/>
      <c r="DPG127" s="4"/>
      <c r="DPH127" s="4"/>
      <c r="DPI127" s="4"/>
      <c r="DPJ127" s="4"/>
      <c r="DPK127" s="4"/>
      <c r="DPL127" s="4"/>
      <c r="DPM127" s="4"/>
      <c r="DPN127" s="4"/>
      <c r="DPO127" s="4"/>
      <c r="DPP127" s="4"/>
      <c r="DPQ127" s="4"/>
      <c r="DPR127" s="4"/>
      <c r="DPS127" s="4"/>
      <c r="DPT127" s="4"/>
      <c r="DPU127" s="4"/>
      <c r="DPV127" s="4"/>
      <c r="DPW127" s="4"/>
      <c r="DPX127" s="4"/>
      <c r="DPY127" s="4"/>
      <c r="DPZ127" s="4"/>
      <c r="DQA127" s="4"/>
      <c r="DQB127" s="4"/>
      <c r="DQC127" s="4"/>
      <c r="DQD127" s="4"/>
      <c r="DQE127" s="4"/>
      <c r="DQF127" s="4"/>
      <c r="DQG127" s="4"/>
      <c r="DQH127" s="4"/>
      <c r="DQI127" s="4"/>
      <c r="DQJ127" s="4"/>
      <c r="DQK127" s="4"/>
      <c r="DQL127" s="4"/>
      <c r="DQM127" s="4"/>
      <c r="DQN127" s="4"/>
      <c r="DQO127" s="4"/>
      <c r="DQP127" s="4"/>
      <c r="DQQ127" s="4"/>
      <c r="DQR127" s="4"/>
      <c r="DQS127" s="4"/>
      <c r="DQT127" s="4"/>
      <c r="DQU127" s="4"/>
      <c r="DQV127" s="4"/>
      <c r="DQW127" s="4"/>
      <c r="DQX127" s="4"/>
      <c r="DQY127" s="4"/>
      <c r="DQZ127" s="4"/>
      <c r="DRA127" s="4"/>
      <c r="DRB127" s="4"/>
      <c r="DRC127" s="4"/>
      <c r="DRD127" s="4"/>
      <c r="DRE127" s="4"/>
      <c r="DRF127" s="4"/>
      <c r="DRG127" s="4"/>
      <c r="DRH127" s="4"/>
      <c r="DRI127" s="4"/>
      <c r="DRJ127" s="4"/>
      <c r="DRK127" s="4"/>
      <c r="DRL127" s="4"/>
      <c r="DRM127" s="4"/>
      <c r="DRN127" s="4"/>
      <c r="DRO127" s="4"/>
      <c r="DRP127" s="4"/>
      <c r="DRQ127" s="4"/>
      <c r="DRR127" s="4"/>
      <c r="DRS127" s="4"/>
      <c r="DRT127" s="4"/>
      <c r="DRU127" s="4"/>
      <c r="DRV127" s="4"/>
      <c r="DRW127" s="4"/>
      <c r="DRX127" s="4"/>
      <c r="DRY127" s="4"/>
      <c r="DRZ127" s="4"/>
      <c r="DSA127" s="4"/>
      <c r="DSB127" s="4"/>
      <c r="DSC127" s="4"/>
      <c r="DSD127" s="4"/>
      <c r="DSE127" s="4"/>
      <c r="DSF127" s="4"/>
      <c r="DSG127" s="4"/>
      <c r="DSH127" s="4"/>
      <c r="DSI127" s="4"/>
      <c r="DSJ127" s="4"/>
      <c r="DSK127" s="4"/>
      <c r="DSL127" s="4"/>
      <c r="DSM127" s="4"/>
      <c r="DSN127" s="4"/>
      <c r="DSO127" s="4"/>
      <c r="DSP127" s="4"/>
      <c r="DSQ127" s="4"/>
      <c r="DSR127" s="4"/>
      <c r="DSS127" s="4"/>
      <c r="DST127" s="4"/>
      <c r="DSU127" s="4"/>
      <c r="DSV127" s="4"/>
      <c r="DSW127" s="4"/>
      <c r="DSX127" s="4"/>
      <c r="DSY127" s="4"/>
      <c r="DSZ127" s="4"/>
      <c r="DTA127" s="4"/>
      <c r="DTB127" s="4"/>
      <c r="DTC127" s="4"/>
      <c r="DTD127" s="4"/>
      <c r="DTE127" s="4"/>
      <c r="DTF127" s="4"/>
      <c r="DTG127" s="4"/>
      <c r="DTH127" s="4"/>
      <c r="DTI127" s="4"/>
      <c r="DTJ127" s="4"/>
      <c r="DTK127" s="4"/>
      <c r="DTL127" s="4"/>
      <c r="DTM127" s="4"/>
      <c r="DTN127" s="4"/>
      <c r="DTO127" s="4"/>
      <c r="DTP127" s="4"/>
      <c r="DTQ127" s="4"/>
      <c r="DTR127" s="4"/>
      <c r="DTS127" s="4"/>
      <c r="DTT127" s="4"/>
      <c r="DTU127" s="4"/>
      <c r="DTV127" s="4"/>
      <c r="DTW127" s="4"/>
      <c r="DTX127" s="4"/>
      <c r="DTY127" s="4"/>
      <c r="DTZ127" s="4"/>
      <c r="DUA127" s="4"/>
      <c r="DUB127" s="4"/>
      <c r="DUC127" s="4"/>
      <c r="DUD127" s="4"/>
      <c r="DUE127" s="4"/>
      <c r="DUF127" s="4"/>
      <c r="DUG127" s="4"/>
      <c r="DUH127" s="4"/>
      <c r="DUI127" s="4"/>
      <c r="DUJ127" s="4"/>
      <c r="DUK127" s="4"/>
      <c r="DUL127" s="4"/>
      <c r="DUM127" s="4"/>
      <c r="DUN127" s="4"/>
      <c r="DUO127" s="4"/>
      <c r="DUP127" s="4"/>
      <c r="DUQ127" s="4"/>
      <c r="DUR127" s="4"/>
      <c r="DUS127" s="4"/>
      <c r="DUT127" s="4"/>
      <c r="DUU127" s="4"/>
      <c r="DUV127" s="4"/>
      <c r="DUW127" s="4"/>
      <c r="DUX127" s="4"/>
      <c r="DUY127" s="4"/>
      <c r="DUZ127" s="4"/>
      <c r="DVA127" s="4"/>
      <c r="DVB127" s="4"/>
      <c r="DVC127" s="4"/>
      <c r="DVD127" s="4"/>
      <c r="DVE127" s="4"/>
      <c r="DVF127" s="4"/>
      <c r="DVG127" s="4"/>
      <c r="DVH127" s="4"/>
      <c r="DVI127" s="4"/>
      <c r="DVJ127" s="4"/>
      <c r="DVK127" s="4"/>
      <c r="DVL127" s="4"/>
      <c r="DVM127" s="4"/>
      <c r="DVN127" s="4"/>
      <c r="DVO127" s="4"/>
      <c r="DVP127" s="4"/>
      <c r="DVQ127" s="4"/>
      <c r="DVR127" s="4"/>
      <c r="DVS127" s="4"/>
      <c r="DVT127" s="4"/>
      <c r="DVU127" s="4"/>
      <c r="DVV127" s="4"/>
      <c r="DVW127" s="4"/>
      <c r="DVX127" s="4"/>
      <c r="DVY127" s="4"/>
      <c r="DVZ127" s="4"/>
      <c r="DWA127" s="4"/>
      <c r="DWB127" s="4"/>
      <c r="DWC127" s="4"/>
      <c r="DWD127" s="4"/>
      <c r="DWE127" s="4"/>
      <c r="DWF127" s="4"/>
      <c r="DWG127" s="4"/>
      <c r="DWH127" s="4"/>
      <c r="DWI127" s="4"/>
      <c r="DWJ127" s="4"/>
      <c r="DWK127" s="4"/>
      <c r="DWL127" s="4"/>
      <c r="DWM127" s="4"/>
      <c r="DWN127" s="4"/>
      <c r="DWO127" s="4"/>
      <c r="DWP127" s="4"/>
      <c r="DWQ127" s="4"/>
      <c r="DWR127" s="4"/>
      <c r="DWS127" s="4"/>
      <c r="DWT127" s="4"/>
      <c r="DWU127" s="4"/>
      <c r="DWV127" s="4"/>
      <c r="DWW127" s="4"/>
      <c r="DWX127" s="4"/>
      <c r="DWY127" s="4"/>
      <c r="DWZ127" s="4"/>
      <c r="DXA127" s="4"/>
      <c r="DXB127" s="4"/>
      <c r="DXC127" s="4"/>
      <c r="DXD127" s="4"/>
      <c r="DXE127" s="4"/>
      <c r="DXF127" s="4"/>
      <c r="DXG127" s="4"/>
      <c r="DXH127" s="4"/>
      <c r="DXI127" s="4"/>
      <c r="DXJ127" s="4"/>
      <c r="DXK127" s="4"/>
      <c r="DXL127" s="4"/>
      <c r="DXM127" s="4"/>
      <c r="DXN127" s="4"/>
      <c r="DXO127" s="4"/>
      <c r="DXP127" s="4"/>
      <c r="DXQ127" s="4"/>
      <c r="DXR127" s="4"/>
      <c r="DXS127" s="4"/>
      <c r="DXT127" s="4"/>
      <c r="DXU127" s="4"/>
      <c r="DXV127" s="4"/>
      <c r="DXW127" s="4"/>
      <c r="DXX127" s="4"/>
      <c r="DXY127" s="4"/>
      <c r="DXZ127" s="4"/>
      <c r="DYA127" s="4"/>
      <c r="DYB127" s="4"/>
      <c r="DYC127" s="4"/>
      <c r="DYD127" s="4"/>
      <c r="DYE127" s="4"/>
      <c r="DYF127" s="4"/>
      <c r="DYG127" s="4"/>
      <c r="DYH127" s="4"/>
      <c r="DYI127" s="4"/>
      <c r="DYJ127" s="4"/>
      <c r="DYK127" s="4"/>
      <c r="DYL127" s="4"/>
      <c r="DYM127" s="4"/>
      <c r="DYN127" s="4"/>
      <c r="DYO127" s="4"/>
      <c r="DYP127" s="4"/>
      <c r="DYQ127" s="4"/>
      <c r="DYR127" s="4"/>
      <c r="DYS127" s="4"/>
      <c r="DYT127" s="4"/>
      <c r="DYU127" s="4"/>
      <c r="DYV127" s="4"/>
      <c r="DYW127" s="4"/>
      <c r="DYX127" s="4"/>
      <c r="DYY127" s="4"/>
      <c r="DYZ127" s="4"/>
      <c r="DZA127" s="4"/>
      <c r="DZB127" s="4"/>
      <c r="DZC127" s="4"/>
      <c r="DZD127" s="4"/>
      <c r="DZE127" s="4"/>
      <c r="DZF127" s="4"/>
      <c r="DZG127" s="4"/>
      <c r="DZH127" s="4"/>
      <c r="DZI127" s="4"/>
      <c r="DZJ127" s="4"/>
      <c r="DZK127" s="4"/>
      <c r="DZL127" s="4"/>
      <c r="DZM127" s="4"/>
      <c r="DZN127" s="4"/>
      <c r="DZO127" s="4"/>
      <c r="DZP127" s="4"/>
      <c r="DZQ127" s="4"/>
      <c r="DZR127" s="4"/>
      <c r="DZS127" s="4"/>
      <c r="DZT127" s="4"/>
      <c r="DZU127" s="4"/>
      <c r="DZV127" s="4"/>
      <c r="DZW127" s="4"/>
      <c r="DZX127" s="4"/>
      <c r="DZY127" s="4"/>
      <c r="DZZ127" s="4"/>
      <c r="EAA127" s="4"/>
      <c r="EAB127" s="4"/>
      <c r="EAC127" s="4"/>
      <c r="EAD127" s="4"/>
      <c r="EAE127" s="4"/>
      <c r="EAF127" s="4"/>
      <c r="EAG127" s="4"/>
      <c r="EAH127" s="4"/>
      <c r="EAI127" s="4"/>
      <c r="EAJ127" s="4"/>
      <c r="EAK127" s="4"/>
      <c r="EAL127" s="4"/>
      <c r="EAM127" s="4"/>
      <c r="EAN127" s="4"/>
      <c r="EAO127" s="4"/>
      <c r="EAP127" s="4"/>
      <c r="EAQ127" s="4"/>
      <c r="EAR127" s="4"/>
      <c r="EAS127" s="4"/>
      <c r="EAT127" s="4"/>
      <c r="EAU127" s="4"/>
      <c r="EAV127" s="4"/>
      <c r="EAW127" s="4"/>
      <c r="EAX127" s="4"/>
      <c r="EAY127" s="4"/>
      <c r="EAZ127" s="4"/>
      <c r="EBA127" s="4"/>
      <c r="EBB127" s="4"/>
      <c r="EBC127" s="4"/>
      <c r="EBD127" s="4"/>
      <c r="EBE127" s="4"/>
      <c r="EBF127" s="4"/>
      <c r="EBG127" s="4"/>
      <c r="EBH127" s="4"/>
      <c r="EBI127" s="4"/>
      <c r="EBJ127" s="4"/>
      <c r="EBK127" s="4"/>
      <c r="EBL127" s="4"/>
      <c r="EBM127" s="4"/>
      <c r="EBN127" s="4"/>
      <c r="EBO127" s="4"/>
      <c r="EBP127" s="4"/>
      <c r="EBQ127" s="4"/>
      <c r="EBR127" s="4"/>
      <c r="EBS127" s="4"/>
      <c r="EBT127" s="4"/>
      <c r="EBU127" s="4"/>
      <c r="EBV127" s="4"/>
      <c r="EBW127" s="4"/>
      <c r="EBX127" s="4"/>
      <c r="EBY127" s="4"/>
      <c r="EBZ127" s="4"/>
      <c r="ECA127" s="4"/>
      <c r="ECB127" s="4"/>
      <c r="ECC127" s="4"/>
      <c r="ECD127" s="4"/>
      <c r="ECE127" s="4"/>
      <c r="ECF127" s="4"/>
      <c r="ECG127" s="4"/>
      <c r="ECH127" s="4"/>
      <c r="ECI127" s="4"/>
      <c r="ECJ127" s="4"/>
      <c r="ECK127" s="4"/>
      <c r="ECL127" s="4"/>
      <c r="ECM127" s="4"/>
      <c r="ECN127" s="4"/>
      <c r="ECO127" s="4"/>
      <c r="ECP127" s="4"/>
      <c r="ECQ127" s="4"/>
      <c r="ECR127" s="4"/>
      <c r="ECS127" s="4"/>
      <c r="ECT127" s="4"/>
      <c r="ECU127" s="4"/>
      <c r="ECV127" s="4"/>
      <c r="ECW127" s="4"/>
      <c r="ECX127" s="4"/>
      <c r="ECY127" s="4"/>
      <c r="ECZ127" s="4"/>
      <c r="EDA127" s="4"/>
      <c r="EDB127" s="4"/>
      <c r="EDC127" s="4"/>
      <c r="EDD127" s="4"/>
      <c r="EDE127" s="4"/>
      <c r="EDF127" s="4"/>
      <c r="EDG127" s="4"/>
      <c r="EDH127" s="4"/>
      <c r="EDI127" s="4"/>
      <c r="EDJ127" s="4"/>
      <c r="EDK127" s="4"/>
      <c r="EDL127" s="4"/>
      <c r="EDM127" s="4"/>
      <c r="EDN127" s="4"/>
      <c r="EDO127" s="4"/>
      <c r="EDP127" s="4"/>
      <c r="EDQ127" s="4"/>
      <c r="EDR127" s="4"/>
      <c r="EDS127" s="4"/>
      <c r="EDT127" s="4"/>
      <c r="EDU127" s="4"/>
      <c r="EDV127" s="4"/>
      <c r="EDW127" s="4"/>
      <c r="EDX127" s="4"/>
      <c r="EDY127" s="4"/>
      <c r="EDZ127" s="4"/>
      <c r="EEA127" s="4"/>
      <c r="EEB127" s="4"/>
      <c r="EEC127" s="4"/>
      <c r="EED127" s="4"/>
      <c r="EEE127" s="4"/>
      <c r="EEF127" s="4"/>
      <c r="EEG127" s="4"/>
      <c r="EEH127" s="4"/>
      <c r="EEI127" s="4"/>
      <c r="EEJ127" s="4"/>
      <c r="EEK127" s="4"/>
      <c r="EEL127" s="4"/>
      <c r="EEM127" s="4"/>
      <c r="EEN127" s="4"/>
      <c r="EEO127" s="4"/>
      <c r="EEP127" s="4"/>
      <c r="EEQ127" s="4"/>
      <c r="EER127" s="4"/>
      <c r="EES127" s="4"/>
      <c r="EET127" s="4"/>
      <c r="EEU127" s="4"/>
      <c r="EEV127" s="4"/>
      <c r="EEW127" s="4"/>
      <c r="EEX127" s="4"/>
      <c r="EEY127" s="4"/>
      <c r="EEZ127" s="4"/>
      <c r="EFA127" s="4"/>
      <c r="EFB127" s="4"/>
      <c r="EFC127" s="4"/>
      <c r="EFD127" s="4"/>
      <c r="EFE127" s="4"/>
      <c r="EFF127" s="4"/>
      <c r="EFG127" s="4"/>
      <c r="EFH127" s="4"/>
      <c r="EFI127" s="4"/>
      <c r="EFJ127" s="4"/>
      <c r="EFK127" s="4"/>
      <c r="EFL127" s="4"/>
      <c r="EFM127" s="4"/>
      <c r="EFN127" s="4"/>
      <c r="EFO127" s="4"/>
      <c r="EFP127" s="4"/>
      <c r="EFQ127" s="4"/>
      <c r="EFR127" s="4"/>
      <c r="EFS127" s="4"/>
      <c r="EFT127" s="4"/>
      <c r="EFU127" s="4"/>
      <c r="EFV127" s="4"/>
      <c r="EFW127" s="4"/>
      <c r="EFX127" s="4"/>
      <c r="EFY127" s="4"/>
      <c r="EFZ127" s="4"/>
      <c r="EGA127" s="4"/>
      <c r="EGB127" s="4"/>
      <c r="EGC127" s="4"/>
      <c r="EGD127" s="4"/>
      <c r="EGE127" s="4"/>
      <c r="EGF127" s="4"/>
      <c r="EGG127" s="4"/>
      <c r="EGH127" s="4"/>
      <c r="EGI127" s="4"/>
      <c r="EGJ127" s="4"/>
      <c r="EGK127" s="4"/>
      <c r="EGL127" s="4"/>
      <c r="EGM127" s="4"/>
      <c r="EGN127" s="4"/>
      <c r="EGO127" s="4"/>
      <c r="EGP127" s="4"/>
      <c r="EGQ127" s="4"/>
      <c r="EGR127" s="4"/>
      <c r="EGS127" s="4"/>
      <c r="EGT127" s="4"/>
      <c r="EGU127" s="4"/>
      <c r="EGV127" s="4"/>
      <c r="EGW127" s="4"/>
      <c r="EGX127" s="4"/>
      <c r="EGY127" s="4"/>
      <c r="EGZ127" s="4"/>
      <c r="EHA127" s="4"/>
      <c r="EHB127" s="4"/>
      <c r="EHC127" s="4"/>
      <c r="EHD127" s="4"/>
      <c r="EHE127" s="4"/>
      <c r="EHF127" s="4"/>
      <c r="EHG127" s="4"/>
      <c r="EHH127" s="4"/>
      <c r="EHI127" s="4"/>
      <c r="EHJ127" s="4"/>
      <c r="EHK127" s="4"/>
      <c r="EHL127" s="4"/>
      <c r="EHM127" s="4"/>
      <c r="EHN127" s="4"/>
      <c r="EHO127" s="4"/>
      <c r="EHP127" s="4"/>
      <c r="EHQ127" s="4"/>
      <c r="EHR127" s="4"/>
      <c r="EHS127" s="4"/>
      <c r="EHT127" s="4"/>
      <c r="EHU127" s="4"/>
      <c r="EHV127" s="4"/>
      <c r="EHW127" s="4"/>
      <c r="EHX127" s="4"/>
      <c r="EHY127" s="4"/>
      <c r="EHZ127" s="4"/>
      <c r="EIA127" s="4"/>
      <c r="EIB127" s="4"/>
      <c r="EIC127" s="4"/>
      <c r="EID127" s="4"/>
      <c r="EIE127" s="4"/>
      <c r="EIF127" s="4"/>
      <c r="EIG127" s="4"/>
      <c r="EIH127" s="4"/>
      <c r="EII127" s="4"/>
      <c r="EIJ127" s="4"/>
      <c r="EIK127" s="4"/>
      <c r="EIL127" s="4"/>
      <c r="EIM127" s="4"/>
      <c r="EIN127" s="4"/>
      <c r="EIO127" s="4"/>
      <c r="EIP127" s="4"/>
      <c r="EIQ127" s="4"/>
      <c r="EIR127" s="4"/>
      <c r="EIS127" s="4"/>
      <c r="EIT127" s="4"/>
      <c r="EIU127" s="4"/>
      <c r="EIV127" s="4"/>
      <c r="EIW127" s="4"/>
      <c r="EIX127" s="4"/>
      <c r="EIY127" s="4"/>
      <c r="EIZ127" s="4"/>
      <c r="EJA127" s="4"/>
      <c r="EJB127" s="4"/>
      <c r="EJC127" s="4"/>
      <c r="EJD127" s="4"/>
      <c r="EJE127" s="4"/>
      <c r="EJF127" s="4"/>
      <c r="EJG127" s="4"/>
      <c r="EJH127" s="4"/>
      <c r="EJI127" s="4"/>
      <c r="EJJ127" s="4"/>
      <c r="EJK127" s="4"/>
      <c r="EJL127" s="4"/>
      <c r="EJM127" s="4"/>
      <c r="EJN127" s="4"/>
      <c r="EJO127" s="4"/>
      <c r="EJP127" s="4"/>
      <c r="EJQ127" s="4"/>
      <c r="EJR127" s="4"/>
      <c r="EJS127" s="4"/>
      <c r="EJT127" s="4"/>
      <c r="EJU127" s="4"/>
      <c r="EJV127" s="4"/>
      <c r="EJW127" s="4"/>
      <c r="EJX127" s="4"/>
      <c r="EJY127" s="4"/>
      <c r="EJZ127" s="4"/>
      <c r="EKA127" s="4"/>
      <c r="EKB127" s="4"/>
      <c r="EKC127" s="4"/>
      <c r="EKD127" s="4"/>
      <c r="EKE127" s="4"/>
      <c r="EKF127" s="4"/>
      <c r="EKG127" s="4"/>
      <c r="EKH127" s="4"/>
      <c r="EKI127" s="4"/>
      <c r="EKJ127" s="4"/>
      <c r="EKK127" s="4"/>
      <c r="EKL127" s="4"/>
      <c r="EKM127" s="4"/>
      <c r="EKN127" s="4"/>
      <c r="EKO127" s="4"/>
      <c r="EKP127" s="4"/>
      <c r="EKQ127" s="4"/>
      <c r="EKR127" s="4"/>
      <c r="EKS127" s="4"/>
      <c r="EKT127" s="4"/>
      <c r="EKU127" s="4"/>
      <c r="EKV127" s="4"/>
      <c r="EKW127" s="4"/>
      <c r="EKX127" s="4"/>
      <c r="EKY127" s="4"/>
      <c r="EKZ127" s="4"/>
      <c r="ELA127" s="4"/>
      <c r="ELB127" s="4"/>
      <c r="ELC127" s="4"/>
      <c r="ELD127" s="4"/>
      <c r="ELE127" s="4"/>
      <c r="ELF127" s="4"/>
      <c r="ELG127" s="4"/>
      <c r="ELH127" s="4"/>
      <c r="ELI127" s="4"/>
      <c r="ELJ127" s="4"/>
      <c r="ELK127" s="4"/>
      <c r="ELL127" s="4"/>
      <c r="ELM127" s="4"/>
      <c r="ELN127" s="4"/>
      <c r="ELO127" s="4"/>
      <c r="ELP127" s="4"/>
      <c r="ELQ127" s="4"/>
      <c r="ELR127" s="4"/>
      <c r="ELS127" s="4"/>
      <c r="ELT127" s="4"/>
      <c r="ELU127" s="4"/>
      <c r="ELV127" s="4"/>
      <c r="ELW127" s="4"/>
      <c r="ELX127" s="4"/>
      <c r="ELY127" s="4"/>
      <c r="ELZ127" s="4"/>
      <c r="EMA127" s="4"/>
      <c r="EMB127" s="4"/>
      <c r="EMC127" s="4"/>
      <c r="EMD127" s="4"/>
      <c r="EME127" s="4"/>
      <c r="EMF127" s="4"/>
      <c r="EMG127" s="4"/>
      <c r="EMH127" s="4"/>
      <c r="EMI127" s="4"/>
      <c r="EMJ127" s="4"/>
      <c r="EMK127" s="4"/>
      <c r="EML127" s="4"/>
      <c r="EMM127" s="4"/>
      <c r="EMN127" s="4"/>
      <c r="EMO127" s="4"/>
      <c r="EMP127" s="4"/>
      <c r="EMQ127" s="4"/>
      <c r="EMR127" s="4"/>
      <c r="EMS127" s="4"/>
      <c r="EMT127" s="4"/>
      <c r="EMU127" s="4"/>
      <c r="EMV127" s="4"/>
      <c r="EMW127" s="4"/>
      <c r="EMX127" s="4"/>
      <c r="EMY127" s="4"/>
      <c r="EMZ127" s="4"/>
      <c r="ENA127" s="4"/>
      <c r="ENB127" s="4"/>
      <c r="ENC127" s="4"/>
      <c r="END127" s="4"/>
      <c r="ENE127" s="4"/>
      <c r="ENF127" s="4"/>
      <c r="ENG127" s="4"/>
      <c r="ENH127" s="4"/>
      <c r="ENI127" s="4"/>
      <c r="ENJ127" s="4"/>
      <c r="ENK127" s="4"/>
      <c r="ENL127" s="4"/>
      <c r="ENM127" s="4"/>
      <c r="ENN127" s="4"/>
      <c r="ENO127" s="4"/>
      <c r="ENP127" s="4"/>
      <c r="ENQ127" s="4"/>
      <c r="ENR127" s="4"/>
      <c r="ENS127" s="4"/>
      <c r="ENT127" s="4"/>
      <c r="ENU127" s="4"/>
      <c r="ENV127" s="4"/>
      <c r="ENW127" s="4"/>
      <c r="ENX127" s="4"/>
      <c r="ENY127" s="4"/>
      <c r="ENZ127" s="4"/>
      <c r="EOA127" s="4"/>
      <c r="EOB127" s="4"/>
      <c r="EOC127" s="4"/>
      <c r="EOD127" s="4"/>
      <c r="EOE127" s="4"/>
      <c r="EOF127" s="4"/>
      <c r="EOG127" s="4"/>
      <c r="EOH127" s="4"/>
      <c r="EOI127" s="4"/>
      <c r="EOJ127" s="4"/>
      <c r="EOK127" s="4"/>
      <c r="EOL127" s="4"/>
      <c r="EOM127" s="4"/>
      <c r="EON127" s="4"/>
      <c r="EOO127" s="4"/>
      <c r="EOP127" s="4"/>
      <c r="EOQ127" s="4"/>
      <c r="EOR127" s="4"/>
      <c r="EOS127" s="4"/>
      <c r="EOT127" s="4"/>
      <c r="EOU127" s="4"/>
      <c r="EOV127" s="4"/>
      <c r="EOW127" s="4"/>
      <c r="EOX127" s="4"/>
      <c r="EOY127" s="4"/>
      <c r="EOZ127" s="4"/>
      <c r="EPA127" s="4"/>
      <c r="EPB127" s="4"/>
      <c r="EPC127" s="4"/>
      <c r="EPD127" s="4"/>
      <c r="EPE127" s="4"/>
      <c r="EPF127" s="4"/>
      <c r="EPG127" s="4"/>
      <c r="EPH127" s="4"/>
      <c r="EPI127" s="4"/>
      <c r="EPJ127" s="4"/>
      <c r="EPK127" s="4"/>
      <c r="EPL127" s="4"/>
      <c r="EPM127" s="4"/>
      <c r="EPN127" s="4"/>
      <c r="EPO127" s="4"/>
      <c r="EPP127" s="4"/>
      <c r="EPQ127" s="4"/>
      <c r="EPR127" s="4"/>
      <c r="EPS127" s="4"/>
      <c r="EPT127" s="4"/>
      <c r="EPU127" s="4"/>
      <c r="EPV127" s="4"/>
      <c r="EPW127" s="4"/>
      <c r="EPX127" s="4"/>
      <c r="EPY127" s="4"/>
      <c r="EPZ127" s="4"/>
      <c r="EQA127" s="4"/>
      <c r="EQB127" s="4"/>
      <c r="EQC127" s="4"/>
      <c r="EQD127" s="4"/>
      <c r="EQE127" s="4"/>
      <c r="EQF127" s="4"/>
      <c r="EQG127" s="4"/>
      <c r="EQH127" s="4"/>
      <c r="EQI127" s="4"/>
      <c r="EQJ127" s="4"/>
      <c r="EQK127" s="4"/>
      <c r="EQL127" s="4"/>
      <c r="EQM127" s="4"/>
      <c r="EQN127" s="4"/>
      <c r="EQO127" s="4"/>
      <c r="EQP127" s="4"/>
      <c r="EQQ127" s="4"/>
      <c r="EQR127" s="4"/>
      <c r="EQS127" s="4"/>
      <c r="EQT127" s="4"/>
      <c r="EQU127" s="4"/>
      <c r="EQV127" s="4"/>
      <c r="EQW127" s="4"/>
      <c r="EQX127" s="4"/>
      <c r="EQY127" s="4"/>
      <c r="EQZ127" s="4"/>
      <c r="ERA127" s="4"/>
      <c r="ERB127" s="4"/>
      <c r="ERC127" s="4"/>
      <c r="ERD127" s="4"/>
      <c r="ERE127" s="4"/>
      <c r="ERF127" s="4"/>
      <c r="ERG127" s="4"/>
      <c r="ERH127" s="4"/>
      <c r="ERI127" s="4"/>
      <c r="ERJ127" s="4"/>
      <c r="ERK127" s="4"/>
      <c r="ERL127" s="4"/>
      <c r="ERM127" s="4"/>
      <c r="ERN127" s="4"/>
      <c r="ERO127" s="4"/>
      <c r="ERP127" s="4"/>
      <c r="ERQ127" s="4"/>
      <c r="ERR127" s="4"/>
      <c r="ERS127" s="4"/>
      <c r="ERT127" s="4"/>
      <c r="ERU127" s="4"/>
      <c r="ERV127" s="4"/>
      <c r="ERW127" s="4"/>
      <c r="ERX127" s="4"/>
      <c r="ERY127" s="4"/>
      <c r="ERZ127" s="4"/>
      <c r="ESA127" s="4"/>
      <c r="ESB127" s="4"/>
      <c r="ESC127" s="4"/>
      <c r="ESD127" s="4"/>
      <c r="ESE127" s="4"/>
      <c r="ESF127" s="4"/>
      <c r="ESG127" s="4"/>
      <c r="ESH127" s="4"/>
      <c r="ESI127" s="4"/>
      <c r="ESJ127" s="4"/>
      <c r="ESK127" s="4"/>
      <c r="ESL127" s="4"/>
      <c r="ESM127" s="4"/>
      <c r="ESN127" s="4"/>
      <c r="ESO127" s="4"/>
      <c r="ESP127" s="4"/>
      <c r="ESQ127" s="4"/>
      <c r="ESR127" s="4"/>
      <c r="ESS127" s="4"/>
      <c r="EST127" s="4"/>
      <c r="ESU127" s="4"/>
      <c r="ESV127" s="4"/>
      <c r="ESW127" s="4"/>
      <c r="ESX127" s="4"/>
      <c r="ESY127" s="4"/>
      <c r="ESZ127" s="4"/>
      <c r="ETA127" s="4"/>
      <c r="ETB127" s="4"/>
      <c r="ETC127" s="4"/>
      <c r="ETD127" s="4"/>
      <c r="ETE127" s="4"/>
      <c r="ETF127" s="4"/>
      <c r="ETG127" s="4"/>
      <c r="ETH127" s="4"/>
      <c r="ETI127" s="4"/>
      <c r="ETJ127" s="4"/>
      <c r="ETK127" s="4"/>
      <c r="ETL127" s="4"/>
      <c r="ETM127" s="4"/>
      <c r="ETN127" s="4"/>
      <c r="ETO127" s="4"/>
      <c r="ETP127" s="4"/>
      <c r="ETQ127" s="4"/>
      <c r="ETR127" s="4"/>
      <c r="ETS127" s="4"/>
      <c r="ETT127" s="4"/>
      <c r="ETU127" s="4"/>
      <c r="ETV127" s="4"/>
      <c r="ETW127" s="4"/>
      <c r="ETX127" s="4"/>
      <c r="ETY127" s="4"/>
      <c r="ETZ127" s="4"/>
      <c r="EUA127" s="4"/>
      <c r="EUB127" s="4"/>
      <c r="EUC127" s="4"/>
      <c r="EUD127" s="4"/>
      <c r="EUE127" s="4"/>
      <c r="EUF127" s="4"/>
      <c r="EUG127" s="4"/>
      <c r="EUH127" s="4"/>
      <c r="EUI127" s="4"/>
      <c r="EUJ127" s="4"/>
      <c r="EUK127" s="4"/>
      <c r="EUL127" s="4"/>
      <c r="EUM127" s="4"/>
      <c r="EUN127" s="4"/>
      <c r="EUO127" s="4"/>
      <c r="EUP127" s="4"/>
      <c r="EUQ127" s="4"/>
      <c r="EUR127" s="4"/>
      <c r="EUS127" s="4"/>
      <c r="EUT127" s="4"/>
      <c r="EUU127" s="4"/>
      <c r="EUV127" s="4"/>
      <c r="EUW127" s="4"/>
      <c r="EUX127" s="4"/>
      <c r="EUY127" s="4"/>
      <c r="EUZ127" s="4"/>
      <c r="EVA127" s="4"/>
      <c r="EVB127" s="4"/>
      <c r="EVC127" s="4"/>
      <c r="EVD127" s="4"/>
      <c r="EVE127" s="4"/>
      <c r="EVF127" s="4"/>
      <c r="EVG127" s="4"/>
      <c r="EVH127" s="4"/>
      <c r="EVI127" s="4"/>
      <c r="EVJ127" s="4"/>
      <c r="EVK127" s="4"/>
      <c r="EVL127" s="4"/>
      <c r="EVM127" s="4"/>
      <c r="EVN127" s="4"/>
      <c r="EVO127" s="4"/>
      <c r="EVP127" s="4"/>
      <c r="EVQ127" s="4"/>
      <c r="EVR127" s="4"/>
      <c r="EVS127" s="4"/>
      <c r="EVT127" s="4"/>
      <c r="EVU127" s="4"/>
      <c r="EVV127" s="4"/>
      <c r="EVW127" s="4"/>
      <c r="EVX127" s="4"/>
      <c r="EVY127" s="4"/>
      <c r="EVZ127" s="4"/>
      <c r="EWA127" s="4"/>
      <c r="EWB127" s="4"/>
      <c r="EWC127" s="4"/>
      <c r="EWD127" s="4"/>
      <c r="EWE127" s="4"/>
      <c r="EWF127" s="4"/>
      <c r="EWG127" s="4"/>
      <c r="EWH127" s="4"/>
      <c r="EWI127" s="4"/>
      <c r="EWJ127" s="4"/>
      <c r="EWK127" s="4"/>
      <c r="EWL127" s="4"/>
      <c r="EWM127" s="4"/>
      <c r="EWN127" s="4"/>
      <c r="EWO127" s="4"/>
      <c r="EWP127" s="4"/>
      <c r="EWQ127" s="4"/>
      <c r="EWR127" s="4"/>
      <c r="EWS127" s="4"/>
      <c r="EWT127" s="4"/>
      <c r="EWU127" s="4"/>
      <c r="EWV127" s="4"/>
      <c r="EWW127" s="4"/>
      <c r="EWX127" s="4"/>
      <c r="EWY127" s="4"/>
      <c r="EWZ127" s="4"/>
      <c r="EXA127" s="4"/>
      <c r="EXB127" s="4"/>
      <c r="EXC127" s="4"/>
      <c r="EXD127" s="4"/>
      <c r="EXE127" s="4"/>
      <c r="EXF127" s="4"/>
      <c r="EXG127" s="4"/>
      <c r="EXH127" s="4"/>
      <c r="EXI127" s="4"/>
      <c r="EXJ127" s="4"/>
      <c r="EXK127" s="4"/>
      <c r="EXL127" s="4"/>
      <c r="EXM127" s="4"/>
      <c r="EXN127" s="4"/>
      <c r="EXO127" s="4"/>
      <c r="EXP127" s="4"/>
      <c r="EXQ127" s="4"/>
      <c r="EXR127" s="4"/>
      <c r="EXS127" s="4"/>
      <c r="EXT127" s="4"/>
      <c r="EXU127" s="4"/>
      <c r="EXV127" s="4"/>
      <c r="EXW127" s="4"/>
      <c r="EXX127" s="4"/>
      <c r="EXY127" s="4"/>
      <c r="EXZ127" s="4"/>
      <c r="EYA127" s="4"/>
      <c r="EYB127" s="4"/>
      <c r="EYC127" s="4"/>
      <c r="EYD127" s="4"/>
      <c r="EYE127" s="4"/>
      <c r="EYF127" s="4"/>
      <c r="EYG127" s="4"/>
      <c r="EYH127" s="4"/>
      <c r="EYI127" s="4"/>
      <c r="EYJ127" s="4"/>
      <c r="EYK127" s="4"/>
      <c r="EYL127" s="4"/>
      <c r="EYM127" s="4"/>
      <c r="EYN127" s="4"/>
      <c r="EYO127" s="4"/>
      <c r="EYP127" s="4"/>
      <c r="EYQ127" s="4"/>
      <c r="EYR127" s="4"/>
      <c r="EYS127" s="4"/>
      <c r="EYT127" s="4"/>
      <c r="EYU127" s="4"/>
      <c r="EYV127" s="4"/>
      <c r="EYW127" s="4"/>
      <c r="EYX127" s="4"/>
      <c r="EYY127" s="4"/>
      <c r="EYZ127" s="4"/>
      <c r="EZA127" s="4"/>
      <c r="EZB127" s="4"/>
      <c r="EZC127" s="4"/>
      <c r="EZD127" s="4"/>
      <c r="EZE127" s="4"/>
      <c r="EZF127" s="4"/>
      <c r="EZG127" s="4"/>
      <c r="EZH127" s="4"/>
      <c r="EZI127" s="4"/>
      <c r="EZJ127" s="4"/>
      <c r="EZK127" s="4"/>
      <c r="EZL127" s="4"/>
      <c r="EZM127" s="4"/>
      <c r="EZN127" s="4"/>
      <c r="EZO127" s="4"/>
      <c r="EZP127" s="4"/>
      <c r="EZQ127" s="4"/>
      <c r="EZR127" s="4"/>
      <c r="EZS127" s="4"/>
      <c r="EZT127" s="4"/>
      <c r="EZU127" s="4"/>
      <c r="EZV127" s="4"/>
      <c r="EZW127" s="4"/>
      <c r="EZX127" s="4"/>
      <c r="EZY127" s="4"/>
      <c r="EZZ127" s="4"/>
      <c r="FAA127" s="4"/>
      <c r="FAB127" s="4"/>
      <c r="FAC127" s="4"/>
      <c r="FAD127" s="4"/>
      <c r="FAE127" s="4"/>
      <c r="FAF127" s="4"/>
      <c r="FAG127" s="4"/>
      <c r="FAH127" s="4"/>
      <c r="FAI127" s="4"/>
      <c r="FAJ127" s="4"/>
      <c r="FAK127" s="4"/>
      <c r="FAL127" s="4"/>
      <c r="FAM127" s="4"/>
      <c r="FAN127" s="4"/>
      <c r="FAO127" s="4"/>
      <c r="FAP127" s="4"/>
      <c r="FAQ127" s="4"/>
      <c r="FAR127" s="4"/>
      <c r="FAS127" s="4"/>
      <c r="FAT127" s="4"/>
      <c r="FAU127" s="4"/>
      <c r="FAV127" s="4"/>
      <c r="FAW127" s="4"/>
      <c r="FAX127" s="4"/>
      <c r="FAY127" s="4"/>
      <c r="FAZ127" s="4"/>
      <c r="FBA127" s="4"/>
      <c r="FBB127" s="4"/>
      <c r="FBC127" s="4"/>
      <c r="FBD127" s="4"/>
      <c r="FBE127" s="4"/>
      <c r="FBF127" s="4"/>
      <c r="FBG127" s="4"/>
      <c r="FBH127" s="4"/>
      <c r="FBI127" s="4"/>
      <c r="FBJ127" s="4"/>
      <c r="FBK127" s="4"/>
      <c r="FBL127" s="4"/>
      <c r="FBM127" s="4"/>
      <c r="FBN127" s="4"/>
      <c r="FBO127" s="4"/>
      <c r="FBP127" s="4"/>
      <c r="FBQ127" s="4"/>
      <c r="FBR127" s="4"/>
      <c r="FBS127" s="4"/>
      <c r="FBT127" s="4"/>
      <c r="FBU127" s="4"/>
      <c r="FBV127" s="4"/>
      <c r="FBW127" s="4"/>
      <c r="FBX127" s="4"/>
      <c r="FBY127" s="4"/>
      <c r="FBZ127" s="4"/>
      <c r="FCA127" s="4"/>
      <c r="FCB127" s="4"/>
      <c r="FCC127" s="4"/>
      <c r="FCD127" s="4"/>
      <c r="FCE127" s="4"/>
      <c r="FCF127" s="4"/>
      <c r="FCG127" s="4"/>
      <c r="FCH127" s="4"/>
      <c r="FCI127" s="4"/>
      <c r="FCJ127" s="4"/>
      <c r="FCK127" s="4"/>
      <c r="FCL127" s="4"/>
      <c r="FCM127" s="4"/>
      <c r="FCN127" s="4"/>
      <c r="FCO127" s="4"/>
      <c r="FCP127" s="4"/>
      <c r="FCQ127" s="4"/>
      <c r="FCR127" s="4"/>
      <c r="FCS127" s="4"/>
      <c r="FCT127" s="4"/>
      <c r="FCU127" s="4"/>
      <c r="FCV127" s="4"/>
      <c r="FCW127" s="4"/>
      <c r="FCX127" s="4"/>
      <c r="FCY127" s="4"/>
      <c r="FCZ127" s="4"/>
      <c r="FDA127" s="4"/>
      <c r="FDB127" s="4"/>
      <c r="FDC127" s="4"/>
      <c r="FDD127" s="4"/>
      <c r="FDE127" s="4"/>
      <c r="FDF127" s="4"/>
      <c r="FDG127" s="4"/>
      <c r="FDH127" s="4"/>
      <c r="FDI127" s="4"/>
      <c r="FDJ127" s="4"/>
      <c r="FDK127" s="4"/>
      <c r="FDL127" s="4"/>
      <c r="FDM127" s="4"/>
      <c r="FDN127" s="4"/>
      <c r="FDO127" s="4"/>
      <c r="FDP127" s="4"/>
      <c r="FDQ127" s="4"/>
      <c r="FDR127" s="4"/>
      <c r="FDS127" s="4"/>
      <c r="FDT127" s="4"/>
      <c r="FDU127" s="4"/>
      <c r="FDV127" s="4"/>
      <c r="FDW127" s="4"/>
      <c r="FDX127" s="4"/>
      <c r="FDY127" s="4"/>
      <c r="FDZ127" s="4"/>
      <c r="FEA127" s="4"/>
      <c r="FEB127" s="4"/>
      <c r="FEC127" s="4"/>
      <c r="FED127" s="4"/>
      <c r="FEE127" s="4"/>
      <c r="FEF127" s="4"/>
      <c r="FEG127" s="4"/>
      <c r="FEH127" s="4"/>
      <c r="FEI127" s="4"/>
      <c r="FEJ127" s="4"/>
      <c r="FEK127" s="4"/>
      <c r="FEL127" s="4"/>
      <c r="FEM127" s="4"/>
      <c r="FEN127" s="4"/>
      <c r="FEO127" s="4"/>
      <c r="FEP127" s="4"/>
      <c r="FEQ127" s="4"/>
      <c r="FER127" s="4"/>
      <c r="FES127" s="4"/>
      <c r="FET127" s="4"/>
      <c r="FEU127" s="4"/>
      <c r="FEV127" s="4"/>
      <c r="FEW127" s="4"/>
      <c r="FEX127" s="4"/>
      <c r="FEY127" s="4"/>
      <c r="FEZ127" s="4"/>
      <c r="FFA127" s="4"/>
      <c r="FFB127" s="4"/>
      <c r="FFC127" s="4"/>
      <c r="FFD127" s="4"/>
      <c r="FFE127" s="4"/>
      <c r="FFF127" s="4"/>
      <c r="FFG127" s="4"/>
      <c r="FFH127" s="4"/>
      <c r="FFI127" s="4"/>
      <c r="FFJ127" s="4"/>
      <c r="FFK127" s="4"/>
      <c r="FFL127" s="4"/>
      <c r="FFM127" s="4"/>
      <c r="FFN127" s="4"/>
      <c r="FFO127" s="4"/>
      <c r="FFP127" s="4"/>
      <c r="FFQ127" s="4"/>
      <c r="FFR127" s="4"/>
      <c r="FFS127" s="4"/>
      <c r="FFT127" s="4"/>
      <c r="FFU127" s="4"/>
      <c r="FFV127" s="4"/>
      <c r="FFW127" s="4"/>
      <c r="FFX127" s="4"/>
      <c r="FFY127" s="4"/>
      <c r="FFZ127" s="4"/>
      <c r="FGA127" s="4"/>
      <c r="FGB127" s="4"/>
      <c r="FGC127" s="4"/>
      <c r="FGD127" s="4"/>
      <c r="FGE127" s="4"/>
      <c r="FGF127" s="4"/>
      <c r="FGG127" s="4"/>
      <c r="FGH127" s="4"/>
      <c r="FGI127" s="4"/>
      <c r="FGJ127" s="4"/>
      <c r="FGK127" s="4"/>
      <c r="FGL127" s="4"/>
      <c r="FGM127" s="4"/>
      <c r="FGN127" s="4"/>
      <c r="FGO127" s="4"/>
      <c r="FGP127" s="4"/>
      <c r="FGQ127" s="4"/>
      <c r="FGR127" s="4"/>
      <c r="FGS127" s="4"/>
      <c r="FGT127" s="4"/>
      <c r="FGU127" s="4"/>
      <c r="FGV127" s="4"/>
      <c r="FGW127" s="4"/>
      <c r="FGX127" s="4"/>
      <c r="FGY127" s="4"/>
      <c r="FGZ127" s="4"/>
      <c r="FHA127" s="4"/>
      <c r="FHB127" s="4"/>
      <c r="FHC127" s="4"/>
      <c r="FHD127" s="4"/>
      <c r="FHE127" s="4"/>
      <c r="FHF127" s="4"/>
      <c r="FHG127" s="4"/>
      <c r="FHH127" s="4"/>
      <c r="FHI127" s="4"/>
      <c r="FHJ127" s="4"/>
      <c r="FHK127" s="4"/>
      <c r="FHL127" s="4"/>
      <c r="FHM127" s="4"/>
      <c r="FHN127" s="4"/>
      <c r="FHO127" s="4"/>
      <c r="FHP127" s="4"/>
      <c r="FHQ127" s="4"/>
      <c r="FHR127" s="4"/>
      <c r="FHS127" s="4"/>
      <c r="FHT127" s="4"/>
      <c r="FHU127" s="4"/>
      <c r="FHV127" s="4"/>
      <c r="FHW127" s="4"/>
      <c r="FHX127" s="4"/>
      <c r="FHY127" s="4"/>
      <c r="FHZ127" s="4"/>
      <c r="FIA127" s="4"/>
      <c r="FIB127" s="4"/>
      <c r="FIC127" s="4"/>
      <c r="FID127" s="4"/>
      <c r="FIE127" s="4"/>
      <c r="FIF127" s="4"/>
      <c r="FIG127" s="4"/>
      <c r="FIH127" s="4"/>
      <c r="FII127" s="4"/>
      <c r="FIJ127" s="4"/>
      <c r="FIK127" s="4"/>
      <c r="FIL127" s="4"/>
      <c r="FIM127" s="4"/>
      <c r="FIN127" s="4"/>
      <c r="FIO127" s="4"/>
      <c r="FIP127" s="4"/>
      <c r="FIQ127" s="4"/>
      <c r="FIR127" s="4"/>
      <c r="FIS127" s="4"/>
      <c r="FIT127" s="4"/>
      <c r="FIU127" s="4"/>
      <c r="FIV127" s="4"/>
      <c r="FIW127" s="4"/>
      <c r="FIX127" s="4"/>
      <c r="FIY127" s="4"/>
      <c r="FIZ127" s="4"/>
      <c r="FJA127" s="4"/>
      <c r="FJB127" s="4"/>
      <c r="FJC127" s="4"/>
      <c r="FJD127" s="4"/>
      <c r="FJE127" s="4"/>
      <c r="FJF127" s="4"/>
      <c r="FJG127" s="4"/>
      <c r="FJH127" s="4"/>
      <c r="FJI127" s="4"/>
      <c r="FJJ127" s="4"/>
      <c r="FJK127" s="4"/>
      <c r="FJL127" s="4"/>
      <c r="FJM127" s="4"/>
      <c r="FJN127" s="4"/>
      <c r="FJO127" s="4"/>
      <c r="FJP127" s="4"/>
      <c r="FJQ127" s="4"/>
      <c r="FJR127" s="4"/>
      <c r="FJS127" s="4"/>
      <c r="FJT127" s="4"/>
      <c r="FJU127" s="4"/>
      <c r="FJV127" s="4"/>
      <c r="FJW127" s="4"/>
      <c r="FJX127" s="4"/>
      <c r="FJY127" s="4"/>
      <c r="FJZ127" s="4"/>
      <c r="FKA127" s="4"/>
      <c r="FKB127" s="4"/>
      <c r="FKC127" s="4"/>
      <c r="FKD127" s="4"/>
      <c r="FKE127" s="4"/>
      <c r="FKF127" s="4"/>
      <c r="FKG127" s="4"/>
      <c r="FKH127" s="4"/>
      <c r="FKI127" s="4"/>
      <c r="FKJ127" s="4"/>
      <c r="FKK127" s="4"/>
      <c r="FKL127" s="4"/>
      <c r="FKM127" s="4"/>
      <c r="FKN127" s="4"/>
      <c r="FKO127" s="4"/>
      <c r="FKP127" s="4"/>
      <c r="FKQ127" s="4"/>
      <c r="FKR127" s="4"/>
      <c r="FKS127" s="4"/>
      <c r="FKT127" s="4"/>
      <c r="FKU127" s="4"/>
      <c r="FKV127" s="4"/>
      <c r="FKW127" s="4"/>
      <c r="FKX127" s="4"/>
      <c r="FKY127" s="4"/>
      <c r="FKZ127" s="4"/>
      <c r="FLA127" s="4"/>
      <c r="FLB127" s="4"/>
      <c r="FLC127" s="4"/>
      <c r="FLD127" s="4"/>
      <c r="FLE127" s="4"/>
      <c r="FLF127" s="4"/>
      <c r="FLG127" s="4"/>
      <c r="FLH127" s="4"/>
      <c r="FLI127" s="4"/>
      <c r="FLJ127" s="4"/>
      <c r="FLK127" s="4"/>
      <c r="FLL127" s="4"/>
      <c r="FLM127" s="4"/>
      <c r="FLN127" s="4"/>
      <c r="FLO127" s="4"/>
      <c r="FLP127" s="4"/>
      <c r="FLQ127" s="4"/>
      <c r="FLR127" s="4"/>
      <c r="FLS127" s="4"/>
      <c r="FLT127" s="4"/>
      <c r="FLU127" s="4"/>
      <c r="FLV127" s="4"/>
      <c r="FLW127" s="4"/>
      <c r="FLX127" s="4"/>
      <c r="FLY127" s="4"/>
      <c r="FLZ127" s="4"/>
      <c r="FMA127" s="4"/>
      <c r="FMB127" s="4"/>
      <c r="FMC127" s="4"/>
      <c r="FMD127" s="4"/>
      <c r="FME127" s="4"/>
      <c r="FMF127" s="4"/>
      <c r="FMG127" s="4"/>
      <c r="FMH127" s="4"/>
      <c r="FMI127" s="4"/>
      <c r="FMJ127" s="4"/>
      <c r="FMK127" s="4"/>
      <c r="FML127" s="4"/>
      <c r="FMM127" s="4"/>
      <c r="FMN127" s="4"/>
      <c r="FMO127" s="4"/>
      <c r="FMP127" s="4"/>
      <c r="FMQ127" s="4"/>
      <c r="FMR127" s="4"/>
      <c r="FMS127" s="4"/>
      <c r="FMT127" s="4"/>
      <c r="FMU127" s="4"/>
      <c r="FMV127" s="4"/>
      <c r="FMW127" s="4"/>
      <c r="FMX127" s="4"/>
      <c r="FMY127" s="4"/>
      <c r="FMZ127" s="4"/>
      <c r="FNA127" s="4"/>
      <c r="FNB127" s="4"/>
      <c r="FNC127" s="4"/>
      <c r="FND127" s="4"/>
      <c r="FNE127" s="4"/>
      <c r="FNF127" s="4"/>
      <c r="FNG127" s="4"/>
      <c r="FNH127" s="4"/>
      <c r="FNI127" s="4"/>
      <c r="FNJ127" s="4"/>
      <c r="FNK127" s="4"/>
      <c r="FNL127" s="4"/>
      <c r="FNM127" s="4"/>
      <c r="FNN127" s="4"/>
      <c r="FNO127" s="4"/>
      <c r="FNP127" s="4"/>
      <c r="FNQ127" s="4"/>
      <c r="FNR127" s="4"/>
      <c r="FNS127" s="4"/>
      <c r="FNT127" s="4"/>
      <c r="FNU127" s="4"/>
      <c r="FNV127" s="4"/>
      <c r="FNW127" s="4"/>
      <c r="FNX127" s="4"/>
      <c r="FNY127" s="4"/>
      <c r="FNZ127" s="4"/>
      <c r="FOA127" s="4"/>
      <c r="FOB127" s="4"/>
      <c r="FOC127" s="4"/>
      <c r="FOD127" s="4"/>
      <c r="FOE127" s="4"/>
      <c r="FOF127" s="4"/>
      <c r="FOG127" s="4"/>
      <c r="FOH127" s="4"/>
      <c r="FOI127" s="4"/>
      <c r="FOJ127" s="4"/>
      <c r="FOK127" s="4"/>
      <c r="FOL127" s="4"/>
      <c r="FOM127" s="4"/>
      <c r="FON127" s="4"/>
      <c r="FOO127" s="4"/>
      <c r="FOP127" s="4"/>
      <c r="FOQ127" s="4"/>
      <c r="FOR127" s="4"/>
      <c r="FOS127" s="4"/>
      <c r="FOT127" s="4"/>
      <c r="FOU127" s="4"/>
      <c r="FOV127" s="4"/>
      <c r="FOW127" s="4"/>
      <c r="FOX127" s="4"/>
      <c r="FOY127" s="4"/>
      <c r="FOZ127" s="4"/>
      <c r="FPA127" s="4"/>
      <c r="FPB127" s="4"/>
      <c r="FPC127" s="4"/>
      <c r="FPD127" s="4"/>
      <c r="FPE127" s="4"/>
      <c r="FPF127" s="4"/>
      <c r="FPG127" s="4"/>
      <c r="FPH127" s="4"/>
      <c r="FPI127" s="4"/>
      <c r="FPJ127" s="4"/>
      <c r="FPK127" s="4"/>
      <c r="FPL127" s="4"/>
      <c r="FPM127" s="4"/>
      <c r="FPN127" s="4"/>
      <c r="FPO127" s="4"/>
      <c r="FPP127" s="4"/>
      <c r="FPQ127" s="4"/>
      <c r="FPR127" s="4"/>
      <c r="FPS127" s="4"/>
      <c r="FPT127" s="4"/>
      <c r="FPU127" s="4"/>
      <c r="FPV127" s="4"/>
      <c r="FPW127" s="4"/>
      <c r="FPX127" s="4"/>
      <c r="FPY127" s="4"/>
      <c r="FPZ127" s="4"/>
      <c r="FQA127" s="4"/>
      <c r="FQB127" s="4"/>
      <c r="FQC127" s="4"/>
      <c r="FQD127" s="4"/>
      <c r="FQE127" s="4"/>
      <c r="FQF127" s="4"/>
      <c r="FQG127" s="4"/>
      <c r="FQH127" s="4"/>
      <c r="FQI127" s="4"/>
      <c r="FQJ127" s="4"/>
      <c r="FQK127" s="4"/>
      <c r="FQL127" s="4"/>
      <c r="FQM127" s="4"/>
      <c r="FQN127" s="4"/>
      <c r="FQO127" s="4"/>
      <c r="FQP127" s="4"/>
      <c r="FQQ127" s="4"/>
      <c r="FQR127" s="4"/>
      <c r="FQS127" s="4"/>
      <c r="FQT127" s="4"/>
      <c r="FQU127" s="4"/>
      <c r="FQV127" s="4"/>
      <c r="FQW127" s="4"/>
      <c r="FQX127" s="4"/>
      <c r="FQY127" s="4"/>
      <c r="FQZ127" s="4"/>
      <c r="FRA127" s="4"/>
      <c r="FRB127" s="4"/>
      <c r="FRC127" s="4"/>
      <c r="FRD127" s="4"/>
      <c r="FRE127" s="4"/>
      <c r="FRF127" s="4"/>
      <c r="FRG127" s="4"/>
      <c r="FRH127" s="4"/>
      <c r="FRI127" s="4"/>
      <c r="FRJ127" s="4"/>
      <c r="FRK127" s="4"/>
      <c r="FRL127" s="4"/>
      <c r="FRM127" s="4"/>
      <c r="FRN127" s="4"/>
      <c r="FRO127" s="4"/>
      <c r="FRP127" s="4"/>
      <c r="FRQ127" s="4"/>
      <c r="FRR127" s="4"/>
      <c r="FRS127" s="4"/>
      <c r="FRT127" s="4"/>
      <c r="FRU127" s="4"/>
      <c r="FRV127" s="4"/>
      <c r="FRW127" s="4"/>
      <c r="FRX127" s="4"/>
      <c r="FRY127" s="4"/>
      <c r="FRZ127" s="4"/>
      <c r="FSA127" s="4"/>
      <c r="FSB127" s="4"/>
      <c r="FSC127" s="4"/>
      <c r="FSD127" s="4"/>
      <c r="FSE127" s="4"/>
      <c r="FSF127" s="4"/>
      <c r="FSG127" s="4"/>
      <c r="FSH127" s="4"/>
      <c r="FSI127" s="4"/>
      <c r="FSJ127" s="4"/>
      <c r="FSK127" s="4"/>
      <c r="FSL127" s="4"/>
      <c r="FSM127" s="4"/>
      <c r="FSN127" s="4"/>
      <c r="FSO127" s="4"/>
      <c r="FSP127" s="4"/>
      <c r="FSQ127" s="4"/>
      <c r="FSR127" s="4"/>
      <c r="FSS127" s="4"/>
      <c r="FST127" s="4"/>
      <c r="FSU127" s="4"/>
      <c r="FSV127" s="4"/>
      <c r="FSW127" s="4"/>
      <c r="FSX127" s="4"/>
      <c r="FSY127" s="4"/>
      <c r="FSZ127" s="4"/>
      <c r="FTA127" s="4"/>
      <c r="FTB127" s="4"/>
      <c r="FTC127" s="4"/>
      <c r="FTD127" s="4"/>
      <c r="FTE127" s="4"/>
      <c r="FTF127" s="4"/>
      <c r="FTG127" s="4"/>
      <c r="FTH127" s="4"/>
      <c r="FTI127" s="4"/>
      <c r="FTJ127" s="4"/>
      <c r="FTK127" s="4"/>
      <c r="FTL127" s="4"/>
      <c r="FTM127" s="4"/>
      <c r="FTN127" s="4"/>
      <c r="FTO127" s="4"/>
      <c r="FTP127" s="4"/>
      <c r="FTQ127" s="4"/>
      <c r="FTR127" s="4"/>
      <c r="FTS127" s="4"/>
      <c r="FTT127" s="4"/>
      <c r="FTU127" s="4"/>
      <c r="FTV127" s="4"/>
      <c r="FTW127" s="4"/>
      <c r="FTX127" s="4"/>
      <c r="FTY127" s="4"/>
      <c r="FTZ127" s="4"/>
      <c r="FUA127" s="4"/>
      <c r="FUB127" s="4"/>
      <c r="FUC127" s="4"/>
      <c r="FUD127" s="4"/>
      <c r="FUE127" s="4"/>
      <c r="FUF127" s="4"/>
      <c r="FUG127" s="4"/>
      <c r="FUH127" s="4"/>
      <c r="FUI127" s="4"/>
      <c r="FUJ127" s="4"/>
      <c r="FUK127" s="4"/>
      <c r="FUL127" s="4"/>
      <c r="FUM127" s="4"/>
      <c r="FUN127" s="4"/>
      <c r="FUO127" s="4"/>
      <c r="FUP127" s="4"/>
      <c r="FUQ127" s="4"/>
      <c r="FUR127" s="4"/>
      <c r="FUS127" s="4"/>
      <c r="FUT127" s="4"/>
      <c r="FUU127" s="4"/>
      <c r="FUV127" s="4"/>
      <c r="FUW127" s="4"/>
      <c r="FUX127" s="4"/>
      <c r="FUY127" s="4"/>
      <c r="FUZ127" s="4"/>
      <c r="FVA127" s="4"/>
      <c r="FVB127" s="4"/>
      <c r="FVC127" s="4"/>
      <c r="FVD127" s="4"/>
      <c r="FVE127" s="4"/>
      <c r="FVF127" s="4"/>
      <c r="FVG127" s="4"/>
      <c r="FVH127" s="4"/>
      <c r="FVI127" s="4"/>
      <c r="FVJ127" s="4"/>
      <c r="FVK127" s="4"/>
      <c r="FVL127" s="4"/>
      <c r="FVM127" s="4"/>
      <c r="FVN127" s="4"/>
      <c r="FVO127" s="4"/>
      <c r="FVP127" s="4"/>
      <c r="FVQ127" s="4"/>
      <c r="FVR127" s="4"/>
      <c r="FVS127" s="4"/>
      <c r="FVT127" s="4"/>
      <c r="FVU127" s="4"/>
      <c r="FVV127" s="4"/>
      <c r="FVW127" s="4"/>
      <c r="FVX127" s="4"/>
      <c r="FVY127" s="4"/>
      <c r="FVZ127" s="4"/>
      <c r="FWA127" s="4"/>
      <c r="FWB127" s="4"/>
      <c r="FWC127" s="4"/>
      <c r="FWD127" s="4"/>
      <c r="FWE127" s="4"/>
      <c r="FWF127" s="4"/>
      <c r="FWG127" s="4"/>
      <c r="FWH127" s="4"/>
      <c r="FWI127" s="4"/>
      <c r="FWJ127" s="4"/>
      <c r="FWK127" s="4"/>
      <c r="FWL127" s="4"/>
      <c r="FWM127" s="4"/>
      <c r="FWN127" s="4"/>
      <c r="FWO127" s="4"/>
      <c r="FWP127" s="4"/>
      <c r="FWQ127" s="4"/>
      <c r="FWR127" s="4"/>
      <c r="FWS127" s="4"/>
      <c r="FWT127" s="4"/>
      <c r="FWU127" s="4"/>
      <c r="FWV127" s="4"/>
      <c r="FWW127" s="4"/>
      <c r="FWX127" s="4"/>
      <c r="FWY127" s="4"/>
      <c r="FWZ127" s="4"/>
      <c r="FXA127" s="4"/>
      <c r="FXB127" s="4"/>
      <c r="FXC127" s="4"/>
      <c r="FXD127" s="4"/>
      <c r="FXE127" s="4"/>
      <c r="FXF127" s="4"/>
      <c r="FXG127" s="4"/>
      <c r="FXH127" s="4"/>
      <c r="FXI127" s="4"/>
      <c r="FXJ127" s="4"/>
      <c r="FXK127" s="4"/>
      <c r="FXL127" s="4"/>
      <c r="FXM127" s="4"/>
      <c r="FXN127" s="4"/>
      <c r="FXO127" s="4"/>
      <c r="FXP127" s="4"/>
      <c r="FXQ127" s="4"/>
      <c r="FXR127" s="4"/>
      <c r="FXS127" s="4"/>
      <c r="FXT127" s="4"/>
      <c r="FXU127" s="4"/>
      <c r="FXV127" s="4"/>
      <c r="FXW127" s="4"/>
      <c r="FXX127" s="4"/>
      <c r="FXY127" s="4"/>
      <c r="FXZ127" s="4"/>
      <c r="FYA127" s="4"/>
      <c r="FYB127" s="4"/>
      <c r="FYC127" s="4"/>
      <c r="FYD127" s="4"/>
      <c r="FYE127" s="4"/>
      <c r="FYF127" s="4"/>
      <c r="FYG127" s="4"/>
      <c r="FYH127" s="4"/>
      <c r="FYI127" s="4"/>
      <c r="FYJ127" s="4"/>
      <c r="FYK127" s="4"/>
      <c r="FYL127" s="4"/>
      <c r="FYM127" s="4"/>
      <c r="FYN127" s="4"/>
      <c r="FYO127" s="4"/>
      <c r="FYP127" s="4"/>
      <c r="FYQ127" s="4"/>
      <c r="FYR127" s="4"/>
      <c r="FYS127" s="4"/>
      <c r="FYT127" s="4"/>
      <c r="FYU127" s="4"/>
      <c r="FYV127" s="4"/>
      <c r="FYW127" s="4"/>
      <c r="FYX127" s="4"/>
      <c r="FYY127" s="4"/>
      <c r="FYZ127" s="4"/>
      <c r="FZA127" s="4"/>
      <c r="FZB127" s="4"/>
      <c r="FZC127" s="4"/>
      <c r="FZD127" s="4"/>
      <c r="FZE127" s="4"/>
      <c r="FZF127" s="4"/>
      <c r="FZG127" s="4"/>
      <c r="FZH127" s="4"/>
      <c r="FZI127" s="4"/>
      <c r="FZJ127" s="4"/>
      <c r="FZK127" s="4"/>
      <c r="FZL127" s="4"/>
      <c r="FZM127" s="4"/>
      <c r="FZN127" s="4"/>
      <c r="FZO127" s="4"/>
      <c r="FZP127" s="4"/>
      <c r="FZQ127" s="4"/>
      <c r="FZR127" s="4"/>
      <c r="FZS127" s="4"/>
      <c r="FZT127" s="4"/>
      <c r="FZU127" s="4"/>
      <c r="FZV127" s="4"/>
      <c r="FZW127" s="4"/>
      <c r="FZX127" s="4"/>
      <c r="FZY127" s="4"/>
      <c r="FZZ127" s="4"/>
      <c r="GAA127" s="4"/>
      <c r="GAB127" s="4"/>
      <c r="GAC127" s="4"/>
      <c r="GAD127" s="4"/>
      <c r="GAE127" s="4"/>
      <c r="GAF127" s="4"/>
      <c r="GAG127" s="4"/>
      <c r="GAH127" s="4"/>
      <c r="GAI127" s="4"/>
      <c r="GAJ127" s="4"/>
      <c r="GAK127" s="4"/>
      <c r="GAL127" s="4"/>
      <c r="GAM127" s="4"/>
      <c r="GAN127" s="4"/>
      <c r="GAO127" s="4"/>
      <c r="GAP127" s="4"/>
      <c r="GAQ127" s="4"/>
      <c r="GAR127" s="4"/>
      <c r="GAS127" s="4"/>
      <c r="GAT127" s="4"/>
      <c r="GAU127" s="4"/>
      <c r="GAV127" s="4"/>
      <c r="GAW127" s="4"/>
      <c r="GAX127" s="4"/>
      <c r="GAY127" s="4"/>
      <c r="GAZ127" s="4"/>
      <c r="GBA127" s="4"/>
      <c r="GBB127" s="4"/>
      <c r="GBC127" s="4"/>
      <c r="GBD127" s="4"/>
      <c r="GBE127" s="4"/>
      <c r="GBF127" s="4"/>
      <c r="GBG127" s="4"/>
      <c r="GBH127" s="4"/>
      <c r="GBI127" s="4"/>
      <c r="GBJ127" s="4"/>
      <c r="GBK127" s="4"/>
      <c r="GBL127" s="4"/>
      <c r="GBM127" s="4"/>
      <c r="GBN127" s="4"/>
      <c r="GBO127" s="4"/>
      <c r="GBP127" s="4"/>
      <c r="GBQ127" s="4"/>
      <c r="GBR127" s="4"/>
      <c r="GBS127" s="4"/>
      <c r="GBT127" s="4"/>
      <c r="GBU127" s="4"/>
      <c r="GBV127" s="4"/>
      <c r="GBW127" s="4"/>
      <c r="GBX127" s="4"/>
      <c r="GBY127" s="4"/>
      <c r="GBZ127" s="4"/>
      <c r="GCA127" s="4"/>
      <c r="GCB127" s="4"/>
      <c r="GCC127" s="4"/>
      <c r="GCD127" s="4"/>
      <c r="GCE127" s="4"/>
      <c r="GCF127" s="4"/>
      <c r="GCG127" s="4"/>
      <c r="GCH127" s="4"/>
      <c r="GCI127" s="4"/>
      <c r="GCJ127" s="4"/>
      <c r="GCK127" s="4"/>
      <c r="GCL127" s="4"/>
      <c r="GCM127" s="4"/>
      <c r="GCN127" s="4"/>
      <c r="GCO127" s="4"/>
      <c r="GCP127" s="4"/>
      <c r="GCQ127" s="4"/>
      <c r="GCR127" s="4"/>
      <c r="GCS127" s="4"/>
      <c r="GCT127" s="4"/>
      <c r="GCU127" s="4"/>
      <c r="GCV127" s="4"/>
      <c r="GCW127" s="4"/>
      <c r="GCX127" s="4"/>
      <c r="GCY127" s="4"/>
      <c r="GCZ127" s="4"/>
      <c r="GDA127" s="4"/>
      <c r="GDB127" s="4"/>
      <c r="GDC127" s="4"/>
      <c r="GDD127" s="4"/>
      <c r="GDE127" s="4"/>
      <c r="GDF127" s="4"/>
      <c r="GDG127" s="4"/>
      <c r="GDH127" s="4"/>
      <c r="GDI127" s="4"/>
      <c r="GDJ127" s="4"/>
      <c r="GDK127" s="4"/>
      <c r="GDL127" s="4"/>
      <c r="GDM127" s="4"/>
      <c r="GDN127" s="4"/>
      <c r="GDO127" s="4"/>
      <c r="GDP127" s="4"/>
      <c r="GDQ127" s="4"/>
      <c r="GDR127" s="4"/>
      <c r="GDS127" s="4"/>
      <c r="GDT127" s="4"/>
      <c r="GDU127" s="4"/>
      <c r="GDV127" s="4"/>
      <c r="GDW127" s="4"/>
      <c r="GDX127" s="4"/>
      <c r="GDY127" s="4"/>
      <c r="GDZ127" s="4"/>
      <c r="GEA127" s="4"/>
      <c r="GEB127" s="4"/>
      <c r="GEC127" s="4"/>
      <c r="GED127" s="4"/>
      <c r="GEE127" s="4"/>
      <c r="GEF127" s="4"/>
      <c r="GEG127" s="4"/>
      <c r="GEH127" s="4"/>
      <c r="GEI127" s="4"/>
      <c r="GEJ127" s="4"/>
      <c r="GEK127" s="4"/>
      <c r="GEL127" s="4"/>
      <c r="GEM127" s="4"/>
      <c r="GEN127" s="4"/>
      <c r="GEO127" s="4"/>
      <c r="GEP127" s="4"/>
      <c r="GEQ127" s="4"/>
      <c r="GER127" s="4"/>
      <c r="GES127" s="4"/>
      <c r="GET127" s="4"/>
      <c r="GEU127" s="4"/>
      <c r="GEV127" s="4"/>
      <c r="GEW127" s="4"/>
      <c r="GEX127" s="4"/>
      <c r="GEY127" s="4"/>
      <c r="GEZ127" s="4"/>
      <c r="GFA127" s="4"/>
      <c r="GFB127" s="4"/>
      <c r="GFC127" s="4"/>
      <c r="GFD127" s="4"/>
      <c r="GFE127" s="4"/>
      <c r="GFF127" s="4"/>
      <c r="GFG127" s="4"/>
      <c r="GFH127" s="4"/>
      <c r="GFI127" s="4"/>
      <c r="GFJ127" s="4"/>
      <c r="GFK127" s="4"/>
      <c r="GFL127" s="4"/>
      <c r="GFM127" s="4"/>
      <c r="GFN127" s="4"/>
      <c r="GFO127" s="4"/>
      <c r="GFP127" s="4"/>
      <c r="GFQ127" s="4"/>
      <c r="GFR127" s="4"/>
      <c r="GFS127" s="4"/>
      <c r="GFT127" s="4"/>
      <c r="GFU127" s="4"/>
      <c r="GFV127" s="4"/>
      <c r="GFW127" s="4"/>
      <c r="GFX127" s="4"/>
      <c r="GFY127" s="4"/>
      <c r="GFZ127" s="4"/>
      <c r="GGA127" s="4"/>
      <c r="GGB127" s="4"/>
      <c r="GGC127" s="4"/>
      <c r="GGD127" s="4"/>
      <c r="GGE127" s="4"/>
      <c r="GGF127" s="4"/>
      <c r="GGG127" s="4"/>
      <c r="GGH127" s="4"/>
      <c r="GGI127" s="4"/>
      <c r="GGJ127" s="4"/>
      <c r="GGK127" s="4"/>
      <c r="GGL127" s="4"/>
      <c r="GGM127" s="4"/>
      <c r="GGN127" s="4"/>
      <c r="GGO127" s="4"/>
      <c r="GGP127" s="4"/>
      <c r="GGQ127" s="4"/>
      <c r="GGR127" s="4"/>
      <c r="GGS127" s="4"/>
      <c r="GGT127" s="4"/>
      <c r="GGU127" s="4"/>
      <c r="GGV127" s="4"/>
      <c r="GGW127" s="4"/>
      <c r="GGX127" s="4"/>
      <c r="GGY127" s="4"/>
      <c r="GGZ127" s="4"/>
      <c r="GHA127" s="4"/>
      <c r="GHB127" s="4"/>
      <c r="GHC127" s="4"/>
      <c r="GHD127" s="4"/>
      <c r="GHE127" s="4"/>
      <c r="GHF127" s="4"/>
      <c r="GHG127" s="4"/>
      <c r="GHH127" s="4"/>
      <c r="GHI127" s="4"/>
      <c r="GHJ127" s="4"/>
      <c r="GHK127" s="4"/>
      <c r="GHL127" s="4"/>
      <c r="GHM127" s="4"/>
      <c r="GHN127" s="4"/>
      <c r="GHO127" s="4"/>
      <c r="GHP127" s="4"/>
      <c r="GHQ127" s="4"/>
      <c r="GHR127" s="4"/>
      <c r="GHS127" s="4"/>
      <c r="GHT127" s="4"/>
      <c r="GHU127" s="4"/>
      <c r="GHV127" s="4"/>
      <c r="GHW127" s="4"/>
      <c r="GHX127" s="4"/>
      <c r="GHY127" s="4"/>
      <c r="GHZ127" s="4"/>
      <c r="GIA127" s="4"/>
      <c r="GIB127" s="4"/>
      <c r="GIC127" s="4"/>
      <c r="GID127" s="4"/>
      <c r="GIE127" s="4"/>
      <c r="GIF127" s="4"/>
      <c r="GIG127" s="4"/>
      <c r="GIH127" s="4"/>
      <c r="GII127" s="4"/>
      <c r="GIJ127" s="4"/>
      <c r="GIK127" s="4"/>
      <c r="GIL127" s="4"/>
      <c r="GIM127" s="4"/>
      <c r="GIN127" s="4"/>
      <c r="GIO127" s="4"/>
      <c r="GIP127" s="4"/>
      <c r="GIQ127" s="4"/>
      <c r="GIR127" s="4"/>
      <c r="GIS127" s="4"/>
      <c r="GIT127" s="4"/>
      <c r="GIU127" s="4"/>
      <c r="GIV127" s="4"/>
      <c r="GIW127" s="4"/>
      <c r="GIX127" s="4"/>
      <c r="GIY127" s="4"/>
      <c r="GIZ127" s="4"/>
      <c r="GJA127" s="4"/>
      <c r="GJB127" s="4"/>
      <c r="GJC127" s="4"/>
      <c r="GJD127" s="4"/>
      <c r="GJE127" s="4"/>
      <c r="GJF127" s="4"/>
      <c r="GJG127" s="4"/>
      <c r="GJH127" s="4"/>
      <c r="GJI127" s="4"/>
      <c r="GJJ127" s="4"/>
      <c r="GJK127" s="4"/>
      <c r="GJL127" s="4"/>
      <c r="GJM127" s="4"/>
      <c r="GJN127" s="4"/>
      <c r="GJO127" s="4"/>
      <c r="GJP127" s="4"/>
      <c r="GJQ127" s="4"/>
      <c r="GJR127" s="4"/>
      <c r="GJS127" s="4"/>
      <c r="GJT127" s="4"/>
      <c r="GJU127" s="4"/>
      <c r="GJV127" s="4"/>
      <c r="GJW127" s="4"/>
      <c r="GJX127" s="4"/>
      <c r="GJY127" s="4"/>
      <c r="GJZ127" s="4"/>
      <c r="GKA127" s="4"/>
      <c r="GKB127" s="4"/>
      <c r="GKC127" s="4"/>
      <c r="GKD127" s="4"/>
      <c r="GKE127" s="4"/>
      <c r="GKF127" s="4"/>
      <c r="GKG127" s="4"/>
      <c r="GKH127" s="4"/>
      <c r="GKI127" s="4"/>
      <c r="GKJ127" s="4"/>
      <c r="GKK127" s="4"/>
      <c r="GKL127" s="4"/>
      <c r="GKM127" s="4"/>
      <c r="GKN127" s="4"/>
      <c r="GKO127" s="4"/>
      <c r="GKP127" s="4"/>
      <c r="GKQ127" s="4"/>
      <c r="GKR127" s="4"/>
      <c r="GKS127" s="4"/>
      <c r="GKT127" s="4"/>
      <c r="GKU127" s="4"/>
      <c r="GKV127" s="4"/>
      <c r="GKW127" s="4"/>
      <c r="GKX127" s="4"/>
      <c r="GKY127" s="4"/>
      <c r="GKZ127" s="4"/>
      <c r="GLA127" s="4"/>
      <c r="GLB127" s="4"/>
      <c r="GLC127" s="4"/>
      <c r="GLD127" s="4"/>
      <c r="GLE127" s="4"/>
      <c r="GLF127" s="4"/>
      <c r="GLG127" s="4"/>
      <c r="GLH127" s="4"/>
      <c r="GLI127" s="4"/>
      <c r="GLJ127" s="4"/>
      <c r="GLK127" s="4"/>
      <c r="GLL127" s="4"/>
      <c r="GLM127" s="4"/>
      <c r="GLN127" s="4"/>
      <c r="GLO127" s="4"/>
      <c r="GLP127" s="4"/>
      <c r="GLQ127" s="4"/>
      <c r="GLR127" s="4"/>
      <c r="GLS127" s="4"/>
      <c r="GLT127" s="4"/>
      <c r="GLU127" s="4"/>
      <c r="GLV127" s="4"/>
      <c r="GLW127" s="4"/>
      <c r="GLX127" s="4"/>
      <c r="GLY127" s="4"/>
      <c r="GLZ127" s="4"/>
      <c r="GMA127" s="4"/>
      <c r="GMB127" s="4"/>
      <c r="GMC127" s="4"/>
      <c r="GMD127" s="4"/>
      <c r="GME127" s="4"/>
      <c r="GMF127" s="4"/>
      <c r="GMG127" s="4"/>
      <c r="GMH127" s="4"/>
      <c r="GMI127" s="4"/>
      <c r="GMJ127" s="4"/>
      <c r="GMK127" s="4"/>
      <c r="GML127" s="4"/>
      <c r="GMM127" s="4"/>
      <c r="GMN127" s="4"/>
      <c r="GMO127" s="4"/>
      <c r="GMP127" s="4"/>
      <c r="GMQ127" s="4"/>
      <c r="GMR127" s="4"/>
      <c r="GMS127" s="4"/>
      <c r="GMT127" s="4"/>
      <c r="GMU127" s="4"/>
      <c r="GMV127" s="4"/>
      <c r="GMW127" s="4"/>
      <c r="GMX127" s="4"/>
      <c r="GMY127" s="4"/>
      <c r="GMZ127" s="4"/>
      <c r="GNA127" s="4"/>
      <c r="GNB127" s="4"/>
      <c r="GNC127" s="4"/>
      <c r="GND127" s="4"/>
      <c r="GNE127" s="4"/>
      <c r="GNF127" s="4"/>
      <c r="GNG127" s="4"/>
      <c r="GNH127" s="4"/>
      <c r="GNI127" s="4"/>
      <c r="GNJ127" s="4"/>
      <c r="GNK127" s="4"/>
      <c r="GNL127" s="4"/>
      <c r="GNM127" s="4"/>
      <c r="GNN127" s="4"/>
      <c r="GNO127" s="4"/>
      <c r="GNP127" s="4"/>
      <c r="GNQ127" s="4"/>
      <c r="GNR127" s="4"/>
      <c r="GNS127" s="4"/>
      <c r="GNT127" s="4"/>
      <c r="GNU127" s="4"/>
      <c r="GNV127" s="4"/>
      <c r="GNW127" s="4"/>
      <c r="GNX127" s="4"/>
      <c r="GNY127" s="4"/>
      <c r="GNZ127" s="4"/>
      <c r="GOA127" s="4"/>
      <c r="GOB127" s="4"/>
      <c r="GOC127" s="4"/>
      <c r="GOD127" s="4"/>
      <c r="GOE127" s="4"/>
      <c r="GOF127" s="4"/>
      <c r="GOG127" s="4"/>
      <c r="GOH127" s="4"/>
      <c r="GOI127" s="4"/>
      <c r="GOJ127" s="4"/>
      <c r="GOK127" s="4"/>
      <c r="GOL127" s="4"/>
      <c r="GOM127" s="4"/>
      <c r="GON127" s="4"/>
      <c r="GOO127" s="4"/>
      <c r="GOP127" s="4"/>
      <c r="GOQ127" s="4"/>
      <c r="GOR127" s="4"/>
      <c r="GOS127" s="4"/>
      <c r="GOT127" s="4"/>
      <c r="GOU127" s="4"/>
      <c r="GOV127" s="4"/>
      <c r="GOW127" s="4"/>
      <c r="GOX127" s="4"/>
      <c r="GOY127" s="4"/>
      <c r="GOZ127" s="4"/>
      <c r="GPA127" s="4"/>
      <c r="GPB127" s="4"/>
      <c r="GPC127" s="4"/>
      <c r="GPD127" s="4"/>
      <c r="GPE127" s="4"/>
      <c r="GPF127" s="4"/>
      <c r="GPG127" s="4"/>
      <c r="GPH127" s="4"/>
      <c r="GPI127" s="4"/>
      <c r="GPJ127" s="4"/>
      <c r="GPK127" s="4"/>
      <c r="GPL127" s="4"/>
      <c r="GPM127" s="4"/>
      <c r="GPN127" s="4"/>
      <c r="GPO127" s="4"/>
      <c r="GPP127" s="4"/>
      <c r="GPQ127" s="4"/>
      <c r="GPR127" s="4"/>
      <c r="GPS127" s="4"/>
      <c r="GPT127" s="4"/>
      <c r="GPU127" s="4"/>
      <c r="GPV127" s="4"/>
      <c r="GPW127" s="4"/>
      <c r="GPX127" s="4"/>
      <c r="GPY127" s="4"/>
      <c r="GPZ127" s="4"/>
      <c r="GQA127" s="4"/>
      <c r="GQB127" s="4"/>
      <c r="GQC127" s="4"/>
      <c r="GQD127" s="4"/>
      <c r="GQE127" s="4"/>
      <c r="GQF127" s="4"/>
      <c r="GQG127" s="4"/>
      <c r="GQH127" s="4"/>
      <c r="GQI127" s="4"/>
      <c r="GQJ127" s="4"/>
      <c r="GQK127" s="4"/>
      <c r="GQL127" s="4"/>
      <c r="GQM127" s="4"/>
      <c r="GQN127" s="4"/>
      <c r="GQO127" s="4"/>
      <c r="GQP127" s="4"/>
      <c r="GQQ127" s="4"/>
      <c r="GQR127" s="4"/>
      <c r="GQS127" s="4"/>
      <c r="GQT127" s="4"/>
      <c r="GQU127" s="4"/>
      <c r="GQV127" s="4"/>
      <c r="GQW127" s="4"/>
      <c r="GQX127" s="4"/>
      <c r="GQY127" s="4"/>
      <c r="GQZ127" s="4"/>
      <c r="GRA127" s="4"/>
      <c r="GRB127" s="4"/>
      <c r="GRC127" s="4"/>
      <c r="GRD127" s="4"/>
      <c r="GRE127" s="4"/>
      <c r="GRF127" s="4"/>
      <c r="GRG127" s="4"/>
      <c r="GRH127" s="4"/>
      <c r="GRI127" s="4"/>
      <c r="GRJ127" s="4"/>
      <c r="GRK127" s="4"/>
      <c r="GRL127" s="4"/>
      <c r="GRM127" s="4"/>
      <c r="GRN127" s="4"/>
      <c r="GRO127" s="4"/>
      <c r="GRP127" s="4"/>
      <c r="GRQ127" s="4"/>
      <c r="GRR127" s="4"/>
      <c r="GRS127" s="4"/>
      <c r="GRT127" s="4"/>
      <c r="GRU127" s="4"/>
      <c r="GRV127" s="4"/>
      <c r="GRW127" s="4"/>
      <c r="GRX127" s="4"/>
      <c r="GRY127" s="4"/>
      <c r="GRZ127" s="4"/>
      <c r="GSA127" s="4"/>
      <c r="GSB127" s="4"/>
      <c r="GSC127" s="4"/>
      <c r="GSD127" s="4"/>
      <c r="GSE127" s="4"/>
      <c r="GSF127" s="4"/>
      <c r="GSG127" s="4"/>
      <c r="GSH127" s="4"/>
      <c r="GSI127" s="4"/>
      <c r="GSJ127" s="4"/>
      <c r="GSK127" s="4"/>
      <c r="GSL127" s="4"/>
      <c r="GSM127" s="4"/>
      <c r="GSN127" s="4"/>
      <c r="GSO127" s="4"/>
      <c r="GSP127" s="4"/>
      <c r="GSQ127" s="4"/>
      <c r="GSR127" s="4"/>
      <c r="GSS127" s="4"/>
      <c r="GST127" s="4"/>
      <c r="GSU127" s="4"/>
      <c r="GSV127" s="4"/>
      <c r="GSW127" s="4"/>
      <c r="GSX127" s="4"/>
      <c r="GSY127" s="4"/>
      <c r="GSZ127" s="4"/>
      <c r="GTA127" s="4"/>
      <c r="GTB127" s="4"/>
      <c r="GTC127" s="4"/>
      <c r="GTD127" s="4"/>
      <c r="GTE127" s="4"/>
      <c r="GTF127" s="4"/>
      <c r="GTG127" s="4"/>
      <c r="GTH127" s="4"/>
      <c r="GTI127" s="4"/>
      <c r="GTJ127" s="4"/>
      <c r="GTK127" s="4"/>
      <c r="GTL127" s="4"/>
      <c r="GTM127" s="4"/>
      <c r="GTN127" s="4"/>
      <c r="GTO127" s="4"/>
      <c r="GTP127" s="4"/>
      <c r="GTQ127" s="4"/>
      <c r="GTR127" s="4"/>
      <c r="GTS127" s="4"/>
      <c r="GTT127" s="4"/>
      <c r="GTU127" s="4"/>
      <c r="GTV127" s="4"/>
      <c r="GTW127" s="4"/>
      <c r="GTX127" s="4"/>
      <c r="GTY127" s="4"/>
      <c r="GTZ127" s="4"/>
      <c r="GUA127" s="4"/>
      <c r="GUB127" s="4"/>
      <c r="GUC127" s="4"/>
      <c r="GUD127" s="4"/>
      <c r="GUE127" s="4"/>
      <c r="GUF127" s="4"/>
      <c r="GUG127" s="4"/>
      <c r="GUH127" s="4"/>
      <c r="GUI127" s="4"/>
      <c r="GUJ127" s="4"/>
      <c r="GUK127" s="4"/>
      <c r="GUL127" s="4"/>
      <c r="GUM127" s="4"/>
      <c r="GUN127" s="4"/>
      <c r="GUO127" s="4"/>
      <c r="GUP127" s="4"/>
      <c r="GUQ127" s="4"/>
      <c r="GUR127" s="4"/>
      <c r="GUS127" s="4"/>
      <c r="GUT127" s="4"/>
      <c r="GUU127" s="4"/>
      <c r="GUV127" s="4"/>
      <c r="GUW127" s="4"/>
      <c r="GUX127" s="4"/>
      <c r="GUY127" s="4"/>
      <c r="GUZ127" s="4"/>
      <c r="GVA127" s="4"/>
      <c r="GVB127" s="4"/>
      <c r="GVC127" s="4"/>
      <c r="GVD127" s="4"/>
      <c r="GVE127" s="4"/>
      <c r="GVF127" s="4"/>
      <c r="GVG127" s="4"/>
      <c r="GVH127" s="4"/>
      <c r="GVI127" s="4"/>
      <c r="GVJ127" s="4"/>
      <c r="GVK127" s="4"/>
      <c r="GVL127" s="4"/>
      <c r="GVM127" s="4"/>
      <c r="GVN127" s="4"/>
      <c r="GVO127" s="4"/>
      <c r="GVP127" s="4"/>
      <c r="GVQ127" s="4"/>
      <c r="GVR127" s="4"/>
      <c r="GVS127" s="4"/>
      <c r="GVT127" s="4"/>
      <c r="GVU127" s="4"/>
      <c r="GVV127" s="4"/>
      <c r="GVW127" s="4"/>
      <c r="GVX127" s="4"/>
      <c r="GVY127" s="4"/>
      <c r="GVZ127" s="4"/>
      <c r="GWA127" s="4"/>
      <c r="GWB127" s="4"/>
      <c r="GWC127" s="4"/>
      <c r="GWD127" s="4"/>
      <c r="GWE127" s="4"/>
      <c r="GWF127" s="4"/>
      <c r="GWG127" s="4"/>
      <c r="GWH127" s="4"/>
      <c r="GWI127" s="4"/>
      <c r="GWJ127" s="4"/>
      <c r="GWK127" s="4"/>
      <c r="GWL127" s="4"/>
      <c r="GWM127" s="4"/>
      <c r="GWN127" s="4"/>
      <c r="GWO127" s="4"/>
      <c r="GWP127" s="4"/>
      <c r="GWQ127" s="4"/>
      <c r="GWR127" s="4"/>
      <c r="GWS127" s="4"/>
      <c r="GWT127" s="4"/>
      <c r="GWU127" s="4"/>
      <c r="GWV127" s="4"/>
      <c r="GWW127" s="4"/>
      <c r="GWX127" s="4"/>
      <c r="GWY127" s="4"/>
      <c r="GWZ127" s="4"/>
      <c r="GXA127" s="4"/>
      <c r="GXB127" s="4"/>
      <c r="GXC127" s="4"/>
      <c r="GXD127" s="4"/>
      <c r="GXE127" s="4"/>
      <c r="GXF127" s="4"/>
      <c r="GXG127" s="4"/>
      <c r="GXH127" s="4"/>
      <c r="GXI127" s="4"/>
      <c r="GXJ127" s="4"/>
      <c r="GXK127" s="4"/>
      <c r="GXL127" s="4"/>
      <c r="GXM127" s="4"/>
      <c r="GXN127" s="4"/>
      <c r="GXO127" s="4"/>
      <c r="GXP127" s="4"/>
      <c r="GXQ127" s="4"/>
      <c r="GXR127" s="4"/>
      <c r="GXS127" s="4"/>
      <c r="GXT127" s="4"/>
      <c r="GXU127" s="4"/>
      <c r="GXV127" s="4"/>
      <c r="GXW127" s="4"/>
      <c r="GXX127" s="4"/>
      <c r="GXY127" s="4"/>
      <c r="GXZ127" s="4"/>
      <c r="GYA127" s="4"/>
      <c r="GYB127" s="4"/>
      <c r="GYC127" s="4"/>
      <c r="GYD127" s="4"/>
      <c r="GYE127" s="4"/>
      <c r="GYF127" s="4"/>
      <c r="GYG127" s="4"/>
      <c r="GYH127" s="4"/>
      <c r="GYI127" s="4"/>
      <c r="GYJ127" s="4"/>
      <c r="GYK127" s="4"/>
      <c r="GYL127" s="4"/>
      <c r="GYM127" s="4"/>
      <c r="GYN127" s="4"/>
      <c r="GYO127" s="4"/>
      <c r="GYP127" s="4"/>
      <c r="GYQ127" s="4"/>
      <c r="GYR127" s="4"/>
      <c r="GYS127" s="4"/>
      <c r="GYT127" s="4"/>
      <c r="GYU127" s="4"/>
      <c r="GYV127" s="4"/>
      <c r="GYW127" s="4"/>
      <c r="GYX127" s="4"/>
      <c r="GYY127" s="4"/>
      <c r="GYZ127" s="4"/>
      <c r="GZA127" s="4"/>
      <c r="GZB127" s="4"/>
      <c r="GZC127" s="4"/>
      <c r="GZD127" s="4"/>
      <c r="GZE127" s="4"/>
      <c r="GZF127" s="4"/>
      <c r="GZG127" s="4"/>
      <c r="GZH127" s="4"/>
      <c r="GZI127" s="4"/>
      <c r="GZJ127" s="4"/>
      <c r="GZK127" s="4"/>
      <c r="GZL127" s="4"/>
      <c r="GZM127" s="4"/>
      <c r="GZN127" s="4"/>
      <c r="GZO127" s="4"/>
      <c r="GZP127" s="4"/>
      <c r="GZQ127" s="4"/>
      <c r="GZR127" s="4"/>
      <c r="GZS127" s="4"/>
      <c r="GZT127" s="4"/>
      <c r="GZU127" s="4"/>
      <c r="GZV127" s="4"/>
      <c r="GZW127" s="4"/>
      <c r="GZX127" s="4"/>
      <c r="GZY127" s="4"/>
      <c r="GZZ127" s="4"/>
      <c r="HAA127" s="4"/>
      <c r="HAB127" s="4"/>
      <c r="HAC127" s="4"/>
      <c r="HAD127" s="4"/>
      <c r="HAE127" s="4"/>
      <c r="HAF127" s="4"/>
      <c r="HAG127" s="4"/>
      <c r="HAH127" s="4"/>
      <c r="HAI127" s="4"/>
      <c r="HAJ127" s="4"/>
      <c r="HAK127" s="4"/>
      <c r="HAL127" s="4"/>
      <c r="HAM127" s="4"/>
      <c r="HAN127" s="4"/>
      <c r="HAO127" s="4"/>
      <c r="HAP127" s="4"/>
      <c r="HAQ127" s="4"/>
      <c r="HAR127" s="4"/>
      <c r="HAS127" s="4"/>
      <c r="HAT127" s="4"/>
      <c r="HAU127" s="4"/>
      <c r="HAV127" s="4"/>
      <c r="HAW127" s="4"/>
      <c r="HAX127" s="4"/>
      <c r="HAY127" s="4"/>
      <c r="HAZ127" s="4"/>
      <c r="HBA127" s="4"/>
      <c r="HBB127" s="4"/>
      <c r="HBC127" s="4"/>
      <c r="HBD127" s="4"/>
      <c r="HBE127" s="4"/>
      <c r="HBF127" s="4"/>
      <c r="HBG127" s="4"/>
      <c r="HBH127" s="4"/>
      <c r="HBI127" s="4"/>
      <c r="HBJ127" s="4"/>
      <c r="HBK127" s="4"/>
      <c r="HBL127" s="4"/>
      <c r="HBM127" s="4"/>
      <c r="HBN127" s="4"/>
      <c r="HBO127" s="4"/>
      <c r="HBP127" s="4"/>
      <c r="HBQ127" s="4"/>
      <c r="HBR127" s="4"/>
      <c r="HBS127" s="4"/>
      <c r="HBT127" s="4"/>
      <c r="HBU127" s="4"/>
      <c r="HBV127" s="4"/>
      <c r="HBW127" s="4"/>
      <c r="HBX127" s="4"/>
      <c r="HBY127" s="4"/>
      <c r="HBZ127" s="4"/>
      <c r="HCA127" s="4"/>
      <c r="HCB127" s="4"/>
      <c r="HCC127" s="4"/>
      <c r="HCD127" s="4"/>
      <c r="HCE127" s="4"/>
      <c r="HCF127" s="4"/>
      <c r="HCG127" s="4"/>
      <c r="HCH127" s="4"/>
      <c r="HCI127" s="4"/>
      <c r="HCJ127" s="4"/>
      <c r="HCK127" s="4"/>
      <c r="HCL127" s="4"/>
      <c r="HCM127" s="4"/>
      <c r="HCN127" s="4"/>
      <c r="HCO127" s="4"/>
      <c r="HCP127" s="4"/>
      <c r="HCQ127" s="4"/>
      <c r="HCR127" s="4"/>
      <c r="HCS127" s="4"/>
      <c r="HCT127" s="4"/>
      <c r="HCU127" s="4"/>
      <c r="HCV127" s="4"/>
      <c r="HCW127" s="4"/>
      <c r="HCX127" s="4"/>
      <c r="HCY127" s="4"/>
      <c r="HCZ127" s="4"/>
      <c r="HDA127" s="4"/>
      <c r="HDB127" s="4"/>
      <c r="HDC127" s="4"/>
      <c r="HDD127" s="4"/>
      <c r="HDE127" s="4"/>
      <c r="HDF127" s="4"/>
      <c r="HDG127" s="4"/>
      <c r="HDH127" s="4"/>
      <c r="HDI127" s="4"/>
      <c r="HDJ127" s="4"/>
      <c r="HDK127" s="4"/>
      <c r="HDL127" s="4"/>
      <c r="HDM127" s="4"/>
      <c r="HDN127" s="4"/>
      <c r="HDO127" s="4"/>
      <c r="HDP127" s="4"/>
      <c r="HDQ127" s="4"/>
      <c r="HDR127" s="4"/>
      <c r="HDS127" s="4"/>
      <c r="HDT127" s="4"/>
      <c r="HDU127" s="4"/>
      <c r="HDV127" s="4"/>
      <c r="HDW127" s="4"/>
      <c r="HDX127" s="4"/>
      <c r="HDY127" s="4"/>
      <c r="HDZ127" s="4"/>
      <c r="HEA127" s="4"/>
      <c r="HEB127" s="4"/>
      <c r="HEC127" s="4"/>
      <c r="HED127" s="4"/>
      <c r="HEE127" s="4"/>
      <c r="HEF127" s="4"/>
      <c r="HEG127" s="4"/>
      <c r="HEH127" s="4"/>
      <c r="HEI127" s="4"/>
      <c r="HEJ127" s="4"/>
      <c r="HEK127" s="4"/>
      <c r="HEL127" s="4"/>
      <c r="HEM127" s="4"/>
      <c r="HEN127" s="4"/>
      <c r="HEO127" s="4"/>
      <c r="HEP127" s="4"/>
      <c r="HEQ127" s="4"/>
      <c r="HER127" s="4"/>
      <c r="HES127" s="4"/>
      <c r="HET127" s="4"/>
      <c r="HEU127" s="4"/>
      <c r="HEV127" s="4"/>
      <c r="HEW127" s="4"/>
      <c r="HEX127" s="4"/>
      <c r="HEY127" s="4"/>
      <c r="HEZ127" s="4"/>
      <c r="HFA127" s="4"/>
      <c r="HFB127" s="4"/>
      <c r="HFC127" s="4"/>
      <c r="HFD127" s="4"/>
      <c r="HFE127" s="4"/>
      <c r="HFF127" s="4"/>
      <c r="HFG127" s="4"/>
      <c r="HFH127" s="4"/>
      <c r="HFI127" s="4"/>
      <c r="HFJ127" s="4"/>
      <c r="HFK127" s="4"/>
      <c r="HFL127" s="4"/>
      <c r="HFM127" s="4"/>
      <c r="HFN127" s="4"/>
      <c r="HFO127" s="4"/>
      <c r="HFP127" s="4"/>
      <c r="HFQ127" s="4"/>
      <c r="HFR127" s="4"/>
      <c r="HFS127" s="4"/>
      <c r="HFT127" s="4"/>
      <c r="HFU127" s="4"/>
      <c r="HFV127" s="4"/>
      <c r="HFW127" s="4"/>
      <c r="HFX127" s="4"/>
      <c r="HFY127" s="4"/>
      <c r="HFZ127" s="4"/>
      <c r="HGA127" s="4"/>
      <c r="HGB127" s="4"/>
      <c r="HGC127" s="4"/>
      <c r="HGD127" s="4"/>
      <c r="HGE127" s="4"/>
      <c r="HGF127" s="4"/>
      <c r="HGG127" s="4"/>
      <c r="HGH127" s="4"/>
      <c r="HGI127" s="4"/>
      <c r="HGJ127" s="4"/>
      <c r="HGK127" s="4"/>
      <c r="HGL127" s="4"/>
      <c r="HGM127" s="4"/>
      <c r="HGN127" s="4"/>
      <c r="HGO127" s="4"/>
      <c r="HGP127" s="4"/>
      <c r="HGQ127" s="4"/>
      <c r="HGR127" s="4"/>
      <c r="HGS127" s="4"/>
      <c r="HGT127" s="4"/>
      <c r="HGU127" s="4"/>
      <c r="HGV127" s="4"/>
      <c r="HGW127" s="4"/>
      <c r="HGX127" s="4"/>
      <c r="HGY127" s="4"/>
      <c r="HGZ127" s="4"/>
      <c r="HHA127" s="4"/>
      <c r="HHB127" s="4"/>
      <c r="HHC127" s="4"/>
      <c r="HHD127" s="4"/>
      <c r="HHE127" s="4"/>
      <c r="HHF127" s="4"/>
      <c r="HHG127" s="4"/>
      <c r="HHH127" s="4"/>
      <c r="HHI127" s="4"/>
      <c r="HHJ127" s="4"/>
      <c r="HHK127" s="4"/>
      <c r="HHL127" s="4"/>
      <c r="HHM127" s="4"/>
      <c r="HHN127" s="4"/>
      <c r="HHO127" s="4"/>
      <c r="HHP127" s="4"/>
      <c r="HHQ127" s="4"/>
      <c r="HHR127" s="4"/>
      <c r="HHS127" s="4"/>
      <c r="HHT127" s="4"/>
      <c r="HHU127" s="4"/>
      <c r="HHV127" s="4"/>
      <c r="HHW127" s="4"/>
      <c r="HHX127" s="4"/>
      <c r="HHY127" s="4"/>
      <c r="HHZ127" s="4"/>
      <c r="HIA127" s="4"/>
      <c r="HIB127" s="4"/>
      <c r="HIC127" s="4"/>
      <c r="HID127" s="4"/>
      <c r="HIE127" s="4"/>
      <c r="HIF127" s="4"/>
      <c r="HIG127" s="4"/>
      <c r="HIH127" s="4"/>
      <c r="HII127" s="4"/>
      <c r="HIJ127" s="4"/>
      <c r="HIK127" s="4"/>
      <c r="HIL127" s="4"/>
      <c r="HIM127" s="4"/>
      <c r="HIN127" s="4"/>
      <c r="HIO127" s="4"/>
      <c r="HIP127" s="4"/>
      <c r="HIQ127" s="4"/>
      <c r="HIR127" s="4"/>
      <c r="HIS127" s="4"/>
      <c r="HIT127" s="4"/>
      <c r="HIU127" s="4"/>
      <c r="HIV127" s="4"/>
      <c r="HIW127" s="4"/>
      <c r="HIX127" s="4"/>
      <c r="HIY127" s="4"/>
      <c r="HIZ127" s="4"/>
      <c r="HJA127" s="4"/>
      <c r="HJB127" s="4"/>
      <c r="HJC127" s="4"/>
      <c r="HJD127" s="4"/>
      <c r="HJE127" s="4"/>
      <c r="HJF127" s="4"/>
      <c r="HJG127" s="4"/>
      <c r="HJH127" s="4"/>
      <c r="HJI127" s="4"/>
      <c r="HJJ127" s="4"/>
      <c r="HJK127" s="4"/>
      <c r="HJL127" s="4"/>
      <c r="HJM127" s="4"/>
      <c r="HJN127" s="4"/>
      <c r="HJO127" s="4"/>
      <c r="HJP127" s="4"/>
      <c r="HJQ127" s="4"/>
      <c r="HJR127" s="4"/>
      <c r="HJS127" s="4"/>
      <c r="HJT127" s="4"/>
      <c r="HJU127" s="4"/>
      <c r="HJV127" s="4"/>
      <c r="HJW127" s="4"/>
      <c r="HJX127" s="4"/>
      <c r="HJY127" s="4"/>
      <c r="HJZ127" s="4"/>
      <c r="HKA127" s="4"/>
      <c r="HKB127" s="4"/>
      <c r="HKC127" s="4"/>
      <c r="HKD127" s="4"/>
      <c r="HKE127" s="4"/>
      <c r="HKF127" s="4"/>
      <c r="HKG127" s="4"/>
      <c r="HKH127" s="4"/>
      <c r="HKI127" s="4"/>
      <c r="HKJ127" s="4"/>
      <c r="HKK127" s="4"/>
      <c r="HKL127" s="4"/>
      <c r="HKM127" s="4"/>
      <c r="HKN127" s="4"/>
      <c r="HKO127" s="4"/>
      <c r="HKP127" s="4"/>
      <c r="HKQ127" s="4"/>
      <c r="HKR127" s="4"/>
      <c r="HKS127" s="4"/>
      <c r="HKT127" s="4"/>
      <c r="HKU127" s="4"/>
      <c r="HKV127" s="4"/>
      <c r="HKW127" s="4"/>
      <c r="HKX127" s="4"/>
      <c r="HKY127" s="4"/>
      <c r="HKZ127" s="4"/>
      <c r="HLA127" s="4"/>
      <c r="HLB127" s="4"/>
      <c r="HLC127" s="4"/>
      <c r="HLD127" s="4"/>
      <c r="HLE127" s="4"/>
      <c r="HLF127" s="4"/>
      <c r="HLG127" s="4"/>
      <c r="HLH127" s="4"/>
      <c r="HLI127" s="4"/>
      <c r="HLJ127" s="4"/>
      <c r="HLK127" s="4"/>
      <c r="HLL127" s="4"/>
      <c r="HLM127" s="4"/>
      <c r="HLN127" s="4"/>
      <c r="HLO127" s="4"/>
      <c r="HLP127" s="4"/>
      <c r="HLQ127" s="4"/>
      <c r="HLR127" s="4"/>
      <c r="HLS127" s="4"/>
      <c r="HLT127" s="4"/>
      <c r="HLU127" s="4"/>
      <c r="HLV127" s="4"/>
      <c r="HLW127" s="4"/>
      <c r="HLX127" s="4"/>
      <c r="HLY127" s="4"/>
      <c r="HLZ127" s="4"/>
      <c r="HMA127" s="4"/>
      <c r="HMB127" s="4"/>
      <c r="HMC127" s="4"/>
      <c r="HMD127" s="4"/>
      <c r="HME127" s="4"/>
      <c r="HMF127" s="4"/>
      <c r="HMG127" s="4"/>
      <c r="HMH127" s="4"/>
      <c r="HMI127" s="4"/>
      <c r="HMJ127" s="4"/>
      <c r="HMK127" s="4"/>
      <c r="HML127" s="4"/>
      <c r="HMM127" s="4"/>
      <c r="HMN127" s="4"/>
      <c r="HMO127" s="4"/>
      <c r="HMP127" s="4"/>
      <c r="HMQ127" s="4"/>
      <c r="HMR127" s="4"/>
      <c r="HMS127" s="4"/>
      <c r="HMT127" s="4"/>
      <c r="HMU127" s="4"/>
      <c r="HMV127" s="4"/>
      <c r="HMW127" s="4"/>
      <c r="HMX127" s="4"/>
      <c r="HMY127" s="4"/>
      <c r="HMZ127" s="4"/>
      <c r="HNA127" s="4"/>
      <c r="HNB127" s="4"/>
      <c r="HNC127" s="4"/>
      <c r="HND127" s="4"/>
      <c r="HNE127" s="4"/>
      <c r="HNF127" s="4"/>
      <c r="HNG127" s="4"/>
      <c r="HNH127" s="4"/>
      <c r="HNI127" s="4"/>
      <c r="HNJ127" s="4"/>
      <c r="HNK127" s="4"/>
      <c r="HNL127" s="4"/>
      <c r="HNM127" s="4"/>
      <c r="HNN127" s="4"/>
      <c r="HNO127" s="4"/>
      <c r="HNP127" s="4"/>
      <c r="HNQ127" s="4"/>
      <c r="HNR127" s="4"/>
      <c r="HNS127" s="4"/>
      <c r="HNT127" s="4"/>
      <c r="HNU127" s="4"/>
      <c r="HNV127" s="4"/>
      <c r="HNW127" s="4"/>
      <c r="HNX127" s="4"/>
      <c r="HNY127" s="4"/>
      <c r="HNZ127" s="4"/>
      <c r="HOA127" s="4"/>
      <c r="HOB127" s="4"/>
      <c r="HOC127" s="4"/>
      <c r="HOD127" s="4"/>
      <c r="HOE127" s="4"/>
      <c r="HOF127" s="4"/>
      <c r="HOG127" s="4"/>
      <c r="HOH127" s="4"/>
      <c r="HOI127" s="4"/>
      <c r="HOJ127" s="4"/>
      <c r="HOK127" s="4"/>
      <c r="HOL127" s="4"/>
      <c r="HOM127" s="4"/>
      <c r="HON127" s="4"/>
      <c r="HOO127" s="4"/>
      <c r="HOP127" s="4"/>
      <c r="HOQ127" s="4"/>
      <c r="HOR127" s="4"/>
      <c r="HOS127" s="4"/>
      <c r="HOT127" s="4"/>
      <c r="HOU127" s="4"/>
      <c r="HOV127" s="4"/>
      <c r="HOW127" s="4"/>
      <c r="HOX127" s="4"/>
      <c r="HOY127" s="4"/>
      <c r="HOZ127" s="4"/>
      <c r="HPA127" s="4"/>
      <c r="HPB127" s="4"/>
      <c r="HPC127" s="4"/>
      <c r="HPD127" s="4"/>
      <c r="HPE127" s="4"/>
      <c r="HPF127" s="4"/>
      <c r="HPG127" s="4"/>
      <c r="HPH127" s="4"/>
      <c r="HPI127" s="4"/>
      <c r="HPJ127" s="4"/>
      <c r="HPK127" s="4"/>
      <c r="HPL127" s="4"/>
      <c r="HPM127" s="4"/>
      <c r="HPN127" s="4"/>
      <c r="HPO127" s="4"/>
      <c r="HPP127" s="4"/>
      <c r="HPQ127" s="4"/>
      <c r="HPR127" s="4"/>
      <c r="HPS127" s="4"/>
      <c r="HPT127" s="4"/>
      <c r="HPU127" s="4"/>
      <c r="HPV127" s="4"/>
      <c r="HPW127" s="4"/>
      <c r="HPX127" s="4"/>
      <c r="HPY127" s="4"/>
      <c r="HPZ127" s="4"/>
      <c r="HQA127" s="4"/>
      <c r="HQB127" s="4"/>
      <c r="HQC127" s="4"/>
      <c r="HQD127" s="4"/>
      <c r="HQE127" s="4"/>
      <c r="HQF127" s="4"/>
      <c r="HQG127" s="4"/>
      <c r="HQH127" s="4"/>
      <c r="HQI127" s="4"/>
      <c r="HQJ127" s="4"/>
      <c r="HQK127" s="4"/>
      <c r="HQL127" s="4"/>
      <c r="HQM127" s="4"/>
      <c r="HQN127" s="4"/>
      <c r="HQO127" s="4"/>
      <c r="HQP127" s="4"/>
      <c r="HQQ127" s="4"/>
      <c r="HQR127" s="4"/>
      <c r="HQS127" s="4"/>
      <c r="HQT127" s="4"/>
      <c r="HQU127" s="4"/>
      <c r="HQV127" s="4"/>
      <c r="HQW127" s="4"/>
      <c r="HQX127" s="4"/>
      <c r="HQY127" s="4"/>
      <c r="HQZ127" s="4"/>
      <c r="HRA127" s="4"/>
      <c r="HRB127" s="4"/>
      <c r="HRC127" s="4"/>
      <c r="HRD127" s="4"/>
      <c r="HRE127" s="4"/>
      <c r="HRF127" s="4"/>
      <c r="HRG127" s="4"/>
      <c r="HRH127" s="4"/>
      <c r="HRI127" s="4"/>
      <c r="HRJ127" s="4"/>
      <c r="HRK127" s="4"/>
      <c r="HRL127" s="4"/>
      <c r="HRM127" s="4"/>
      <c r="HRN127" s="4"/>
      <c r="HRO127" s="4"/>
      <c r="HRP127" s="4"/>
      <c r="HRQ127" s="4"/>
      <c r="HRR127" s="4"/>
      <c r="HRS127" s="4"/>
      <c r="HRT127" s="4"/>
      <c r="HRU127" s="4"/>
      <c r="HRV127" s="4"/>
      <c r="HRW127" s="4"/>
      <c r="HRX127" s="4"/>
      <c r="HRY127" s="4"/>
      <c r="HRZ127" s="4"/>
      <c r="HSA127" s="4"/>
      <c r="HSB127" s="4"/>
      <c r="HSC127" s="4"/>
      <c r="HSD127" s="4"/>
      <c r="HSE127" s="4"/>
      <c r="HSF127" s="4"/>
      <c r="HSG127" s="4"/>
      <c r="HSH127" s="4"/>
      <c r="HSI127" s="4"/>
      <c r="HSJ127" s="4"/>
      <c r="HSK127" s="4"/>
      <c r="HSL127" s="4"/>
      <c r="HSM127" s="4"/>
      <c r="HSN127" s="4"/>
      <c r="HSO127" s="4"/>
      <c r="HSP127" s="4"/>
      <c r="HSQ127" s="4"/>
      <c r="HSR127" s="4"/>
      <c r="HSS127" s="4"/>
      <c r="HST127" s="4"/>
      <c r="HSU127" s="4"/>
      <c r="HSV127" s="4"/>
      <c r="HSW127" s="4"/>
      <c r="HSX127" s="4"/>
      <c r="HSY127" s="4"/>
      <c r="HSZ127" s="4"/>
      <c r="HTA127" s="4"/>
      <c r="HTB127" s="4"/>
      <c r="HTC127" s="4"/>
      <c r="HTD127" s="4"/>
      <c r="HTE127" s="4"/>
      <c r="HTF127" s="4"/>
      <c r="HTG127" s="4"/>
      <c r="HTH127" s="4"/>
      <c r="HTI127" s="4"/>
      <c r="HTJ127" s="4"/>
      <c r="HTK127" s="4"/>
      <c r="HTL127" s="4"/>
      <c r="HTM127" s="4"/>
      <c r="HTN127" s="4"/>
      <c r="HTO127" s="4"/>
      <c r="HTP127" s="4"/>
      <c r="HTQ127" s="4"/>
      <c r="HTR127" s="4"/>
      <c r="HTS127" s="4"/>
      <c r="HTT127" s="4"/>
      <c r="HTU127" s="4"/>
      <c r="HTV127" s="4"/>
      <c r="HTW127" s="4"/>
      <c r="HTX127" s="4"/>
      <c r="HTY127" s="4"/>
      <c r="HTZ127" s="4"/>
      <c r="HUA127" s="4"/>
      <c r="HUB127" s="4"/>
      <c r="HUC127" s="4"/>
      <c r="HUD127" s="4"/>
      <c r="HUE127" s="4"/>
      <c r="HUF127" s="4"/>
      <c r="HUG127" s="4"/>
      <c r="HUH127" s="4"/>
      <c r="HUI127" s="4"/>
      <c r="HUJ127" s="4"/>
      <c r="HUK127" s="4"/>
      <c r="HUL127" s="4"/>
      <c r="HUM127" s="4"/>
      <c r="HUN127" s="4"/>
      <c r="HUO127" s="4"/>
      <c r="HUP127" s="4"/>
      <c r="HUQ127" s="4"/>
      <c r="HUR127" s="4"/>
      <c r="HUS127" s="4"/>
      <c r="HUT127" s="4"/>
      <c r="HUU127" s="4"/>
      <c r="HUV127" s="4"/>
      <c r="HUW127" s="4"/>
      <c r="HUX127" s="4"/>
      <c r="HUY127" s="4"/>
      <c r="HUZ127" s="4"/>
      <c r="HVA127" s="4"/>
      <c r="HVB127" s="4"/>
      <c r="HVC127" s="4"/>
      <c r="HVD127" s="4"/>
      <c r="HVE127" s="4"/>
      <c r="HVF127" s="4"/>
      <c r="HVG127" s="4"/>
      <c r="HVH127" s="4"/>
      <c r="HVI127" s="4"/>
      <c r="HVJ127" s="4"/>
      <c r="HVK127" s="4"/>
      <c r="HVL127" s="4"/>
      <c r="HVM127" s="4"/>
      <c r="HVN127" s="4"/>
      <c r="HVO127" s="4"/>
      <c r="HVP127" s="4"/>
      <c r="HVQ127" s="4"/>
      <c r="HVR127" s="4"/>
      <c r="HVS127" s="4"/>
      <c r="HVT127" s="4"/>
      <c r="HVU127" s="4"/>
      <c r="HVV127" s="4"/>
      <c r="HVW127" s="4"/>
      <c r="HVX127" s="4"/>
      <c r="HVY127" s="4"/>
      <c r="HVZ127" s="4"/>
      <c r="HWA127" s="4"/>
      <c r="HWB127" s="4"/>
      <c r="HWC127" s="4"/>
      <c r="HWD127" s="4"/>
      <c r="HWE127" s="4"/>
      <c r="HWF127" s="4"/>
      <c r="HWG127" s="4"/>
      <c r="HWH127" s="4"/>
      <c r="HWI127" s="4"/>
      <c r="HWJ127" s="4"/>
      <c r="HWK127" s="4"/>
      <c r="HWL127" s="4"/>
      <c r="HWM127" s="4"/>
      <c r="HWN127" s="4"/>
      <c r="HWO127" s="4"/>
      <c r="HWP127" s="4"/>
      <c r="HWQ127" s="4"/>
      <c r="HWR127" s="4"/>
      <c r="HWS127" s="4"/>
      <c r="HWT127" s="4"/>
      <c r="HWU127" s="4"/>
      <c r="HWV127" s="4"/>
      <c r="HWW127" s="4"/>
      <c r="HWX127" s="4"/>
      <c r="HWY127" s="4"/>
      <c r="HWZ127" s="4"/>
      <c r="HXA127" s="4"/>
      <c r="HXB127" s="4"/>
      <c r="HXC127" s="4"/>
      <c r="HXD127" s="4"/>
      <c r="HXE127" s="4"/>
      <c r="HXF127" s="4"/>
      <c r="HXG127" s="4"/>
      <c r="HXH127" s="4"/>
      <c r="HXI127" s="4"/>
      <c r="HXJ127" s="4"/>
      <c r="HXK127" s="4"/>
      <c r="HXL127" s="4"/>
      <c r="HXM127" s="4"/>
      <c r="HXN127" s="4"/>
      <c r="HXO127" s="4"/>
      <c r="HXP127" s="4"/>
      <c r="HXQ127" s="4"/>
      <c r="HXR127" s="4"/>
      <c r="HXS127" s="4"/>
      <c r="HXT127" s="4"/>
      <c r="HXU127" s="4"/>
      <c r="HXV127" s="4"/>
      <c r="HXW127" s="4"/>
      <c r="HXX127" s="4"/>
      <c r="HXY127" s="4"/>
      <c r="HXZ127" s="4"/>
      <c r="HYA127" s="4"/>
      <c r="HYB127" s="4"/>
      <c r="HYC127" s="4"/>
      <c r="HYD127" s="4"/>
      <c r="HYE127" s="4"/>
      <c r="HYF127" s="4"/>
      <c r="HYG127" s="4"/>
      <c r="HYH127" s="4"/>
      <c r="HYI127" s="4"/>
      <c r="HYJ127" s="4"/>
      <c r="HYK127" s="4"/>
      <c r="HYL127" s="4"/>
      <c r="HYM127" s="4"/>
      <c r="HYN127" s="4"/>
      <c r="HYO127" s="4"/>
      <c r="HYP127" s="4"/>
      <c r="HYQ127" s="4"/>
      <c r="HYR127" s="4"/>
      <c r="HYS127" s="4"/>
      <c r="HYT127" s="4"/>
      <c r="HYU127" s="4"/>
      <c r="HYV127" s="4"/>
      <c r="HYW127" s="4"/>
      <c r="HYX127" s="4"/>
      <c r="HYY127" s="4"/>
      <c r="HYZ127" s="4"/>
      <c r="HZA127" s="4"/>
      <c r="HZB127" s="4"/>
      <c r="HZC127" s="4"/>
      <c r="HZD127" s="4"/>
      <c r="HZE127" s="4"/>
      <c r="HZF127" s="4"/>
      <c r="HZG127" s="4"/>
      <c r="HZH127" s="4"/>
      <c r="HZI127" s="4"/>
      <c r="HZJ127" s="4"/>
      <c r="HZK127" s="4"/>
      <c r="HZL127" s="4"/>
      <c r="HZM127" s="4"/>
      <c r="HZN127" s="4"/>
      <c r="HZO127" s="4"/>
      <c r="HZP127" s="4"/>
      <c r="HZQ127" s="4"/>
      <c r="HZR127" s="4"/>
      <c r="HZS127" s="4"/>
      <c r="HZT127" s="4"/>
      <c r="HZU127" s="4"/>
      <c r="HZV127" s="4"/>
      <c r="HZW127" s="4"/>
      <c r="HZX127" s="4"/>
      <c r="HZY127" s="4"/>
      <c r="HZZ127" s="4"/>
      <c r="IAA127" s="4"/>
      <c r="IAB127" s="4"/>
      <c r="IAC127" s="4"/>
      <c r="IAD127" s="4"/>
      <c r="IAE127" s="4"/>
      <c r="IAF127" s="4"/>
      <c r="IAG127" s="4"/>
      <c r="IAH127" s="4"/>
      <c r="IAI127" s="4"/>
      <c r="IAJ127" s="4"/>
      <c r="IAK127" s="4"/>
      <c r="IAL127" s="4"/>
      <c r="IAM127" s="4"/>
      <c r="IAN127" s="4"/>
      <c r="IAO127" s="4"/>
      <c r="IAP127" s="4"/>
      <c r="IAQ127" s="4"/>
      <c r="IAR127" s="4"/>
      <c r="IAS127" s="4"/>
      <c r="IAT127" s="4"/>
      <c r="IAU127" s="4"/>
      <c r="IAV127" s="4"/>
      <c r="IAW127" s="4"/>
      <c r="IAX127" s="4"/>
      <c r="IAY127" s="4"/>
      <c r="IAZ127" s="4"/>
      <c r="IBA127" s="4"/>
      <c r="IBB127" s="4"/>
      <c r="IBC127" s="4"/>
      <c r="IBD127" s="4"/>
      <c r="IBE127" s="4"/>
      <c r="IBF127" s="4"/>
      <c r="IBG127" s="4"/>
      <c r="IBH127" s="4"/>
      <c r="IBI127" s="4"/>
      <c r="IBJ127" s="4"/>
      <c r="IBK127" s="4"/>
      <c r="IBL127" s="4"/>
      <c r="IBM127" s="4"/>
      <c r="IBN127" s="4"/>
      <c r="IBO127" s="4"/>
      <c r="IBP127" s="4"/>
      <c r="IBQ127" s="4"/>
      <c r="IBR127" s="4"/>
      <c r="IBS127" s="4"/>
      <c r="IBT127" s="4"/>
      <c r="IBU127" s="4"/>
      <c r="IBV127" s="4"/>
      <c r="IBW127" s="4"/>
      <c r="IBX127" s="4"/>
      <c r="IBY127" s="4"/>
      <c r="IBZ127" s="4"/>
      <c r="ICA127" s="4"/>
      <c r="ICB127" s="4"/>
      <c r="ICC127" s="4"/>
      <c r="ICD127" s="4"/>
      <c r="ICE127" s="4"/>
      <c r="ICF127" s="4"/>
      <c r="ICG127" s="4"/>
      <c r="ICH127" s="4"/>
      <c r="ICI127" s="4"/>
      <c r="ICJ127" s="4"/>
      <c r="ICK127" s="4"/>
      <c r="ICL127" s="4"/>
      <c r="ICM127" s="4"/>
      <c r="ICN127" s="4"/>
      <c r="ICO127" s="4"/>
      <c r="ICP127" s="4"/>
      <c r="ICQ127" s="4"/>
      <c r="ICR127" s="4"/>
      <c r="ICS127" s="4"/>
      <c r="ICT127" s="4"/>
      <c r="ICU127" s="4"/>
      <c r="ICV127" s="4"/>
      <c r="ICW127" s="4"/>
      <c r="ICX127" s="4"/>
      <c r="ICY127" s="4"/>
      <c r="ICZ127" s="4"/>
      <c r="IDA127" s="4"/>
      <c r="IDB127" s="4"/>
      <c r="IDC127" s="4"/>
      <c r="IDD127" s="4"/>
      <c r="IDE127" s="4"/>
      <c r="IDF127" s="4"/>
      <c r="IDG127" s="4"/>
      <c r="IDH127" s="4"/>
      <c r="IDI127" s="4"/>
      <c r="IDJ127" s="4"/>
      <c r="IDK127" s="4"/>
      <c r="IDL127" s="4"/>
      <c r="IDM127" s="4"/>
      <c r="IDN127" s="4"/>
      <c r="IDO127" s="4"/>
      <c r="IDP127" s="4"/>
      <c r="IDQ127" s="4"/>
      <c r="IDR127" s="4"/>
      <c r="IDS127" s="4"/>
      <c r="IDT127" s="4"/>
      <c r="IDU127" s="4"/>
      <c r="IDV127" s="4"/>
      <c r="IDW127" s="4"/>
      <c r="IDX127" s="4"/>
      <c r="IDY127" s="4"/>
      <c r="IDZ127" s="4"/>
      <c r="IEA127" s="4"/>
      <c r="IEB127" s="4"/>
      <c r="IEC127" s="4"/>
      <c r="IED127" s="4"/>
      <c r="IEE127" s="4"/>
      <c r="IEF127" s="4"/>
      <c r="IEG127" s="4"/>
      <c r="IEH127" s="4"/>
      <c r="IEI127" s="4"/>
      <c r="IEJ127" s="4"/>
      <c r="IEK127" s="4"/>
      <c r="IEL127" s="4"/>
      <c r="IEM127" s="4"/>
      <c r="IEN127" s="4"/>
      <c r="IEO127" s="4"/>
      <c r="IEP127" s="4"/>
      <c r="IEQ127" s="4"/>
      <c r="IER127" s="4"/>
      <c r="IES127" s="4"/>
      <c r="IET127" s="4"/>
      <c r="IEU127" s="4"/>
      <c r="IEV127" s="4"/>
      <c r="IEW127" s="4"/>
      <c r="IEX127" s="4"/>
      <c r="IEY127" s="4"/>
      <c r="IEZ127" s="4"/>
      <c r="IFA127" s="4"/>
      <c r="IFB127" s="4"/>
      <c r="IFC127" s="4"/>
      <c r="IFD127" s="4"/>
      <c r="IFE127" s="4"/>
      <c r="IFF127" s="4"/>
      <c r="IFG127" s="4"/>
      <c r="IFH127" s="4"/>
      <c r="IFI127" s="4"/>
      <c r="IFJ127" s="4"/>
      <c r="IFK127" s="4"/>
      <c r="IFL127" s="4"/>
      <c r="IFM127" s="4"/>
      <c r="IFN127" s="4"/>
      <c r="IFO127" s="4"/>
      <c r="IFP127" s="4"/>
      <c r="IFQ127" s="4"/>
      <c r="IFR127" s="4"/>
      <c r="IFS127" s="4"/>
      <c r="IFT127" s="4"/>
      <c r="IFU127" s="4"/>
      <c r="IFV127" s="4"/>
      <c r="IFW127" s="4"/>
      <c r="IFX127" s="4"/>
      <c r="IFY127" s="4"/>
      <c r="IFZ127" s="4"/>
      <c r="IGA127" s="4"/>
      <c r="IGB127" s="4"/>
      <c r="IGC127" s="4"/>
      <c r="IGD127" s="4"/>
      <c r="IGE127" s="4"/>
      <c r="IGF127" s="4"/>
      <c r="IGG127" s="4"/>
      <c r="IGH127" s="4"/>
      <c r="IGI127" s="4"/>
      <c r="IGJ127" s="4"/>
      <c r="IGK127" s="4"/>
      <c r="IGL127" s="4"/>
      <c r="IGM127" s="4"/>
      <c r="IGN127" s="4"/>
      <c r="IGO127" s="4"/>
      <c r="IGP127" s="4"/>
      <c r="IGQ127" s="4"/>
      <c r="IGR127" s="4"/>
      <c r="IGS127" s="4"/>
      <c r="IGT127" s="4"/>
      <c r="IGU127" s="4"/>
      <c r="IGV127" s="4"/>
      <c r="IGW127" s="4"/>
      <c r="IGX127" s="4"/>
      <c r="IGY127" s="4"/>
      <c r="IGZ127" s="4"/>
      <c r="IHA127" s="4"/>
      <c r="IHB127" s="4"/>
      <c r="IHC127" s="4"/>
      <c r="IHD127" s="4"/>
      <c r="IHE127" s="4"/>
      <c r="IHF127" s="4"/>
      <c r="IHG127" s="4"/>
      <c r="IHH127" s="4"/>
      <c r="IHI127" s="4"/>
      <c r="IHJ127" s="4"/>
      <c r="IHK127" s="4"/>
      <c r="IHL127" s="4"/>
      <c r="IHM127" s="4"/>
      <c r="IHN127" s="4"/>
      <c r="IHO127" s="4"/>
      <c r="IHP127" s="4"/>
      <c r="IHQ127" s="4"/>
      <c r="IHR127" s="4"/>
      <c r="IHS127" s="4"/>
      <c r="IHT127" s="4"/>
      <c r="IHU127" s="4"/>
      <c r="IHV127" s="4"/>
      <c r="IHW127" s="4"/>
      <c r="IHX127" s="4"/>
      <c r="IHY127" s="4"/>
      <c r="IHZ127" s="4"/>
      <c r="IIA127" s="4"/>
      <c r="IIB127" s="4"/>
      <c r="IIC127" s="4"/>
      <c r="IID127" s="4"/>
      <c r="IIE127" s="4"/>
      <c r="IIF127" s="4"/>
      <c r="IIG127" s="4"/>
      <c r="IIH127" s="4"/>
      <c r="III127" s="4"/>
      <c r="IIJ127" s="4"/>
      <c r="IIK127" s="4"/>
      <c r="IIL127" s="4"/>
      <c r="IIM127" s="4"/>
      <c r="IIN127" s="4"/>
      <c r="IIO127" s="4"/>
      <c r="IIP127" s="4"/>
      <c r="IIQ127" s="4"/>
      <c r="IIR127" s="4"/>
      <c r="IIS127" s="4"/>
      <c r="IIT127" s="4"/>
      <c r="IIU127" s="4"/>
      <c r="IIV127" s="4"/>
      <c r="IIW127" s="4"/>
      <c r="IIX127" s="4"/>
      <c r="IIY127" s="4"/>
      <c r="IIZ127" s="4"/>
      <c r="IJA127" s="4"/>
      <c r="IJB127" s="4"/>
      <c r="IJC127" s="4"/>
      <c r="IJD127" s="4"/>
      <c r="IJE127" s="4"/>
      <c r="IJF127" s="4"/>
      <c r="IJG127" s="4"/>
      <c r="IJH127" s="4"/>
      <c r="IJI127" s="4"/>
      <c r="IJJ127" s="4"/>
      <c r="IJK127" s="4"/>
      <c r="IJL127" s="4"/>
      <c r="IJM127" s="4"/>
      <c r="IJN127" s="4"/>
      <c r="IJO127" s="4"/>
      <c r="IJP127" s="4"/>
      <c r="IJQ127" s="4"/>
      <c r="IJR127" s="4"/>
      <c r="IJS127" s="4"/>
      <c r="IJT127" s="4"/>
      <c r="IJU127" s="4"/>
      <c r="IJV127" s="4"/>
      <c r="IJW127" s="4"/>
      <c r="IJX127" s="4"/>
      <c r="IJY127" s="4"/>
      <c r="IJZ127" s="4"/>
      <c r="IKA127" s="4"/>
      <c r="IKB127" s="4"/>
      <c r="IKC127" s="4"/>
      <c r="IKD127" s="4"/>
      <c r="IKE127" s="4"/>
      <c r="IKF127" s="4"/>
      <c r="IKG127" s="4"/>
      <c r="IKH127" s="4"/>
      <c r="IKI127" s="4"/>
      <c r="IKJ127" s="4"/>
      <c r="IKK127" s="4"/>
      <c r="IKL127" s="4"/>
      <c r="IKM127" s="4"/>
      <c r="IKN127" s="4"/>
      <c r="IKO127" s="4"/>
      <c r="IKP127" s="4"/>
      <c r="IKQ127" s="4"/>
      <c r="IKR127" s="4"/>
      <c r="IKS127" s="4"/>
      <c r="IKT127" s="4"/>
      <c r="IKU127" s="4"/>
      <c r="IKV127" s="4"/>
      <c r="IKW127" s="4"/>
      <c r="IKX127" s="4"/>
      <c r="IKY127" s="4"/>
      <c r="IKZ127" s="4"/>
      <c r="ILA127" s="4"/>
      <c r="ILB127" s="4"/>
      <c r="ILC127" s="4"/>
      <c r="ILD127" s="4"/>
      <c r="ILE127" s="4"/>
      <c r="ILF127" s="4"/>
      <c r="ILG127" s="4"/>
      <c r="ILH127" s="4"/>
      <c r="ILI127" s="4"/>
      <c r="ILJ127" s="4"/>
      <c r="ILK127" s="4"/>
      <c r="ILL127" s="4"/>
      <c r="ILM127" s="4"/>
      <c r="ILN127" s="4"/>
      <c r="ILO127" s="4"/>
      <c r="ILP127" s="4"/>
      <c r="ILQ127" s="4"/>
      <c r="ILR127" s="4"/>
      <c r="ILS127" s="4"/>
      <c r="ILT127" s="4"/>
      <c r="ILU127" s="4"/>
      <c r="ILV127" s="4"/>
      <c r="ILW127" s="4"/>
      <c r="ILX127" s="4"/>
      <c r="ILY127" s="4"/>
      <c r="ILZ127" s="4"/>
      <c r="IMA127" s="4"/>
      <c r="IMB127" s="4"/>
      <c r="IMC127" s="4"/>
      <c r="IMD127" s="4"/>
      <c r="IME127" s="4"/>
      <c r="IMF127" s="4"/>
      <c r="IMG127" s="4"/>
      <c r="IMH127" s="4"/>
      <c r="IMI127" s="4"/>
      <c r="IMJ127" s="4"/>
      <c r="IMK127" s="4"/>
      <c r="IML127" s="4"/>
      <c r="IMM127" s="4"/>
      <c r="IMN127" s="4"/>
      <c r="IMO127" s="4"/>
      <c r="IMP127" s="4"/>
      <c r="IMQ127" s="4"/>
      <c r="IMR127" s="4"/>
      <c r="IMS127" s="4"/>
      <c r="IMT127" s="4"/>
      <c r="IMU127" s="4"/>
      <c r="IMV127" s="4"/>
      <c r="IMW127" s="4"/>
      <c r="IMX127" s="4"/>
      <c r="IMY127" s="4"/>
      <c r="IMZ127" s="4"/>
      <c r="INA127" s="4"/>
      <c r="INB127" s="4"/>
      <c r="INC127" s="4"/>
      <c r="IND127" s="4"/>
      <c r="INE127" s="4"/>
      <c r="INF127" s="4"/>
      <c r="ING127" s="4"/>
      <c r="INH127" s="4"/>
      <c r="INI127" s="4"/>
      <c r="INJ127" s="4"/>
      <c r="INK127" s="4"/>
      <c r="INL127" s="4"/>
      <c r="INM127" s="4"/>
      <c r="INN127" s="4"/>
      <c r="INO127" s="4"/>
      <c r="INP127" s="4"/>
      <c r="INQ127" s="4"/>
      <c r="INR127" s="4"/>
      <c r="INS127" s="4"/>
      <c r="INT127" s="4"/>
      <c r="INU127" s="4"/>
      <c r="INV127" s="4"/>
      <c r="INW127" s="4"/>
      <c r="INX127" s="4"/>
      <c r="INY127" s="4"/>
      <c r="INZ127" s="4"/>
      <c r="IOA127" s="4"/>
      <c r="IOB127" s="4"/>
      <c r="IOC127" s="4"/>
      <c r="IOD127" s="4"/>
      <c r="IOE127" s="4"/>
      <c r="IOF127" s="4"/>
      <c r="IOG127" s="4"/>
      <c r="IOH127" s="4"/>
      <c r="IOI127" s="4"/>
      <c r="IOJ127" s="4"/>
      <c r="IOK127" s="4"/>
      <c r="IOL127" s="4"/>
      <c r="IOM127" s="4"/>
      <c r="ION127" s="4"/>
      <c r="IOO127" s="4"/>
      <c r="IOP127" s="4"/>
      <c r="IOQ127" s="4"/>
      <c r="IOR127" s="4"/>
      <c r="IOS127" s="4"/>
      <c r="IOT127" s="4"/>
      <c r="IOU127" s="4"/>
      <c r="IOV127" s="4"/>
      <c r="IOW127" s="4"/>
      <c r="IOX127" s="4"/>
      <c r="IOY127" s="4"/>
      <c r="IOZ127" s="4"/>
      <c r="IPA127" s="4"/>
      <c r="IPB127" s="4"/>
      <c r="IPC127" s="4"/>
      <c r="IPD127" s="4"/>
      <c r="IPE127" s="4"/>
      <c r="IPF127" s="4"/>
      <c r="IPG127" s="4"/>
      <c r="IPH127" s="4"/>
      <c r="IPI127" s="4"/>
      <c r="IPJ127" s="4"/>
      <c r="IPK127" s="4"/>
      <c r="IPL127" s="4"/>
      <c r="IPM127" s="4"/>
      <c r="IPN127" s="4"/>
      <c r="IPO127" s="4"/>
      <c r="IPP127" s="4"/>
      <c r="IPQ127" s="4"/>
      <c r="IPR127" s="4"/>
      <c r="IPS127" s="4"/>
      <c r="IPT127" s="4"/>
      <c r="IPU127" s="4"/>
      <c r="IPV127" s="4"/>
      <c r="IPW127" s="4"/>
      <c r="IPX127" s="4"/>
      <c r="IPY127" s="4"/>
      <c r="IPZ127" s="4"/>
      <c r="IQA127" s="4"/>
      <c r="IQB127" s="4"/>
      <c r="IQC127" s="4"/>
      <c r="IQD127" s="4"/>
      <c r="IQE127" s="4"/>
      <c r="IQF127" s="4"/>
      <c r="IQG127" s="4"/>
      <c r="IQH127" s="4"/>
      <c r="IQI127" s="4"/>
      <c r="IQJ127" s="4"/>
      <c r="IQK127" s="4"/>
      <c r="IQL127" s="4"/>
      <c r="IQM127" s="4"/>
      <c r="IQN127" s="4"/>
      <c r="IQO127" s="4"/>
      <c r="IQP127" s="4"/>
      <c r="IQQ127" s="4"/>
      <c r="IQR127" s="4"/>
      <c r="IQS127" s="4"/>
      <c r="IQT127" s="4"/>
      <c r="IQU127" s="4"/>
      <c r="IQV127" s="4"/>
      <c r="IQW127" s="4"/>
      <c r="IQX127" s="4"/>
      <c r="IQY127" s="4"/>
      <c r="IQZ127" s="4"/>
      <c r="IRA127" s="4"/>
      <c r="IRB127" s="4"/>
      <c r="IRC127" s="4"/>
      <c r="IRD127" s="4"/>
      <c r="IRE127" s="4"/>
      <c r="IRF127" s="4"/>
      <c r="IRG127" s="4"/>
      <c r="IRH127" s="4"/>
      <c r="IRI127" s="4"/>
      <c r="IRJ127" s="4"/>
      <c r="IRK127" s="4"/>
      <c r="IRL127" s="4"/>
      <c r="IRM127" s="4"/>
      <c r="IRN127" s="4"/>
      <c r="IRO127" s="4"/>
      <c r="IRP127" s="4"/>
      <c r="IRQ127" s="4"/>
      <c r="IRR127" s="4"/>
      <c r="IRS127" s="4"/>
      <c r="IRT127" s="4"/>
      <c r="IRU127" s="4"/>
      <c r="IRV127" s="4"/>
      <c r="IRW127" s="4"/>
      <c r="IRX127" s="4"/>
      <c r="IRY127" s="4"/>
      <c r="IRZ127" s="4"/>
      <c r="ISA127" s="4"/>
      <c r="ISB127" s="4"/>
      <c r="ISC127" s="4"/>
      <c r="ISD127" s="4"/>
      <c r="ISE127" s="4"/>
      <c r="ISF127" s="4"/>
      <c r="ISG127" s="4"/>
      <c r="ISH127" s="4"/>
      <c r="ISI127" s="4"/>
      <c r="ISJ127" s="4"/>
      <c r="ISK127" s="4"/>
      <c r="ISL127" s="4"/>
      <c r="ISM127" s="4"/>
      <c r="ISN127" s="4"/>
      <c r="ISO127" s="4"/>
      <c r="ISP127" s="4"/>
      <c r="ISQ127" s="4"/>
      <c r="ISR127" s="4"/>
      <c r="ISS127" s="4"/>
      <c r="IST127" s="4"/>
      <c r="ISU127" s="4"/>
      <c r="ISV127" s="4"/>
      <c r="ISW127" s="4"/>
      <c r="ISX127" s="4"/>
      <c r="ISY127" s="4"/>
      <c r="ISZ127" s="4"/>
      <c r="ITA127" s="4"/>
      <c r="ITB127" s="4"/>
      <c r="ITC127" s="4"/>
      <c r="ITD127" s="4"/>
      <c r="ITE127" s="4"/>
      <c r="ITF127" s="4"/>
      <c r="ITG127" s="4"/>
      <c r="ITH127" s="4"/>
      <c r="ITI127" s="4"/>
      <c r="ITJ127" s="4"/>
      <c r="ITK127" s="4"/>
      <c r="ITL127" s="4"/>
      <c r="ITM127" s="4"/>
      <c r="ITN127" s="4"/>
      <c r="ITO127" s="4"/>
      <c r="ITP127" s="4"/>
      <c r="ITQ127" s="4"/>
      <c r="ITR127" s="4"/>
      <c r="ITS127" s="4"/>
      <c r="ITT127" s="4"/>
      <c r="ITU127" s="4"/>
      <c r="ITV127" s="4"/>
      <c r="ITW127" s="4"/>
      <c r="ITX127" s="4"/>
      <c r="ITY127" s="4"/>
      <c r="ITZ127" s="4"/>
      <c r="IUA127" s="4"/>
      <c r="IUB127" s="4"/>
      <c r="IUC127" s="4"/>
      <c r="IUD127" s="4"/>
      <c r="IUE127" s="4"/>
      <c r="IUF127" s="4"/>
      <c r="IUG127" s="4"/>
      <c r="IUH127" s="4"/>
      <c r="IUI127" s="4"/>
      <c r="IUJ127" s="4"/>
      <c r="IUK127" s="4"/>
      <c r="IUL127" s="4"/>
      <c r="IUM127" s="4"/>
      <c r="IUN127" s="4"/>
      <c r="IUO127" s="4"/>
      <c r="IUP127" s="4"/>
      <c r="IUQ127" s="4"/>
      <c r="IUR127" s="4"/>
      <c r="IUS127" s="4"/>
      <c r="IUT127" s="4"/>
      <c r="IUU127" s="4"/>
      <c r="IUV127" s="4"/>
      <c r="IUW127" s="4"/>
      <c r="IUX127" s="4"/>
      <c r="IUY127" s="4"/>
      <c r="IUZ127" s="4"/>
      <c r="IVA127" s="4"/>
      <c r="IVB127" s="4"/>
      <c r="IVC127" s="4"/>
      <c r="IVD127" s="4"/>
      <c r="IVE127" s="4"/>
      <c r="IVF127" s="4"/>
      <c r="IVG127" s="4"/>
      <c r="IVH127" s="4"/>
      <c r="IVI127" s="4"/>
      <c r="IVJ127" s="4"/>
      <c r="IVK127" s="4"/>
      <c r="IVL127" s="4"/>
      <c r="IVM127" s="4"/>
      <c r="IVN127" s="4"/>
      <c r="IVO127" s="4"/>
      <c r="IVP127" s="4"/>
      <c r="IVQ127" s="4"/>
      <c r="IVR127" s="4"/>
      <c r="IVS127" s="4"/>
      <c r="IVT127" s="4"/>
      <c r="IVU127" s="4"/>
      <c r="IVV127" s="4"/>
      <c r="IVW127" s="4"/>
      <c r="IVX127" s="4"/>
      <c r="IVY127" s="4"/>
      <c r="IVZ127" s="4"/>
      <c r="IWA127" s="4"/>
      <c r="IWB127" s="4"/>
      <c r="IWC127" s="4"/>
      <c r="IWD127" s="4"/>
      <c r="IWE127" s="4"/>
      <c r="IWF127" s="4"/>
      <c r="IWG127" s="4"/>
      <c r="IWH127" s="4"/>
      <c r="IWI127" s="4"/>
      <c r="IWJ127" s="4"/>
      <c r="IWK127" s="4"/>
      <c r="IWL127" s="4"/>
      <c r="IWM127" s="4"/>
      <c r="IWN127" s="4"/>
      <c r="IWO127" s="4"/>
      <c r="IWP127" s="4"/>
      <c r="IWQ127" s="4"/>
      <c r="IWR127" s="4"/>
      <c r="IWS127" s="4"/>
      <c r="IWT127" s="4"/>
      <c r="IWU127" s="4"/>
      <c r="IWV127" s="4"/>
      <c r="IWW127" s="4"/>
      <c r="IWX127" s="4"/>
      <c r="IWY127" s="4"/>
      <c r="IWZ127" s="4"/>
      <c r="IXA127" s="4"/>
      <c r="IXB127" s="4"/>
      <c r="IXC127" s="4"/>
      <c r="IXD127" s="4"/>
      <c r="IXE127" s="4"/>
      <c r="IXF127" s="4"/>
      <c r="IXG127" s="4"/>
      <c r="IXH127" s="4"/>
      <c r="IXI127" s="4"/>
      <c r="IXJ127" s="4"/>
      <c r="IXK127" s="4"/>
      <c r="IXL127" s="4"/>
      <c r="IXM127" s="4"/>
      <c r="IXN127" s="4"/>
      <c r="IXO127" s="4"/>
      <c r="IXP127" s="4"/>
      <c r="IXQ127" s="4"/>
      <c r="IXR127" s="4"/>
      <c r="IXS127" s="4"/>
      <c r="IXT127" s="4"/>
      <c r="IXU127" s="4"/>
      <c r="IXV127" s="4"/>
      <c r="IXW127" s="4"/>
      <c r="IXX127" s="4"/>
      <c r="IXY127" s="4"/>
      <c r="IXZ127" s="4"/>
      <c r="IYA127" s="4"/>
      <c r="IYB127" s="4"/>
      <c r="IYC127" s="4"/>
      <c r="IYD127" s="4"/>
      <c r="IYE127" s="4"/>
      <c r="IYF127" s="4"/>
      <c r="IYG127" s="4"/>
      <c r="IYH127" s="4"/>
      <c r="IYI127" s="4"/>
      <c r="IYJ127" s="4"/>
      <c r="IYK127" s="4"/>
      <c r="IYL127" s="4"/>
      <c r="IYM127" s="4"/>
      <c r="IYN127" s="4"/>
      <c r="IYO127" s="4"/>
      <c r="IYP127" s="4"/>
      <c r="IYQ127" s="4"/>
      <c r="IYR127" s="4"/>
      <c r="IYS127" s="4"/>
      <c r="IYT127" s="4"/>
      <c r="IYU127" s="4"/>
      <c r="IYV127" s="4"/>
      <c r="IYW127" s="4"/>
      <c r="IYX127" s="4"/>
      <c r="IYY127" s="4"/>
      <c r="IYZ127" s="4"/>
      <c r="IZA127" s="4"/>
      <c r="IZB127" s="4"/>
      <c r="IZC127" s="4"/>
      <c r="IZD127" s="4"/>
      <c r="IZE127" s="4"/>
      <c r="IZF127" s="4"/>
      <c r="IZG127" s="4"/>
      <c r="IZH127" s="4"/>
      <c r="IZI127" s="4"/>
      <c r="IZJ127" s="4"/>
      <c r="IZK127" s="4"/>
      <c r="IZL127" s="4"/>
      <c r="IZM127" s="4"/>
      <c r="IZN127" s="4"/>
      <c r="IZO127" s="4"/>
      <c r="IZP127" s="4"/>
      <c r="IZQ127" s="4"/>
      <c r="IZR127" s="4"/>
      <c r="IZS127" s="4"/>
      <c r="IZT127" s="4"/>
      <c r="IZU127" s="4"/>
      <c r="IZV127" s="4"/>
      <c r="IZW127" s="4"/>
      <c r="IZX127" s="4"/>
      <c r="IZY127" s="4"/>
      <c r="IZZ127" s="4"/>
      <c r="JAA127" s="4"/>
      <c r="JAB127" s="4"/>
      <c r="JAC127" s="4"/>
      <c r="JAD127" s="4"/>
      <c r="JAE127" s="4"/>
      <c r="JAF127" s="4"/>
      <c r="JAG127" s="4"/>
      <c r="JAH127" s="4"/>
      <c r="JAI127" s="4"/>
      <c r="JAJ127" s="4"/>
      <c r="JAK127" s="4"/>
      <c r="JAL127" s="4"/>
      <c r="JAM127" s="4"/>
      <c r="JAN127" s="4"/>
      <c r="JAO127" s="4"/>
      <c r="JAP127" s="4"/>
      <c r="JAQ127" s="4"/>
      <c r="JAR127" s="4"/>
      <c r="JAS127" s="4"/>
      <c r="JAT127" s="4"/>
      <c r="JAU127" s="4"/>
      <c r="JAV127" s="4"/>
      <c r="JAW127" s="4"/>
      <c r="JAX127" s="4"/>
      <c r="JAY127" s="4"/>
      <c r="JAZ127" s="4"/>
      <c r="JBA127" s="4"/>
      <c r="JBB127" s="4"/>
      <c r="JBC127" s="4"/>
      <c r="JBD127" s="4"/>
      <c r="JBE127" s="4"/>
      <c r="JBF127" s="4"/>
      <c r="JBG127" s="4"/>
      <c r="JBH127" s="4"/>
      <c r="JBI127" s="4"/>
      <c r="JBJ127" s="4"/>
      <c r="JBK127" s="4"/>
      <c r="JBL127" s="4"/>
      <c r="JBM127" s="4"/>
      <c r="JBN127" s="4"/>
      <c r="JBO127" s="4"/>
      <c r="JBP127" s="4"/>
      <c r="JBQ127" s="4"/>
      <c r="JBR127" s="4"/>
      <c r="JBS127" s="4"/>
      <c r="JBT127" s="4"/>
      <c r="JBU127" s="4"/>
      <c r="JBV127" s="4"/>
      <c r="JBW127" s="4"/>
      <c r="JBX127" s="4"/>
      <c r="JBY127" s="4"/>
      <c r="JBZ127" s="4"/>
      <c r="JCA127" s="4"/>
      <c r="JCB127" s="4"/>
      <c r="JCC127" s="4"/>
      <c r="JCD127" s="4"/>
      <c r="JCE127" s="4"/>
      <c r="JCF127" s="4"/>
      <c r="JCG127" s="4"/>
      <c r="JCH127" s="4"/>
      <c r="JCI127" s="4"/>
      <c r="JCJ127" s="4"/>
      <c r="JCK127" s="4"/>
      <c r="JCL127" s="4"/>
      <c r="JCM127" s="4"/>
      <c r="JCN127" s="4"/>
      <c r="JCO127" s="4"/>
      <c r="JCP127" s="4"/>
      <c r="JCQ127" s="4"/>
      <c r="JCR127" s="4"/>
      <c r="JCS127" s="4"/>
      <c r="JCT127" s="4"/>
      <c r="JCU127" s="4"/>
      <c r="JCV127" s="4"/>
      <c r="JCW127" s="4"/>
      <c r="JCX127" s="4"/>
      <c r="JCY127" s="4"/>
      <c r="JCZ127" s="4"/>
      <c r="JDA127" s="4"/>
      <c r="JDB127" s="4"/>
      <c r="JDC127" s="4"/>
      <c r="JDD127" s="4"/>
      <c r="JDE127" s="4"/>
      <c r="JDF127" s="4"/>
      <c r="JDG127" s="4"/>
      <c r="JDH127" s="4"/>
      <c r="JDI127" s="4"/>
      <c r="JDJ127" s="4"/>
      <c r="JDK127" s="4"/>
      <c r="JDL127" s="4"/>
      <c r="JDM127" s="4"/>
      <c r="JDN127" s="4"/>
      <c r="JDO127" s="4"/>
      <c r="JDP127" s="4"/>
      <c r="JDQ127" s="4"/>
      <c r="JDR127" s="4"/>
      <c r="JDS127" s="4"/>
      <c r="JDT127" s="4"/>
      <c r="JDU127" s="4"/>
      <c r="JDV127" s="4"/>
      <c r="JDW127" s="4"/>
      <c r="JDX127" s="4"/>
      <c r="JDY127" s="4"/>
      <c r="JDZ127" s="4"/>
      <c r="JEA127" s="4"/>
      <c r="JEB127" s="4"/>
      <c r="JEC127" s="4"/>
      <c r="JED127" s="4"/>
      <c r="JEE127" s="4"/>
      <c r="JEF127" s="4"/>
      <c r="JEG127" s="4"/>
      <c r="JEH127" s="4"/>
      <c r="JEI127" s="4"/>
      <c r="JEJ127" s="4"/>
      <c r="JEK127" s="4"/>
      <c r="JEL127" s="4"/>
      <c r="JEM127" s="4"/>
      <c r="JEN127" s="4"/>
      <c r="JEO127" s="4"/>
      <c r="JEP127" s="4"/>
      <c r="JEQ127" s="4"/>
      <c r="JER127" s="4"/>
      <c r="JES127" s="4"/>
      <c r="JET127" s="4"/>
      <c r="JEU127" s="4"/>
      <c r="JEV127" s="4"/>
      <c r="JEW127" s="4"/>
      <c r="JEX127" s="4"/>
      <c r="JEY127" s="4"/>
      <c r="JEZ127" s="4"/>
      <c r="JFA127" s="4"/>
      <c r="JFB127" s="4"/>
      <c r="JFC127" s="4"/>
      <c r="JFD127" s="4"/>
      <c r="JFE127" s="4"/>
      <c r="JFF127" s="4"/>
      <c r="JFG127" s="4"/>
      <c r="JFH127" s="4"/>
      <c r="JFI127" s="4"/>
      <c r="JFJ127" s="4"/>
      <c r="JFK127" s="4"/>
      <c r="JFL127" s="4"/>
      <c r="JFM127" s="4"/>
      <c r="JFN127" s="4"/>
      <c r="JFO127" s="4"/>
      <c r="JFP127" s="4"/>
      <c r="JFQ127" s="4"/>
      <c r="JFR127" s="4"/>
      <c r="JFS127" s="4"/>
      <c r="JFT127" s="4"/>
      <c r="JFU127" s="4"/>
      <c r="JFV127" s="4"/>
      <c r="JFW127" s="4"/>
      <c r="JFX127" s="4"/>
      <c r="JFY127" s="4"/>
      <c r="JFZ127" s="4"/>
      <c r="JGA127" s="4"/>
      <c r="JGB127" s="4"/>
      <c r="JGC127" s="4"/>
      <c r="JGD127" s="4"/>
      <c r="JGE127" s="4"/>
      <c r="JGF127" s="4"/>
      <c r="JGG127" s="4"/>
      <c r="JGH127" s="4"/>
      <c r="JGI127" s="4"/>
      <c r="JGJ127" s="4"/>
      <c r="JGK127" s="4"/>
      <c r="JGL127" s="4"/>
      <c r="JGM127" s="4"/>
      <c r="JGN127" s="4"/>
      <c r="JGO127" s="4"/>
      <c r="JGP127" s="4"/>
      <c r="JGQ127" s="4"/>
      <c r="JGR127" s="4"/>
      <c r="JGS127" s="4"/>
      <c r="JGT127" s="4"/>
      <c r="JGU127" s="4"/>
      <c r="JGV127" s="4"/>
      <c r="JGW127" s="4"/>
      <c r="JGX127" s="4"/>
      <c r="JGY127" s="4"/>
      <c r="JGZ127" s="4"/>
      <c r="JHA127" s="4"/>
      <c r="JHB127" s="4"/>
      <c r="JHC127" s="4"/>
      <c r="JHD127" s="4"/>
      <c r="JHE127" s="4"/>
      <c r="JHF127" s="4"/>
      <c r="JHG127" s="4"/>
      <c r="JHH127" s="4"/>
      <c r="JHI127" s="4"/>
      <c r="JHJ127" s="4"/>
      <c r="JHK127" s="4"/>
      <c r="JHL127" s="4"/>
      <c r="JHM127" s="4"/>
      <c r="JHN127" s="4"/>
      <c r="JHO127" s="4"/>
      <c r="JHP127" s="4"/>
      <c r="JHQ127" s="4"/>
      <c r="JHR127" s="4"/>
      <c r="JHS127" s="4"/>
      <c r="JHT127" s="4"/>
      <c r="JHU127" s="4"/>
      <c r="JHV127" s="4"/>
      <c r="JHW127" s="4"/>
      <c r="JHX127" s="4"/>
      <c r="JHY127" s="4"/>
      <c r="JHZ127" s="4"/>
      <c r="JIA127" s="4"/>
      <c r="JIB127" s="4"/>
      <c r="JIC127" s="4"/>
      <c r="JID127" s="4"/>
      <c r="JIE127" s="4"/>
      <c r="JIF127" s="4"/>
      <c r="JIG127" s="4"/>
      <c r="JIH127" s="4"/>
      <c r="JII127" s="4"/>
      <c r="JIJ127" s="4"/>
      <c r="JIK127" s="4"/>
      <c r="JIL127" s="4"/>
      <c r="JIM127" s="4"/>
      <c r="JIN127" s="4"/>
      <c r="JIO127" s="4"/>
      <c r="JIP127" s="4"/>
      <c r="JIQ127" s="4"/>
      <c r="JIR127" s="4"/>
      <c r="JIS127" s="4"/>
      <c r="JIT127" s="4"/>
      <c r="JIU127" s="4"/>
      <c r="JIV127" s="4"/>
      <c r="JIW127" s="4"/>
      <c r="JIX127" s="4"/>
      <c r="JIY127" s="4"/>
      <c r="JIZ127" s="4"/>
      <c r="JJA127" s="4"/>
      <c r="JJB127" s="4"/>
      <c r="JJC127" s="4"/>
      <c r="JJD127" s="4"/>
      <c r="JJE127" s="4"/>
      <c r="JJF127" s="4"/>
      <c r="JJG127" s="4"/>
      <c r="JJH127" s="4"/>
      <c r="JJI127" s="4"/>
      <c r="JJJ127" s="4"/>
      <c r="JJK127" s="4"/>
      <c r="JJL127" s="4"/>
      <c r="JJM127" s="4"/>
      <c r="JJN127" s="4"/>
      <c r="JJO127" s="4"/>
      <c r="JJP127" s="4"/>
      <c r="JJQ127" s="4"/>
      <c r="JJR127" s="4"/>
      <c r="JJS127" s="4"/>
      <c r="JJT127" s="4"/>
      <c r="JJU127" s="4"/>
      <c r="JJV127" s="4"/>
      <c r="JJW127" s="4"/>
      <c r="JJX127" s="4"/>
      <c r="JJY127" s="4"/>
      <c r="JJZ127" s="4"/>
      <c r="JKA127" s="4"/>
      <c r="JKB127" s="4"/>
      <c r="JKC127" s="4"/>
      <c r="JKD127" s="4"/>
      <c r="JKE127" s="4"/>
      <c r="JKF127" s="4"/>
      <c r="JKG127" s="4"/>
      <c r="JKH127" s="4"/>
      <c r="JKI127" s="4"/>
      <c r="JKJ127" s="4"/>
      <c r="JKK127" s="4"/>
      <c r="JKL127" s="4"/>
      <c r="JKM127" s="4"/>
      <c r="JKN127" s="4"/>
      <c r="JKO127" s="4"/>
      <c r="JKP127" s="4"/>
      <c r="JKQ127" s="4"/>
      <c r="JKR127" s="4"/>
      <c r="JKS127" s="4"/>
      <c r="JKT127" s="4"/>
      <c r="JKU127" s="4"/>
      <c r="JKV127" s="4"/>
      <c r="JKW127" s="4"/>
      <c r="JKX127" s="4"/>
      <c r="JKY127" s="4"/>
      <c r="JKZ127" s="4"/>
      <c r="JLA127" s="4"/>
      <c r="JLB127" s="4"/>
      <c r="JLC127" s="4"/>
      <c r="JLD127" s="4"/>
      <c r="JLE127" s="4"/>
      <c r="JLF127" s="4"/>
      <c r="JLG127" s="4"/>
      <c r="JLH127" s="4"/>
      <c r="JLI127" s="4"/>
      <c r="JLJ127" s="4"/>
      <c r="JLK127" s="4"/>
      <c r="JLL127" s="4"/>
      <c r="JLM127" s="4"/>
      <c r="JLN127" s="4"/>
      <c r="JLO127" s="4"/>
      <c r="JLP127" s="4"/>
      <c r="JLQ127" s="4"/>
      <c r="JLR127" s="4"/>
      <c r="JLS127" s="4"/>
      <c r="JLT127" s="4"/>
      <c r="JLU127" s="4"/>
      <c r="JLV127" s="4"/>
      <c r="JLW127" s="4"/>
      <c r="JLX127" s="4"/>
      <c r="JLY127" s="4"/>
      <c r="JLZ127" s="4"/>
      <c r="JMA127" s="4"/>
      <c r="JMB127" s="4"/>
      <c r="JMC127" s="4"/>
      <c r="JMD127" s="4"/>
      <c r="JME127" s="4"/>
      <c r="JMF127" s="4"/>
      <c r="JMG127" s="4"/>
      <c r="JMH127" s="4"/>
      <c r="JMI127" s="4"/>
      <c r="JMJ127" s="4"/>
      <c r="JMK127" s="4"/>
      <c r="JML127" s="4"/>
      <c r="JMM127" s="4"/>
      <c r="JMN127" s="4"/>
      <c r="JMO127" s="4"/>
      <c r="JMP127" s="4"/>
      <c r="JMQ127" s="4"/>
      <c r="JMR127" s="4"/>
      <c r="JMS127" s="4"/>
      <c r="JMT127" s="4"/>
      <c r="JMU127" s="4"/>
      <c r="JMV127" s="4"/>
      <c r="JMW127" s="4"/>
      <c r="JMX127" s="4"/>
      <c r="JMY127" s="4"/>
      <c r="JMZ127" s="4"/>
      <c r="JNA127" s="4"/>
      <c r="JNB127" s="4"/>
      <c r="JNC127" s="4"/>
      <c r="JND127" s="4"/>
      <c r="JNE127" s="4"/>
      <c r="JNF127" s="4"/>
      <c r="JNG127" s="4"/>
      <c r="JNH127" s="4"/>
      <c r="JNI127" s="4"/>
      <c r="JNJ127" s="4"/>
      <c r="JNK127" s="4"/>
      <c r="JNL127" s="4"/>
      <c r="JNM127" s="4"/>
      <c r="JNN127" s="4"/>
      <c r="JNO127" s="4"/>
      <c r="JNP127" s="4"/>
      <c r="JNQ127" s="4"/>
      <c r="JNR127" s="4"/>
      <c r="JNS127" s="4"/>
      <c r="JNT127" s="4"/>
      <c r="JNU127" s="4"/>
      <c r="JNV127" s="4"/>
      <c r="JNW127" s="4"/>
      <c r="JNX127" s="4"/>
      <c r="JNY127" s="4"/>
      <c r="JNZ127" s="4"/>
      <c r="JOA127" s="4"/>
      <c r="JOB127" s="4"/>
      <c r="JOC127" s="4"/>
      <c r="JOD127" s="4"/>
      <c r="JOE127" s="4"/>
      <c r="JOF127" s="4"/>
      <c r="JOG127" s="4"/>
      <c r="JOH127" s="4"/>
      <c r="JOI127" s="4"/>
      <c r="JOJ127" s="4"/>
      <c r="JOK127" s="4"/>
      <c r="JOL127" s="4"/>
      <c r="JOM127" s="4"/>
      <c r="JON127" s="4"/>
      <c r="JOO127" s="4"/>
      <c r="JOP127" s="4"/>
      <c r="JOQ127" s="4"/>
      <c r="JOR127" s="4"/>
      <c r="JOS127" s="4"/>
      <c r="JOT127" s="4"/>
      <c r="JOU127" s="4"/>
      <c r="JOV127" s="4"/>
      <c r="JOW127" s="4"/>
      <c r="JOX127" s="4"/>
      <c r="JOY127" s="4"/>
      <c r="JOZ127" s="4"/>
      <c r="JPA127" s="4"/>
      <c r="JPB127" s="4"/>
      <c r="JPC127" s="4"/>
      <c r="JPD127" s="4"/>
      <c r="JPE127" s="4"/>
      <c r="JPF127" s="4"/>
      <c r="JPG127" s="4"/>
      <c r="JPH127" s="4"/>
      <c r="JPI127" s="4"/>
      <c r="JPJ127" s="4"/>
      <c r="JPK127" s="4"/>
      <c r="JPL127" s="4"/>
      <c r="JPM127" s="4"/>
      <c r="JPN127" s="4"/>
      <c r="JPO127" s="4"/>
      <c r="JPP127" s="4"/>
      <c r="JPQ127" s="4"/>
      <c r="JPR127" s="4"/>
      <c r="JPS127" s="4"/>
      <c r="JPT127" s="4"/>
      <c r="JPU127" s="4"/>
      <c r="JPV127" s="4"/>
      <c r="JPW127" s="4"/>
      <c r="JPX127" s="4"/>
      <c r="JPY127" s="4"/>
      <c r="JPZ127" s="4"/>
      <c r="JQA127" s="4"/>
      <c r="JQB127" s="4"/>
      <c r="JQC127" s="4"/>
      <c r="JQD127" s="4"/>
      <c r="JQE127" s="4"/>
      <c r="JQF127" s="4"/>
      <c r="JQG127" s="4"/>
      <c r="JQH127" s="4"/>
      <c r="JQI127" s="4"/>
      <c r="JQJ127" s="4"/>
      <c r="JQK127" s="4"/>
      <c r="JQL127" s="4"/>
      <c r="JQM127" s="4"/>
      <c r="JQN127" s="4"/>
      <c r="JQO127" s="4"/>
      <c r="JQP127" s="4"/>
      <c r="JQQ127" s="4"/>
      <c r="JQR127" s="4"/>
      <c r="JQS127" s="4"/>
      <c r="JQT127" s="4"/>
      <c r="JQU127" s="4"/>
      <c r="JQV127" s="4"/>
      <c r="JQW127" s="4"/>
      <c r="JQX127" s="4"/>
      <c r="JQY127" s="4"/>
      <c r="JQZ127" s="4"/>
      <c r="JRA127" s="4"/>
      <c r="JRB127" s="4"/>
      <c r="JRC127" s="4"/>
      <c r="JRD127" s="4"/>
      <c r="JRE127" s="4"/>
      <c r="JRF127" s="4"/>
      <c r="JRG127" s="4"/>
      <c r="JRH127" s="4"/>
      <c r="JRI127" s="4"/>
      <c r="JRJ127" s="4"/>
      <c r="JRK127" s="4"/>
      <c r="JRL127" s="4"/>
      <c r="JRM127" s="4"/>
      <c r="JRN127" s="4"/>
      <c r="JRO127" s="4"/>
      <c r="JRP127" s="4"/>
      <c r="JRQ127" s="4"/>
      <c r="JRR127" s="4"/>
      <c r="JRS127" s="4"/>
      <c r="JRT127" s="4"/>
      <c r="JRU127" s="4"/>
      <c r="JRV127" s="4"/>
      <c r="JRW127" s="4"/>
      <c r="JRX127" s="4"/>
      <c r="JRY127" s="4"/>
      <c r="JRZ127" s="4"/>
      <c r="JSA127" s="4"/>
      <c r="JSB127" s="4"/>
      <c r="JSC127" s="4"/>
      <c r="JSD127" s="4"/>
      <c r="JSE127" s="4"/>
      <c r="JSF127" s="4"/>
      <c r="JSG127" s="4"/>
      <c r="JSH127" s="4"/>
      <c r="JSI127" s="4"/>
      <c r="JSJ127" s="4"/>
      <c r="JSK127" s="4"/>
      <c r="JSL127" s="4"/>
      <c r="JSM127" s="4"/>
      <c r="JSN127" s="4"/>
      <c r="JSO127" s="4"/>
      <c r="JSP127" s="4"/>
      <c r="JSQ127" s="4"/>
      <c r="JSR127" s="4"/>
      <c r="JSS127" s="4"/>
      <c r="JST127" s="4"/>
      <c r="JSU127" s="4"/>
      <c r="JSV127" s="4"/>
      <c r="JSW127" s="4"/>
      <c r="JSX127" s="4"/>
      <c r="JSY127" s="4"/>
      <c r="JSZ127" s="4"/>
      <c r="JTA127" s="4"/>
      <c r="JTB127" s="4"/>
      <c r="JTC127" s="4"/>
      <c r="JTD127" s="4"/>
      <c r="JTE127" s="4"/>
      <c r="JTF127" s="4"/>
      <c r="JTG127" s="4"/>
      <c r="JTH127" s="4"/>
      <c r="JTI127" s="4"/>
      <c r="JTJ127" s="4"/>
      <c r="JTK127" s="4"/>
      <c r="JTL127" s="4"/>
      <c r="JTM127" s="4"/>
      <c r="JTN127" s="4"/>
      <c r="JTO127" s="4"/>
      <c r="JTP127" s="4"/>
      <c r="JTQ127" s="4"/>
      <c r="JTR127" s="4"/>
      <c r="JTS127" s="4"/>
      <c r="JTT127" s="4"/>
      <c r="JTU127" s="4"/>
      <c r="JTV127" s="4"/>
      <c r="JTW127" s="4"/>
      <c r="JTX127" s="4"/>
      <c r="JTY127" s="4"/>
      <c r="JTZ127" s="4"/>
      <c r="JUA127" s="4"/>
      <c r="JUB127" s="4"/>
      <c r="JUC127" s="4"/>
      <c r="JUD127" s="4"/>
      <c r="JUE127" s="4"/>
      <c r="JUF127" s="4"/>
      <c r="JUG127" s="4"/>
      <c r="JUH127" s="4"/>
      <c r="JUI127" s="4"/>
      <c r="JUJ127" s="4"/>
      <c r="JUK127" s="4"/>
      <c r="JUL127" s="4"/>
      <c r="JUM127" s="4"/>
      <c r="JUN127" s="4"/>
      <c r="JUO127" s="4"/>
      <c r="JUP127" s="4"/>
      <c r="JUQ127" s="4"/>
      <c r="JUR127" s="4"/>
      <c r="JUS127" s="4"/>
      <c r="JUT127" s="4"/>
      <c r="JUU127" s="4"/>
      <c r="JUV127" s="4"/>
      <c r="JUW127" s="4"/>
      <c r="JUX127" s="4"/>
      <c r="JUY127" s="4"/>
      <c r="JUZ127" s="4"/>
      <c r="JVA127" s="4"/>
      <c r="JVB127" s="4"/>
      <c r="JVC127" s="4"/>
      <c r="JVD127" s="4"/>
      <c r="JVE127" s="4"/>
      <c r="JVF127" s="4"/>
      <c r="JVG127" s="4"/>
      <c r="JVH127" s="4"/>
      <c r="JVI127" s="4"/>
      <c r="JVJ127" s="4"/>
      <c r="JVK127" s="4"/>
      <c r="JVL127" s="4"/>
      <c r="JVM127" s="4"/>
      <c r="JVN127" s="4"/>
      <c r="JVO127" s="4"/>
      <c r="JVP127" s="4"/>
      <c r="JVQ127" s="4"/>
      <c r="JVR127" s="4"/>
      <c r="JVS127" s="4"/>
      <c r="JVT127" s="4"/>
      <c r="JVU127" s="4"/>
      <c r="JVV127" s="4"/>
      <c r="JVW127" s="4"/>
      <c r="JVX127" s="4"/>
      <c r="JVY127" s="4"/>
      <c r="JVZ127" s="4"/>
      <c r="JWA127" s="4"/>
      <c r="JWB127" s="4"/>
      <c r="JWC127" s="4"/>
      <c r="JWD127" s="4"/>
      <c r="JWE127" s="4"/>
      <c r="JWF127" s="4"/>
      <c r="JWG127" s="4"/>
      <c r="JWH127" s="4"/>
      <c r="JWI127" s="4"/>
      <c r="JWJ127" s="4"/>
      <c r="JWK127" s="4"/>
      <c r="JWL127" s="4"/>
      <c r="JWM127" s="4"/>
      <c r="JWN127" s="4"/>
      <c r="JWO127" s="4"/>
      <c r="JWP127" s="4"/>
      <c r="JWQ127" s="4"/>
      <c r="JWR127" s="4"/>
      <c r="JWS127" s="4"/>
      <c r="JWT127" s="4"/>
      <c r="JWU127" s="4"/>
      <c r="JWV127" s="4"/>
      <c r="JWW127" s="4"/>
      <c r="JWX127" s="4"/>
      <c r="JWY127" s="4"/>
      <c r="JWZ127" s="4"/>
      <c r="JXA127" s="4"/>
      <c r="JXB127" s="4"/>
      <c r="JXC127" s="4"/>
      <c r="JXD127" s="4"/>
      <c r="JXE127" s="4"/>
      <c r="JXF127" s="4"/>
      <c r="JXG127" s="4"/>
      <c r="JXH127" s="4"/>
      <c r="JXI127" s="4"/>
      <c r="JXJ127" s="4"/>
      <c r="JXK127" s="4"/>
      <c r="JXL127" s="4"/>
      <c r="JXM127" s="4"/>
      <c r="JXN127" s="4"/>
      <c r="JXO127" s="4"/>
      <c r="JXP127" s="4"/>
      <c r="JXQ127" s="4"/>
      <c r="JXR127" s="4"/>
      <c r="JXS127" s="4"/>
      <c r="JXT127" s="4"/>
      <c r="JXU127" s="4"/>
      <c r="JXV127" s="4"/>
      <c r="JXW127" s="4"/>
      <c r="JXX127" s="4"/>
      <c r="JXY127" s="4"/>
      <c r="JXZ127" s="4"/>
      <c r="JYA127" s="4"/>
      <c r="JYB127" s="4"/>
      <c r="JYC127" s="4"/>
      <c r="JYD127" s="4"/>
      <c r="JYE127" s="4"/>
      <c r="JYF127" s="4"/>
      <c r="JYG127" s="4"/>
      <c r="JYH127" s="4"/>
      <c r="JYI127" s="4"/>
      <c r="JYJ127" s="4"/>
      <c r="JYK127" s="4"/>
      <c r="JYL127" s="4"/>
      <c r="JYM127" s="4"/>
      <c r="JYN127" s="4"/>
      <c r="JYO127" s="4"/>
      <c r="JYP127" s="4"/>
      <c r="JYQ127" s="4"/>
      <c r="JYR127" s="4"/>
      <c r="JYS127" s="4"/>
      <c r="JYT127" s="4"/>
      <c r="JYU127" s="4"/>
      <c r="JYV127" s="4"/>
      <c r="JYW127" s="4"/>
      <c r="JYX127" s="4"/>
      <c r="JYY127" s="4"/>
      <c r="JYZ127" s="4"/>
      <c r="JZA127" s="4"/>
      <c r="JZB127" s="4"/>
      <c r="JZC127" s="4"/>
      <c r="JZD127" s="4"/>
      <c r="JZE127" s="4"/>
      <c r="JZF127" s="4"/>
      <c r="JZG127" s="4"/>
      <c r="JZH127" s="4"/>
      <c r="JZI127" s="4"/>
      <c r="JZJ127" s="4"/>
      <c r="JZK127" s="4"/>
      <c r="JZL127" s="4"/>
      <c r="JZM127" s="4"/>
      <c r="JZN127" s="4"/>
      <c r="JZO127" s="4"/>
      <c r="JZP127" s="4"/>
      <c r="JZQ127" s="4"/>
      <c r="JZR127" s="4"/>
      <c r="JZS127" s="4"/>
      <c r="JZT127" s="4"/>
      <c r="JZU127" s="4"/>
      <c r="JZV127" s="4"/>
      <c r="JZW127" s="4"/>
      <c r="JZX127" s="4"/>
      <c r="JZY127" s="4"/>
      <c r="JZZ127" s="4"/>
      <c r="KAA127" s="4"/>
      <c r="KAB127" s="4"/>
      <c r="KAC127" s="4"/>
      <c r="KAD127" s="4"/>
      <c r="KAE127" s="4"/>
      <c r="KAF127" s="4"/>
      <c r="KAG127" s="4"/>
      <c r="KAH127" s="4"/>
      <c r="KAI127" s="4"/>
      <c r="KAJ127" s="4"/>
      <c r="KAK127" s="4"/>
      <c r="KAL127" s="4"/>
      <c r="KAM127" s="4"/>
      <c r="KAN127" s="4"/>
      <c r="KAO127" s="4"/>
      <c r="KAP127" s="4"/>
      <c r="KAQ127" s="4"/>
      <c r="KAR127" s="4"/>
      <c r="KAS127" s="4"/>
      <c r="KAT127" s="4"/>
      <c r="KAU127" s="4"/>
      <c r="KAV127" s="4"/>
      <c r="KAW127" s="4"/>
      <c r="KAX127" s="4"/>
      <c r="KAY127" s="4"/>
      <c r="KAZ127" s="4"/>
      <c r="KBA127" s="4"/>
      <c r="KBB127" s="4"/>
      <c r="KBC127" s="4"/>
      <c r="KBD127" s="4"/>
      <c r="KBE127" s="4"/>
      <c r="KBF127" s="4"/>
      <c r="KBG127" s="4"/>
      <c r="KBH127" s="4"/>
      <c r="KBI127" s="4"/>
      <c r="KBJ127" s="4"/>
      <c r="KBK127" s="4"/>
      <c r="KBL127" s="4"/>
      <c r="KBM127" s="4"/>
      <c r="KBN127" s="4"/>
      <c r="KBO127" s="4"/>
      <c r="KBP127" s="4"/>
      <c r="KBQ127" s="4"/>
      <c r="KBR127" s="4"/>
      <c r="KBS127" s="4"/>
      <c r="KBT127" s="4"/>
      <c r="KBU127" s="4"/>
      <c r="KBV127" s="4"/>
      <c r="KBW127" s="4"/>
      <c r="KBX127" s="4"/>
      <c r="KBY127" s="4"/>
      <c r="KBZ127" s="4"/>
      <c r="KCA127" s="4"/>
      <c r="KCB127" s="4"/>
      <c r="KCC127" s="4"/>
      <c r="KCD127" s="4"/>
      <c r="KCE127" s="4"/>
      <c r="KCF127" s="4"/>
      <c r="KCG127" s="4"/>
      <c r="KCH127" s="4"/>
      <c r="KCI127" s="4"/>
      <c r="KCJ127" s="4"/>
      <c r="KCK127" s="4"/>
      <c r="KCL127" s="4"/>
      <c r="KCM127" s="4"/>
      <c r="KCN127" s="4"/>
      <c r="KCO127" s="4"/>
      <c r="KCP127" s="4"/>
      <c r="KCQ127" s="4"/>
      <c r="KCR127" s="4"/>
      <c r="KCS127" s="4"/>
      <c r="KCT127" s="4"/>
      <c r="KCU127" s="4"/>
      <c r="KCV127" s="4"/>
      <c r="KCW127" s="4"/>
      <c r="KCX127" s="4"/>
      <c r="KCY127" s="4"/>
      <c r="KCZ127" s="4"/>
      <c r="KDA127" s="4"/>
      <c r="KDB127" s="4"/>
      <c r="KDC127" s="4"/>
      <c r="KDD127" s="4"/>
      <c r="KDE127" s="4"/>
      <c r="KDF127" s="4"/>
      <c r="KDG127" s="4"/>
      <c r="KDH127" s="4"/>
      <c r="KDI127" s="4"/>
      <c r="KDJ127" s="4"/>
      <c r="KDK127" s="4"/>
      <c r="KDL127" s="4"/>
      <c r="KDM127" s="4"/>
      <c r="KDN127" s="4"/>
      <c r="KDO127" s="4"/>
      <c r="KDP127" s="4"/>
      <c r="KDQ127" s="4"/>
      <c r="KDR127" s="4"/>
      <c r="KDS127" s="4"/>
      <c r="KDT127" s="4"/>
      <c r="KDU127" s="4"/>
      <c r="KDV127" s="4"/>
      <c r="KDW127" s="4"/>
      <c r="KDX127" s="4"/>
      <c r="KDY127" s="4"/>
      <c r="KDZ127" s="4"/>
      <c r="KEA127" s="4"/>
      <c r="KEB127" s="4"/>
      <c r="KEC127" s="4"/>
      <c r="KED127" s="4"/>
      <c r="KEE127" s="4"/>
      <c r="KEF127" s="4"/>
      <c r="KEG127" s="4"/>
      <c r="KEH127" s="4"/>
      <c r="KEI127" s="4"/>
      <c r="KEJ127" s="4"/>
      <c r="KEK127" s="4"/>
      <c r="KEL127" s="4"/>
      <c r="KEM127" s="4"/>
      <c r="KEN127" s="4"/>
      <c r="KEO127" s="4"/>
      <c r="KEP127" s="4"/>
      <c r="KEQ127" s="4"/>
      <c r="KER127" s="4"/>
      <c r="KES127" s="4"/>
      <c r="KET127" s="4"/>
      <c r="KEU127" s="4"/>
      <c r="KEV127" s="4"/>
      <c r="KEW127" s="4"/>
      <c r="KEX127" s="4"/>
      <c r="KEY127" s="4"/>
      <c r="KEZ127" s="4"/>
      <c r="KFA127" s="4"/>
      <c r="KFB127" s="4"/>
      <c r="KFC127" s="4"/>
      <c r="KFD127" s="4"/>
      <c r="KFE127" s="4"/>
      <c r="KFF127" s="4"/>
      <c r="KFG127" s="4"/>
      <c r="KFH127" s="4"/>
      <c r="KFI127" s="4"/>
      <c r="KFJ127" s="4"/>
      <c r="KFK127" s="4"/>
      <c r="KFL127" s="4"/>
      <c r="KFM127" s="4"/>
      <c r="KFN127" s="4"/>
      <c r="KFO127" s="4"/>
      <c r="KFP127" s="4"/>
      <c r="KFQ127" s="4"/>
      <c r="KFR127" s="4"/>
      <c r="KFS127" s="4"/>
      <c r="KFT127" s="4"/>
      <c r="KFU127" s="4"/>
      <c r="KFV127" s="4"/>
      <c r="KFW127" s="4"/>
      <c r="KFX127" s="4"/>
      <c r="KFY127" s="4"/>
      <c r="KFZ127" s="4"/>
      <c r="KGA127" s="4"/>
      <c r="KGB127" s="4"/>
      <c r="KGC127" s="4"/>
      <c r="KGD127" s="4"/>
      <c r="KGE127" s="4"/>
      <c r="KGF127" s="4"/>
      <c r="KGG127" s="4"/>
      <c r="KGH127" s="4"/>
      <c r="KGI127" s="4"/>
      <c r="KGJ127" s="4"/>
      <c r="KGK127" s="4"/>
      <c r="KGL127" s="4"/>
      <c r="KGM127" s="4"/>
      <c r="KGN127" s="4"/>
      <c r="KGO127" s="4"/>
      <c r="KGP127" s="4"/>
      <c r="KGQ127" s="4"/>
      <c r="KGR127" s="4"/>
      <c r="KGS127" s="4"/>
      <c r="KGT127" s="4"/>
      <c r="KGU127" s="4"/>
      <c r="KGV127" s="4"/>
      <c r="KGW127" s="4"/>
      <c r="KGX127" s="4"/>
      <c r="KGY127" s="4"/>
      <c r="KGZ127" s="4"/>
      <c r="KHA127" s="4"/>
      <c r="KHB127" s="4"/>
      <c r="KHC127" s="4"/>
      <c r="KHD127" s="4"/>
      <c r="KHE127" s="4"/>
      <c r="KHF127" s="4"/>
      <c r="KHG127" s="4"/>
      <c r="KHH127" s="4"/>
      <c r="KHI127" s="4"/>
      <c r="KHJ127" s="4"/>
      <c r="KHK127" s="4"/>
      <c r="KHL127" s="4"/>
      <c r="KHM127" s="4"/>
      <c r="KHN127" s="4"/>
      <c r="KHO127" s="4"/>
      <c r="KHP127" s="4"/>
      <c r="KHQ127" s="4"/>
      <c r="KHR127" s="4"/>
      <c r="KHS127" s="4"/>
      <c r="KHT127" s="4"/>
      <c r="KHU127" s="4"/>
      <c r="KHV127" s="4"/>
      <c r="KHW127" s="4"/>
      <c r="KHX127" s="4"/>
      <c r="KHY127" s="4"/>
      <c r="KHZ127" s="4"/>
      <c r="KIA127" s="4"/>
      <c r="KIB127" s="4"/>
      <c r="KIC127" s="4"/>
      <c r="KID127" s="4"/>
      <c r="KIE127" s="4"/>
      <c r="KIF127" s="4"/>
      <c r="KIG127" s="4"/>
      <c r="KIH127" s="4"/>
      <c r="KII127" s="4"/>
      <c r="KIJ127" s="4"/>
      <c r="KIK127" s="4"/>
      <c r="KIL127" s="4"/>
      <c r="KIM127" s="4"/>
      <c r="KIN127" s="4"/>
      <c r="KIO127" s="4"/>
      <c r="KIP127" s="4"/>
      <c r="KIQ127" s="4"/>
      <c r="KIR127" s="4"/>
      <c r="KIS127" s="4"/>
      <c r="KIT127" s="4"/>
      <c r="KIU127" s="4"/>
      <c r="KIV127" s="4"/>
      <c r="KIW127" s="4"/>
      <c r="KIX127" s="4"/>
      <c r="KIY127" s="4"/>
      <c r="KIZ127" s="4"/>
      <c r="KJA127" s="4"/>
      <c r="KJB127" s="4"/>
      <c r="KJC127" s="4"/>
      <c r="KJD127" s="4"/>
      <c r="KJE127" s="4"/>
      <c r="KJF127" s="4"/>
      <c r="KJG127" s="4"/>
      <c r="KJH127" s="4"/>
      <c r="KJI127" s="4"/>
      <c r="KJJ127" s="4"/>
      <c r="KJK127" s="4"/>
      <c r="KJL127" s="4"/>
      <c r="KJM127" s="4"/>
      <c r="KJN127" s="4"/>
      <c r="KJO127" s="4"/>
      <c r="KJP127" s="4"/>
      <c r="KJQ127" s="4"/>
      <c r="KJR127" s="4"/>
      <c r="KJS127" s="4"/>
      <c r="KJT127" s="4"/>
      <c r="KJU127" s="4"/>
      <c r="KJV127" s="4"/>
      <c r="KJW127" s="4"/>
      <c r="KJX127" s="4"/>
      <c r="KJY127" s="4"/>
      <c r="KJZ127" s="4"/>
      <c r="KKA127" s="4"/>
      <c r="KKB127" s="4"/>
      <c r="KKC127" s="4"/>
      <c r="KKD127" s="4"/>
      <c r="KKE127" s="4"/>
      <c r="KKF127" s="4"/>
      <c r="KKG127" s="4"/>
      <c r="KKH127" s="4"/>
      <c r="KKI127" s="4"/>
      <c r="KKJ127" s="4"/>
      <c r="KKK127" s="4"/>
      <c r="KKL127" s="4"/>
      <c r="KKM127" s="4"/>
      <c r="KKN127" s="4"/>
      <c r="KKO127" s="4"/>
      <c r="KKP127" s="4"/>
      <c r="KKQ127" s="4"/>
      <c r="KKR127" s="4"/>
      <c r="KKS127" s="4"/>
      <c r="KKT127" s="4"/>
      <c r="KKU127" s="4"/>
      <c r="KKV127" s="4"/>
      <c r="KKW127" s="4"/>
      <c r="KKX127" s="4"/>
      <c r="KKY127" s="4"/>
      <c r="KKZ127" s="4"/>
      <c r="KLA127" s="4"/>
      <c r="KLB127" s="4"/>
      <c r="KLC127" s="4"/>
      <c r="KLD127" s="4"/>
      <c r="KLE127" s="4"/>
      <c r="KLF127" s="4"/>
      <c r="KLG127" s="4"/>
      <c r="KLH127" s="4"/>
      <c r="KLI127" s="4"/>
      <c r="KLJ127" s="4"/>
      <c r="KLK127" s="4"/>
      <c r="KLL127" s="4"/>
      <c r="KLM127" s="4"/>
      <c r="KLN127" s="4"/>
      <c r="KLO127" s="4"/>
      <c r="KLP127" s="4"/>
      <c r="KLQ127" s="4"/>
      <c r="KLR127" s="4"/>
      <c r="KLS127" s="4"/>
      <c r="KLT127" s="4"/>
      <c r="KLU127" s="4"/>
      <c r="KLV127" s="4"/>
      <c r="KLW127" s="4"/>
      <c r="KLX127" s="4"/>
      <c r="KLY127" s="4"/>
      <c r="KLZ127" s="4"/>
      <c r="KMA127" s="4"/>
      <c r="KMB127" s="4"/>
      <c r="KMC127" s="4"/>
      <c r="KMD127" s="4"/>
      <c r="KME127" s="4"/>
      <c r="KMF127" s="4"/>
      <c r="KMG127" s="4"/>
      <c r="KMH127" s="4"/>
      <c r="KMI127" s="4"/>
      <c r="KMJ127" s="4"/>
      <c r="KMK127" s="4"/>
      <c r="KML127" s="4"/>
      <c r="KMM127" s="4"/>
      <c r="KMN127" s="4"/>
      <c r="KMO127" s="4"/>
      <c r="KMP127" s="4"/>
      <c r="KMQ127" s="4"/>
      <c r="KMR127" s="4"/>
      <c r="KMS127" s="4"/>
      <c r="KMT127" s="4"/>
      <c r="KMU127" s="4"/>
      <c r="KMV127" s="4"/>
      <c r="KMW127" s="4"/>
      <c r="KMX127" s="4"/>
      <c r="KMY127" s="4"/>
      <c r="KMZ127" s="4"/>
      <c r="KNA127" s="4"/>
      <c r="KNB127" s="4"/>
      <c r="KNC127" s="4"/>
      <c r="KND127" s="4"/>
      <c r="KNE127" s="4"/>
      <c r="KNF127" s="4"/>
      <c r="KNG127" s="4"/>
      <c r="KNH127" s="4"/>
      <c r="KNI127" s="4"/>
      <c r="KNJ127" s="4"/>
      <c r="KNK127" s="4"/>
      <c r="KNL127" s="4"/>
      <c r="KNM127" s="4"/>
      <c r="KNN127" s="4"/>
      <c r="KNO127" s="4"/>
      <c r="KNP127" s="4"/>
      <c r="KNQ127" s="4"/>
      <c r="KNR127" s="4"/>
      <c r="KNS127" s="4"/>
      <c r="KNT127" s="4"/>
      <c r="KNU127" s="4"/>
      <c r="KNV127" s="4"/>
      <c r="KNW127" s="4"/>
      <c r="KNX127" s="4"/>
      <c r="KNY127" s="4"/>
      <c r="KNZ127" s="4"/>
      <c r="KOA127" s="4"/>
      <c r="KOB127" s="4"/>
      <c r="KOC127" s="4"/>
      <c r="KOD127" s="4"/>
      <c r="KOE127" s="4"/>
      <c r="KOF127" s="4"/>
      <c r="KOG127" s="4"/>
      <c r="KOH127" s="4"/>
      <c r="KOI127" s="4"/>
      <c r="KOJ127" s="4"/>
      <c r="KOK127" s="4"/>
      <c r="KOL127" s="4"/>
      <c r="KOM127" s="4"/>
      <c r="KON127" s="4"/>
      <c r="KOO127" s="4"/>
      <c r="KOP127" s="4"/>
      <c r="KOQ127" s="4"/>
      <c r="KOR127" s="4"/>
      <c r="KOS127" s="4"/>
      <c r="KOT127" s="4"/>
      <c r="KOU127" s="4"/>
      <c r="KOV127" s="4"/>
      <c r="KOW127" s="4"/>
      <c r="KOX127" s="4"/>
      <c r="KOY127" s="4"/>
      <c r="KOZ127" s="4"/>
      <c r="KPA127" s="4"/>
      <c r="KPB127" s="4"/>
      <c r="KPC127" s="4"/>
      <c r="KPD127" s="4"/>
      <c r="KPE127" s="4"/>
      <c r="KPF127" s="4"/>
      <c r="KPG127" s="4"/>
      <c r="KPH127" s="4"/>
      <c r="KPI127" s="4"/>
      <c r="KPJ127" s="4"/>
      <c r="KPK127" s="4"/>
      <c r="KPL127" s="4"/>
      <c r="KPM127" s="4"/>
      <c r="KPN127" s="4"/>
      <c r="KPO127" s="4"/>
      <c r="KPP127" s="4"/>
      <c r="KPQ127" s="4"/>
      <c r="KPR127" s="4"/>
      <c r="KPS127" s="4"/>
      <c r="KPT127" s="4"/>
      <c r="KPU127" s="4"/>
      <c r="KPV127" s="4"/>
      <c r="KPW127" s="4"/>
      <c r="KPX127" s="4"/>
      <c r="KPY127" s="4"/>
      <c r="KPZ127" s="4"/>
      <c r="KQA127" s="4"/>
      <c r="KQB127" s="4"/>
      <c r="KQC127" s="4"/>
      <c r="KQD127" s="4"/>
      <c r="KQE127" s="4"/>
      <c r="KQF127" s="4"/>
      <c r="KQG127" s="4"/>
      <c r="KQH127" s="4"/>
      <c r="KQI127" s="4"/>
      <c r="KQJ127" s="4"/>
      <c r="KQK127" s="4"/>
      <c r="KQL127" s="4"/>
      <c r="KQM127" s="4"/>
      <c r="KQN127" s="4"/>
      <c r="KQO127" s="4"/>
      <c r="KQP127" s="4"/>
      <c r="KQQ127" s="4"/>
      <c r="KQR127" s="4"/>
      <c r="KQS127" s="4"/>
      <c r="KQT127" s="4"/>
      <c r="KQU127" s="4"/>
      <c r="KQV127" s="4"/>
      <c r="KQW127" s="4"/>
      <c r="KQX127" s="4"/>
      <c r="KQY127" s="4"/>
      <c r="KQZ127" s="4"/>
      <c r="KRA127" s="4"/>
      <c r="KRB127" s="4"/>
      <c r="KRC127" s="4"/>
      <c r="KRD127" s="4"/>
      <c r="KRE127" s="4"/>
      <c r="KRF127" s="4"/>
      <c r="KRG127" s="4"/>
      <c r="KRH127" s="4"/>
      <c r="KRI127" s="4"/>
      <c r="KRJ127" s="4"/>
      <c r="KRK127" s="4"/>
      <c r="KRL127" s="4"/>
      <c r="KRM127" s="4"/>
      <c r="KRN127" s="4"/>
      <c r="KRO127" s="4"/>
      <c r="KRP127" s="4"/>
      <c r="KRQ127" s="4"/>
      <c r="KRR127" s="4"/>
      <c r="KRS127" s="4"/>
      <c r="KRT127" s="4"/>
      <c r="KRU127" s="4"/>
      <c r="KRV127" s="4"/>
      <c r="KRW127" s="4"/>
      <c r="KRX127" s="4"/>
      <c r="KRY127" s="4"/>
      <c r="KRZ127" s="4"/>
      <c r="KSA127" s="4"/>
      <c r="KSB127" s="4"/>
      <c r="KSC127" s="4"/>
      <c r="KSD127" s="4"/>
      <c r="KSE127" s="4"/>
      <c r="KSF127" s="4"/>
      <c r="KSG127" s="4"/>
      <c r="KSH127" s="4"/>
      <c r="KSI127" s="4"/>
      <c r="KSJ127" s="4"/>
      <c r="KSK127" s="4"/>
      <c r="KSL127" s="4"/>
      <c r="KSM127" s="4"/>
      <c r="KSN127" s="4"/>
      <c r="KSO127" s="4"/>
      <c r="KSP127" s="4"/>
      <c r="KSQ127" s="4"/>
      <c r="KSR127" s="4"/>
      <c r="KSS127" s="4"/>
      <c r="KST127" s="4"/>
      <c r="KSU127" s="4"/>
      <c r="KSV127" s="4"/>
      <c r="KSW127" s="4"/>
      <c r="KSX127" s="4"/>
      <c r="KSY127" s="4"/>
      <c r="KSZ127" s="4"/>
      <c r="KTA127" s="4"/>
      <c r="KTB127" s="4"/>
      <c r="KTC127" s="4"/>
      <c r="KTD127" s="4"/>
      <c r="KTE127" s="4"/>
      <c r="KTF127" s="4"/>
      <c r="KTG127" s="4"/>
      <c r="KTH127" s="4"/>
      <c r="KTI127" s="4"/>
      <c r="KTJ127" s="4"/>
      <c r="KTK127" s="4"/>
      <c r="KTL127" s="4"/>
      <c r="KTM127" s="4"/>
      <c r="KTN127" s="4"/>
      <c r="KTO127" s="4"/>
      <c r="KTP127" s="4"/>
      <c r="KTQ127" s="4"/>
      <c r="KTR127" s="4"/>
      <c r="KTS127" s="4"/>
      <c r="KTT127" s="4"/>
      <c r="KTU127" s="4"/>
      <c r="KTV127" s="4"/>
      <c r="KTW127" s="4"/>
      <c r="KTX127" s="4"/>
      <c r="KTY127" s="4"/>
      <c r="KTZ127" s="4"/>
      <c r="KUA127" s="4"/>
      <c r="KUB127" s="4"/>
      <c r="KUC127" s="4"/>
      <c r="KUD127" s="4"/>
      <c r="KUE127" s="4"/>
      <c r="KUF127" s="4"/>
      <c r="KUG127" s="4"/>
      <c r="KUH127" s="4"/>
      <c r="KUI127" s="4"/>
      <c r="KUJ127" s="4"/>
      <c r="KUK127" s="4"/>
      <c r="KUL127" s="4"/>
      <c r="KUM127" s="4"/>
      <c r="KUN127" s="4"/>
      <c r="KUO127" s="4"/>
      <c r="KUP127" s="4"/>
      <c r="KUQ127" s="4"/>
      <c r="KUR127" s="4"/>
      <c r="KUS127" s="4"/>
      <c r="KUT127" s="4"/>
      <c r="KUU127" s="4"/>
      <c r="KUV127" s="4"/>
      <c r="KUW127" s="4"/>
      <c r="KUX127" s="4"/>
      <c r="KUY127" s="4"/>
      <c r="KUZ127" s="4"/>
      <c r="KVA127" s="4"/>
      <c r="KVB127" s="4"/>
      <c r="KVC127" s="4"/>
      <c r="KVD127" s="4"/>
      <c r="KVE127" s="4"/>
      <c r="KVF127" s="4"/>
      <c r="KVG127" s="4"/>
      <c r="KVH127" s="4"/>
      <c r="KVI127" s="4"/>
      <c r="KVJ127" s="4"/>
      <c r="KVK127" s="4"/>
      <c r="KVL127" s="4"/>
      <c r="KVM127" s="4"/>
      <c r="KVN127" s="4"/>
      <c r="KVO127" s="4"/>
      <c r="KVP127" s="4"/>
      <c r="KVQ127" s="4"/>
      <c r="KVR127" s="4"/>
      <c r="KVS127" s="4"/>
      <c r="KVT127" s="4"/>
      <c r="KVU127" s="4"/>
      <c r="KVV127" s="4"/>
      <c r="KVW127" s="4"/>
      <c r="KVX127" s="4"/>
      <c r="KVY127" s="4"/>
      <c r="KVZ127" s="4"/>
      <c r="KWA127" s="4"/>
      <c r="KWB127" s="4"/>
      <c r="KWC127" s="4"/>
      <c r="KWD127" s="4"/>
      <c r="KWE127" s="4"/>
      <c r="KWF127" s="4"/>
      <c r="KWG127" s="4"/>
      <c r="KWH127" s="4"/>
      <c r="KWI127" s="4"/>
      <c r="KWJ127" s="4"/>
      <c r="KWK127" s="4"/>
      <c r="KWL127" s="4"/>
      <c r="KWM127" s="4"/>
      <c r="KWN127" s="4"/>
      <c r="KWO127" s="4"/>
      <c r="KWP127" s="4"/>
      <c r="KWQ127" s="4"/>
      <c r="KWR127" s="4"/>
      <c r="KWS127" s="4"/>
      <c r="KWT127" s="4"/>
      <c r="KWU127" s="4"/>
      <c r="KWV127" s="4"/>
      <c r="KWW127" s="4"/>
      <c r="KWX127" s="4"/>
      <c r="KWY127" s="4"/>
      <c r="KWZ127" s="4"/>
      <c r="KXA127" s="4"/>
      <c r="KXB127" s="4"/>
      <c r="KXC127" s="4"/>
      <c r="KXD127" s="4"/>
      <c r="KXE127" s="4"/>
      <c r="KXF127" s="4"/>
      <c r="KXG127" s="4"/>
      <c r="KXH127" s="4"/>
      <c r="KXI127" s="4"/>
      <c r="KXJ127" s="4"/>
      <c r="KXK127" s="4"/>
      <c r="KXL127" s="4"/>
      <c r="KXM127" s="4"/>
      <c r="KXN127" s="4"/>
      <c r="KXO127" s="4"/>
      <c r="KXP127" s="4"/>
      <c r="KXQ127" s="4"/>
      <c r="KXR127" s="4"/>
      <c r="KXS127" s="4"/>
      <c r="KXT127" s="4"/>
      <c r="KXU127" s="4"/>
      <c r="KXV127" s="4"/>
      <c r="KXW127" s="4"/>
      <c r="KXX127" s="4"/>
      <c r="KXY127" s="4"/>
      <c r="KXZ127" s="4"/>
      <c r="KYA127" s="4"/>
      <c r="KYB127" s="4"/>
      <c r="KYC127" s="4"/>
      <c r="KYD127" s="4"/>
      <c r="KYE127" s="4"/>
      <c r="KYF127" s="4"/>
      <c r="KYG127" s="4"/>
      <c r="KYH127" s="4"/>
      <c r="KYI127" s="4"/>
      <c r="KYJ127" s="4"/>
      <c r="KYK127" s="4"/>
      <c r="KYL127" s="4"/>
      <c r="KYM127" s="4"/>
      <c r="KYN127" s="4"/>
      <c r="KYO127" s="4"/>
      <c r="KYP127" s="4"/>
      <c r="KYQ127" s="4"/>
      <c r="KYR127" s="4"/>
      <c r="KYS127" s="4"/>
      <c r="KYT127" s="4"/>
      <c r="KYU127" s="4"/>
      <c r="KYV127" s="4"/>
      <c r="KYW127" s="4"/>
      <c r="KYX127" s="4"/>
      <c r="KYY127" s="4"/>
      <c r="KYZ127" s="4"/>
      <c r="KZA127" s="4"/>
      <c r="KZB127" s="4"/>
      <c r="KZC127" s="4"/>
      <c r="KZD127" s="4"/>
      <c r="KZE127" s="4"/>
      <c r="KZF127" s="4"/>
      <c r="KZG127" s="4"/>
      <c r="KZH127" s="4"/>
      <c r="KZI127" s="4"/>
      <c r="KZJ127" s="4"/>
      <c r="KZK127" s="4"/>
      <c r="KZL127" s="4"/>
      <c r="KZM127" s="4"/>
      <c r="KZN127" s="4"/>
      <c r="KZO127" s="4"/>
      <c r="KZP127" s="4"/>
      <c r="KZQ127" s="4"/>
      <c r="KZR127" s="4"/>
      <c r="KZS127" s="4"/>
      <c r="KZT127" s="4"/>
      <c r="KZU127" s="4"/>
      <c r="KZV127" s="4"/>
      <c r="KZW127" s="4"/>
      <c r="KZX127" s="4"/>
      <c r="KZY127" s="4"/>
      <c r="KZZ127" s="4"/>
      <c r="LAA127" s="4"/>
      <c r="LAB127" s="4"/>
      <c r="LAC127" s="4"/>
      <c r="LAD127" s="4"/>
      <c r="LAE127" s="4"/>
      <c r="LAF127" s="4"/>
      <c r="LAG127" s="4"/>
      <c r="LAH127" s="4"/>
      <c r="LAI127" s="4"/>
      <c r="LAJ127" s="4"/>
      <c r="LAK127" s="4"/>
      <c r="LAL127" s="4"/>
      <c r="LAM127" s="4"/>
      <c r="LAN127" s="4"/>
      <c r="LAO127" s="4"/>
      <c r="LAP127" s="4"/>
      <c r="LAQ127" s="4"/>
      <c r="LAR127" s="4"/>
      <c r="LAS127" s="4"/>
      <c r="LAT127" s="4"/>
      <c r="LAU127" s="4"/>
      <c r="LAV127" s="4"/>
      <c r="LAW127" s="4"/>
      <c r="LAX127" s="4"/>
      <c r="LAY127" s="4"/>
      <c r="LAZ127" s="4"/>
      <c r="LBA127" s="4"/>
      <c r="LBB127" s="4"/>
      <c r="LBC127" s="4"/>
      <c r="LBD127" s="4"/>
      <c r="LBE127" s="4"/>
      <c r="LBF127" s="4"/>
      <c r="LBG127" s="4"/>
      <c r="LBH127" s="4"/>
      <c r="LBI127" s="4"/>
      <c r="LBJ127" s="4"/>
      <c r="LBK127" s="4"/>
      <c r="LBL127" s="4"/>
      <c r="LBM127" s="4"/>
      <c r="LBN127" s="4"/>
      <c r="LBO127" s="4"/>
      <c r="LBP127" s="4"/>
      <c r="LBQ127" s="4"/>
      <c r="LBR127" s="4"/>
      <c r="LBS127" s="4"/>
      <c r="LBT127" s="4"/>
      <c r="LBU127" s="4"/>
      <c r="LBV127" s="4"/>
      <c r="LBW127" s="4"/>
      <c r="LBX127" s="4"/>
      <c r="LBY127" s="4"/>
      <c r="LBZ127" s="4"/>
      <c r="LCA127" s="4"/>
      <c r="LCB127" s="4"/>
      <c r="LCC127" s="4"/>
      <c r="LCD127" s="4"/>
      <c r="LCE127" s="4"/>
      <c r="LCF127" s="4"/>
      <c r="LCG127" s="4"/>
      <c r="LCH127" s="4"/>
      <c r="LCI127" s="4"/>
      <c r="LCJ127" s="4"/>
      <c r="LCK127" s="4"/>
      <c r="LCL127" s="4"/>
      <c r="LCM127" s="4"/>
      <c r="LCN127" s="4"/>
      <c r="LCO127" s="4"/>
      <c r="LCP127" s="4"/>
      <c r="LCQ127" s="4"/>
      <c r="LCR127" s="4"/>
      <c r="LCS127" s="4"/>
      <c r="LCT127" s="4"/>
      <c r="LCU127" s="4"/>
      <c r="LCV127" s="4"/>
      <c r="LCW127" s="4"/>
      <c r="LCX127" s="4"/>
      <c r="LCY127" s="4"/>
      <c r="LCZ127" s="4"/>
      <c r="LDA127" s="4"/>
      <c r="LDB127" s="4"/>
      <c r="LDC127" s="4"/>
      <c r="LDD127" s="4"/>
      <c r="LDE127" s="4"/>
      <c r="LDF127" s="4"/>
      <c r="LDG127" s="4"/>
      <c r="LDH127" s="4"/>
      <c r="LDI127" s="4"/>
      <c r="LDJ127" s="4"/>
      <c r="LDK127" s="4"/>
      <c r="LDL127" s="4"/>
      <c r="LDM127" s="4"/>
      <c r="LDN127" s="4"/>
      <c r="LDO127" s="4"/>
      <c r="LDP127" s="4"/>
      <c r="LDQ127" s="4"/>
      <c r="LDR127" s="4"/>
      <c r="LDS127" s="4"/>
      <c r="LDT127" s="4"/>
      <c r="LDU127" s="4"/>
      <c r="LDV127" s="4"/>
      <c r="LDW127" s="4"/>
      <c r="LDX127" s="4"/>
      <c r="LDY127" s="4"/>
      <c r="LDZ127" s="4"/>
      <c r="LEA127" s="4"/>
      <c r="LEB127" s="4"/>
      <c r="LEC127" s="4"/>
      <c r="LED127" s="4"/>
      <c r="LEE127" s="4"/>
      <c r="LEF127" s="4"/>
      <c r="LEG127" s="4"/>
      <c r="LEH127" s="4"/>
      <c r="LEI127" s="4"/>
      <c r="LEJ127" s="4"/>
      <c r="LEK127" s="4"/>
      <c r="LEL127" s="4"/>
      <c r="LEM127" s="4"/>
      <c r="LEN127" s="4"/>
      <c r="LEO127" s="4"/>
      <c r="LEP127" s="4"/>
      <c r="LEQ127" s="4"/>
      <c r="LER127" s="4"/>
      <c r="LES127" s="4"/>
      <c r="LET127" s="4"/>
      <c r="LEU127" s="4"/>
      <c r="LEV127" s="4"/>
      <c r="LEW127" s="4"/>
      <c r="LEX127" s="4"/>
      <c r="LEY127" s="4"/>
      <c r="LEZ127" s="4"/>
      <c r="LFA127" s="4"/>
      <c r="LFB127" s="4"/>
      <c r="LFC127" s="4"/>
      <c r="LFD127" s="4"/>
      <c r="LFE127" s="4"/>
      <c r="LFF127" s="4"/>
      <c r="LFG127" s="4"/>
      <c r="LFH127" s="4"/>
      <c r="LFI127" s="4"/>
      <c r="LFJ127" s="4"/>
      <c r="LFK127" s="4"/>
      <c r="LFL127" s="4"/>
      <c r="LFM127" s="4"/>
      <c r="LFN127" s="4"/>
      <c r="LFO127" s="4"/>
      <c r="LFP127" s="4"/>
      <c r="LFQ127" s="4"/>
      <c r="LFR127" s="4"/>
      <c r="LFS127" s="4"/>
      <c r="LFT127" s="4"/>
      <c r="LFU127" s="4"/>
      <c r="LFV127" s="4"/>
      <c r="LFW127" s="4"/>
      <c r="LFX127" s="4"/>
      <c r="LFY127" s="4"/>
      <c r="LFZ127" s="4"/>
      <c r="LGA127" s="4"/>
      <c r="LGB127" s="4"/>
      <c r="LGC127" s="4"/>
      <c r="LGD127" s="4"/>
      <c r="LGE127" s="4"/>
      <c r="LGF127" s="4"/>
      <c r="LGG127" s="4"/>
      <c r="LGH127" s="4"/>
      <c r="LGI127" s="4"/>
      <c r="LGJ127" s="4"/>
      <c r="LGK127" s="4"/>
      <c r="LGL127" s="4"/>
      <c r="LGM127" s="4"/>
      <c r="LGN127" s="4"/>
      <c r="LGO127" s="4"/>
      <c r="LGP127" s="4"/>
      <c r="LGQ127" s="4"/>
      <c r="LGR127" s="4"/>
      <c r="LGS127" s="4"/>
      <c r="LGT127" s="4"/>
      <c r="LGU127" s="4"/>
      <c r="LGV127" s="4"/>
      <c r="LGW127" s="4"/>
      <c r="LGX127" s="4"/>
      <c r="LGY127" s="4"/>
      <c r="LGZ127" s="4"/>
      <c r="LHA127" s="4"/>
      <c r="LHB127" s="4"/>
      <c r="LHC127" s="4"/>
      <c r="LHD127" s="4"/>
      <c r="LHE127" s="4"/>
      <c r="LHF127" s="4"/>
      <c r="LHG127" s="4"/>
      <c r="LHH127" s="4"/>
      <c r="LHI127" s="4"/>
      <c r="LHJ127" s="4"/>
      <c r="LHK127" s="4"/>
      <c r="LHL127" s="4"/>
      <c r="LHM127" s="4"/>
      <c r="LHN127" s="4"/>
      <c r="LHO127" s="4"/>
      <c r="LHP127" s="4"/>
      <c r="LHQ127" s="4"/>
      <c r="LHR127" s="4"/>
      <c r="LHS127" s="4"/>
      <c r="LHT127" s="4"/>
      <c r="LHU127" s="4"/>
      <c r="LHV127" s="4"/>
      <c r="LHW127" s="4"/>
      <c r="LHX127" s="4"/>
      <c r="LHY127" s="4"/>
      <c r="LHZ127" s="4"/>
      <c r="LIA127" s="4"/>
      <c r="LIB127" s="4"/>
      <c r="LIC127" s="4"/>
      <c r="LID127" s="4"/>
      <c r="LIE127" s="4"/>
      <c r="LIF127" s="4"/>
      <c r="LIG127" s="4"/>
      <c r="LIH127" s="4"/>
      <c r="LII127" s="4"/>
      <c r="LIJ127" s="4"/>
      <c r="LIK127" s="4"/>
      <c r="LIL127" s="4"/>
      <c r="LIM127" s="4"/>
      <c r="LIN127" s="4"/>
      <c r="LIO127" s="4"/>
      <c r="LIP127" s="4"/>
      <c r="LIQ127" s="4"/>
      <c r="LIR127" s="4"/>
      <c r="LIS127" s="4"/>
      <c r="LIT127" s="4"/>
      <c r="LIU127" s="4"/>
      <c r="LIV127" s="4"/>
      <c r="LIW127" s="4"/>
      <c r="LIX127" s="4"/>
      <c r="LIY127" s="4"/>
      <c r="LIZ127" s="4"/>
      <c r="LJA127" s="4"/>
      <c r="LJB127" s="4"/>
      <c r="LJC127" s="4"/>
      <c r="LJD127" s="4"/>
      <c r="LJE127" s="4"/>
      <c r="LJF127" s="4"/>
      <c r="LJG127" s="4"/>
      <c r="LJH127" s="4"/>
      <c r="LJI127" s="4"/>
      <c r="LJJ127" s="4"/>
      <c r="LJK127" s="4"/>
      <c r="LJL127" s="4"/>
      <c r="LJM127" s="4"/>
      <c r="LJN127" s="4"/>
      <c r="LJO127" s="4"/>
      <c r="LJP127" s="4"/>
      <c r="LJQ127" s="4"/>
      <c r="LJR127" s="4"/>
      <c r="LJS127" s="4"/>
      <c r="LJT127" s="4"/>
      <c r="LJU127" s="4"/>
      <c r="LJV127" s="4"/>
      <c r="LJW127" s="4"/>
      <c r="LJX127" s="4"/>
      <c r="LJY127" s="4"/>
      <c r="LJZ127" s="4"/>
      <c r="LKA127" s="4"/>
      <c r="LKB127" s="4"/>
      <c r="LKC127" s="4"/>
      <c r="LKD127" s="4"/>
      <c r="LKE127" s="4"/>
      <c r="LKF127" s="4"/>
      <c r="LKG127" s="4"/>
      <c r="LKH127" s="4"/>
      <c r="LKI127" s="4"/>
      <c r="LKJ127" s="4"/>
      <c r="LKK127" s="4"/>
      <c r="LKL127" s="4"/>
      <c r="LKM127" s="4"/>
      <c r="LKN127" s="4"/>
      <c r="LKO127" s="4"/>
      <c r="LKP127" s="4"/>
      <c r="LKQ127" s="4"/>
      <c r="LKR127" s="4"/>
      <c r="LKS127" s="4"/>
      <c r="LKT127" s="4"/>
      <c r="LKU127" s="4"/>
      <c r="LKV127" s="4"/>
      <c r="LKW127" s="4"/>
      <c r="LKX127" s="4"/>
      <c r="LKY127" s="4"/>
      <c r="LKZ127" s="4"/>
      <c r="LLA127" s="4"/>
      <c r="LLB127" s="4"/>
      <c r="LLC127" s="4"/>
      <c r="LLD127" s="4"/>
      <c r="LLE127" s="4"/>
      <c r="LLF127" s="4"/>
      <c r="LLG127" s="4"/>
      <c r="LLH127" s="4"/>
      <c r="LLI127" s="4"/>
      <c r="LLJ127" s="4"/>
      <c r="LLK127" s="4"/>
      <c r="LLL127" s="4"/>
      <c r="LLM127" s="4"/>
      <c r="LLN127" s="4"/>
      <c r="LLO127" s="4"/>
      <c r="LLP127" s="4"/>
      <c r="LLQ127" s="4"/>
      <c r="LLR127" s="4"/>
      <c r="LLS127" s="4"/>
      <c r="LLT127" s="4"/>
      <c r="LLU127" s="4"/>
      <c r="LLV127" s="4"/>
      <c r="LLW127" s="4"/>
      <c r="LLX127" s="4"/>
      <c r="LLY127" s="4"/>
      <c r="LLZ127" s="4"/>
      <c r="LMA127" s="4"/>
      <c r="LMB127" s="4"/>
      <c r="LMC127" s="4"/>
      <c r="LMD127" s="4"/>
      <c r="LME127" s="4"/>
      <c r="LMF127" s="4"/>
      <c r="LMG127" s="4"/>
      <c r="LMH127" s="4"/>
      <c r="LMI127" s="4"/>
      <c r="LMJ127" s="4"/>
      <c r="LMK127" s="4"/>
      <c r="LML127" s="4"/>
      <c r="LMM127" s="4"/>
      <c r="LMN127" s="4"/>
      <c r="LMO127" s="4"/>
      <c r="LMP127" s="4"/>
      <c r="LMQ127" s="4"/>
      <c r="LMR127" s="4"/>
      <c r="LMS127" s="4"/>
      <c r="LMT127" s="4"/>
      <c r="LMU127" s="4"/>
      <c r="LMV127" s="4"/>
      <c r="LMW127" s="4"/>
      <c r="LMX127" s="4"/>
      <c r="LMY127" s="4"/>
      <c r="LMZ127" s="4"/>
      <c r="LNA127" s="4"/>
      <c r="LNB127" s="4"/>
      <c r="LNC127" s="4"/>
      <c r="LND127" s="4"/>
      <c r="LNE127" s="4"/>
      <c r="LNF127" s="4"/>
      <c r="LNG127" s="4"/>
      <c r="LNH127" s="4"/>
      <c r="LNI127" s="4"/>
      <c r="LNJ127" s="4"/>
      <c r="LNK127" s="4"/>
      <c r="LNL127" s="4"/>
      <c r="LNM127" s="4"/>
      <c r="LNN127" s="4"/>
      <c r="LNO127" s="4"/>
      <c r="LNP127" s="4"/>
      <c r="LNQ127" s="4"/>
      <c r="LNR127" s="4"/>
      <c r="LNS127" s="4"/>
      <c r="LNT127" s="4"/>
      <c r="LNU127" s="4"/>
      <c r="LNV127" s="4"/>
      <c r="LNW127" s="4"/>
      <c r="LNX127" s="4"/>
      <c r="LNY127" s="4"/>
      <c r="LNZ127" s="4"/>
      <c r="LOA127" s="4"/>
      <c r="LOB127" s="4"/>
      <c r="LOC127" s="4"/>
      <c r="LOD127" s="4"/>
      <c r="LOE127" s="4"/>
      <c r="LOF127" s="4"/>
      <c r="LOG127" s="4"/>
      <c r="LOH127" s="4"/>
      <c r="LOI127" s="4"/>
      <c r="LOJ127" s="4"/>
      <c r="LOK127" s="4"/>
      <c r="LOL127" s="4"/>
      <c r="LOM127" s="4"/>
      <c r="LON127" s="4"/>
      <c r="LOO127" s="4"/>
      <c r="LOP127" s="4"/>
      <c r="LOQ127" s="4"/>
      <c r="LOR127" s="4"/>
      <c r="LOS127" s="4"/>
      <c r="LOT127" s="4"/>
      <c r="LOU127" s="4"/>
      <c r="LOV127" s="4"/>
      <c r="LOW127" s="4"/>
      <c r="LOX127" s="4"/>
      <c r="LOY127" s="4"/>
      <c r="LOZ127" s="4"/>
      <c r="LPA127" s="4"/>
      <c r="LPB127" s="4"/>
      <c r="LPC127" s="4"/>
      <c r="LPD127" s="4"/>
      <c r="LPE127" s="4"/>
      <c r="LPF127" s="4"/>
      <c r="LPG127" s="4"/>
      <c r="LPH127" s="4"/>
      <c r="LPI127" s="4"/>
      <c r="LPJ127" s="4"/>
      <c r="LPK127" s="4"/>
      <c r="LPL127" s="4"/>
      <c r="LPM127" s="4"/>
      <c r="LPN127" s="4"/>
      <c r="LPO127" s="4"/>
      <c r="LPP127" s="4"/>
      <c r="LPQ127" s="4"/>
      <c r="LPR127" s="4"/>
      <c r="LPS127" s="4"/>
      <c r="LPT127" s="4"/>
      <c r="LPU127" s="4"/>
      <c r="LPV127" s="4"/>
      <c r="LPW127" s="4"/>
      <c r="LPX127" s="4"/>
      <c r="LPY127" s="4"/>
      <c r="LPZ127" s="4"/>
      <c r="LQA127" s="4"/>
      <c r="LQB127" s="4"/>
      <c r="LQC127" s="4"/>
      <c r="LQD127" s="4"/>
      <c r="LQE127" s="4"/>
      <c r="LQF127" s="4"/>
      <c r="LQG127" s="4"/>
      <c r="LQH127" s="4"/>
      <c r="LQI127" s="4"/>
      <c r="LQJ127" s="4"/>
      <c r="LQK127" s="4"/>
      <c r="LQL127" s="4"/>
      <c r="LQM127" s="4"/>
      <c r="LQN127" s="4"/>
      <c r="LQO127" s="4"/>
      <c r="LQP127" s="4"/>
      <c r="LQQ127" s="4"/>
      <c r="LQR127" s="4"/>
      <c r="LQS127" s="4"/>
      <c r="LQT127" s="4"/>
      <c r="LQU127" s="4"/>
      <c r="LQV127" s="4"/>
      <c r="LQW127" s="4"/>
      <c r="LQX127" s="4"/>
      <c r="LQY127" s="4"/>
      <c r="LQZ127" s="4"/>
      <c r="LRA127" s="4"/>
      <c r="LRB127" s="4"/>
      <c r="LRC127" s="4"/>
      <c r="LRD127" s="4"/>
      <c r="LRE127" s="4"/>
      <c r="LRF127" s="4"/>
      <c r="LRG127" s="4"/>
      <c r="LRH127" s="4"/>
      <c r="LRI127" s="4"/>
      <c r="LRJ127" s="4"/>
      <c r="LRK127" s="4"/>
      <c r="LRL127" s="4"/>
      <c r="LRM127" s="4"/>
      <c r="LRN127" s="4"/>
      <c r="LRO127" s="4"/>
      <c r="LRP127" s="4"/>
      <c r="LRQ127" s="4"/>
      <c r="LRR127" s="4"/>
      <c r="LRS127" s="4"/>
      <c r="LRT127" s="4"/>
      <c r="LRU127" s="4"/>
      <c r="LRV127" s="4"/>
      <c r="LRW127" s="4"/>
      <c r="LRX127" s="4"/>
      <c r="LRY127" s="4"/>
      <c r="LRZ127" s="4"/>
      <c r="LSA127" s="4"/>
      <c r="LSB127" s="4"/>
      <c r="LSC127" s="4"/>
      <c r="LSD127" s="4"/>
      <c r="LSE127" s="4"/>
      <c r="LSF127" s="4"/>
      <c r="LSG127" s="4"/>
      <c r="LSH127" s="4"/>
      <c r="LSI127" s="4"/>
      <c r="LSJ127" s="4"/>
      <c r="LSK127" s="4"/>
      <c r="LSL127" s="4"/>
      <c r="LSM127" s="4"/>
      <c r="LSN127" s="4"/>
      <c r="LSO127" s="4"/>
      <c r="LSP127" s="4"/>
      <c r="LSQ127" s="4"/>
      <c r="LSR127" s="4"/>
      <c r="LSS127" s="4"/>
      <c r="LST127" s="4"/>
      <c r="LSU127" s="4"/>
      <c r="LSV127" s="4"/>
      <c r="LSW127" s="4"/>
      <c r="LSX127" s="4"/>
      <c r="LSY127" s="4"/>
      <c r="LSZ127" s="4"/>
      <c r="LTA127" s="4"/>
      <c r="LTB127" s="4"/>
      <c r="LTC127" s="4"/>
      <c r="LTD127" s="4"/>
      <c r="LTE127" s="4"/>
      <c r="LTF127" s="4"/>
      <c r="LTG127" s="4"/>
      <c r="LTH127" s="4"/>
      <c r="LTI127" s="4"/>
      <c r="LTJ127" s="4"/>
      <c r="LTK127" s="4"/>
      <c r="LTL127" s="4"/>
      <c r="LTM127" s="4"/>
      <c r="LTN127" s="4"/>
      <c r="LTO127" s="4"/>
      <c r="LTP127" s="4"/>
      <c r="LTQ127" s="4"/>
      <c r="LTR127" s="4"/>
      <c r="LTS127" s="4"/>
      <c r="LTT127" s="4"/>
      <c r="LTU127" s="4"/>
      <c r="LTV127" s="4"/>
      <c r="LTW127" s="4"/>
      <c r="LTX127" s="4"/>
      <c r="LTY127" s="4"/>
      <c r="LTZ127" s="4"/>
      <c r="LUA127" s="4"/>
      <c r="LUB127" s="4"/>
      <c r="LUC127" s="4"/>
      <c r="LUD127" s="4"/>
      <c r="LUE127" s="4"/>
      <c r="LUF127" s="4"/>
      <c r="LUG127" s="4"/>
      <c r="LUH127" s="4"/>
      <c r="LUI127" s="4"/>
      <c r="LUJ127" s="4"/>
      <c r="LUK127" s="4"/>
      <c r="LUL127" s="4"/>
      <c r="LUM127" s="4"/>
      <c r="LUN127" s="4"/>
      <c r="LUO127" s="4"/>
      <c r="LUP127" s="4"/>
      <c r="LUQ127" s="4"/>
      <c r="LUR127" s="4"/>
      <c r="LUS127" s="4"/>
      <c r="LUT127" s="4"/>
      <c r="LUU127" s="4"/>
      <c r="LUV127" s="4"/>
      <c r="LUW127" s="4"/>
      <c r="LUX127" s="4"/>
      <c r="LUY127" s="4"/>
      <c r="LUZ127" s="4"/>
      <c r="LVA127" s="4"/>
      <c r="LVB127" s="4"/>
      <c r="LVC127" s="4"/>
      <c r="LVD127" s="4"/>
      <c r="LVE127" s="4"/>
      <c r="LVF127" s="4"/>
      <c r="LVG127" s="4"/>
      <c r="LVH127" s="4"/>
      <c r="LVI127" s="4"/>
      <c r="LVJ127" s="4"/>
      <c r="LVK127" s="4"/>
      <c r="LVL127" s="4"/>
      <c r="LVM127" s="4"/>
      <c r="LVN127" s="4"/>
      <c r="LVO127" s="4"/>
      <c r="LVP127" s="4"/>
      <c r="LVQ127" s="4"/>
      <c r="LVR127" s="4"/>
      <c r="LVS127" s="4"/>
      <c r="LVT127" s="4"/>
      <c r="LVU127" s="4"/>
      <c r="LVV127" s="4"/>
      <c r="LVW127" s="4"/>
      <c r="LVX127" s="4"/>
      <c r="LVY127" s="4"/>
      <c r="LVZ127" s="4"/>
      <c r="LWA127" s="4"/>
      <c r="LWB127" s="4"/>
      <c r="LWC127" s="4"/>
      <c r="LWD127" s="4"/>
      <c r="LWE127" s="4"/>
      <c r="LWF127" s="4"/>
      <c r="LWG127" s="4"/>
      <c r="LWH127" s="4"/>
      <c r="LWI127" s="4"/>
      <c r="LWJ127" s="4"/>
      <c r="LWK127" s="4"/>
      <c r="LWL127" s="4"/>
      <c r="LWM127" s="4"/>
      <c r="LWN127" s="4"/>
      <c r="LWO127" s="4"/>
      <c r="LWP127" s="4"/>
      <c r="LWQ127" s="4"/>
      <c r="LWR127" s="4"/>
      <c r="LWS127" s="4"/>
      <c r="LWT127" s="4"/>
      <c r="LWU127" s="4"/>
      <c r="LWV127" s="4"/>
      <c r="LWW127" s="4"/>
      <c r="LWX127" s="4"/>
      <c r="LWY127" s="4"/>
      <c r="LWZ127" s="4"/>
      <c r="LXA127" s="4"/>
      <c r="LXB127" s="4"/>
      <c r="LXC127" s="4"/>
      <c r="LXD127" s="4"/>
      <c r="LXE127" s="4"/>
      <c r="LXF127" s="4"/>
      <c r="LXG127" s="4"/>
      <c r="LXH127" s="4"/>
      <c r="LXI127" s="4"/>
      <c r="LXJ127" s="4"/>
      <c r="LXK127" s="4"/>
      <c r="LXL127" s="4"/>
      <c r="LXM127" s="4"/>
      <c r="LXN127" s="4"/>
      <c r="LXO127" s="4"/>
      <c r="LXP127" s="4"/>
      <c r="LXQ127" s="4"/>
      <c r="LXR127" s="4"/>
      <c r="LXS127" s="4"/>
      <c r="LXT127" s="4"/>
      <c r="LXU127" s="4"/>
      <c r="LXV127" s="4"/>
      <c r="LXW127" s="4"/>
      <c r="LXX127" s="4"/>
      <c r="LXY127" s="4"/>
      <c r="LXZ127" s="4"/>
      <c r="LYA127" s="4"/>
      <c r="LYB127" s="4"/>
      <c r="LYC127" s="4"/>
      <c r="LYD127" s="4"/>
      <c r="LYE127" s="4"/>
      <c r="LYF127" s="4"/>
      <c r="LYG127" s="4"/>
      <c r="LYH127" s="4"/>
      <c r="LYI127" s="4"/>
      <c r="LYJ127" s="4"/>
      <c r="LYK127" s="4"/>
      <c r="LYL127" s="4"/>
      <c r="LYM127" s="4"/>
      <c r="LYN127" s="4"/>
      <c r="LYO127" s="4"/>
      <c r="LYP127" s="4"/>
      <c r="LYQ127" s="4"/>
      <c r="LYR127" s="4"/>
      <c r="LYS127" s="4"/>
      <c r="LYT127" s="4"/>
      <c r="LYU127" s="4"/>
      <c r="LYV127" s="4"/>
      <c r="LYW127" s="4"/>
      <c r="LYX127" s="4"/>
      <c r="LYY127" s="4"/>
      <c r="LYZ127" s="4"/>
      <c r="LZA127" s="4"/>
      <c r="LZB127" s="4"/>
      <c r="LZC127" s="4"/>
      <c r="LZD127" s="4"/>
      <c r="LZE127" s="4"/>
      <c r="LZF127" s="4"/>
      <c r="LZG127" s="4"/>
      <c r="LZH127" s="4"/>
      <c r="LZI127" s="4"/>
      <c r="LZJ127" s="4"/>
      <c r="LZK127" s="4"/>
      <c r="LZL127" s="4"/>
      <c r="LZM127" s="4"/>
      <c r="LZN127" s="4"/>
      <c r="LZO127" s="4"/>
      <c r="LZP127" s="4"/>
      <c r="LZQ127" s="4"/>
      <c r="LZR127" s="4"/>
      <c r="LZS127" s="4"/>
      <c r="LZT127" s="4"/>
      <c r="LZU127" s="4"/>
      <c r="LZV127" s="4"/>
      <c r="LZW127" s="4"/>
      <c r="LZX127" s="4"/>
      <c r="LZY127" s="4"/>
      <c r="LZZ127" s="4"/>
      <c r="MAA127" s="4"/>
      <c r="MAB127" s="4"/>
      <c r="MAC127" s="4"/>
      <c r="MAD127" s="4"/>
      <c r="MAE127" s="4"/>
      <c r="MAF127" s="4"/>
      <c r="MAG127" s="4"/>
      <c r="MAH127" s="4"/>
      <c r="MAI127" s="4"/>
      <c r="MAJ127" s="4"/>
      <c r="MAK127" s="4"/>
      <c r="MAL127" s="4"/>
      <c r="MAM127" s="4"/>
      <c r="MAN127" s="4"/>
      <c r="MAO127" s="4"/>
      <c r="MAP127" s="4"/>
      <c r="MAQ127" s="4"/>
      <c r="MAR127" s="4"/>
      <c r="MAS127" s="4"/>
      <c r="MAT127" s="4"/>
      <c r="MAU127" s="4"/>
      <c r="MAV127" s="4"/>
      <c r="MAW127" s="4"/>
      <c r="MAX127" s="4"/>
      <c r="MAY127" s="4"/>
      <c r="MAZ127" s="4"/>
      <c r="MBA127" s="4"/>
      <c r="MBB127" s="4"/>
      <c r="MBC127" s="4"/>
      <c r="MBD127" s="4"/>
      <c r="MBE127" s="4"/>
      <c r="MBF127" s="4"/>
      <c r="MBG127" s="4"/>
      <c r="MBH127" s="4"/>
      <c r="MBI127" s="4"/>
      <c r="MBJ127" s="4"/>
      <c r="MBK127" s="4"/>
      <c r="MBL127" s="4"/>
      <c r="MBM127" s="4"/>
      <c r="MBN127" s="4"/>
      <c r="MBO127" s="4"/>
      <c r="MBP127" s="4"/>
      <c r="MBQ127" s="4"/>
      <c r="MBR127" s="4"/>
      <c r="MBS127" s="4"/>
      <c r="MBT127" s="4"/>
      <c r="MBU127" s="4"/>
      <c r="MBV127" s="4"/>
      <c r="MBW127" s="4"/>
      <c r="MBX127" s="4"/>
      <c r="MBY127" s="4"/>
      <c r="MBZ127" s="4"/>
      <c r="MCA127" s="4"/>
      <c r="MCB127" s="4"/>
      <c r="MCC127" s="4"/>
      <c r="MCD127" s="4"/>
      <c r="MCE127" s="4"/>
      <c r="MCF127" s="4"/>
      <c r="MCG127" s="4"/>
      <c r="MCH127" s="4"/>
      <c r="MCI127" s="4"/>
      <c r="MCJ127" s="4"/>
      <c r="MCK127" s="4"/>
      <c r="MCL127" s="4"/>
      <c r="MCM127" s="4"/>
      <c r="MCN127" s="4"/>
      <c r="MCO127" s="4"/>
      <c r="MCP127" s="4"/>
      <c r="MCQ127" s="4"/>
      <c r="MCR127" s="4"/>
      <c r="MCS127" s="4"/>
      <c r="MCT127" s="4"/>
      <c r="MCU127" s="4"/>
      <c r="MCV127" s="4"/>
      <c r="MCW127" s="4"/>
      <c r="MCX127" s="4"/>
      <c r="MCY127" s="4"/>
      <c r="MCZ127" s="4"/>
      <c r="MDA127" s="4"/>
      <c r="MDB127" s="4"/>
      <c r="MDC127" s="4"/>
      <c r="MDD127" s="4"/>
      <c r="MDE127" s="4"/>
      <c r="MDF127" s="4"/>
      <c r="MDG127" s="4"/>
      <c r="MDH127" s="4"/>
      <c r="MDI127" s="4"/>
      <c r="MDJ127" s="4"/>
      <c r="MDK127" s="4"/>
      <c r="MDL127" s="4"/>
      <c r="MDM127" s="4"/>
      <c r="MDN127" s="4"/>
      <c r="MDO127" s="4"/>
      <c r="MDP127" s="4"/>
      <c r="MDQ127" s="4"/>
      <c r="MDR127" s="4"/>
      <c r="MDS127" s="4"/>
      <c r="MDT127" s="4"/>
      <c r="MDU127" s="4"/>
      <c r="MDV127" s="4"/>
      <c r="MDW127" s="4"/>
      <c r="MDX127" s="4"/>
      <c r="MDY127" s="4"/>
      <c r="MDZ127" s="4"/>
      <c r="MEA127" s="4"/>
      <c r="MEB127" s="4"/>
      <c r="MEC127" s="4"/>
      <c r="MED127" s="4"/>
      <c r="MEE127" s="4"/>
      <c r="MEF127" s="4"/>
      <c r="MEG127" s="4"/>
      <c r="MEH127" s="4"/>
      <c r="MEI127" s="4"/>
      <c r="MEJ127" s="4"/>
      <c r="MEK127" s="4"/>
      <c r="MEL127" s="4"/>
      <c r="MEM127" s="4"/>
      <c r="MEN127" s="4"/>
      <c r="MEO127" s="4"/>
      <c r="MEP127" s="4"/>
      <c r="MEQ127" s="4"/>
      <c r="MER127" s="4"/>
      <c r="MES127" s="4"/>
      <c r="MET127" s="4"/>
      <c r="MEU127" s="4"/>
      <c r="MEV127" s="4"/>
      <c r="MEW127" s="4"/>
      <c r="MEX127" s="4"/>
      <c r="MEY127" s="4"/>
      <c r="MEZ127" s="4"/>
      <c r="MFA127" s="4"/>
      <c r="MFB127" s="4"/>
      <c r="MFC127" s="4"/>
      <c r="MFD127" s="4"/>
      <c r="MFE127" s="4"/>
      <c r="MFF127" s="4"/>
      <c r="MFG127" s="4"/>
      <c r="MFH127" s="4"/>
      <c r="MFI127" s="4"/>
      <c r="MFJ127" s="4"/>
      <c r="MFK127" s="4"/>
      <c r="MFL127" s="4"/>
      <c r="MFM127" s="4"/>
      <c r="MFN127" s="4"/>
      <c r="MFO127" s="4"/>
      <c r="MFP127" s="4"/>
      <c r="MFQ127" s="4"/>
      <c r="MFR127" s="4"/>
      <c r="MFS127" s="4"/>
      <c r="MFT127" s="4"/>
      <c r="MFU127" s="4"/>
      <c r="MFV127" s="4"/>
      <c r="MFW127" s="4"/>
      <c r="MFX127" s="4"/>
      <c r="MFY127" s="4"/>
      <c r="MFZ127" s="4"/>
      <c r="MGA127" s="4"/>
      <c r="MGB127" s="4"/>
      <c r="MGC127" s="4"/>
      <c r="MGD127" s="4"/>
      <c r="MGE127" s="4"/>
      <c r="MGF127" s="4"/>
      <c r="MGG127" s="4"/>
      <c r="MGH127" s="4"/>
      <c r="MGI127" s="4"/>
      <c r="MGJ127" s="4"/>
      <c r="MGK127" s="4"/>
      <c r="MGL127" s="4"/>
      <c r="MGM127" s="4"/>
      <c r="MGN127" s="4"/>
      <c r="MGO127" s="4"/>
      <c r="MGP127" s="4"/>
      <c r="MGQ127" s="4"/>
      <c r="MGR127" s="4"/>
      <c r="MGS127" s="4"/>
      <c r="MGT127" s="4"/>
      <c r="MGU127" s="4"/>
      <c r="MGV127" s="4"/>
      <c r="MGW127" s="4"/>
      <c r="MGX127" s="4"/>
      <c r="MGY127" s="4"/>
      <c r="MGZ127" s="4"/>
      <c r="MHA127" s="4"/>
      <c r="MHB127" s="4"/>
      <c r="MHC127" s="4"/>
      <c r="MHD127" s="4"/>
      <c r="MHE127" s="4"/>
      <c r="MHF127" s="4"/>
      <c r="MHG127" s="4"/>
      <c r="MHH127" s="4"/>
      <c r="MHI127" s="4"/>
      <c r="MHJ127" s="4"/>
      <c r="MHK127" s="4"/>
      <c r="MHL127" s="4"/>
      <c r="MHM127" s="4"/>
      <c r="MHN127" s="4"/>
      <c r="MHO127" s="4"/>
      <c r="MHP127" s="4"/>
      <c r="MHQ127" s="4"/>
      <c r="MHR127" s="4"/>
      <c r="MHS127" s="4"/>
      <c r="MHT127" s="4"/>
      <c r="MHU127" s="4"/>
      <c r="MHV127" s="4"/>
      <c r="MHW127" s="4"/>
      <c r="MHX127" s="4"/>
      <c r="MHY127" s="4"/>
      <c r="MHZ127" s="4"/>
      <c r="MIA127" s="4"/>
      <c r="MIB127" s="4"/>
      <c r="MIC127" s="4"/>
      <c r="MID127" s="4"/>
      <c r="MIE127" s="4"/>
      <c r="MIF127" s="4"/>
      <c r="MIG127" s="4"/>
      <c r="MIH127" s="4"/>
      <c r="MII127" s="4"/>
      <c r="MIJ127" s="4"/>
      <c r="MIK127" s="4"/>
      <c r="MIL127" s="4"/>
      <c r="MIM127" s="4"/>
      <c r="MIN127" s="4"/>
      <c r="MIO127" s="4"/>
      <c r="MIP127" s="4"/>
      <c r="MIQ127" s="4"/>
      <c r="MIR127" s="4"/>
      <c r="MIS127" s="4"/>
      <c r="MIT127" s="4"/>
      <c r="MIU127" s="4"/>
      <c r="MIV127" s="4"/>
      <c r="MIW127" s="4"/>
      <c r="MIX127" s="4"/>
      <c r="MIY127" s="4"/>
      <c r="MIZ127" s="4"/>
      <c r="MJA127" s="4"/>
      <c r="MJB127" s="4"/>
      <c r="MJC127" s="4"/>
      <c r="MJD127" s="4"/>
      <c r="MJE127" s="4"/>
      <c r="MJF127" s="4"/>
      <c r="MJG127" s="4"/>
      <c r="MJH127" s="4"/>
      <c r="MJI127" s="4"/>
      <c r="MJJ127" s="4"/>
      <c r="MJK127" s="4"/>
      <c r="MJL127" s="4"/>
      <c r="MJM127" s="4"/>
      <c r="MJN127" s="4"/>
      <c r="MJO127" s="4"/>
      <c r="MJP127" s="4"/>
      <c r="MJQ127" s="4"/>
      <c r="MJR127" s="4"/>
      <c r="MJS127" s="4"/>
      <c r="MJT127" s="4"/>
      <c r="MJU127" s="4"/>
      <c r="MJV127" s="4"/>
      <c r="MJW127" s="4"/>
      <c r="MJX127" s="4"/>
      <c r="MJY127" s="4"/>
      <c r="MJZ127" s="4"/>
      <c r="MKA127" s="4"/>
      <c r="MKB127" s="4"/>
      <c r="MKC127" s="4"/>
      <c r="MKD127" s="4"/>
      <c r="MKE127" s="4"/>
      <c r="MKF127" s="4"/>
      <c r="MKG127" s="4"/>
      <c r="MKH127" s="4"/>
      <c r="MKI127" s="4"/>
      <c r="MKJ127" s="4"/>
      <c r="MKK127" s="4"/>
      <c r="MKL127" s="4"/>
      <c r="MKM127" s="4"/>
      <c r="MKN127" s="4"/>
      <c r="MKO127" s="4"/>
      <c r="MKP127" s="4"/>
      <c r="MKQ127" s="4"/>
      <c r="MKR127" s="4"/>
      <c r="MKS127" s="4"/>
      <c r="MKT127" s="4"/>
      <c r="MKU127" s="4"/>
      <c r="MKV127" s="4"/>
      <c r="MKW127" s="4"/>
      <c r="MKX127" s="4"/>
      <c r="MKY127" s="4"/>
      <c r="MKZ127" s="4"/>
      <c r="MLA127" s="4"/>
      <c r="MLB127" s="4"/>
      <c r="MLC127" s="4"/>
      <c r="MLD127" s="4"/>
      <c r="MLE127" s="4"/>
      <c r="MLF127" s="4"/>
      <c r="MLG127" s="4"/>
      <c r="MLH127" s="4"/>
      <c r="MLI127" s="4"/>
      <c r="MLJ127" s="4"/>
      <c r="MLK127" s="4"/>
      <c r="MLL127" s="4"/>
      <c r="MLM127" s="4"/>
      <c r="MLN127" s="4"/>
      <c r="MLO127" s="4"/>
      <c r="MLP127" s="4"/>
      <c r="MLQ127" s="4"/>
      <c r="MLR127" s="4"/>
      <c r="MLS127" s="4"/>
      <c r="MLT127" s="4"/>
      <c r="MLU127" s="4"/>
      <c r="MLV127" s="4"/>
      <c r="MLW127" s="4"/>
      <c r="MLX127" s="4"/>
      <c r="MLY127" s="4"/>
      <c r="MLZ127" s="4"/>
      <c r="MMA127" s="4"/>
      <c r="MMB127" s="4"/>
      <c r="MMC127" s="4"/>
      <c r="MMD127" s="4"/>
      <c r="MME127" s="4"/>
      <c r="MMF127" s="4"/>
      <c r="MMG127" s="4"/>
      <c r="MMH127" s="4"/>
      <c r="MMI127" s="4"/>
      <c r="MMJ127" s="4"/>
      <c r="MMK127" s="4"/>
      <c r="MML127" s="4"/>
      <c r="MMM127" s="4"/>
      <c r="MMN127" s="4"/>
      <c r="MMO127" s="4"/>
      <c r="MMP127" s="4"/>
      <c r="MMQ127" s="4"/>
      <c r="MMR127" s="4"/>
      <c r="MMS127" s="4"/>
      <c r="MMT127" s="4"/>
      <c r="MMU127" s="4"/>
      <c r="MMV127" s="4"/>
      <c r="MMW127" s="4"/>
      <c r="MMX127" s="4"/>
      <c r="MMY127" s="4"/>
      <c r="MMZ127" s="4"/>
      <c r="MNA127" s="4"/>
      <c r="MNB127" s="4"/>
      <c r="MNC127" s="4"/>
      <c r="MND127" s="4"/>
      <c r="MNE127" s="4"/>
      <c r="MNF127" s="4"/>
      <c r="MNG127" s="4"/>
      <c r="MNH127" s="4"/>
      <c r="MNI127" s="4"/>
      <c r="MNJ127" s="4"/>
      <c r="MNK127" s="4"/>
      <c r="MNL127" s="4"/>
      <c r="MNM127" s="4"/>
      <c r="MNN127" s="4"/>
      <c r="MNO127" s="4"/>
      <c r="MNP127" s="4"/>
      <c r="MNQ127" s="4"/>
      <c r="MNR127" s="4"/>
      <c r="MNS127" s="4"/>
      <c r="MNT127" s="4"/>
      <c r="MNU127" s="4"/>
      <c r="MNV127" s="4"/>
      <c r="MNW127" s="4"/>
      <c r="MNX127" s="4"/>
      <c r="MNY127" s="4"/>
      <c r="MNZ127" s="4"/>
      <c r="MOA127" s="4"/>
      <c r="MOB127" s="4"/>
      <c r="MOC127" s="4"/>
      <c r="MOD127" s="4"/>
      <c r="MOE127" s="4"/>
      <c r="MOF127" s="4"/>
      <c r="MOG127" s="4"/>
      <c r="MOH127" s="4"/>
      <c r="MOI127" s="4"/>
      <c r="MOJ127" s="4"/>
      <c r="MOK127" s="4"/>
      <c r="MOL127" s="4"/>
      <c r="MOM127" s="4"/>
      <c r="MON127" s="4"/>
      <c r="MOO127" s="4"/>
      <c r="MOP127" s="4"/>
      <c r="MOQ127" s="4"/>
      <c r="MOR127" s="4"/>
      <c r="MOS127" s="4"/>
      <c r="MOT127" s="4"/>
      <c r="MOU127" s="4"/>
      <c r="MOV127" s="4"/>
      <c r="MOW127" s="4"/>
      <c r="MOX127" s="4"/>
      <c r="MOY127" s="4"/>
      <c r="MOZ127" s="4"/>
      <c r="MPA127" s="4"/>
      <c r="MPB127" s="4"/>
      <c r="MPC127" s="4"/>
      <c r="MPD127" s="4"/>
      <c r="MPE127" s="4"/>
      <c r="MPF127" s="4"/>
      <c r="MPG127" s="4"/>
      <c r="MPH127" s="4"/>
      <c r="MPI127" s="4"/>
      <c r="MPJ127" s="4"/>
      <c r="MPK127" s="4"/>
      <c r="MPL127" s="4"/>
      <c r="MPM127" s="4"/>
      <c r="MPN127" s="4"/>
      <c r="MPO127" s="4"/>
      <c r="MPP127" s="4"/>
      <c r="MPQ127" s="4"/>
      <c r="MPR127" s="4"/>
      <c r="MPS127" s="4"/>
      <c r="MPT127" s="4"/>
      <c r="MPU127" s="4"/>
      <c r="MPV127" s="4"/>
      <c r="MPW127" s="4"/>
      <c r="MPX127" s="4"/>
      <c r="MPY127" s="4"/>
      <c r="MPZ127" s="4"/>
      <c r="MQA127" s="4"/>
      <c r="MQB127" s="4"/>
      <c r="MQC127" s="4"/>
      <c r="MQD127" s="4"/>
      <c r="MQE127" s="4"/>
      <c r="MQF127" s="4"/>
      <c r="MQG127" s="4"/>
      <c r="MQH127" s="4"/>
      <c r="MQI127" s="4"/>
      <c r="MQJ127" s="4"/>
      <c r="MQK127" s="4"/>
      <c r="MQL127" s="4"/>
      <c r="MQM127" s="4"/>
      <c r="MQN127" s="4"/>
      <c r="MQO127" s="4"/>
      <c r="MQP127" s="4"/>
      <c r="MQQ127" s="4"/>
      <c r="MQR127" s="4"/>
      <c r="MQS127" s="4"/>
      <c r="MQT127" s="4"/>
      <c r="MQU127" s="4"/>
      <c r="MQV127" s="4"/>
      <c r="MQW127" s="4"/>
      <c r="MQX127" s="4"/>
      <c r="MQY127" s="4"/>
      <c r="MQZ127" s="4"/>
      <c r="MRA127" s="4"/>
      <c r="MRB127" s="4"/>
      <c r="MRC127" s="4"/>
      <c r="MRD127" s="4"/>
      <c r="MRE127" s="4"/>
      <c r="MRF127" s="4"/>
      <c r="MRG127" s="4"/>
      <c r="MRH127" s="4"/>
      <c r="MRI127" s="4"/>
      <c r="MRJ127" s="4"/>
      <c r="MRK127" s="4"/>
      <c r="MRL127" s="4"/>
      <c r="MRM127" s="4"/>
      <c r="MRN127" s="4"/>
      <c r="MRO127" s="4"/>
      <c r="MRP127" s="4"/>
      <c r="MRQ127" s="4"/>
      <c r="MRR127" s="4"/>
      <c r="MRS127" s="4"/>
      <c r="MRT127" s="4"/>
      <c r="MRU127" s="4"/>
      <c r="MRV127" s="4"/>
      <c r="MRW127" s="4"/>
      <c r="MRX127" s="4"/>
      <c r="MRY127" s="4"/>
      <c r="MRZ127" s="4"/>
      <c r="MSA127" s="4"/>
      <c r="MSB127" s="4"/>
      <c r="MSC127" s="4"/>
      <c r="MSD127" s="4"/>
      <c r="MSE127" s="4"/>
      <c r="MSF127" s="4"/>
      <c r="MSG127" s="4"/>
      <c r="MSH127" s="4"/>
      <c r="MSI127" s="4"/>
      <c r="MSJ127" s="4"/>
      <c r="MSK127" s="4"/>
      <c r="MSL127" s="4"/>
      <c r="MSM127" s="4"/>
      <c r="MSN127" s="4"/>
      <c r="MSO127" s="4"/>
      <c r="MSP127" s="4"/>
      <c r="MSQ127" s="4"/>
      <c r="MSR127" s="4"/>
      <c r="MSS127" s="4"/>
      <c r="MST127" s="4"/>
      <c r="MSU127" s="4"/>
      <c r="MSV127" s="4"/>
      <c r="MSW127" s="4"/>
      <c r="MSX127" s="4"/>
      <c r="MSY127" s="4"/>
      <c r="MSZ127" s="4"/>
      <c r="MTA127" s="4"/>
      <c r="MTB127" s="4"/>
      <c r="MTC127" s="4"/>
      <c r="MTD127" s="4"/>
      <c r="MTE127" s="4"/>
      <c r="MTF127" s="4"/>
      <c r="MTG127" s="4"/>
      <c r="MTH127" s="4"/>
      <c r="MTI127" s="4"/>
      <c r="MTJ127" s="4"/>
      <c r="MTK127" s="4"/>
      <c r="MTL127" s="4"/>
      <c r="MTM127" s="4"/>
      <c r="MTN127" s="4"/>
      <c r="MTO127" s="4"/>
      <c r="MTP127" s="4"/>
      <c r="MTQ127" s="4"/>
      <c r="MTR127" s="4"/>
      <c r="MTS127" s="4"/>
      <c r="MTT127" s="4"/>
      <c r="MTU127" s="4"/>
      <c r="MTV127" s="4"/>
      <c r="MTW127" s="4"/>
      <c r="MTX127" s="4"/>
      <c r="MTY127" s="4"/>
      <c r="MTZ127" s="4"/>
      <c r="MUA127" s="4"/>
      <c r="MUB127" s="4"/>
      <c r="MUC127" s="4"/>
      <c r="MUD127" s="4"/>
      <c r="MUE127" s="4"/>
      <c r="MUF127" s="4"/>
      <c r="MUG127" s="4"/>
      <c r="MUH127" s="4"/>
      <c r="MUI127" s="4"/>
      <c r="MUJ127" s="4"/>
      <c r="MUK127" s="4"/>
      <c r="MUL127" s="4"/>
      <c r="MUM127" s="4"/>
      <c r="MUN127" s="4"/>
      <c r="MUO127" s="4"/>
      <c r="MUP127" s="4"/>
      <c r="MUQ127" s="4"/>
      <c r="MUR127" s="4"/>
      <c r="MUS127" s="4"/>
      <c r="MUT127" s="4"/>
      <c r="MUU127" s="4"/>
      <c r="MUV127" s="4"/>
      <c r="MUW127" s="4"/>
      <c r="MUX127" s="4"/>
      <c r="MUY127" s="4"/>
      <c r="MUZ127" s="4"/>
      <c r="MVA127" s="4"/>
      <c r="MVB127" s="4"/>
      <c r="MVC127" s="4"/>
      <c r="MVD127" s="4"/>
      <c r="MVE127" s="4"/>
      <c r="MVF127" s="4"/>
      <c r="MVG127" s="4"/>
      <c r="MVH127" s="4"/>
      <c r="MVI127" s="4"/>
      <c r="MVJ127" s="4"/>
      <c r="MVK127" s="4"/>
      <c r="MVL127" s="4"/>
      <c r="MVM127" s="4"/>
      <c r="MVN127" s="4"/>
      <c r="MVO127" s="4"/>
      <c r="MVP127" s="4"/>
      <c r="MVQ127" s="4"/>
      <c r="MVR127" s="4"/>
      <c r="MVS127" s="4"/>
      <c r="MVT127" s="4"/>
      <c r="MVU127" s="4"/>
      <c r="MVV127" s="4"/>
      <c r="MVW127" s="4"/>
      <c r="MVX127" s="4"/>
      <c r="MVY127" s="4"/>
      <c r="MVZ127" s="4"/>
      <c r="MWA127" s="4"/>
      <c r="MWB127" s="4"/>
      <c r="MWC127" s="4"/>
      <c r="MWD127" s="4"/>
      <c r="MWE127" s="4"/>
      <c r="MWF127" s="4"/>
      <c r="MWG127" s="4"/>
      <c r="MWH127" s="4"/>
      <c r="MWI127" s="4"/>
      <c r="MWJ127" s="4"/>
      <c r="MWK127" s="4"/>
      <c r="MWL127" s="4"/>
      <c r="MWM127" s="4"/>
      <c r="MWN127" s="4"/>
      <c r="MWO127" s="4"/>
      <c r="MWP127" s="4"/>
      <c r="MWQ127" s="4"/>
      <c r="MWR127" s="4"/>
      <c r="MWS127" s="4"/>
      <c r="MWT127" s="4"/>
      <c r="MWU127" s="4"/>
      <c r="MWV127" s="4"/>
      <c r="MWW127" s="4"/>
      <c r="MWX127" s="4"/>
      <c r="MWY127" s="4"/>
      <c r="MWZ127" s="4"/>
      <c r="MXA127" s="4"/>
      <c r="MXB127" s="4"/>
      <c r="MXC127" s="4"/>
      <c r="MXD127" s="4"/>
      <c r="MXE127" s="4"/>
      <c r="MXF127" s="4"/>
      <c r="MXG127" s="4"/>
      <c r="MXH127" s="4"/>
      <c r="MXI127" s="4"/>
      <c r="MXJ127" s="4"/>
      <c r="MXK127" s="4"/>
      <c r="MXL127" s="4"/>
      <c r="MXM127" s="4"/>
      <c r="MXN127" s="4"/>
      <c r="MXO127" s="4"/>
      <c r="MXP127" s="4"/>
      <c r="MXQ127" s="4"/>
      <c r="MXR127" s="4"/>
      <c r="MXS127" s="4"/>
      <c r="MXT127" s="4"/>
      <c r="MXU127" s="4"/>
      <c r="MXV127" s="4"/>
      <c r="MXW127" s="4"/>
      <c r="MXX127" s="4"/>
      <c r="MXY127" s="4"/>
      <c r="MXZ127" s="4"/>
      <c r="MYA127" s="4"/>
      <c r="MYB127" s="4"/>
      <c r="MYC127" s="4"/>
      <c r="MYD127" s="4"/>
      <c r="MYE127" s="4"/>
      <c r="MYF127" s="4"/>
      <c r="MYG127" s="4"/>
      <c r="MYH127" s="4"/>
      <c r="MYI127" s="4"/>
      <c r="MYJ127" s="4"/>
      <c r="MYK127" s="4"/>
      <c r="MYL127" s="4"/>
      <c r="MYM127" s="4"/>
      <c r="MYN127" s="4"/>
      <c r="MYO127" s="4"/>
      <c r="MYP127" s="4"/>
      <c r="MYQ127" s="4"/>
      <c r="MYR127" s="4"/>
      <c r="MYS127" s="4"/>
      <c r="MYT127" s="4"/>
      <c r="MYU127" s="4"/>
      <c r="MYV127" s="4"/>
      <c r="MYW127" s="4"/>
      <c r="MYX127" s="4"/>
      <c r="MYY127" s="4"/>
      <c r="MYZ127" s="4"/>
      <c r="MZA127" s="4"/>
      <c r="MZB127" s="4"/>
      <c r="MZC127" s="4"/>
      <c r="MZD127" s="4"/>
      <c r="MZE127" s="4"/>
      <c r="MZF127" s="4"/>
      <c r="MZG127" s="4"/>
      <c r="MZH127" s="4"/>
      <c r="MZI127" s="4"/>
      <c r="MZJ127" s="4"/>
      <c r="MZK127" s="4"/>
      <c r="MZL127" s="4"/>
      <c r="MZM127" s="4"/>
      <c r="MZN127" s="4"/>
      <c r="MZO127" s="4"/>
      <c r="MZP127" s="4"/>
      <c r="MZQ127" s="4"/>
      <c r="MZR127" s="4"/>
      <c r="MZS127" s="4"/>
      <c r="MZT127" s="4"/>
      <c r="MZU127" s="4"/>
      <c r="MZV127" s="4"/>
      <c r="MZW127" s="4"/>
      <c r="MZX127" s="4"/>
      <c r="MZY127" s="4"/>
      <c r="MZZ127" s="4"/>
      <c r="NAA127" s="4"/>
      <c r="NAB127" s="4"/>
      <c r="NAC127" s="4"/>
      <c r="NAD127" s="4"/>
      <c r="NAE127" s="4"/>
      <c r="NAF127" s="4"/>
      <c r="NAG127" s="4"/>
      <c r="NAH127" s="4"/>
      <c r="NAI127" s="4"/>
      <c r="NAJ127" s="4"/>
      <c r="NAK127" s="4"/>
      <c r="NAL127" s="4"/>
      <c r="NAM127" s="4"/>
      <c r="NAN127" s="4"/>
      <c r="NAO127" s="4"/>
      <c r="NAP127" s="4"/>
      <c r="NAQ127" s="4"/>
      <c r="NAR127" s="4"/>
      <c r="NAS127" s="4"/>
      <c r="NAT127" s="4"/>
      <c r="NAU127" s="4"/>
      <c r="NAV127" s="4"/>
      <c r="NAW127" s="4"/>
      <c r="NAX127" s="4"/>
      <c r="NAY127" s="4"/>
      <c r="NAZ127" s="4"/>
      <c r="NBA127" s="4"/>
      <c r="NBB127" s="4"/>
      <c r="NBC127" s="4"/>
      <c r="NBD127" s="4"/>
      <c r="NBE127" s="4"/>
      <c r="NBF127" s="4"/>
      <c r="NBG127" s="4"/>
      <c r="NBH127" s="4"/>
      <c r="NBI127" s="4"/>
      <c r="NBJ127" s="4"/>
      <c r="NBK127" s="4"/>
      <c r="NBL127" s="4"/>
      <c r="NBM127" s="4"/>
      <c r="NBN127" s="4"/>
      <c r="NBO127" s="4"/>
      <c r="NBP127" s="4"/>
      <c r="NBQ127" s="4"/>
      <c r="NBR127" s="4"/>
      <c r="NBS127" s="4"/>
      <c r="NBT127" s="4"/>
      <c r="NBU127" s="4"/>
      <c r="NBV127" s="4"/>
      <c r="NBW127" s="4"/>
      <c r="NBX127" s="4"/>
      <c r="NBY127" s="4"/>
      <c r="NBZ127" s="4"/>
      <c r="NCA127" s="4"/>
      <c r="NCB127" s="4"/>
      <c r="NCC127" s="4"/>
      <c r="NCD127" s="4"/>
      <c r="NCE127" s="4"/>
      <c r="NCF127" s="4"/>
      <c r="NCG127" s="4"/>
      <c r="NCH127" s="4"/>
      <c r="NCI127" s="4"/>
      <c r="NCJ127" s="4"/>
      <c r="NCK127" s="4"/>
      <c r="NCL127" s="4"/>
      <c r="NCM127" s="4"/>
      <c r="NCN127" s="4"/>
      <c r="NCO127" s="4"/>
      <c r="NCP127" s="4"/>
      <c r="NCQ127" s="4"/>
      <c r="NCR127" s="4"/>
      <c r="NCS127" s="4"/>
      <c r="NCT127" s="4"/>
      <c r="NCU127" s="4"/>
      <c r="NCV127" s="4"/>
      <c r="NCW127" s="4"/>
      <c r="NCX127" s="4"/>
      <c r="NCY127" s="4"/>
      <c r="NCZ127" s="4"/>
      <c r="NDA127" s="4"/>
      <c r="NDB127" s="4"/>
      <c r="NDC127" s="4"/>
      <c r="NDD127" s="4"/>
      <c r="NDE127" s="4"/>
      <c r="NDF127" s="4"/>
      <c r="NDG127" s="4"/>
      <c r="NDH127" s="4"/>
      <c r="NDI127" s="4"/>
      <c r="NDJ127" s="4"/>
      <c r="NDK127" s="4"/>
      <c r="NDL127" s="4"/>
      <c r="NDM127" s="4"/>
      <c r="NDN127" s="4"/>
      <c r="NDO127" s="4"/>
      <c r="NDP127" s="4"/>
      <c r="NDQ127" s="4"/>
      <c r="NDR127" s="4"/>
      <c r="NDS127" s="4"/>
      <c r="NDT127" s="4"/>
      <c r="NDU127" s="4"/>
      <c r="NDV127" s="4"/>
      <c r="NDW127" s="4"/>
      <c r="NDX127" s="4"/>
      <c r="NDY127" s="4"/>
      <c r="NDZ127" s="4"/>
      <c r="NEA127" s="4"/>
      <c r="NEB127" s="4"/>
      <c r="NEC127" s="4"/>
      <c r="NED127" s="4"/>
      <c r="NEE127" s="4"/>
      <c r="NEF127" s="4"/>
      <c r="NEG127" s="4"/>
      <c r="NEH127" s="4"/>
      <c r="NEI127" s="4"/>
      <c r="NEJ127" s="4"/>
      <c r="NEK127" s="4"/>
      <c r="NEL127" s="4"/>
      <c r="NEM127" s="4"/>
      <c r="NEN127" s="4"/>
      <c r="NEO127" s="4"/>
      <c r="NEP127" s="4"/>
      <c r="NEQ127" s="4"/>
      <c r="NER127" s="4"/>
      <c r="NES127" s="4"/>
      <c r="NET127" s="4"/>
      <c r="NEU127" s="4"/>
      <c r="NEV127" s="4"/>
      <c r="NEW127" s="4"/>
      <c r="NEX127" s="4"/>
      <c r="NEY127" s="4"/>
      <c r="NEZ127" s="4"/>
      <c r="NFA127" s="4"/>
      <c r="NFB127" s="4"/>
      <c r="NFC127" s="4"/>
      <c r="NFD127" s="4"/>
      <c r="NFE127" s="4"/>
      <c r="NFF127" s="4"/>
      <c r="NFG127" s="4"/>
      <c r="NFH127" s="4"/>
      <c r="NFI127" s="4"/>
      <c r="NFJ127" s="4"/>
      <c r="NFK127" s="4"/>
      <c r="NFL127" s="4"/>
      <c r="NFM127" s="4"/>
      <c r="NFN127" s="4"/>
      <c r="NFO127" s="4"/>
      <c r="NFP127" s="4"/>
      <c r="NFQ127" s="4"/>
      <c r="NFR127" s="4"/>
      <c r="NFS127" s="4"/>
      <c r="NFT127" s="4"/>
      <c r="NFU127" s="4"/>
      <c r="NFV127" s="4"/>
      <c r="NFW127" s="4"/>
      <c r="NFX127" s="4"/>
      <c r="NFY127" s="4"/>
      <c r="NFZ127" s="4"/>
      <c r="NGA127" s="4"/>
      <c r="NGB127" s="4"/>
      <c r="NGC127" s="4"/>
      <c r="NGD127" s="4"/>
      <c r="NGE127" s="4"/>
      <c r="NGF127" s="4"/>
      <c r="NGG127" s="4"/>
      <c r="NGH127" s="4"/>
      <c r="NGI127" s="4"/>
      <c r="NGJ127" s="4"/>
      <c r="NGK127" s="4"/>
      <c r="NGL127" s="4"/>
      <c r="NGM127" s="4"/>
      <c r="NGN127" s="4"/>
      <c r="NGO127" s="4"/>
      <c r="NGP127" s="4"/>
      <c r="NGQ127" s="4"/>
      <c r="NGR127" s="4"/>
      <c r="NGS127" s="4"/>
      <c r="NGT127" s="4"/>
      <c r="NGU127" s="4"/>
      <c r="NGV127" s="4"/>
      <c r="NGW127" s="4"/>
      <c r="NGX127" s="4"/>
      <c r="NGY127" s="4"/>
      <c r="NGZ127" s="4"/>
      <c r="NHA127" s="4"/>
      <c r="NHB127" s="4"/>
      <c r="NHC127" s="4"/>
      <c r="NHD127" s="4"/>
      <c r="NHE127" s="4"/>
      <c r="NHF127" s="4"/>
      <c r="NHG127" s="4"/>
      <c r="NHH127" s="4"/>
      <c r="NHI127" s="4"/>
      <c r="NHJ127" s="4"/>
      <c r="NHK127" s="4"/>
      <c r="NHL127" s="4"/>
      <c r="NHM127" s="4"/>
      <c r="NHN127" s="4"/>
      <c r="NHO127" s="4"/>
      <c r="NHP127" s="4"/>
      <c r="NHQ127" s="4"/>
      <c r="NHR127" s="4"/>
      <c r="NHS127" s="4"/>
      <c r="NHT127" s="4"/>
      <c r="NHU127" s="4"/>
      <c r="NHV127" s="4"/>
      <c r="NHW127" s="4"/>
      <c r="NHX127" s="4"/>
      <c r="NHY127" s="4"/>
      <c r="NHZ127" s="4"/>
      <c r="NIA127" s="4"/>
      <c r="NIB127" s="4"/>
      <c r="NIC127" s="4"/>
      <c r="NID127" s="4"/>
      <c r="NIE127" s="4"/>
      <c r="NIF127" s="4"/>
      <c r="NIG127" s="4"/>
      <c r="NIH127" s="4"/>
      <c r="NII127" s="4"/>
      <c r="NIJ127" s="4"/>
      <c r="NIK127" s="4"/>
      <c r="NIL127" s="4"/>
      <c r="NIM127" s="4"/>
      <c r="NIN127" s="4"/>
      <c r="NIO127" s="4"/>
      <c r="NIP127" s="4"/>
      <c r="NIQ127" s="4"/>
      <c r="NIR127" s="4"/>
      <c r="NIS127" s="4"/>
      <c r="NIT127" s="4"/>
      <c r="NIU127" s="4"/>
      <c r="NIV127" s="4"/>
      <c r="NIW127" s="4"/>
      <c r="NIX127" s="4"/>
      <c r="NIY127" s="4"/>
      <c r="NIZ127" s="4"/>
      <c r="NJA127" s="4"/>
      <c r="NJB127" s="4"/>
      <c r="NJC127" s="4"/>
      <c r="NJD127" s="4"/>
      <c r="NJE127" s="4"/>
      <c r="NJF127" s="4"/>
      <c r="NJG127" s="4"/>
      <c r="NJH127" s="4"/>
      <c r="NJI127" s="4"/>
      <c r="NJJ127" s="4"/>
      <c r="NJK127" s="4"/>
      <c r="NJL127" s="4"/>
      <c r="NJM127" s="4"/>
      <c r="NJN127" s="4"/>
      <c r="NJO127" s="4"/>
      <c r="NJP127" s="4"/>
      <c r="NJQ127" s="4"/>
      <c r="NJR127" s="4"/>
      <c r="NJS127" s="4"/>
      <c r="NJT127" s="4"/>
      <c r="NJU127" s="4"/>
      <c r="NJV127" s="4"/>
      <c r="NJW127" s="4"/>
      <c r="NJX127" s="4"/>
      <c r="NJY127" s="4"/>
      <c r="NJZ127" s="4"/>
      <c r="NKA127" s="4"/>
      <c r="NKB127" s="4"/>
      <c r="NKC127" s="4"/>
      <c r="NKD127" s="4"/>
      <c r="NKE127" s="4"/>
      <c r="NKF127" s="4"/>
      <c r="NKG127" s="4"/>
      <c r="NKH127" s="4"/>
      <c r="NKI127" s="4"/>
      <c r="NKJ127" s="4"/>
      <c r="NKK127" s="4"/>
      <c r="NKL127" s="4"/>
      <c r="NKM127" s="4"/>
      <c r="NKN127" s="4"/>
      <c r="NKO127" s="4"/>
      <c r="NKP127" s="4"/>
      <c r="NKQ127" s="4"/>
      <c r="NKR127" s="4"/>
      <c r="NKS127" s="4"/>
      <c r="NKT127" s="4"/>
      <c r="NKU127" s="4"/>
      <c r="NKV127" s="4"/>
      <c r="NKW127" s="4"/>
      <c r="NKX127" s="4"/>
      <c r="NKY127" s="4"/>
      <c r="NKZ127" s="4"/>
      <c r="NLA127" s="4"/>
      <c r="NLB127" s="4"/>
      <c r="NLC127" s="4"/>
      <c r="NLD127" s="4"/>
      <c r="NLE127" s="4"/>
      <c r="NLF127" s="4"/>
      <c r="NLG127" s="4"/>
      <c r="NLH127" s="4"/>
      <c r="NLI127" s="4"/>
      <c r="NLJ127" s="4"/>
      <c r="NLK127" s="4"/>
      <c r="NLL127" s="4"/>
      <c r="NLM127" s="4"/>
      <c r="NLN127" s="4"/>
      <c r="NLO127" s="4"/>
      <c r="NLP127" s="4"/>
      <c r="NLQ127" s="4"/>
      <c r="NLR127" s="4"/>
      <c r="NLS127" s="4"/>
      <c r="NLT127" s="4"/>
      <c r="NLU127" s="4"/>
      <c r="NLV127" s="4"/>
      <c r="NLW127" s="4"/>
      <c r="NLX127" s="4"/>
      <c r="NLY127" s="4"/>
      <c r="NLZ127" s="4"/>
      <c r="NMA127" s="4"/>
      <c r="NMB127" s="4"/>
      <c r="NMC127" s="4"/>
      <c r="NMD127" s="4"/>
      <c r="NME127" s="4"/>
      <c r="NMF127" s="4"/>
      <c r="NMG127" s="4"/>
      <c r="NMH127" s="4"/>
      <c r="NMI127" s="4"/>
      <c r="NMJ127" s="4"/>
      <c r="NMK127" s="4"/>
      <c r="NML127" s="4"/>
      <c r="NMM127" s="4"/>
      <c r="NMN127" s="4"/>
      <c r="NMO127" s="4"/>
      <c r="NMP127" s="4"/>
      <c r="NMQ127" s="4"/>
      <c r="NMR127" s="4"/>
      <c r="NMS127" s="4"/>
      <c r="NMT127" s="4"/>
      <c r="NMU127" s="4"/>
      <c r="NMV127" s="4"/>
      <c r="NMW127" s="4"/>
      <c r="NMX127" s="4"/>
      <c r="NMY127" s="4"/>
      <c r="NMZ127" s="4"/>
      <c r="NNA127" s="4"/>
      <c r="NNB127" s="4"/>
      <c r="NNC127" s="4"/>
      <c r="NND127" s="4"/>
      <c r="NNE127" s="4"/>
      <c r="NNF127" s="4"/>
      <c r="NNG127" s="4"/>
      <c r="NNH127" s="4"/>
      <c r="NNI127" s="4"/>
      <c r="NNJ127" s="4"/>
      <c r="NNK127" s="4"/>
      <c r="NNL127" s="4"/>
      <c r="NNM127" s="4"/>
      <c r="NNN127" s="4"/>
      <c r="NNO127" s="4"/>
      <c r="NNP127" s="4"/>
      <c r="NNQ127" s="4"/>
      <c r="NNR127" s="4"/>
      <c r="NNS127" s="4"/>
      <c r="NNT127" s="4"/>
      <c r="NNU127" s="4"/>
      <c r="NNV127" s="4"/>
      <c r="NNW127" s="4"/>
      <c r="NNX127" s="4"/>
      <c r="NNY127" s="4"/>
      <c r="NNZ127" s="4"/>
      <c r="NOA127" s="4"/>
      <c r="NOB127" s="4"/>
      <c r="NOC127" s="4"/>
      <c r="NOD127" s="4"/>
      <c r="NOE127" s="4"/>
      <c r="NOF127" s="4"/>
      <c r="NOG127" s="4"/>
      <c r="NOH127" s="4"/>
      <c r="NOI127" s="4"/>
      <c r="NOJ127" s="4"/>
      <c r="NOK127" s="4"/>
      <c r="NOL127" s="4"/>
      <c r="NOM127" s="4"/>
      <c r="NON127" s="4"/>
      <c r="NOO127" s="4"/>
      <c r="NOP127" s="4"/>
      <c r="NOQ127" s="4"/>
      <c r="NOR127" s="4"/>
      <c r="NOS127" s="4"/>
      <c r="NOT127" s="4"/>
      <c r="NOU127" s="4"/>
      <c r="NOV127" s="4"/>
      <c r="NOW127" s="4"/>
      <c r="NOX127" s="4"/>
      <c r="NOY127" s="4"/>
      <c r="NOZ127" s="4"/>
      <c r="NPA127" s="4"/>
      <c r="NPB127" s="4"/>
      <c r="NPC127" s="4"/>
      <c r="NPD127" s="4"/>
      <c r="NPE127" s="4"/>
      <c r="NPF127" s="4"/>
      <c r="NPG127" s="4"/>
      <c r="NPH127" s="4"/>
      <c r="NPI127" s="4"/>
      <c r="NPJ127" s="4"/>
      <c r="NPK127" s="4"/>
      <c r="NPL127" s="4"/>
      <c r="NPM127" s="4"/>
      <c r="NPN127" s="4"/>
      <c r="NPO127" s="4"/>
      <c r="NPP127" s="4"/>
      <c r="NPQ127" s="4"/>
      <c r="NPR127" s="4"/>
      <c r="NPS127" s="4"/>
      <c r="NPT127" s="4"/>
      <c r="NPU127" s="4"/>
      <c r="NPV127" s="4"/>
      <c r="NPW127" s="4"/>
      <c r="NPX127" s="4"/>
      <c r="NPY127" s="4"/>
      <c r="NPZ127" s="4"/>
      <c r="NQA127" s="4"/>
      <c r="NQB127" s="4"/>
      <c r="NQC127" s="4"/>
      <c r="NQD127" s="4"/>
      <c r="NQE127" s="4"/>
      <c r="NQF127" s="4"/>
      <c r="NQG127" s="4"/>
      <c r="NQH127" s="4"/>
      <c r="NQI127" s="4"/>
      <c r="NQJ127" s="4"/>
      <c r="NQK127" s="4"/>
      <c r="NQL127" s="4"/>
      <c r="NQM127" s="4"/>
      <c r="NQN127" s="4"/>
      <c r="NQO127" s="4"/>
      <c r="NQP127" s="4"/>
      <c r="NQQ127" s="4"/>
      <c r="NQR127" s="4"/>
      <c r="NQS127" s="4"/>
      <c r="NQT127" s="4"/>
      <c r="NQU127" s="4"/>
      <c r="NQV127" s="4"/>
      <c r="NQW127" s="4"/>
      <c r="NQX127" s="4"/>
      <c r="NQY127" s="4"/>
      <c r="NQZ127" s="4"/>
      <c r="NRA127" s="4"/>
      <c r="NRB127" s="4"/>
      <c r="NRC127" s="4"/>
      <c r="NRD127" s="4"/>
      <c r="NRE127" s="4"/>
      <c r="NRF127" s="4"/>
      <c r="NRG127" s="4"/>
      <c r="NRH127" s="4"/>
      <c r="NRI127" s="4"/>
      <c r="NRJ127" s="4"/>
      <c r="NRK127" s="4"/>
      <c r="NRL127" s="4"/>
      <c r="NRM127" s="4"/>
      <c r="NRN127" s="4"/>
      <c r="NRO127" s="4"/>
      <c r="NRP127" s="4"/>
      <c r="NRQ127" s="4"/>
      <c r="NRR127" s="4"/>
      <c r="NRS127" s="4"/>
      <c r="NRT127" s="4"/>
      <c r="NRU127" s="4"/>
      <c r="NRV127" s="4"/>
      <c r="NRW127" s="4"/>
      <c r="NRX127" s="4"/>
      <c r="NRY127" s="4"/>
      <c r="NRZ127" s="4"/>
      <c r="NSA127" s="4"/>
      <c r="NSB127" s="4"/>
      <c r="NSC127" s="4"/>
      <c r="NSD127" s="4"/>
      <c r="NSE127" s="4"/>
      <c r="NSF127" s="4"/>
      <c r="NSG127" s="4"/>
      <c r="NSH127" s="4"/>
      <c r="NSI127" s="4"/>
      <c r="NSJ127" s="4"/>
      <c r="NSK127" s="4"/>
      <c r="NSL127" s="4"/>
      <c r="NSM127" s="4"/>
      <c r="NSN127" s="4"/>
      <c r="NSO127" s="4"/>
      <c r="NSP127" s="4"/>
      <c r="NSQ127" s="4"/>
      <c r="NSR127" s="4"/>
      <c r="NSS127" s="4"/>
      <c r="NST127" s="4"/>
      <c r="NSU127" s="4"/>
      <c r="NSV127" s="4"/>
      <c r="NSW127" s="4"/>
      <c r="NSX127" s="4"/>
      <c r="NSY127" s="4"/>
      <c r="NSZ127" s="4"/>
      <c r="NTA127" s="4"/>
      <c r="NTB127" s="4"/>
      <c r="NTC127" s="4"/>
      <c r="NTD127" s="4"/>
      <c r="NTE127" s="4"/>
      <c r="NTF127" s="4"/>
      <c r="NTG127" s="4"/>
      <c r="NTH127" s="4"/>
      <c r="NTI127" s="4"/>
      <c r="NTJ127" s="4"/>
      <c r="NTK127" s="4"/>
      <c r="NTL127" s="4"/>
      <c r="NTM127" s="4"/>
      <c r="NTN127" s="4"/>
      <c r="NTO127" s="4"/>
      <c r="NTP127" s="4"/>
      <c r="NTQ127" s="4"/>
      <c r="NTR127" s="4"/>
      <c r="NTS127" s="4"/>
      <c r="NTT127" s="4"/>
      <c r="NTU127" s="4"/>
      <c r="NTV127" s="4"/>
      <c r="NTW127" s="4"/>
      <c r="NTX127" s="4"/>
      <c r="NTY127" s="4"/>
      <c r="NTZ127" s="4"/>
      <c r="NUA127" s="4"/>
      <c r="NUB127" s="4"/>
      <c r="NUC127" s="4"/>
      <c r="NUD127" s="4"/>
      <c r="NUE127" s="4"/>
      <c r="NUF127" s="4"/>
      <c r="NUG127" s="4"/>
      <c r="NUH127" s="4"/>
      <c r="NUI127" s="4"/>
      <c r="NUJ127" s="4"/>
      <c r="NUK127" s="4"/>
      <c r="NUL127" s="4"/>
      <c r="NUM127" s="4"/>
      <c r="NUN127" s="4"/>
      <c r="NUO127" s="4"/>
      <c r="NUP127" s="4"/>
      <c r="NUQ127" s="4"/>
      <c r="NUR127" s="4"/>
      <c r="NUS127" s="4"/>
      <c r="NUT127" s="4"/>
      <c r="NUU127" s="4"/>
      <c r="NUV127" s="4"/>
      <c r="NUW127" s="4"/>
      <c r="NUX127" s="4"/>
      <c r="NUY127" s="4"/>
      <c r="NUZ127" s="4"/>
      <c r="NVA127" s="4"/>
      <c r="NVB127" s="4"/>
      <c r="NVC127" s="4"/>
      <c r="NVD127" s="4"/>
      <c r="NVE127" s="4"/>
      <c r="NVF127" s="4"/>
      <c r="NVG127" s="4"/>
      <c r="NVH127" s="4"/>
      <c r="NVI127" s="4"/>
      <c r="NVJ127" s="4"/>
      <c r="NVK127" s="4"/>
      <c r="NVL127" s="4"/>
      <c r="NVM127" s="4"/>
      <c r="NVN127" s="4"/>
      <c r="NVO127" s="4"/>
      <c r="NVP127" s="4"/>
      <c r="NVQ127" s="4"/>
      <c r="NVR127" s="4"/>
      <c r="NVS127" s="4"/>
      <c r="NVT127" s="4"/>
      <c r="NVU127" s="4"/>
      <c r="NVV127" s="4"/>
      <c r="NVW127" s="4"/>
      <c r="NVX127" s="4"/>
      <c r="NVY127" s="4"/>
      <c r="NVZ127" s="4"/>
      <c r="NWA127" s="4"/>
      <c r="NWB127" s="4"/>
      <c r="NWC127" s="4"/>
      <c r="NWD127" s="4"/>
      <c r="NWE127" s="4"/>
      <c r="NWF127" s="4"/>
      <c r="NWG127" s="4"/>
      <c r="NWH127" s="4"/>
      <c r="NWI127" s="4"/>
      <c r="NWJ127" s="4"/>
      <c r="NWK127" s="4"/>
      <c r="NWL127" s="4"/>
      <c r="NWM127" s="4"/>
      <c r="NWN127" s="4"/>
      <c r="NWO127" s="4"/>
      <c r="NWP127" s="4"/>
      <c r="NWQ127" s="4"/>
      <c r="NWR127" s="4"/>
      <c r="NWS127" s="4"/>
      <c r="NWT127" s="4"/>
      <c r="NWU127" s="4"/>
      <c r="NWV127" s="4"/>
      <c r="NWW127" s="4"/>
      <c r="NWX127" s="4"/>
      <c r="NWY127" s="4"/>
      <c r="NWZ127" s="4"/>
      <c r="NXA127" s="4"/>
      <c r="NXB127" s="4"/>
      <c r="NXC127" s="4"/>
      <c r="NXD127" s="4"/>
      <c r="NXE127" s="4"/>
      <c r="NXF127" s="4"/>
      <c r="NXG127" s="4"/>
      <c r="NXH127" s="4"/>
      <c r="NXI127" s="4"/>
      <c r="NXJ127" s="4"/>
      <c r="NXK127" s="4"/>
      <c r="NXL127" s="4"/>
      <c r="NXM127" s="4"/>
      <c r="NXN127" s="4"/>
      <c r="NXO127" s="4"/>
      <c r="NXP127" s="4"/>
      <c r="NXQ127" s="4"/>
      <c r="NXR127" s="4"/>
      <c r="NXS127" s="4"/>
      <c r="NXT127" s="4"/>
      <c r="NXU127" s="4"/>
      <c r="NXV127" s="4"/>
      <c r="NXW127" s="4"/>
      <c r="NXX127" s="4"/>
      <c r="NXY127" s="4"/>
      <c r="NXZ127" s="4"/>
      <c r="NYA127" s="4"/>
      <c r="NYB127" s="4"/>
      <c r="NYC127" s="4"/>
      <c r="NYD127" s="4"/>
      <c r="NYE127" s="4"/>
      <c r="NYF127" s="4"/>
      <c r="NYG127" s="4"/>
      <c r="NYH127" s="4"/>
      <c r="NYI127" s="4"/>
      <c r="NYJ127" s="4"/>
      <c r="NYK127" s="4"/>
      <c r="NYL127" s="4"/>
      <c r="NYM127" s="4"/>
      <c r="NYN127" s="4"/>
      <c r="NYO127" s="4"/>
      <c r="NYP127" s="4"/>
      <c r="NYQ127" s="4"/>
      <c r="NYR127" s="4"/>
      <c r="NYS127" s="4"/>
      <c r="NYT127" s="4"/>
      <c r="NYU127" s="4"/>
      <c r="NYV127" s="4"/>
      <c r="NYW127" s="4"/>
      <c r="NYX127" s="4"/>
      <c r="NYY127" s="4"/>
      <c r="NYZ127" s="4"/>
      <c r="NZA127" s="4"/>
      <c r="NZB127" s="4"/>
      <c r="NZC127" s="4"/>
      <c r="NZD127" s="4"/>
      <c r="NZE127" s="4"/>
      <c r="NZF127" s="4"/>
      <c r="NZG127" s="4"/>
      <c r="NZH127" s="4"/>
      <c r="NZI127" s="4"/>
      <c r="NZJ127" s="4"/>
      <c r="NZK127" s="4"/>
      <c r="NZL127" s="4"/>
      <c r="NZM127" s="4"/>
      <c r="NZN127" s="4"/>
      <c r="NZO127" s="4"/>
      <c r="NZP127" s="4"/>
      <c r="NZQ127" s="4"/>
      <c r="NZR127" s="4"/>
      <c r="NZS127" s="4"/>
      <c r="NZT127" s="4"/>
      <c r="NZU127" s="4"/>
      <c r="NZV127" s="4"/>
      <c r="NZW127" s="4"/>
      <c r="NZX127" s="4"/>
      <c r="NZY127" s="4"/>
      <c r="NZZ127" s="4"/>
      <c r="OAA127" s="4"/>
      <c r="OAB127" s="4"/>
      <c r="OAC127" s="4"/>
      <c r="OAD127" s="4"/>
      <c r="OAE127" s="4"/>
      <c r="OAF127" s="4"/>
      <c r="OAG127" s="4"/>
      <c r="OAH127" s="4"/>
      <c r="OAI127" s="4"/>
      <c r="OAJ127" s="4"/>
      <c r="OAK127" s="4"/>
      <c r="OAL127" s="4"/>
      <c r="OAM127" s="4"/>
      <c r="OAN127" s="4"/>
      <c r="OAO127" s="4"/>
      <c r="OAP127" s="4"/>
      <c r="OAQ127" s="4"/>
      <c r="OAR127" s="4"/>
      <c r="OAS127" s="4"/>
      <c r="OAT127" s="4"/>
      <c r="OAU127" s="4"/>
      <c r="OAV127" s="4"/>
      <c r="OAW127" s="4"/>
      <c r="OAX127" s="4"/>
      <c r="OAY127" s="4"/>
      <c r="OAZ127" s="4"/>
      <c r="OBA127" s="4"/>
      <c r="OBB127" s="4"/>
      <c r="OBC127" s="4"/>
      <c r="OBD127" s="4"/>
      <c r="OBE127" s="4"/>
      <c r="OBF127" s="4"/>
      <c r="OBG127" s="4"/>
      <c r="OBH127" s="4"/>
      <c r="OBI127" s="4"/>
      <c r="OBJ127" s="4"/>
      <c r="OBK127" s="4"/>
      <c r="OBL127" s="4"/>
      <c r="OBM127" s="4"/>
      <c r="OBN127" s="4"/>
      <c r="OBO127" s="4"/>
      <c r="OBP127" s="4"/>
      <c r="OBQ127" s="4"/>
      <c r="OBR127" s="4"/>
      <c r="OBS127" s="4"/>
      <c r="OBT127" s="4"/>
      <c r="OBU127" s="4"/>
      <c r="OBV127" s="4"/>
      <c r="OBW127" s="4"/>
      <c r="OBX127" s="4"/>
      <c r="OBY127" s="4"/>
      <c r="OBZ127" s="4"/>
      <c r="OCA127" s="4"/>
      <c r="OCB127" s="4"/>
      <c r="OCC127" s="4"/>
      <c r="OCD127" s="4"/>
      <c r="OCE127" s="4"/>
      <c r="OCF127" s="4"/>
      <c r="OCG127" s="4"/>
      <c r="OCH127" s="4"/>
      <c r="OCI127" s="4"/>
      <c r="OCJ127" s="4"/>
      <c r="OCK127" s="4"/>
      <c r="OCL127" s="4"/>
      <c r="OCM127" s="4"/>
      <c r="OCN127" s="4"/>
      <c r="OCO127" s="4"/>
      <c r="OCP127" s="4"/>
      <c r="OCQ127" s="4"/>
      <c r="OCR127" s="4"/>
      <c r="OCS127" s="4"/>
      <c r="OCT127" s="4"/>
      <c r="OCU127" s="4"/>
      <c r="OCV127" s="4"/>
      <c r="OCW127" s="4"/>
      <c r="OCX127" s="4"/>
      <c r="OCY127" s="4"/>
      <c r="OCZ127" s="4"/>
      <c r="ODA127" s="4"/>
      <c r="ODB127" s="4"/>
      <c r="ODC127" s="4"/>
      <c r="ODD127" s="4"/>
      <c r="ODE127" s="4"/>
      <c r="ODF127" s="4"/>
      <c r="ODG127" s="4"/>
      <c r="ODH127" s="4"/>
      <c r="ODI127" s="4"/>
      <c r="ODJ127" s="4"/>
      <c r="ODK127" s="4"/>
      <c r="ODL127" s="4"/>
      <c r="ODM127" s="4"/>
      <c r="ODN127" s="4"/>
      <c r="ODO127" s="4"/>
      <c r="ODP127" s="4"/>
      <c r="ODQ127" s="4"/>
      <c r="ODR127" s="4"/>
      <c r="ODS127" s="4"/>
      <c r="ODT127" s="4"/>
      <c r="ODU127" s="4"/>
      <c r="ODV127" s="4"/>
      <c r="ODW127" s="4"/>
      <c r="ODX127" s="4"/>
      <c r="ODY127" s="4"/>
      <c r="ODZ127" s="4"/>
      <c r="OEA127" s="4"/>
      <c r="OEB127" s="4"/>
      <c r="OEC127" s="4"/>
      <c r="OED127" s="4"/>
      <c r="OEE127" s="4"/>
      <c r="OEF127" s="4"/>
      <c r="OEG127" s="4"/>
      <c r="OEH127" s="4"/>
      <c r="OEI127" s="4"/>
      <c r="OEJ127" s="4"/>
      <c r="OEK127" s="4"/>
      <c r="OEL127" s="4"/>
      <c r="OEM127" s="4"/>
      <c r="OEN127" s="4"/>
      <c r="OEO127" s="4"/>
      <c r="OEP127" s="4"/>
      <c r="OEQ127" s="4"/>
      <c r="OER127" s="4"/>
      <c r="OES127" s="4"/>
      <c r="OET127" s="4"/>
      <c r="OEU127" s="4"/>
      <c r="OEV127" s="4"/>
      <c r="OEW127" s="4"/>
      <c r="OEX127" s="4"/>
      <c r="OEY127" s="4"/>
      <c r="OEZ127" s="4"/>
      <c r="OFA127" s="4"/>
      <c r="OFB127" s="4"/>
      <c r="OFC127" s="4"/>
      <c r="OFD127" s="4"/>
      <c r="OFE127" s="4"/>
      <c r="OFF127" s="4"/>
      <c r="OFG127" s="4"/>
      <c r="OFH127" s="4"/>
      <c r="OFI127" s="4"/>
      <c r="OFJ127" s="4"/>
      <c r="OFK127" s="4"/>
      <c r="OFL127" s="4"/>
      <c r="OFM127" s="4"/>
      <c r="OFN127" s="4"/>
      <c r="OFO127" s="4"/>
      <c r="OFP127" s="4"/>
      <c r="OFQ127" s="4"/>
      <c r="OFR127" s="4"/>
      <c r="OFS127" s="4"/>
      <c r="OFT127" s="4"/>
      <c r="OFU127" s="4"/>
      <c r="OFV127" s="4"/>
      <c r="OFW127" s="4"/>
      <c r="OFX127" s="4"/>
      <c r="OFY127" s="4"/>
      <c r="OFZ127" s="4"/>
      <c r="OGA127" s="4"/>
      <c r="OGB127" s="4"/>
      <c r="OGC127" s="4"/>
      <c r="OGD127" s="4"/>
      <c r="OGE127" s="4"/>
      <c r="OGF127" s="4"/>
      <c r="OGG127" s="4"/>
      <c r="OGH127" s="4"/>
      <c r="OGI127" s="4"/>
      <c r="OGJ127" s="4"/>
      <c r="OGK127" s="4"/>
      <c r="OGL127" s="4"/>
      <c r="OGM127" s="4"/>
      <c r="OGN127" s="4"/>
      <c r="OGO127" s="4"/>
      <c r="OGP127" s="4"/>
      <c r="OGQ127" s="4"/>
      <c r="OGR127" s="4"/>
      <c r="OGS127" s="4"/>
      <c r="OGT127" s="4"/>
      <c r="OGU127" s="4"/>
      <c r="OGV127" s="4"/>
      <c r="OGW127" s="4"/>
      <c r="OGX127" s="4"/>
      <c r="OGY127" s="4"/>
      <c r="OGZ127" s="4"/>
      <c r="OHA127" s="4"/>
      <c r="OHB127" s="4"/>
      <c r="OHC127" s="4"/>
      <c r="OHD127" s="4"/>
      <c r="OHE127" s="4"/>
      <c r="OHF127" s="4"/>
      <c r="OHG127" s="4"/>
      <c r="OHH127" s="4"/>
      <c r="OHI127" s="4"/>
      <c r="OHJ127" s="4"/>
      <c r="OHK127" s="4"/>
      <c r="OHL127" s="4"/>
      <c r="OHM127" s="4"/>
      <c r="OHN127" s="4"/>
      <c r="OHO127" s="4"/>
      <c r="OHP127" s="4"/>
      <c r="OHQ127" s="4"/>
      <c r="OHR127" s="4"/>
      <c r="OHS127" s="4"/>
      <c r="OHT127" s="4"/>
      <c r="OHU127" s="4"/>
      <c r="OHV127" s="4"/>
      <c r="OHW127" s="4"/>
      <c r="OHX127" s="4"/>
      <c r="OHY127" s="4"/>
      <c r="OHZ127" s="4"/>
      <c r="OIA127" s="4"/>
      <c r="OIB127" s="4"/>
      <c r="OIC127" s="4"/>
      <c r="OID127" s="4"/>
      <c r="OIE127" s="4"/>
      <c r="OIF127" s="4"/>
      <c r="OIG127" s="4"/>
      <c r="OIH127" s="4"/>
      <c r="OII127" s="4"/>
      <c r="OIJ127" s="4"/>
      <c r="OIK127" s="4"/>
      <c r="OIL127" s="4"/>
      <c r="OIM127" s="4"/>
      <c r="OIN127" s="4"/>
      <c r="OIO127" s="4"/>
      <c r="OIP127" s="4"/>
      <c r="OIQ127" s="4"/>
      <c r="OIR127" s="4"/>
      <c r="OIS127" s="4"/>
      <c r="OIT127" s="4"/>
      <c r="OIU127" s="4"/>
      <c r="OIV127" s="4"/>
      <c r="OIW127" s="4"/>
      <c r="OIX127" s="4"/>
      <c r="OIY127" s="4"/>
      <c r="OIZ127" s="4"/>
      <c r="OJA127" s="4"/>
      <c r="OJB127" s="4"/>
      <c r="OJC127" s="4"/>
      <c r="OJD127" s="4"/>
      <c r="OJE127" s="4"/>
      <c r="OJF127" s="4"/>
      <c r="OJG127" s="4"/>
      <c r="OJH127" s="4"/>
      <c r="OJI127" s="4"/>
      <c r="OJJ127" s="4"/>
      <c r="OJK127" s="4"/>
      <c r="OJL127" s="4"/>
      <c r="OJM127" s="4"/>
      <c r="OJN127" s="4"/>
      <c r="OJO127" s="4"/>
      <c r="OJP127" s="4"/>
      <c r="OJQ127" s="4"/>
      <c r="OJR127" s="4"/>
      <c r="OJS127" s="4"/>
      <c r="OJT127" s="4"/>
      <c r="OJU127" s="4"/>
      <c r="OJV127" s="4"/>
      <c r="OJW127" s="4"/>
      <c r="OJX127" s="4"/>
      <c r="OJY127" s="4"/>
      <c r="OJZ127" s="4"/>
      <c r="OKA127" s="4"/>
      <c r="OKB127" s="4"/>
      <c r="OKC127" s="4"/>
      <c r="OKD127" s="4"/>
      <c r="OKE127" s="4"/>
      <c r="OKF127" s="4"/>
      <c r="OKG127" s="4"/>
      <c r="OKH127" s="4"/>
      <c r="OKI127" s="4"/>
      <c r="OKJ127" s="4"/>
      <c r="OKK127" s="4"/>
      <c r="OKL127" s="4"/>
      <c r="OKM127" s="4"/>
      <c r="OKN127" s="4"/>
      <c r="OKO127" s="4"/>
      <c r="OKP127" s="4"/>
      <c r="OKQ127" s="4"/>
      <c r="OKR127" s="4"/>
      <c r="OKS127" s="4"/>
      <c r="OKT127" s="4"/>
      <c r="OKU127" s="4"/>
      <c r="OKV127" s="4"/>
      <c r="OKW127" s="4"/>
      <c r="OKX127" s="4"/>
      <c r="OKY127" s="4"/>
      <c r="OKZ127" s="4"/>
      <c r="OLA127" s="4"/>
      <c r="OLB127" s="4"/>
      <c r="OLC127" s="4"/>
      <c r="OLD127" s="4"/>
      <c r="OLE127" s="4"/>
      <c r="OLF127" s="4"/>
      <c r="OLG127" s="4"/>
      <c r="OLH127" s="4"/>
      <c r="OLI127" s="4"/>
      <c r="OLJ127" s="4"/>
      <c r="OLK127" s="4"/>
      <c r="OLL127" s="4"/>
      <c r="OLM127" s="4"/>
      <c r="OLN127" s="4"/>
      <c r="OLO127" s="4"/>
      <c r="OLP127" s="4"/>
      <c r="OLQ127" s="4"/>
      <c r="OLR127" s="4"/>
      <c r="OLS127" s="4"/>
      <c r="OLT127" s="4"/>
      <c r="OLU127" s="4"/>
      <c r="OLV127" s="4"/>
      <c r="OLW127" s="4"/>
      <c r="OLX127" s="4"/>
      <c r="OLY127" s="4"/>
      <c r="OLZ127" s="4"/>
      <c r="OMA127" s="4"/>
      <c r="OMB127" s="4"/>
      <c r="OMC127" s="4"/>
      <c r="OMD127" s="4"/>
      <c r="OME127" s="4"/>
      <c r="OMF127" s="4"/>
      <c r="OMG127" s="4"/>
      <c r="OMH127" s="4"/>
      <c r="OMI127" s="4"/>
      <c r="OMJ127" s="4"/>
      <c r="OMK127" s="4"/>
      <c r="OML127" s="4"/>
      <c r="OMM127" s="4"/>
      <c r="OMN127" s="4"/>
      <c r="OMO127" s="4"/>
      <c r="OMP127" s="4"/>
      <c r="OMQ127" s="4"/>
      <c r="OMR127" s="4"/>
      <c r="OMS127" s="4"/>
      <c r="OMT127" s="4"/>
      <c r="OMU127" s="4"/>
      <c r="OMV127" s="4"/>
      <c r="OMW127" s="4"/>
      <c r="OMX127" s="4"/>
      <c r="OMY127" s="4"/>
      <c r="OMZ127" s="4"/>
      <c r="ONA127" s="4"/>
      <c r="ONB127" s="4"/>
      <c r="ONC127" s="4"/>
      <c r="OND127" s="4"/>
      <c r="ONE127" s="4"/>
      <c r="ONF127" s="4"/>
      <c r="ONG127" s="4"/>
      <c r="ONH127" s="4"/>
      <c r="ONI127" s="4"/>
      <c r="ONJ127" s="4"/>
      <c r="ONK127" s="4"/>
      <c r="ONL127" s="4"/>
      <c r="ONM127" s="4"/>
      <c r="ONN127" s="4"/>
      <c r="ONO127" s="4"/>
      <c r="ONP127" s="4"/>
      <c r="ONQ127" s="4"/>
      <c r="ONR127" s="4"/>
      <c r="ONS127" s="4"/>
      <c r="ONT127" s="4"/>
      <c r="ONU127" s="4"/>
      <c r="ONV127" s="4"/>
      <c r="ONW127" s="4"/>
      <c r="ONX127" s="4"/>
      <c r="ONY127" s="4"/>
      <c r="ONZ127" s="4"/>
      <c r="OOA127" s="4"/>
      <c r="OOB127" s="4"/>
      <c r="OOC127" s="4"/>
      <c r="OOD127" s="4"/>
      <c r="OOE127" s="4"/>
      <c r="OOF127" s="4"/>
      <c r="OOG127" s="4"/>
      <c r="OOH127" s="4"/>
      <c r="OOI127" s="4"/>
      <c r="OOJ127" s="4"/>
      <c r="OOK127" s="4"/>
      <c r="OOL127" s="4"/>
      <c r="OOM127" s="4"/>
      <c r="OON127" s="4"/>
      <c r="OOO127" s="4"/>
      <c r="OOP127" s="4"/>
      <c r="OOQ127" s="4"/>
      <c r="OOR127" s="4"/>
      <c r="OOS127" s="4"/>
      <c r="OOT127" s="4"/>
      <c r="OOU127" s="4"/>
      <c r="OOV127" s="4"/>
      <c r="OOW127" s="4"/>
      <c r="OOX127" s="4"/>
      <c r="OOY127" s="4"/>
      <c r="OOZ127" s="4"/>
      <c r="OPA127" s="4"/>
      <c r="OPB127" s="4"/>
      <c r="OPC127" s="4"/>
      <c r="OPD127" s="4"/>
      <c r="OPE127" s="4"/>
      <c r="OPF127" s="4"/>
      <c r="OPG127" s="4"/>
      <c r="OPH127" s="4"/>
      <c r="OPI127" s="4"/>
      <c r="OPJ127" s="4"/>
      <c r="OPK127" s="4"/>
      <c r="OPL127" s="4"/>
      <c r="OPM127" s="4"/>
      <c r="OPN127" s="4"/>
      <c r="OPO127" s="4"/>
      <c r="OPP127" s="4"/>
      <c r="OPQ127" s="4"/>
      <c r="OPR127" s="4"/>
      <c r="OPS127" s="4"/>
      <c r="OPT127" s="4"/>
      <c r="OPU127" s="4"/>
      <c r="OPV127" s="4"/>
      <c r="OPW127" s="4"/>
      <c r="OPX127" s="4"/>
      <c r="OPY127" s="4"/>
      <c r="OPZ127" s="4"/>
      <c r="OQA127" s="4"/>
      <c r="OQB127" s="4"/>
      <c r="OQC127" s="4"/>
      <c r="OQD127" s="4"/>
      <c r="OQE127" s="4"/>
      <c r="OQF127" s="4"/>
      <c r="OQG127" s="4"/>
      <c r="OQH127" s="4"/>
      <c r="OQI127" s="4"/>
      <c r="OQJ127" s="4"/>
      <c r="OQK127" s="4"/>
      <c r="OQL127" s="4"/>
      <c r="OQM127" s="4"/>
      <c r="OQN127" s="4"/>
      <c r="OQO127" s="4"/>
      <c r="OQP127" s="4"/>
      <c r="OQQ127" s="4"/>
      <c r="OQR127" s="4"/>
      <c r="OQS127" s="4"/>
      <c r="OQT127" s="4"/>
      <c r="OQU127" s="4"/>
      <c r="OQV127" s="4"/>
      <c r="OQW127" s="4"/>
      <c r="OQX127" s="4"/>
      <c r="OQY127" s="4"/>
      <c r="OQZ127" s="4"/>
      <c r="ORA127" s="4"/>
      <c r="ORB127" s="4"/>
      <c r="ORC127" s="4"/>
      <c r="ORD127" s="4"/>
      <c r="ORE127" s="4"/>
      <c r="ORF127" s="4"/>
      <c r="ORG127" s="4"/>
      <c r="ORH127" s="4"/>
      <c r="ORI127" s="4"/>
      <c r="ORJ127" s="4"/>
      <c r="ORK127" s="4"/>
      <c r="ORL127" s="4"/>
      <c r="ORM127" s="4"/>
      <c r="ORN127" s="4"/>
      <c r="ORO127" s="4"/>
      <c r="ORP127" s="4"/>
      <c r="ORQ127" s="4"/>
      <c r="ORR127" s="4"/>
      <c r="ORS127" s="4"/>
      <c r="ORT127" s="4"/>
      <c r="ORU127" s="4"/>
      <c r="ORV127" s="4"/>
      <c r="ORW127" s="4"/>
      <c r="ORX127" s="4"/>
      <c r="ORY127" s="4"/>
      <c r="ORZ127" s="4"/>
      <c r="OSA127" s="4"/>
      <c r="OSB127" s="4"/>
      <c r="OSC127" s="4"/>
      <c r="OSD127" s="4"/>
      <c r="OSE127" s="4"/>
      <c r="OSF127" s="4"/>
      <c r="OSG127" s="4"/>
      <c r="OSH127" s="4"/>
      <c r="OSI127" s="4"/>
      <c r="OSJ127" s="4"/>
      <c r="OSK127" s="4"/>
      <c r="OSL127" s="4"/>
      <c r="OSM127" s="4"/>
      <c r="OSN127" s="4"/>
      <c r="OSO127" s="4"/>
      <c r="OSP127" s="4"/>
      <c r="OSQ127" s="4"/>
      <c r="OSR127" s="4"/>
      <c r="OSS127" s="4"/>
      <c r="OST127" s="4"/>
      <c r="OSU127" s="4"/>
      <c r="OSV127" s="4"/>
      <c r="OSW127" s="4"/>
      <c r="OSX127" s="4"/>
      <c r="OSY127" s="4"/>
      <c r="OSZ127" s="4"/>
      <c r="OTA127" s="4"/>
      <c r="OTB127" s="4"/>
      <c r="OTC127" s="4"/>
      <c r="OTD127" s="4"/>
      <c r="OTE127" s="4"/>
      <c r="OTF127" s="4"/>
      <c r="OTG127" s="4"/>
      <c r="OTH127" s="4"/>
      <c r="OTI127" s="4"/>
      <c r="OTJ127" s="4"/>
      <c r="OTK127" s="4"/>
      <c r="OTL127" s="4"/>
      <c r="OTM127" s="4"/>
      <c r="OTN127" s="4"/>
      <c r="OTO127" s="4"/>
      <c r="OTP127" s="4"/>
      <c r="OTQ127" s="4"/>
      <c r="OTR127" s="4"/>
      <c r="OTS127" s="4"/>
      <c r="OTT127" s="4"/>
      <c r="OTU127" s="4"/>
      <c r="OTV127" s="4"/>
      <c r="OTW127" s="4"/>
      <c r="OTX127" s="4"/>
      <c r="OTY127" s="4"/>
      <c r="OTZ127" s="4"/>
      <c r="OUA127" s="4"/>
      <c r="OUB127" s="4"/>
      <c r="OUC127" s="4"/>
      <c r="OUD127" s="4"/>
      <c r="OUE127" s="4"/>
      <c r="OUF127" s="4"/>
      <c r="OUG127" s="4"/>
      <c r="OUH127" s="4"/>
      <c r="OUI127" s="4"/>
      <c r="OUJ127" s="4"/>
      <c r="OUK127" s="4"/>
      <c r="OUL127" s="4"/>
      <c r="OUM127" s="4"/>
      <c r="OUN127" s="4"/>
      <c r="OUO127" s="4"/>
      <c r="OUP127" s="4"/>
      <c r="OUQ127" s="4"/>
      <c r="OUR127" s="4"/>
      <c r="OUS127" s="4"/>
      <c r="OUT127" s="4"/>
      <c r="OUU127" s="4"/>
      <c r="OUV127" s="4"/>
      <c r="OUW127" s="4"/>
      <c r="OUX127" s="4"/>
      <c r="OUY127" s="4"/>
      <c r="OUZ127" s="4"/>
      <c r="OVA127" s="4"/>
      <c r="OVB127" s="4"/>
      <c r="OVC127" s="4"/>
      <c r="OVD127" s="4"/>
      <c r="OVE127" s="4"/>
      <c r="OVF127" s="4"/>
      <c r="OVG127" s="4"/>
      <c r="OVH127" s="4"/>
      <c r="OVI127" s="4"/>
      <c r="OVJ127" s="4"/>
      <c r="OVK127" s="4"/>
      <c r="OVL127" s="4"/>
      <c r="OVM127" s="4"/>
      <c r="OVN127" s="4"/>
      <c r="OVO127" s="4"/>
      <c r="OVP127" s="4"/>
      <c r="OVQ127" s="4"/>
      <c r="OVR127" s="4"/>
      <c r="OVS127" s="4"/>
      <c r="OVT127" s="4"/>
      <c r="OVU127" s="4"/>
      <c r="OVV127" s="4"/>
      <c r="OVW127" s="4"/>
      <c r="OVX127" s="4"/>
      <c r="OVY127" s="4"/>
      <c r="OVZ127" s="4"/>
      <c r="OWA127" s="4"/>
      <c r="OWB127" s="4"/>
      <c r="OWC127" s="4"/>
      <c r="OWD127" s="4"/>
      <c r="OWE127" s="4"/>
      <c r="OWF127" s="4"/>
      <c r="OWG127" s="4"/>
      <c r="OWH127" s="4"/>
      <c r="OWI127" s="4"/>
      <c r="OWJ127" s="4"/>
      <c r="OWK127" s="4"/>
      <c r="OWL127" s="4"/>
      <c r="OWM127" s="4"/>
      <c r="OWN127" s="4"/>
      <c r="OWO127" s="4"/>
      <c r="OWP127" s="4"/>
      <c r="OWQ127" s="4"/>
      <c r="OWR127" s="4"/>
      <c r="OWS127" s="4"/>
      <c r="OWT127" s="4"/>
      <c r="OWU127" s="4"/>
      <c r="OWV127" s="4"/>
      <c r="OWW127" s="4"/>
      <c r="OWX127" s="4"/>
      <c r="OWY127" s="4"/>
      <c r="OWZ127" s="4"/>
      <c r="OXA127" s="4"/>
      <c r="OXB127" s="4"/>
      <c r="OXC127" s="4"/>
      <c r="OXD127" s="4"/>
      <c r="OXE127" s="4"/>
      <c r="OXF127" s="4"/>
      <c r="OXG127" s="4"/>
      <c r="OXH127" s="4"/>
      <c r="OXI127" s="4"/>
      <c r="OXJ127" s="4"/>
      <c r="OXK127" s="4"/>
      <c r="OXL127" s="4"/>
      <c r="OXM127" s="4"/>
      <c r="OXN127" s="4"/>
      <c r="OXO127" s="4"/>
      <c r="OXP127" s="4"/>
      <c r="OXQ127" s="4"/>
      <c r="OXR127" s="4"/>
      <c r="OXS127" s="4"/>
      <c r="OXT127" s="4"/>
      <c r="OXU127" s="4"/>
      <c r="OXV127" s="4"/>
      <c r="OXW127" s="4"/>
      <c r="OXX127" s="4"/>
      <c r="OXY127" s="4"/>
      <c r="OXZ127" s="4"/>
      <c r="OYA127" s="4"/>
      <c r="OYB127" s="4"/>
      <c r="OYC127" s="4"/>
      <c r="OYD127" s="4"/>
      <c r="OYE127" s="4"/>
      <c r="OYF127" s="4"/>
      <c r="OYG127" s="4"/>
      <c r="OYH127" s="4"/>
      <c r="OYI127" s="4"/>
      <c r="OYJ127" s="4"/>
      <c r="OYK127" s="4"/>
      <c r="OYL127" s="4"/>
      <c r="OYM127" s="4"/>
      <c r="OYN127" s="4"/>
      <c r="OYO127" s="4"/>
      <c r="OYP127" s="4"/>
      <c r="OYQ127" s="4"/>
      <c r="OYR127" s="4"/>
      <c r="OYS127" s="4"/>
      <c r="OYT127" s="4"/>
      <c r="OYU127" s="4"/>
      <c r="OYV127" s="4"/>
      <c r="OYW127" s="4"/>
      <c r="OYX127" s="4"/>
      <c r="OYY127" s="4"/>
      <c r="OYZ127" s="4"/>
      <c r="OZA127" s="4"/>
      <c r="OZB127" s="4"/>
      <c r="OZC127" s="4"/>
      <c r="OZD127" s="4"/>
      <c r="OZE127" s="4"/>
      <c r="OZF127" s="4"/>
      <c r="OZG127" s="4"/>
      <c r="OZH127" s="4"/>
      <c r="OZI127" s="4"/>
      <c r="OZJ127" s="4"/>
      <c r="OZK127" s="4"/>
      <c r="OZL127" s="4"/>
      <c r="OZM127" s="4"/>
      <c r="OZN127" s="4"/>
      <c r="OZO127" s="4"/>
      <c r="OZP127" s="4"/>
      <c r="OZQ127" s="4"/>
      <c r="OZR127" s="4"/>
      <c r="OZS127" s="4"/>
      <c r="OZT127" s="4"/>
      <c r="OZU127" s="4"/>
      <c r="OZV127" s="4"/>
      <c r="OZW127" s="4"/>
      <c r="OZX127" s="4"/>
      <c r="OZY127" s="4"/>
      <c r="OZZ127" s="4"/>
      <c r="PAA127" s="4"/>
      <c r="PAB127" s="4"/>
      <c r="PAC127" s="4"/>
      <c r="PAD127" s="4"/>
      <c r="PAE127" s="4"/>
      <c r="PAF127" s="4"/>
      <c r="PAG127" s="4"/>
      <c r="PAH127" s="4"/>
      <c r="PAI127" s="4"/>
      <c r="PAJ127" s="4"/>
      <c r="PAK127" s="4"/>
      <c r="PAL127" s="4"/>
      <c r="PAM127" s="4"/>
      <c r="PAN127" s="4"/>
      <c r="PAO127" s="4"/>
      <c r="PAP127" s="4"/>
      <c r="PAQ127" s="4"/>
      <c r="PAR127" s="4"/>
      <c r="PAS127" s="4"/>
      <c r="PAT127" s="4"/>
      <c r="PAU127" s="4"/>
      <c r="PAV127" s="4"/>
      <c r="PAW127" s="4"/>
      <c r="PAX127" s="4"/>
      <c r="PAY127" s="4"/>
      <c r="PAZ127" s="4"/>
      <c r="PBA127" s="4"/>
      <c r="PBB127" s="4"/>
      <c r="PBC127" s="4"/>
      <c r="PBD127" s="4"/>
      <c r="PBE127" s="4"/>
      <c r="PBF127" s="4"/>
      <c r="PBG127" s="4"/>
      <c r="PBH127" s="4"/>
      <c r="PBI127" s="4"/>
      <c r="PBJ127" s="4"/>
      <c r="PBK127" s="4"/>
      <c r="PBL127" s="4"/>
      <c r="PBM127" s="4"/>
      <c r="PBN127" s="4"/>
      <c r="PBO127" s="4"/>
      <c r="PBP127" s="4"/>
      <c r="PBQ127" s="4"/>
      <c r="PBR127" s="4"/>
      <c r="PBS127" s="4"/>
      <c r="PBT127" s="4"/>
      <c r="PBU127" s="4"/>
      <c r="PBV127" s="4"/>
      <c r="PBW127" s="4"/>
      <c r="PBX127" s="4"/>
      <c r="PBY127" s="4"/>
      <c r="PBZ127" s="4"/>
      <c r="PCA127" s="4"/>
      <c r="PCB127" s="4"/>
      <c r="PCC127" s="4"/>
      <c r="PCD127" s="4"/>
      <c r="PCE127" s="4"/>
      <c r="PCF127" s="4"/>
      <c r="PCG127" s="4"/>
      <c r="PCH127" s="4"/>
      <c r="PCI127" s="4"/>
      <c r="PCJ127" s="4"/>
      <c r="PCK127" s="4"/>
      <c r="PCL127" s="4"/>
      <c r="PCM127" s="4"/>
      <c r="PCN127" s="4"/>
      <c r="PCO127" s="4"/>
      <c r="PCP127" s="4"/>
      <c r="PCQ127" s="4"/>
      <c r="PCR127" s="4"/>
      <c r="PCS127" s="4"/>
      <c r="PCT127" s="4"/>
      <c r="PCU127" s="4"/>
      <c r="PCV127" s="4"/>
      <c r="PCW127" s="4"/>
      <c r="PCX127" s="4"/>
      <c r="PCY127" s="4"/>
      <c r="PCZ127" s="4"/>
      <c r="PDA127" s="4"/>
      <c r="PDB127" s="4"/>
      <c r="PDC127" s="4"/>
      <c r="PDD127" s="4"/>
      <c r="PDE127" s="4"/>
      <c r="PDF127" s="4"/>
      <c r="PDG127" s="4"/>
      <c r="PDH127" s="4"/>
      <c r="PDI127" s="4"/>
      <c r="PDJ127" s="4"/>
      <c r="PDK127" s="4"/>
      <c r="PDL127" s="4"/>
      <c r="PDM127" s="4"/>
      <c r="PDN127" s="4"/>
      <c r="PDO127" s="4"/>
      <c r="PDP127" s="4"/>
      <c r="PDQ127" s="4"/>
      <c r="PDR127" s="4"/>
      <c r="PDS127" s="4"/>
      <c r="PDT127" s="4"/>
      <c r="PDU127" s="4"/>
      <c r="PDV127" s="4"/>
      <c r="PDW127" s="4"/>
      <c r="PDX127" s="4"/>
      <c r="PDY127" s="4"/>
      <c r="PDZ127" s="4"/>
      <c r="PEA127" s="4"/>
      <c r="PEB127" s="4"/>
      <c r="PEC127" s="4"/>
      <c r="PED127" s="4"/>
      <c r="PEE127" s="4"/>
      <c r="PEF127" s="4"/>
      <c r="PEG127" s="4"/>
      <c r="PEH127" s="4"/>
      <c r="PEI127" s="4"/>
      <c r="PEJ127" s="4"/>
      <c r="PEK127" s="4"/>
      <c r="PEL127" s="4"/>
      <c r="PEM127" s="4"/>
      <c r="PEN127" s="4"/>
      <c r="PEO127" s="4"/>
      <c r="PEP127" s="4"/>
      <c r="PEQ127" s="4"/>
      <c r="PER127" s="4"/>
      <c r="PES127" s="4"/>
      <c r="PET127" s="4"/>
      <c r="PEU127" s="4"/>
      <c r="PEV127" s="4"/>
      <c r="PEW127" s="4"/>
      <c r="PEX127" s="4"/>
      <c r="PEY127" s="4"/>
      <c r="PEZ127" s="4"/>
      <c r="PFA127" s="4"/>
      <c r="PFB127" s="4"/>
      <c r="PFC127" s="4"/>
      <c r="PFD127" s="4"/>
      <c r="PFE127" s="4"/>
      <c r="PFF127" s="4"/>
      <c r="PFG127" s="4"/>
      <c r="PFH127" s="4"/>
      <c r="PFI127" s="4"/>
      <c r="PFJ127" s="4"/>
      <c r="PFK127" s="4"/>
      <c r="PFL127" s="4"/>
      <c r="PFM127" s="4"/>
      <c r="PFN127" s="4"/>
      <c r="PFO127" s="4"/>
      <c r="PFP127" s="4"/>
      <c r="PFQ127" s="4"/>
      <c r="PFR127" s="4"/>
      <c r="PFS127" s="4"/>
      <c r="PFT127" s="4"/>
      <c r="PFU127" s="4"/>
      <c r="PFV127" s="4"/>
      <c r="PFW127" s="4"/>
      <c r="PFX127" s="4"/>
      <c r="PFY127" s="4"/>
      <c r="PFZ127" s="4"/>
      <c r="PGA127" s="4"/>
      <c r="PGB127" s="4"/>
      <c r="PGC127" s="4"/>
      <c r="PGD127" s="4"/>
      <c r="PGE127" s="4"/>
      <c r="PGF127" s="4"/>
      <c r="PGG127" s="4"/>
      <c r="PGH127" s="4"/>
      <c r="PGI127" s="4"/>
      <c r="PGJ127" s="4"/>
      <c r="PGK127" s="4"/>
      <c r="PGL127" s="4"/>
      <c r="PGM127" s="4"/>
      <c r="PGN127" s="4"/>
      <c r="PGO127" s="4"/>
      <c r="PGP127" s="4"/>
      <c r="PGQ127" s="4"/>
      <c r="PGR127" s="4"/>
      <c r="PGS127" s="4"/>
      <c r="PGT127" s="4"/>
      <c r="PGU127" s="4"/>
      <c r="PGV127" s="4"/>
      <c r="PGW127" s="4"/>
      <c r="PGX127" s="4"/>
      <c r="PGY127" s="4"/>
      <c r="PGZ127" s="4"/>
      <c r="PHA127" s="4"/>
      <c r="PHB127" s="4"/>
      <c r="PHC127" s="4"/>
      <c r="PHD127" s="4"/>
      <c r="PHE127" s="4"/>
      <c r="PHF127" s="4"/>
      <c r="PHG127" s="4"/>
      <c r="PHH127" s="4"/>
      <c r="PHI127" s="4"/>
      <c r="PHJ127" s="4"/>
      <c r="PHK127" s="4"/>
      <c r="PHL127" s="4"/>
      <c r="PHM127" s="4"/>
      <c r="PHN127" s="4"/>
      <c r="PHO127" s="4"/>
      <c r="PHP127" s="4"/>
      <c r="PHQ127" s="4"/>
      <c r="PHR127" s="4"/>
      <c r="PHS127" s="4"/>
      <c r="PHT127" s="4"/>
      <c r="PHU127" s="4"/>
      <c r="PHV127" s="4"/>
      <c r="PHW127" s="4"/>
      <c r="PHX127" s="4"/>
      <c r="PHY127" s="4"/>
      <c r="PHZ127" s="4"/>
      <c r="PIA127" s="4"/>
      <c r="PIB127" s="4"/>
      <c r="PIC127" s="4"/>
      <c r="PID127" s="4"/>
      <c r="PIE127" s="4"/>
      <c r="PIF127" s="4"/>
      <c r="PIG127" s="4"/>
      <c r="PIH127" s="4"/>
      <c r="PII127" s="4"/>
      <c r="PIJ127" s="4"/>
      <c r="PIK127" s="4"/>
      <c r="PIL127" s="4"/>
      <c r="PIM127" s="4"/>
      <c r="PIN127" s="4"/>
      <c r="PIO127" s="4"/>
      <c r="PIP127" s="4"/>
      <c r="PIQ127" s="4"/>
      <c r="PIR127" s="4"/>
      <c r="PIS127" s="4"/>
      <c r="PIT127" s="4"/>
      <c r="PIU127" s="4"/>
      <c r="PIV127" s="4"/>
      <c r="PIW127" s="4"/>
      <c r="PIX127" s="4"/>
      <c r="PIY127" s="4"/>
      <c r="PIZ127" s="4"/>
      <c r="PJA127" s="4"/>
      <c r="PJB127" s="4"/>
      <c r="PJC127" s="4"/>
      <c r="PJD127" s="4"/>
      <c r="PJE127" s="4"/>
      <c r="PJF127" s="4"/>
      <c r="PJG127" s="4"/>
      <c r="PJH127" s="4"/>
      <c r="PJI127" s="4"/>
      <c r="PJJ127" s="4"/>
      <c r="PJK127" s="4"/>
      <c r="PJL127" s="4"/>
      <c r="PJM127" s="4"/>
      <c r="PJN127" s="4"/>
      <c r="PJO127" s="4"/>
      <c r="PJP127" s="4"/>
      <c r="PJQ127" s="4"/>
      <c r="PJR127" s="4"/>
      <c r="PJS127" s="4"/>
      <c r="PJT127" s="4"/>
      <c r="PJU127" s="4"/>
      <c r="PJV127" s="4"/>
      <c r="PJW127" s="4"/>
      <c r="PJX127" s="4"/>
      <c r="PJY127" s="4"/>
      <c r="PJZ127" s="4"/>
      <c r="PKA127" s="4"/>
      <c r="PKB127" s="4"/>
      <c r="PKC127" s="4"/>
      <c r="PKD127" s="4"/>
      <c r="PKE127" s="4"/>
      <c r="PKF127" s="4"/>
      <c r="PKG127" s="4"/>
      <c r="PKH127" s="4"/>
      <c r="PKI127" s="4"/>
      <c r="PKJ127" s="4"/>
      <c r="PKK127" s="4"/>
      <c r="PKL127" s="4"/>
      <c r="PKM127" s="4"/>
      <c r="PKN127" s="4"/>
      <c r="PKO127" s="4"/>
      <c r="PKP127" s="4"/>
      <c r="PKQ127" s="4"/>
      <c r="PKR127" s="4"/>
      <c r="PKS127" s="4"/>
      <c r="PKT127" s="4"/>
      <c r="PKU127" s="4"/>
      <c r="PKV127" s="4"/>
      <c r="PKW127" s="4"/>
      <c r="PKX127" s="4"/>
      <c r="PKY127" s="4"/>
      <c r="PKZ127" s="4"/>
      <c r="PLA127" s="4"/>
      <c r="PLB127" s="4"/>
      <c r="PLC127" s="4"/>
      <c r="PLD127" s="4"/>
      <c r="PLE127" s="4"/>
      <c r="PLF127" s="4"/>
      <c r="PLG127" s="4"/>
      <c r="PLH127" s="4"/>
      <c r="PLI127" s="4"/>
      <c r="PLJ127" s="4"/>
      <c r="PLK127" s="4"/>
      <c r="PLL127" s="4"/>
      <c r="PLM127" s="4"/>
      <c r="PLN127" s="4"/>
      <c r="PLO127" s="4"/>
      <c r="PLP127" s="4"/>
      <c r="PLQ127" s="4"/>
      <c r="PLR127" s="4"/>
      <c r="PLS127" s="4"/>
      <c r="PLT127" s="4"/>
      <c r="PLU127" s="4"/>
      <c r="PLV127" s="4"/>
      <c r="PLW127" s="4"/>
      <c r="PLX127" s="4"/>
      <c r="PLY127" s="4"/>
      <c r="PLZ127" s="4"/>
      <c r="PMA127" s="4"/>
      <c r="PMB127" s="4"/>
      <c r="PMC127" s="4"/>
      <c r="PMD127" s="4"/>
      <c r="PME127" s="4"/>
      <c r="PMF127" s="4"/>
      <c r="PMG127" s="4"/>
      <c r="PMH127" s="4"/>
      <c r="PMI127" s="4"/>
      <c r="PMJ127" s="4"/>
      <c r="PMK127" s="4"/>
      <c r="PML127" s="4"/>
      <c r="PMM127" s="4"/>
      <c r="PMN127" s="4"/>
      <c r="PMO127" s="4"/>
      <c r="PMP127" s="4"/>
      <c r="PMQ127" s="4"/>
      <c r="PMR127" s="4"/>
      <c r="PMS127" s="4"/>
      <c r="PMT127" s="4"/>
      <c r="PMU127" s="4"/>
      <c r="PMV127" s="4"/>
      <c r="PMW127" s="4"/>
      <c r="PMX127" s="4"/>
      <c r="PMY127" s="4"/>
      <c r="PMZ127" s="4"/>
      <c r="PNA127" s="4"/>
      <c r="PNB127" s="4"/>
      <c r="PNC127" s="4"/>
      <c r="PND127" s="4"/>
      <c r="PNE127" s="4"/>
      <c r="PNF127" s="4"/>
      <c r="PNG127" s="4"/>
      <c r="PNH127" s="4"/>
      <c r="PNI127" s="4"/>
      <c r="PNJ127" s="4"/>
      <c r="PNK127" s="4"/>
      <c r="PNL127" s="4"/>
      <c r="PNM127" s="4"/>
      <c r="PNN127" s="4"/>
      <c r="PNO127" s="4"/>
      <c r="PNP127" s="4"/>
      <c r="PNQ127" s="4"/>
      <c r="PNR127" s="4"/>
      <c r="PNS127" s="4"/>
      <c r="PNT127" s="4"/>
      <c r="PNU127" s="4"/>
      <c r="PNV127" s="4"/>
      <c r="PNW127" s="4"/>
      <c r="PNX127" s="4"/>
      <c r="PNY127" s="4"/>
      <c r="PNZ127" s="4"/>
      <c r="POA127" s="4"/>
      <c r="POB127" s="4"/>
      <c r="POC127" s="4"/>
      <c r="POD127" s="4"/>
      <c r="POE127" s="4"/>
      <c r="POF127" s="4"/>
      <c r="POG127" s="4"/>
      <c r="POH127" s="4"/>
      <c r="POI127" s="4"/>
      <c r="POJ127" s="4"/>
      <c r="POK127" s="4"/>
      <c r="POL127" s="4"/>
      <c r="POM127" s="4"/>
      <c r="PON127" s="4"/>
      <c r="POO127" s="4"/>
      <c r="POP127" s="4"/>
      <c r="POQ127" s="4"/>
      <c r="POR127" s="4"/>
      <c r="POS127" s="4"/>
      <c r="POT127" s="4"/>
      <c r="POU127" s="4"/>
      <c r="POV127" s="4"/>
      <c r="POW127" s="4"/>
      <c r="POX127" s="4"/>
      <c r="POY127" s="4"/>
      <c r="POZ127" s="4"/>
      <c r="PPA127" s="4"/>
      <c r="PPB127" s="4"/>
      <c r="PPC127" s="4"/>
      <c r="PPD127" s="4"/>
      <c r="PPE127" s="4"/>
      <c r="PPF127" s="4"/>
      <c r="PPG127" s="4"/>
      <c r="PPH127" s="4"/>
      <c r="PPI127" s="4"/>
      <c r="PPJ127" s="4"/>
      <c r="PPK127" s="4"/>
      <c r="PPL127" s="4"/>
      <c r="PPM127" s="4"/>
      <c r="PPN127" s="4"/>
      <c r="PPO127" s="4"/>
      <c r="PPP127" s="4"/>
      <c r="PPQ127" s="4"/>
      <c r="PPR127" s="4"/>
      <c r="PPS127" s="4"/>
      <c r="PPT127" s="4"/>
      <c r="PPU127" s="4"/>
      <c r="PPV127" s="4"/>
      <c r="PPW127" s="4"/>
      <c r="PPX127" s="4"/>
      <c r="PPY127" s="4"/>
      <c r="PPZ127" s="4"/>
      <c r="PQA127" s="4"/>
      <c r="PQB127" s="4"/>
      <c r="PQC127" s="4"/>
      <c r="PQD127" s="4"/>
      <c r="PQE127" s="4"/>
      <c r="PQF127" s="4"/>
      <c r="PQG127" s="4"/>
      <c r="PQH127" s="4"/>
      <c r="PQI127" s="4"/>
      <c r="PQJ127" s="4"/>
      <c r="PQK127" s="4"/>
      <c r="PQL127" s="4"/>
      <c r="PQM127" s="4"/>
      <c r="PQN127" s="4"/>
      <c r="PQO127" s="4"/>
      <c r="PQP127" s="4"/>
      <c r="PQQ127" s="4"/>
      <c r="PQR127" s="4"/>
      <c r="PQS127" s="4"/>
      <c r="PQT127" s="4"/>
      <c r="PQU127" s="4"/>
      <c r="PQV127" s="4"/>
      <c r="PQW127" s="4"/>
      <c r="PQX127" s="4"/>
      <c r="PQY127" s="4"/>
      <c r="PQZ127" s="4"/>
      <c r="PRA127" s="4"/>
      <c r="PRB127" s="4"/>
      <c r="PRC127" s="4"/>
      <c r="PRD127" s="4"/>
      <c r="PRE127" s="4"/>
      <c r="PRF127" s="4"/>
      <c r="PRG127" s="4"/>
      <c r="PRH127" s="4"/>
      <c r="PRI127" s="4"/>
      <c r="PRJ127" s="4"/>
      <c r="PRK127" s="4"/>
      <c r="PRL127" s="4"/>
      <c r="PRM127" s="4"/>
      <c r="PRN127" s="4"/>
      <c r="PRO127" s="4"/>
      <c r="PRP127" s="4"/>
      <c r="PRQ127" s="4"/>
      <c r="PRR127" s="4"/>
      <c r="PRS127" s="4"/>
      <c r="PRT127" s="4"/>
      <c r="PRU127" s="4"/>
      <c r="PRV127" s="4"/>
      <c r="PRW127" s="4"/>
      <c r="PRX127" s="4"/>
      <c r="PRY127" s="4"/>
      <c r="PRZ127" s="4"/>
      <c r="PSA127" s="4"/>
      <c r="PSB127" s="4"/>
      <c r="PSC127" s="4"/>
      <c r="PSD127" s="4"/>
      <c r="PSE127" s="4"/>
      <c r="PSF127" s="4"/>
      <c r="PSG127" s="4"/>
      <c r="PSH127" s="4"/>
      <c r="PSI127" s="4"/>
      <c r="PSJ127" s="4"/>
      <c r="PSK127" s="4"/>
      <c r="PSL127" s="4"/>
      <c r="PSM127" s="4"/>
      <c r="PSN127" s="4"/>
      <c r="PSO127" s="4"/>
      <c r="PSP127" s="4"/>
      <c r="PSQ127" s="4"/>
      <c r="PSR127" s="4"/>
      <c r="PSS127" s="4"/>
      <c r="PST127" s="4"/>
      <c r="PSU127" s="4"/>
      <c r="PSV127" s="4"/>
      <c r="PSW127" s="4"/>
      <c r="PSX127" s="4"/>
      <c r="PSY127" s="4"/>
      <c r="PSZ127" s="4"/>
      <c r="PTA127" s="4"/>
      <c r="PTB127" s="4"/>
      <c r="PTC127" s="4"/>
      <c r="PTD127" s="4"/>
      <c r="PTE127" s="4"/>
      <c r="PTF127" s="4"/>
      <c r="PTG127" s="4"/>
      <c r="PTH127" s="4"/>
      <c r="PTI127" s="4"/>
      <c r="PTJ127" s="4"/>
      <c r="PTK127" s="4"/>
      <c r="PTL127" s="4"/>
      <c r="PTM127" s="4"/>
      <c r="PTN127" s="4"/>
      <c r="PTO127" s="4"/>
      <c r="PTP127" s="4"/>
      <c r="PTQ127" s="4"/>
      <c r="PTR127" s="4"/>
      <c r="PTS127" s="4"/>
      <c r="PTT127" s="4"/>
      <c r="PTU127" s="4"/>
      <c r="PTV127" s="4"/>
      <c r="PTW127" s="4"/>
      <c r="PTX127" s="4"/>
      <c r="PTY127" s="4"/>
      <c r="PTZ127" s="4"/>
      <c r="PUA127" s="4"/>
      <c r="PUB127" s="4"/>
      <c r="PUC127" s="4"/>
      <c r="PUD127" s="4"/>
      <c r="PUE127" s="4"/>
      <c r="PUF127" s="4"/>
      <c r="PUG127" s="4"/>
      <c r="PUH127" s="4"/>
      <c r="PUI127" s="4"/>
      <c r="PUJ127" s="4"/>
      <c r="PUK127" s="4"/>
      <c r="PUL127" s="4"/>
      <c r="PUM127" s="4"/>
      <c r="PUN127" s="4"/>
      <c r="PUO127" s="4"/>
      <c r="PUP127" s="4"/>
      <c r="PUQ127" s="4"/>
      <c r="PUR127" s="4"/>
      <c r="PUS127" s="4"/>
      <c r="PUT127" s="4"/>
      <c r="PUU127" s="4"/>
      <c r="PUV127" s="4"/>
      <c r="PUW127" s="4"/>
      <c r="PUX127" s="4"/>
      <c r="PUY127" s="4"/>
      <c r="PUZ127" s="4"/>
      <c r="PVA127" s="4"/>
      <c r="PVB127" s="4"/>
      <c r="PVC127" s="4"/>
      <c r="PVD127" s="4"/>
      <c r="PVE127" s="4"/>
      <c r="PVF127" s="4"/>
      <c r="PVG127" s="4"/>
      <c r="PVH127" s="4"/>
      <c r="PVI127" s="4"/>
      <c r="PVJ127" s="4"/>
      <c r="PVK127" s="4"/>
      <c r="PVL127" s="4"/>
      <c r="PVM127" s="4"/>
      <c r="PVN127" s="4"/>
      <c r="PVO127" s="4"/>
      <c r="PVP127" s="4"/>
      <c r="PVQ127" s="4"/>
      <c r="PVR127" s="4"/>
      <c r="PVS127" s="4"/>
      <c r="PVT127" s="4"/>
      <c r="PVU127" s="4"/>
      <c r="PVV127" s="4"/>
      <c r="PVW127" s="4"/>
      <c r="PVX127" s="4"/>
      <c r="PVY127" s="4"/>
      <c r="PVZ127" s="4"/>
      <c r="PWA127" s="4"/>
      <c r="PWB127" s="4"/>
      <c r="PWC127" s="4"/>
      <c r="PWD127" s="4"/>
      <c r="PWE127" s="4"/>
      <c r="PWF127" s="4"/>
      <c r="PWG127" s="4"/>
      <c r="PWH127" s="4"/>
      <c r="PWI127" s="4"/>
      <c r="PWJ127" s="4"/>
      <c r="PWK127" s="4"/>
      <c r="PWL127" s="4"/>
      <c r="PWM127" s="4"/>
      <c r="PWN127" s="4"/>
      <c r="PWO127" s="4"/>
      <c r="PWP127" s="4"/>
      <c r="PWQ127" s="4"/>
      <c r="PWR127" s="4"/>
      <c r="PWS127" s="4"/>
      <c r="PWT127" s="4"/>
      <c r="PWU127" s="4"/>
      <c r="PWV127" s="4"/>
      <c r="PWW127" s="4"/>
      <c r="PWX127" s="4"/>
      <c r="PWY127" s="4"/>
      <c r="PWZ127" s="4"/>
      <c r="PXA127" s="4"/>
      <c r="PXB127" s="4"/>
      <c r="PXC127" s="4"/>
      <c r="PXD127" s="4"/>
      <c r="PXE127" s="4"/>
      <c r="PXF127" s="4"/>
      <c r="PXG127" s="4"/>
      <c r="PXH127" s="4"/>
      <c r="PXI127" s="4"/>
      <c r="PXJ127" s="4"/>
      <c r="PXK127" s="4"/>
      <c r="PXL127" s="4"/>
      <c r="PXM127" s="4"/>
      <c r="PXN127" s="4"/>
      <c r="PXO127" s="4"/>
      <c r="PXP127" s="4"/>
      <c r="PXQ127" s="4"/>
      <c r="PXR127" s="4"/>
      <c r="PXS127" s="4"/>
      <c r="PXT127" s="4"/>
      <c r="PXU127" s="4"/>
      <c r="PXV127" s="4"/>
      <c r="PXW127" s="4"/>
      <c r="PXX127" s="4"/>
      <c r="PXY127" s="4"/>
      <c r="PXZ127" s="4"/>
      <c r="PYA127" s="4"/>
      <c r="PYB127" s="4"/>
      <c r="PYC127" s="4"/>
      <c r="PYD127" s="4"/>
      <c r="PYE127" s="4"/>
      <c r="PYF127" s="4"/>
      <c r="PYG127" s="4"/>
      <c r="PYH127" s="4"/>
      <c r="PYI127" s="4"/>
      <c r="PYJ127" s="4"/>
      <c r="PYK127" s="4"/>
      <c r="PYL127" s="4"/>
      <c r="PYM127" s="4"/>
      <c r="PYN127" s="4"/>
      <c r="PYO127" s="4"/>
      <c r="PYP127" s="4"/>
      <c r="PYQ127" s="4"/>
      <c r="PYR127" s="4"/>
      <c r="PYS127" s="4"/>
      <c r="PYT127" s="4"/>
      <c r="PYU127" s="4"/>
      <c r="PYV127" s="4"/>
      <c r="PYW127" s="4"/>
      <c r="PYX127" s="4"/>
      <c r="PYY127" s="4"/>
      <c r="PYZ127" s="4"/>
      <c r="PZA127" s="4"/>
      <c r="PZB127" s="4"/>
      <c r="PZC127" s="4"/>
      <c r="PZD127" s="4"/>
      <c r="PZE127" s="4"/>
      <c r="PZF127" s="4"/>
      <c r="PZG127" s="4"/>
      <c r="PZH127" s="4"/>
      <c r="PZI127" s="4"/>
      <c r="PZJ127" s="4"/>
      <c r="PZK127" s="4"/>
      <c r="PZL127" s="4"/>
      <c r="PZM127" s="4"/>
      <c r="PZN127" s="4"/>
      <c r="PZO127" s="4"/>
      <c r="PZP127" s="4"/>
      <c r="PZQ127" s="4"/>
      <c r="PZR127" s="4"/>
      <c r="PZS127" s="4"/>
      <c r="PZT127" s="4"/>
      <c r="PZU127" s="4"/>
      <c r="PZV127" s="4"/>
      <c r="PZW127" s="4"/>
      <c r="PZX127" s="4"/>
      <c r="PZY127" s="4"/>
      <c r="PZZ127" s="4"/>
      <c r="QAA127" s="4"/>
      <c r="QAB127" s="4"/>
      <c r="QAC127" s="4"/>
      <c r="QAD127" s="4"/>
      <c r="QAE127" s="4"/>
      <c r="QAF127" s="4"/>
      <c r="QAG127" s="4"/>
      <c r="QAH127" s="4"/>
      <c r="QAI127" s="4"/>
      <c r="QAJ127" s="4"/>
      <c r="QAK127" s="4"/>
      <c r="QAL127" s="4"/>
      <c r="QAM127" s="4"/>
      <c r="QAN127" s="4"/>
      <c r="QAO127" s="4"/>
      <c r="QAP127" s="4"/>
      <c r="QAQ127" s="4"/>
      <c r="QAR127" s="4"/>
      <c r="QAS127" s="4"/>
      <c r="QAT127" s="4"/>
      <c r="QAU127" s="4"/>
      <c r="QAV127" s="4"/>
      <c r="QAW127" s="4"/>
      <c r="QAX127" s="4"/>
      <c r="QAY127" s="4"/>
      <c r="QAZ127" s="4"/>
      <c r="QBA127" s="4"/>
      <c r="QBB127" s="4"/>
      <c r="QBC127" s="4"/>
      <c r="QBD127" s="4"/>
      <c r="QBE127" s="4"/>
      <c r="QBF127" s="4"/>
      <c r="QBG127" s="4"/>
      <c r="QBH127" s="4"/>
      <c r="QBI127" s="4"/>
      <c r="QBJ127" s="4"/>
      <c r="QBK127" s="4"/>
      <c r="QBL127" s="4"/>
      <c r="QBM127" s="4"/>
      <c r="QBN127" s="4"/>
      <c r="QBO127" s="4"/>
      <c r="QBP127" s="4"/>
      <c r="QBQ127" s="4"/>
      <c r="QBR127" s="4"/>
      <c r="QBS127" s="4"/>
      <c r="QBT127" s="4"/>
      <c r="QBU127" s="4"/>
      <c r="QBV127" s="4"/>
      <c r="QBW127" s="4"/>
      <c r="QBX127" s="4"/>
      <c r="QBY127" s="4"/>
      <c r="QBZ127" s="4"/>
      <c r="QCA127" s="4"/>
      <c r="QCB127" s="4"/>
      <c r="QCC127" s="4"/>
      <c r="QCD127" s="4"/>
      <c r="QCE127" s="4"/>
      <c r="QCF127" s="4"/>
      <c r="QCG127" s="4"/>
      <c r="QCH127" s="4"/>
      <c r="QCI127" s="4"/>
      <c r="QCJ127" s="4"/>
      <c r="QCK127" s="4"/>
      <c r="QCL127" s="4"/>
      <c r="QCM127" s="4"/>
      <c r="QCN127" s="4"/>
      <c r="QCO127" s="4"/>
      <c r="QCP127" s="4"/>
      <c r="QCQ127" s="4"/>
      <c r="QCR127" s="4"/>
      <c r="QCS127" s="4"/>
      <c r="QCT127" s="4"/>
      <c r="QCU127" s="4"/>
      <c r="QCV127" s="4"/>
      <c r="QCW127" s="4"/>
      <c r="QCX127" s="4"/>
      <c r="QCY127" s="4"/>
      <c r="QCZ127" s="4"/>
      <c r="QDA127" s="4"/>
      <c r="QDB127" s="4"/>
      <c r="QDC127" s="4"/>
      <c r="QDD127" s="4"/>
      <c r="QDE127" s="4"/>
      <c r="QDF127" s="4"/>
      <c r="QDG127" s="4"/>
      <c r="QDH127" s="4"/>
      <c r="QDI127" s="4"/>
      <c r="QDJ127" s="4"/>
      <c r="QDK127" s="4"/>
      <c r="QDL127" s="4"/>
      <c r="QDM127" s="4"/>
      <c r="QDN127" s="4"/>
      <c r="QDO127" s="4"/>
      <c r="QDP127" s="4"/>
      <c r="QDQ127" s="4"/>
      <c r="QDR127" s="4"/>
      <c r="QDS127" s="4"/>
      <c r="QDT127" s="4"/>
      <c r="QDU127" s="4"/>
      <c r="QDV127" s="4"/>
      <c r="QDW127" s="4"/>
      <c r="QDX127" s="4"/>
      <c r="QDY127" s="4"/>
      <c r="QDZ127" s="4"/>
      <c r="QEA127" s="4"/>
      <c r="QEB127" s="4"/>
      <c r="QEC127" s="4"/>
      <c r="QED127" s="4"/>
      <c r="QEE127" s="4"/>
      <c r="QEF127" s="4"/>
      <c r="QEG127" s="4"/>
      <c r="QEH127" s="4"/>
      <c r="QEI127" s="4"/>
      <c r="QEJ127" s="4"/>
      <c r="QEK127" s="4"/>
      <c r="QEL127" s="4"/>
      <c r="QEM127" s="4"/>
      <c r="QEN127" s="4"/>
      <c r="QEO127" s="4"/>
      <c r="QEP127" s="4"/>
      <c r="QEQ127" s="4"/>
      <c r="QER127" s="4"/>
      <c r="QES127" s="4"/>
      <c r="QET127" s="4"/>
      <c r="QEU127" s="4"/>
      <c r="QEV127" s="4"/>
      <c r="QEW127" s="4"/>
      <c r="QEX127" s="4"/>
      <c r="QEY127" s="4"/>
      <c r="QEZ127" s="4"/>
      <c r="QFA127" s="4"/>
      <c r="QFB127" s="4"/>
      <c r="QFC127" s="4"/>
      <c r="QFD127" s="4"/>
      <c r="QFE127" s="4"/>
      <c r="QFF127" s="4"/>
      <c r="QFG127" s="4"/>
      <c r="QFH127" s="4"/>
      <c r="QFI127" s="4"/>
      <c r="QFJ127" s="4"/>
      <c r="QFK127" s="4"/>
      <c r="QFL127" s="4"/>
      <c r="QFM127" s="4"/>
      <c r="QFN127" s="4"/>
      <c r="QFO127" s="4"/>
      <c r="QFP127" s="4"/>
      <c r="QFQ127" s="4"/>
      <c r="QFR127" s="4"/>
      <c r="QFS127" s="4"/>
      <c r="QFT127" s="4"/>
      <c r="QFU127" s="4"/>
      <c r="QFV127" s="4"/>
      <c r="QFW127" s="4"/>
      <c r="QFX127" s="4"/>
      <c r="QFY127" s="4"/>
      <c r="QFZ127" s="4"/>
      <c r="QGA127" s="4"/>
      <c r="QGB127" s="4"/>
      <c r="QGC127" s="4"/>
      <c r="QGD127" s="4"/>
      <c r="QGE127" s="4"/>
      <c r="QGF127" s="4"/>
      <c r="QGG127" s="4"/>
      <c r="QGH127" s="4"/>
      <c r="QGI127" s="4"/>
      <c r="QGJ127" s="4"/>
      <c r="QGK127" s="4"/>
      <c r="QGL127" s="4"/>
      <c r="QGM127" s="4"/>
      <c r="QGN127" s="4"/>
      <c r="QGO127" s="4"/>
      <c r="QGP127" s="4"/>
      <c r="QGQ127" s="4"/>
      <c r="QGR127" s="4"/>
      <c r="QGS127" s="4"/>
      <c r="QGT127" s="4"/>
      <c r="QGU127" s="4"/>
      <c r="QGV127" s="4"/>
      <c r="QGW127" s="4"/>
      <c r="QGX127" s="4"/>
      <c r="QGY127" s="4"/>
      <c r="QGZ127" s="4"/>
      <c r="QHA127" s="4"/>
      <c r="QHB127" s="4"/>
      <c r="QHC127" s="4"/>
      <c r="QHD127" s="4"/>
      <c r="QHE127" s="4"/>
      <c r="QHF127" s="4"/>
      <c r="QHG127" s="4"/>
      <c r="QHH127" s="4"/>
      <c r="QHI127" s="4"/>
      <c r="QHJ127" s="4"/>
      <c r="QHK127" s="4"/>
      <c r="QHL127" s="4"/>
      <c r="QHM127" s="4"/>
      <c r="QHN127" s="4"/>
      <c r="QHO127" s="4"/>
      <c r="QHP127" s="4"/>
      <c r="QHQ127" s="4"/>
      <c r="QHR127" s="4"/>
      <c r="QHS127" s="4"/>
      <c r="QHT127" s="4"/>
      <c r="QHU127" s="4"/>
      <c r="QHV127" s="4"/>
      <c r="QHW127" s="4"/>
      <c r="QHX127" s="4"/>
      <c r="QHY127" s="4"/>
      <c r="QHZ127" s="4"/>
      <c r="QIA127" s="4"/>
      <c r="QIB127" s="4"/>
      <c r="QIC127" s="4"/>
      <c r="QID127" s="4"/>
      <c r="QIE127" s="4"/>
      <c r="QIF127" s="4"/>
      <c r="QIG127" s="4"/>
      <c r="QIH127" s="4"/>
      <c r="QII127" s="4"/>
      <c r="QIJ127" s="4"/>
      <c r="QIK127" s="4"/>
      <c r="QIL127" s="4"/>
      <c r="QIM127" s="4"/>
      <c r="QIN127" s="4"/>
      <c r="QIO127" s="4"/>
      <c r="QIP127" s="4"/>
      <c r="QIQ127" s="4"/>
      <c r="QIR127" s="4"/>
      <c r="QIS127" s="4"/>
      <c r="QIT127" s="4"/>
      <c r="QIU127" s="4"/>
      <c r="QIV127" s="4"/>
      <c r="QIW127" s="4"/>
      <c r="QIX127" s="4"/>
      <c r="QIY127" s="4"/>
      <c r="QIZ127" s="4"/>
      <c r="QJA127" s="4"/>
      <c r="QJB127" s="4"/>
      <c r="QJC127" s="4"/>
      <c r="QJD127" s="4"/>
      <c r="QJE127" s="4"/>
      <c r="QJF127" s="4"/>
      <c r="QJG127" s="4"/>
      <c r="QJH127" s="4"/>
      <c r="QJI127" s="4"/>
      <c r="QJJ127" s="4"/>
      <c r="QJK127" s="4"/>
      <c r="QJL127" s="4"/>
      <c r="QJM127" s="4"/>
      <c r="QJN127" s="4"/>
      <c r="QJO127" s="4"/>
      <c r="QJP127" s="4"/>
      <c r="QJQ127" s="4"/>
      <c r="QJR127" s="4"/>
      <c r="QJS127" s="4"/>
      <c r="QJT127" s="4"/>
      <c r="QJU127" s="4"/>
      <c r="QJV127" s="4"/>
      <c r="QJW127" s="4"/>
      <c r="QJX127" s="4"/>
      <c r="QJY127" s="4"/>
      <c r="QJZ127" s="4"/>
      <c r="QKA127" s="4"/>
      <c r="QKB127" s="4"/>
      <c r="QKC127" s="4"/>
      <c r="QKD127" s="4"/>
      <c r="QKE127" s="4"/>
      <c r="QKF127" s="4"/>
      <c r="QKG127" s="4"/>
      <c r="QKH127" s="4"/>
      <c r="QKI127" s="4"/>
      <c r="QKJ127" s="4"/>
      <c r="QKK127" s="4"/>
      <c r="QKL127" s="4"/>
      <c r="QKM127" s="4"/>
      <c r="QKN127" s="4"/>
      <c r="QKO127" s="4"/>
      <c r="QKP127" s="4"/>
      <c r="QKQ127" s="4"/>
      <c r="QKR127" s="4"/>
      <c r="QKS127" s="4"/>
      <c r="QKT127" s="4"/>
      <c r="QKU127" s="4"/>
      <c r="QKV127" s="4"/>
      <c r="QKW127" s="4"/>
      <c r="QKX127" s="4"/>
      <c r="QKY127" s="4"/>
      <c r="QKZ127" s="4"/>
      <c r="QLA127" s="4"/>
      <c r="QLB127" s="4"/>
      <c r="QLC127" s="4"/>
      <c r="QLD127" s="4"/>
      <c r="QLE127" s="4"/>
      <c r="QLF127" s="4"/>
      <c r="QLG127" s="4"/>
      <c r="QLH127" s="4"/>
      <c r="QLI127" s="4"/>
      <c r="QLJ127" s="4"/>
      <c r="QLK127" s="4"/>
      <c r="QLL127" s="4"/>
      <c r="QLM127" s="4"/>
      <c r="QLN127" s="4"/>
      <c r="QLO127" s="4"/>
      <c r="QLP127" s="4"/>
      <c r="QLQ127" s="4"/>
      <c r="QLR127" s="4"/>
      <c r="QLS127" s="4"/>
      <c r="QLT127" s="4"/>
      <c r="QLU127" s="4"/>
      <c r="QLV127" s="4"/>
      <c r="QLW127" s="4"/>
      <c r="QLX127" s="4"/>
      <c r="QLY127" s="4"/>
      <c r="QLZ127" s="4"/>
      <c r="QMA127" s="4"/>
      <c r="QMB127" s="4"/>
      <c r="QMC127" s="4"/>
      <c r="QMD127" s="4"/>
      <c r="QME127" s="4"/>
      <c r="QMF127" s="4"/>
      <c r="QMG127" s="4"/>
      <c r="QMH127" s="4"/>
      <c r="QMI127" s="4"/>
      <c r="QMJ127" s="4"/>
      <c r="QMK127" s="4"/>
      <c r="QML127" s="4"/>
      <c r="QMM127" s="4"/>
      <c r="QMN127" s="4"/>
      <c r="QMO127" s="4"/>
      <c r="QMP127" s="4"/>
      <c r="QMQ127" s="4"/>
      <c r="QMR127" s="4"/>
      <c r="QMS127" s="4"/>
      <c r="QMT127" s="4"/>
      <c r="QMU127" s="4"/>
      <c r="QMV127" s="4"/>
      <c r="QMW127" s="4"/>
      <c r="QMX127" s="4"/>
      <c r="QMY127" s="4"/>
      <c r="QMZ127" s="4"/>
      <c r="QNA127" s="4"/>
      <c r="QNB127" s="4"/>
      <c r="QNC127" s="4"/>
      <c r="QND127" s="4"/>
      <c r="QNE127" s="4"/>
      <c r="QNF127" s="4"/>
      <c r="QNG127" s="4"/>
      <c r="QNH127" s="4"/>
      <c r="QNI127" s="4"/>
      <c r="QNJ127" s="4"/>
      <c r="QNK127" s="4"/>
      <c r="QNL127" s="4"/>
      <c r="QNM127" s="4"/>
      <c r="QNN127" s="4"/>
      <c r="QNO127" s="4"/>
      <c r="QNP127" s="4"/>
      <c r="QNQ127" s="4"/>
      <c r="QNR127" s="4"/>
      <c r="QNS127" s="4"/>
      <c r="QNT127" s="4"/>
      <c r="QNU127" s="4"/>
      <c r="QNV127" s="4"/>
      <c r="QNW127" s="4"/>
      <c r="QNX127" s="4"/>
      <c r="QNY127" s="4"/>
      <c r="QNZ127" s="4"/>
      <c r="QOA127" s="4"/>
      <c r="QOB127" s="4"/>
      <c r="QOC127" s="4"/>
      <c r="QOD127" s="4"/>
      <c r="QOE127" s="4"/>
      <c r="QOF127" s="4"/>
      <c r="QOG127" s="4"/>
      <c r="QOH127" s="4"/>
      <c r="QOI127" s="4"/>
      <c r="QOJ127" s="4"/>
      <c r="QOK127" s="4"/>
      <c r="QOL127" s="4"/>
      <c r="QOM127" s="4"/>
      <c r="QON127" s="4"/>
      <c r="QOO127" s="4"/>
      <c r="QOP127" s="4"/>
      <c r="QOQ127" s="4"/>
      <c r="QOR127" s="4"/>
      <c r="QOS127" s="4"/>
      <c r="QOT127" s="4"/>
      <c r="QOU127" s="4"/>
      <c r="QOV127" s="4"/>
      <c r="QOW127" s="4"/>
      <c r="QOX127" s="4"/>
      <c r="QOY127" s="4"/>
      <c r="QOZ127" s="4"/>
      <c r="QPA127" s="4"/>
      <c r="QPB127" s="4"/>
      <c r="QPC127" s="4"/>
      <c r="QPD127" s="4"/>
      <c r="QPE127" s="4"/>
      <c r="QPF127" s="4"/>
      <c r="QPG127" s="4"/>
      <c r="QPH127" s="4"/>
      <c r="QPI127" s="4"/>
      <c r="QPJ127" s="4"/>
      <c r="QPK127" s="4"/>
      <c r="QPL127" s="4"/>
      <c r="QPM127" s="4"/>
      <c r="QPN127" s="4"/>
      <c r="QPO127" s="4"/>
      <c r="QPP127" s="4"/>
      <c r="QPQ127" s="4"/>
      <c r="QPR127" s="4"/>
      <c r="QPS127" s="4"/>
      <c r="QPT127" s="4"/>
      <c r="QPU127" s="4"/>
      <c r="QPV127" s="4"/>
      <c r="QPW127" s="4"/>
      <c r="QPX127" s="4"/>
      <c r="QPY127" s="4"/>
      <c r="QPZ127" s="4"/>
      <c r="QQA127" s="4"/>
      <c r="QQB127" s="4"/>
      <c r="QQC127" s="4"/>
      <c r="QQD127" s="4"/>
      <c r="QQE127" s="4"/>
      <c r="QQF127" s="4"/>
      <c r="QQG127" s="4"/>
      <c r="QQH127" s="4"/>
      <c r="QQI127" s="4"/>
      <c r="QQJ127" s="4"/>
      <c r="QQK127" s="4"/>
      <c r="QQL127" s="4"/>
      <c r="QQM127" s="4"/>
      <c r="QQN127" s="4"/>
      <c r="QQO127" s="4"/>
      <c r="QQP127" s="4"/>
      <c r="QQQ127" s="4"/>
      <c r="QQR127" s="4"/>
      <c r="QQS127" s="4"/>
      <c r="QQT127" s="4"/>
      <c r="QQU127" s="4"/>
      <c r="QQV127" s="4"/>
      <c r="QQW127" s="4"/>
      <c r="QQX127" s="4"/>
      <c r="QQY127" s="4"/>
      <c r="QQZ127" s="4"/>
      <c r="QRA127" s="4"/>
      <c r="QRB127" s="4"/>
      <c r="QRC127" s="4"/>
      <c r="QRD127" s="4"/>
      <c r="QRE127" s="4"/>
      <c r="QRF127" s="4"/>
      <c r="QRG127" s="4"/>
      <c r="QRH127" s="4"/>
      <c r="QRI127" s="4"/>
      <c r="QRJ127" s="4"/>
      <c r="QRK127" s="4"/>
      <c r="QRL127" s="4"/>
      <c r="QRM127" s="4"/>
      <c r="QRN127" s="4"/>
      <c r="QRO127" s="4"/>
      <c r="QRP127" s="4"/>
      <c r="QRQ127" s="4"/>
      <c r="QRR127" s="4"/>
      <c r="QRS127" s="4"/>
      <c r="QRT127" s="4"/>
      <c r="QRU127" s="4"/>
      <c r="QRV127" s="4"/>
      <c r="QRW127" s="4"/>
      <c r="QRX127" s="4"/>
      <c r="QRY127" s="4"/>
      <c r="QRZ127" s="4"/>
      <c r="QSA127" s="4"/>
      <c r="QSB127" s="4"/>
      <c r="QSC127" s="4"/>
      <c r="QSD127" s="4"/>
      <c r="QSE127" s="4"/>
      <c r="QSF127" s="4"/>
      <c r="QSG127" s="4"/>
      <c r="QSH127" s="4"/>
      <c r="QSI127" s="4"/>
      <c r="QSJ127" s="4"/>
      <c r="QSK127" s="4"/>
      <c r="QSL127" s="4"/>
      <c r="QSM127" s="4"/>
      <c r="QSN127" s="4"/>
      <c r="QSO127" s="4"/>
      <c r="QSP127" s="4"/>
      <c r="QSQ127" s="4"/>
      <c r="QSR127" s="4"/>
      <c r="QSS127" s="4"/>
      <c r="QST127" s="4"/>
      <c r="QSU127" s="4"/>
      <c r="QSV127" s="4"/>
      <c r="QSW127" s="4"/>
      <c r="QSX127" s="4"/>
      <c r="QSY127" s="4"/>
      <c r="QSZ127" s="4"/>
      <c r="QTA127" s="4"/>
      <c r="QTB127" s="4"/>
      <c r="QTC127" s="4"/>
      <c r="QTD127" s="4"/>
      <c r="QTE127" s="4"/>
      <c r="QTF127" s="4"/>
      <c r="QTG127" s="4"/>
      <c r="QTH127" s="4"/>
      <c r="QTI127" s="4"/>
      <c r="QTJ127" s="4"/>
      <c r="QTK127" s="4"/>
      <c r="QTL127" s="4"/>
      <c r="QTM127" s="4"/>
      <c r="QTN127" s="4"/>
      <c r="QTO127" s="4"/>
      <c r="QTP127" s="4"/>
      <c r="QTQ127" s="4"/>
      <c r="QTR127" s="4"/>
      <c r="QTS127" s="4"/>
      <c r="QTT127" s="4"/>
      <c r="QTU127" s="4"/>
      <c r="QTV127" s="4"/>
      <c r="QTW127" s="4"/>
      <c r="QTX127" s="4"/>
      <c r="QTY127" s="4"/>
      <c r="QTZ127" s="4"/>
      <c r="QUA127" s="4"/>
      <c r="QUB127" s="4"/>
      <c r="QUC127" s="4"/>
      <c r="QUD127" s="4"/>
      <c r="QUE127" s="4"/>
      <c r="QUF127" s="4"/>
      <c r="QUG127" s="4"/>
      <c r="QUH127" s="4"/>
      <c r="QUI127" s="4"/>
      <c r="QUJ127" s="4"/>
      <c r="QUK127" s="4"/>
      <c r="QUL127" s="4"/>
      <c r="QUM127" s="4"/>
      <c r="QUN127" s="4"/>
      <c r="QUO127" s="4"/>
      <c r="QUP127" s="4"/>
      <c r="QUQ127" s="4"/>
      <c r="QUR127" s="4"/>
      <c r="QUS127" s="4"/>
      <c r="QUT127" s="4"/>
      <c r="QUU127" s="4"/>
      <c r="QUV127" s="4"/>
      <c r="QUW127" s="4"/>
      <c r="QUX127" s="4"/>
      <c r="QUY127" s="4"/>
      <c r="QUZ127" s="4"/>
      <c r="QVA127" s="4"/>
      <c r="QVB127" s="4"/>
      <c r="QVC127" s="4"/>
      <c r="QVD127" s="4"/>
      <c r="QVE127" s="4"/>
      <c r="QVF127" s="4"/>
      <c r="QVG127" s="4"/>
      <c r="QVH127" s="4"/>
      <c r="QVI127" s="4"/>
      <c r="QVJ127" s="4"/>
      <c r="QVK127" s="4"/>
      <c r="QVL127" s="4"/>
      <c r="QVM127" s="4"/>
      <c r="QVN127" s="4"/>
      <c r="QVO127" s="4"/>
      <c r="QVP127" s="4"/>
      <c r="QVQ127" s="4"/>
      <c r="QVR127" s="4"/>
      <c r="QVS127" s="4"/>
      <c r="QVT127" s="4"/>
      <c r="QVU127" s="4"/>
      <c r="QVV127" s="4"/>
      <c r="QVW127" s="4"/>
      <c r="QVX127" s="4"/>
      <c r="QVY127" s="4"/>
      <c r="QVZ127" s="4"/>
      <c r="QWA127" s="4"/>
      <c r="QWB127" s="4"/>
      <c r="QWC127" s="4"/>
      <c r="QWD127" s="4"/>
      <c r="QWE127" s="4"/>
      <c r="QWF127" s="4"/>
      <c r="QWG127" s="4"/>
      <c r="QWH127" s="4"/>
      <c r="QWI127" s="4"/>
      <c r="QWJ127" s="4"/>
      <c r="QWK127" s="4"/>
      <c r="QWL127" s="4"/>
      <c r="QWM127" s="4"/>
      <c r="QWN127" s="4"/>
      <c r="QWO127" s="4"/>
      <c r="QWP127" s="4"/>
      <c r="QWQ127" s="4"/>
      <c r="QWR127" s="4"/>
      <c r="QWS127" s="4"/>
      <c r="QWT127" s="4"/>
      <c r="QWU127" s="4"/>
      <c r="QWV127" s="4"/>
      <c r="QWW127" s="4"/>
      <c r="QWX127" s="4"/>
      <c r="QWY127" s="4"/>
      <c r="QWZ127" s="4"/>
      <c r="QXA127" s="4"/>
      <c r="QXB127" s="4"/>
      <c r="QXC127" s="4"/>
      <c r="QXD127" s="4"/>
      <c r="QXE127" s="4"/>
      <c r="QXF127" s="4"/>
      <c r="QXG127" s="4"/>
      <c r="QXH127" s="4"/>
      <c r="QXI127" s="4"/>
      <c r="QXJ127" s="4"/>
      <c r="QXK127" s="4"/>
      <c r="QXL127" s="4"/>
      <c r="QXM127" s="4"/>
      <c r="QXN127" s="4"/>
      <c r="QXO127" s="4"/>
      <c r="QXP127" s="4"/>
      <c r="QXQ127" s="4"/>
      <c r="QXR127" s="4"/>
      <c r="QXS127" s="4"/>
      <c r="QXT127" s="4"/>
      <c r="QXU127" s="4"/>
      <c r="QXV127" s="4"/>
      <c r="QXW127" s="4"/>
      <c r="QXX127" s="4"/>
      <c r="QXY127" s="4"/>
      <c r="QXZ127" s="4"/>
      <c r="QYA127" s="4"/>
      <c r="QYB127" s="4"/>
      <c r="QYC127" s="4"/>
      <c r="QYD127" s="4"/>
      <c r="QYE127" s="4"/>
      <c r="QYF127" s="4"/>
      <c r="QYG127" s="4"/>
      <c r="QYH127" s="4"/>
      <c r="QYI127" s="4"/>
      <c r="QYJ127" s="4"/>
      <c r="QYK127" s="4"/>
      <c r="QYL127" s="4"/>
      <c r="QYM127" s="4"/>
      <c r="QYN127" s="4"/>
      <c r="QYO127" s="4"/>
      <c r="QYP127" s="4"/>
      <c r="QYQ127" s="4"/>
      <c r="QYR127" s="4"/>
      <c r="QYS127" s="4"/>
      <c r="QYT127" s="4"/>
      <c r="QYU127" s="4"/>
      <c r="QYV127" s="4"/>
      <c r="QYW127" s="4"/>
      <c r="QYX127" s="4"/>
      <c r="QYY127" s="4"/>
      <c r="QYZ127" s="4"/>
      <c r="QZA127" s="4"/>
      <c r="QZB127" s="4"/>
      <c r="QZC127" s="4"/>
      <c r="QZD127" s="4"/>
      <c r="QZE127" s="4"/>
      <c r="QZF127" s="4"/>
      <c r="QZG127" s="4"/>
      <c r="QZH127" s="4"/>
      <c r="QZI127" s="4"/>
      <c r="QZJ127" s="4"/>
      <c r="QZK127" s="4"/>
      <c r="QZL127" s="4"/>
      <c r="QZM127" s="4"/>
      <c r="QZN127" s="4"/>
      <c r="QZO127" s="4"/>
      <c r="QZP127" s="4"/>
      <c r="QZQ127" s="4"/>
      <c r="QZR127" s="4"/>
      <c r="QZS127" s="4"/>
      <c r="QZT127" s="4"/>
      <c r="QZU127" s="4"/>
      <c r="QZV127" s="4"/>
      <c r="QZW127" s="4"/>
      <c r="QZX127" s="4"/>
      <c r="QZY127" s="4"/>
      <c r="QZZ127" s="4"/>
      <c r="RAA127" s="4"/>
      <c r="RAB127" s="4"/>
      <c r="RAC127" s="4"/>
      <c r="RAD127" s="4"/>
      <c r="RAE127" s="4"/>
      <c r="RAF127" s="4"/>
      <c r="RAG127" s="4"/>
      <c r="RAH127" s="4"/>
      <c r="RAI127" s="4"/>
      <c r="RAJ127" s="4"/>
      <c r="RAK127" s="4"/>
      <c r="RAL127" s="4"/>
      <c r="RAM127" s="4"/>
      <c r="RAN127" s="4"/>
      <c r="RAO127" s="4"/>
      <c r="RAP127" s="4"/>
      <c r="RAQ127" s="4"/>
      <c r="RAR127" s="4"/>
      <c r="RAS127" s="4"/>
      <c r="RAT127" s="4"/>
      <c r="RAU127" s="4"/>
      <c r="RAV127" s="4"/>
      <c r="RAW127" s="4"/>
      <c r="RAX127" s="4"/>
      <c r="RAY127" s="4"/>
      <c r="RAZ127" s="4"/>
      <c r="RBA127" s="4"/>
      <c r="RBB127" s="4"/>
      <c r="RBC127" s="4"/>
      <c r="RBD127" s="4"/>
      <c r="RBE127" s="4"/>
      <c r="RBF127" s="4"/>
      <c r="RBG127" s="4"/>
      <c r="RBH127" s="4"/>
      <c r="RBI127" s="4"/>
      <c r="RBJ127" s="4"/>
      <c r="RBK127" s="4"/>
      <c r="RBL127" s="4"/>
      <c r="RBM127" s="4"/>
      <c r="RBN127" s="4"/>
      <c r="RBO127" s="4"/>
      <c r="RBP127" s="4"/>
      <c r="RBQ127" s="4"/>
      <c r="RBR127" s="4"/>
      <c r="RBS127" s="4"/>
      <c r="RBT127" s="4"/>
      <c r="RBU127" s="4"/>
      <c r="RBV127" s="4"/>
      <c r="RBW127" s="4"/>
      <c r="RBX127" s="4"/>
      <c r="RBY127" s="4"/>
      <c r="RBZ127" s="4"/>
      <c r="RCA127" s="4"/>
      <c r="RCB127" s="4"/>
      <c r="RCC127" s="4"/>
      <c r="RCD127" s="4"/>
      <c r="RCE127" s="4"/>
      <c r="RCF127" s="4"/>
      <c r="RCG127" s="4"/>
      <c r="RCH127" s="4"/>
      <c r="RCI127" s="4"/>
      <c r="RCJ127" s="4"/>
      <c r="RCK127" s="4"/>
      <c r="RCL127" s="4"/>
      <c r="RCM127" s="4"/>
      <c r="RCN127" s="4"/>
      <c r="RCO127" s="4"/>
      <c r="RCP127" s="4"/>
      <c r="RCQ127" s="4"/>
      <c r="RCR127" s="4"/>
      <c r="RCS127" s="4"/>
      <c r="RCT127" s="4"/>
      <c r="RCU127" s="4"/>
      <c r="RCV127" s="4"/>
      <c r="RCW127" s="4"/>
      <c r="RCX127" s="4"/>
      <c r="RCY127" s="4"/>
      <c r="RCZ127" s="4"/>
      <c r="RDA127" s="4"/>
      <c r="RDB127" s="4"/>
      <c r="RDC127" s="4"/>
      <c r="RDD127" s="4"/>
      <c r="RDE127" s="4"/>
      <c r="RDF127" s="4"/>
      <c r="RDG127" s="4"/>
      <c r="RDH127" s="4"/>
      <c r="RDI127" s="4"/>
      <c r="RDJ127" s="4"/>
      <c r="RDK127" s="4"/>
      <c r="RDL127" s="4"/>
      <c r="RDM127" s="4"/>
      <c r="RDN127" s="4"/>
      <c r="RDO127" s="4"/>
      <c r="RDP127" s="4"/>
      <c r="RDQ127" s="4"/>
      <c r="RDR127" s="4"/>
      <c r="RDS127" s="4"/>
      <c r="RDT127" s="4"/>
      <c r="RDU127" s="4"/>
      <c r="RDV127" s="4"/>
      <c r="RDW127" s="4"/>
      <c r="RDX127" s="4"/>
      <c r="RDY127" s="4"/>
      <c r="RDZ127" s="4"/>
      <c r="REA127" s="4"/>
      <c r="REB127" s="4"/>
      <c r="REC127" s="4"/>
      <c r="RED127" s="4"/>
      <c r="REE127" s="4"/>
      <c r="REF127" s="4"/>
      <c r="REG127" s="4"/>
      <c r="REH127" s="4"/>
      <c r="REI127" s="4"/>
      <c r="REJ127" s="4"/>
      <c r="REK127" s="4"/>
      <c r="REL127" s="4"/>
      <c r="REM127" s="4"/>
      <c r="REN127" s="4"/>
      <c r="REO127" s="4"/>
      <c r="REP127" s="4"/>
      <c r="REQ127" s="4"/>
      <c r="RER127" s="4"/>
      <c r="RES127" s="4"/>
      <c r="RET127" s="4"/>
      <c r="REU127" s="4"/>
      <c r="REV127" s="4"/>
      <c r="REW127" s="4"/>
      <c r="REX127" s="4"/>
      <c r="REY127" s="4"/>
      <c r="REZ127" s="4"/>
      <c r="RFA127" s="4"/>
      <c r="RFB127" s="4"/>
      <c r="RFC127" s="4"/>
      <c r="RFD127" s="4"/>
      <c r="RFE127" s="4"/>
      <c r="RFF127" s="4"/>
      <c r="RFG127" s="4"/>
      <c r="RFH127" s="4"/>
      <c r="RFI127" s="4"/>
      <c r="RFJ127" s="4"/>
      <c r="RFK127" s="4"/>
      <c r="RFL127" s="4"/>
      <c r="RFM127" s="4"/>
      <c r="RFN127" s="4"/>
      <c r="RFO127" s="4"/>
      <c r="RFP127" s="4"/>
      <c r="RFQ127" s="4"/>
      <c r="RFR127" s="4"/>
      <c r="RFS127" s="4"/>
      <c r="RFT127" s="4"/>
      <c r="RFU127" s="4"/>
      <c r="RFV127" s="4"/>
      <c r="RFW127" s="4"/>
      <c r="RFX127" s="4"/>
      <c r="RFY127" s="4"/>
      <c r="RFZ127" s="4"/>
      <c r="RGA127" s="4"/>
      <c r="RGB127" s="4"/>
      <c r="RGC127" s="4"/>
      <c r="RGD127" s="4"/>
      <c r="RGE127" s="4"/>
      <c r="RGF127" s="4"/>
      <c r="RGG127" s="4"/>
      <c r="RGH127" s="4"/>
      <c r="RGI127" s="4"/>
      <c r="RGJ127" s="4"/>
      <c r="RGK127" s="4"/>
      <c r="RGL127" s="4"/>
      <c r="RGM127" s="4"/>
      <c r="RGN127" s="4"/>
      <c r="RGO127" s="4"/>
      <c r="RGP127" s="4"/>
      <c r="RGQ127" s="4"/>
      <c r="RGR127" s="4"/>
      <c r="RGS127" s="4"/>
      <c r="RGT127" s="4"/>
      <c r="RGU127" s="4"/>
      <c r="RGV127" s="4"/>
      <c r="RGW127" s="4"/>
      <c r="RGX127" s="4"/>
      <c r="RGY127" s="4"/>
      <c r="RGZ127" s="4"/>
      <c r="RHA127" s="4"/>
      <c r="RHB127" s="4"/>
      <c r="RHC127" s="4"/>
      <c r="RHD127" s="4"/>
      <c r="RHE127" s="4"/>
      <c r="RHF127" s="4"/>
      <c r="RHG127" s="4"/>
      <c r="RHH127" s="4"/>
      <c r="RHI127" s="4"/>
      <c r="RHJ127" s="4"/>
      <c r="RHK127" s="4"/>
      <c r="RHL127" s="4"/>
      <c r="RHM127" s="4"/>
      <c r="RHN127" s="4"/>
      <c r="RHO127" s="4"/>
      <c r="RHP127" s="4"/>
      <c r="RHQ127" s="4"/>
      <c r="RHR127" s="4"/>
      <c r="RHS127" s="4"/>
      <c r="RHT127" s="4"/>
      <c r="RHU127" s="4"/>
      <c r="RHV127" s="4"/>
      <c r="RHW127" s="4"/>
      <c r="RHX127" s="4"/>
      <c r="RHY127" s="4"/>
      <c r="RHZ127" s="4"/>
      <c r="RIA127" s="4"/>
      <c r="RIB127" s="4"/>
      <c r="RIC127" s="4"/>
      <c r="RID127" s="4"/>
      <c r="RIE127" s="4"/>
      <c r="RIF127" s="4"/>
      <c r="RIG127" s="4"/>
      <c r="RIH127" s="4"/>
      <c r="RII127" s="4"/>
      <c r="RIJ127" s="4"/>
      <c r="RIK127" s="4"/>
      <c r="RIL127" s="4"/>
      <c r="RIM127" s="4"/>
      <c r="RIN127" s="4"/>
      <c r="RIO127" s="4"/>
      <c r="RIP127" s="4"/>
      <c r="RIQ127" s="4"/>
      <c r="RIR127" s="4"/>
      <c r="RIS127" s="4"/>
      <c r="RIT127" s="4"/>
      <c r="RIU127" s="4"/>
      <c r="RIV127" s="4"/>
      <c r="RIW127" s="4"/>
      <c r="RIX127" s="4"/>
      <c r="RIY127" s="4"/>
      <c r="RIZ127" s="4"/>
      <c r="RJA127" s="4"/>
      <c r="RJB127" s="4"/>
      <c r="RJC127" s="4"/>
      <c r="RJD127" s="4"/>
      <c r="RJE127" s="4"/>
      <c r="RJF127" s="4"/>
      <c r="RJG127" s="4"/>
      <c r="RJH127" s="4"/>
      <c r="RJI127" s="4"/>
      <c r="RJJ127" s="4"/>
      <c r="RJK127" s="4"/>
      <c r="RJL127" s="4"/>
      <c r="RJM127" s="4"/>
      <c r="RJN127" s="4"/>
      <c r="RJO127" s="4"/>
      <c r="RJP127" s="4"/>
      <c r="RJQ127" s="4"/>
      <c r="RJR127" s="4"/>
      <c r="RJS127" s="4"/>
      <c r="RJT127" s="4"/>
      <c r="RJU127" s="4"/>
      <c r="RJV127" s="4"/>
      <c r="RJW127" s="4"/>
      <c r="RJX127" s="4"/>
      <c r="RJY127" s="4"/>
      <c r="RJZ127" s="4"/>
      <c r="RKA127" s="4"/>
      <c r="RKB127" s="4"/>
      <c r="RKC127" s="4"/>
      <c r="RKD127" s="4"/>
      <c r="RKE127" s="4"/>
      <c r="RKF127" s="4"/>
      <c r="RKG127" s="4"/>
      <c r="RKH127" s="4"/>
      <c r="RKI127" s="4"/>
      <c r="RKJ127" s="4"/>
      <c r="RKK127" s="4"/>
      <c r="RKL127" s="4"/>
      <c r="RKM127" s="4"/>
      <c r="RKN127" s="4"/>
      <c r="RKO127" s="4"/>
      <c r="RKP127" s="4"/>
      <c r="RKQ127" s="4"/>
      <c r="RKR127" s="4"/>
      <c r="RKS127" s="4"/>
      <c r="RKT127" s="4"/>
      <c r="RKU127" s="4"/>
      <c r="RKV127" s="4"/>
      <c r="RKW127" s="4"/>
      <c r="RKX127" s="4"/>
      <c r="RKY127" s="4"/>
      <c r="RKZ127" s="4"/>
      <c r="RLA127" s="4"/>
      <c r="RLB127" s="4"/>
      <c r="RLC127" s="4"/>
      <c r="RLD127" s="4"/>
      <c r="RLE127" s="4"/>
      <c r="RLF127" s="4"/>
      <c r="RLG127" s="4"/>
      <c r="RLH127" s="4"/>
      <c r="RLI127" s="4"/>
      <c r="RLJ127" s="4"/>
      <c r="RLK127" s="4"/>
      <c r="RLL127" s="4"/>
      <c r="RLM127" s="4"/>
      <c r="RLN127" s="4"/>
      <c r="RLO127" s="4"/>
      <c r="RLP127" s="4"/>
      <c r="RLQ127" s="4"/>
      <c r="RLR127" s="4"/>
      <c r="RLS127" s="4"/>
      <c r="RLT127" s="4"/>
      <c r="RLU127" s="4"/>
      <c r="RLV127" s="4"/>
      <c r="RLW127" s="4"/>
      <c r="RLX127" s="4"/>
      <c r="RLY127" s="4"/>
      <c r="RLZ127" s="4"/>
      <c r="RMA127" s="4"/>
      <c r="RMB127" s="4"/>
      <c r="RMC127" s="4"/>
      <c r="RMD127" s="4"/>
      <c r="RME127" s="4"/>
      <c r="RMF127" s="4"/>
      <c r="RMG127" s="4"/>
      <c r="RMH127" s="4"/>
      <c r="RMI127" s="4"/>
      <c r="RMJ127" s="4"/>
      <c r="RMK127" s="4"/>
      <c r="RML127" s="4"/>
      <c r="RMM127" s="4"/>
      <c r="RMN127" s="4"/>
      <c r="RMO127" s="4"/>
      <c r="RMP127" s="4"/>
      <c r="RMQ127" s="4"/>
      <c r="RMR127" s="4"/>
      <c r="RMS127" s="4"/>
      <c r="RMT127" s="4"/>
      <c r="RMU127" s="4"/>
      <c r="RMV127" s="4"/>
      <c r="RMW127" s="4"/>
      <c r="RMX127" s="4"/>
      <c r="RMY127" s="4"/>
      <c r="RMZ127" s="4"/>
      <c r="RNA127" s="4"/>
      <c r="RNB127" s="4"/>
      <c r="RNC127" s="4"/>
      <c r="RND127" s="4"/>
      <c r="RNE127" s="4"/>
      <c r="RNF127" s="4"/>
      <c r="RNG127" s="4"/>
      <c r="RNH127" s="4"/>
      <c r="RNI127" s="4"/>
      <c r="RNJ127" s="4"/>
      <c r="RNK127" s="4"/>
      <c r="RNL127" s="4"/>
      <c r="RNM127" s="4"/>
      <c r="RNN127" s="4"/>
      <c r="RNO127" s="4"/>
      <c r="RNP127" s="4"/>
      <c r="RNQ127" s="4"/>
      <c r="RNR127" s="4"/>
      <c r="RNS127" s="4"/>
      <c r="RNT127" s="4"/>
      <c r="RNU127" s="4"/>
      <c r="RNV127" s="4"/>
      <c r="RNW127" s="4"/>
      <c r="RNX127" s="4"/>
      <c r="RNY127" s="4"/>
      <c r="RNZ127" s="4"/>
      <c r="ROA127" s="4"/>
      <c r="ROB127" s="4"/>
      <c r="ROC127" s="4"/>
      <c r="ROD127" s="4"/>
      <c r="ROE127" s="4"/>
      <c r="ROF127" s="4"/>
      <c r="ROG127" s="4"/>
      <c r="ROH127" s="4"/>
      <c r="ROI127" s="4"/>
      <c r="ROJ127" s="4"/>
      <c r="ROK127" s="4"/>
      <c r="ROL127" s="4"/>
      <c r="ROM127" s="4"/>
      <c r="RON127" s="4"/>
      <c r="ROO127" s="4"/>
      <c r="ROP127" s="4"/>
      <c r="ROQ127" s="4"/>
      <c r="ROR127" s="4"/>
      <c r="ROS127" s="4"/>
      <c r="ROT127" s="4"/>
      <c r="ROU127" s="4"/>
      <c r="ROV127" s="4"/>
      <c r="ROW127" s="4"/>
      <c r="ROX127" s="4"/>
      <c r="ROY127" s="4"/>
      <c r="ROZ127" s="4"/>
      <c r="RPA127" s="4"/>
      <c r="RPB127" s="4"/>
      <c r="RPC127" s="4"/>
      <c r="RPD127" s="4"/>
      <c r="RPE127" s="4"/>
      <c r="RPF127" s="4"/>
      <c r="RPG127" s="4"/>
      <c r="RPH127" s="4"/>
      <c r="RPI127" s="4"/>
      <c r="RPJ127" s="4"/>
      <c r="RPK127" s="4"/>
      <c r="RPL127" s="4"/>
      <c r="RPM127" s="4"/>
      <c r="RPN127" s="4"/>
      <c r="RPO127" s="4"/>
      <c r="RPP127" s="4"/>
      <c r="RPQ127" s="4"/>
      <c r="RPR127" s="4"/>
      <c r="RPS127" s="4"/>
      <c r="RPT127" s="4"/>
      <c r="RPU127" s="4"/>
      <c r="RPV127" s="4"/>
      <c r="RPW127" s="4"/>
      <c r="RPX127" s="4"/>
      <c r="RPY127" s="4"/>
      <c r="RPZ127" s="4"/>
      <c r="RQA127" s="4"/>
      <c r="RQB127" s="4"/>
      <c r="RQC127" s="4"/>
      <c r="RQD127" s="4"/>
      <c r="RQE127" s="4"/>
      <c r="RQF127" s="4"/>
      <c r="RQG127" s="4"/>
      <c r="RQH127" s="4"/>
      <c r="RQI127" s="4"/>
      <c r="RQJ127" s="4"/>
      <c r="RQK127" s="4"/>
      <c r="RQL127" s="4"/>
      <c r="RQM127" s="4"/>
      <c r="RQN127" s="4"/>
      <c r="RQO127" s="4"/>
      <c r="RQP127" s="4"/>
      <c r="RQQ127" s="4"/>
      <c r="RQR127" s="4"/>
      <c r="RQS127" s="4"/>
      <c r="RQT127" s="4"/>
      <c r="RQU127" s="4"/>
      <c r="RQV127" s="4"/>
      <c r="RQW127" s="4"/>
      <c r="RQX127" s="4"/>
      <c r="RQY127" s="4"/>
      <c r="RQZ127" s="4"/>
      <c r="RRA127" s="4"/>
      <c r="RRB127" s="4"/>
      <c r="RRC127" s="4"/>
      <c r="RRD127" s="4"/>
      <c r="RRE127" s="4"/>
      <c r="RRF127" s="4"/>
      <c r="RRG127" s="4"/>
      <c r="RRH127" s="4"/>
      <c r="RRI127" s="4"/>
      <c r="RRJ127" s="4"/>
      <c r="RRK127" s="4"/>
      <c r="RRL127" s="4"/>
      <c r="RRM127" s="4"/>
      <c r="RRN127" s="4"/>
      <c r="RRO127" s="4"/>
      <c r="RRP127" s="4"/>
      <c r="RRQ127" s="4"/>
      <c r="RRR127" s="4"/>
      <c r="RRS127" s="4"/>
      <c r="RRT127" s="4"/>
      <c r="RRU127" s="4"/>
      <c r="RRV127" s="4"/>
      <c r="RRW127" s="4"/>
      <c r="RRX127" s="4"/>
      <c r="RRY127" s="4"/>
      <c r="RRZ127" s="4"/>
      <c r="RSA127" s="4"/>
      <c r="RSB127" s="4"/>
      <c r="RSC127" s="4"/>
      <c r="RSD127" s="4"/>
      <c r="RSE127" s="4"/>
      <c r="RSF127" s="4"/>
      <c r="RSG127" s="4"/>
      <c r="RSH127" s="4"/>
      <c r="RSI127" s="4"/>
      <c r="RSJ127" s="4"/>
      <c r="RSK127" s="4"/>
      <c r="RSL127" s="4"/>
      <c r="RSM127" s="4"/>
      <c r="RSN127" s="4"/>
      <c r="RSO127" s="4"/>
      <c r="RSP127" s="4"/>
      <c r="RSQ127" s="4"/>
      <c r="RSR127" s="4"/>
      <c r="RSS127" s="4"/>
      <c r="RST127" s="4"/>
      <c r="RSU127" s="4"/>
      <c r="RSV127" s="4"/>
      <c r="RSW127" s="4"/>
      <c r="RSX127" s="4"/>
      <c r="RSY127" s="4"/>
      <c r="RSZ127" s="4"/>
      <c r="RTA127" s="4"/>
      <c r="RTB127" s="4"/>
      <c r="RTC127" s="4"/>
      <c r="RTD127" s="4"/>
      <c r="RTE127" s="4"/>
      <c r="RTF127" s="4"/>
      <c r="RTG127" s="4"/>
      <c r="RTH127" s="4"/>
      <c r="RTI127" s="4"/>
      <c r="RTJ127" s="4"/>
      <c r="RTK127" s="4"/>
      <c r="RTL127" s="4"/>
      <c r="RTM127" s="4"/>
      <c r="RTN127" s="4"/>
      <c r="RTO127" s="4"/>
      <c r="RTP127" s="4"/>
      <c r="RTQ127" s="4"/>
      <c r="RTR127" s="4"/>
      <c r="RTS127" s="4"/>
      <c r="RTT127" s="4"/>
      <c r="RTU127" s="4"/>
      <c r="RTV127" s="4"/>
      <c r="RTW127" s="4"/>
      <c r="RTX127" s="4"/>
      <c r="RTY127" s="4"/>
      <c r="RTZ127" s="4"/>
      <c r="RUA127" s="4"/>
      <c r="RUB127" s="4"/>
      <c r="RUC127" s="4"/>
      <c r="RUD127" s="4"/>
      <c r="RUE127" s="4"/>
      <c r="RUF127" s="4"/>
      <c r="RUG127" s="4"/>
      <c r="RUH127" s="4"/>
      <c r="RUI127" s="4"/>
      <c r="RUJ127" s="4"/>
      <c r="RUK127" s="4"/>
      <c r="RUL127" s="4"/>
      <c r="RUM127" s="4"/>
      <c r="RUN127" s="4"/>
      <c r="RUO127" s="4"/>
      <c r="RUP127" s="4"/>
      <c r="RUQ127" s="4"/>
      <c r="RUR127" s="4"/>
      <c r="RUS127" s="4"/>
      <c r="RUT127" s="4"/>
      <c r="RUU127" s="4"/>
      <c r="RUV127" s="4"/>
      <c r="RUW127" s="4"/>
      <c r="RUX127" s="4"/>
      <c r="RUY127" s="4"/>
      <c r="RUZ127" s="4"/>
      <c r="RVA127" s="4"/>
      <c r="RVB127" s="4"/>
      <c r="RVC127" s="4"/>
      <c r="RVD127" s="4"/>
      <c r="RVE127" s="4"/>
      <c r="RVF127" s="4"/>
      <c r="RVG127" s="4"/>
      <c r="RVH127" s="4"/>
      <c r="RVI127" s="4"/>
      <c r="RVJ127" s="4"/>
      <c r="RVK127" s="4"/>
      <c r="RVL127" s="4"/>
      <c r="RVM127" s="4"/>
      <c r="RVN127" s="4"/>
      <c r="RVO127" s="4"/>
      <c r="RVP127" s="4"/>
      <c r="RVQ127" s="4"/>
      <c r="RVR127" s="4"/>
      <c r="RVS127" s="4"/>
      <c r="RVT127" s="4"/>
      <c r="RVU127" s="4"/>
      <c r="RVV127" s="4"/>
      <c r="RVW127" s="4"/>
      <c r="RVX127" s="4"/>
      <c r="RVY127" s="4"/>
      <c r="RVZ127" s="4"/>
      <c r="RWA127" s="4"/>
      <c r="RWB127" s="4"/>
      <c r="RWC127" s="4"/>
      <c r="RWD127" s="4"/>
      <c r="RWE127" s="4"/>
      <c r="RWF127" s="4"/>
      <c r="RWG127" s="4"/>
      <c r="RWH127" s="4"/>
      <c r="RWI127" s="4"/>
      <c r="RWJ127" s="4"/>
      <c r="RWK127" s="4"/>
      <c r="RWL127" s="4"/>
      <c r="RWM127" s="4"/>
      <c r="RWN127" s="4"/>
      <c r="RWO127" s="4"/>
      <c r="RWP127" s="4"/>
      <c r="RWQ127" s="4"/>
      <c r="RWR127" s="4"/>
      <c r="RWS127" s="4"/>
      <c r="RWT127" s="4"/>
      <c r="RWU127" s="4"/>
      <c r="RWV127" s="4"/>
      <c r="RWW127" s="4"/>
      <c r="RWX127" s="4"/>
      <c r="RWY127" s="4"/>
      <c r="RWZ127" s="4"/>
      <c r="RXA127" s="4"/>
      <c r="RXB127" s="4"/>
      <c r="RXC127" s="4"/>
      <c r="RXD127" s="4"/>
      <c r="RXE127" s="4"/>
      <c r="RXF127" s="4"/>
      <c r="RXG127" s="4"/>
      <c r="RXH127" s="4"/>
      <c r="RXI127" s="4"/>
      <c r="RXJ127" s="4"/>
      <c r="RXK127" s="4"/>
      <c r="RXL127" s="4"/>
      <c r="RXM127" s="4"/>
      <c r="RXN127" s="4"/>
      <c r="RXO127" s="4"/>
      <c r="RXP127" s="4"/>
      <c r="RXQ127" s="4"/>
      <c r="RXR127" s="4"/>
      <c r="RXS127" s="4"/>
      <c r="RXT127" s="4"/>
      <c r="RXU127" s="4"/>
      <c r="RXV127" s="4"/>
      <c r="RXW127" s="4"/>
      <c r="RXX127" s="4"/>
      <c r="RXY127" s="4"/>
      <c r="RXZ127" s="4"/>
      <c r="RYA127" s="4"/>
      <c r="RYB127" s="4"/>
      <c r="RYC127" s="4"/>
      <c r="RYD127" s="4"/>
      <c r="RYE127" s="4"/>
      <c r="RYF127" s="4"/>
      <c r="RYG127" s="4"/>
      <c r="RYH127" s="4"/>
      <c r="RYI127" s="4"/>
      <c r="RYJ127" s="4"/>
      <c r="RYK127" s="4"/>
      <c r="RYL127" s="4"/>
      <c r="RYM127" s="4"/>
      <c r="RYN127" s="4"/>
      <c r="RYO127" s="4"/>
      <c r="RYP127" s="4"/>
      <c r="RYQ127" s="4"/>
      <c r="RYR127" s="4"/>
      <c r="RYS127" s="4"/>
      <c r="RYT127" s="4"/>
      <c r="RYU127" s="4"/>
      <c r="RYV127" s="4"/>
      <c r="RYW127" s="4"/>
      <c r="RYX127" s="4"/>
      <c r="RYY127" s="4"/>
      <c r="RYZ127" s="4"/>
      <c r="RZA127" s="4"/>
      <c r="RZB127" s="4"/>
      <c r="RZC127" s="4"/>
      <c r="RZD127" s="4"/>
      <c r="RZE127" s="4"/>
      <c r="RZF127" s="4"/>
      <c r="RZG127" s="4"/>
      <c r="RZH127" s="4"/>
      <c r="RZI127" s="4"/>
      <c r="RZJ127" s="4"/>
      <c r="RZK127" s="4"/>
      <c r="RZL127" s="4"/>
      <c r="RZM127" s="4"/>
      <c r="RZN127" s="4"/>
      <c r="RZO127" s="4"/>
      <c r="RZP127" s="4"/>
      <c r="RZQ127" s="4"/>
      <c r="RZR127" s="4"/>
      <c r="RZS127" s="4"/>
      <c r="RZT127" s="4"/>
      <c r="RZU127" s="4"/>
      <c r="RZV127" s="4"/>
      <c r="RZW127" s="4"/>
      <c r="RZX127" s="4"/>
      <c r="RZY127" s="4"/>
      <c r="RZZ127" s="4"/>
      <c r="SAA127" s="4"/>
      <c r="SAB127" s="4"/>
      <c r="SAC127" s="4"/>
      <c r="SAD127" s="4"/>
      <c r="SAE127" s="4"/>
      <c r="SAF127" s="4"/>
      <c r="SAG127" s="4"/>
      <c r="SAH127" s="4"/>
      <c r="SAI127" s="4"/>
      <c r="SAJ127" s="4"/>
      <c r="SAK127" s="4"/>
      <c r="SAL127" s="4"/>
      <c r="SAM127" s="4"/>
      <c r="SAN127" s="4"/>
      <c r="SAO127" s="4"/>
      <c r="SAP127" s="4"/>
      <c r="SAQ127" s="4"/>
      <c r="SAR127" s="4"/>
      <c r="SAS127" s="4"/>
      <c r="SAT127" s="4"/>
      <c r="SAU127" s="4"/>
      <c r="SAV127" s="4"/>
      <c r="SAW127" s="4"/>
      <c r="SAX127" s="4"/>
      <c r="SAY127" s="4"/>
      <c r="SAZ127" s="4"/>
      <c r="SBA127" s="4"/>
      <c r="SBB127" s="4"/>
      <c r="SBC127" s="4"/>
      <c r="SBD127" s="4"/>
      <c r="SBE127" s="4"/>
      <c r="SBF127" s="4"/>
      <c r="SBG127" s="4"/>
      <c r="SBH127" s="4"/>
      <c r="SBI127" s="4"/>
      <c r="SBJ127" s="4"/>
      <c r="SBK127" s="4"/>
      <c r="SBL127" s="4"/>
      <c r="SBM127" s="4"/>
      <c r="SBN127" s="4"/>
      <c r="SBO127" s="4"/>
      <c r="SBP127" s="4"/>
      <c r="SBQ127" s="4"/>
      <c r="SBR127" s="4"/>
      <c r="SBS127" s="4"/>
      <c r="SBT127" s="4"/>
      <c r="SBU127" s="4"/>
      <c r="SBV127" s="4"/>
      <c r="SBW127" s="4"/>
      <c r="SBX127" s="4"/>
      <c r="SBY127" s="4"/>
      <c r="SBZ127" s="4"/>
      <c r="SCA127" s="4"/>
      <c r="SCB127" s="4"/>
      <c r="SCC127" s="4"/>
      <c r="SCD127" s="4"/>
      <c r="SCE127" s="4"/>
      <c r="SCF127" s="4"/>
      <c r="SCG127" s="4"/>
      <c r="SCH127" s="4"/>
      <c r="SCI127" s="4"/>
      <c r="SCJ127" s="4"/>
      <c r="SCK127" s="4"/>
      <c r="SCL127" s="4"/>
      <c r="SCM127" s="4"/>
      <c r="SCN127" s="4"/>
      <c r="SCO127" s="4"/>
      <c r="SCP127" s="4"/>
      <c r="SCQ127" s="4"/>
      <c r="SCR127" s="4"/>
      <c r="SCS127" s="4"/>
      <c r="SCT127" s="4"/>
      <c r="SCU127" s="4"/>
      <c r="SCV127" s="4"/>
      <c r="SCW127" s="4"/>
      <c r="SCX127" s="4"/>
      <c r="SCY127" s="4"/>
      <c r="SCZ127" s="4"/>
      <c r="SDA127" s="4"/>
      <c r="SDB127" s="4"/>
      <c r="SDC127" s="4"/>
      <c r="SDD127" s="4"/>
      <c r="SDE127" s="4"/>
      <c r="SDF127" s="4"/>
      <c r="SDG127" s="4"/>
      <c r="SDH127" s="4"/>
      <c r="SDI127" s="4"/>
      <c r="SDJ127" s="4"/>
      <c r="SDK127" s="4"/>
      <c r="SDL127" s="4"/>
      <c r="SDM127" s="4"/>
      <c r="SDN127" s="4"/>
      <c r="SDO127" s="4"/>
      <c r="SDP127" s="4"/>
      <c r="SDQ127" s="4"/>
      <c r="SDR127" s="4"/>
      <c r="SDS127" s="4"/>
      <c r="SDT127" s="4"/>
      <c r="SDU127" s="4"/>
      <c r="SDV127" s="4"/>
      <c r="SDW127" s="4"/>
      <c r="SDX127" s="4"/>
      <c r="SDY127" s="4"/>
      <c r="SDZ127" s="4"/>
      <c r="SEA127" s="4"/>
      <c r="SEB127" s="4"/>
      <c r="SEC127" s="4"/>
      <c r="SED127" s="4"/>
      <c r="SEE127" s="4"/>
      <c r="SEF127" s="4"/>
      <c r="SEG127" s="4"/>
      <c r="SEH127" s="4"/>
      <c r="SEI127" s="4"/>
      <c r="SEJ127" s="4"/>
      <c r="SEK127" s="4"/>
      <c r="SEL127" s="4"/>
      <c r="SEM127" s="4"/>
      <c r="SEN127" s="4"/>
      <c r="SEO127" s="4"/>
      <c r="SEP127" s="4"/>
      <c r="SEQ127" s="4"/>
      <c r="SER127" s="4"/>
      <c r="SES127" s="4"/>
      <c r="SET127" s="4"/>
      <c r="SEU127" s="4"/>
      <c r="SEV127" s="4"/>
      <c r="SEW127" s="4"/>
      <c r="SEX127" s="4"/>
      <c r="SEY127" s="4"/>
      <c r="SEZ127" s="4"/>
      <c r="SFA127" s="4"/>
      <c r="SFB127" s="4"/>
      <c r="SFC127" s="4"/>
      <c r="SFD127" s="4"/>
      <c r="SFE127" s="4"/>
      <c r="SFF127" s="4"/>
      <c r="SFG127" s="4"/>
      <c r="SFH127" s="4"/>
      <c r="SFI127" s="4"/>
      <c r="SFJ127" s="4"/>
      <c r="SFK127" s="4"/>
      <c r="SFL127" s="4"/>
      <c r="SFM127" s="4"/>
      <c r="SFN127" s="4"/>
      <c r="SFO127" s="4"/>
      <c r="SFP127" s="4"/>
      <c r="SFQ127" s="4"/>
      <c r="SFR127" s="4"/>
      <c r="SFS127" s="4"/>
      <c r="SFT127" s="4"/>
      <c r="SFU127" s="4"/>
      <c r="SFV127" s="4"/>
      <c r="SFW127" s="4"/>
      <c r="SFX127" s="4"/>
      <c r="SFY127" s="4"/>
      <c r="SFZ127" s="4"/>
      <c r="SGA127" s="4"/>
      <c r="SGB127" s="4"/>
      <c r="SGC127" s="4"/>
      <c r="SGD127" s="4"/>
      <c r="SGE127" s="4"/>
      <c r="SGF127" s="4"/>
      <c r="SGG127" s="4"/>
      <c r="SGH127" s="4"/>
      <c r="SGI127" s="4"/>
      <c r="SGJ127" s="4"/>
      <c r="SGK127" s="4"/>
      <c r="SGL127" s="4"/>
      <c r="SGM127" s="4"/>
      <c r="SGN127" s="4"/>
      <c r="SGO127" s="4"/>
      <c r="SGP127" s="4"/>
      <c r="SGQ127" s="4"/>
      <c r="SGR127" s="4"/>
      <c r="SGS127" s="4"/>
      <c r="SGT127" s="4"/>
      <c r="SGU127" s="4"/>
      <c r="SGV127" s="4"/>
      <c r="SGW127" s="4"/>
      <c r="SGX127" s="4"/>
      <c r="SGY127" s="4"/>
      <c r="SGZ127" s="4"/>
      <c r="SHA127" s="4"/>
      <c r="SHB127" s="4"/>
      <c r="SHC127" s="4"/>
      <c r="SHD127" s="4"/>
      <c r="SHE127" s="4"/>
      <c r="SHF127" s="4"/>
      <c r="SHG127" s="4"/>
      <c r="SHH127" s="4"/>
      <c r="SHI127" s="4"/>
      <c r="SHJ127" s="4"/>
      <c r="SHK127" s="4"/>
      <c r="SHL127" s="4"/>
      <c r="SHM127" s="4"/>
      <c r="SHN127" s="4"/>
      <c r="SHO127" s="4"/>
      <c r="SHP127" s="4"/>
      <c r="SHQ127" s="4"/>
      <c r="SHR127" s="4"/>
      <c r="SHS127" s="4"/>
      <c r="SHT127" s="4"/>
      <c r="SHU127" s="4"/>
      <c r="SHV127" s="4"/>
      <c r="SHW127" s="4"/>
      <c r="SHX127" s="4"/>
      <c r="SHY127" s="4"/>
      <c r="SHZ127" s="4"/>
      <c r="SIA127" s="4"/>
      <c r="SIB127" s="4"/>
      <c r="SIC127" s="4"/>
      <c r="SID127" s="4"/>
      <c r="SIE127" s="4"/>
      <c r="SIF127" s="4"/>
      <c r="SIG127" s="4"/>
      <c r="SIH127" s="4"/>
      <c r="SII127" s="4"/>
      <c r="SIJ127" s="4"/>
      <c r="SIK127" s="4"/>
      <c r="SIL127" s="4"/>
      <c r="SIM127" s="4"/>
      <c r="SIN127" s="4"/>
      <c r="SIO127" s="4"/>
      <c r="SIP127" s="4"/>
      <c r="SIQ127" s="4"/>
      <c r="SIR127" s="4"/>
      <c r="SIS127" s="4"/>
      <c r="SIT127" s="4"/>
      <c r="SIU127" s="4"/>
      <c r="SIV127" s="4"/>
      <c r="SIW127" s="4"/>
      <c r="SIX127" s="4"/>
      <c r="SIY127" s="4"/>
      <c r="SIZ127" s="4"/>
      <c r="SJA127" s="4"/>
      <c r="SJB127" s="4"/>
      <c r="SJC127" s="4"/>
      <c r="SJD127" s="4"/>
      <c r="SJE127" s="4"/>
      <c r="SJF127" s="4"/>
      <c r="SJG127" s="4"/>
      <c r="SJH127" s="4"/>
      <c r="SJI127" s="4"/>
      <c r="SJJ127" s="4"/>
      <c r="SJK127" s="4"/>
      <c r="SJL127" s="4"/>
      <c r="SJM127" s="4"/>
      <c r="SJN127" s="4"/>
      <c r="SJO127" s="4"/>
      <c r="SJP127" s="4"/>
      <c r="SJQ127" s="4"/>
      <c r="SJR127" s="4"/>
      <c r="SJS127" s="4"/>
      <c r="SJT127" s="4"/>
      <c r="SJU127" s="4"/>
      <c r="SJV127" s="4"/>
      <c r="SJW127" s="4"/>
      <c r="SJX127" s="4"/>
      <c r="SJY127" s="4"/>
      <c r="SJZ127" s="4"/>
      <c r="SKA127" s="4"/>
      <c r="SKB127" s="4"/>
      <c r="SKC127" s="4"/>
      <c r="SKD127" s="4"/>
      <c r="SKE127" s="4"/>
      <c r="SKF127" s="4"/>
      <c r="SKG127" s="4"/>
      <c r="SKH127" s="4"/>
      <c r="SKI127" s="4"/>
      <c r="SKJ127" s="4"/>
      <c r="SKK127" s="4"/>
      <c r="SKL127" s="4"/>
      <c r="SKM127" s="4"/>
      <c r="SKN127" s="4"/>
      <c r="SKO127" s="4"/>
      <c r="SKP127" s="4"/>
      <c r="SKQ127" s="4"/>
      <c r="SKR127" s="4"/>
      <c r="SKS127" s="4"/>
      <c r="SKT127" s="4"/>
      <c r="SKU127" s="4"/>
      <c r="SKV127" s="4"/>
      <c r="SKW127" s="4"/>
      <c r="SKX127" s="4"/>
      <c r="SKY127" s="4"/>
      <c r="SKZ127" s="4"/>
      <c r="SLA127" s="4"/>
      <c r="SLB127" s="4"/>
      <c r="SLC127" s="4"/>
      <c r="SLD127" s="4"/>
      <c r="SLE127" s="4"/>
      <c r="SLF127" s="4"/>
      <c r="SLG127" s="4"/>
      <c r="SLH127" s="4"/>
      <c r="SLI127" s="4"/>
      <c r="SLJ127" s="4"/>
      <c r="SLK127" s="4"/>
      <c r="SLL127" s="4"/>
      <c r="SLM127" s="4"/>
      <c r="SLN127" s="4"/>
      <c r="SLO127" s="4"/>
      <c r="SLP127" s="4"/>
      <c r="SLQ127" s="4"/>
      <c r="SLR127" s="4"/>
      <c r="SLS127" s="4"/>
      <c r="SLT127" s="4"/>
      <c r="SLU127" s="4"/>
      <c r="SLV127" s="4"/>
      <c r="SLW127" s="4"/>
      <c r="SLX127" s="4"/>
      <c r="SLY127" s="4"/>
      <c r="SLZ127" s="4"/>
      <c r="SMA127" s="4"/>
      <c r="SMB127" s="4"/>
      <c r="SMC127" s="4"/>
      <c r="SMD127" s="4"/>
      <c r="SME127" s="4"/>
      <c r="SMF127" s="4"/>
      <c r="SMG127" s="4"/>
      <c r="SMH127" s="4"/>
      <c r="SMI127" s="4"/>
      <c r="SMJ127" s="4"/>
      <c r="SMK127" s="4"/>
      <c r="SML127" s="4"/>
      <c r="SMM127" s="4"/>
      <c r="SMN127" s="4"/>
      <c r="SMO127" s="4"/>
      <c r="SMP127" s="4"/>
      <c r="SMQ127" s="4"/>
      <c r="SMR127" s="4"/>
      <c r="SMS127" s="4"/>
      <c r="SMT127" s="4"/>
      <c r="SMU127" s="4"/>
      <c r="SMV127" s="4"/>
      <c r="SMW127" s="4"/>
      <c r="SMX127" s="4"/>
      <c r="SMY127" s="4"/>
      <c r="SMZ127" s="4"/>
      <c r="SNA127" s="4"/>
      <c r="SNB127" s="4"/>
      <c r="SNC127" s="4"/>
      <c r="SND127" s="4"/>
      <c r="SNE127" s="4"/>
      <c r="SNF127" s="4"/>
      <c r="SNG127" s="4"/>
      <c r="SNH127" s="4"/>
      <c r="SNI127" s="4"/>
      <c r="SNJ127" s="4"/>
      <c r="SNK127" s="4"/>
      <c r="SNL127" s="4"/>
      <c r="SNM127" s="4"/>
      <c r="SNN127" s="4"/>
      <c r="SNO127" s="4"/>
      <c r="SNP127" s="4"/>
      <c r="SNQ127" s="4"/>
      <c r="SNR127" s="4"/>
      <c r="SNS127" s="4"/>
      <c r="SNT127" s="4"/>
      <c r="SNU127" s="4"/>
      <c r="SNV127" s="4"/>
      <c r="SNW127" s="4"/>
      <c r="SNX127" s="4"/>
      <c r="SNY127" s="4"/>
      <c r="SNZ127" s="4"/>
      <c r="SOA127" s="4"/>
      <c r="SOB127" s="4"/>
      <c r="SOC127" s="4"/>
      <c r="SOD127" s="4"/>
      <c r="SOE127" s="4"/>
      <c r="SOF127" s="4"/>
      <c r="SOG127" s="4"/>
      <c r="SOH127" s="4"/>
      <c r="SOI127" s="4"/>
      <c r="SOJ127" s="4"/>
      <c r="SOK127" s="4"/>
      <c r="SOL127" s="4"/>
      <c r="SOM127" s="4"/>
      <c r="SON127" s="4"/>
      <c r="SOO127" s="4"/>
      <c r="SOP127" s="4"/>
      <c r="SOQ127" s="4"/>
      <c r="SOR127" s="4"/>
      <c r="SOS127" s="4"/>
      <c r="SOT127" s="4"/>
      <c r="SOU127" s="4"/>
      <c r="SOV127" s="4"/>
      <c r="SOW127" s="4"/>
      <c r="SOX127" s="4"/>
      <c r="SOY127" s="4"/>
      <c r="SOZ127" s="4"/>
      <c r="SPA127" s="4"/>
      <c r="SPB127" s="4"/>
      <c r="SPC127" s="4"/>
      <c r="SPD127" s="4"/>
      <c r="SPE127" s="4"/>
      <c r="SPF127" s="4"/>
      <c r="SPG127" s="4"/>
      <c r="SPH127" s="4"/>
      <c r="SPI127" s="4"/>
      <c r="SPJ127" s="4"/>
      <c r="SPK127" s="4"/>
      <c r="SPL127" s="4"/>
      <c r="SPM127" s="4"/>
      <c r="SPN127" s="4"/>
      <c r="SPO127" s="4"/>
      <c r="SPP127" s="4"/>
      <c r="SPQ127" s="4"/>
      <c r="SPR127" s="4"/>
      <c r="SPS127" s="4"/>
      <c r="SPT127" s="4"/>
      <c r="SPU127" s="4"/>
      <c r="SPV127" s="4"/>
      <c r="SPW127" s="4"/>
      <c r="SPX127" s="4"/>
      <c r="SPY127" s="4"/>
      <c r="SPZ127" s="4"/>
      <c r="SQA127" s="4"/>
      <c r="SQB127" s="4"/>
      <c r="SQC127" s="4"/>
      <c r="SQD127" s="4"/>
      <c r="SQE127" s="4"/>
      <c r="SQF127" s="4"/>
      <c r="SQG127" s="4"/>
      <c r="SQH127" s="4"/>
      <c r="SQI127" s="4"/>
      <c r="SQJ127" s="4"/>
      <c r="SQK127" s="4"/>
      <c r="SQL127" s="4"/>
      <c r="SQM127" s="4"/>
      <c r="SQN127" s="4"/>
      <c r="SQO127" s="4"/>
      <c r="SQP127" s="4"/>
      <c r="SQQ127" s="4"/>
      <c r="SQR127" s="4"/>
      <c r="SQS127" s="4"/>
      <c r="SQT127" s="4"/>
      <c r="SQU127" s="4"/>
      <c r="SQV127" s="4"/>
      <c r="SQW127" s="4"/>
      <c r="SQX127" s="4"/>
      <c r="SQY127" s="4"/>
      <c r="SQZ127" s="4"/>
      <c r="SRA127" s="4"/>
      <c r="SRB127" s="4"/>
      <c r="SRC127" s="4"/>
      <c r="SRD127" s="4"/>
      <c r="SRE127" s="4"/>
      <c r="SRF127" s="4"/>
      <c r="SRG127" s="4"/>
      <c r="SRH127" s="4"/>
      <c r="SRI127" s="4"/>
      <c r="SRJ127" s="4"/>
      <c r="SRK127" s="4"/>
      <c r="SRL127" s="4"/>
      <c r="SRM127" s="4"/>
      <c r="SRN127" s="4"/>
      <c r="SRO127" s="4"/>
      <c r="SRP127" s="4"/>
      <c r="SRQ127" s="4"/>
      <c r="SRR127" s="4"/>
      <c r="SRS127" s="4"/>
      <c r="SRT127" s="4"/>
      <c r="SRU127" s="4"/>
      <c r="SRV127" s="4"/>
      <c r="SRW127" s="4"/>
      <c r="SRX127" s="4"/>
      <c r="SRY127" s="4"/>
      <c r="SRZ127" s="4"/>
      <c r="SSA127" s="4"/>
      <c r="SSB127" s="4"/>
      <c r="SSC127" s="4"/>
      <c r="SSD127" s="4"/>
      <c r="SSE127" s="4"/>
      <c r="SSF127" s="4"/>
      <c r="SSG127" s="4"/>
      <c r="SSH127" s="4"/>
      <c r="SSI127" s="4"/>
      <c r="SSJ127" s="4"/>
      <c r="SSK127" s="4"/>
      <c r="SSL127" s="4"/>
      <c r="SSM127" s="4"/>
      <c r="SSN127" s="4"/>
      <c r="SSO127" s="4"/>
      <c r="SSP127" s="4"/>
      <c r="SSQ127" s="4"/>
      <c r="SSR127" s="4"/>
      <c r="SSS127" s="4"/>
      <c r="SST127" s="4"/>
      <c r="SSU127" s="4"/>
      <c r="SSV127" s="4"/>
      <c r="SSW127" s="4"/>
      <c r="SSX127" s="4"/>
      <c r="SSY127" s="4"/>
      <c r="SSZ127" s="4"/>
      <c r="STA127" s="4"/>
      <c r="STB127" s="4"/>
      <c r="STC127" s="4"/>
      <c r="STD127" s="4"/>
      <c r="STE127" s="4"/>
      <c r="STF127" s="4"/>
      <c r="STG127" s="4"/>
      <c r="STH127" s="4"/>
      <c r="STI127" s="4"/>
      <c r="STJ127" s="4"/>
      <c r="STK127" s="4"/>
      <c r="STL127" s="4"/>
      <c r="STM127" s="4"/>
      <c r="STN127" s="4"/>
      <c r="STO127" s="4"/>
      <c r="STP127" s="4"/>
      <c r="STQ127" s="4"/>
      <c r="STR127" s="4"/>
      <c r="STS127" s="4"/>
      <c r="STT127" s="4"/>
      <c r="STU127" s="4"/>
      <c r="STV127" s="4"/>
      <c r="STW127" s="4"/>
      <c r="STX127" s="4"/>
      <c r="STY127" s="4"/>
      <c r="STZ127" s="4"/>
      <c r="SUA127" s="4"/>
      <c r="SUB127" s="4"/>
      <c r="SUC127" s="4"/>
      <c r="SUD127" s="4"/>
      <c r="SUE127" s="4"/>
      <c r="SUF127" s="4"/>
      <c r="SUG127" s="4"/>
      <c r="SUH127" s="4"/>
      <c r="SUI127" s="4"/>
      <c r="SUJ127" s="4"/>
      <c r="SUK127" s="4"/>
      <c r="SUL127" s="4"/>
      <c r="SUM127" s="4"/>
      <c r="SUN127" s="4"/>
      <c r="SUO127" s="4"/>
      <c r="SUP127" s="4"/>
      <c r="SUQ127" s="4"/>
      <c r="SUR127" s="4"/>
      <c r="SUS127" s="4"/>
      <c r="SUT127" s="4"/>
      <c r="SUU127" s="4"/>
      <c r="SUV127" s="4"/>
      <c r="SUW127" s="4"/>
      <c r="SUX127" s="4"/>
      <c r="SUY127" s="4"/>
      <c r="SUZ127" s="4"/>
      <c r="SVA127" s="4"/>
      <c r="SVB127" s="4"/>
      <c r="SVC127" s="4"/>
      <c r="SVD127" s="4"/>
      <c r="SVE127" s="4"/>
      <c r="SVF127" s="4"/>
      <c r="SVG127" s="4"/>
      <c r="SVH127" s="4"/>
      <c r="SVI127" s="4"/>
      <c r="SVJ127" s="4"/>
      <c r="SVK127" s="4"/>
      <c r="SVL127" s="4"/>
      <c r="SVM127" s="4"/>
      <c r="SVN127" s="4"/>
      <c r="SVO127" s="4"/>
      <c r="SVP127" s="4"/>
      <c r="SVQ127" s="4"/>
      <c r="SVR127" s="4"/>
      <c r="SVS127" s="4"/>
      <c r="SVT127" s="4"/>
      <c r="SVU127" s="4"/>
      <c r="SVV127" s="4"/>
      <c r="SVW127" s="4"/>
      <c r="SVX127" s="4"/>
      <c r="SVY127" s="4"/>
      <c r="SVZ127" s="4"/>
      <c r="SWA127" s="4"/>
      <c r="SWB127" s="4"/>
      <c r="SWC127" s="4"/>
      <c r="SWD127" s="4"/>
      <c r="SWE127" s="4"/>
      <c r="SWF127" s="4"/>
      <c r="SWG127" s="4"/>
      <c r="SWH127" s="4"/>
      <c r="SWI127" s="4"/>
      <c r="SWJ127" s="4"/>
      <c r="SWK127" s="4"/>
      <c r="SWL127" s="4"/>
      <c r="SWM127" s="4"/>
      <c r="SWN127" s="4"/>
      <c r="SWO127" s="4"/>
      <c r="SWP127" s="4"/>
      <c r="SWQ127" s="4"/>
      <c r="SWR127" s="4"/>
      <c r="SWS127" s="4"/>
      <c r="SWT127" s="4"/>
      <c r="SWU127" s="4"/>
      <c r="SWV127" s="4"/>
      <c r="SWW127" s="4"/>
      <c r="SWX127" s="4"/>
      <c r="SWY127" s="4"/>
      <c r="SWZ127" s="4"/>
      <c r="SXA127" s="4"/>
      <c r="SXB127" s="4"/>
      <c r="SXC127" s="4"/>
      <c r="SXD127" s="4"/>
      <c r="SXE127" s="4"/>
      <c r="SXF127" s="4"/>
      <c r="SXG127" s="4"/>
      <c r="SXH127" s="4"/>
      <c r="SXI127" s="4"/>
      <c r="SXJ127" s="4"/>
      <c r="SXK127" s="4"/>
      <c r="SXL127" s="4"/>
      <c r="SXM127" s="4"/>
      <c r="SXN127" s="4"/>
      <c r="SXO127" s="4"/>
      <c r="SXP127" s="4"/>
      <c r="SXQ127" s="4"/>
      <c r="SXR127" s="4"/>
      <c r="SXS127" s="4"/>
      <c r="SXT127" s="4"/>
      <c r="SXU127" s="4"/>
      <c r="SXV127" s="4"/>
      <c r="SXW127" s="4"/>
      <c r="SXX127" s="4"/>
      <c r="SXY127" s="4"/>
      <c r="SXZ127" s="4"/>
      <c r="SYA127" s="4"/>
      <c r="SYB127" s="4"/>
      <c r="SYC127" s="4"/>
      <c r="SYD127" s="4"/>
      <c r="SYE127" s="4"/>
      <c r="SYF127" s="4"/>
      <c r="SYG127" s="4"/>
      <c r="SYH127" s="4"/>
      <c r="SYI127" s="4"/>
      <c r="SYJ127" s="4"/>
      <c r="SYK127" s="4"/>
      <c r="SYL127" s="4"/>
      <c r="SYM127" s="4"/>
      <c r="SYN127" s="4"/>
      <c r="SYO127" s="4"/>
      <c r="SYP127" s="4"/>
      <c r="SYQ127" s="4"/>
      <c r="SYR127" s="4"/>
      <c r="SYS127" s="4"/>
      <c r="SYT127" s="4"/>
      <c r="SYU127" s="4"/>
      <c r="SYV127" s="4"/>
      <c r="SYW127" s="4"/>
      <c r="SYX127" s="4"/>
      <c r="SYY127" s="4"/>
      <c r="SYZ127" s="4"/>
      <c r="SZA127" s="4"/>
      <c r="SZB127" s="4"/>
      <c r="SZC127" s="4"/>
      <c r="SZD127" s="4"/>
      <c r="SZE127" s="4"/>
      <c r="SZF127" s="4"/>
      <c r="SZG127" s="4"/>
      <c r="SZH127" s="4"/>
      <c r="SZI127" s="4"/>
      <c r="SZJ127" s="4"/>
      <c r="SZK127" s="4"/>
      <c r="SZL127" s="4"/>
      <c r="SZM127" s="4"/>
      <c r="SZN127" s="4"/>
      <c r="SZO127" s="4"/>
      <c r="SZP127" s="4"/>
      <c r="SZQ127" s="4"/>
      <c r="SZR127" s="4"/>
      <c r="SZS127" s="4"/>
      <c r="SZT127" s="4"/>
      <c r="SZU127" s="4"/>
      <c r="SZV127" s="4"/>
      <c r="SZW127" s="4"/>
      <c r="SZX127" s="4"/>
      <c r="SZY127" s="4"/>
      <c r="SZZ127" s="4"/>
      <c r="TAA127" s="4"/>
      <c r="TAB127" s="4"/>
      <c r="TAC127" s="4"/>
      <c r="TAD127" s="4"/>
      <c r="TAE127" s="4"/>
      <c r="TAF127" s="4"/>
      <c r="TAG127" s="4"/>
      <c r="TAH127" s="4"/>
      <c r="TAI127" s="4"/>
      <c r="TAJ127" s="4"/>
      <c r="TAK127" s="4"/>
      <c r="TAL127" s="4"/>
      <c r="TAM127" s="4"/>
      <c r="TAN127" s="4"/>
      <c r="TAO127" s="4"/>
      <c r="TAP127" s="4"/>
      <c r="TAQ127" s="4"/>
      <c r="TAR127" s="4"/>
      <c r="TAS127" s="4"/>
      <c r="TAT127" s="4"/>
      <c r="TAU127" s="4"/>
      <c r="TAV127" s="4"/>
      <c r="TAW127" s="4"/>
      <c r="TAX127" s="4"/>
      <c r="TAY127" s="4"/>
      <c r="TAZ127" s="4"/>
      <c r="TBA127" s="4"/>
      <c r="TBB127" s="4"/>
      <c r="TBC127" s="4"/>
      <c r="TBD127" s="4"/>
      <c r="TBE127" s="4"/>
      <c r="TBF127" s="4"/>
      <c r="TBG127" s="4"/>
      <c r="TBH127" s="4"/>
      <c r="TBI127" s="4"/>
      <c r="TBJ127" s="4"/>
      <c r="TBK127" s="4"/>
      <c r="TBL127" s="4"/>
      <c r="TBM127" s="4"/>
      <c r="TBN127" s="4"/>
      <c r="TBO127" s="4"/>
      <c r="TBP127" s="4"/>
      <c r="TBQ127" s="4"/>
      <c r="TBR127" s="4"/>
      <c r="TBS127" s="4"/>
      <c r="TBT127" s="4"/>
      <c r="TBU127" s="4"/>
      <c r="TBV127" s="4"/>
      <c r="TBW127" s="4"/>
      <c r="TBX127" s="4"/>
      <c r="TBY127" s="4"/>
      <c r="TBZ127" s="4"/>
      <c r="TCA127" s="4"/>
      <c r="TCB127" s="4"/>
      <c r="TCC127" s="4"/>
      <c r="TCD127" s="4"/>
      <c r="TCE127" s="4"/>
      <c r="TCF127" s="4"/>
      <c r="TCG127" s="4"/>
      <c r="TCH127" s="4"/>
      <c r="TCI127" s="4"/>
      <c r="TCJ127" s="4"/>
      <c r="TCK127" s="4"/>
      <c r="TCL127" s="4"/>
      <c r="TCM127" s="4"/>
      <c r="TCN127" s="4"/>
      <c r="TCO127" s="4"/>
      <c r="TCP127" s="4"/>
      <c r="TCQ127" s="4"/>
      <c r="TCR127" s="4"/>
      <c r="TCS127" s="4"/>
      <c r="TCT127" s="4"/>
      <c r="TCU127" s="4"/>
      <c r="TCV127" s="4"/>
      <c r="TCW127" s="4"/>
      <c r="TCX127" s="4"/>
      <c r="TCY127" s="4"/>
      <c r="TCZ127" s="4"/>
      <c r="TDA127" s="4"/>
      <c r="TDB127" s="4"/>
      <c r="TDC127" s="4"/>
      <c r="TDD127" s="4"/>
      <c r="TDE127" s="4"/>
      <c r="TDF127" s="4"/>
      <c r="TDG127" s="4"/>
      <c r="TDH127" s="4"/>
      <c r="TDI127" s="4"/>
      <c r="TDJ127" s="4"/>
      <c r="TDK127" s="4"/>
      <c r="TDL127" s="4"/>
      <c r="TDM127" s="4"/>
      <c r="TDN127" s="4"/>
      <c r="TDO127" s="4"/>
      <c r="TDP127" s="4"/>
      <c r="TDQ127" s="4"/>
      <c r="TDR127" s="4"/>
      <c r="TDS127" s="4"/>
      <c r="TDT127" s="4"/>
      <c r="TDU127" s="4"/>
      <c r="TDV127" s="4"/>
      <c r="TDW127" s="4"/>
      <c r="TDX127" s="4"/>
      <c r="TDY127" s="4"/>
      <c r="TDZ127" s="4"/>
      <c r="TEA127" s="4"/>
      <c r="TEB127" s="4"/>
      <c r="TEC127" s="4"/>
      <c r="TED127" s="4"/>
      <c r="TEE127" s="4"/>
      <c r="TEF127" s="4"/>
      <c r="TEG127" s="4"/>
      <c r="TEH127" s="4"/>
      <c r="TEI127" s="4"/>
      <c r="TEJ127" s="4"/>
      <c r="TEK127" s="4"/>
      <c r="TEL127" s="4"/>
      <c r="TEM127" s="4"/>
      <c r="TEN127" s="4"/>
      <c r="TEO127" s="4"/>
      <c r="TEP127" s="4"/>
      <c r="TEQ127" s="4"/>
      <c r="TER127" s="4"/>
      <c r="TES127" s="4"/>
      <c r="TET127" s="4"/>
      <c r="TEU127" s="4"/>
      <c r="TEV127" s="4"/>
      <c r="TEW127" s="4"/>
      <c r="TEX127" s="4"/>
      <c r="TEY127" s="4"/>
      <c r="TEZ127" s="4"/>
      <c r="TFA127" s="4"/>
      <c r="TFB127" s="4"/>
      <c r="TFC127" s="4"/>
      <c r="TFD127" s="4"/>
      <c r="TFE127" s="4"/>
      <c r="TFF127" s="4"/>
      <c r="TFG127" s="4"/>
      <c r="TFH127" s="4"/>
      <c r="TFI127" s="4"/>
      <c r="TFJ127" s="4"/>
      <c r="TFK127" s="4"/>
      <c r="TFL127" s="4"/>
      <c r="TFM127" s="4"/>
      <c r="TFN127" s="4"/>
      <c r="TFO127" s="4"/>
      <c r="TFP127" s="4"/>
      <c r="TFQ127" s="4"/>
      <c r="TFR127" s="4"/>
      <c r="TFS127" s="4"/>
      <c r="TFT127" s="4"/>
      <c r="TFU127" s="4"/>
      <c r="TFV127" s="4"/>
      <c r="TFW127" s="4"/>
      <c r="TFX127" s="4"/>
      <c r="TFY127" s="4"/>
      <c r="TFZ127" s="4"/>
      <c r="TGA127" s="4"/>
      <c r="TGB127" s="4"/>
      <c r="TGC127" s="4"/>
      <c r="TGD127" s="4"/>
      <c r="TGE127" s="4"/>
      <c r="TGF127" s="4"/>
      <c r="TGG127" s="4"/>
      <c r="TGH127" s="4"/>
      <c r="TGI127" s="4"/>
      <c r="TGJ127" s="4"/>
      <c r="TGK127" s="4"/>
      <c r="TGL127" s="4"/>
      <c r="TGM127" s="4"/>
      <c r="TGN127" s="4"/>
      <c r="TGO127" s="4"/>
      <c r="TGP127" s="4"/>
      <c r="TGQ127" s="4"/>
      <c r="TGR127" s="4"/>
      <c r="TGS127" s="4"/>
      <c r="TGT127" s="4"/>
      <c r="TGU127" s="4"/>
      <c r="TGV127" s="4"/>
      <c r="TGW127" s="4"/>
      <c r="TGX127" s="4"/>
      <c r="TGY127" s="4"/>
      <c r="TGZ127" s="4"/>
      <c r="THA127" s="4"/>
      <c r="THB127" s="4"/>
      <c r="THC127" s="4"/>
      <c r="THD127" s="4"/>
      <c r="THE127" s="4"/>
      <c r="THF127" s="4"/>
      <c r="THG127" s="4"/>
      <c r="THH127" s="4"/>
      <c r="THI127" s="4"/>
      <c r="THJ127" s="4"/>
      <c r="THK127" s="4"/>
      <c r="THL127" s="4"/>
      <c r="THM127" s="4"/>
      <c r="THN127" s="4"/>
      <c r="THO127" s="4"/>
      <c r="THP127" s="4"/>
      <c r="THQ127" s="4"/>
      <c r="THR127" s="4"/>
      <c r="THS127" s="4"/>
      <c r="THT127" s="4"/>
      <c r="THU127" s="4"/>
      <c r="THV127" s="4"/>
      <c r="THW127" s="4"/>
      <c r="THX127" s="4"/>
      <c r="THY127" s="4"/>
      <c r="THZ127" s="4"/>
      <c r="TIA127" s="4"/>
      <c r="TIB127" s="4"/>
      <c r="TIC127" s="4"/>
      <c r="TID127" s="4"/>
      <c r="TIE127" s="4"/>
      <c r="TIF127" s="4"/>
      <c r="TIG127" s="4"/>
      <c r="TIH127" s="4"/>
      <c r="TII127" s="4"/>
      <c r="TIJ127" s="4"/>
      <c r="TIK127" s="4"/>
      <c r="TIL127" s="4"/>
      <c r="TIM127" s="4"/>
      <c r="TIN127" s="4"/>
      <c r="TIO127" s="4"/>
      <c r="TIP127" s="4"/>
      <c r="TIQ127" s="4"/>
      <c r="TIR127" s="4"/>
      <c r="TIS127" s="4"/>
      <c r="TIT127" s="4"/>
      <c r="TIU127" s="4"/>
      <c r="TIV127" s="4"/>
      <c r="TIW127" s="4"/>
      <c r="TIX127" s="4"/>
      <c r="TIY127" s="4"/>
      <c r="TIZ127" s="4"/>
      <c r="TJA127" s="4"/>
      <c r="TJB127" s="4"/>
      <c r="TJC127" s="4"/>
      <c r="TJD127" s="4"/>
      <c r="TJE127" s="4"/>
      <c r="TJF127" s="4"/>
      <c r="TJG127" s="4"/>
      <c r="TJH127" s="4"/>
      <c r="TJI127" s="4"/>
      <c r="TJJ127" s="4"/>
      <c r="TJK127" s="4"/>
      <c r="TJL127" s="4"/>
      <c r="TJM127" s="4"/>
      <c r="TJN127" s="4"/>
      <c r="TJO127" s="4"/>
      <c r="TJP127" s="4"/>
      <c r="TJQ127" s="4"/>
      <c r="TJR127" s="4"/>
      <c r="TJS127" s="4"/>
      <c r="TJT127" s="4"/>
      <c r="TJU127" s="4"/>
      <c r="TJV127" s="4"/>
      <c r="TJW127" s="4"/>
      <c r="TJX127" s="4"/>
      <c r="TJY127" s="4"/>
      <c r="TJZ127" s="4"/>
      <c r="TKA127" s="4"/>
      <c r="TKB127" s="4"/>
      <c r="TKC127" s="4"/>
      <c r="TKD127" s="4"/>
      <c r="TKE127" s="4"/>
      <c r="TKF127" s="4"/>
      <c r="TKG127" s="4"/>
      <c r="TKH127" s="4"/>
      <c r="TKI127" s="4"/>
      <c r="TKJ127" s="4"/>
      <c r="TKK127" s="4"/>
      <c r="TKL127" s="4"/>
      <c r="TKM127" s="4"/>
      <c r="TKN127" s="4"/>
      <c r="TKO127" s="4"/>
      <c r="TKP127" s="4"/>
      <c r="TKQ127" s="4"/>
      <c r="TKR127" s="4"/>
      <c r="TKS127" s="4"/>
      <c r="TKT127" s="4"/>
      <c r="TKU127" s="4"/>
      <c r="TKV127" s="4"/>
      <c r="TKW127" s="4"/>
      <c r="TKX127" s="4"/>
      <c r="TKY127" s="4"/>
      <c r="TKZ127" s="4"/>
      <c r="TLA127" s="4"/>
      <c r="TLB127" s="4"/>
      <c r="TLC127" s="4"/>
      <c r="TLD127" s="4"/>
      <c r="TLE127" s="4"/>
      <c r="TLF127" s="4"/>
      <c r="TLG127" s="4"/>
      <c r="TLH127" s="4"/>
      <c r="TLI127" s="4"/>
      <c r="TLJ127" s="4"/>
      <c r="TLK127" s="4"/>
      <c r="TLL127" s="4"/>
      <c r="TLM127" s="4"/>
      <c r="TLN127" s="4"/>
      <c r="TLO127" s="4"/>
      <c r="TLP127" s="4"/>
      <c r="TLQ127" s="4"/>
      <c r="TLR127" s="4"/>
      <c r="TLS127" s="4"/>
      <c r="TLT127" s="4"/>
      <c r="TLU127" s="4"/>
      <c r="TLV127" s="4"/>
      <c r="TLW127" s="4"/>
      <c r="TLX127" s="4"/>
      <c r="TLY127" s="4"/>
      <c r="TLZ127" s="4"/>
      <c r="TMA127" s="4"/>
      <c r="TMB127" s="4"/>
      <c r="TMC127" s="4"/>
      <c r="TMD127" s="4"/>
      <c r="TME127" s="4"/>
      <c r="TMF127" s="4"/>
      <c r="TMG127" s="4"/>
      <c r="TMH127" s="4"/>
      <c r="TMI127" s="4"/>
      <c r="TMJ127" s="4"/>
      <c r="TMK127" s="4"/>
      <c r="TML127" s="4"/>
      <c r="TMM127" s="4"/>
      <c r="TMN127" s="4"/>
      <c r="TMO127" s="4"/>
      <c r="TMP127" s="4"/>
      <c r="TMQ127" s="4"/>
      <c r="TMR127" s="4"/>
      <c r="TMS127" s="4"/>
      <c r="TMT127" s="4"/>
      <c r="TMU127" s="4"/>
      <c r="TMV127" s="4"/>
      <c r="TMW127" s="4"/>
      <c r="TMX127" s="4"/>
      <c r="TMY127" s="4"/>
      <c r="TMZ127" s="4"/>
      <c r="TNA127" s="4"/>
      <c r="TNB127" s="4"/>
      <c r="TNC127" s="4"/>
      <c r="TND127" s="4"/>
      <c r="TNE127" s="4"/>
      <c r="TNF127" s="4"/>
      <c r="TNG127" s="4"/>
      <c r="TNH127" s="4"/>
      <c r="TNI127" s="4"/>
      <c r="TNJ127" s="4"/>
      <c r="TNK127" s="4"/>
      <c r="TNL127" s="4"/>
      <c r="TNM127" s="4"/>
      <c r="TNN127" s="4"/>
      <c r="TNO127" s="4"/>
      <c r="TNP127" s="4"/>
      <c r="TNQ127" s="4"/>
      <c r="TNR127" s="4"/>
      <c r="TNS127" s="4"/>
      <c r="TNT127" s="4"/>
      <c r="TNU127" s="4"/>
      <c r="TNV127" s="4"/>
      <c r="TNW127" s="4"/>
      <c r="TNX127" s="4"/>
      <c r="TNY127" s="4"/>
      <c r="TNZ127" s="4"/>
      <c r="TOA127" s="4"/>
      <c r="TOB127" s="4"/>
      <c r="TOC127" s="4"/>
      <c r="TOD127" s="4"/>
      <c r="TOE127" s="4"/>
      <c r="TOF127" s="4"/>
      <c r="TOG127" s="4"/>
      <c r="TOH127" s="4"/>
      <c r="TOI127" s="4"/>
      <c r="TOJ127" s="4"/>
      <c r="TOK127" s="4"/>
      <c r="TOL127" s="4"/>
      <c r="TOM127" s="4"/>
      <c r="TON127" s="4"/>
      <c r="TOO127" s="4"/>
      <c r="TOP127" s="4"/>
      <c r="TOQ127" s="4"/>
      <c r="TOR127" s="4"/>
      <c r="TOS127" s="4"/>
      <c r="TOT127" s="4"/>
      <c r="TOU127" s="4"/>
      <c r="TOV127" s="4"/>
      <c r="TOW127" s="4"/>
      <c r="TOX127" s="4"/>
      <c r="TOY127" s="4"/>
      <c r="TOZ127" s="4"/>
      <c r="TPA127" s="4"/>
      <c r="TPB127" s="4"/>
      <c r="TPC127" s="4"/>
      <c r="TPD127" s="4"/>
      <c r="TPE127" s="4"/>
      <c r="TPF127" s="4"/>
      <c r="TPG127" s="4"/>
      <c r="TPH127" s="4"/>
      <c r="TPI127" s="4"/>
      <c r="TPJ127" s="4"/>
      <c r="TPK127" s="4"/>
      <c r="TPL127" s="4"/>
      <c r="TPM127" s="4"/>
      <c r="TPN127" s="4"/>
      <c r="TPO127" s="4"/>
      <c r="TPP127" s="4"/>
      <c r="TPQ127" s="4"/>
      <c r="TPR127" s="4"/>
      <c r="TPS127" s="4"/>
      <c r="TPT127" s="4"/>
      <c r="TPU127" s="4"/>
      <c r="TPV127" s="4"/>
      <c r="TPW127" s="4"/>
      <c r="TPX127" s="4"/>
      <c r="TPY127" s="4"/>
      <c r="TPZ127" s="4"/>
      <c r="TQA127" s="4"/>
      <c r="TQB127" s="4"/>
      <c r="TQC127" s="4"/>
      <c r="TQD127" s="4"/>
      <c r="TQE127" s="4"/>
      <c r="TQF127" s="4"/>
      <c r="TQG127" s="4"/>
      <c r="TQH127" s="4"/>
      <c r="TQI127" s="4"/>
      <c r="TQJ127" s="4"/>
      <c r="TQK127" s="4"/>
      <c r="TQL127" s="4"/>
      <c r="TQM127" s="4"/>
      <c r="TQN127" s="4"/>
      <c r="TQO127" s="4"/>
      <c r="TQP127" s="4"/>
      <c r="TQQ127" s="4"/>
      <c r="TQR127" s="4"/>
      <c r="TQS127" s="4"/>
      <c r="TQT127" s="4"/>
      <c r="TQU127" s="4"/>
      <c r="TQV127" s="4"/>
      <c r="TQW127" s="4"/>
      <c r="TQX127" s="4"/>
      <c r="TQY127" s="4"/>
      <c r="TQZ127" s="4"/>
      <c r="TRA127" s="4"/>
      <c r="TRB127" s="4"/>
      <c r="TRC127" s="4"/>
      <c r="TRD127" s="4"/>
      <c r="TRE127" s="4"/>
      <c r="TRF127" s="4"/>
      <c r="TRG127" s="4"/>
      <c r="TRH127" s="4"/>
      <c r="TRI127" s="4"/>
      <c r="TRJ127" s="4"/>
      <c r="TRK127" s="4"/>
      <c r="TRL127" s="4"/>
      <c r="TRM127" s="4"/>
      <c r="TRN127" s="4"/>
      <c r="TRO127" s="4"/>
      <c r="TRP127" s="4"/>
      <c r="TRQ127" s="4"/>
      <c r="TRR127" s="4"/>
      <c r="TRS127" s="4"/>
      <c r="TRT127" s="4"/>
      <c r="TRU127" s="4"/>
      <c r="TRV127" s="4"/>
      <c r="TRW127" s="4"/>
      <c r="TRX127" s="4"/>
      <c r="TRY127" s="4"/>
      <c r="TRZ127" s="4"/>
      <c r="TSA127" s="4"/>
      <c r="TSB127" s="4"/>
      <c r="TSC127" s="4"/>
      <c r="TSD127" s="4"/>
      <c r="TSE127" s="4"/>
      <c r="TSF127" s="4"/>
      <c r="TSG127" s="4"/>
      <c r="TSH127" s="4"/>
      <c r="TSI127" s="4"/>
      <c r="TSJ127" s="4"/>
      <c r="TSK127" s="4"/>
      <c r="TSL127" s="4"/>
      <c r="TSM127" s="4"/>
      <c r="TSN127" s="4"/>
      <c r="TSO127" s="4"/>
      <c r="TSP127" s="4"/>
      <c r="TSQ127" s="4"/>
      <c r="TSR127" s="4"/>
      <c r="TSS127" s="4"/>
      <c r="TST127" s="4"/>
      <c r="TSU127" s="4"/>
      <c r="TSV127" s="4"/>
      <c r="TSW127" s="4"/>
      <c r="TSX127" s="4"/>
      <c r="TSY127" s="4"/>
      <c r="TSZ127" s="4"/>
      <c r="TTA127" s="4"/>
      <c r="TTB127" s="4"/>
      <c r="TTC127" s="4"/>
      <c r="TTD127" s="4"/>
      <c r="TTE127" s="4"/>
      <c r="TTF127" s="4"/>
      <c r="TTG127" s="4"/>
      <c r="TTH127" s="4"/>
      <c r="TTI127" s="4"/>
      <c r="TTJ127" s="4"/>
      <c r="TTK127" s="4"/>
      <c r="TTL127" s="4"/>
      <c r="TTM127" s="4"/>
      <c r="TTN127" s="4"/>
      <c r="TTO127" s="4"/>
      <c r="TTP127" s="4"/>
      <c r="TTQ127" s="4"/>
      <c r="TTR127" s="4"/>
      <c r="TTS127" s="4"/>
      <c r="TTT127" s="4"/>
      <c r="TTU127" s="4"/>
      <c r="TTV127" s="4"/>
      <c r="TTW127" s="4"/>
      <c r="TTX127" s="4"/>
      <c r="TTY127" s="4"/>
      <c r="TTZ127" s="4"/>
      <c r="TUA127" s="4"/>
      <c r="TUB127" s="4"/>
      <c r="TUC127" s="4"/>
      <c r="TUD127" s="4"/>
      <c r="TUE127" s="4"/>
      <c r="TUF127" s="4"/>
      <c r="TUG127" s="4"/>
      <c r="TUH127" s="4"/>
      <c r="TUI127" s="4"/>
      <c r="TUJ127" s="4"/>
      <c r="TUK127" s="4"/>
      <c r="TUL127" s="4"/>
      <c r="TUM127" s="4"/>
      <c r="TUN127" s="4"/>
      <c r="TUO127" s="4"/>
      <c r="TUP127" s="4"/>
      <c r="TUQ127" s="4"/>
      <c r="TUR127" s="4"/>
      <c r="TUS127" s="4"/>
      <c r="TUT127" s="4"/>
      <c r="TUU127" s="4"/>
      <c r="TUV127" s="4"/>
      <c r="TUW127" s="4"/>
      <c r="TUX127" s="4"/>
      <c r="TUY127" s="4"/>
      <c r="TUZ127" s="4"/>
      <c r="TVA127" s="4"/>
      <c r="TVB127" s="4"/>
      <c r="TVC127" s="4"/>
      <c r="TVD127" s="4"/>
      <c r="TVE127" s="4"/>
      <c r="TVF127" s="4"/>
      <c r="TVG127" s="4"/>
      <c r="TVH127" s="4"/>
      <c r="TVI127" s="4"/>
      <c r="TVJ127" s="4"/>
      <c r="TVK127" s="4"/>
      <c r="TVL127" s="4"/>
      <c r="TVM127" s="4"/>
      <c r="TVN127" s="4"/>
      <c r="TVO127" s="4"/>
      <c r="TVP127" s="4"/>
      <c r="TVQ127" s="4"/>
      <c r="TVR127" s="4"/>
      <c r="TVS127" s="4"/>
      <c r="TVT127" s="4"/>
      <c r="TVU127" s="4"/>
      <c r="TVV127" s="4"/>
      <c r="TVW127" s="4"/>
      <c r="TVX127" s="4"/>
      <c r="TVY127" s="4"/>
      <c r="TVZ127" s="4"/>
      <c r="TWA127" s="4"/>
      <c r="TWB127" s="4"/>
      <c r="TWC127" s="4"/>
      <c r="TWD127" s="4"/>
      <c r="TWE127" s="4"/>
      <c r="TWF127" s="4"/>
      <c r="TWG127" s="4"/>
      <c r="TWH127" s="4"/>
      <c r="TWI127" s="4"/>
      <c r="TWJ127" s="4"/>
      <c r="TWK127" s="4"/>
      <c r="TWL127" s="4"/>
      <c r="TWM127" s="4"/>
      <c r="TWN127" s="4"/>
      <c r="TWO127" s="4"/>
      <c r="TWP127" s="4"/>
      <c r="TWQ127" s="4"/>
      <c r="TWR127" s="4"/>
      <c r="TWS127" s="4"/>
      <c r="TWT127" s="4"/>
      <c r="TWU127" s="4"/>
      <c r="TWV127" s="4"/>
      <c r="TWW127" s="4"/>
      <c r="TWX127" s="4"/>
      <c r="TWY127" s="4"/>
      <c r="TWZ127" s="4"/>
      <c r="TXA127" s="4"/>
      <c r="TXB127" s="4"/>
      <c r="TXC127" s="4"/>
      <c r="TXD127" s="4"/>
      <c r="TXE127" s="4"/>
      <c r="TXF127" s="4"/>
      <c r="TXG127" s="4"/>
      <c r="TXH127" s="4"/>
      <c r="TXI127" s="4"/>
      <c r="TXJ127" s="4"/>
      <c r="TXK127" s="4"/>
      <c r="TXL127" s="4"/>
      <c r="TXM127" s="4"/>
      <c r="TXN127" s="4"/>
      <c r="TXO127" s="4"/>
      <c r="TXP127" s="4"/>
      <c r="TXQ127" s="4"/>
      <c r="TXR127" s="4"/>
      <c r="TXS127" s="4"/>
      <c r="TXT127" s="4"/>
      <c r="TXU127" s="4"/>
      <c r="TXV127" s="4"/>
      <c r="TXW127" s="4"/>
      <c r="TXX127" s="4"/>
      <c r="TXY127" s="4"/>
      <c r="TXZ127" s="4"/>
      <c r="TYA127" s="4"/>
      <c r="TYB127" s="4"/>
      <c r="TYC127" s="4"/>
      <c r="TYD127" s="4"/>
      <c r="TYE127" s="4"/>
      <c r="TYF127" s="4"/>
      <c r="TYG127" s="4"/>
      <c r="TYH127" s="4"/>
      <c r="TYI127" s="4"/>
      <c r="TYJ127" s="4"/>
      <c r="TYK127" s="4"/>
      <c r="TYL127" s="4"/>
      <c r="TYM127" s="4"/>
      <c r="TYN127" s="4"/>
      <c r="TYO127" s="4"/>
      <c r="TYP127" s="4"/>
      <c r="TYQ127" s="4"/>
      <c r="TYR127" s="4"/>
      <c r="TYS127" s="4"/>
      <c r="TYT127" s="4"/>
      <c r="TYU127" s="4"/>
      <c r="TYV127" s="4"/>
      <c r="TYW127" s="4"/>
      <c r="TYX127" s="4"/>
      <c r="TYY127" s="4"/>
      <c r="TYZ127" s="4"/>
      <c r="TZA127" s="4"/>
      <c r="TZB127" s="4"/>
      <c r="TZC127" s="4"/>
      <c r="TZD127" s="4"/>
      <c r="TZE127" s="4"/>
      <c r="TZF127" s="4"/>
      <c r="TZG127" s="4"/>
      <c r="TZH127" s="4"/>
      <c r="TZI127" s="4"/>
      <c r="TZJ127" s="4"/>
      <c r="TZK127" s="4"/>
      <c r="TZL127" s="4"/>
      <c r="TZM127" s="4"/>
      <c r="TZN127" s="4"/>
      <c r="TZO127" s="4"/>
      <c r="TZP127" s="4"/>
      <c r="TZQ127" s="4"/>
      <c r="TZR127" s="4"/>
      <c r="TZS127" s="4"/>
      <c r="TZT127" s="4"/>
      <c r="TZU127" s="4"/>
      <c r="TZV127" s="4"/>
      <c r="TZW127" s="4"/>
      <c r="TZX127" s="4"/>
      <c r="TZY127" s="4"/>
      <c r="TZZ127" s="4"/>
      <c r="UAA127" s="4"/>
      <c r="UAB127" s="4"/>
      <c r="UAC127" s="4"/>
      <c r="UAD127" s="4"/>
      <c r="UAE127" s="4"/>
      <c r="UAF127" s="4"/>
      <c r="UAG127" s="4"/>
      <c r="UAH127" s="4"/>
      <c r="UAI127" s="4"/>
      <c r="UAJ127" s="4"/>
      <c r="UAK127" s="4"/>
      <c r="UAL127" s="4"/>
      <c r="UAM127" s="4"/>
      <c r="UAN127" s="4"/>
      <c r="UAO127" s="4"/>
      <c r="UAP127" s="4"/>
      <c r="UAQ127" s="4"/>
      <c r="UAR127" s="4"/>
      <c r="UAS127" s="4"/>
      <c r="UAT127" s="4"/>
      <c r="UAU127" s="4"/>
      <c r="UAV127" s="4"/>
      <c r="UAW127" s="4"/>
      <c r="UAX127" s="4"/>
      <c r="UAY127" s="4"/>
      <c r="UAZ127" s="4"/>
      <c r="UBA127" s="4"/>
      <c r="UBB127" s="4"/>
      <c r="UBC127" s="4"/>
      <c r="UBD127" s="4"/>
      <c r="UBE127" s="4"/>
      <c r="UBF127" s="4"/>
      <c r="UBG127" s="4"/>
      <c r="UBH127" s="4"/>
      <c r="UBI127" s="4"/>
      <c r="UBJ127" s="4"/>
      <c r="UBK127" s="4"/>
      <c r="UBL127" s="4"/>
      <c r="UBM127" s="4"/>
      <c r="UBN127" s="4"/>
      <c r="UBO127" s="4"/>
      <c r="UBP127" s="4"/>
      <c r="UBQ127" s="4"/>
      <c r="UBR127" s="4"/>
      <c r="UBS127" s="4"/>
      <c r="UBT127" s="4"/>
      <c r="UBU127" s="4"/>
      <c r="UBV127" s="4"/>
      <c r="UBW127" s="4"/>
      <c r="UBX127" s="4"/>
      <c r="UBY127" s="4"/>
      <c r="UBZ127" s="4"/>
      <c r="UCA127" s="4"/>
      <c r="UCB127" s="4"/>
      <c r="UCC127" s="4"/>
      <c r="UCD127" s="4"/>
      <c r="UCE127" s="4"/>
      <c r="UCF127" s="4"/>
      <c r="UCG127" s="4"/>
      <c r="UCH127" s="4"/>
      <c r="UCI127" s="4"/>
      <c r="UCJ127" s="4"/>
      <c r="UCK127" s="4"/>
      <c r="UCL127" s="4"/>
      <c r="UCM127" s="4"/>
      <c r="UCN127" s="4"/>
      <c r="UCO127" s="4"/>
      <c r="UCP127" s="4"/>
      <c r="UCQ127" s="4"/>
      <c r="UCR127" s="4"/>
      <c r="UCS127" s="4"/>
      <c r="UCT127" s="4"/>
      <c r="UCU127" s="4"/>
      <c r="UCV127" s="4"/>
      <c r="UCW127" s="4"/>
      <c r="UCX127" s="4"/>
      <c r="UCY127" s="4"/>
      <c r="UCZ127" s="4"/>
      <c r="UDA127" s="4"/>
      <c r="UDB127" s="4"/>
      <c r="UDC127" s="4"/>
      <c r="UDD127" s="4"/>
      <c r="UDE127" s="4"/>
      <c r="UDF127" s="4"/>
      <c r="UDG127" s="4"/>
      <c r="UDH127" s="4"/>
      <c r="UDI127" s="4"/>
      <c r="UDJ127" s="4"/>
      <c r="UDK127" s="4"/>
      <c r="UDL127" s="4"/>
      <c r="UDM127" s="4"/>
      <c r="UDN127" s="4"/>
      <c r="UDO127" s="4"/>
      <c r="UDP127" s="4"/>
      <c r="UDQ127" s="4"/>
      <c r="UDR127" s="4"/>
      <c r="UDS127" s="4"/>
      <c r="UDT127" s="4"/>
      <c r="UDU127" s="4"/>
      <c r="UDV127" s="4"/>
      <c r="UDW127" s="4"/>
      <c r="UDX127" s="4"/>
      <c r="UDY127" s="4"/>
      <c r="UDZ127" s="4"/>
      <c r="UEA127" s="4"/>
      <c r="UEB127" s="4"/>
      <c r="UEC127" s="4"/>
      <c r="UED127" s="4"/>
      <c r="UEE127" s="4"/>
      <c r="UEF127" s="4"/>
      <c r="UEG127" s="4"/>
      <c r="UEH127" s="4"/>
      <c r="UEI127" s="4"/>
      <c r="UEJ127" s="4"/>
      <c r="UEK127" s="4"/>
      <c r="UEL127" s="4"/>
      <c r="UEM127" s="4"/>
      <c r="UEN127" s="4"/>
      <c r="UEO127" s="4"/>
      <c r="UEP127" s="4"/>
      <c r="UEQ127" s="4"/>
      <c r="UER127" s="4"/>
      <c r="UES127" s="4"/>
      <c r="UET127" s="4"/>
      <c r="UEU127" s="4"/>
      <c r="UEV127" s="4"/>
      <c r="UEW127" s="4"/>
      <c r="UEX127" s="4"/>
      <c r="UEY127" s="4"/>
      <c r="UEZ127" s="4"/>
      <c r="UFA127" s="4"/>
      <c r="UFB127" s="4"/>
      <c r="UFC127" s="4"/>
      <c r="UFD127" s="4"/>
      <c r="UFE127" s="4"/>
      <c r="UFF127" s="4"/>
      <c r="UFG127" s="4"/>
      <c r="UFH127" s="4"/>
      <c r="UFI127" s="4"/>
      <c r="UFJ127" s="4"/>
      <c r="UFK127" s="4"/>
      <c r="UFL127" s="4"/>
      <c r="UFM127" s="4"/>
      <c r="UFN127" s="4"/>
      <c r="UFO127" s="4"/>
      <c r="UFP127" s="4"/>
      <c r="UFQ127" s="4"/>
      <c r="UFR127" s="4"/>
      <c r="UFS127" s="4"/>
      <c r="UFT127" s="4"/>
      <c r="UFU127" s="4"/>
      <c r="UFV127" s="4"/>
      <c r="UFW127" s="4"/>
      <c r="UFX127" s="4"/>
      <c r="UFY127" s="4"/>
      <c r="UFZ127" s="4"/>
      <c r="UGA127" s="4"/>
      <c r="UGB127" s="4"/>
      <c r="UGC127" s="4"/>
      <c r="UGD127" s="4"/>
      <c r="UGE127" s="4"/>
      <c r="UGF127" s="4"/>
      <c r="UGG127" s="4"/>
      <c r="UGH127" s="4"/>
      <c r="UGI127" s="4"/>
      <c r="UGJ127" s="4"/>
      <c r="UGK127" s="4"/>
      <c r="UGL127" s="4"/>
      <c r="UGM127" s="4"/>
      <c r="UGN127" s="4"/>
      <c r="UGO127" s="4"/>
      <c r="UGP127" s="4"/>
      <c r="UGQ127" s="4"/>
      <c r="UGR127" s="4"/>
      <c r="UGS127" s="4"/>
      <c r="UGT127" s="4"/>
      <c r="UGU127" s="4"/>
      <c r="UGV127" s="4"/>
      <c r="UGW127" s="4"/>
      <c r="UGX127" s="4"/>
      <c r="UGY127" s="4"/>
      <c r="UGZ127" s="4"/>
      <c r="UHA127" s="4"/>
      <c r="UHB127" s="4"/>
      <c r="UHC127" s="4"/>
      <c r="UHD127" s="4"/>
      <c r="UHE127" s="4"/>
      <c r="UHF127" s="4"/>
      <c r="UHG127" s="4"/>
      <c r="UHH127" s="4"/>
      <c r="UHI127" s="4"/>
      <c r="UHJ127" s="4"/>
      <c r="UHK127" s="4"/>
      <c r="UHL127" s="4"/>
      <c r="UHM127" s="4"/>
      <c r="UHN127" s="4"/>
      <c r="UHO127" s="4"/>
      <c r="UHP127" s="4"/>
      <c r="UHQ127" s="4"/>
      <c r="UHR127" s="4"/>
      <c r="UHS127" s="4"/>
      <c r="UHT127" s="4"/>
      <c r="UHU127" s="4"/>
      <c r="UHV127" s="4"/>
      <c r="UHW127" s="4"/>
      <c r="UHX127" s="4"/>
      <c r="UHY127" s="4"/>
      <c r="UHZ127" s="4"/>
      <c r="UIA127" s="4"/>
      <c r="UIB127" s="4"/>
      <c r="UIC127" s="4"/>
      <c r="UID127" s="4"/>
      <c r="UIE127" s="4"/>
      <c r="UIF127" s="4"/>
      <c r="UIG127" s="4"/>
      <c r="UIH127" s="4"/>
      <c r="UII127" s="4"/>
      <c r="UIJ127" s="4"/>
      <c r="UIK127" s="4"/>
      <c r="UIL127" s="4"/>
      <c r="UIM127" s="4"/>
      <c r="UIN127" s="4"/>
      <c r="UIO127" s="4"/>
      <c r="UIP127" s="4"/>
      <c r="UIQ127" s="4"/>
      <c r="UIR127" s="4"/>
      <c r="UIS127" s="4"/>
      <c r="UIT127" s="4"/>
      <c r="UIU127" s="4"/>
      <c r="UIV127" s="4"/>
      <c r="UIW127" s="4"/>
      <c r="UIX127" s="4"/>
      <c r="UIY127" s="4"/>
      <c r="UIZ127" s="4"/>
      <c r="UJA127" s="4"/>
      <c r="UJB127" s="4"/>
      <c r="UJC127" s="4"/>
      <c r="UJD127" s="4"/>
      <c r="UJE127" s="4"/>
      <c r="UJF127" s="4"/>
      <c r="UJG127" s="4"/>
      <c r="UJH127" s="4"/>
      <c r="UJI127" s="4"/>
      <c r="UJJ127" s="4"/>
      <c r="UJK127" s="4"/>
      <c r="UJL127" s="4"/>
      <c r="UJM127" s="4"/>
      <c r="UJN127" s="4"/>
      <c r="UJO127" s="4"/>
      <c r="UJP127" s="4"/>
      <c r="UJQ127" s="4"/>
      <c r="UJR127" s="4"/>
      <c r="UJS127" s="4"/>
      <c r="UJT127" s="4"/>
      <c r="UJU127" s="4"/>
      <c r="UJV127" s="4"/>
      <c r="UJW127" s="4"/>
      <c r="UJX127" s="4"/>
      <c r="UJY127" s="4"/>
      <c r="UJZ127" s="4"/>
      <c r="UKA127" s="4"/>
      <c r="UKB127" s="4"/>
      <c r="UKC127" s="4"/>
      <c r="UKD127" s="4"/>
      <c r="UKE127" s="4"/>
      <c r="UKF127" s="4"/>
      <c r="UKG127" s="4"/>
      <c r="UKH127" s="4"/>
      <c r="UKI127" s="4"/>
      <c r="UKJ127" s="4"/>
      <c r="UKK127" s="4"/>
      <c r="UKL127" s="4"/>
      <c r="UKM127" s="4"/>
      <c r="UKN127" s="4"/>
      <c r="UKO127" s="4"/>
      <c r="UKP127" s="4"/>
      <c r="UKQ127" s="4"/>
      <c r="UKR127" s="4"/>
      <c r="UKS127" s="4"/>
      <c r="UKT127" s="4"/>
      <c r="UKU127" s="4"/>
      <c r="UKV127" s="4"/>
      <c r="UKW127" s="4"/>
      <c r="UKX127" s="4"/>
      <c r="UKY127" s="4"/>
      <c r="UKZ127" s="4"/>
      <c r="ULA127" s="4"/>
      <c r="ULB127" s="4"/>
      <c r="ULC127" s="4"/>
      <c r="ULD127" s="4"/>
      <c r="ULE127" s="4"/>
      <c r="ULF127" s="4"/>
      <c r="ULG127" s="4"/>
      <c r="ULH127" s="4"/>
      <c r="ULI127" s="4"/>
      <c r="ULJ127" s="4"/>
      <c r="ULK127" s="4"/>
      <c r="ULL127" s="4"/>
      <c r="ULM127" s="4"/>
      <c r="ULN127" s="4"/>
      <c r="ULO127" s="4"/>
      <c r="ULP127" s="4"/>
      <c r="ULQ127" s="4"/>
      <c r="ULR127" s="4"/>
      <c r="ULS127" s="4"/>
      <c r="ULT127" s="4"/>
      <c r="ULU127" s="4"/>
      <c r="ULV127" s="4"/>
      <c r="ULW127" s="4"/>
      <c r="ULX127" s="4"/>
      <c r="ULY127" s="4"/>
      <c r="ULZ127" s="4"/>
      <c r="UMA127" s="4"/>
      <c r="UMB127" s="4"/>
      <c r="UMC127" s="4"/>
      <c r="UMD127" s="4"/>
      <c r="UME127" s="4"/>
      <c r="UMF127" s="4"/>
      <c r="UMG127" s="4"/>
      <c r="UMH127" s="4"/>
      <c r="UMI127" s="4"/>
      <c r="UMJ127" s="4"/>
      <c r="UMK127" s="4"/>
      <c r="UML127" s="4"/>
      <c r="UMM127" s="4"/>
      <c r="UMN127" s="4"/>
      <c r="UMO127" s="4"/>
      <c r="UMP127" s="4"/>
      <c r="UMQ127" s="4"/>
      <c r="UMR127" s="4"/>
      <c r="UMS127" s="4"/>
      <c r="UMT127" s="4"/>
      <c r="UMU127" s="4"/>
      <c r="UMV127" s="4"/>
      <c r="UMW127" s="4"/>
      <c r="UMX127" s="4"/>
      <c r="UMY127" s="4"/>
      <c r="UMZ127" s="4"/>
      <c r="UNA127" s="4"/>
      <c r="UNB127" s="4"/>
      <c r="UNC127" s="4"/>
      <c r="UND127" s="4"/>
      <c r="UNE127" s="4"/>
      <c r="UNF127" s="4"/>
      <c r="UNG127" s="4"/>
      <c r="UNH127" s="4"/>
      <c r="UNI127" s="4"/>
      <c r="UNJ127" s="4"/>
      <c r="UNK127" s="4"/>
      <c r="UNL127" s="4"/>
      <c r="UNM127" s="4"/>
      <c r="UNN127" s="4"/>
      <c r="UNO127" s="4"/>
      <c r="UNP127" s="4"/>
      <c r="UNQ127" s="4"/>
      <c r="UNR127" s="4"/>
      <c r="UNS127" s="4"/>
      <c r="UNT127" s="4"/>
      <c r="UNU127" s="4"/>
      <c r="UNV127" s="4"/>
      <c r="UNW127" s="4"/>
      <c r="UNX127" s="4"/>
      <c r="UNY127" s="4"/>
      <c r="UNZ127" s="4"/>
      <c r="UOA127" s="4"/>
      <c r="UOB127" s="4"/>
      <c r="UOC127" s="4"/>
      <c r="UOD127" s="4"/>
      <c r="UOE127" s="4"/>
      <c r="UOF127" s="4"/>
      <c r="UOG127" s="4"/>
      <c r="UOH127" s="4"/>
      <c r="UOI127" s="4"/>
      <c r="UOJ127" s="4"/>
      <c r="UOK127" s="4"/>
      <c r="UOL127" s="4"/>
      <c r="UOM127" s="4"/>
      <c r="UON127" s="4"/>
      <c r="UOO127" s="4"/>
      <c r="UOP127" s="4"/>
      <c r="UOQ127" s="4"/>
      <c r="UOR127" s="4"/>
      <c r="UOS127" s="4"/>
      <c r="UOT127" s="4"/>
      <c r="UOU127" s="4"/>
      <c r="UOV127" s="4"/>
      <c r="UOW127" s="4"/>
      <c r="UOX127" s="4"/>
      <c r="UOY127" s="4"/>
      <c r="UOZ127" s="4"/>
      <c r="UPA127" s="4"/>
      <c r="UPB127" s="4"/>
      <c r="UPC127" s="4"/>
      <c r="UPD127" s="4"/>
      <c r="UPE127" s="4"/>
      <c r="UPF127" s="4"/>
      <c r="UPG127" s="4"/>
      <c r="UPH127" s="4"/>
      <c r="UPI127" s="4"/>
      <c r="UPJ127" s="4"/>
      <c r="UPK127" s="4"/>
      <c r="UPL127" s="4"/>
      <c r="UPM127" s="4"/>
      <c r="UPN127" s="4"/>
      <c r="UPO127" s="4"/>
      <c r="UPP127" s="4"/>
      <c r="UPQ127" s="4"/>
      <c r="UPR127" s="4"/>
      <c r="UPS127" s="4"/>
      <c r="UPT127" s="4"/>
      <c r="UPU127" s="4"/>
      <c r="UPV127" s="4"/>
      <c r="UPW127" s="4"/>
      <c r="UPX127" s="4"/>
      <c r="UPY127" s="4"/>
      <c r="UPZ127" s="4"/>
      <c r="UQA127" s="4"/>
      <c r="UQB127" s="4"/>
      <c r="UQC127" s="4"/>
      <c r="UQD127" s="4"/>
      <c r="UQE127" s="4"/>
      <c r="UQF127" s="4"/>
      <c r="UQG127" s="4"/>
      <c r="UQH127" s="4"/>
      <c r="UQI127" s="4"/>
      <c r="UQJ127" s="4"/>
      <c r="UQK127" s="4"/>
      <c r="UQL127" s="4"/>
      <c r="UQM127" s="4"/>
      <c r="UQN127" s="4"/>
      <c r="UQO127" s="4"/>
      <c r="UQP127" s="4"/>
      <c r="UQQ127" s="4"/>
      <c r="UQR127" s="4"/>
      <c r="UQS127" s="4"/>
      <c r="UQT127" s="4"/>
      <c r="UQU127" s="4"/>
      <c r="UQV127" s="4"/>
      <c r="UQW127" s="4"/>
      <c r="UQX127" s="4"/>
      <c r="UQY127" s="4"/>
      <c r="UQZ127" s="4"/>
      <c r="URA127" s="4"/>
      <c r="URB127" s="4"/>
      <c r="URC127" s="4"/>
      <c r="URD127" s="4"/>
      <c r="URE127" s="4"/>
      <c r="URF127" s="4"/>
      <c r="URG127" s="4"/>
      <c r="URH127" s="4"/>
      <c r="URI127" s="4"/>
      <c r="URJ127" s="4"/>
      <c r="URK127" s="4"/>
      <c r="URL127" s="4"/>
      <c r="URM127" s="4"/>
      <c r="URN127" s="4"/>
      <c r="URO127" s="4"/>
      <c r="URP127" s="4"/>
      <c r="URQ127" s="4"/>
      <c r="URR127" s="4"/>
      <c r="URS127" s="4"/>
      <c r="URT127" s="4"/>
      <c r="URU127" s="4"/>
      <c r="URV127" s="4"/>
      <c r="URW127" s="4"/>
      <c r="URX127" s="4"/>
      <c r="URY127" s="4"/>
      <c r="URZ127" s="4"/>
      <c r="USA127" s="4"/>
      <c r="USB127" s="4"/>
      <c r="USC127" s="4"/>
      <c r="USD127" s="4"/>
      <c r="USE127" s="4"/>
      <c r="USF127" s="4"/>
      <c r="USG127" s="4"/>
      <c r="USH127" s="4"/>
      <c r="USI127" s="4"/>
      <c r="USJ127" s="4"/>
      <c r="USK127" s="4"/>
      <c r="USL127" s="4"/>
      <c r="USM127" s="4"/>
      <c r="USN127" s="4"/>
      <c r="USO127" s="4"/>
      <c r="USP127" s="4"/>
      <c r="USQ127" s="4"/>
      <c r="USR127" s="4"/>
      <c r="USS127" s="4"/>
      <c r="UST127" s="4"/>
      <c r="USU127" s="4"/>
      <c r="USV127" s="4"/>
      <c r="USW127" s="4"/>
      <c r="USX127" s="4"/>
      <c r="USY127" s="4"/>
      <c r="USZ127" s="4"/>
      <c r="UTA127" s="4"/>
      <c r="UTB127" s="4"/>
      <c r="UTC127" s="4"/>
      <c r="UTD127" s="4"/>
      <c r="UTE127" s="4"/>
      <c r="UTF127" s="4"/>
      <c r="UTG127" s="4"/>
      <c r="UTH127" s="4"/>
      <c r="UTI127" s="4"/>
      <c r="UTJ127" s="4"/>
      <c r="UTK127" s="4"/>
      <c r="UTL127" s="4"/>
      <c r="UTM127" s="4"/>
      <c r="UTN127" s="4"/>
      <c r="UTO127" s="4"/>
      <c r="UTP127" s="4"/>
      <c r="UTQ127" s="4"/>
      <c r="UTR127" s="4"/>
      <c r="UTS127" s="4"/>
      <c r="UTT127" s="4"/>
      <c r="UTU127" s="4"/>
      <c r="UTV127" s="4"/>
      <c r="UTW127" s="4"/>
      <c r="UTX127" s="4"/>
      <c r="UTY127" s="4"/>
      <c r="UTZ127" s="4"/>
      <c r="UUA127" s="4"/>
      <c r="UUB127" s="4"/>
      <c r="UUC127" s="4"/>
      <c r="UUD127" s="4"/>
      <c r="UUE127" s="4"/>
      <c r="UUF127" s="4"/>
      <c r="UUG127" s="4"/>
      <c r="UUH127" s="4"/>
      <c r="UUI127" s="4"/>
      <c r="UUJ127" s="4"/>
      <c r="UUK127" s="4"/>
      <c r="UUL127" s="4"/>
      <c r="UUM127" s="4"/>
      <c r="UUN127" s="4"/>
      <c r="UUO127" s="4"/>
      <c r="UUP127" s="4"/>
      <c r="UUQ127" s="4"/>
      <c r="UUR127" s="4"/>
      <c r="UUS127" s="4"/>
      <c r="UUT127" s="4"/>
      <c r="UUU127" s="4"/>
      <c r="UUV127" s="4"/>
      <c r="UUW127" s="4"/>
      <c r="UUX127" s="4"/>
      <c r="UUY127" s="4"/>
      <c r="UUZ127" s="4"/>
      <c r="UVA127" s="4"/>
      <c r="UVB127" s="4"/>
      <c r="UVC127" s="4"/>
      <c r="UVD127" s="4"/>
      <c r="UVE127" s="4"/>
      <c r="UVF127" s="4"/>
      <c r="UVG127" s="4"/>
      <c r="UVH127" s="4"/>
      <c r="UVI127" s="4"/>
      <c r="UVJ127" s="4"/>
      <c r="UVK127" s="4"/>
      <c r="UVL127" s="4"/>
      <c r="UVM127" s="4"/>
      <c r="UVN127" s="4"/>
      <c r="UVO127" s="4"/>
      <c r="UVP127" s="4"/>
      <c r="UVQ127" s="4"/>
      <c r="UVR127" s="4"/>
      <c r="UVS127" s="4"/>
      <c r="UVT127" s="4"/>
      <c r="UVU127" s="4"/>
      <c r="UVV127" s="4"/>
      <c r="UVW127" s="4"/>
      <c r="UVX127" s="4"/>
      <c r="UVY127" s="4"/>
      <c r="UVZ127" s="4"/>
      <c r="UWA127" s="4"/>
      <c r="UWB127" s="4"/>
      <c r="UWC127" s="4"/>
      <c r="UWD127" s="4"/>
      <c r="UWE127" s="4"/>
      <c r="UWF127" s="4"/>
      <c r="UWG127" s="4"/>
      <c r="UWH127" s="4"/>
      <c r="UWI127" s="4"/>
      <c r="UWJ127" s="4"/>
      <c r="UWK127" s="4"/>
      <c r="UWL127" s="4"/>
      <c r="UWM127" s="4"/>
      <c r="UWN127" s="4"/>
      <c r="UWO127" s="4"/>
      <c r="UWP127" s="4"/>
      <c r="UWQ127" s="4"/>
      <c r="UWR127" s="4"/>
      <c r="UWS127" s="4"/>
      <c r="UWT127" s="4"/>
      <c r="UWU127" s="4"/>
      <c r="UWV127" s="4"/>
      <c r="UWW127" s="4"/>
      <c r="UWX127" s="4"/>
      <c r="UWY127" s="4"/>
      <c r="UWZ127" s="4"/>
      <c r="UXA127" s="4"/>
      <c r="UXB127" s="4"/>
      <c r="UXC127" s="4"/>
      <c r="UXD127" s="4"/>
      <c r="UXE127" s="4"/>
      <c r="UXF127" s="4"/>
      <c r="UXG127" s="4"/>
      <c r="UXH127" s="4"/>
      <c r="UXI127" s="4"/>
      <c r="UXJ127" s="4"/>
      <c r="UXK127" s="4"/>
      <c r="UXL127" s="4"/>
      <c r="UXM127" s="4"/>
      <c r="UXN127" s="4"/>
      <c r="UXO127" s="4"/>
      <c r="UXP127" s="4"/>
      <c r="UXQ127" s="4"/>
      <c r="UXR127" s="4"/>
      <c r="UXS127" s="4"/>
      <c r="UXT127" s="4"/>
      <c r="UXU127" s="4"/>
      <c r="UXV127" s="4"/>
      <c r="UXW127" s="4"/>
      <c r="UXX127" s="4"/>
      <c r="UXY127" s="4"/>
      <c r="UXZ127" s="4"/>
      <c r="UYA127" s="4"/>
      <c r="UYB127" s="4"/>
      <c r="UYC127" s="4"/>
      <c r="UYD127" s="4"/>
      <c r="UYE127" s="4"/>
      <c r="UYF127" s="4"/>
      <c r="UYG127" s="4"/>
      <c r="UYH127" s="4"/>
      <c r="UYI127" s="4"/>
      <c r="UYJ127" s="4"/>
      <c r="UYK127" s="4"/>
      <c r="UYL127" s="4"/>
      <c r="UYM127" s="4"/>
      <c r="UYN127" s="4"/>
      <c r="UYO127" s="4"/>
      <c r="UYP127" s="4"/>
      <c r="UYQ127" s="4"/>
      <c r="UYR127" s="4"/>
      <c r="UYS127" s="4"/>
      <c r="UYT127" s="4"/>
      <c r="UYU127" s="4"/>
      <c r="UYV127" s="4"/>
      <c r="UYW127" s="4"/>
      <c r="UYX127" s="4"/>
      <c r="UYY127" s="4"/>
      <c r="UYZ127" s="4"/>
      <c r="UZA127" s="4"/>
      <c r="UZB127" s="4"/>
      <c r="UZC127" s="4"/>
      <c r="UZD127" s="4"/>
      <c r="UZE127" s="4"/>
      <c r="UZF127" s="4"/>
      <c r="UZG127" s="4"/>
      <c r="UZH127" s="4"/>
      <c r="UZI127" s="4"/>
      <c r="UZJ127" s="4"/>
      <c r="UZK127" s="4"/>
      <c r="UZL127" s="4"/>
      <c r="UZM127" s="4"/>
      <c r="UZN127" s="4"/>
      <c r="UZO127" s="4"/>
      <c r="UZP127" s="4"/>
      <c r="UZQ127" s="4"/>
      <c r="UZR127" s="4"/>
      <c r="UZS127" s="4"/>
      <c r="UZT127" s="4"/>
      <c r="UZU127" s="4"/>
      <c r="UZV127" s="4"/>
      <c r="UZW127" s="4"/>
      <c r="UZX127" s="4"/>
      <c r="UZY127" s="4"/>
      <c r="UZZ127" s="4"/>
      <c r="VAA127" s="4"/>
      <c r="VAB127" s="4"/>
      <c r="VAC127" s="4"/>
      <c r="VAD127" s="4"/>
      <c r="VAE127" s="4"/>
      <c r="VAF127" s="4"/>
      <c r="VAG127" s="4"/>
      <c r="VAH127" s="4"/>
      <c r="VAI127" s="4"/>
      <c r="VAJ127" s="4"/>
      <c r="VAK127" s="4"/>
      <c r="VAL127" s="4"/>
      <c r="VAM127" s="4"/>
      <c r="VAN127" s="4"/>
      <c r="VAO127" s="4"/>
      <c r="VAP127" s="4"/>
      <c r="VAQ127" s="4"/>
      <c r="VAR127" s="4"/>
      <c r="VAS127" s="4"/>
      <c r="VAT127" s="4"/>
      <c r="VAU127" s="4"/>
      <c r="VAV127" s="4"/>
      <c r="VAW127" s="4"/>
      <c r="VAX127" s="4"/>
      <c r="VAY127" s="4"/>
      <c r="VAZ127" s="4"/>
      <c r="VBA127" s="4"/>
      <c r="VBB127" s="4"/>
      <c r="VBC127" s="4"/>
      <c r="VBD127" s="4"/>
      <c r="VBE127" s="4"/>
      <c r="VBF127" s="4"/>
      <c r="VBG127" s="4"/>
      <c r="VBH127" s="4"/>
      <c r="VBI127" s="4"/>
      <c r="VBJ127" s="4"/>
      <c r="VBK127" s="4"/>
      <c r="VBL127" s="4"/>
      <c r="VBM127" s="4"/>
      <c r="VBN127" s="4"/>
      <c r="VBO127" s="4"/>
      <c r="VBP127" s="4"/>
      <c r="VBQ127" s="4"/>
      <c r="VBR127" s="4"/>
      <c r="VBS127" s="4"/>
      <c r="VBT127" s="4"/>
      <c r="VBU127" s="4"/>
      <c r="VBV127" s="4"/>
      <c r="VBW127" s="4"/>
      <c r="VBX127" s="4"/>
      <c r="VBY127" s="4"/>
      <c r="VBZ127" s="4"/>
      <c r="VCA127" s="4"/>
      <c r="VCB127" s="4"/>
      <c r="VCC127" s="4"/>
      <c r="VCD127" s="4"/>
      <c r="VCE127" s="4"/>
      <c r="VCF127" s="4"/>
      <c r="VCG127" s="4"/>
      <c r="VCH127" s="4"/>
      <c r="VCI127" s="4"/>
      <c r="VCJ127" s="4"/>
      <c r="VCK127" s="4"/>
      <c r="VCL127" s="4"/>
      <c r="VCM127" s="4"/>
      <c r="VCN127" s="4"/>
      <c r="VCO127" s="4"/>
      <c r="VCP127" s="4"/>
      <c r="VCQ127" s="4"/>
      <c r="VCR127" s="4"/>
      <c r="VCS127" s="4"/>
      <c r="VCT127" s="4"/>
      <c r="VCU127" s="4"/>
      <c r="VCV127" s="4"/>
      <c r="VCW127" s="4"/>
      <c r="VCX127" s="4"/>
      <c r="VCY127" s="4"/>
      <c r="VCZ127" s="4"/>
      <c r="VDA127" s="4"/>
      <c r="VDB127" s="4"/>
      <c r="VDC127" s="4"/>
      <c r="VDD127" s="4"/>
      <c r="VDE127" s="4"/>
      <c r="VDF127" s="4"/>
      <c r="VDG127" s="4"/>
      <c r="VDH127" s="4"/>
      <c r="VDI127" s="4"/>
      <c r="VDJ127" s="4"/>
      <c r="VDK127" s="4"/>
      <c r="VDL127" s="4"/>
      <c r="VDM127" s="4"/>
      <c r="VDN127" s="4"/>
      <c r="VDO127" s="4"/>
      <c r="VDP127" s="4"/>
      <c r="VDQ127" s="4"/>
      <c r="VDR127" s="4"/>
      <c r="VDS127" s="4"/>
      <c r="VDT127" s="4"/>
      <c r="VDU127" s="4"/>
      <c r="VDV127" s="4"/>
      <c r="VDW127" s="4"/>
      <c r="VDX127" s="4"/>
      <c r="VDY127" s="4"/>
      <c r="VDZ127" s="4"/>
      <c r="VEA127" s="4"/>
      <c r="VEB127" s="4"/>
      <c r="VEC127" s="4"/>
      <c r="VED127" s="4"/>
      <c r="VEE127" s="4"/>
      <c r="VEF127" s="4"/>
      <c r="VEG127" s="4"/>
      <c r="VEH127" s="4"/>
      <c r="VEI127" s="4"/>
      <c r="VEJ127" s="4"/>
      <c r="VEK127" s="4"/>
      <c r="VEL127" s="4"/>
      <c r="VEM127" s="4"/>
      <c r="VEN127" s="4"/>
      <c r="VEO127" s="4"/>
      <c r="VEP127" s="4"/>
      <c r="VEQ127" s="4"/>
      <c r="VER127" s="4"/>
      <c r="VES127" s="4"/>
      <c r="VET127" s="4"/>
      <c r="VEU127" s="4"/>
      <c r="VEV127" s="4"/>
      <c r="VEW127" s="4"/>
      <c r="VEX127" s="4"/>
      <c r="VEY127" s="4"/>
      <c r="VEZ127" s="4"/>
      <c r="VFA127" s="4"/>
      <c r="VFB127" s="4"/>
      <c r="VFC127" s="4"/>
      <c r="VFD127" s="4"/>
      <c r="VFE127" s="4"/>
      <c r="VFF127" s="4"/>
      <c r="VFG127" s="4"/>
      <c r="VFH127" s="4"/>
      <c r="VFI127" s="4"/>
      <c r="VFJ127" s="4"/>
      <c r="VFK127" s="4"/>
      <c r="VFL127" s="4"/>
      <c r="VFM127" s="4"/>
      <c r="VFN127" s="4"/>
      <c r="VFO127" s="4"/>
      <c r="VFP127" s="4"/>
      <c r="VFQ127" s="4"/>
      <c r="VFR127" s="4"/>
      <c r="VFS127" s="4"/>
      <c r="VFT127" s="4"/>
      <c r="VFU127" s="4"/>
      <c r="VFV127" s="4"/>
      <c r="VFW127" s="4"/>
      <c r="VFX127" s="4"/>
      <c r="VFY127" s="4"/>
      <c r="VFZ127" s="4"/>
      <c r="VGA127" s="4"/>
      <c r="VGB127" s="4"/>
      <c r="VGC127" s="4"/>
      <c r="VGD127" s="4"/>
      <c r="VGE127" s="4"/>
      <c r="VGF127" s="4"/>
      <c r="VGG127" s="4"/>
      <c r="VGH127" s="4"/>
      <c r="VGI127" s="4"/>
      <c r="VGJ127" s="4"/>
      <c r="VGK127" s="4"/>
      <c r="VGL127" s="4"/>
      <c r="VGM127" s="4"/>
      <c r="VGN127" s="4"/>
      <c r="VGO127" s="4"/>
      <c r="VGP127" s="4"/>
      <c r="VGQ127" s="4"/>
      <c r="VGR127" s="4"/>
      <c r="VGS127" s="4"/>
      <c r="VGT127" s="4"/>
      <c r="VGU127" s="4"/>
      <c r="VGV127" s="4"/>
      <c r="VGW127" s="4"/>
      <c r="VGX127" s="4"/>
      <c r="VGY127" s="4"/>
      <c r="VGZ127" s="4"/>
      <c r="VHA127" s="4"/>
      <c r="VHB127" s="4"/>
      <c r="VHC127" s="4"/>
      <c r="VHD127" s="4"/>
      <c r="VHE127" s="4"/>
      <c r="VHF127" s="4"/>
      <c r="VHG127" s="4"/>
      <c r="VHH127" s="4"/>
      <c r="VHI127" s="4"/>
      <c r="VHJ127" s="4"/>
      <c r="VHK127" s="4"/>
      <c r="VHL127" s="4"/>
      <c r="VHM127" s="4"/>
      <c r="VHN127" s="4"/>
      <c r="VHO127" s="4"/>
      <c r="VHP127" s="4"/>
      <c r="VHQ127" s="4"/>
      <c r="VHR127" s="4"/>
      <c r="VHS127" s="4"/>
      <c r="VHT127" s="4"/>
      <c r="VHU127" s="4"/>
      <c r="VHV127" s="4"/>
      <c r="VHW127" s="4"/>
      <c r="VHX127" s="4"/>
      <c r="VHY127" s="4"/>
      <c r="VHZ127" s="4"/>
      <c r="VIA127" s="4"/>
      <c r="VIB127" s="4"/>
      <c r="VIC127" s="4"/>
      <c r="VID127" s="4"/>
      <c r="VIE127" s="4"/>
      <c r="VIF127" s="4"/>
      <c r="VIG127" s="4"/>
      <c r="VIH127" s="4"/>
      <c r="VII127" s="4"/>
      <c r="VIJ127" s="4"/>
      <c r="VIK127" s="4"/>
      <c r="VIL127" s="4"/>
      <c r="VIM127" s="4"/>
      <c r="VIN127" s="4"/>
      <c r="VIO127" s="4"/>
      <c r="VIP127" s="4"/>
      <c r="VIQ127" s="4"/>
      <c r="VIR127" s="4"/>
      <c r="VIS127" s="4"/>
      <c r="VIT127" s="4"/>
      <c r="VIU127" s="4"/>
      <c r="VIV127" s="4"/>
      <c r="VIW127" s="4"/>
      <c r="VIX127" s="4"/>
      <c r="VIY127" s="4"/>
      <c r="VIZ127" s="4"/>
      <c r="VJA127" s="4"/>
      <c r="VJB127" s="4"/>
      <c r="VJC127" s="4"/>
      <c r="VJD127" s="4"/>
      <c r="VJE127" s="4"/>
      <c r="VJF127" s="4"/>
      <c r="VJG127" s="4"/>
      <c r="VJH127" s="4"/>
      <c r="VJI127" s="4"/>
      <c r="VJJ127" s="4"/>
      <c r="VJK127" s="4"/>
      <c r="VJL127" s="4"/>
      <c r="VJM127" s="4"/>
      <c r="VJN127" s="4"/>
      <c r="VJO127" s="4"/>
      <c r="VJP127" s="4"/>
      <c r="VJQ127" s="4"/>
      <c r="VJR127" s="4"/>
      <c r="VJS127" s="4"/>
      <c r="VJT127" s="4"/>
      <c r="VJU127" s="4"/>
      <c r="VJV127" s="4"/>
      <c r="VJW127" s="4"/>
      <c r="VJX127" s="4"/>
      <c r="VJY127" s="4"/>
      <c r="VJZ127" s="4"/>
      <c r="VKA127" s="4"/>
      <c r="VKB127" s="4"/>
      <c r="VKC127" s="4"/>
      <c r="VKD127" s="4"/>
      <c r="VKE127" s="4"/>
      <c r="VKF127" s="4"/>
      <c r="VKG127" s="4"/>
      <c r="VKH127" s="4"/>
      <c r="VKI127" s="4"/>
      <c r="VKJ127" s="4"/>
      <c r="VKK127" s="4"/>
      <c r="VKL127" s="4"/>
      <c r="VKM127" s="4"/>
      <c r="VKN127" s="4"/>
      <c r="VKO127" s="4"/>
      <c r="VKP127" s="4"/>
      <c r="VKQ127" s="4"/>
      <c r="VKR127" s="4"/>
      <c r="VKS127" s="4"/>
      <c r="VKT127" s="4"/>
      <c r="VKU127" s="4"/>
      <c r="VKV127" s="4"/>
      <c r="VKW127" s="4"/>
      <c r="VKX127" s="4"/>
      <c r="VKY127" s="4"/>
      <c r="VKZ127" s="4"/>
      <c r="VLA127" s="4"/>
      <c r="VLB127" s="4"/>
      <c r="VLC127" s="4"/>
      <c r="VLD127" s="4"/>
      <c r="VLE127" s="4"/>
      <c r="VLF127" s="4"/>
      <c r="VLG127" s="4"/>
      <c r="VLH127" s="4"/>
      <c r="VLI127" s="4"/>
      <c r="VLJ127" s="4"/>
      <c r="VLK127" s="4"/>
      <c r="VLL127" s="4"/>
      <c r="VLM127" s="4"/>
      <c r="VLN127" s="4"/>
      <c r="VLO127" s="4"/>
      <c r="VLP127" s="4"/>
      <c r="VLQ127" s="4"/>
      <c r="VLR127" s="4"/>
      <c r="VLS127" s="4"/>
      <c r="VLT127" s="4"/>
      <c r="VLU127" s="4"/>
      <c r="VLV127" s="4"/>
      <c r="VLW127" s="4"/>
      <c r="VLX127" s="4"/>
      <c r="VLY127" s="4"/>
      <c r="VLZ127" s="4"/>
      <c r="VMA127" s="4"/>
      <c r="VMB127" s="4"/>
      <c r="VMC127" s="4"/>
      <c r="VMD127" s="4"/>
      <c r="VME127" s="4"/>
      <c r="VMF127" s="4"/>
      <c r="VMG127" s="4"/>
      <c r="VMH127" s="4"/>
      <c r="VMI127" s="4"/>
      <c r="VMJ127" s="4"/>
      <c r="VMK127" s="4"/>
      <c r="VML127" s="4"/>
      <c r="VMM127" s="4"/>
      <c r="VMN127" s="4"/>
      <c r="VMO127" s="4"/>
      <c r="VMP127" s="4"/>
      <c r="VMQ127" s="4"/>
      <c r="VMR127" s="4"/>
      <c r="VMS127" s="4"/>
      <c r="VMT127" s="4"/>
      <c r="VMU127" s="4"/>
      <c r="VMV127" s="4"/>
      <c r="VMW127" s="4"/>
      <c r="VMX127" s="4"/>
      <c r="VMY127" s="4"/>
      <c r="VMZ127" s="4"/>
      <c r="VNA127" s="4"/>
      <c r="VNB127" s="4"/>
      <c r="VNC127" s="4"/>
      <c r="VND127" s="4"/>
      <c r="VNE127" s="4"/>
      <c r="VNF127" s="4"/>
      <c r="VNG127" s="4"/>
      <c r="VNH127" s="4"/>
      <c r="VNI127" s="4"/>
      <c r="VNJ127" s="4"/>
      <c r="VNK127" s="4"/>
      <c r="VNL127" s="4"/>
      <c r="VNM127" s="4"/>
      <c r="VNN127" s="4"/>
      <c r="VNO127" s="4"/>
      <c r="VNP127" s="4"/>
      <c r="VNQ127" s="4"/>
      <c r="VNR127" s="4"/>
      <c r="VNS127" s="4"/>
      <c r="VNT127" s="4"/>
      <c r="VNU127" s="4"/>
      <c r="VNV127" s="4"/>
      <c r="VNW127" s="4"/>
      <c r="VNX127" s="4"/>
      <c r="VNY127" s="4"/>
      <c r="VNZ127" s="4"/>
      <c r="VOA127" s="4"/>
      <c r="VOB127" s="4"/>
      <c r="VOC127" s="4"/>
      <c r="VOD127" s="4"/>
      <c r="VOE127" s="4"/>
      <c r="VOF127" s="4"/>
      <c r="VOG127" s="4"/>
      <c r="VOH127" s="4"/>
      <c r="VOI127" s="4"/>
      <c r="VOJ127" s="4"/>
      <c r="VOK127" s="4"/>
      <c r="VOL127" s="4"/>
      <c r="VOM127" s="4"/>
      <c r="VON127" s="4"/>
      <c r="VOO127" s="4"/>
      <c r="VOP127" s="4"/>
      <c r="VOQ127" s="4"/>
      <c r="VOR127" s="4"/>
      <c r="VOS127" s="4"/>
      <c r="VOT127" s="4"/>
      <c r="VOU127" s="4"/>
      <c r="VOV127" s="4"/>
      <c r="VOW127" s="4"/>
      <c r="VOX127" s="4"/>
      <c r="VOY127" s="4"/>
      <c r="VOZ127" s="4"/>
      <c r="VPA127" s="4"/>
      <c r="VPB127" s="4"/>
      <c r="VPC127" s="4"/>
      <c r="VPD127" s="4"/>
      <c r="VPE127" s="4"/>
      <c r="VPF127" s="4"/>
      <c r="VPG127" s="4"/>
      <c r="VPH127" s="4"/>
      <c r="VPI127" s="4"/>
      <c r="VPJ127" s="4"/>
      <c r="VPK127" s="4"/>
      <c r="VPL127" s="4"/>
      <c r="VPM127" s="4"/>
      <c r="VPN127" s="4"/>
      <c r="VPO127" s="4"/>
      <c r="VPP127" s="4"/>
      <c r="VPQ127" s="4"/>
      <c r="VPR127" s="4"/>
      <c r="VPS127" s="4"/>
      <c r="VPT127" s="4"/>
      <c r="VPU127" s="4"/>
      <c r="VPV127" s="4"/>
      <c r="VPW127" s="4"/>
      <c r="VPX127" s="4"/>
      <c r="VPY127" s="4"/>
      <c r="VPZ127" s="4"/>
      <c r="VQA127" s="4"/>
      <c r="VQB127" s="4"/>
      <c r="VQC127" s="4"/>
      <c r="VQD127" s="4"/>
      <c r="VQE127" s="4"/>
      <c r="VQF127" s="4"/>
      <c r="VQG127" s="4"/>
      <c r="VQH127" s="4"/>
      <c r="VQI127" s="4"/>
      <c r="VQJ127" s="4"/>
      <c r="VQK127" s="4"/>
      <c r="VQL127" s="4"/>
      <c r="VQM127" s="4"/>
      <c r="VQN127" s="4"/>
      <c r="VQO127" s="4"/>
      <c r="VQP127" s="4"/>
      <c r="VQQ127" s="4"/>
      <c r="VQR127" s="4"/>
      <c r="VQS127" s="4"/>
      <c r="VQT127" s="4"/>
      <c r="VQU127" s="4"/>
      <c r="VQV127" s="4"/>
      <c r="VQW127" s="4"/>
      <c r="VQX127" s="4"/>
      <c r="VQY127" s="4"/>
      <c r="VQZ127" s="4"/>
      <c r="VRA127" s="4"/>
      <c r="VRB127" s="4"/>
      <c r="VRC127" s="4"/>
      <c r="VRD127" s="4"/>
      <c r="VRE127" s="4"/>
      <c r="VRF127" s="4"/>
      <c r="VRG127" s="4"/>
      <c r="VRH127" s="4"/>
      <c r="VRI127" s="4"/>
      <c r="VRJ127" s="4"/>
      <c r="VRK127" s="4"/>
      <c r="VRL127" s="4"/>
      <c r="VRM127" s="4"/>
      <c r="VRN127" s="4"/>
      <c r="VRO127" s="4"/>
      <c r="VRP127" s="4"/>
      <c r="VRQ127" s="4"/>
      <c r="VRR127" s="4"/>
      <c r="VRS127" s="4"/>
      <c r="VRT127" s="4"/>
      <c r="VRU127" s="4"/>
      <c r="VRV127" s="4"/>
      <c r="VRW127" s="4"/>
      <c r="VRX127" s="4"/>
      <c r="VRY127" s="4"/>
      <c r="VRZ127" s="4"/>
      <c r="VSA127" s="4"/>
      <c r="VSB127" s="4"/>
      <c r="VSC127" s="4"/>
      <c r="VSD127" s="4"/>
      <c r="VSE127" s="4"/>
      <c r="VSF127" s="4"/>
      <c r="VSG127" s="4"/>
      <c r="VSH127" s="4"/>
      <c r="VSI127" s="4"/>
      <c r="VSJ127" s="4"/>
      <c r="VSK127" s="4"/>
      <c r="VSL127" s="4"/>
      <c r="VSM127" s="4"/>
      <c r="VSN127" s="4"/>
      <c r="VSO127" s="4"/>
      <c r="VSP127" s="4"/>
      <c r="VSQ127" s="4"/>
      <c r="VSR127" s="4"/>
      <c r="VSS127" s="4"/>
      <c r="VST127" s="4"/>
      <c r="VSU127" s="4"/>
      <c r="VSV127" s="4"/>
      <c r="VSW127" s="4"/>
      <c r="VSX127" s="4"/>
      <c r="VSY127" s="4"/>
      <c r="VSZ127" s="4"/>
      <c r="VTA127" s="4"/>
      <c r="VTB127" s="4"/>
      <c r="VTC127" s="4"/>
      <c r="VTD127" s="4"/>
      <c r="VTE127" s="4"/>
      <c r="VTF127" s="4"/>
      <c r="VTG127" s="4"/>
      <c r="VTH127" s="4"/>
      <c r="VTI127" s="4"/>
      <c r="VTJ127" s="4"/>
      <c r="VTK127" s="4"/>
      <c r="VTL127" s="4"/>
      <c r="VTM127" s="4"/>
      <c r="VTN127" s="4"/>
      <c r="VTO127" s="4"/>
      <c r="VTP127" s="4"/>
      <c r="VTQ127" s="4"/>
      <c r="VTR127" s="4"/>
      <c r="VTS127" s="4"/>
      <c r="VTT127" s="4"/>
      <c r="VTU127" s="4"/>
      <c r="VTV127" s="4"/>
      <c r="VTW127" s="4"/>
      <c r="VTX127" s="4"/>
      <c r="VTY127" s="4"/>
      <c r="VTZ127" s="4"/>
      <c r="VUA127" s="4"/>
      <c r="VUB127" s="4"/>
      <c r="VUC127" s="4"/>
      <c r="VUD127" s="4"/>
      <c r="VUE127" s="4"/>
      <c r="VUF127" s="4"/>
      <c r="VUG127" s="4"/>
      <c r="VUH127" s="4"/>
      <c r="VUI127" s="4"/>
      <c r="VUJ127" s="4"/>
      <c r="VUK127" s="4"/>
      <c r="VUL127" s="4"/>
      <c r="VUM127" s="4"/>
      <c r="VUN127" s="4"/>
      <c r="VUO127" s="4"/>
      <c r="VUP127" s="4"/>
      <c r="VUQ127" s="4"/>
      <c r="VUR127" s="4"/>
      <c r="VUS127" s="4"/>
      <c r="VUT127" s="4"/>
      <c r="VUU127" s="4"/>
      <c r="VUV127" s="4"/>
      <c r="VUW127" s="4"/>
      <c r="VUX127" s="4"/>
      <c r="VUY127" s="4"/>
      <c r="VUZ127" s="4"/>
      <c r="VVA127" s="4"/>
      <c r="VVB127" s="4"/>
      <c r="VVC127" s="4"/>
      <c r="VVD127" s="4"/>
      <c r="VVE127" s="4"/>
      <c r="VVF127" s="4"/>
      <c r="VVG127" s="4"/>
      <c r="VVH127" s="4"/>
      <c r="VVI127" s="4"/>
      <c r="VVJ127" s="4"/>
      <c r="VVK127" s="4"/>
      <c r="VVL127" s="4"/>
      <c r="VVM127" s="4"/>
      <c r="VVN127" s="4"/>
      <c r="VVO127" s="4"/>
      <c r="VVP127" s="4"/>
      <c r="VVQ127" s="4"/>
      <c r="VVR127" s="4"/>
      <c r="VVS127" s="4"/>
      <c r="VVT127" s="4"/>
      <c r="VVU127" s="4"/>
      <c r="VVV127" s="4"/>
      <c r="VVW127" s="4"/>
      <c r="VVX127" s="4"/>
      <c r="VVY127" s="4"/>
      <c r="VVZ127" s="4"/>
      <c r="VWA127" s="4"/>
      <c r="VWB127" s="4"/>
      <c r="VWC127" s="4"/>
      <c r="VWD127" s="4"/>
      <c r="VWE127" s="4"/>
      <c r="VWF127" s="4"/>
      <c r="VWG127" s="4"/>
      <c r="VWH127" s="4"/>
      <c r="VWI127" s="4"/>
      <c r="VWJ127" s="4"/>
      <c r="VWK127" s="4"/>
      <c r="VWL127" s="4"/>
      <c r="VWM127" s="4"/>
      <c r="VWN127" s="4"/>
      <c r="VWO127" s="4"/>
      <c r="VWP127" s="4"/>
      <c r="VWQ127" s="4"/>
      <c r="VWR127" s="4"/>
      <c r="VWS127" s="4"/>
      <c r="VWT127" s="4"/>
      <c r="VWU127" s="4"/>
      <c r="VWV127" s="4"/>
      <c r="VWW127" s="4"/>
      <c r="VWX127" s="4"/>
      <c r="VWY127" s="4"/>
      <c r="VWZ127" s="4"/>
      <c r="VXA127" s="4"/>
      <c r="VXB127" s="4"/>
      <c r="VXC127" s="4"/>
      <c r="VXD127" s="4"/>
      <c r="VXE127" s="4"/>
      <c r="VXF127" s="4"/>
      <c r="VXG127" s="4"/>
      <c r="VXH127" s="4"/>
      <c r="VXI127" s="4"/>
      <c r="VXJ127" s="4"/>
      <c r="VXK127" s="4"/>
      <c r="VXL127" s="4"/>
      <c r="VXM127" s="4"/>
      <c r="VXN127" s="4"/>
      <c r="VXO127" s="4"/>
      <c r="VXP127" s="4"/>
      <c r="VXQ127" s="4"/>
      <c r="VXR127" s="4"/>
      <c r="VXS127" s="4"/>
      <c r="VXT127" s="4"/>
      <c r="VXU127" s="4"/>
      <c r="VXV127" s="4"/>
      <c r="VXW127" s="4"/>
      <c r="VXX127" s="4"/>
      <c r="VXY127" s="4"/>
      <c r="VXZ127" s="4"/>
      <c r="VYA127" s="4"/>
      <c r="VYB127" s="4"/>
      <c r="VYC127" s="4"/>
      <c r="VYD127" s="4"/>
      <c r="VYE127" s="4"/>
      <c r="VYF127" s="4"/>
      <c r="VYG127" s="4"/>
      <c r="VYH127" s="4"/>
      <c r="VYI127" s="4"/>
      <c r="VYJ127" s="4"/>
      <c r="VYK127" s="4"/>
      <c r="VYL127" s="4"/>
      <c r="VYM127" s="4"/>
      <c r="VYN127" s="4"/>
      <c r="VYO127" s="4"/>
      <c r="VYP127" s="4"/>
      <c r="VYQ127" s="4"/>
      <c r="VYR127" s="4"/>
      <c r="VYS127" s="4"/>
      <c r="VYT127" s="4"/>
      <c r="VYU127" s="4"/>
      <c r="VYV127" s="4"/>
      <c r="VYW127" s="4"/>
      <c r="VYX127" s="4"/>
      <c r="VYY127" s="4"/>
      <c r="VYZ127" s="4"/>
      <c r="VZA127" s="4"/>
      <c r="VZB127" s="4"/>
      <c r="VZC127" s="4"/>
      <c r="VZD127" s="4"/>
      <c r="VZE127" s="4"/>
      <c r="VZF127" s="4"/>
      <c r="VZG127" s="4"/>
      <c r="VZH127" s="4"/>
      <c r="VZI127" s="4"/>
      <c r="VZJ127" s="4"/>
      <c r="VZK127" s="4"/>
      <c r="VZL127" s="4"/>
      <c r="VZM127" s="4"/>
      <c r="VZN127" s="4"/>
      <c r="VZO127" s="4"/>
      <c r="VZP127" s="4"/>
      <c r="VZQ127" s="4"/>
      <c r="VZR127" s="4"/>
      <c r="VZS127" s="4"/>
      <c r="VZT127" s="4"/>
      <c r="VZU127" s="4"/>
      <c r="VZV127" s="4"/>
      <c r="VZW127" s="4"/>
      <c r="VZX127" s="4"/>
      <c r="VZY127" s="4"/>
      <c r="VZZ127" s="4"/>
      <c r="WAA127" s="4"/>
      <c r="WAB127" s="4"/>
      <c r="WAC127" s="4"/>
      <c r="WAD127" s="4"/>
      <c r="WAE127" s="4"/>
      <c r="WAF127" s="4"/>
      <c r="WAG127" s="4"/>
      <c r="WAH127" s="4"/>
      <c r="WAI127" s="4"/>
      <c r="WAJ127" s="4"/>
      <c r="WAK127" s="4"/>
      <c r="WAL127" s="4"/>
      <c r="WAM127" s="4"/>
      <c r="WAN127" s="4"/>
      <c r="WAO127" s="4"/>
      <c r="WAP127" s="4"/>
      <c r="WAQ127" s="4"/>
      <c r="WAR127" s="4"/>
      <c r="WAS127" s="4"/>
      <c r="WAT127" s="4"/>
      <c r="WAU127" s="4"/>
      <c r="WAV127" s="4"/>
      <c r="WAW127" s="4"/>
      <c r="WAX127" s="4"/>
      <c r="WAY127" s="4"/>
      <c r="WAZ127" s="4"/>
      <c r="WBA127" s="4"/>
      <c r="WBB127" s="4"/>
      <c r="WBC127" s="4"/>
      <c r="WBD127" s="4"/>
      <c r="WBE127" s="4"/>
      <c r="WBF127" s="4"/>
      <c r="WBG127" s="4"/>
      <c r="WBH127" s="4"/>
      <c r="WBI127" s="4"/>
      <c r="WBJ127" s="4"/>
      <c r="WBK127" s="4"/>
      <c r="WBL127" s="4"/>
      <c r="WBM127" s="4"/>
      <c r="WBN127" s="4"/>
      <c r="WBO127" s="4"/>
      <c r="WBP127" s="4"/>
      <c r="WBQ127" s="4"/>
      <c r="WBR127" s="4"/>
      <c r="WBS127" s="4"/>
      <c r="WBT127" s="4"/>
      <c r="WBU127" s="4"/>
      <c r="WBV127" s="4"/>
      <c r="WBW127" s="4"/>
      <c r="WBX127" s="4"/>
      <c r="WBY127" s="4"/>
      <c r="WBZ127" s="4"/>
      <c r="WCA127" s="4"/>
      <c r="WCB127" s="4"/>
      <c r="WCC127" s="4"/>
      <c r="WCD127" s="4"/>
      <c r="WCE127" s="4"/>
      <c r="WCF127" s="4"/>
      <c r="WCG127" s="4"/>
      <c r="WCH127" s="4"/>
      <c r="WCI127" s="4"/>
      <c r="WCJ127" s="4"/>
      <c r="WCK127" s="4"/>
      <c r="WCL127" s="4"/>
      <c r="WCM127" s="4"/>
      <c r="WCN127" s="4"/>
      <c r="WCO127" s="4"/>
      <c r="WCP127" s="4"/>
      <c r="WCQ127" s="4"/>
      <c r="WCR127" s="4"/>
      <c r="WCS127" s="4"/>
      <c r="WCT127" s="4"/>
      <c r="WCU127" s="4"/>
      <c r="WCV127" s="4"/>
      <c r="WCW127" s="4"/>
      <c r="WCX127" s="4"/>
      <c r="WCY127" s="4"/>
      <c r="WCZ127" s="4"/>
      <c r="WDA127" s="4"/>
      <c r="WDB127" s="4"/>
      <c r="WDC127" s="4"/>
      <c r="WDD127" s="4"/>
      <c r="WDE127" s="4"/>
      <c r="WDF127" s="4"/>
      <c r="WDG127" s="4"/>
      <c r="WDH127" s="4"/>
      <c r="WDI127" s="4"/>
      <c r="WDJ127" s="4"/>
      <c r="WDK127" s="4"/>
      <c r="WDL127" s="4"/>
      <c r="WDM127" s="4"/>
      <c r="WDN127" s="4"/>
      <c r="WDO127" s="4"/>
      <c r="WDP127" s="4"/>
      <c r="WDQ127" s="4"/>
      <c r="WDR127" s="4"/>
      <c r="WDS127" s="4"/>
      <c r="WDT127" s="4"/>
      <c r="WDU127" s="4"/>
      <c r="WDV127" s="4"/>
      <c r="WDW127" s="4"/>
      <c r="WDX127" s="4"/>
      <c r="WDY127" s="4"/>
      <c r="WDZ127" s="4"/>
      <c r="WEA127" s="4"/>
      <c r="WEB127" s="4"/>
      <c r="WEC127" s="4"/>
      <c r="WED127" s="4"/>
      <c r="WEE127" s="4"/>
      <c r="WEF127" s="4"/>
      <c r="WEG127" s="4"/>
      <c r="WEH127" s="4"/>
      <c r="WEI127" s="4"/>
      <c r="WEJ127" s="4"/>
      <c r="WEK127" s="4"/>
      <c r="WEL127" s="4"/>
      <c r="WEM127" s="4"/>
      <c r="WEN127" s="4"/>
      <c r="WEO127" s="4"/>
      <c r="WEP127" s="4"/>
      <c r="WEQ127" s="4"/>
      <c r="WER127" s="4"/>
      <c r="WES127" s="4"/>
      <c r="WET127" s="4"/>
      <c r="WEU127" s="4"/>
      <c r="WEV127" s="4"/>
      <c r="WEW127" s="4"/>
      <c r="WEX127" s="4"/>
      <c r="WEY127" s="4"/>
      <c r="WEZ127" s="4"/>
      <c r="WFA127" s="4"/>
      <c r="WFB127" s="4"/>
      <c r="WFC127" s="4"/>
      <c r="WFD127" s="4"/>
      <c r="WFE127" s="4"/>
      <c r="WFF127" s="4"/>
      <c r="WFG127" s="4"/>
      <c r="WFH127" s="4"/>
      <c r="WFI127" s="4"/>
      <c r="WFJ127" s="4"/>
      <c r="WFK127" s="4"/>
      <c r="WFL127" s="4"/>
      <c r="WFM127" s="4"/>
      <c r="WFN127" s="4"/>
      <c r="WFO127" s="4"/>
      <c r="WFP127" s="4"/>
      <c r="WFQ127" s="4"/>
      <c r="WFR127" s="4"/>
      <c r="WFS127" s="4"/>
      <c r="WFT127" s="4"/>
      <c r="WFU127" s="4"/>
      <c r="WFV127" s="4"/>
      <c r="WFW127" s="4"/>
      <c r="WFX127" s="4"/>
      <c r="WFY127" s="4"/>
      <c r="WFZ127" s="4"/>
      <c r="WGA127" s="4"/>
      <c r="WGB127" s="4"/>
      <c r="WGC127" s="4"/>
      <c r="WGD127" s="4"/>
      <c r="WGE127" s="4"/>
      <c r="WGF127" s="4"/>
      <c r="WGG127" s="4"/>
      <c r="WGH127" s="4"/>
      <c r="WGI127" s="4"/>
      <c r="WGJ127" s="4"/>
      <c r="WGK127" s="4"/>
      <c r="WGL127" s="4"/>
      <c r="WGM127" s="4"/>
      <c r="WGN127" s="4"/>
      <c r="WGO127" s="4"/>
      <c r="WGP127" s="4"/>
      <c r="WGQ127" s="4"/>
      <c r="WGR127" s="4"/>
      <c r="WGS127" s="4"/>
      <c r="WGT127" s="4"/>
      <c r="WGU127" s="4"/>
      <c r="WGV127" s="4"/>
      <c r="WGW127" s="4"/>
      <c r="WGX127" s="4"/>
      <c r="WGY127" s="4"/>
      <c r="WGZ127" s="4"/>
      <c r="WHA127" s="4"/>
      <c r="WHB127" s="4"/>
      <c r="WHC127" s="4"/>
      <c r="WHD127" s="4"/>
      <c r="WHE127" s="4"/>
      <c r="WHF127" s="4"/>
      <c r="WHG127" s="4"/>
      <c r="WHH127" s="4"/>
      <c r="WHI127" s="4"/>
      <c r="WHJ127" s="4"/>
      <c r="WHK127" s="4"/>
      <c r="WHL127" s="4"/>
      <c r="WHM127" s="4"/>
      <c r="WHN127" s="4"/>
      <c r="WHO127" s="4"/>
      <c r="WHP127" s="4"/>
      <c r="WHQ127" s="4"/>
      <c r="WHR127" s="4"/>
      <c r="WHS127" s="4"/>
      <c r="WHT127" s="4"/>
      <c r="WHU127" s="4"/>
      <c r="WHV127" s="4"/>
      <c r="WHW127" s="4"/>
      <c r="WHX127" s="4"/>
      <c r="WHY127" s="4"/>
      <c r="WHZ127" s="4"/>
      <c r="WIA127" s="4"/>
      <c r="WIB127" s="4"/>
      <c r="WIC127" s="4"/>
      <c r="WID127" s="4"/>
      <c r="WIE127" s="4"/>
      <c r="WIF127" s="4"/>
      <c r="WIG127" s="4"/>
      <c r="WIH127" s="4"/>
      <c r="WII127" s="4"/>
      <c r="WIJ127" s="4"/>
      <c r="WIK127" s="4"/>
      <c r="WIL127" s="4"/>
      <c r="WIM127" s="4"/>
      <c r="WIN127" s="4"/>
      <c r="WIO127" s="4"/>
      <c r="WIP127" s="4"/>
      <c r="WIQ127" s="4"/>
      <c r="WIR127" s="4"/>
      <c r="WIS127" s="4"/>
      <c r="WIT127" s="4"/>
      <c r="WIU127" s="4"/>
      <c r="WIV127" s="4"/>
      <c r="WIW127" s="4"/>
      <c r="WIX127" s="4"/>
      <c r="WIY127" s="4"/>
      <c r="WIZ127" s="4"/>
      <c r="WJA127" s="4"/>
      <c r="WJB127" s="4"/>
      <c r="WJC127" s="4"/>
      <c r="WJD127" s="4"/>
      <c r="WJE127" s="4"/>
      <c r="WJF127" s="4"/>
      <c r="WJG127" s="4"/>
      <c r="WJH127" s="4"/>
      <c r="WJI127" s="4"/>
      <c r="WJJ127" s="4"/>
      <c r="WJK127" s="4"/>
      <c r="WJL127" s="4"/>
      <c r="WJM127" s="4"/>
      <c r="WJN127" s="4"/>
      <c r="WJO127" s="4"/>
      <c r="WJP127" s="4"/>
      <c r="WJQ127" s="4"/>
      <c r="WJR127" s="4"/>
      <c r="WJS127" s="4"/>
      <c r="WJT127" s="4"/>
      <c r="WJU127" s="4"/>
      <c r="WJV127" s="4"/>
      <c r="WJW127" s="4"/>
      <c r="WJX127" s="4"/>
      <c r="WJY127" s="4"/>
      <c r="WJZ127" s="4"/>
      <c r="WKA127" s="4"/>
      <c r="WKB127" s="4"/>
      <c r="WKC127" s="4"/>
      <c r="WKD127" s="4"/>
      <c r="WKE127" s="4"/>
      <c r="WKF127" s="4"/>
      <c r="WKG127" s="4"/>
      <c r="WKH127" s="4"/>
      <c r="WKI127" s="4"/>
      <c r="WKJ127" s="4"/>
      <c r="WKK127" s="4"/>
      <c r="WKL127" s="4"/>
      <c r="WKM127" s="4"/>
      <c r="WKN127" s="4"/>
      <c r="WKO127" s="4"/>
      <c r="WKP127" s="4"/>
      <c r="WKQ127" s="4"/>
      <c r="WKR127" s="4"/>
      <c r="WKS127" s="4"/>
      <c r="WKT127" s="4"/>
      <c r="WKU127" s="4"/>
      <c r="WKV127" s="4"/>
      <c r="WKW127" s="4"/>
      <c r="WKX127" s="4"/>
      <c r="WKY127" s="4"/>
      <c r="WKZ127" s="4"/>
      <c r="WLA127" s="4"/>
      <c r="WLB127" s="4"/>
      <c r="WLC127" s="4"/>
      <c r="WLD127" s="4"/>
      <c r="WLE127" s="4"/>
      <c r="WLF127" s="4"/>
      <c r="WLG127" s="4"/>
      <c r="WLH127" s="4"/>
      <c r="WLI127" s="4"/>
      <c r="WLJ127" s="4"/>
      <c r="WLK127" s="4"/>
      <c r="WLL127" s="4"/>
      <c r="WLM127" s="4"/>
      <c r="WLN127" s="4"/>
      <c r="WLO127" s="4"/>
      <c r="WLP127" s="4"/>
      <c r="WLQ127" s="4"/>
      <c r="WLR127" s="4"/>
      <c r="WLS127" s="4"/>
      <c r="WLT127" s="4"/>
      <c r="WLU127" s="4"/>
      <c r="WLV127" s="4"/>
      <c r="WLW127" s="4"/>
      <c r="WLX127" s="4"/>
      <c r="WLY127" s="4"/>
      <c r="WLZ127" s="4"/>
      <c r="WMA127" s="4"/>
      <c r="WMB127" s="4"/>
      <c r="WMC127" s="4"/>
      <c r="WMD127" s="4"/>
      <c r="WME127" s="4"/>
      <c r="WMF127" s="4"/>
      <c r="WMG127" s="4"/>
      <c r="WMH127" s="4"/>
      <c r="WMI127" s="4"/>
      <c r="WMJ127" s="4"/>
      <c r="WMK127" s="4"/>
      <c r="WML127" s="4"/>
      <c r="WMM127" s="4"/>
      <c r="WMN127" s="4"/>
      <c r="WMO127" s="4"/>
      <c r="WMP127" s="4"/>
      <c r="WMQ127" s="4"/>
      <c r="WMR127" s="4"/>
      <c r="WMS127" s="4"/>
      <c r="WMT127" s="4"/>
      <c r="WMU127" s="4"/>
      <c r="WMV127" s="4"/>
      <c r="WMW127" s="4"/>
      <c r="WMX127" s="4"/>
      <c r="WMY127" s="4"/>
      <c r="WMZ127" s="4"/>
      <c r="WNA127" s="4"/>
      <c r="WNB127" s="4"/>
      <c r="WNC127" s="4"/>
      <c r="WND127" s="4"/>
      <c r="WNE127" s="4"/>
      <c r="WNF127" s="4"/>
      <c r="WNG127" s="4"/>
      <c r="WNH127" s="4"/>
      <c r="WNI127" s="4"/>
      <c r="WNJ127" s="4"/>
      <c r="WNK127" s="4"/>
      <c r="WNL127" s="4"/>
      <c r="WNM127" s="4"/>
      <c r="WNN127" s="4"/>
      <c r="WNO127" s="4"/>
      <c r="WNP127" s="4"/>
      <c r="WNQ127" s="4"/>
      <c r="WNR127" s="4"/>
      <c r="WNS127" s="4"/>
      <c r="WNT127" s="4"/>
      <c r="WNU127" s="4"/>
      <c r="WNV127" s="4"/>
      <c r="WNW127" s="4"/>
      <c r="WNX127" s="4"/>
      <c r="WNY127" s="4"/>
      <c r="WNZ127" s="4"/>
      <c r="WOA127" s="4"/>
      <c r="WOB127" s="4"/>
      <c r="WOC127" s="4"/>
      <c r="WOD127" s="4"/>
      <c r="WOE127" s="4"/>
      <c r="WOF127" s="4"/>
      <c r="WOG127" s="4"/>
      <c r="WOH127" s="4"/>
      <c r="WOI127" s="4"/>
      <c r="WOJ127" s="4"/>
      <c r="WOK127" s="4"/>
      <c r="WOL127" s="4"/>
      <c r="WOM127" s="4"/>
      <c r="WON127" s="4"/>
      <c r="WOO127" s="4"/>
      <c r="WOP127" s="4"/>
      <c r="WOQ127" s="4"/>
      <c r="WOR127" s="4"/>
      <c r="WOS127" s="4"/>
      <c r="WOT127" s="4"/>
      <c r="WOU127" s="4"/>
      <c r="WOV127" s="4"/>
      <c r="WOW127" s="4"/>
      <c r="WOX127" s="4"/>
      <c r="WOY127" s="4"/>
      <c r="WOZ127" s="4"/>
      <c r="WPA127" s="4"/>
      <c r="WPB127" s="4"/>
      <c r="WPC127" s="4"/>
      <c r="WPD127" s="4"/>
      <c r="WPE127" s="4"/>
      <c r="WPF127" s="4"/>
      <c r="WPG127" s="4"/>
      <c r="WPH127" s="4"/>
      <c r="WPI127" s="4"/>
      <c r="WPJ127" s="4"/>
      <c r="WPK127" s="4"/>
      <c r="WPL127" s="4"/>
      <c r="WPM127" s="4"/>
      <c r="WPN127" s="4"/>
      <c r="WPO127" s="4"/>
      <c r="WPP127" s="4"/>
      <c r="WPQ127" s="4"/>
      <c r="WPR127" s="4"/>
      <c r="WPS127" s="4"/>
      <c r="WPT127" s="4"/>
      <c r="WPU127" s="4"/>
      <c r="WPV127" s="4"/>
      <c r="WPW127" s="4"/>
      <c r="WPX127" s="4"/>
      <c r="WPY127" s="4"/>
      <c r="WPZ127" s="4"/>
      <c r="WQA127" s="4"/>
      <c r="WQB127" s="4"/>
      <c r="WQC127" s="4"/>
      <c r="WQD127" s="4"/>
      <c r="WQE127" s="4"/>
      <c r="WQF127" s="4"/>
      <c r="WQG127" s="4"/>
      <c r="WQH127" s="4"/>
      <c r="WQI127" s="4"/>
      <c r="WQJ127" s="4"/>
      <c r="WQK127" s="4"/>
      <c r="WQL127" s="4"/>
      <c r="WQM127" s="4"/>
      <c r="WQN127" s="4"/>
      <c r="WQO127" s="4"/>
      <c r="WQP127" s="4"/>
      <c r="WQQ127" s="4"/>
      <c r="WQR127" s="4"/>
      <c r="WQS127" s="4"/>
      <c r="WQT127" s="4"/>
      <c r="WQU127" s="4"/>
      <c r="WQV127" s="4"/>
      <c r="WQW127" s="4"/>
      <c r="WQX127" s="4"/>
      <c r="WQY127" s="4"/>
      <c r="WQZ127" s="4"/>
      <c r="WRA127" s="4"/>
      <c r="WRB127" s="4"/>
      <c r="WRC127" s="4"/>
      <c r="WRD127" s="4"/>
      <c r="WRE127" s="4"/>
      <c r="WRF127" s="4"/>
      <c r="WRG127" s="4"/>
      <c r="WRH127" s="4"/>
      <c r="WRI127" s="4"/>
      <c r="WRJ127" s="4"/>
      <c r="WRK127" s="4"/>
      <c r="WRL127" s="4"/>
      <c r="WRM127" s="4"/>
      <c r="WRN127" s="4"/>
      <c r="WRO127" s="4"/>
      <c r="WRP127" s="4"/>
      <c r="WRQ127" s="4"/>
      <c r="WRR127" s="4"/>
      <c r="WRS127" s="4"/>
      <c r="WRT127" s="4"/>
      <c r="WRU127" s="4"/>
      <c r="WRV127" s="4"/>
      <c r="WRW127" s="4"/>
      <c r="WRX127" s="4"/>
      <c r="WRY127" s="4"/>
      <c r="WRZ127" s="4"/>
      <c r="WSA127" s="4"/>
      <c r="WSB127" s="4"/>
      <c r="WSC127" s="4"/>
      <c r="WSD127" s="4"/>
      <c r="WSE127" s="4"/>
      <c r="WSF127" s="4"/>
      <c r="WSG127" s="4"/>
      <c r="WSH127" s="4"/>
      <c r="WSI127" s="4"/>
      <c r="WSJ127" s="4"/>
      <c r="WSK127" s="4"/>
      <c r="WSL127" s="4"/>
      <c r="WSM127" s="4"/>
      <c r="WSN127" s="4"/>
      <c r="WSO127" s="4"/>
      <c r="WSP127" s="4"/>
      <c r="WSQ127" s="4"/>
      <c r="WSR127" s="4"/>
      <c r="WSS127" s="4"/>
      <c r="WST127" s="4"/>
      <c r="WSU127" s="4"/>
      <c r="WSV127" s="4"/>
      <c r="WSW127" s="4"/>
      <c r="WSX127" s="4"/>
      <c r="WSY127" s="4"/>
      <c r="WSZ127" s="4"/>
      <c r="WTA127" s="4"/>
      <c r="WTB127" s="4"/>
      <c r="WTC127" s="4"/>
      <c r="WTD127" s="4"/>
      <c r="WTE127" s="4"/>
      <c r="WTF127" s="4"/>
      <c r="WTG127" s="4"/>
      <c r="WTH127" s="4"/>
      <c r="WTI127" s="4"/>
      <c r="WTJ127" s="4"/>
      <c r="WTK127" s="4"/>
      <c r="WTL127" s="4"/>
      <c r="WTM127" s="4"/>
      <c r="WTN127" s="4"/>
      <c r="WTO127" s="4"/>
      <c r="WTP127" s="4"/>
      <c r="WTQ127" s="4"/>
      <c r="WTR127" s="4"/>
      <c r="WTS127" s="4"/>
      <c r="WTT127" s="4"/>
      <c r="WTU127" s="4"/>
      <c r="WTV127" s="4"/>
      <c r="WTW127" s="4"/>
      <c r="WTX127" s="4"/>
      <c r="WTY127" s="4"/>
      <c r="WTZ127" s="4"/>
      <c r="WUA127" s="4"/>
      <c r="WUB127" s="4"/>
      <c r="WUC127" s="4"/>
      <c r="WUD127" s="4"/>
      <c r="WUE127" s="4"/>
      <c r="WUF127" s="4"/>
      <c r="WUG127" s="4"/>
      <c r="WUH127" s="4"/>
      <c r="WUI127" s="4"/>
      <c r="WUJ127" s="4"/>
      <c r="WUK127" s="4"/>
      <c r="WUL127" s="4"/>
      <c r="WUM127" s="4"/>
      <c r="WUN127" s="4"/>
      <c r="WUO127" s="4"/>
      <c r="WUP127" s="4"/>
    </row>
    <row r="128" spans="1:16110" s="4" customFormat="1" x14ac:dyDescent="0.25">
      <c r="A128" s="560" t="s">
        <v>342</v>
      </c>
      <c r="B128" s="561" t="s">
        <v>352</v>
      </c>
      <c r="C128" s="562" t="s">
        <v>353</v>
      </c>
      <c r="D128" s="563">
        <v>1019</v>
      </c>
      <c r="E128" s="628">
        <v>991</v>
      </c>
      <c r="F128" s="628">
        <v>991</v>
      </c>
      <c r="G128" s="628">
        <v>781</v>
      </c>
      <c r="H128" s="628">
        <v>634</v>
      </c>
      <c r="I128" s="565">
        <f t="shared" si="76"/>
        <v>0.78809283551967713</v>
      </c>
      <c r="J128" s="566">
        <f t="shared" si="77"/>
        <v>0.78809283551967713</v>
      </c>
      <c r="K128" s="563">
        <v>1635</v>
      </c>
      <c r="L128" s="628">
        <v>1577</v>
      </c>
      <c r="M128" s="628">
        <v>1577</v>
      </c>
      <c r="N128" s="628">
        <v>1008</v>
      </c>
      <c r="O128" s="628">
        <v>748</v>
      </c>
      <c r="P128" s="565">
        <f t="shared" si="78"/>
        <v>0.63918833227647431</v>
      </c>
      <c r="Q128" s="566">
        <f t="shared" si="79"/>
        <v>0.63918833227647431</v>
      </c>
      <c r="R128" s="563">
        <v>1734</v>
      </c>
      <c r="S128" s="628">
        <v>1616</v>
      </c>
      <c r="T128" s="628">
        <v>1616</v>
      </c>
      <c r="U128" s="628">
        <v>1153</v>
      </c>
      <c r="V128" s="628">
        <v>846</v>
      </c>
      <c r="W128" s="565">
        <f t="shared" si="74"/>
        <v>0.71349009900990101</v>
      </c>
      <c r="X128" s="566">
        <f t="shared" si="75"/>
        <v>0.71349009900990101</v>
      </c>
      <c r="Y128" s="563">
        <v>1627</v>
      </c>
      <c r="Z128" s="628">
        <v>1530</v>
      </c>
      <c r="AA128" s="628">
        <v>1530</v>
      </c>
      <c r="AB128" s="628">
        <v>1151</v>
      </c>
      <c r="AC128" s="628">
        <v>834</v>
      </c>
      <c r="AD128" s="565">
        <f t="shared" si="80"/>
        <v>0.7522875816993464</v>
      </c>
      <c r="AE128" s="566">
        <f t="shared" si="81"/>
        <v>0.7522875816993464</v>
      </c>
      <c r="AF128" s="563">
        <v>1530</v>
      </c>
      <c r="AG128" s="628">
        <v>1469</v>
      </c>
      <c r="AH128" s="628">
        <v>1469</v>
      </c>
      <c r="AI128" s="628">
        <v>1109</v>
      </c>
      <c r="AJ128" s="628">
        <v>853</v>
      </c>
      <c r="AK128" s="565">
        <f t="shared" si="124"/>
        <v>0.75493533015656911</v>
      </c>
      <c r="AL128" s="566">
        <f t="shared" si="125"/>
        <v>0.75493533015656911</v>
      </c>
      <c r="AM128" s="563">
        <v>1098</v>
      </c>
      <c r="AN128" s="628">
        <v>1027</v>
      </c>
      <c r="AO128" s="628">
        <v>1027</v>
      </c>
      <c r="AP128" s="628">
        <v>827</v>
      </c>
      <c r="AQ128" s="628">
        <v>647</v>
      </c>
      <c r="AR128" s="565">
        <f t="shared" si="126"/>
        <v>0.80525803310613442</v>
      </c>
      <c r="AS128" s="566">
        <f t="shared" si="127"/>
        <v>0.80525803310613442</v>
      </c>
      <c r="AT128" s="563">
        <v>962</v>
      </c>
      <c r="AU128" s="628">
        <v>896</v>
      </c>
      <c r="AV128" s="628">
        <v>896</v>
      </c>
      <c r="AW128" s="628">
        <v>650</v>
      </c>
      <c r="AX128" s="628">
        <v>504</v>
      </c>
      <c r="AY128" s="565">
        <f t="shared" si="128"/>
        <v>0.7254464285714286</v>
      </c>
      <c r="AZ128" s="566">
        <f t="shared" si="129"/>
        <v>0.7254464285714286</v>
      </c>
      <c r="BA128" s="563">
        <v>996</v>
      </c>
      <c r="BB128" s="628">
        <v>915</v>
      </c>
      <c r="BC128" s="628">
        <v>915</v>
      </c>
      <c r="BD128" s="628">
        <v>722</v>
      </c>
      <c r="BE128" s="628">
        <v>578</v>
      </c>
      <c r="BF128" s="565">
        <f t="shared" si="130"/>
        <v>0.78907103825136615</v>
      </c>
      <c r="BG128" s="566">
        <f t="shared" si="131"/>
        <v>0.78907103825136615</v>
      </c>
      <c r="BH128" s="563">
        <v>901</v>
      </c>
      <c r="BI128" s="628">
        <v>791</v>
      </c>
      <c r="BJ128" s="628">
        <v>791</v>
      </c>
      <c r="BK128" s="628">
        <v>629</v>
      </c>
      <c r="BL128" s="628">
        <v>493</v>
      </c>
      <c r="BM128" s="565">
        <f t="shared" si="144"/>
        <v>0.79519595448798985</v>
      </c>
      <c r="BN128" s="566">
        <f t="shared" si="145"/>
        <v>0.79519595448798985</v>
      </c>
      <c r="BO128" s="563">
        <v>889</v>
      </c>
      <c r="BP128" s="628">
        <v>778</v>
      </c>
      <c r="BQ128" s="628">
        <v>778</v>
      </c>
      <c r="BR128" s="628">
        <v>642</v>
      </c>
      <c r="BS128" s="628">
        <v>502</v>
      </c>
      <c r="BT128" s="565">
        <f t="shared" si="146"/>
        <v>0.82519280205655532</v>
      </c>
      <c r="BU128" s="566">
        <f t="shared" si="147"/>
        <v>0.82519280205655532</v>
      </c>
      <c r="BV128" s="563">
        <v>866</v>
      </c>
      <c r="BW128" s="628">
        <v>752</v>
      </c>
      <c r="BX128" s="628">
        <v>752</v>
      </c>
      <c r="BY128" s="628">
        <v>599</v>
      </c>
      <c r="BZ128" s="628">
        <v>496</v>
      </c>
      <c r="CA128" s="565">
        <f t="shared" si="148"/>
        <v>0.79654255319148937</v>
      </c>
      <c r="CB128" s="566">
        <f t="shared" si="149"/>
        <v>0.79654255319148937</v>
      </c>
      <c r="CC128" s="563">
        <v>769</v>
      </c>
      <c r="CD128" s="628">
        <v>695</v>
      </c>
      <c r="CE128" s="628">
        <v>695</v>
      </c>
      <c r="CF128" s="628">
        <v>695</v>
      </c>
      <c r="CG128" s="628">
        <v>578</v>
      </c>
      <c r="CH128" s="565">
        <f t="shared" si="150"/>
        <v>1</v>
      </c>
      <c r="CI128" s="566">
        <f t="shared" si="151"/>
        <v>1</v>
      </c>
      <c r="CJ128" s="563">
        <v>630</v>
      </c>
      <c r="CK128" s="628">
        <v>554</v>
      </c>
      <c r="CL128" s="628">
        <v>554</v>
      </c>
      <c r="CM128" s="628">
        <v>554</v>
      </c>
      <c r="CN128" s="628">
        <v>467</v>
      </c>
      <c r="CO128" s="565">
        <f t="shared" si="152"/>
        <v>1</v>
      </c>
      <c r="CP128" s="629">
        <f t="shared" si="153"/>
        <v>1</v>
      </c>
      <c r="CQ128" s="565">
        <v>1</v>
      </c>
      <c r="CR128" s="566">
        <v>1</v>
      </c>
    </row>
    <row r="129" spans="1:96" s="4" customFormat="1" x14ac:dyDescent="0.25">
      <c r="A129" s="560" t="s">
        <v>342</v>
      </c>
      <c r="B129" s="585" t="s">
        <v>354</v>
      </c>
      <c r="C129" s="586" t="s">
        <v>317</v>
      </c>
      <c r="D129" s="563">
        <v>520</v>
      </c>
      <c r="E129" s="628">
        <v>509</v>
      </c>
      <c r="F129" s="628">
        <v>453</v>
      </c>
      <c r="G129" s="628">
        <v>207</v>
      </c>
      <c r="H129" s="628">
        <v>163</v>
      </c>
      <c r="I129" s="565">
        <f t="shared" si="76"/>
        <v>0.40667976424361491</v>
      </c>
      <c r="J129" s="566">
        <f t="shared" si="77"/>
        <v>0.45695364238410596</v>
      </c>
      <c r="K129" s="563">
        <v>795</v>
      </c>
      <c r="L129" s="628">
        <v>709</v>
      </c>
      <c r="M129" s="628">
        <v>627</v>
      </c>
      <c r="N129" s="628">
        <v>303</v>
      </c>
      <c r="O129" s="628">
        <v>241</v>
      </c>
      <c r="P129" s="565">
        <f t="shared" si="78"/>
        <v>0.42736248236953456</v>
      </c>
      <c r="Q129" s="566">
        <f t="shared" si="79"/>
        <v>0.48325358851674644</v>
      </c>
      <c r="R129" s="563">
        <v>1030</v>
      </c>
      <c r="S129" s="628">
        <v>879</v>
      </c>
      <c r="T129" s="628">
        <v>732</v>
      </c>
      <c r="U129" s="628">
        <v>343</v>
      </c>
      <c r="V129" s="628">
        <v>245</v>
      </c>
      <c r="W129" s="565">
        <f t="shared" si="74"/>
        <v>0.39021615472127419</v>
      </c>
      <c r="X129" s="566">
        <f t="shared" si="75"/>
        <v>0.46857923497267762</v>
      </c>
      <c r="Y129" s="563">
        <v>1001</v>
      </c>
      <c r="Z129" s="628">
        <v>864</v>
      </c>
      <c r="AA129" s="628">
        <v>760</v>
      </c>
      <c r="AB129" s="628">
        <v>323</v>
      </c>
      <c r="AC129" s="628">
        <v>264</v>
      </c>
      <c r="AD129" s="565">
        <f t="shared" si="80"/>
        <v>0.37384259259259262</v>
      </c>
      <c r="AE129" s="566">
        <f t="shared" si="81"/>
        <v>0.42499999999999999</v>
      </c>
      <c r="AF129" s="563">
        <v>939</v>
      </c>
      <c r="AG129" s="628">
        <v>814</v>
      </c>
      <c r="AH129" s="628">
        <v>725</v>
      </c>
      <c r="AI129" s="628">
        <v>374</v>
      </c>
      <c r="AJ129" s="628">
        <v>283</v>
      </c>
      <c r="AK129" s="565">
        <f t="shared" si="124"/>
        <v>0.45945945945945948</v>
      </c>
      <c r="AL129" s="566">
        <f t="shared" si="125"/>
        <v>0.51586206896551723</v>
      </c>
      <c r="AM129" s="563">
        <v>970</v>
      </c>
      <c r="AN129" s="628">
        <v>799</v>
      </c>
      <c r="AO129" s="628">
        <v>701</v>
      </c>
      <c r="AP129" s="628">
        <v>365</v>
      </c>
      <c r="AQ129" s="628">
        <v>279</v>
      </c>
      <c r="AR129" s="565">
        <f t="shared" si="126"/>
        <v>0.45682102628285359</v>
      </c>
      <c r="AS129" s="566">
        <f t="shared" si="127"/>
        <v>0.52068473609129817</v>
      </c>
      <c r="AT129" s="563">
        <v>901</v>
      </c>
      <c r="AU129" s="628">
        <v>766</v>
      </c>
      <c r="AV129" s="628">
        <v>679</v>
      </c>
      <c r="AW129" s="628">
        <v>378</v>
      </c>
      <c r="AX129" s="628">
        <v>253</v>
      </c>
      <c r="AY129" s="565">
        <f t="shared" si="128"/>
        <v>0.49347258485639689</v>
      </c>
      <c r="AZ129" s="566">
        <f t="shared" si="129"/>
        <v>0.55670103092783507</v>
      </c>
      <c r="BA129" s="563">
        <v>691</v>
      </c>
      <c r="BB129" s="628">
        <v>606</v>
      </c>
      <c r="BC129" s="628">
        <v>510</v>
      </c>
      <c r="BD129" s="628">
        <v>366</v>
      </c>
      <c r="BE129" s="628">
        <v>249</v>
      </c>
      <c r="BF129" s="565">
        <f t="shared" si="130"/>
        <v>0.60396039603960394</v>
      </c>
      <c r="BG129" s="566">
        <f t="shared" si="131"/>
        <v>0.71764705882352942</v>
      </c>
      <c r="BH129" s="563">
        <v>624</v>
      </c>
      <c r="BI129" s="628">
        <v>541</v>
      </c>
      <c r="BJ129" s="628">
        <v>460</v>
      </c>
      <c r="BK129" s="628">
        <v>409</v>
      </c>
      <c r="BL129" s="628">
        <v>271</v>
      </c>
      <c r="BM129" s="565">
        <f t="shared" si="144"/>
        <v>0.75600739371534198</v>
      </c>
      <c r="BN129" s="566">
        <f t="shared" si="145"/>
        <v>0.88913043478260867</v>
      </c>
      <c r="BO129" s="563">
        <v>680</v>
      </c>
      <c r="BP129" s="628">
        <v>583</v>
      </c>
      <c r="BQ129" s="628">
        <v>495</v>
      </c>
      <c r="BR129" s="628">
        <v>407</v>
      </c>
      <c r="BS129" s="628">
        <v>265</v>
      </c>
      <c r="BT129" s="565">
        <f t="shared" si="146"/>
        <v>0.69811320754716977</v>
      </c>
      <c r="BU129" s="566">
        <f t="shared" si="147"/>
        <v>0.82222222222222219</v>
      </c>
      <c r="BV129" s="563">
        <v>679</v>
      </c>
      <c r="BW129" s="628">
        <v>599</v>
      </c>
      <c r="BX129" s="628">
        <v>532</v>
      </c>
      <c r="BY129" s="628">
        <v>469</v>
      </c>
      <c r="BZ129" s="628">
        <v>303</v>
      </c>
      <c r="CA129" s="565">
        <f t="shared" si="148"/>
        <v>0.78297161936560933</v>
      </c>
      <c r="CB129" s="566">
        <f t="shared" si="149"/>
        <v>0.88157894736842102</v>
      </c>
      <c r="CC129" s="563">
        <v>686</v>
      </c>
      <c r="CD129" s="628">
        <v>590</v>
      </c>
      <c r="CE129" s="628">
        <v>527</v>
      </c>
      <c r="CF129" s="628">
        <v>429</v>
      </c>
      <c r="CG129" s="628">
        <v>303</v>
      </c>
      <c r="CH129" s="565">
        <f t="shared" si="150"/>
        <v>0.72711864406779658</v>
      </c>
      <c r="CI129" s="566">
        <f t="shared" si="151"/>
        <v>0.81404174573055033</v>
      </c>
      <c r="CJ129" s="563">
        <v>924</v>
      </c>
      <c r="CK129" s="628">
        <v>791</v>
      </c>
      <c r="CL129" s="628">
        <v>725</v>
      </c>
      <c r="CM129" s="628">
        <v>316</v>
      </c>
      <c r="CN129" s="628">
        <v>288</v>
      </c>
      <c r="CO129" s="565">
        <f t="shared" si="152"/>
        <v>0.39949431099873578</v>
      </c>
      <c r="CP129" s="629">
        <f t="shared" si="153"/>
        <v>0.43586206896551727</v>
      </c>
      <c r="CQ129" s="565">
        <v>0.53855878634639698</v>
      </c>
      <c r="CR129" s="566">
        <v>0.58758620689655172</v>
      </c>
    </row>
    <row r="130" spans="1:96" s="4" customFormat="1" x14ac:dyDescent="0.25">
      <c r="A130" s="560" t="s">
        <v>342</v>
      </c>
      <c r="B130" s="585">
        <v>25530</v>
      </c>
      <c r="C130" s="586" t="s">
        <v>355</v>
      </c>
      <c r="D130" s="563">
        <v>958</v>
      </c>
      <c r="E130" s="640">
        <v>867</v>
      </c>
      <c r="F130" s="640">
        <v>867</v>
      </c>
      <c r="G130" s="640">
        <v>627</v>
      </c>
      <c r="H130" s="640">
        <v>425</v>
      </c>
      <c r="I130" s="589">
        <f t="shared" si="76"/>
        <v>0.72318339100346019</v>
      </c>
      <c r="J130" s="590">
        <f t="shared" si="77"/>
        <v>0.72318339100346019</v>
      </c>
      <c r="K130" s="563">
        <v>974</v>
      </c>
      <c r="L130" s="640">
        <v>893</v>
      </c>
      <c r="M130" s="640">
        <v>893</v>
      </c>
      <c r="N130" s="640">
        <v>672</v>
      </c>
      <c r="O130" s="640">
        <v>449</v>
      </c>
      <c r="P130" s="589">
        <f t="shared" si="78"/>
        <v>0.75251959686450165</v>
      </c>
      <c r="Q130" s="590">
        <f t="shared" si="79"/>
        <v>0.75251959686450165</v>
      </c>
      <c r="R130" s="563">
        <v>1014</v>
      </c>
      <c r="S130" s="640">
        <v>896</v>
      </c>
      <c r="T130" s="640">
        <v>896</v>
      </c>
      <c r="U130" s="640">
        <v>593</v>
      </c>
      <c r="V130" s="640">
        <v>472</v>
      </c>
      <c r="W130" s="589">
        <f t="shared" si="74"/>
        <v>0.6618303571428571</v>
      </c>
      <c r="X130" s="590">
        <f t="shared" si="75"/>
        <v>0.6618303571428571</v>
      </c>
      <c r="Y130" s="563">
        <v>849</v>
      </c>
      <c r="Z130" s="640">
        <v>759</v>
      </c>
      <c r="AA130" s="640">
        <v>759</v>
      </c>
      <c r="AB130" s="640">
        <v>516</v>
      </c>
      <c r="AC130" s="640">
        <v>435</v>
      </c>
      <c r="AD130" s="589">
        <f t="shared" si="80"/>
        <v>0.67984189723320154</v>
      </c>
      <c r="AE130" s="590">
        <f t="shared" si="81"/>
        <v>0.67984189723320154</v>
      </c>
      <c r="AF130" s="563">
        <v>722</v>
      </c>
      <c r="AG130" s="640">
        <v>658</v>
      </c>
      <c r="AH130" s="640">
        <v>658</v>
      </c>
      <c r="AI130" s="640">
        <v>444</v>
      </c>
      <c r="AJ130" s="640">
        <v>365</v>
      </c>
      <c r="AK130" s="589">
        <f t="shared" si="124"/>
        <v>0.67477203647416417</v>
      </c>
      <c r="AL130" s="590">
        <f t="shared" si="125"/>
        <v>0.67477203647416417</v>
      </c>
      <c r="AM130" s="563">
        <v>600</v>
      </c>
      <c r="AN130" s="640">
        <v>541</v>
      </c>
      <c r="AO130" s="640">
        <v>541</v>
      </c>
      <c r="AP130" s="640">
        <v>381</v>
      </c>
      <c r="AQ130" s="640">
        <v>321</v>
      </c>
      <c r="AR130" s="589">
        <f t="shared" si="126"/>
        <v>0.70425138632162665</v>
      </c>
      <c r="AS130" s="590">
        <f t="shared" si="127"/>
        <v>0.70425138632162665</v>
      </c>
      <c r="AT130" s="563">
        <v>593</v>
      </c>
      <c r="AU130" s="640">
        <v>516</v>
      </c>
      <c r="AV130" s="640">
        <v>516</v>
      </c>
      <c r="AW130" s="640">
        <v>359</v>
      </c>
      <c r="AX130" s="640">
        <v>281</v>
      </c>
      <c r="AY130" s="589">
        <f t="shared" si="128"/>
        <v>0.69573643410852715</v>
      </c>
      <c r="AZ130" s="590">
        <f t="shared" si="129"/>
        <v>0.69573643410852715</v>
      </c>
      <c r="BA130" s="563">
        <v>520</v>
      </c>
      <c r="BB130" s="640">
        <v>458</v>
      </c>
      <c r="BC130" s="640">
        <v>458</v>
      </c>
      <c r="BD130" s="640">
        <v>312</v>
      </c>
      <c r="BE130" s="640">
        <v>257</v>
      </c>
      <c r="BF130" s="589">
        <f t="shared" si="130"/>
        <v>0.68122270742358082</v>
      </c>
      <c r="BG130" s="590">
        <f t="shared" si="131"/>
        <v>0.68122270742358082</v>
      </c>
      <c r="BH130" s="563">
        <v>456</v>
      </c>
      <c r="BI130" s="640">
        <v>408</v>
      </c>
      <c r="BJ130" s="640">
        <v>408</v>
      </c>
      <c r="BK130" s="640">
        <v>265</v>
      </c>
      <c r="BL130" s="640">
        <v>202</v>
      </c>
      <c r="BM130" s="589">
        <f t="shared" si="144"/>
        <v>0.64950980392156865</v>
      </c>
      <c r="BN130" s="590">
        <f t="shared" si="145"/>
        <v>0.64950980392156865</v>
      </c>
      <c r="BO130" s="563">
        <v>435</v>
      </c>
      <c r="BP130" s="640">
        <v>388</v>
      </c>
      <c r="BQ130" s="640">
        <v>388</v>
      </c>
      <c r="BR130" s="640">
        <v>291</v>
      </c>
      <c r="BS130" s="640">
        <v>231</v>
      </c>
      <c r="BT130" s="589">
        <f t="shared" si="146"/>
        <v>0.75</v>
      </c>
      <c r="BU130" s="590">
        <f t="shared" si="147"/>
        <v>0.75</v>
      </c>
      <c r="BV130" s="563">
        <v>450</v>
      </c>
      <c r="BW130" s="640">
        <v>402</v>
      </c>
      <c r="BX130" s="640">
        <v>402</v>
      </c>
      <c r="BY130" s="640">
        <v>278</v>
      </c>
      <c r="BZ130" s="640">
        <v>214</v>
      </c>
      <c r="CA130" s="589">
        <f t="shared" si="148"/>
        <v>0.69154228855721389</v>
      </c>
      <c r="CB130" s="590">
        <f t="shared" si="149"/>
        <v>0.69154228855721389</v>
      </c>
      <c r="CC130" s="563">
        <v>416</v>
      </c>
      <c r="CD130" s="640">
        <v>387</v>
      </c>
      <c r="CE130" s="640">
        <v>387</v>
      </c>
      <c r="CF130" s="640">
        <v>247</v>
      </c>
      <c r="CG130" s="640">
        <v>213</v>
      </c>
      <c r="CH130" s="589">
        <f t="shared" si="150"/>
        <v>0.63824289405684753</v>
      </c>
      <c r="CI130" s="590">
        <f t="shared" si="151"/>
        <v>0.63824289405684753</v>
      </c>
      <c r="CJ130" s="563">
        <v>323</v>
      </c>
      <c r="CK130" s="640">
        <v>291</v>
      </c>
      <c r="CL130" s="640">
        <v>291</v>
      </c>
      <c r="CM130" s="640">
        <v>254</v>
      </c>
      <c r="CN130" s="640">
        <v>204</v>
      </c>
      <c r="CO130" s="589">
        <f t="shared" si="152"/>
        <v>0.87285223367697595</v>
      </c>
      <c r="CP130" s="763">
        <f t="shared" si="153"/>
        <v>0.87285223367697595</v>
      </c>
      <c r="CQ130" s="589">
        <v>0.99656357388316152</v>
      </c>
      <c r="CR130" s="590">
        <v>0.99656357388316152</v>
      </c>
    </row>
    <row r="131" spans="1:96" s="4" customFormat="1" x14ac:dyDescent="0.25">
      <c r="A131" s="560" t="s">
        <v>342</v>
      </c>
      <c r="B131" s="570" t="s">
        <v>356</v>
      </c>
      <c r="C131" s="591" t="s">
        <v>199</v>
      </c>
      <c r="D131" s="587" t="s">
        <v>21</v>
      </c>
      <c r="E131" s="573" t="s">
        <v>21</v>
      </c>
      <c r="F131" s="573" t="s">
        <v>21</v>
      </c>
      <c r="G131" s="573" t="s">
        <v>21</v>
      </c>
      <c r="H131" s="573" t="s">
        <v>21</v>
      </c>
      <c r="I131" s="574" t="s">
        <v>67</v>
      </c>
      <c r="J131" s="575" t="s">
        <v>67</v>
      </c>
      <c r="K131" s="587" t="s">
        <v>67</v>
      </c>
      <c r="L131" s="573" t="s">
        <v>67</v>
      </c>
      <c r="M131" s="573" t="s">
        <v>67</v>
      </c>
      <c r="N131" s="573" t="s">
        <v>67</v>
      </c>
      <c r="O131" s="573" t="s">
        <v>67</v>
      </c>
      <c r="P131" s="574" t="s">
        <v>67</v>
      </c>
      <c r="Q131" s="575" t="s">
        <v>67</v>
      </c>
      <c r="R131" s="587" t="s">
        <v>67</v>
      </c>
      <c r="S131" s="573" t="s">
        <v>67</v>
      </c>
      <c r="T131" s="573" t="s">
        <v>67</v>
      </c>
      <c r="U131" s="573" t="s">
        <v>67</v>
      </c>
      <c r="V131" s="573" t="s">
        <v>67</v>
      </c>
      <c r="W131" s="574" t="s">
        <v>67</v>
      </c>
      <c r="X131" s="575" t="s">
        <v>67</v>
      </c>
      <c r="Y131" s="587" t="s">
        <v>67</v>
      </c>
      <c r="Z131" s="573" t="s">
        <v>67</v>
      </c>
      <c r="AA131" s="573" t="s">
        <v>67</v>
      </c>
      <c r="AB131" s="573" t="s">
        <v>67</v>
      </c>
      <c r="AC131" s="573" t="s">
        <v>67</v>
      </c>
      <c r="AD131" s="574" t="s">
        <v>67</v>
      </c>
      <c r="AE131" s="575" t="s">
        <v>67</v>
      </c>
      <c r="AF131" s="572" t="s">
        <v>67</v>
      </c>
      <c r="AG131" s="573" t="s">
        <v>67</v>
      </c>
      <c r="AH131" s="573" t="s">
        <v>67</v>
      </c>
      <c r="AI131" s="573" t="s">
        <v>67</v>
      </c>
      <c r="AJ131" s="573" t="s">
        <v>67</v>
      </c>
      <c r="AK131" s="574" t="s">
        <v>67</v>
      </c>
      <c r="AL131" s="575" t="s">
        <v>67</v>
      </c>
      <c r="AM131" s="572" t="s">
        <v>67</v>
      </c>
      <c r="AN131" s="573" t="s">
        <v>67</v>
      </c>
      <c r="AO131" s="573" t="s">
        <v>67</v>
      </c>
      <c r="AP131" s="573" t="s">
        <v>67</v>
      </c>
      <c r="AQ131" s="573" t="s">
        <v>67</v>
      </c>
      <c r="AR131" s="574" t="s">
        <v>67</v>
      </c>
      <c r="AS131" s="575" t="s">
        <v>67</v>
      </c>
      <c r="AT131" s="572" t="s">
        <v>67</v>
      </c>
      <c r="AU131" s="573" t="s">
        <v>67</v>
      </c>
      <c r="AV131" s="573" t="s">
        <v>67</v>
      </c>
      <c r="AW131" s="573" t="s">
        <v>67</v>
      </c>
      <c r="AX131" s="573" t="s">
        <v>67</v>
      </c>
      <c r="AY131" s="574" t="s">
        <v>67</v>
      </c>
      <c r="AZ131" s="575" t="s">
        <v>67</v>
      </c>
      <c r="BA131" s="572" t="s">
        <v>67</v>
      </c>
      <c r="BB131" s="573" t="s">
        <v>67</v>
      </c>
      <c r="BC131" s="573" t="s">
        <v>67</v>
      </c>
      <c r="BD131" s="573" t="s">
        <v>67</v>
      </c>
      <c r="BE131" s="573" t="s">
        <v>67</v>
      </c>
      <c r="BF131" s="574" t="s">
        <v>67</v>
      </c>
      <c r="BG131" s="575" t="s">
        <v>67</v>
      </c>
      <c r="BH131" s="572" t="s">
        <v>67</v>
      </c>
      <c r="BI131" s="573" t="s">
        <v>67</v>
      </c>
      <c r="BJ131" s="573" t="s">
        <v>67</v>
      </c>
      <c r="BK131" s="573" t="s">
        <v>67</v>
      </c>
      <c r="BL131" s="573" t="s">
        <v>67</v>
      </c>
      <c r="BM131" s="574" t="s">
        <v>67</v>
      </c>
      <c r="BN131" s="575" t="s">
        <v>67</v>
      </c>
      <c r="BO131" s="572" t="s">
        <v>67</v>
      </c>
      <c r="BP131" s="573" t="s">
        <v>67</v>
      </c>
      <c r="BQ131" s="573" t="s">
        <v>67</v>
      </c>
      <c r="BR131" s="573" t="s">
        <v>67</v>
      </c>
      <c r="BS131" s="573" t="s">
        <v>67</v>
      </c>
      <c r="BT131" s="574" t="s">
        <v>67</v>
      </c>
      <c r="BU131" s="575" t="s">
        <v>67</v>
      </c>
      <c r="BV131" s="572" t="s">
        <v>67</v>
      </c>
      <c r="BW131" s="573"/>
      <c r="BX131" s="573"/>
      <c r="BY131" s="573"/>
      <c r="BZ131" s="573"/>
      <c r="CA131" s="574" t="s">
        <v>67</v>
      </c>
      <c r="CB131" s="575" t="s">
        <v>67</v>
      </c>
      <c r="CC131" s="572" t="s">
        <v>67</v>
      </c>
      <c r="CD131" s="573" t="s">
        <v>67</v>
      </c>
      <c r="CE131" s="573" t="s">
        <v>67</v>
      </c>
      <c r="CF131" s="573" t="s">
        <v>67</v>
      </c>
      <c r="CG131" s="573" t="s">
        <v>67</v>
      </c>
      <c r="CH131" s="574" t="s">
        <v>67</v>
      </c>
      <c r="CI131" s="575" t="s">
        <v>67</v>
      </c>
      <c r="CJ131" s="572" t="s">
        <v>67</v>
      </c>
      <c r="CK131" s="573" t="s">
        <v>67</v>
      </c>
      <c r="CL131" s="573" t="s">
        <v>67</v>
      </c>
      <c r="CM131" s="573" t="s">
        <v>67</v>
      </c>
      <c r="CN131" s="573" t="s">
        <v>67</v>
      </c>
      <c r="CO131" s="574" t="s">
        <v>67</v>
      </c>
      <c r="CP131" s="574" t="s">
        <v>67</v>
      </c>
      <c r="CQ131" s="574" t="s">
        <v>67</v>
      </c>
      <c r="CR131" s="575" t="s">
        <v>67</v>
      </c>
    </row>
    <row r="132" spans="1:96" s="4" customFormat="1" x14ac:dyDescent="0.25">
      <c r="A132" s="610" t="s">
        <v>357</v>
      </c>
      <c r="B132" s="611" t="s">
        <v>358</v>
      </c>
      <c r="C132" s="612"/>
      <c r="D132" s="594">
        <v>12431</v>
      </c>
      <c r="E132" s="641">
        <v>10473</v>
      </c>
      <c r="F132" s="641">
        <v>8853</v>
      </c>
      <c r="G132" s="641">
        <v>6478</v>
      </c>
      <c r="H132" s="642">
        <v>5227</v>
      </c>
      <c r="I132" s="643">
        <f t="shared" si="76"/>
        <v>0.61854291988923904</v>
      </c>
      <c r="J132" s="644">
        <f t="shared" si="77"/>
        <v>0.73172935728001809</v>
      </c>
      <c r="K132" s="594">
        <v>12625</v>
      </c>
      <c r="L132" s="641">
        <v>10624</v>
      </c>
      <c r="M132" s="641">
        <v>9042</v>
      </c>
      <c r="N132" s="641">
        <v>6700</v>
      </c>
      <c r="O132" s="642">
        <v>5485</v>
      </c>
      <c r="P132" s="643">
        <f t="shared" ref="P132:P140" si="154">N132/L132</f>
        <v>0.6306475903614458</v>
      </c>
      <c r="Q132" s="644">
        <f t="shared" ref="Q132:Q140" si="155">N132/M132</f>
        <v>0.74098650740986505</v>
      </c>
      <c r="R132" s="594">
        <v>13331</v>
      </c>
      <c r="S132" s="641">
        <v>10560</v>
      </c>
      <c r="T132" s="641">
        <v>9035</v>
      </c>
      <c r="U132" s="641">
        <v>6942</v>
      </c>
      <c r="V132" s="642">
        <v>5509</v>
      </c>
      <c r="W132" s="643">
        <f t="shared" si="74"/>
        <v>0.6573863636363636</v>
      </c>
      <c r="X132" s="644">
        <f t="shared" si="75"/>
        <v>0.76834532374100717</v>
      </c>
      <c r="Y132" s="594">
        <v>12733</v>
      </c>
      <c r="Z132" s="641">
        <v>10418</v>
      </c>
      <c r="AA132" s="641">
        <v>8875</v>
      </c>
      <c r="AB132" s="641">
        <v>6531</v>
      </c>
      <c r="AC132" s="642">
        <v>5221</v>
      </c>
      <c r="AD132" s="643">
        <f t="shared" ref="AD132:AD140" si="156">AB132/Z132</f>
        <v>0.62689575734306013</v>
      </c>
      <c r="AE132" s="644">
        <f t="shared" ref="AE132:AE140" si="157">AB132/AA132</f>
        <v>0.73588732394366196</v>
      </c>
      <c r="AF132" s="594">
        <v>12054</v>
      </c>
      <c r="AG132" s="641">
        <v>9765</v>
      </c>
      <c r="AH132" s="641">
        <v>8293</v>
      </c>
      <c r="AI132" s="641">
        <v>6131</v>
      </c>
      <c r="AJ132" s="642">
        <v>4886</v>
      </c>
      <c r="AK132" s="643">
        <f t="shared" ref="AK132:AK140" si="158">AI132/AG132</f>
        <v>0.62785458269329242</v>
      </c>
      <c r="AL132" s="644">
        <f t="shared" ref="AL132:AL140" si="159">AI132/AH132</f>
        <v>0.73929820330399132</v>
      </c>
      <c r="AM132" s="594">
        <v>10159</v>
      </c>
      <c r="AN132" s="641">
        <v>8297</v>
      </c>
      <c r="AO132" s="641">
        <v>7183</v>
      </c>
      <c r="AP132" s="641">
        <v>5546</v>
      </c>
      <c r="AQ132" s="642">
        <v>4437</v>
      </c>
      <c r="AR132" s="643">
        <f t="shared" ref="AR132:AR140" si="160">AP132/AN132</f>
        <v>0.66843437387007354</v>
      </c>
      <c r="AS132" s="644">
        <f t="shared" ref="AS132:AS140" si="161">AP132/AO132</f>
        <v>0.77210079354030348</v>
      </c>
      <c r="AT132" s="594">
        <v>9655</v>
      </c>
      <c r="AU132" s="641">
        <v>7751</v>
      </c>
      <c r="AV132" s="641">
        <v>6630</v>
      </c>
      <c r="AW132" s="641">
        <v>5101</v>
      </c>
      <c r="AX132" s="642">
        <v>4015</v>
      </c>
      <c r="AY132" s="643">
        <f t="shared" ref="AY132:AY140" si="162">AW132/AU132</f>
        <v>0.65810863114436846</v>
      </c>
      <c r="AZ132" s="644">
        <f t="shared" ref="AZ132:AZ140" si="163">AW132/AV132</f>
        <v>0.76938159879336354</v>
      </c>
      <c r="BA132" s="594">
        <v>8927</v>
      </c>
      <c r="BB132" s="641">
        <v>7176</v>
      </c>
      <c r="BC132" s="641">
        <v>6129</v>
      </c>
      <c r="BD132" s="641">
        <v>4882</v>
      </c>
      <c r="BE132" s="642">
        <v>3710</v>
      </c>
      <c r="BF132" s="643">
        <f t="shared" ref="BF132:BF140" si="164">BD132/BB132</f>
        <v>0.68032329988851725</v>
      </c>
      <c r="BG132" s="644">
        <f t="shared" ref="BG132:BG140" si="165">BD132/BC132</f>
        <v>0.79654103442649693</v>
      </c>
      <c r="BH132" s="594">
        <v>8386</v>
      </c>
      <c r="BI132" s="641">
        <v>6766</v>
      </c>
      <c r="BJ132" s="641">
        <v>5967</v>
      </c>
      <c r="BK132" s="641">
        <v>4669</v>
      </c>
      <c r="BL132" s="642">
        <v>3578</v>
      </c>
      <c r="BM132" s="643">
        <f t="shared" ref="BM132:BM140" si="166">BK132/BI132</f>
        <v>0.69006798699379246</v>
      </c>
      <c r="BN132" s="644">
        <f t="shared" ref="BN132:BN140" si="167">BK132/BJ132</f>
        <v>0.78247025305848839</v>
      </c>
      <c r="BO132" s="594">
        <v>8197</v>
      </c>
      <c r="BP132" s="641">
        <v>6611</v>
      </c>
      <c r="BQ132" s="641">
        <v>5983</v>
      </c>
      <c r="BR132" s="641">
        <v>4658</v>
      </c>
      <c r="BS132" s="642">
        <v>3720</v>
      </c>
      <c r="BT132" s="643">
        <f t="shared" ref="BT132:BT140" si="168">BR132/BP132</f>
        <v>0.70458327030706402</v>
      </c>
      <c r="BU132" s="644">
        <f t="shared" ref="BU132:BU140" si="169">BR132/BQ132</f>
        <v>0.77853919438408825</v>
      </c>
      <c r="BV132" s="594">
        <v>8721</v>
      </c>
      <c r="BW132" s="641">
        <v>6817</v>
      </c>
      <c r="BX132" s="641">
        <v>6454</v>
      </c>
      <c r="BY132" s="641">
        <v>4912</v>
      </c>
      <c r="BZ132" s="642">
        <v>4119</v>
      </c>
      <c r="CA132" s="643">
        <f t="shared" ref="CA132:CA140" si="170">BY132/BW132</f>
        <v>0.72055156227079364</v>
      </c>
      <c r="CB132" s="644">
        <f t="shared" ref="CB132:CB140" si="171">BY132/BX132</f>
        <v>0.76107840099163304</v>
      </c>
      <c r="CC132" s="594">
        <v>7702</v>
      </c>
      <c r="CD132" s="641">
        <v>6232</v>
      </c>
      <c r="CE132" s="641">
        <v>6227</v>
      </c>
      <c r="CF132" s="641">
        <v>4438</v>
      </c>
      <c r="CG132" s="642">
        <v>3965</v>
      </c>
      <c r="CH132" s="643">
        <f t="shared" ref="CH132:CH140" si="172">CF132/CD132</f>
        <v>0.71213093709884467</v>
      </c>
      <c r="CI132" s="644">
        <f t="shared" ref="CI132:CI140" si="173">CF132/CE132</f>
        <v>0.71270274610566886</v>
      </c>
      <c r="CJ132" s="594">
        <v>6148</v>
      </c>
      <c r="CK132" s="641">
        <v>5178</v>
      </c>
      <c r="CL132" s="641">
        <v>5120</v>
      </c>
      <c r="CM132" s="641">
        <v>4113</v>
      </c>
      <c r="CN132" s="642">
        <v>3684</v>
      </c>
      <c r="CO132" s="643">
        <f t="shared" ref="CO132:CO140" si="174">CM132/CK132</f>
        <v>0.79432213209733493</v>
      </c>
      <c r="CP132" s="764">
        <f t="shared" ref="CP132:CP140" si="175">CM132/CL132</f>
        <v>0.80332031250000002</v>
      </c>
      <c r="CQ132" s="643">
        <v>0.79432213209733493</v>
      </c>
      <c r="CR132" s="644">
        <v>0.80332031250000002</v>
      </c>
    </row>
    <row r="133" spans="1:96" s="4" customFormat="1" x14ac:dyDescent="0.25">
      <c r="A133" s="613" t="s">
        <v>357</v>
      </c>
      <c r="B133" s="614" t="s">
        <v>359</v>
      </c>
      <c r="C133" s="615" t="s">
        <v>285</v>
      </c>
      <c r="D133" s="583">
        <v>3106</v>
      </c>
      <c r="E133" s="557">
        <v>2892</v>
      </c>
      <c r="F133" s="557">
        <v>2583</v>
      </c>
      <c r="G133" s="557">
        <v>2208</v>
      </c>
      <c r="H133" s="557">
        <v>1551</v>
      </c>
      <c r="I133" s="558">
        <f t="shared" si="76"/>
        <v>0.76348547717842319</v>
      </c>
      <c r="J133" s="559">
        <f t="shared" si="77"/>
        <v>0.85481997677119625</v>
      </c>
      <c r="K133" s="583">
        <v>3296</v>
      </c>
      <c r="L133" s="557">
        <v>3102</v>
      </c>
      <c r="M133" s="557">
        <v>2742</v>
      </c>
      <c r="N133" s="557">
        <v>2585</v>
      </c>
      <c r="O133" s="557">
        <v>1844</v>
      </c>
      <c r="P133" s="558">
        <f t="shared" si="154"/>
        <v>0.83333333333333337</v>
      </c>
      <c r="Q133" s="559">
        <f t="shared" si="155"/>
        <v>0.94274252370532463</v>
      </c>
      <c r="R133" s="583">
        <v>3666</v>
      </c>
      <c r="S133" s="557">
        <v>3419</v>
      </c>
      <c r="T133" s="557">
        <v>3085</v>
      </c>
      <c r="U133" s="557">
        <v>3008</v>
      </c>
      <c r="V133" s="557">
        <v>1706</v>
      </c>
      <c r="W133" s="558">
        <f t="shared" si="74"/>
        <v>0.87978941210880379</v>
      </c>
      <c r="X133" s="559">
        <f t="shared" si="75"/>
        <v>0.97504051863857377</v>
      </c>
      <c r="Y133" s="583">
        <v>2943</v>
      </c>
      <c r="Z133" s="557">
        <v>2795</v>
      </c>
      <c r="AA133" s="557">
        <v>2447</v>
      </c>
      <c r="AB133" s="557">
        <v>2347</v>
      </c>
      <c r="AC133" s="557">
        <v>1435</v>
      </c>
      <c r="AD133" s="558">
        <f t="shared" si="156"/>
        <v>0.83971377459749552</v>
      </c>
      <c r="AE133" s="559">
        <f t="shared" si="157"/>
        <v>0.95913363302002452</v>
      </c>
      <c r="AF133" s="583">
        <v>2858</v>
      </c>
      <c r="AG133" s="557">
        <v>2606</v>
      </c>
      <c r="AH133" s="557">
        <v>2273</v>
      </c>
      <c r="AI133" s="557">
        <v>2172</v>
      </c>
      <c r="AJ133" s="557">
        <v>1371</v>
      </c>
      <c r="AK133" s="558">
        <f t="shared" si="158"/>
        <v>0.83346124328472759</v>
      </c>
      <c r="AL133" s="559">
        <f t="shared" si="159"/>
        <v>0.95556533216014083</v>
      </c>
      <c r="AM133" s="583">
        <v>2425</v>
      </c>
      <c r="AN133" s="557">
        <v>2220</v>
      </c>
      <c r="AO133" s="557">
        <v>1929</v>
      </c>
      <c r="AP133" s="557">
        <v>1864</v>
      </c>
      <c r="AQ133" s="557">
        <v>1207</v>
      </c>
      <c r="AR133" s="558">
        <f t="shared" si="160"/>
        <v>0.83963963963963961</v>
      </c>
      <c r="AS133" s="559">
        <f t="shared" si="161"/>
        <v>0.96630378434421982</v>
      </c>
      <c r="AT133" s="583">
        <v>2078</v>
      </c>
      <c r="AU133" s="557">
        <v>1881</v>
      </c>
      <c r="AV133" s="557">
        <v>1662</v>
      </c>
      <c r="AW133" s="557">
        <v>1581</v>
      </c>
      <c r="AX133" s="557">
        <v>977</v>
      </c>
      <c r="AY133" s="558">
        <f t="shared" si="162"/>
        <v>0.84051036682615632</v>
      </c>
      <c r="AZ133" s="559">
        <f t="shared" si="163"/>
        <v>0.95126353790613716</v>
      </c>
      <c r="BA133" s="583">
        <v>1661</v>
      </c>
      <c r="BB133" s="557">
        <v>1516</v>
      </c>
      <c r="BC133" s="557">
        <v>1347</v>
      </c>
      <c r="BD133" s="557">
        <v>1288</v>
      </c>
      <c r="BE133" s="557">
        <v>718</v>
      </c>
      <c r="BF133" s="558">
        <f t="shared" si="164"/>
        <v>0.84960422163588389</v>
      </c>
      <c r="BG133" s="559">
        <f t="shared" si="165"/>
        <v>0.95619896065330368</v>
      </c>
      <c r="BH133" s="583">
        <v>1593</v>
      </c>
      <c r="BI133" s="557">
        <v>1460</v>
      </c>
      <c r="BJ133" s="557">
        <v>1325</v>
      </c>
      <c r="BK133" s="557">
        <v>1271</v>
      </c>
      <c r="BL133" s="557">
        <v>731</v>
      </c>
      <c r="BM133" s="558">
        <f t="shared" si="166"/>
        <v>0.8705479452054794</v>
      </c>
      <c r="BN133" s="559">
        <f t="shared" si="167"/>
        <v>0.95924528301886791</v>
      </c>
      <c r="BO133" s="583">
        <v>1483</v>
      </c>
      <c r="BP133" s="557">
        <v>1338</v>
      </c>
      <c r="BQ133" s="557">
        <v>1214</v>
      </c>
      <c r="BR133" s="557">
        <v>1180</v>
      </c>
      <c r="BS133" s="557">
        <v>693</v>
      </c>
      <c r="BT133" s="558">
        <f t="shared" si="168"/>
        <v>0.88191330343796714</v>
      </c>
      <c r="BU133" s="559">
        <f t="shared" si="169"/>
        <v>0.97199341021416807</v>
      </c>
      <c r="BV133" s="583">
        <v>1291</v>
      </c>
      <c r="BW133" s="557">
        <v>1159</v>
      </c>
      <c r="BX133" s="557">
        <v>1053</v>
      </c>
      <c r="BY133" s="557">
        <v>992</v>
      </c>
      <c r="BZ133" s="557">
        <v>682</v>
      </c>
      <c r="CA133" s="558">
        <f t="shared" si="170"/>
        <v>0.85591026747195853</v>
      </c>
      <c r="CB133" s="559">
        <f t="shared" si="171"/>
        <v>0.94207027540360877</v>
      </c>
      <c r="CC133" s="583">
        <v>1307</v>
      </c>
      <c r="CD133" s="557">
        <v>1108</v>
      </c>
      <c r="CE133" s="557">
        <v>1102</v>
      </c>
      <c r="CF133" s="557">
        <v>1050</v>
      </c>
      <c r="CG133" s="557">
        <v>756</v>
      </c>
      <c r="CH133" s="558">
        <f t="shared" si="172"/>
        <v>0.94765342960288812</v>
      </c>
      <c r="CI133" s="559">
        <f t="shared" si="173"/>
        <v>0.95281306715063518</v>
      </c>
      <c r="CJ133" s="583">
        <v>1354</v>
      </c>
      <c r="CK133" s="557">
        <v>1153</v>
      </c>
      <c r="CL133" s="557">
        <v>1150</v>
      </c>
      <c r="CM133" s="557">
        <v>1120</v>
      </c>
      <c r="CN133" s="557">
        <v>739</v>
      </c>
      <c r="CO133" s="558">
        <f t="shared" si="174"/>
        <v>0.97137901127493498</v>
      </c>
      <c r="CP133" s="558">
        <f t="shared" si="175"/>
        <v>0.97391304347826091</v>
      </c>
      <c r="CQ133" s="558">
        <v>0.97137901127493498</v>
      </c>
      <c r="CR133" s="559">
        <v>0.97391304347826091</v>
      </c>
    </row>
    <row r="134" spans="1:96" s="4" customFormat="1" x14ac:dyDescent="0.25">
      <c r="A134" s="560" t="s">
        <v>357</v>
      </c>
      <c r="B134" s="561" t="s">
        <v>360</v>
      </c>
      <c r="C134" s="562" t="s">
        <v>361</v>
      </c>
      <c r="D134" s="563">
        <v>2067</v>
      </c>
      <c r="E134" s="564">
        <v>1971</v>
      </c>
      <c r="F134" s="564">
        <v>1514</v>
      </c>
      <c r="G134" s="564">
        <v>1435</v>
      </c>
      <c r="H134" s="564">
        <v>1204</v>
      </c>
      <c r="I134" s="565">
        <f t="shared" si="76"/>
        <v>0.72805682394723492</v>
      </c>
      <c r="J134" s="566">
        <f t="shared" si="77"/>
        <v>0.94782034346103039</v>
      </c>
      <c r="K134" s="563">
        <v>2163</v>
      </c>
      <c r="L134" s="564">
        <v>2041</v>
      </c>
      <c r="M134" s="564">
        <v>1549</v>
      </c>
      <c r="N134" s="564">
        <v>1471</v>
      </c>
      <c r="O134" s="564">
        <v>1230</v>
      </c>
      <c r="P134" s="565">
        <f t="shared" si="154"/>
        <v>0.72072513473787359</v>
      </c>
      <c r="Q134" s="566">
        <f t="shared" si="155"/>
        <v>0.94964493221433177</v>
      </c>
      <c r="R134" s="563">
        <v>2193</v>
      </c>
      <c r="S134" s="564">
        <v>2048</v>
      </c>
      <c r="T134" s="564">
        <v>1608</v>
      </c>
      <c r="U134" s="564">
        <v>1370</v>
      </c>
      <c r="V134" s="564">
        <v>1261</v>
      </c>
      <c r="W134" s="565">
        <f t="shared" si="74"/>
        <v>0.6689453125</v>
      </c>
      <c r="X134" s="566">
        <f t="shared" si="75"/>
        <v>0.85199004975124382</v>
      </c>
      <c r="Y134" s="563">
        <v>2259</v>
      </c>
      <c r="Z134" s="564">
        <v>2121</v>
      </c>
      <c r="AA134" s="564">
        <v>1610</v>
      </c>
      <c r="AB134" s="564">
        <v>1336</v>
      </c>
      <c r="AC134" s="564">
        <v>1198</v>
      </c>
      <c r="AD134" s="565">
        <f t="shared" si="156"/>
        <v>0.62989156058462992</v>
      </c>
      <c r="AE134" s="566">
        <f t="shared" si="157"/>
        <v>0.82981366459627326</v>
      </c>
      <c r="AF134" s="563">
        <v>2268</v>
      </c>
      <c r="AG134" s="564">
        <v>2042</v>
      </c>
      <c r="AH134" s="564">
        <v>1577</v>
      </c>
      <c r="AI134" s="564">
        <v>1286</v>
      </c>
      <c r="AJ134" s="564">
        <v>1152</v>
      </c>
      <c r="AK134" s="565">
        <f t="shared" si="158"/>
        <v>0.62977473065621936</v>
      </c>
      <c r="AL134" s="566">
        <f t="shared" si="159"/>
        <v>0.81547241597970832</v>
      </c>
      <c r="AM134" s="563">
        <v>1894</v>
      </c>
      <c r="AN134" s="564">
        <v>1698</v>
      </c>
      <c r="AO134" s="564">
        <v>1397</v>
      </c>
      <c r="AP134" s="564">
        <v>1171</v>
      </c>
      <c r="AQ134" s="564">
        <v>1032</v>
      </c>
      <c r="AR134" s="565">
        <f t="shared" si="160"/>
        <v>0.68963486454652534</v>
      </c>
      <c r="AS134" s="566">
        <f t="shared" si="161"/>
        <v>0.83822476735862561</v>
      </c>
      <c r="AT134" s="563">
        <v>1866</v>
      </c>
      <c r="AU134" s="564">
        <v>1645</v>
      </c>
      <c r="AV134" s="564">
        <v>1314</v>
      </c>
      <c r="AW134" s="564">
        <v>1085</v>
      </c>
      <c r="AX134" s="564">
        <v>948</v>
      </c>
      <c r="AY134" s="565">
        <f t="shared" si="162"/>
        <v>0.65957446808510634</v>
      </c>
      <c r="AZ134" s="566">
        <f t="shared" si="163"/>
        <v>0.82572298325722981</v>
      </c>
      <c r="BA134" s="563">
        <v>1802</v>
      </c>
      <c r="BB134" s="564">
        <v>1610</v>
      </c>
      <c r="BC134" s="564">
        <v>1332</v>
      </c>
      <c r="BD134" s="564">
        <v>1101</v>
      </c>
      <c r="BE134" s="564">
        <v>955</v>
      </c>
      <c r="BF134" s="565">
        <f t="shared" si="164"/>
        <v>0.6838509316770186</v>
      </c>
      <c r="BG134" s="566">
        <f t="shared" si="165"/>
        <v>0.82657657657657657</v>
      </c>
      <c r="BH134" s="563">
        <v>1586</v>
      </c>
      <c r="BI134" s="564">
        <v>1426</v>
      </c>
      <c r="BJ134" s="564">
        <v>1209</v>
      </c>
      <c r="BK134" s="564">
        <v>964</v>
      </c>
      <c r="BL134" s="564">
        <v>863</v>
      </c>
      <c r="BM134" s="565">
        <f t="shared" si="166"/>
        <v>0.67601683029453019</v>
      </c>
      <c r="BN134" s="566">
        <f t="shared" si="167"/>
        <v>0.79735318444995862</v>
      </c>
      <c r="BO134" s="563">
        <v>1797</v>
      </c>
      <c r="BP134" s="564">
        <v>1585</v>
      </c>
      <c r="BQ134" s="564">
        <v>1369</v>
      </c>
      <c r="BR134" s="564">
        <v>1101</v>
      </c>
      <c r="BS134" s="564">
        <v>995</v>
      </c>
      <c r="BT134" s="565">
        <f t="shared" si="168"/>
        <v>0.69463722397476335</v>
      </c>
      <c r="BU134" s="566">
        <f t="shared" si="169"/>
        <v>0.80423666910153402</v>
      </c>
      <c r="BV134" s="563">
        <v>1716</v>
      </c>
      <c r="BW134" s="564">
        <v>1531</v>
      </c>
      <c r="BX134" s="564">
        <v>1531</v>
      </c>
      <c r="BY134" s="564">
        <v>1013</v>
      </c>
      <c r="BZ134" s="564">
        <v>912</v>
      </c>
      <c r="CA134" s="565">
        <f t="shared" si="170"/>
        <v>0.66165904637491835</v>
      </c>
      <c r="CB134" s="566">
        <f t="shared" si="171"/>
        <v>0.66165904637491835</v>
      </c>
      <c r="CC134" s="563">
        <v>1488</v>
      </c>
      <c r="CD134" s="564">
        <v>1340</v>
      </c>
      <c r="CE134" s="564">
        <v>1340</v>
      </c>
      <c r="CF134" s="564">
        <v>935</v>
      </c>
      <c r="CG134" s="564">
        <v>892</v>
      </c>
      <c r="CH134" s="565">
        <f t="shared" si="172"/>
        <v>0.69776119402985071</v>
      </c>
      <c r="CI134" s="566">
        <f t="shared" si="173"/>
        <v>0.69776119402985071</v>
      </c>
      <c r="CJ134" s="563">
        <v>1178</v>
      </c>
      <c r="CK134" s="564">
        <v>971</v>
      </c>
      <c r="CL134" s="564">
        <v>971</v>
      </c>
      <c r="CM134" s="564">
        <v>942</v>
      </c>
      <c r="CN134" s="564">
        <v>919</v>
      </c>
      <c r="CO134" s="565">
        <f t="shared" si="174"/>
        <v>0.97013388259526256</v>
      </c>
      <c r="CP134" s="565">
        <f t="shared" si="175"/>
        <v>0.97013388259526256</v>
      </c>
      <c r="CQ134" s="565">
        <v>0.97013388259526256</v>
      </c>
      <c r="CR134" s="566">
        <v>0.97013388259526256</v>
      </c>
    </row>
    <row r="135" spans="1:96" s="4" customFormat="1" x14ac:dyDescent="0.25">
      <c r="A135" s="560" t="s">
        <v>357</v>
      </c>
      <c r="B135" s="561" t="s">
        <v>362</v>
      </c>
      <c r="C135" s="562" t="s">
        <v>363</v>
      </c>
      <c r="D135" s="563">
        <v>1497</v>
      </c>
      <c r="E135" s="564">
        <v>1441</v>
      </c>
      <c r="F135" s="564">
        <v>1052</v>
      </c>
      <c r="G135" s="564">
        <v>1013</v>
      </c>
      <c r="H135" s="564">
        <v>868</v>
      </c>
      <c r="I135" s="565">
        <f t="shared" si="76"/>
        <v>0.70298403886190142</v>
      </c>
      <c r="J135" s="566">
        <f t="shared" si="77"/>
        <v>0.96292775665399244</v>
      </c>
      <c r="K135" s="563">
        <v>1606</v>
      </c>
      <c r="L135" s="564">
        <v>1491</v>
      </c>
      <c r="M135" s="564">
        <v>1209</v>
      </c>
      <c r="N135" s="564">
        <v>1064</v>
      </c>
      <c r="O135" s="564">
        <v>930</v>
      </c>
      <c r="P135" s="565">
        <f t="shared" si="154"/>
        <v>0.71361502347417838</v>
      </c>
      <c r="Q135" s="566">
        <f t="shared" si="155"/>
        <v>0.88006617038875101</v>
      </c>
      <c r="R135" s="563">
        <v>1510</v>
      </c>
      <c r="S135" s="564">
        <v>1386</v>
      </c>
      <c r="T135" s="564">
        <v>1049</v>
      </c>
      <c r="U135" s="564">
        <v>900</v>
      </c>
      <c r="V135" s="564">
        <v>826</v>
      </c>
      <c r="W135" s="565">
        <f t="shared" si="74"/>
        <v>0.64935064935064934</v>
      </c>
      <c r="X135" s="566">
        <f t="shared" si="75"/>
        <v>0.85795996186844614</v>
      </c>
      <c r="Y135" s="563">
        <v>1561</v>
      </c>
      <c r="Z135" s="564">
        <v>1409</v>
      </c>
      <c r="AA135" s="564">
        <v>1087</v>
      </c>
      <c r="AB135" s="564">
        <v>919</v>
      </c>
      <c r="AC135" s="564">
        <v>835</v>
      </c>
      <c r="AD135" s="565">
        <f t="shared" si="156"/>
        <v>0.65223562810503899</v>
      </c>
      <c r="AE135" s="566">
        <f t="shared" si="157"/>
        <v>0.84544618215271394</v>
      </c>
      <c r="AF135" s="563">
        <v>1480</v>
      </c>
      <c r="AG135" s="564">
        <v>1320</v>
      </c>
      <c r="AH135" s="564">
        <v>1055</v>
      </c>
      <c r="AI135" s="564">
        <v>896</v>
      </c>
      <c r="AJ135" s="564">
        <v>801</v>
      </c>
      <c r="AK135" s="565">
        <f t="shared" si="158"/>
        <v>0.67878787878787883</v>
      </c>
      <c r="AL135" s="566">
        <f t="shared" si="159"/>
        <v>0.84928909952606635</v>
      </c>
      <c r="AM135" s="563">
        <v>1416</v>
      </c>
      <c r="AN135" s="564">
        <v>1266</v>
      </c>
      <c r="AO135" s="564">
        <v>1020</v>
      </c>
      <c r="AP135" s="564">
        <v>881</v>
      </c>
      <c r="AQ135" s="564">
        <v>777</v>
      </c>
      <c r="AR135" s="565">
        <f t="shared" si="160"/>
        <v>0.69589257503949442</v>
      </c>
      <c r="AS135" s="566">
        <f t="shared" si="161"/>
        <v>0.86372549019607847</v>
      </c>
      <c r="AT135" s="563">
        <v>1411</v>
      </c>
      <c r="AU135" s="564">
        <v>1228</v>
      </c>
      <c r="AV135" s="564">
        <v>981</v>
      </c>
      <c r="AW135" s="564">
        <v>865</v>
      </c>
      <c r="AX135" s="564">
        <v>752</v>
      </c>
      <c r="AY135" s="565">
        <f t="shared" si="162"/>
        <v>0.7043973941368078</v>
      </c>
      <c r="AZ135" s="566">
        <f t="shared" si="163"/>
        <v>0.88175331294597348</v>
      </c>
      <c r="BA135" s="563">
        <v>1307</v>
      </c>
      <c r="BB135" s="564">
        <v>1133</v>
      </c>
      <c r="BC135" s="564">
        <v>905</v>
      </c>
      <c r="BD135" s="564">
        <v>744</v>
      </c>
      <c r="BE135" s="564">
        <v>663</v>
      </c>
      <c r="BF135" s="565">
        <f t="shared" si="164"/>
        <v>0.65666372462488964</v>
      </c>
      <c r="BG135" s="566">
        <f t="shared" si="165"/>
        <v>0.82209944751381214</v>
      </c>
      <c r="BH135" s="563">
        <v>1219</v>
      </c>
      <c r="BI135" s="564">
        <v>1064</v>
      </c>
      <c r="BJ135" s="564">
        <v>861</v>
      </c>
      <c r="BK135" s="564">
        <v>713</v>
      </c>
      <c r="BL135" s="564">
        <v>648</v>
      </c>
      <c r="BM135" s="565">
        <f t="shared" si="166"/>
        <v>0.67011278195488722</v>
      </c>
      <c r="BN135" s="566">
        <f t="shared" si="167"/>
        <v>0.82810685249709637</v>
      </c>
      <c r="BO135" s="563">
        <v>1111</v>
      </c>
      <c r="BP135" s="564">
        <v>984</v>
      </c>
      <c r="BQ135" s="564">
        <v>908</v>
      </c>
      <c r="BR135" s="564">
        <v>667</v>
      </c>
      <c r="BS135" s="564">
        <v>623</v>
      </c>
      <c r="BT135" s="565">
        <f t="shared" si="168"/>
        <v>0.67784552845528456</v>
      </c>
      <c r="BU135" s="566">
        <f t="shared" si="169"/>
        <v>0.73458149779735682</v>
      </c>
      <c r="BV135" s="563">
        <v>1725</v>
      </c>
      <c r="BW135" s="564">
        <v>1482</v>
      </c>
      <c r="BX135" s="564">
        <v>1418</v>
      </c>
      <c r="BY135" s="564">
        <v>1181</v>
      </c>
      <c r="BZ135" s="564">
        <v>1135</v>
      </c>
      <c r="CA135" s="565">
        <f t="shared" si="170"/>
        <v>0.79689608636977061</v>
      </c>
      <c r="CB135" s="566">
        <f t="shared" si="171"/>
        <v>0.83286318758815236</v>
      </c>
      <c r="CC135" s="563">
        <v>1230</v>
      </c>
      <c r="CD135" s="564">
        <v>1014</v>
      </c>
      <c r="CE135" s="564">
        <v>1013</v>
      </c>
      <c r="CF135" s="564">
        <v>723</v>
      </c>
      <c r="CG135" s="564">
        <v>708</v>
      </c>
      <c r="CH135" s="565">
        <f t="shared" si="172"/>
        <v>0.71301775147928992</v>
      </c>
      <c r="CI135" s="566">
        <f t="shared" si="173"/>
        <v>0.7137216189536032</v>
      </c>
      <c r="CJ135" s="563">
        <v>881</v>
      </c>
      <c r="CK135" s="564">
        <v>808</v>
      </c>
      <c r="CL135" s="564">
        <v>754</v>
      </c>
      <c r="CM135" s="564">
        <v>705</v>
      </c>
      <c r="CN135" s="564">
        <v>686</v>
      </c>
      <c r="CO135" s="565">
        <f t="shared" si="174"/>
        <v>0.87252475247524752</v>
      </c>
      <c r="CP135" s="565">
        <f t="shared" si="175"/>
        <v>0.93501326259946949</v>
      </c>
      <c r="CQ135" s="565">
        <v>0.87252475247524752</v>
      </c>
      <c r="CR135" s="566">
        <v>0.93501326259946949</v>
      </c>
    </row>
    <row r="136" spans="1:96" s="4" customFormat="1" x14ac:dyDescent="0.25">
      <c r="A136" s="560" t="s">
        <v>357</v>
      </c>
      <c r="B136" s="561" t="s">
        <v>364</v>
      </c>
      <c r="C136" s="562" t="s">
        <v>291</v>
      </c>
      <c r="D136" s="563">
        <v>1331</v>
      </c>
      <c r="E136" s="564">
        <v>1328</v>
      </c>
      <c r="F136" s="564">
        <v>1029</v>
      </c>
      <c r="G136" s="564">
        <v>636</v>
      </c>
      <c r="H136" s="564">
        <v>548</v>
      </c>
      <c r="I136" s="565">
        <f t="shared" si="76"/>
        <v>0.47891566265060243</v>
      </c>
      <c r="J136" s="566">
        <f t="shared" si="77"/>
        <v>0.61807580174927113</v>
      </c>
      <c r="K136" s="563">
        <v>1217</v>
      </c>
      <c r="L136" s="564">
        <v>1217</v>
      </c>
      <c r="M136" s="564">
        <v>969</v>
      </c>
      <c r="N136" s="564">
        <v>595</v>
      </c>
      <c r="O136" s="564">
        <v>515</v>
      </c>
      <c r="P136" s="565">
        <f t="shared" si="154"/>
        <v>0.48890714872637636</v>
      </c>
      <c r="Q136" s="566">
        <f t="shared" si="155"/>
        <v>0.61403508771929827</v>
      </c>
      <c r="R136" s="563">
        <v>979</v>
      </c>
      <c r="S136" s="564">
        <v>979</v>
      </c>
      <c r="T136" s="564">
        <v>768</v>
      </c>
      <c r="U136" s="564">
        <v>517</v>
      </c>
      <c r="V136" s="564">
        <v>512</v>
      </c>
      <c r="W136" s="565">
        <f t="shared" si="74"/>
        <v>0.5280898876404494</v>
      </c>
      <c r="X136" s="566">
        <f t="shared" si="75"/>
        <v>0.67317708333333337</v>
      </c>
      <c r="Y136" s="563">
        <v>964</v>
      </c>
      <c r="Z136" s="564">
        <v>964</v>
      </c>
      <c r="AA136" s="564">
        <v>710</v>
      </c>
      <c r="AB136" s="564">
        <v>490</v>
      </c>
      <c r="AC136" s="564">
        <v>479</v>
      </c>
      <c r="AD136" s="565">
        <f t="shared" si="156"/>
        <v>0.50829875518672196</v>
      </c>
      <c r="AE136" s="566">
        <f t="shared" si="157"/>
        <v>0.6901408450704225</v>
      </c>
      <c r="AF136" s="563">
        <v>906</v>
      </c>
      <c r="AG136" s="564">
        <v>906</v>
      </c>
      <c r="AH136" s="564">
        <v>719</v>
      </c>
      <c r="AI136" s="564">
        <v>460</v>
      </c>
      <c r="AJ136" s="564">
        <v>449</v>
      </c>
      <c r="AK136" s="565">
        <f t="shared" si="158"/>
        <v>0.50772626931567333</v>
      </c>
      <c r="AL136" s="566">
        <f t="shared" si="159"/>
        <v>0.63977746870653684</v>
      </c>
      <c r="AM136" s="563">
        <v>876</v>
      </c>
      <c r="AN136" s="564">
        <v>876</v>
      </c>
      <c r="AO136" s="564">
        <v>667</v>
      </c>
      <c r="AP136" s="564">
        <v>403</v>
      </c>
      <c r="AQ136" s="564">
        <v>369</v>
      </c>
      <c r="AR136" s="565">
        <f t="shared" si="160"/>
        <v>0.46004566210045661</v>
      </c>
      <c r="AS136" s="566">
        <f t="shared" si="161"/>
        <v>0.60419790104947524</v>
      </c>
      <c r="AT136" s="563">
        <v>865</v>
      </c>
      <c r="AU136" s="564">
        <v>865</v>
      </c>
      <c r="AV136" s="564">
        <v>670</v>
      </c>
      <c r="AW136" s="564">
        <v>370</v>
      </c>
      <c r="AX136" s="564">
        <v>360</v>
      </c>
      <c r="AY136" s="565">
        <f t="shared" si="162"/>
        <v>0.4277456647398844</v>
      </c>
      <c r="AZ136" s="566">
        <f t="shared" si="163"/>
        <v>0.55223880597014929</v>
      </c>
      <c r="BA136" s="563">
        <v>839</v>
      </c>
      <c r="BB136" s="564">
        <v>839</v>
      </c>
      <c r="BC136" s="564">
        <v>687</v>
      </c>
      <c r="BD136" s="564">
        <v>498</v>
      </c>
      <c r="BE136" s="564">
        <v>368</v>
      </c>
      <c r="BF136" s="565">
        <f t="shared" si="164"/>
        <v>0.59356376638855779</v>
      </c>
      <c r="BG136" s="566">
        <f t="shared" si="165"/>
        <v>0.72489082969432317</v>
      </c>
      <c r="BH136" s="563">
        <v>866</v>
      </c>
      <c r="BI136" s="564">
        <v>866</v>
      </c>
      <c r="BJ136" s="564">
        <v>802</v>
      </c>
      <c r="BK136" s="564">
        <v>405</v>
      </c>
      <c r="BL136" s="564">
        <v>405</v>
      </c>
      <c r="BM136" s="565">
        <f t="shared" si="166"/>
        <v>0.4676674364896074</v>
      </c>
      <c r="BN136" s="566">
        <f t="shared" si="167"/>
        <v>0.50498753117206985</v>
      </c>
      <c r="BO136" s="563">
        <v>908</v>
      </c>
      <c r="BP136" s="564">
        <v>908</v>
      </c>
      <c r="BQ136" s="564">
        <v>845</v>
      </c>
      <c r="BR136" s="564">
        <v>424</v>
      </c>
      <c r="BS136" s="564">
        <v>424</v>
      </c>
      <c r="BT136" s="565">
        <f t="shared" si="168"/>
        <v>0.46696035242290751</v>
      </c>
      <c r="BU136" s="566">
        <f t="shared" si="169"/>
        <v>0.50177514792899414</v>
      </c>
      <c r="BV136" s="563">
        <v>1305</v>
      </c>
      <c r="BW136" s="564">
        <v>869</v>
      </c>
      <c r="BX136" s="564">
        <v>800</v>
      </c>
      <c r="BY136" s="564">
        <v>447</v>
      </c>
      <c r="BZ136" s="564">
        <v>447</v>
      </c>
      <c r="CA136" s="565">
        <f t="shared" si="170"/>
        <v>0.51438434982738779</v>
      </c>
      <c r="CB136" s="566">
        <f t="shared" si="171"/>
        <v>0.55874999999999997</v>
      </c>
      <c r="CC136" s="563">
        <v>917</v>
      </c>
      <c r="CD136" s="564">
        <v>916</v>
      </c>
      <c r="CE136" s="564">
        <v>916</v>
      </c>
      <c r="CF136" s="564">
        <v>484</v>
      </c>
      <c r="CG136" s="564">
        <v>484</v>
      </c>
      <c r="CH136" s="565">
        <f t="shared" si="172"/>
        <v>0.52838427947598254</v>
      </c>
      <c r="CI136" s="566">
        <f t="shared" si="173"/>
        <v>0.52838427947598254</v>
      </c>
      <c r="CJ136" s="563">
        <v>672</v>
      </c>
      <c r="CK136" s="564">
        <v>672</v>
      </c>
      <c r="CL136" s="564">
        <v>672</v>
      </c>
      <c r="CM136" s="564">
        <v>500</v>
      </c>
      <c r="CN136" s="564">
        <v>500</v>
      </c>
      <c r="CO136" s="565">
        <f t="shared" si="174"/>
        <v>0.74404761904761907</v>
      </c>
      <c r="CP136" s="565">
        <f t="shared" si="175"/>
        <v>0.74404761904761907</v>
      </c>
      <c r="CQ136" s="565">
        <v>0.74404761904761907</v>
      </c>
      <c r="CR136" s="566">
        <v>0.74404761904761907</v>
      </c>
    </row>
    <row r="137" spans="1:96" s="4" customFormat="1" x14ac:dyDescent="0.25">
      <c r="A137" s="560" t="s">
        <v>357</v>
      </c>
      <c r="B137" s="561" t="s">
        <v>365</v>
      </c>
      <c r="C137" s="562" t="s">
        <v>366</v>
      </c>
      <c r="D137" s="563">
        <v>612</v>
      </c>
      <c r="E137" s="564">
        <v>584</v>
      </c>
      <c r="F137" s="564">
        <v>554</v>
      </c>
      <c r="G137" s="564">
        <v>404</v>
      </c>
      <c r="H137" s="564">
        <v>228</v>
      </c>
      <c r="I137" s="565">
        <f t="shared" si="76"/>
        <v>0.69178082191780821</v>
      </c>
      <c r="J137" s="566">
        <f t="shared" si="77"/>
        <v>0.72924187725631773</v>
      </c>
      <c r="K137" s="563">
        <v>518</v>
      </c>
      <c r="L137" s="564">
        <v>500</v>
      </c>
      <c r="M137" s="564">
        <v>476</v>
      </c>
      <c r="N137" s="564">
        <v>360</v>
      </c>
      <c r="O137" s="564">
        <v>213</v>
      </c>
      <c r="P137" s="565">
        <f t="shared" si="154"/>
        <v>0.72</v>
      </c>
      <c r="Q137" s="566">
        <f t="shared" si="155"/>
        <v>0.75630252100840334</v>
      </c>
      <c r="R137" s="563">
        <v>918</v>
      </c>
      <c r="S137" s="564">
        <v>869</v>
      </c>
      <c r="T137" s="564">
        <v>858</v>
      </c>
      <c r="U137" s="564">
        <v>540</v>
      </c>
      <c r="V137" s="564">
        <v>403</v>
      </c>
      <c r="W137" s="565">
        <f t="shared" ref="W137:W202" si="176">U137/S137</f>
        <v>0.62140391254315308</v>
      </c>
      <c r="X137" s="566">
        <f t="shared" ref="X137:X202" si="177">U137/T137</f>
        <v>0.62937062937062938</v>
      </c>
      <c r="Y137" s="563">
        <v>881</v>
      </c>
      <c r="Z137" s="564">
        <v>824</v>
      </c>
      <c r="AA137" s="564">
        <v>815</v>
      </c>
      <c r="AB137" s="564">
        <v>576</v>
      </c>
      <c r="AC137" s="564">
        <v>424</v>
      </c>
      <c r="AD137" s="565">
        <f t="shared" si="156"/>
        <v>0.69902912621359226</v>
      </c>
      <c r="AE137" s="566">
        <f t="shared" si="157"/>
        <v>0.70674846625766874</v>
      </c>
      <c r="AF137" s="563">
        <v>924</v>
      </c>
      <c r="AG137" s="564">
        <v>832</v>
      </c>
      <c r="AH137" s="564">
        <v>804</v>
      </c>
      <c r="AI137" s="564">
        <v>557</v>
      </c>
      <c r="AJ137" s="564">
        <v>406</v>
      </c>
      <c r="AK137" s="565">
        <f t="shared" si="158"/>
        <v>0.66947115384615385</v>
      </c>
      <c r="AL137" s="566">
        <f t="shared" si="159"/>
        <v>0.69278606965174128</v>
      </c>
      <c r="AM137" s="563">
        <v>796</v>
      </c>
      <c r="AN137" s="564">
        <v>726</v>
      </c>
      <c r="AO137" s="564">
        <v>681</v>
      </c>
      <c r="AP137" s="564">
        <v>475</v>
      </c>
      <c r="AQ137" s="564">
        <v>336</v>
      </c>
      <c r="AR137" s="565">
        <f t="shared" si="160"/>
        <v>0.65426997245179064</v>
      </c>
      <c r="AS137" s="566">
        <f t="shared" si="161"/>
        <v>0.69750367107195299</v>
      </c>
      <c r="AT137" s="563">
        <v>628</v>
      </c>
      <c r="AU137" s="564">
        <v>569</v>
      </c>
      <c r="AV137" s="564">
        <v>539</v>
      </c>
      <c r="AW137" s="564">
        <v>339</v>
      </c>
      <c r="AX137" s="564">
        <v>215</v>
      </c>
      <c r="AY137" s="565">
        <f t="shared" si="162"/>
        <v>0.59578207381370829</v>
      </c>
      <c r="AZ137" s="566">
        <f t="shared" si="163"/>
        <v>0.6289424860853432</v>
      </c>
      <c r="BA137" s="563">
        <v>837</v>
      </c>
      <c r="BB137" s="564">
        <v>768</v>
      </c>
      <c r="BC137" s="564">
        <v>721</v>
      </c>
      <c r="BD137" s="564">
        <v>539</v>
      </c>
      <c r="BE137" s="564">
        <v>330</v>
      </c>
      <c r="BF137" s="565">
        <f t="shared" si="164"/>
        <v>0.70182291666666663</v>
      </c>
      <c r="BG137" s="566">
        <f t="shared" si="165"/>
        <v>0.74757281553398058</v>
      </c>
      <c r="BH137" s="563">
        <v>779</v>
      </c>
      <c r="BI137" s="564">
        <v>728</v>
      </c>
      <c r="BJ137" s="564">
        <v>676</v>
      </c>
      <c r="BK137" s="564">
        <v>497</v>
      </c>
      <c r="BL137" s="564">
        <v>277</v>
      </c>
      <c r="BM137" s="565">
        <f t="shared" si="166"/>
        <v>0.68269230769230771</v>
      </c>
      <c r="BN137" s="566">
        <f t="shared" si="167"/>
        <v>0.73520710059171601</v>
      </c>
      <c r="BO137" s="563">
        <v>704</v>
      </c>
      <c r="BP137" s="564">
        <v>639</v>
      </c>
      <c r="BQ137" s="564">
        <v>611</v>
      </c>
      <c r="BR137" s="564">
        <v>443</v>
      </c>
      <c r="BS137" s="564">
        <v>242</v>
      </c>
      <c r="BT137" s="565">
        <f t="shared" si="168"/>
        <v>0.69327073552425666</v>
      </c>
      <c r="BU137" s="566">
        <f t="shared" si="169"/>
        <v>0.72504091653027825</v>
      </c>
      <c r="BV137" s="563">
        <v>686</v>
      </c>
      <c r="BW137" s="564">
        <v>626</v>
      </c>
      <c r="BX137" s="564">
        <v>597</v>
      </c>
      <c r="BY137" s="564">
        <v>444</v>
      </c>
      <c r="BZ137" s="564">
        <v>271</v>
      </c>
      <c r="CA137" s="565">
        <f t="shared" si="170"/>
        <v>0.70926517571884984</v>
      </c>
      <c r="CB137" s="566">
        <f t="shared" si="171"/>
        <v>0.74371859296482412</v>
      </c>
      <c r="CC137" s="563">
        <v>730</v>
      </c>
      <c r="CD137" s="564">
        <v>626</v>
      </c>
      <c r="CE137" s="564">
        <v>626</v>
      </c>
      <c r="CF137" s="564">
        <v>388</v>
      </c>
      <c r="CG137" s="564">
        <v>318</v>
      </c>
      <c r="CH137" s="565">
        <f t="shared" si="172"/>
        <v>0.61980830670926512</v>
      </c>
      <c r="CI137" s="566">
        <f t="shared" si="173"/>
        <v>0.61980830670926512</v>
      </c>
      <c r="CJ137" s="563">
        <v>325</v>
      </c>
      <c r="CK137" s="564">
        <v>256</v>
      </c>
      <c r="CL137" s="564">
        <v>256</v>
      </c>
      <c r="CM137" s="564">
        <v>255</v>
      </c>
      <c r="CN137" s="564">
        <v>203</v>
      </c>
      <c r="CO137" s="565">
        <f t="shared" si="174"/>
        <v>0.99609375</v>
      </c>
      <c r="CP137" s="565">
        <f t="shared" si="175"/>
        <v>0.99609375</v>
      </c>
      <c r="CQ137" s="565">
        <v>0.99609375</v>
      </c>
      <c r="CR137" s="566">
        <v>0.99609375</v>
      </c>
    </row>
    <row r="138" spans="1:96" s="4" customFormat="1" x14ac:dyDescent="0.25">
      <c r="A138" s="560" t="s">
        <v>357</v>
      </c>
      <c r="B138" s="561" t="s">
        <v>367</v>
      </c>
      <c r="C138" s="562" t="s">
        <v>297</v>
      </c>
      <c r="D138" s="563">
        <v>527</v>
      </c>
      <c r="E138" s="564">
        <v>526</v>
      </c>
      <c r="F138" s="564">
        <v>526</v>
      </c>
      <c r="G138" s="564">
        <v>102</v>
      </c>
      <c r="H138" s="564">
        <v>95</v>
      </c>
      <c r="I138" s="565">
        <f t="shared" si="76"/>
        <v>0.19391634980988592</v>
      </c>
      <c r="J138" s="566">
        <f t="shared" si="77"/>
        <v>0.19391634980988592</v>
      </c>
      <c r="K138" s="563">
        <v>543</v>
      </c>
      <c r="L138" s="564">
        <v>543</v>
      </c>
      <c r="M138" s="564">
        <v>543</v>
      </c>
      <c r="N138" s="564">
        <v>100</v>
      </c>
      <c r="O138" s="564">
        <v>92</v>
      </c>
      <c r="P138" s="565">
        <f t="shared" si="154"/>
        <v>0.18416206261510129</v>
      </c>
      <c r="Q138" s="566">
        <f t="shared" si="155"/>
        <v>0.18416206261510129</v>
      </c>
      <c r="R138" s="563">
        <v>493</v>
      </c>
      <c r="S138" s="564">
        <v>493</v>
      </c>
      <c r="T138" s="564">
        <v>493</v>
      </c>
      <c r="U138" s="564">
        <v>89</v>
      </c>
      <c r="V138" s="564">
        <v>79</v>
      </c>
      <c r="W138" s="565">
        <f t="shared" si="176"/>
        <v>0.18052738336713997</v>
      </c>
      <c r="X138" s="566">
        <f t="shared" si="177"/>
        <v>0.18052738336713997</v>
      </c>
      <c r="Y138" s="563">
        <v>488</v>
      </c>
      <c r="Z138" s="564">
        <v>488</v>
      </c>
      <c r="AA138" s="564">
        <v>488</v>
      </c>
      <c r="AB138" s="564">
        <v>96</v>
      </c>
      <c r="AC138" s="564">
        <v>79</v>
      </c>
      <c r="AD138" s="565">
        <f t="shared" si="156"/>
        <v>0.19672131147540983</v>
      </c>
      <c r="AE138" s="566">
        <f t="shared" si="157"/>
        <v>0.19672131147540983</v>
      </c>
      <c r="AF138" s="563">
        <v>418</v>
      </c>
      <c r="AG138" s="564">
        <v>418</v>
      </c>
      <c r="AH138" s="564">
        <v>364</v>
      </c>
      <c r="AI138" s="564">
        <v>98</v>
      </c>
      <c r="AJ138" s="564">
        <v>77</v>
      </c>
      <c r="AK138" s="565">
        <f t="shared" si="158"/>
        <v>0.23444976076555024</v>
      </c>
      <c r="AL138" s="566">
        <f t="shared" si="159"/>
        <v>0.26923076923076922</v>
      </c>
      <c r="AM138" s="563">
        <v>331</v>
      </c>
      <c r="AN138" s="564">
        <v>331</v>
      </c>
      <c r="AO138" s="564">
        <v>331</v>
      </c>
      <c r="AP138" s="564">
        <v>81</v>
      </c>
      <c r="AQ138" s="564">
        <v>58</v>
      </c>
      <c r="AR138" s="565">
        <f t="shared" si="160"/>
        <v>0.24471299093655588</v>
      </c>
      <c r="AS138" s="566">
        <f t="shared" si="161"/>
        <v>0.24471299093655588</v>
      </c>
      <c r="AT138" s="563">
        <v>275</v>
      </c>
      <c r="AU138" s="564">
        <v>275</v>
      </c>
      <c r="AV138" s="564">
        <v>275</v>
      </c>
      <c r="AW138" s="564">
        <v>95</v>
      </c>
      <c r="AX138" s="564">
        <v>74</v>
      </c>
      <c r="AY138" s="565">
        <f t="shared" si="162"/>
        <v>0.34545454545454546</v>
      </c>
      <c r="AZ138" s="566">
        <f t="shared" si="163"/>
        <v>0.34545454545454546</v>
      </c>
      <c r="BA138" s="563">
        <v>241</v>
      </c>
      <c r="BB138" s="564">
        <v>241</v>
      </c>
      <c r="BC138" s="564">
        <v>241</v>
      </c>
      <c r="BD138" s="564">
        <v>98</v>
      </c>
      <c r="BE138" s="564">
        <v>72</v>
      </c>
      <c r="BF138" s="565">
        <f t="shared" si="164"/>
        <v>0.40663900414937759</v>
      </c>
      <c r="BG138" s="566">
        <f t="shared" si="165"/>
        <v>0.40663900414937759</v>
      </c>
      <c r="BH138" s="563">
        <v>257</v>
      </c>
      <c r="BI138" s="564">
        <v>257</v>
      </c>
      <c r="BJ138" s="564">
        <v>257</v>
      </c>
      <c r="BK138" s="564">
        <v>126</v>
      </c>
      <c r="BL138" s="564">
        <v>80</v>
      </c>
      <c r="BM138" s="565">
        <f t="shared" si="166"/>
        <v>0.49027237354085601</v>
      </c>
      <c r="BN138" s="566">
        <f t="shared" si="167"/>
        <v>0.49027237354085601</v>
      </c>
      <c r="BO138" s="563">
        <v>246</v>
      </c>
      <c r="BP138" s="564">
        <v>246</v>
      </c>
      <c r="BQ138" s="564">
        <v>246</v>
      </c>
      <c r="BR138" s="564">
        <v>109</v>
      </c>
      <c r="BS138" s="564">
        <v>49</v>
      </c>
      <c r="BT138" s="565">
        <f t="shared" si="168"/>
        <v>0.44308943089430897</v>
      </c>
      <c r="BU138" s="566">
        <f t="shared" si="169"/>
        <v>0.44308943089430897</v>
      </c>
      <c r="BV138" s="563">
        <v>240</v>
      </c>
      <c r="BW138" s="564">
        <v>240</v>
      </c>
      <c r="BX138" s="564">
        <v>240</v>
      </c>
      <c r="BY138" s="564">
        <v>120</v>
      </c>
      <c r="BZ138" s="564">
        <v>64</v>
      </c>
      <c r="CA138" s="565">
        <f t="shared" si="170"/>
        <v>0.5</v>
      </c>
      <c r="CB138" s="566">
        <f t="shared" si="171"/>
        <v>0.5</v>
      </c>
      <c r="CC138" s="563">
        <v>279</v>
      </c>
      <c r="CD138" s="564">
        <v>279</v>
      </c>
      <c r="CE138" s="564">
        <v>279</v>
      </c>
      <c r="CF138" s="564">
        <v>123</v>
      </c>
      <c r="CG138" s="564">
        <v>72</v>
      </c>
      <c r="CH138" s="565">
        <f t="shared" si="172"/>
        <v>0.44086021505376344</v>
      </c>
      <c r="CI138" s="566">
        <f t="shared" si="173"/>
        <v>0.44086021505376344</v>
      </c>
      <c r="CJ138" s="563">
        <v>293</v>
      </c>
      <c r="CK138" s="564">
        <v>293</v>
      </c>
      <c r="CL138" s="564">
        <v>293</v>
      </c>
      <c r="CM138" s="564">
        <v>140</v>
      </c>
      <c r="CN138" s="564">
        <v>99</v>
      </c>
      <c r="CO138" s="565">
        <f t="shared" si="174"/>
        <v>0.47781569965870307</v>
      </c>
      <c r="CP138" s="565">
        <f t="shared" si="175"/>
        <v>0.47781569965870307</v>
      </c>
      <c r="CQ138" s="565">
        <v>0.47781569965870307</v>
      </c>
      <c r="CR138" s="566">
        <v>0.47781569965870307</v>
      </c>
    </row>
    <row r="139" spans="1:96" s="4" customFormat="1" x14ac:dyDescent="0.25">
      <c r="A139" s="560" t="s">
        <v>357</v>
      </c>
      <c r="B139" s="561" t="s">
        <v>368</v>
      </c>
      <c r="C139" s="562" t="s">
        <v>369</v>
      </c>
      <c r="D139" s="563">
        <v>341</v>
      </c>
      <c r="E139" s="564">
        <v>339</v>
      </c>
      <c r="F139" s="564">
        <v>336</v>
      </c>
      <c r="G139" s="628">
        <v>50</v>
      </c>
      <c r="H139" s="628">
        <v>43</v>
      </c>
      <c r="I139" s="629">
        <f t="shared" si="76"/>
        <v>0.14749262536873156</v>
      </c>
      <c r="J139" s="630">
        <f t="shared" si="77"/>
        <v>0.14880952380952381</v>
      </c>
      <c r="K139" s="563">
        <v>323</v>
      </c>
      <c r="L139" s="564">
        <v>322</v>
      </c>
      <c r="M139" s="564">
        <v>317</v>
      </c>
      <c r="N139" s="628">
        <v>41</v>
      </c>
      <c r="O139" s="628">
        <v>41</v>
      </c>
      <c r="P139" s="629">
        <f t="shared" si="154"/>
        <v>0.12732919254658384</v>
      </c>
      <c r="Q139" s="630">
        <f t="shared" si="155"/>
        <v>0.12933753943217666</v>
      </c>
      <c r="R139" s="563">
        <v>372</v>
      </c>
      <c r="S139" s="564">
        <v>367</v>
      </c>
      <c r="T139" s="564">
        <v>357</v>
      </c>
      <c r="U139" s="628">
        <v>42</v>
      </c>
      <c r="V139" s="628">
        <v>41</v>
      </c>
      <c r="W139" s="629">
        <f t="shared" si="176"/>
        <v>0.11444141689373297</v>
      </c>
      <c r="X139" s="630">
        <f t="shared" si="177"/>
        <v>0.11764705882352941</v>
      </c>
      <c r="Y139" s="563">
        <v>295</v>
      </c>
      <c r="Z139" s="564">
        <v>292</v>
      </c>
      <c r="AA139" s="564">
        <v>289</v>
      </c>
      <c r="AB139" s="628">
        <v>44</v>
      </c>
      <c r="AC139" s="628">
        <v>37</v>
      </c>
      <c r="AD139" s="629">
        <f t="shared" si="156"/>
        <v>0.15068493150684931</v>
      </c>
      <c r="AE139" s="630">
        <f t="shared" si="157"/>
        <v>0.15224913494809689</v>
      </c>
      <c r="AF139" s="563">
        <v>293</v>
      </c>
      <c r="AG139" s="564">
        <v>290</v>
      </c>
      <c r="AH139" s="564">
        <v>272</v>
      </c>
      <c r="AI139" s="628">
        <v>44</v>
      </c>
      <c r="AJ139" s="628">
        <v>41</v>
      </c>
      <c r="AK139" s="629">
        <f t="shared" si="158"/>
        <v>0.15172413793103448</v>
      </c>
      <c r="AL139" s="630">
        <f t="shared" si="159"/>
        <v>0.16176470588235295</v>
      </c>
      <c r="AM139" s="563">
        <v>239</v>
      </c>
      <c r="AN139" s="564">
        <v>238</v>
      </c>
      <c r="AO139" s="564">
        <v>235</v>
      </c>
      <c r="AP139" s="628">
        <v>35</v>
      </c>
      <c r="AQ139" s="628">
        <v>34</v>
      </c>
      <c r="AR139" s="629">
        <f t="shared" si="160"/>
        <v>0.14705882352941177</v>
      </c>
      <c r="AS139" s="630">
        <f t="shared" si="161"/>
        <v>0.14893617021276595</v>
      </c>
      <c r="AT139" s="563">
        <v>260</v>
      </c>
      <c r="AU139" s="564">
        <v>260</v>
      </c>
      <c r="AV139" s="564">
        <v>256</v>
      </c>
      <c r="AW139" s="628">
        <v>51</v>
      </c>
      <c r="AX139" s="628">
        <v>47</v>
      </c>
      <c r="AY139" s="629">
        <f t="shared" si="162"/>
        <v>0.19615384615384615</v>
      </c>
      <c r="AZ139" s="630">
        <f t="shared" si="163"/>
        <v>0.19921875</v>
      </c>
      <c r="BA139" s="563">
        <v>244</v>
      </c>
      <c r="BB139" s="564">
        <v>242</v>
      </c>
      <c r="BC139" s="564">
        <v>239</v>
      </c>
      <c r="BD139" s="628">
        <v>49</v>
      </c>
      <c r="BE139" s="628">
        <v>43</v>
      </c>
      <c r="BF139" s="629">
        <f t="shared" si="164"/>
        <v>0.2024793388429752</v>
      </c>
      <c r="BG139" s="630">
        <f t="shared" si="165"/>
        <v>0.20502092050209206</v>
      </c>
      <c r="BH139" s="563">
        <v>226</v>
      </c>
      <c r="BI139" s="564">
        <v>223</v>
      </c>
      <c r="BJ139" s="564">
        <v>222</v>
      </c>
      <c r="BK139" s="628">
        <v>52</v>
      </c>
      <c r="BL139" s="628">
        <v>46</v>
      </c>
      <c r="BM139" s="629">
        <f t="shared" si="166"/>
        <v>0.23318385650224216</v>
      </c>
      <c r="BN139" s="630">
        <f t="shared" si="167"/>
        <v>0.23423423423423423</v>
      </c>
      <c r="BO139" s="563">
        <v>285</v>
      </c>
      <c r="BP139" s="564">
        <v>284</v>
      </c>
      <c r="BQ139" s="564">
        <v>276</v>
      </c>
      <c r="BR139" s="628">
        <v>58</v>
      </c>
      <c r="BS139" s="628">
        <v>52</v>
      </c>
      <c r="BT139" s="629">
        <f t="shared" si="168"/>
        <v>0.20422535211267606</v>
      </c>
      <c r="BU139" s="630">
        <f t="shared" si="169"/>
        <v>0.21014492753623187</v>
      </c>
      <c r="BV139" s="563">
        <v>266</v>
      </c>
      <c r="BW139" s="564">
        <v>264</v>
      </c>
      <c r="BX139" s="564">
        <v>254</v>
      </c>
      <c r="BY139" s="628">
        <v>57</v>
      </c>
      <c r="BZ139" s="628">
        <v>52</v>
      </c>
      <c r="CA139" s="629">
        <f t="shared" si="170"/>
        <v>0.21590909090909091</v>
      </c>
      <c r="CB139" s="630">
        <f t="shared" si="171"/>
        <v>0.22440944881889763</v>
      </c>
      <c r="CC139" s="563">
        <v>322</v>
      </c>
      <c r="CD139" s="564">
        <v>319</v>
      </c>
      <c r="CE139" s="564">
        <v>317</v>
      </c>
      <c r="CF139" s="628">
        <v>62</v>
      </c>
      <c r="CG139" s="628">
        <v>52</v>
      </c>
      <c r="CH139" s="629">
        <f t="shared" si="172"/>
        <v>0.19435736677115986</v>
      </c>
      <c r="CI139" s="630">
        <f t="shared" si="173"/>
        <v>0.19558359621451105</v>
      </c>
      <c r="CJ139" s="563">
        <v>432</v>
      </c>
      <c r="CK139" s="564">
        <v>427</v>
      </c>
      <c r="CL139" s="564">
        <v>400</v>
      </c>
      <c r="CM139" s="628">
        <v>51</v>
      </c>
      <c r="CN139" s="628">
        <v>48</v>
      </c>
      <c r="CO139" s="629">
        <f t="shared" si="174"/>
        <v>0.11943793911007025</v>
      </c>
      <c r="CP139" s="629">
        <f t="shared" si="175"/>
        <v>0.1275</v>
      </c>
      <c r="CQ139" s="629">
        <v>0.11943793911007025</v>
      </c>
      <c r="CR139" s="630">
        <v>0.1275</v>
      </c>
    </row>
    <row r="140" spans="1:96" s="4" customFormat="1" x14ac:dyDescent="0.25">
      <c r="A140" s="560" t="s">
        <v>357</v>
      </c>
      <c r="B140" s="561" t="s">
        <v>370</v>
      </c>
      <c r="C140" s="562" t="s">
        <v>371</v>
      </c>
      <c r="D140" s="563">
        <v>2950</v>
      </c>
      <c r="E140" s="564">
        <v>2633</v>
      </c>
      <c r="F140" s="564">
        <v>2134</v>
      </c>
      <c r="G140" s="564">
        <v>990</v>
      </c>
      <c r="H140" s="564">
        <v>726</v>
      </c>
      <c r="I140" s="565">
        <f t="shared" ref="I140:I205" si="178">G140/E140</f>
        <v>0.375996961640714</v>
      </c>
      <c r="J140" s="566">
        <f t="shared" ref="J140:J205" si="179">G140/F140</f>
        <v>0.46391752577319589</v>
      </c>
      <c r="K140" s="563">
        <v>2959</v>
      </c>
      <c r="L140" s="564">
        <v>2623</v>
      </c>
      <c r="M140" s="564">
        <v>2099</v>
      </c>
      <c r="N140" s="564">
        <v>820</v>
      </c>
      <c r="O140" s="564">
        <v>669</v>
      </c>
      <c r="P140" s="565">
        <f t="shared" si="154"/>
        <v>0.31261913839115518</v>
      </c>
      <c r="Q140" s="566">
        <f t="shared" si="155"/>
        <v>0.39066222010481183</v>
      </c>
      <c r="R140" s="563">
        <v>3200</v>
      </c>
      <c r="S140" s="564">
        <v>2636</v>
      </c>
      <c r="T140" s="564">
        <v>2144</v>
      </c>
      <c r="U140" s="564">
        <v>932</v>
      </c>
      <c r="V140" s="564">
        <v>731</v>
      </c>
      <c r="W140" s="565">
        <f t="shared" si="176"/>
        <v>0.35356600910470409</v>
      </c>
      <c r="X140" s="566">
        <f t="shared" si="177"/>
        <v>0.43470149253731344</v>
      </c>
      <c r="Y140" s="563">
        <v>3342</v>
      </c>
      <c r="Z140" s="564">
        <v>2727</v>
      </c>
      <c r="AA140" s="564">
        <v>2282</v>
      </c>
      <c r="AB140" s="564">
        <v>1005</v>
      </c>
      <c r="AC140" s="564">
        <v>767</v>
      </c>
      <c r="AD140" s="565">
        <f t="shared" si="156"/>
        <v>0.36853685368536854</v>
      </c>
      <c r="AE140" s="566">
        <f t="shared" si="157"/>
        <v>0.4404031551270815</v>
      </c>
      <c r="AF140" s="563">
        <v>2907</v>
      </c>
      <c r="AG140" s="564">
        <v>2395</v>
      </c>
      <c r="AH140" s="564">
        <v>1950</v>
      </c>
      <c r="AI140" s="564">
        <v>880</v>
      </c>
      <c r="AJ140" s="564">
        <v>621</v>
      </c>
      <c r="AK140" s="565">
        <f t="shared" si="158"/>
        <v>0.36743215031315241</v>
      </c>
      <c r="AL140" s="566">
        <f t="shared" si="159"/>
        <v>0.45128205128205129</v>
      </c>
      <c r="AM140" s="563">
        <v>2182</v>
      </c>
      <c r="AN140" s="564">
        <v>1825</v>
      </c>
      <c r="AO140" s="564">
        <v>1532</v>
      </c>
      <c r="AP140" s="564">
        <v>881</v>
      </c>
      <c r="AQ140" s="564">
        <v>640</v>
      </c>
      <c r="AR140" s="565">
        <f t="shared" si="160"/>
        <v>0.48273972602739729</v>
      </c>
      <c r="AS140" s="566">
        <f t="shared" si="161"/>
        <v>0.57506527415143605</v>
      </c>
      <c r="AT140" s="563">
        <v>2272</v>
      </c>
      <c r="AU140" s="564">
        <v>1905</v>
      </c>
      <c r="AV140" s="564">
        <v>1554</v>
      </c>
      <c r="AW140" s="564">
        <v>959</v>
      </c>
      <c r="AX140" s="564">
        <v>666</v>
      </c>
      <c r="AY140" s="565">
        <f t="shared" si="162"/>
        <v>0.50341207349081363</v>
      </c>
      <c r="AZ140" s="566">
        <f t="shared" si="163"/>
        <v>0.61711711711711714</v>
      </c>
      <c r="BA140" s="563">
        <v>1996</v>
      </c>
      <c r="BB140" s="564">
        <v>1705</v>
      </c>
      <c r="BC140" s="564">
        <v>1315</v>
      </c>
      <c r="BD140" s="564">
        <v>831</v>
      </c>
      <c r="BE140" s="564">
        <v>581</v>
      </c>
      <c r="BF140" s="565">
        <f t="shared" si="164"/>
        <v>0.48739002932551317</v>
      </c>
      <c r="BG140" s="566">
        <f t="shared" si="165"/>
        <v>0.63193916349809887</v>
      </c>
      <c r="BH140" s="563">
        <v>1860</v>
      </c>
      <c r="BI140" s="564">
        <v>1593</v>
      </c>
      <c r="BJ140" s="564">
        <v>1294</v>
      </c>
      <c r="BK140" s="564">
        <v>809</v>
      </c>
      <c r="BL140" s="564">
        <v>560</v>
      </c>
      <c r="BM140" s="565">
        <f t="shared" si="166"/>
        <v>0.50784682988072816</v>
      </c>
      <c r="BN140" s="566">
        <f t="shared" si="167"/>
        <v>0.62519319938176199</v>
      </c>
      <c r="BO140" s="563">
        <v>1663</v>
      </c>
      <c r="BP140" s="564">
        <v>1405</v>
      </c>
      <c r="BQ140" s="564">
        <v>1141</v>
      </c>
      <c r="BR140" s="564">
        <v>877</v>
      </c>
      <c r="BS140" s="564">
        <v>663</v>
      </c>
      <c r="BT140" s="565">
        <f t="shared" si="168"/>
        <v>0.62419928825622772</v>
      </c>
      <c r="BU140" s="566">
        <f t="shared" si="169"/>
        <v>0.76862401402278702</v>
      </c>
      <c r="BV140" s="563">
        <v>1436</v>
      </c>
      <c r="BW140" s="564">
        <v>1267</v>
      </c>
      <c r="BX140" s="564">
        <v>1078</v>
      </c>
      <c r="BY140" s="564">
        <v>798</v>
      </c>
      <c r="BZ140" s="564">
        <v>556</v>
      </c>
      <c r="CA140" s="565">
        <f t="shared" si="170"/>
        <v>0.62983425414364635</v>
      </c>
      <c r="CB140" s="566">
        <f t="shared" si="171"/>
        <v>0.74025974025974028</v>
      </c>
      <c r="CC140" s="563">
        <v>1381</v>
      </c>
      <c r="CD140" s="564">
        <v>1205</v>
      </c>
      <c r="CE140" s="564">
        <v>1205</v>
      </c>
      <c r="CF140" s="564">
        <v>747</v>
      </c>
      <c r="CG140" s="564">
        <v>674</v>
      </c>
      <c r="CH140" s="565">
        <f t="shared" si="172"/>
        <v>0.6199170124481328</v>
      </c>
      <c r="CI140" s="566">
        <f t="shared" si="173"/>
        <v>0.6199170124481328</v>
      </c>
      <c r="CJ140" s="563">
        <v>975</v>
      </c>
      <c r="CK140" s="564">
        <v>924</v>
      </c>
      <c r="CL140" s="564">
        <v>924</v>
      </c>
      <c r="CM140" s="564">
        <v>485</v>
      </c>
      <c r="CN140" s="564">
        <v>485</v>
      </c>
      <c r="CO140" s="565">
        <f t="shared" si="174"/>
        <v>0.52489177489177485</v>
      </c>
      <c r="CP140" s="565">
        <f t="shared" si="175"/>
        <v>0.52489177489177485</v>
      </c>
      <c r="CQ140" s="565">
        <v>0.52489177489177485</v>
      </c>
      <c r="CR140" s="566">
        <v>0.52489177489177485</v>
      </c>
    </row>
    <row r="141" spans="1:96" s="4" customFormat="1" x14ac:dyDescent="0.25">
      <c r="A141" s="560" t="s">
        <v>357</v>
      </c>
      <c r="B141" s="561" t="s">
        <v>372</v>
      </c>
      <c r="C141" s="567" t="s">
        <v>373</v>
      </c>
      <c r="D141" s="563" t="s">
        <v>21</v>
      </c>
      <c r="E141" s="564" t="s">
        <v>21</v>
      </c>
      <c r="F141" s="564" t="s">
        <v>21</v>
      </c>
      <c r="G141" s="564" t="s">
        <v>21</v>
      </c>
      <c r="H141" s="564" t="s">
        <v>21</v>
      </c>
      <c r="I141" s="565" t="s">
        <v>67</v>
      </c>
      <c r="J141" s="566" t="s">
        <v>67</v>
      </c>
      <c r="K141" s="563" t="s">
        <v>67</v>
      </c>
      <c r="L141" s="564" t="s">
        <v>67</v>
      </c>
      <c r="M141" s="564" t="s">
        <v>67</v>
      </c>
      <c r="N141" s="564" t="s">
        <v>67</v>
      </c>
      <c r="O141" s="564" t="s">
        <v>67</v>
      </c>
      <c r="P141" s="565" t="s">
        <v>67</v>
      </c>
      <c r="Q141" s="566" t="s">
        <v>67</v>
      </c>
      <c r="R141" s="563" t="s">
        <v>67</v>
      </c>
      <c r="S141" s="564" t="s">
        <v>67</v>
      </c>
      <c r="T141" s="564" t="s">
        <v>67</v>
      </c>
      <c r="U141" s="564" t="s">
        <v>67</v>
      </c>
      <c r="V141" s="564" t="s">
        <v>67</v>
      </c>
      <c r="W141" s="565" t="s">
        <v>67</v>
      </c>
      <c r="X141" s="566" t="s">
        <v>67</v>
      </c>
      <c r="Y141" s="563" t="s">
        <v>67</v>
      </c>
      <c r="Z141" s="564" t="s">
        <v>67</v>
      </c>
      <c r="AA141" s="564" t="s">
        <v>67</v>
      </c>
      <c r="AB141" s="564" t="s">
        <v>67</v>
      </c>
      <c r="AC141" s="564" t="s">
        <v>67</v>
      </c>
      <c r="AD141" s="565" t="s">
        <v>67</v>
      </c>
      <c r="AE141" s="566" t="s">
        <v>67</v>
      </c>
      <c r="AF141" s="563" t="s">
        <v>67</v>
      </c>
      <c r="AG141" s="564" t="s">
        <v>67</v>
      </c>
      <c r="AH141" s="564" t="s">
        <v>67</v>
      </c>
      <c r="AI141" s="564" t="s">
        <v>67</v>
      </c>
      <c r="AJ141" s="564" t="s">
        <v>67</v>
      </c>
      <c r="AK141" s="565" t="s">
        <v>67</v>
      </c>
      <c r="AL141" s="566" t="s">
        <v>67</v>
      </c>
      <c r="AM141" s="563" t="s">
        <v>67</v>
      </c>
      <c r="AN141" s="564" t="s">
        <v>67</v>
      </c>
      <c r="AO141" s="564" t="s">
        <v>67</v>
      </c>
      <c r="AP141" s="564" t="s">
        <v>67</v>
      </c>
      <c r="AQ141" s="564" t="s">
        <v>67</v>
      </c>
      <c r="AR141" s="565" t="s">
        <v>67</v>
      </c>
      <c r="AS141" s="566" t="s">
        <v>67</v>
      </c>
      <c r="AT141" s="563" t="s">
        <v>67</v>
      </c>
      <c r="AU141" s="564" t="s">
        <v>67</v>
      </c>
      <c r="AV141" s="564" t="s">
        <v>67</v>
      </c>
      <c r="AW141" s="564" t="s">
        <v>67</v>
      </c>
      <c r="AX141" s="564" t="s">
        <v>67</v>
      </c>
      <c r="AY141" s="565" t="s">
        <v>67</v>
      </c>
      <c r="AZ141" s="566" t="s">
        <v>67</v>
      </c>
      <c r="BA141" s="563" t="s">
        <v>67</v>
      </c>
      <c r="BB141" s="564" t="s">
        <v>67</v>
      </c>
      <c r="BC141" s="564" t="s">
        <v>67</v>
      </c>
      <c r="BD141" s="564" t="s">
        <v>67</v>
      </c>
      <c r="BE141" s="564" t="s">
        <v>67</v>
      </c>
      <c r="BF141" s="565" t="s">
        <v>67</v>
      </c>
      <c r="BG141" s="566" t="s">
        <v>67</v>
      </c>
      <c r="BH141" s="563" t="s">
        <v>67</v>
      </c>
      <c r="BI141" s="564" t="s">
        <v>67</v>
      </c>
      <c r="BJ141" s="564" t="s">
        <v>67</v>
      </c>
      <c r="BK141" s="564" t="s">
        <v>67</v>
      </c>
      <c r="BL141" s="564" t="s">
        <v>67</v>
      </c>
      <c r="BM141" s="565" t="s">
        <v>67</v>
      </c>
      <c r="BN141" s="566" t="s">
        <v>67</v>
      </c>
      <c r="BO141" s="563" t="s">
        <v>67</v>
      </c>
      <c r="BP141" s="564" t="s">
        <v>67</v>
      </c>
      <c r="BQ141" s="564" t="s">
        <v>67</v>
      </c>
      <c r="BR141" s="564" t="s">
        <v>67</v>
      </c>
      <c r="BS141" s="564" t="s">
        <v>67</v>
      </c>
      <c r="BT141" s="565" t="s">
        <v>67</v>
      </c>
      <c r="BU141" s="566" t="s">
        <v>67</v>
      </c>
      <c r="BV141" s="563" t="s">
        <v>67</v>
      </c>
      <c r="BW141" s="564" t="s">
        <v>67</v>
      </c>
      <c r="BX141" s="564" t="s">
        <v>67</v>
      </c>
      <c r="BY141" s="564" t="s">
        <v>67</v>
      </c>
      <c r="BZ141" s="564" t="s">
        <v>67</v>
      </c>
      <c r="CA141" s="565" t="s">
        <v>67</v>
      </c>
      <c r="CB141" s="566" t="s">
        <v>67</v>
      </c>
      <c r="CC141" s="572" t="s">
        <v>67</v>
      </c>
      <c r="CD141" s="573" t="s">
        <v>67</v>
      </c>
      <c r="CE141" s="573" t="s">
        <v>67</v>
      </c>
      <c r="CF141" s="573" t="s">
        <v>67</v>
      </c>
      <c r="CG141" s="573" t="s">
        <v>67</v>
      </c>
      <c r="CH141" s="574" t="s">
        <v>67</v>
      </c>
      <c r="CI141" s="575" t="s">
        <v>67</v>
      </c>
      <c r="CJ141" s="572" t="s">
        <v>67</v>
      </c>
      <c r="CK141" s="573" t="s">
        <v>67</v>
      </c>
      <c r="CL141" s="573" t="s">
        <v>67</v>
      </c>
      <c r="CM141" s="573" t="s">
        <v>67</v>
      </c>
      <c r="CN141" s="573" t="s">
        <v>67</v>
      </c>
      <c r="CO141" s="574" t="s">
        <v>67</v>
      </c>
      <c r="CP141" s="574" t="s">
        <v>67</v>
      </c>
      <c r="CQ141" s="574" t="s">
        <v>67</v>
      </c>
      <c r="CR141" s="575" t="s">
        <v>67</v>
      </c>
    </row>
    <row r="142" spans="1:96" s="4" customFormat="1" x14ac:dyDescent="0.25">
      <c r="A142" s="560" t="s">
        <v>357</v>
      </c>
      <c r="B142" s="561" t="s">
        <v>374</v>
      </c>
      <c r="C142" s="567" t="s">
        <v>375</v>
      </c>
      <c r="D142" s="563" t="s">
        <v>21</v>
      </c>
      <c r="E142" s="564" t="s">
        <v>21</v>
      </c>
      <c r="F142" s="564" t="s">
        <v>21</v>
      </c>
      <c r="G142" s="564" t="s">
        <v>21</v>
      </c>
      <c r="H142" s="564" t="s">
        <v>21</v>
      </c>
      <c r="I142" s="565" t="s">
        <v>67</v>
      </c>
      <c r="J142" s="566" t="s">
        <v>67</v>
      </c>
      <c r="K142" s="563" t="s">
        <v>67</v>
      </c>
      <c r="L142" s="564" t="s">
        <v>67</v>
      </c>
      <c r="M142" s="564" t="s">
        <v>67</v>
      </c>
      <c r="N142" s="564" t="s">
        <v>67</v>
      </c>
      <c r="O142" s="564" t="s">
        <v>67</v>
      </c>
      <c r="P142" s="565" t="s">
        <v>67</v>
      </c>
      <c r="Q142" s="566" t="s">
        <v>67</v>
      </c>
      <c r="R142" s="563" t="s">
        <v>67</v>
      </c>
      <c r="S142" s="564" t="s">
        <v>67</v>
      </c>
      <c r="T142" s="564" t="s">
        <v>67</v>
      </c>
      <c r="U142" s="564" t="s">
        <v>67</v>
      </c>
      <c r="V142" s="564" t="s">
        <v>67</v>
      </c>
      <c r="W142" s="565" t="s">
        <v>67</v>
      </c>
      <c r="X142" s="566" t="s">
        <v>67</v>
      </c>
      <c r="Y142" s="563" t="s">
        <v>67</v>
      </c>
      <c r="Z142" s="564" t="s">
        <v>67</v>
      </c>
      <c r="AA142" s="564" t="s">
        <v>67</v>
      </c>
      <c r="AB142" s="564" t="s">
        <v>67</v>
      </c>
      <c r="AC142" s="564" t="s">
        <v>67</v>
      </c>
      <c r="AD142" s="565" t="s">
        <v>67</v>
      </c>
      <c r="AE142" s="566" t="s">
        <v>67</v>
      </c>
      <c r="AF142" s="563" t="s">
        <v>67</v>
      </c>
      <c r="AG142" s="564" t="s">
        <v>67</v>
      </c>
      <c r="AH142" s="564" t="s">
        <v>67</v>
      </c>
      <c r="AI142" s="564" t="s">
        <v>67</v>
      </c>
      <c r="AJ142" s="564" t="s">
        <v>67</v>
      </c>
      <c r="AK142" s="565" t="s">
        <v>67</v>
      </c>
      <c r="AL142" s="566" t="s">
        <v>67</v>
      </c>
      <c r="AM142" s="563" t="s">
        <v>67</v>
      </c>
      <c r="AN142" s="564" t="s">
        <v>67</v>
      </c>
      <c r="AO142" s="564" t="s">
        <v>67</v>
      </c>
      <c r="AP142" s="564" t="s">
        <v>67</v>
      </c>
      <c r="AQ142" s="564" t="s">
        <v>67</v>
      </c>
      <c r="AR142" s="565" t="s">
        <v>67</v>
      </c>
      <c r="AS142" s="566" t="s">
        <v>67</v>
      </c>
      <c r="AT142" s="563" t="s">
        <v>67</v>
      </c>
      <c r="AU142" s="564" t="s">
        <v>67</v>
      </c>
      <c r="AV142" s="564" t="s">
        <v>67</v>
      </c>
      <c r="AW142" s="564" t="s">
        <v>67</v>
      </c>
      <c r="AX142" s="564" t="s">
        <v>67</v>
      </c>
      <c r="AY142" s="565" t="s">
        <v>67</v>
      </c>
      <c r="AZ142" s="566" t="s">
        <v>67</v>
      </c>
      <c r="BA142" s="563" t="s">
        <v>67</v>
      </c>
      <c r="BB142" s="564" t="s">
        <v>67</v>
      </c>
      <c r="BC142" s="564" t="s">
        <v>67</v>
      </c>
      <c r="BD142" s="564" t="s">
        <v>67</v>
      </c>
      <c r="BE142" s="564" t="s">
        <v>67</v>
      </c>
      <c r="BF142" s="565" t="s">
        <v>67</v>
      </c>
      <c r="BG142" s="566" t="s">
        <v>67</v>
      </c>
      <c r="BH142" s="563" t="s">
        <v>67</v>
      </c>
      <c r="BI142" s="564" t="s">
        <v>67</v>
      </c>
      <c r="BJ142" s="564" t="s">
        <v>67</v>
      </c>
      <c r="BK142" s="564" t="s">
        <v>67</v>
      </c>
      <c r="BL142" s="564" t="s">
        <v>67</v>
      </c>
      <c r="BM142" s="565" t="s">
        <v>67</v>
      </c>
      <c r="BN142" s="566" t="s">
        <v>67</v>
      </c>
      <c r="BO142" s="563" t="s">
        <v>67</v>
      </c>
      <c r="BP142" s="564" t="s">
        <v>67</v>
      </c>
      <c r="BQ142" s="564" t="s">
        <v>67</v>
      </c>
      <c r="BR142" s="564" t="s">
        <v>67</v>
      </c>
      <c r="BS142" s="564" t="s">
        <v>67</v>
      </c>
      <c r="BT142" s="565" t="s">
        <v>67</v>
      </c>
      <c r="BU142" s="566" t="s">
        <v>67</v>
      </c>
      <c r="BV142" s="563" t="s">
        <v>67</v>
      </c>
      <c r="BW142" s="564" t="s">
        <v>67</v>
      </c>
      <c r="BX142" s="564" t="s">
        <v>67</v>
      </c>
      <c r="BY142" s="564" t="s">
        <v>67</v>
      </c>
      <c r="BZ142" s="564" t="s">
        <v>67</v>
      </c>
      <c r="CA142" s="565" t="s">
        <v>67</v>
      </c>
      <c r="CB142" s="566" t="s">
        <v>67</v>
      </c>
      <c r="CC142" s="572" t="s">
        <v>67</v>
      </c>
      <c r="CD142" s="573" t="s">
        <v>67</v>
      </c>
      <c r="CE142" s="573" t="s">
        <v>67</v>
      </c>
      <c r="CF142" s="573" t="s">
        <v>67</v>
      </c>
      <c r="CG142" s="573" t="s">
        <v>67</v>
      </c>
      <c r="CH142" s="574" t="s">
        <v>67</v>
      </c>
      <c r="CI142" s="575" t="s">
        <v>67</v>
      </c>
      <c r="CJ142" s="572" t="s">
        <v>67</v>
      </c>
      <c r="CK142" s="573" t="s">
        <v>67</v>
      </c>
      <c r="CL142" s="573" t="s">
        <v>67</v>
      </c>
      <c r="CM142" s="573" t="s">
        <v>67</v>
      </c>
      <c r="CN142" s="573" t="s">
        <v>67</v>
      </c>
      <c r="CO142" s="574" t="s">
        <v>67</v>
      </c>
      <c r="CP142" s="574" t="s">
        <v>67</v>
      </c>
      <c r="CQ142" s="574" t="s">
        <v>67</v>
      </c>
      <c r="CR142" s="575" t="s">
        <v>67</v>
      </c>
    </row>
    <row r="143" spans="1:96" s="4" customFormat="1" x14ac:dyDescent="0.25">
      <c r="A143" s="560" t="s">
        <v>357</v>
      </c>
      <c r="B143" s="570">
        <v>26900</v>
      </c>
      <c r="C143" s="591" t="s">
        <v>199</v>
      </c>
      <c r="D143" s="587"/>
      <c r="E143" s="573"/>
      <c r="F143" s="573"/>
      <c r="G143" s="573"/>
      <c r="H143" s="573"/>
      <c r="I143" s="574"/>
      <c r="J143" s="575"/>
      <c r="K143" s="587" t="s">
        <v>67</v>
      </c>
      <c r="L143" s="573" t="s">
        <v>67</v>
      </c>
      <c r="M143" s="573" t="s">
        <v>67</v>
      </c>
      <c r="N143" s="573" t="s">
        <v>67</v>
      </c>
      <c r="O143" s="573" t="s">
        <v>67</v>
      </c>
      <c r="P143" s="574" t="s">
        <v>67</v>
      </c>
      <c r="Q143" s="575" t="s">
        <v>67</v>
      </c>
      <c r="R143" s="587" t="s">
        <v>67</v>
      </c>
      <c r="S143" s="573" t="s">
        <v>67</v>
      </c>
      <c r="T143" s="573" t="s">
        <v>67</v>
      </c>
      <c r="U143" s="573" t="s">
        <v>67</v>
      </c>
      <c r="V143" s="573" t="s">
        <v>67</v>
      </c>
      <c r="W143" s="574" t="s">
        <v>67</v>
      </c>
      <c r="X143" s="575" t="s">
        <v>67</v>
      </c>
      <c r="Y143" s="587" t="s">
        <v>67</v>
      </c>
      <c r="Z143" s="573" t="s">
        <v>67</v>
      </c>
      <c r="AA143" s="573" t="s">
        <v>67</v>
      </c>
      <c r="AB143" s="573" t="s">
        <v>67</v>
      </c>
      <c r="AC143" s="573" t="s">
        <v>67</v>
      </c>
      <c r="AD143" s="574" t="s">
        <v>67</v>
      </c>
      <c r="AE143" s="575" t="s">
        <v>67</v>
      </c>
      <c r="AF143" s="572" t="s">
        <v>67</v>
      </c>
      <c r="AG143" s="573" t="s">
        <v>67</v>
      </c>
      <c r="AH143" s="573" t="s">
        <v>67</v>
      </c>
      <c r="AI143" s="573" t="s">
        <v>67</v>
      </c>
      <c r="AJ143" s="573" t="s">
        <v>67</v>
      </c>
      <c r="AK143" s="574" t="s">
        <v>67</v>
      </c>
      <c r="AL143" s="575" t="s">
        <v>67</v>
      </c>
      <c r="AM143" s="572" t="s">
        <v>67</v>
      </c>
      <c r="AN143" s="573" t="s">
        <v>67</v>
      </c>
      <c r="AO143" s="573" t="s">
        <v>67</v>
      </c>
      <c r="AP143" s="573" t="s">
        <v>67</v>
      </c>
      <c r="AQ143" s="573" t="s">
        <v>67</v>
      </c>
      <c r="AR143" s="574" t="s">
        <v>67</v>
      </c>
      <c r="AS143" s="575" t="s">
        <v>67</v>
      </c>
      <c r="AT143" s="572" t="s">
        <v>67</v>
      </c>
      <c r="AU143" s="573" t="s">
        <v>67</v>
      </c>
      <c r="AV143" s="573" t="s">
        <v>67</v>
      </c>
      <c r="AW143" s="573" t="s">
        <v>67</v>
      </c>
      <c r="AX143" s="573" t="s">
        <v>67</v>
      </c>
      <c r="AY143" s="574" t="s">
        <v>67</v>
      </c>
      <c r="AZ143" s="575" t="s">
        <v>67</v>
      </c>
      <c r="BA143" s="572" t="s">
        <v>67</v>
      </c>
      <c r="BB143" s="573" t="s">
        <v>67</v>
      </c>
      <c r="BC143" s="573" t="s">
        <v>67</v>
      </c>
      <c r="BD143" s="573" t="s">
        <v>67</v>
      </c>
      <c r="BE143" s="573" t="s">
        <v>67</v>
      </c>
      <c r="BF143" s="574" t="s">
        <v>67</v>
      </c>
      <c r="BG143" s="575" t="s">
        <v>67</v>
      </c>
      <c r="BH143" s="572" t="s">
        <v>67</v>
      </c>
      <c r="BI143" s="573" t="s">
        <v>67</v>
      </c>
      <c r="BJ143" s="573" t="s">
        <v>67</v>
      </c>
      <c r="BK143" s="573" t="s">
        <v>67</v>
      </c>
      <c r="BL143" s="573" t="s">
        <v>67</v>
      </c>
      <c r="BM143" s="574" t="s">
        <v>67</v>
      </c>
      <c r="BN143" s="575" t="s">
        <v>67</v>
      </c>
      <c r="BO143" s="572" t="s">
        <v>67</v>
      </c>
      <c r="BP143" s="573" t="s">
        <v>67</v>
      </c>
      <c r="BQ143" s="573" t="s">
        <v>67</v>
      </c>
      <c r="BR143" s="573" t="s">
        <v>67</v>
      </c>
      <c r="BS143" s="573" t="s">
        <v>67</v>
      </c>
      <c r="BT143" s="574" t="s">
        <v>67</v>
      </c>
      <c r="BU143" s="575" t="s">
        <v>67</v>
      </c>
      <c r="BV143" s="572">
        <v>56</v>
      </c>
      <c r="BW143" s="573">
        <v>56</v>
      </c>
      <c r="BX143" s="573">
        <v>56</v>
      </c>
      <c r="BY143" s="573">
        <v>31</v>
      </c>
      <c r="BZ143" s="573">
        <v>26</v>
      </c>
      <c r="CA143" s="574">
        <f t="shared" ref="CA143" si="180">BY143/BW143</f>
        <v>0.5535714285714286</v>
      </c>
      <c r="CB143" s="575">
        <f t="shared" ref="CB143" si="181">BY143/BX143</f>
        <v>0.5535714285714286</v>
      </c>
      <c r="CC143" s="572">
        <v>48</v>
      </c>
      <c r="CD143" s="573">
        <v>48</v>
      </c>
      <c r="CE143" s="573">
        <v>48</v>
      </c>
      <c r="CF143" s="573">
        <v>27</v>
      </c>
      <c r="CG143" s="573">
        <v>26</v>
      </c>
      <c r="CH143" s="574">
        <f t="shared" ref="CH143:CH159" si="182">CF143/CD143</f>
        <v>0.5625</v>
      </c>
      <c r="CI143" s="575">
        <f t="shared" ref="CI143:CI159" si="183">CF143/CE143</f>
        <v>0.5625</v>
      </c>
      <c r="CJ143" s="572">
        <v>38</v>
      </c>
      <c r="CK143" s="573">
        <v>38</v>
      </c>
      <c r="CL143" s="573">
        <v>38</v>
      </c>
      <c r="CM143" s="573">
        <v>20</v>
      </c>
      <c r="CN143" s="573">
        <v>19</v>
      </c>
      <c r="CO143" s="574">
        <f t="shared" ref="CO143:CO151" si="184">CM143/CK143</f>
        <v>0.52631578947368418</v>
      </c>
      <c r="CP143" s="574">
        <f t="shared" ref="CP143:CP151" si="185">CM143/CL143</f>
        <v>0.52631578947368418</v>
      </c>
      <c r="CQ143" s="574">
        <v>0.52631578947368418</v>
      </c>
      <c r="CR143" s="575">
        <v>0.52631578947368418</v>
      </c>
    </row>
    <row r="144" spans="1:96" s="4" customFormat="1" x14ac:dyDescent="0.25">
      <c r="A144" s="610" t="s">
        <v>376</v>
      </c>
      <c r="B144" s="611" t="s">
        <v>377</v>
      </c>
      <c r="C144" s="612"/>
      <c r="D144" s="594">
        <v>11977</v>
      </c>
      <c r="E144" s="641">
        <v>10657</v>
      </c>
      <c r="F144" s="641">
        <v>10178</v>
      </c>
      <c r="G144" s="641">
        <v>8628</v>
      </c>
      <c r="H144" s="642">
        <v>6996</v>
      </c>
      <c r="I144" s="643">
        <f t="shared" si="178"/>
        <v>0.80960870789152672</v>
      </c>
      <c r="J144" s="644">
        <f t="shared" si="179"/>
        <v>0.84771074867360974</v>
      </c>
      <c r="K144" s="594">
        <v>11986</v>
      </c>
      <c r="L144" s="641">
        <v>10452</v>
      </c>
      <c r="M144" s="641">
        <v>10075</v>
      </c>
      <c r="N144" s="641">
        <v>7962</v>
      </c>
      <c r="O144" s="642">
        <v>6376</v>
      </c>
      <c r="P144" s="643">
        <f t="shared" ref="P144:P159" si="186">N144/L144</f>
        <v>0.76176808266360507</v>
      </c>
      <c r="Q144" s="644">
        <f t="shared" ref="Q144:Q159" si="187">N144/M144</f>
        <v>0.790272952853598</v>
      </c>
      <c r="R144" s="594">
        <v>10848</v>
      </c>
      <c r="S144" s="641">
        <v>9392</v>
      </c>
      <c r="T144" s="641">
        <v>9232</v>
      </c>
      <c r="U144" s="641">
        <v>6648</v>
      </c>
      <c r="V144" s="642">
        <v>5959</v>
      </c>
      <c r="W144" s="643">
        <f t="shared" si="176"/>
        <v>0.70783645655877347</v>
      </c>
      <c r="X144" s="644">
        <f t="shared" si="177"/>
        <v>0.72010398613518201</v>
      </c>
      <c r="Y144" s="594">
        <v>10465</v>
      </c>
      <c r="Z144" s="641">
        <v>9223</v>
      </c>
      <c r="AA144" s="641">
        <v>8928</v>
      </c>
      <c r="AB144" s="641">
        <v>6628</v>
      </c>
      <c r="AC144" s="642">
        <v>5881</v>
      </c>
      <c r="AD144" s="643">
        <f t="shared" ref="AD144:AD159" si="188">AB144/Z144</f>
        <v>0.7186381871408436</v>
      </c>
      <c r="AE144" s="644">
        <f t="shared" ref="AE144:AE159" si="189">AB144/AA144</f>
        <v>0.74238351254480284</v>
      </c>
      <c r="AF144" s="594">
        <v>8769</v>
      </c>
      <c r="AG144" s="641">
        <v>7856</v>
      </c>
      <c r="AH144" s="641">
        <v>7525</v>
      </c>
      <c r="AI144" s="641">
        <v>6281</v>
      </c>
      <c r="AJ144" s="642">
        <v>5230</v>
      </c>
      <c r="AK144" s="643">
        <f t="shared" ref="AK144:AK159" si="190">AI144/AG144</f>
        <v>0.79951629327902241</v>
      </c>
      <c r="AL144" s="644">
        <f t="shared" ref="AL144:AL159" si="191">AI144/AH144</f>
        <v>0.8346843853820598</v>
      </c>
      <c r="AM144" s="594">
        <v>7095</v>
      </c>
      <c r="AN144" s="641">
        <v>6422</v>
      </c>
      <c r="AO144" s="641">
        <v>6068</v>
      </c>
      <c r="AP144" s="641">
        <v>5041</v>
      </c>
      <c r="AQ144" s="642">
        <v>4529</v>
      </c>
      <c r="AR144" s="643">
        <f t="shared" ref="AR144:AR159" si="192">AP144/AN144</f>
        <v>0.7849579570227343</v>
      </c>
      <c r="AS144" s="644">
        <f t="shared" ref="AS144:AS159" si="193">AP144/AO144</f>
        <v>0.83075148319050762</v>
      </c>
      <c r="AT144" s="594">
        <v>6438</v>
      </c>
      <c r="AU144" s="641">
        <v>5812</v>
      </c>
      <c r="AV144" s="641">
        <v>5623</v>
      </c>
      <c r="AW144" s="641">
        <v>4685</v>
      </c>
      <c r="AX144" s="642">
        <v>4193</v>
      </c>
      <c r="AY144" s="643">
        <f t="shared" ref="AY144:AY159" si="194">AW144/AU144</f>
        <v>0.80609084652443219</v>
      </c>
      <c r="AZ144" s="644">
        <f t="shared" ref="AZ144:AZ159" si="195">AW144/AV144</f>
        <v>0.83318513249155257</v>
      </c>
      <c r="BA144" s="594">
        <v>5498</v>
      </c>
      <c r="BB144" s="641">
        <v>4912</v>
      </c>
      <c r="BC144" s="641">
        <v>4812</v>
      </c>
      <c r="BD144" s="641">
        <v>4079</v>
      </c>
      <c r="BE144" s="642">
        <v>3604</v>
      </c>
      <c r="BF144" s="643">
        <f t="shared" ref="BF144:BF159" si="196">BD144/BB144</f>
        <v>0.83041530944625408</v>
      </c>
      <c r="BG144" s="644">
        <f t="shared" ref="BG144:BG159" si="197">BD144/BC144</f>
        <v>0.84767248545303409</v>
      </c>
      <c r="BH144" s="594">
        <v>4884</v>
      </c>
      <c r="BI144" s="641">
        <v>4346</v>
      </c>
      <c r="BJ144" s="641">
        <v>4266</v>
      </c>
      <c r="BK144" s="641">
        <v>3587</v>
      </c>
      <c r="BL144" s="642">
        <v>3221</v>
      </c>
      <c r="BM144" s="643">
        <f t="shared" ref="BM144:BM159" si="198">BK144/BI144</f>
        <v>0.82535664979291301</v>
      </c>
      <c r="BN144" s="644">
        <f t="shared" ref="BN144:BN159" si="199">BK144/BJ144</f>
        <v>0.84083450539146742</v>
      </c>
      <c r="BO144" s="594">
        <v>4433</v>
      </c>
      <c r="BP144" s="641">
        <v>3911</v>
      </c>
      <c r="BQ144" s="641">
        <v>3834</v>
      </c>
      <c r="BR144" s="641">
        <v>3124</v>
      </c>
      <c r="BS144" s="642">
        <v>2786</v>
      </c>
      <c r="BT144" s="643">
        <f t="shared" ref="BT144:BT159" si="200">BR144/BP144</f>
        <v>0.79877269240603421</v>
      </c>
      <c r="BU144" s="644">
        <f t="shared" ref="BU144:BU159" si="201">BR144/BQ144</f>
        <v>0.81481481481481477</v>
      </c>
      <c r="BV144" s="594">
        <v>4701</v>
      </c>
      <c r="BW144" s="641">
        <v>4096</v>
      </c>
      <c r="BX144" s="641">
        <v>4017</v>
      </c>
      <c r="BY144" s="641">
        <v>3162</v>
      </c>
      <c r="BZ144" s="642">
        <v>2855</v>
      </c>
      <c r="CA144" s="643">
        <f t="shared" ref="CA144:CA159" si="202">BY144/BW144</f>
        <v>0.77197265625</v>
      </c>
      <c r="CB144" s="644">
        <f t="shared" ref="CB144:CB159" si="203">BY144/BX144</f>
        <v>0.7871545929798357</v>
      </c>
      <c r="CC144" s="594">
        <v>5506</v>
      </c>
      <c r="CD144" s="641">
        <v>4412</v>
      </c>
      <c r="CE144" s="641">
        <v>4171</v>
      </c>
      <c r="CF144" s="641">
        <v>4030</v>
      </c>
      <c r="CG144" s="642">
        <v>3180</v>
      </c>
      <c r="CH144" s="643">
        <f t="shared" si="182"/>
        <v>0.91341795104261103</v>
      </c>
      <c r="CI144" s="644">
        <f t="shared" si="183"/>
        <v>0.9661951570366818</v>
      </c>
      <c r="CJ144" s="594">
        <v>5913</v>
      </c>
      <c r="CK144" s="641">
        <v>4549</v>
      </c>
      <c r="CL144" s="641">
        <v>4147</v>
      </c>
      <c r="CM144" s="641">
        <v>4089</v>
      </c>
      <c r="CN144" s="642">
        <v>3231</v>
      </c>
      <c r="CO144" s="643">
        <f t="shared" si="184"/>
        <v>0.89887887447790726</v>
      </c>
      <c r="CP144" s="764">
        <f t="shared" si="185"/>
        <v>0.98601398601398604</v>
      </c>
      <c r="CQ144" s="643">
        <v>0.90019784568036931</v>
      </c>
      <c r="CR144" s="644">
        <v>0.98746081504702199</v>
      </c>
    </row>
    <row r="145" spans="1:96" s="4" customFormat="1" x14ac:dyDescent="0.25">
      <c r="A145" s="613" t="s">
        <v>376</v>
      </c>
      <c r="B145" s="614" t="s">
        <v>378</v>
      </c>
      <c r="C145" s="615" t="s">
        <v>285</v>
      </c>
      <c r="D145" s="556">
        <v>1615</v>
      </c>
      <c r="E145" s="557">
        <v>1535</v>
      </c>
      <c r="F145" s="557">
        <v>1119</v>
      </c>
      <c r="G145" s="557">
        <v>1013</v>
      </c>
      <c r="H145" s="557">
        <v>895</v>
      </c>
      <c r="I145" s="558">
        <f t="shared" si="178"/>
        <v>0.65993485342019542</v>
      </c>
      <c r="J145" s="559">
        <f t="shared" si="179"/>
        <v>0.90527256478999107</v>
      </c>
      <c r="K145" s="556">
        <v>1748</v>
      </c>
      <c r="L145" s="557">
        <v>1613</v>
      </c>
      <c r="M145" s="557">
        <v>1300</v>
      </c>
      <c r="N145" s="557">
        <v>915</v>
      </c>
      <c r="O145" s="557">
        <v>789</v>
      </c>
      <c r="P145" s="558">
        <f t="shared" si="186"/>
        <v>0.56726596404215746</v>
      </c>
      <c r="Q145" s="559">
        <f t="shared" si="187"/>
        <v>0.7038461538461539</v>
      </c>
      <c r="R145" s="556">
        <v>1267</v>
      </c>
      <c r="S145" s="557">
        <v>1177</v>
      </c>
      <c r="T145" s="557">
        <v>1164</v>
      </c>
      <c r="U145" s="557">
        <v>839</v>
      </c>
      <c r="V145" s="557">
        <v>648</v>
      </c>
      <c r="W145" s="558">
        <f t="shared" si="176"/>
        <v>0.71282922684791838</v>
      </c>
      <c r="X145" s="559">
        <f t="shared" si="177"/>
        <v>0.72079037800687284</v>
      </c>
      <c r="Y145" s="556">
        <v>1135</v>
      </c>
      <c r="Z145" s="557">
        <v>1090</v>
      </c>
      <c r="AA145" s="557">
        <v>1076</v>
      </c>
      <c r="AB145" s="557">
        <v>860</v>
      </c>
      <c r="AC145" s="557">
        <v>602</v>
      </c>
      <c r="AD145" s="558">
        <f t="shared" si="188"/>
        <v>0.78899082568807344</v>
      </c>
      <c r="AE145" s="559">
        <f t="shared" si="189"/>
        <v>0.7992565055762082</v>
      </c>
      <c r="AF145" s="556">
        <v>819</v>
      </c>
      <c r="AG145" s="557">
        <v>817</v>
      </c>
      <c r="AH145" s="557">
        <v>806</v>
      </c>
      <c r="AI145" s="557">
        <v>554</v>
      </c>
      <c r="AJ145" s="557">
        <v>491</v>
      </c>
      <c r="AK145" s="558">
        <f t="shared" si="190"/>
        <v>0.67809057527539784</v>
      </c>
      <c r="AL145" s="559">
        <f t="shared" si="191"/>
        <v>0.68734491315136481</v>
      </c>
      <c r="AM145" s="556">
        <v>614</v>
      </c>
      <c r="AN145" s="557">
        <v>612</v>
      </c>
      <c r="AO145" s="557">
        <v>601</v>
      </c>
      <c r="AP145" s="557">
        <v>419</v>
      </c>
      <c r="AQ145" s="557">
        <v>373</v>
      </c>
      <c r="AR145" s="558">
        <f t="shared" si="192"/>
        <v>0.684640522875817</v>
      </c>
      <c r="AS145" s="559">
        <f t="shared" si="193"/>
        <v>0.69717138103161402</v>
      </c>
      <c r="AT145" s="556">
        <v>605</v>
      </c>
      <c r="AU145" s="557">
        <v>604</v>
      </c>
      <c r="AV145" s="557">
        <v>604</v>
      </c>
      <c r="AW145" s="557">
        <v>417</v>
      </c>
      <c r="AX145" s="557">
        <v>363</v>
      </c>
      <c r="AY145" s="558">
        <f t="shared" si="194"/>
        <v>0.69039735099337751</v>
      </c>
      <c r="AZ145" s="559">
        <f t="shared" si="195"/>
        <v>0.69039735099337751</v>
      </c>
      <c r="BA145" s="556">
        <v>536</v>
      </c>
      <c r="BB145" s="557">
        <v>534</v>
      </c>
      <c r="BC145" s="557">
        <v>534</v>
      </c>
      <c r="BD145" s="557">
        <v>397</v>
      </c>
      <c r="BE145" s="557">
        <v>343</v>
      </c>
      <c r="BF145" s="558">
        <f t="shared" si="196"/>
        <v>0.74344569288389517</v>
      </c>
      <c r="BG145" s="559">
        <f t="shared" si="197"/>
        <v>0.74344569288389517</v>
      </c>
      <c r="BH145" s="556">
        <v>458</v>
      </c>
      <c r="BI145" s="557">
        <v>452</v>
      </c>
      <c r="BJ145" s="557">
        <v>452</v>
      </c>
      <c r="BK145" s="557">
        <v>339</v>
      </c>
      <c r="BL145" s="557">
        <v>281</v>
      </c>
      <c r="BM145" s="558">
        <f t="shared" si="198"/>
        <v>0.75</v>
      </c>
      <c r="BN145" s="559">
        <f t="shared" si="199"/>
        <v>0.75</v>
      </c>
      <c r="BO145" s="556">
        <v>444</v>
      </c>
      <c r="BP145" s="557">
        <v>435</v>
      </c>
      <c r="BQ145" s="557">
        <v>435</v>
      </c>
      <c r="BR145" s="557">
        <v>345</v>
      </c>
      <c r="BS145" s="557">
        <v>299</v>
      </c>
      <c r="BT145" s="558">
        <f t="shared" si="200"/>
        <v>0.7931034482758621</v>
      </c>
      <c r="BU145" s="559">
        <f t="shared" si="201"/>
        <v>0.7931034482758621</v>
      </c>
      <c r="BV145" s="556">
        <v>461</v>
      </c>
      <c r="BW145" s="557">
        <v>433</v>
      </c>
      <c r="BX145" s="557">
        <v>433</v>
      </c>
      <c r="BY145" s="557">
        <v>334</v>
      </c>
      <c r="BZ145" s="557">
        <v>276</v>
      </c>
      <c r="CA145" s="558">
        <f t="shared" si="202"/>
        <v>0.77136258660508084</v>
      </c>
      <c r="CB145" s="559">
        <f t="shared" si="203"/>
        <v>0.77136258660508084</v>
      </c>
      <c r="CC145" s="556">
        <v>450</v>
      </c>
      <c r="CD145" s="557">
        <v>422</v>
      </c>
      <c r="CE145" s="557">
        <v>317</v>
      </c>
      <c r="CF145" s="557">
        <v>301</v>
      </c>
      <c r="CG145" s="557">
        <v>215</v>
      </c>
      <c r="CH145" s="558">
        <f t="shared" si="182"/>
        <v>0.71327014218009477</v>
      </c>
      <c r="CI145" s="559">
        <f t="shared" si="183"/>
        <v>0.94952681388012616</v>
      </c>
      <c r="CJ145" s="556">
        <v>570</v>
      </c>
      <c r="CK145" s="557">
        <v>512</v>
      </c>
      <c r="CL145" s="557">
        <v>404</v>
      </c>
      <c r="CM145" s="557">
        <v>403</v>
      </c>
      <c r="CN145" s="557">
        <v>312</v>
      </c>
      <c r="CO145" s="558">
        <f t="shared" si="184"/>
        <v>0.787109375</v>
      </c>
      <c r="CP145" s="558">
        <f t="shared" si="185"/>
        <v>0.99752475247524752</v>
      </c>
      <c r="CQ145" s="558">
        <v>0.787109375</v>
      </c>
      <c r="CR145" s="559">
        <v>0.99752475247524752</v>
      </c>
    </row>
    <row r="146" spans="1:96" s="4" customFormat="1" x14ac:dyDescent="0.25">
      <c r="A146" s="560" t="s">
        <v>376</v>
      </c>
      <c r="B146" s="561" t="s">
        <v>379</v>
      </c>
      <c r="C146" s="562" t="s">
        <v>380</v>
      </c>
      <c r="D146" s="563">
        <v>758</v>
      </c>
      <c r="E146" s="564">
        <v>758</v>
      </c>
      <c r="F146" s="564">
        <v>657</v>
      </c>
      <c r="G146" s="564">
        <v>599</v>
      </c>
      <c r="H146" s="564">
        <v>494</v>
      </c>
      <c r="I146" s="565">
        <f t="shared" si="178"/>
        <v>0.79023746701846964</v>
      </c>
      <c r="J146" s="566">
        <f t="shared" si="179"/>
        <v>0.9117199391171994</v>
      </c>
      <c r="K146" s="563">
        <v>773</v>
      </c>
      <c r="L146" s="564">
        <v>767</v>
      </c>
      <c r="M146" s="564">
        <v>658</v>
      </c>
      <c r="N146" s="564">
        <v>575</v>
      </c>
      <c r="O146" s="564">
        <v>474</v>
      </c>
      <c r="P146" s="565">
        <f t="shared" si="186"/>
        <v>0.74967405475880056</v>
      </c>
      <c r="Q146" s="566">
        <f t="shared" si="187"/>
        <v>0.87386018237082064</v>
      </c>
      <c r="R146" s="563">
        <v>834</v>
      </c>
      <c r="S146" s="564">
        <v>827</v>
      </c>
      <c r="T146" s="564">
        <v>717</v>
      </c>
      <c r="U146" s="564">
        <v>613</v>
      </c>
      <c r="V146" s="564">
        <v>487</v>
      </c>
      <c r="W146" s="565">
        <f t="shared" si="176"/>
        <v>0.74123337363966146</v>
      </c>
      <c r="X146" s="566">
        <f t="shared" si="177"/>
        <v>0.8549511854951185</v>
      </c>
      <c r="Y146" s="563">
        <v>702</v>
      </c>
      <c r="Z146" s="564">
        <v>699</v>
      </c>
      <c r="AA146" s="564">
        <v>609</v>
      </c>
      <c r="AB146" s="564">
        <v>525</v>
      </c>
      <c r="AC146" s="564">
        <v>387</v>
      </c>
      <c r="AD146" s="565">
        <f t="shared" si="188"/>
        <v>0.75107296137339052</v>
      </c>
      <c r="AE146" s="566">
        <f t="shared" si="189"/>
        <v>0.86206896551724133</v>
      </c>
      <c r="AF146" s="563">
        <v>644</v>
      </c>
      <c r="AG146" s="564">
        <v>639</v>
      </c>
      <c r="AH146" s="564">
        <v>534</v>
      </c>
      <c r="AI146" s="564">
        <v>453</v>
      </c>
      <c r="AJ146" s="564">
        <v>369</v>
      </c>
      <c r="AK146" s="565">
        <f t="shared" si="190"/>
        <v>0.70892018779342725</v>
      </c>
      <c r="AL146" s="566">
        <f t="shared" si="191"/>
        <v>0.848314606741573</v>
      </c>
      <c r="AM146" s="563">
        <v>541</v>
      </c>
      <c r="AN146" s="564">
        <v>537</v>
      </c>
      <c r="AO146" s="564">
        <v>463</v>
      </c>
      <c r="AP146" s="564">
        <v>387</v>
      </c>
      <c r="AQ146" s="564">
        <v>333</v>
      </c>
      <c r="AR146" s="565">
        <f t="shared" si="192"/>
        <v>0.72067039106145248</v>
      </c>
      <c r="AS146" s="566">
        <f t="shared" si="193"/>
        <v>0.83585313174946008</v>
      </c>
      <c r="AT146" s="563">
        <v>524</v>
      </c>
      <c r="AU146" s="564">
        <v>517</v>
      </c>
      <c r="AV146" s="564">
        <v>438</v>
      </c>
      <c r="AW146" s="564">
        <v>364</v>
      </c>
      <c r="AX146" s="564">
        <v>297</v>
      </c>
      <c r="AY146" s="565">
        <f t="shared" si="194"/>
        <v>0.7040618955512572</v>
      </c>
      <c r="AZ146" s="566">
        <f t="shared" si="195"/>
        <v>0.83105022831050224</v>
      </c>
      <c r="BA146" s="563">
        <v>516</v>
      </c>
      <c r="BB146" s="564">
        <v>475</v>
      </c>
      <c r="BC146" s="564">
        <v>412</v>
      </c>
      <c r="BD146" s="564">
        <v>376</v>
      </c>
      <c r="BE146" s="564">
        <v>306</v>
      </c>
      <c r="BF146" s="565">
        <f t="shared" si="196"/>
        <v>0.79157894736842105</v>
      </c>
      <c r="BG146" s="566">
        <f t="shared" si="197"/>
        <v>0.91262135922330101</v>
      </c>
      <c r="BH146" s="563">
        <v>429</v>
      </c>
      <c r="BI146" s="564">
        <v>397</v>
      </c>
      <c r="BJ146" s="564">
        <v>349</v>
      </c>
      <c r="BK146" s="564">
        <v>305</v>
      </c>
      <c r="BL146" s="564">
        <v>252</v>
      </c>
      <c r="BM146" s="565">
        <f t="shared" si="198"/>
        <v>0.76826196473551633</v>
      </c>
      <c r="BN146" s="566">
        <f t="shared" si="199"/>
        <v>0.87392550143266479</v>
      </c>
      <c r="BO146" s="563">
        <v>396</v>
      </c>
      <c r="BP146" s="564">
        <v>374</v>
      </c>
      <c r="BQ146" s="564">
        <v>306</v>
      </c>
      <c r="BR146" s="564">
        <v>269</v>
      </c>
      <c r="BS146" s="564">
        <v>215</v>
      </c>
      <c r="BT146" s="565">
        <f t="shared" si="200"/>
        <v>0.71925133689839571</v>
      </c>
      <c r="BU146" s="566">
        <f t="shared" si="201"/>
        <v>0.87908496732026142</v>
      </c>
      <c r="BV146" s="563">
        <v>363</v>
      </c>
      <c r="BW146" s="564">
        <v>341</v>
      </c>
      <c r="BX146" s="564">
        <v>295</v>
      </c>
      <c r="BY146" s="564">
        <v>261</v>
      </c>
      <c r="BZ146" s="564">
        <v>214</v>
      </c>
      <c r="CA146" s="565">
        <f t="shared" si="202"/>
        <v>0.76539589442815248</v>
      </c>
      <c r="CB146" s="566">
        <f t="shared" si="203"/>
        <v>0.88474576271186445</v>
      </c>
      <c r="CC146" s="563">
        <v>490</v>
      </c>
      <c r="CD146" s="564">
        <v>427</v>
      </c>
      <c r="CE146" s="564">
        <v>427</v>
      </c>
      <c r="CF146" s="564">
        <v>353</v>
      </c>
      <c r="CG146" s="564">
        <v>287</v>
      </c>
      <c r="CH146" s="565">
        <f t="shared" si="182"/>
        <v>0.82669789227166279</v>
      </c>
      <c r="CI146" s="566">
        <f t="shared" si="183"/>
        <v>0.82669789227166279</v>
      </c>
      <c r="CJ146" s="563">
        <v>782</v>
      </c>
      <c r="CK146" s="564">
        <v>646</v>
      </c>
      <c r="CL146" s="564">
        <v>638</v>
      </c>
      <c r="CM146" s="564">
        <v>616</v>
      </c>
      <c r="CN146" s="564">
        <v>427</v>
      </c>
      <c r="CO146" s="565">
        <f t="shared" si="184"/>
        <v>0.95356037151702788</v>
      </c>
      <c r="CP146" s="565">
        <f t="shared" si="185"/>
        <v>0.96551724137931039</v>
      </c>
      <c r="CQ146" s="565">
        <v>0.95356037151702788</v>
      </c>
      <c r="CR146" s="566">
        <v>0.96551724137931039</v>
      </c>
    </row>
    <row r="147" spans="1:96" s="4" customFormat="1" x14ac:dyDescent="0.25">
      <c r="A147" s="560" t="s">
        <v>376</v>
      </c>
      <c r="B147" s="561" t="s">
        <v>381</v>
      </c>
      <c r="C147" s="562" t="s">
        <v>287</v>
      </c>
      <c r="D147" s="563">
        <v>1182</v>
      </c>
      <c r="E147" s="564">
        <v>1170</v>
      </c>
      <c r="F147" s="564">
        <v>1097</v>
      </c>
      <c r="G147" s="564">
        <v>1081</v>
      </c>
      <c r="H147" s="564">
        <v>786</v>
      </c>
      <c r="I147" s="565">
        <f t="shared" si="178"/>
        <v>0.92393162393162398</v>
      </c>
      <c r="J147" s="566">
        <f t="shared" si="179"/>
        <v>0.98541476754785784</v>
      </c>
      <c r="K147" s="563">
        <v>1051</v>
      </c>
      <c r="L147" s="564">
        <v>1040</v>
      </c>
      <c r="M147" s="564">
        <v>975</v>
      </c>
      <c r="N147" s="564">
        <v>962</v>
      </c>
      <c r="O147" s="564">
        <v>720</v>
      </c>
      <c r="P147" s="565">
        <f t="shared" si="186"/>
        <v>0.92500000000000004</v>
      </c>
      <c r="Q147" s="566">
        <f t="shared" si="187"/>
        <v>0.98666666666666669</v>
      </c>
      <c r="R147" s="563">
        <v>950</v>
      </c>
      <c r="S147" s="564">
        <v>929</v>
      </c>
      <c r="T147" s="564">
        <v>845</v>
      </c>
      <c r="U147" s="564">
        <v>619</v>
      </c>
      <c r="V147" s="564">
        <v>606</v>
      </c>
      <c r="W147" s="565">
        <f t="shared" si="176"/>
        <v>0.66630785791173308</v>
      </c>
      <c r="X147" s="566">
        <f t="shared" si="177"/>
        <v>0.73254437869822486</v>
      </c>
      <c r="Y147" s="563">
        <v>920</v>
      </c>
      <c r="Z147" s="564">
        <v>904</v>
      </c>
      <c r="AA147" s="564">
        <v>614</v>
      </c>
      <c r="AB147" s="564">
        <v>591</v>
      </c>
      <c r="AC147" s="564">
        <v>570</v>
      </c>
      <c r="AD147" s="565">
        <f t="shared" si="188"/>
        <v>0.65376106194690264</v>
      </c>
      <c r="AE147" s="566">
        <f t="shared" si="189"/>
        <v>0.96254071661237783</v>
      </c>
      <c r="AF147" s="563">
        <v>922</v>
      </c>
      <c r="AG147" s="564">
        <v>902</v>
      </c>
      <c r="AH147" s="564">
        <v>605</v>
      </c>
      <c r="AI147" s="564">
        <v>579</v>
      </c>
      <c r="AJ147" s="564">
        <v>579</v>
      </c>
      <c r="AK147" s="565">
        <f t="shared" si="190"/>
        <v>0.64190687361419074</v>
      </c>
      <c r="AL147" s="566">
        <f t="shared" si="191"/>
        <v>0.95702479338842972</v>
      </c>
      <c r="AM147" s="563">
        <v>718</v>
      </c>
      <c r="AN147" s="564">
        <v>702</v>
      </c>
      <c r="AO147" s="564">
        <v>508</v>
      </c>
      <c r="AP147" s="564">
        <v>486</v>
      </c>
      <c r="AQ147" s="564">
        <v>427</v>
      </c>
      <c r="AR147" s="565">
        <f t="shared" si="192"/>
        <v>0.69230769230769229</v>
      </c>
      <c r="AS147" s="566">
        <f t="shared" si="193"/>
        <v>0.95669291338582674</v>
      </c>
      <c r="AT147" s="563">
        <v>979</v>
      </c>
      <c r="AU147" s="564">
        <v>927</v>
      </c>
      <c r="AV147" s="564">
        <v>916</v>
      </c>
      <c r="AW147" s="564">
        <v>771</v>
      </c>
      <c r="AX147" s="564">
        <v>648</v>
      </c>
      <c r="AY147" s="565">
        <f t="shared" si="194"/>
        <v>0.83171521035598706</v>
      </c>
      <c r="AZ147" s="566">
        <f t="shared" si="195"/>
        <v>0.84170305676855894</v>
      </c>
      <c r="BA147" s="563">
        <v>848</v>
      </c>
      <c r="BB147" s="564">
        <v>798</v>
      </c>
      <c r="BC147" s="564">
        <v>791</v>
      </c>
      <c r="BD147" s="564">
        <v>664</v>
      </c>
      <c r="BE147" s="564">
        <v>559</v>
      </c>
      <c r="BF147" s="565">
        <f t="shared" si="196"/>
        <v>0.83208020050125309</v>
      </c>
      <c r="BG147" s="566">
        <f t="shared" si="197"/>
        <v>0.83944374209860939</v>
      </c>
      <c r="BH147" s="563">
        <v>826</v>
      </c>
      <c r="BI147" s="564">
        <v>759</v>
      </c>
      <c r="BJ147" s="564">
        <v>759</v>
      </c>
      <c r="BK147" s="564">
        <v>631</v>
      </c>
      <c r="BL147" s="564">
        <v>547</v>
      </c>
      <c r="BM147" s="565">
        <f t="shared" si="198"/>
        <v>0.83135704874835314</v>
      </c>
      <c r="BN147" s="566">
        <f t="shared" si="199"/>
        <v>0.83135704874835314</v>
      </c>
      <c r="BO147" s="563">
        <v>735</v>
      </c>
      <c r="BP147" s="564">
        <v>656</v>
      </c>
      <c r="BQ147" s="564">
        <v>656</v>
      </c>
      <c r="BR147" s="564">
        <v>525</v>
      </c>
      <c r="BS147" s="564">
        <v>452</v>
      </c>
      <c r="BT147" s="565">
        <f t="shared" si="200"/>
        <v>0.80030487804878048</v>
      </c>
      <c r="BU147" s="566">
        <f t="shared" si="201"/>
        <v>0.80030487804878048</v>
      </c>
      <c r="BV147" s="563">
        <v>740</v>
      </c>
      <c r="BW147" s="564">
        <v>668</v>
      </c>
      <c r="BX147" s="564">
        <v>668</v>
      </c>
      <c r="BY147" s="564">
        <v>507</v>
      </c>
      <c r="BZ147" s="564">
        <v>449</v>
      </c>
      <c r="CA147" s="565">
        <f t="shared" si="202"/>
        <v>0.75898203592814373</v>
      </c>
      <c r="CB147" s="566">
        <f t="shared" si="203"/>
        <v>0.75898203592814373</v>
      </c>
      <c r="CC147" s="563">
        <v>837</v>
      </c>
      <c r="CD147" s="564">
        <v>773</v>
      </c>
      <c r="CE147" s="564">
        <v>773</v>
      </c>
      <c r="CF147" s="564">
        <v>773</v>
      </c>
      <c r="CG147" s="564">
        <v>568</v>
      </c>
      <c r="CH147" s="565">
        <f t="shared" si="182"/>
        <v>1</v>
      </c>
      <c r="CI147" s="566">
        <f t="shared" si="183"/>
        <v>1</v>
      </c>
      <c r="CJ147" s="563">
        <v>833</v>
      </c>
      <c r="CK147" s="564">
        <v>761</v>
      </c>
      <c r="CL147" s="564">
        <v>756</v>
      </c>
      <c r="CM147" s="564">
        <v>756</v>
      </c>
      <c r="CN147" s="564">
        <v>482</v>
      </c>
      <c r="CO147" s="565">
        <f t="shared" si="184"/>
        <v>0.99342969776609724</v>
      </c>
      <c r="CP147" s="565">
        <f t="shared" si="185"/>
        <v>1</v>
      </c>
      <c r="CQ147" s="565">
        <v>0.99342969776609724</v>
      </c>
      <c r="CR147" s="566">
        <v>1</v>
      </c>
    </row>
    <row r="148" spans="1:96" s="4" customFormat="1" x14ac:dyDescent="0.25">
      <c r="A148" s="560" t="s">
        <v>376</v>
      </c>
      <c r="B148" s="561" t="s">
        <v>382</v>
      </c>
      <c r="C148" s="562" t="s">
        <v>355</v>
      </c>
      <c r="D148" s="563">
        <v>1609</v>
      </c>
      <c r="E148" s="564">
        <v>1555</v>
      </c>
      <c r="F148" s="564">
        <v>1553</v>
      </c>
      <c r="G148" s="564">
        <v>1225</v>
      </c>
      <c r="H148" s="564">
        <v>989</v>
      </c>
      <c r="I148" s="565">
        <f t="shared" si="178"/>
        <v>0.78778135048231512</v>
      </c>
      <c r="J148" s="566">
        <f t="shared" si="179"/>
        <v>0.7887958789439794</v>
      </c>
      <c r="K148" s="563">
        <v>1566</v>
      </c>
      <c r="L148" s="564">
        <v>1524</v>
      </c>
      <c r="M148" s="564">
        <v>1524</v>
      </c>
      <c r="N148" s="564">
        <v>1203</v>
      </c>
      <c r="O148" s="564">
        <v>985</v>
      </c>
      <c r="P148" s="565">
        <f t="shared" si="186"/>
        <v>0.78937007874015752</v>
      </c>
      <c r="Q148" s="566">
        <f t="shared" si="187"/>
        <v>0.78937007874015752</v>
      </c>
      <c r="R148" s="563">
        <v>1559</v>
      </c>
      <c r="S148" s="564">
        <v>1482</v>
      </c>
      <c r="T148" s="564">
        <v>1482</v>
      </c>
      <c r="U148" s="564">
        <v>1161</v>
      </c>
      <c r="V148" s="564">
        <v>937</v>
      </c>
      <c r="W148" s="565">
        <f t="shared" si="176"/>
        <v>0.7834008097165992</v>
      </c>
      <c r="X148" s="566">
        <f t="shared" si="177"/>
        <v>0.7834008097165992</v>
      </c>
      <c r="Y148" s="563">
        <v>1532</v>
      </c>
      <c r="Z148" s="564">
        <v>1493</v>
      </c>
      <c r="AA148" s="564">
        <v>1485</v>
      </c>
      <c r="AB148" s="564">
        <v>1094</v>
      </c>
      <c r="AC148" s="564">
        <v>885</v>
      </c>
      <c r="AD148" s="565">
        <f t="shared" si="188"/>
        <v>0.73275284661754858</v>
      </c>
      <c r="AE148" s="566">
        <f t="shared" si="189"/>
        <v>0.73670033670033674</v>
      </c>
      <c r="AF148" s="563">
        <v>1459</v>
      </c>
      <c r="AG148" s="564">
        <v>1389</v>
      </c>
      <c r="AH148" s="564">
        <v>1380</v>
      </c>
      <c r="AI148" s="564">
        <v>1063</v>
      </c>
      <c r="AJ148" s="564">
        <v>905</v>
      </c>
      <c r="AK148" s="565">
        <f t="shared" si="190"/>
        <v>0.76529877609791219</v>
      </c>
      <c r="AL148" s="566">
        <f t="shared" si="191"/>
        <v>0.77028985507246372</v>
      </c>
      <c r="AM148" s="563">
        <v>1226</v>
      </c>
      <c r="AN148" s="564">
        <v>1174</v>
      </c>
      <c r="AO148" s="564">
        <v>1164</v>
      </c>
      <c r="AP148" s="564">
        <v>886</v>
      </c>
      <c r="AQ148" s="564">
        <v>746</v>
      </c>
      <c r="AR148" s="565">
        <f t="shared" si="192"/>
        <v>0.75468483816013632</v>
      </c>
      <c r="AS148" s="566">
        <f t="shared" si="193"/>
        <v>0.76116838487972505</v>
      </c>
      <c r="AT148" s="563">
        <v>1181</v>
      </c>
      <c r="AU148" s="564">
        <v>1144</v>
      </c>
      <c r="AV148" s="564">
        <v>1125</v>
      </c>
      <c r="AW148" s="564">
        <v>892</v>
      </c>
      <c r="AX148" s="564">
        <v>739</v>
      </c>
      <c r="AY148" s="565">
        <f t="shared" si="194"/>
        <v>0.77972027972027969</v>
      </c>
      <c r="AZ148" s="566">
        <f t="shared" si="195"/>
        <v>0.79288888888888887</v>
      </c>
      <c r="BA148" s="563">
        <v>983</v>
      </c>
      <c r="BB148" s="564">
        <v>927</v>
      </c>
      <c r="BC148" s="564">
        <v>918</v>
      </c>
      <c r="BD148" s="564">
        <v>716</v>
      </c>
      <c r="BE148" s="564">
        <v>616</v>
      </c>
      <c r="BF148" s="565">
        <f t="shared" si="196"/>
        <v>0.77238403451995685</v>
      </c>
      <c r="BG148" s="566">
        <f t="shared" si="197"/>
        <v>0.77995642701525059</v>
      </c>
      <c r="BH148" s="563">
        <v>938</v>
      </c>
      <c r="BI148" s="564">
        <v>877</v>
      </c>
      <c r="BJ148" s="564">
        <v>870</v>
      </c>
      <c r="BK148" s="564">
        <v>673</v>
      </c>
      <c r="BL148" s="564">
        <v>584</v>
      </c>
      <c r="BM148" s="565">
        <f t="shared" si="198"/>
        <v>0.76738882554161914</v>
      </c>
      <c r="BN148" s="566">
        <f t="shared" si="199"/>
        <v>0.77356321839080455</v>
      </c>
      <c r="BO148" s="563">
        <v>896</v>
      </c>
      <c r="BP148" s="564">
        <v>831</v>
      </c>
      <c r="BQ148" s="564">
        <v>831</v>
      </c>
      <c r="BR148" s="564">
        <v>616</v>
      </c>
      <c r="BS148" s="564">
        <v>537</v>
      </c>
      <c r="BT148" s="565">
        <f t="shared" si="200"/>
        <v>0.7412755716004813</v>
      </c>
      <c r="BU148" s="566">
        <f t="shared" si="201"/>
        <v>0.7412755716004813</v>
      </c>
      <c r="BV148" s="563">
        <v>1000</v>
      </c>
      <c r="BW148" s="564">
        <v>889</v>
      </c>
      <c r="BX148" s="564">
        <v>889</v>
      </c>
      <c r="BY148" s="564">
        <v>631</v>
      </c>
      <c r="BZ148" s="564">
        <v>553</v>
      </c>
      <c r="CA148" s="565">
        <f t="shared" si="202"/>
        <v>0.70978627671541061</v>
      </c>
      <c r="CB148" s="566">
        <f t="shared" si="203"/>
        <v>0.70978627671541061</v>
      </c>
      <c r="CC148" s="563">
        <v>1187</v>
      </c>
      <c r="CD148" s="564">
        <v>1004</v>
      </c>
      <c r="CE148" s="564">
        <v>1004</v>
      </c>
      <c r="CF148" s="564">
        <v>973</v>
      </c>
      <c r="CG148" s="564">
        <v>718</v>
      </c>
      <c r="CH148" s="565">
        <f t="shared" si="182"/>
        <v>0.96912350597609564</v>
      </c>
      <c r="CI148" s="566">
        <f t="shared" si="183"/>
        <v>0.96912350597609564</v>
      </c>
      <c r="CJ148" s="563">
        <v>1367</v>
      </c>
      <c r="CK148" s="564">
        <v>1081</v>
      </c>
      <c r="CL148" s="564">
        <v>885</v>
      </c>
      <c r="CM148" s="564">
        <v>865</v>
      </c>
      <c r="CN148" s="564">
        <v>699</v>
      </c>
      <c r="CO148" s="565">
        <f t="shared" si="184"/>
        <v>0.80018501387604068</v>
      </c>
      <c r="CP148" s="565">
        <f t="shared" si="185"/>
        <v>0.97740112994350281</v>
      </c>
      <c r="CQ148" s="565">
        <v>0.80018501387604068</v>
      </c>
      <c r="CR148" s="566">
        <v>0.97740112994350281</v>
      </c>
    </row>
    <row r="149" spans="1:96" s="4" customFormat="1" x14ac:dyDescent="0.25">
      <c r="A149" s="560" t="s">
        <v>376</v>
      </c>
      <c r="B149" s="561" t="s">
        <v>383</v>
      </c>
      <c r="C149" s="562" t="s">
        <v>384</v>
      </c>
      <c r="D149" s="563">
        <v>1694</v>
      </c>
      <c r="E149" s="564">
        <v>1625</v>
      </c>
      <c r="F149" s="564">
        <v>1605</v>
      </c>
      <c r="G149" s="564">
        <v>1248</v>
      </c>
      <c r="H149" s="564">
        <v>1057</v>
      </c>
      <c r="I149" s="565">
        <f t="shared" si="178"/>
        <v>0.76800000000000002</v>
      </c>
      <c r="J149" s="566">
        <f t="shared" si="179"/>
        <v>0.77757009345794392</v>
      </c>
      <c r="K149" s="563">
        <v>1628</v>
      </c>
      <c r="L149" s="564">
        <v>1575</v>
      </c>
      <c r="M149" s="564">
        <v>1559</v>
      </c>
      <c r="N149" s="564">
        <v>1248</v>
      </c>
      <c r="O149" s="564">
        <v>1072</v>
      </c>
      <c r="P149" s="565">
        <f t="shared" si="186"/>
        <v>0.79238095238095241</v>
      </c>
      <c r="Q149" s="566">
        <f t="shared" si="187"/>
        <v>0.80051314945477869</v>
      </c>
      <c r="R149" s="563">
        <v>1451</v>
      </c>
      <c r="S149" s="564">
        <v>1377</v>
      </c>
      <c r="T149" s="564">
        <v>1365</v>
      </c>
      <c r="U149" s="564">
        <v>1147</v>
      </c>
      <c r="V149" s="564">
        <v>979</v>
      </c>
      <c r="W149" s="565">
        <f t="shared" si="176"/>
        <v>0.83297022512708785</v>
      </c>
      <c r="X149" s="566">
        <f t="shared" si="177"/>
        <v>0.84029304029304031</v>
      </c>
      <c r="Y149" s="563">
        <v>1602</v>
      </c>
      <c r="Z149" s="564">
        <v>1527</v>
      </c>
      <c r="AA149" s="564">
        <v>1505</v>
      </c>
      <c r="AB149" s="564">
        <v>1357</v>
      </c>
      <c r="AC149" s="564">
        <v>1163</v>
      </c>
      <c r="AD149" s="565">
        <f t="shared" si="188"/>
        <v>0.88867059593975117</v>
      </c>
      <c r="AE149" s="566">
        <f t="shared" si="189"/>
        <v>0.90166112956810629</v>
      </c>
      <c r="AF149" s="563">
        <v>1420</v>
      </c>
      <c r="AG149" s="564">
        <v>1365</v>
      </c>
      <c r="AH149" s="564">
        <v>1355</v>
      </c>
      <c r="AI149" s="564">
        <v>1192</v>
      </c>
      <c r="AJ149" s="564">
        <v>1019</v>
      </c>
      <c r="AK149" s="565">
        <f t="shared" si="190"/>
        <v>0.87326007326007327</v>
      </c>
      <c r="AL149" s="566">
        <f t="shared" si="191"/>
        <v>0.87970479704797044</v>
      </c>
      <c r="AM149" s="563">
        <v>1132</v>
      </c>
      <c r="AN149" s="564">
        <v>1092</v>
      </c>
      <c r="AO149" s="564">
        <v>1092</v>
      </c>
      <c r="AP149" s="564">
        <v>1012</v>
      </c>
      <c r="AQ149" s="564">
        <v>874</v>
      </c>
      <c r="AR149" s="565">
        <f t="shared" si="192"/>
        <v>0.92673992673992678</v>
      </c>
      <c r="AS149" s="566">
        <f t="shared" si="193"/>
        <v>0.92673992673992678</v>
      </c>
      <c r="AT149" s="563">
        <v>791</v>
      </c>
      <c r="AU149" s="564">
        <v>754</v>
      </c>
      <c r="AV149" s="564">
        <v>753</v>
      </c>
      <c r="AW149" s="564">
        <v>685</v>
      </c>
      <c r="AX149" s="564">
        <v>590</v>
      </c>
      <c r="AY149" s="565">
        <f t="shared" si="194"/>
        <v>0.90848806366047741</v>
      </c>
      <c r="AZ149" s="566">
        <f t="shared" si="195"/>
        <v>0.90969455511288178</v>
      </c>
      <c r="BA149" s="563">
        <v>680</v>
      </c>
      <c r="BB149" s="564">
        <v>637</v>
      </c>
      <c r="BC149" s="564">
        <v>637</v>
      </c>
      <c r="BD149" s="564">
        <v>586</v>
      </c>
      <c r="BE149" s="564">
        <v>497</v>
      </c>
      <c r="BF149" s="565">
        <f t="shared" si="196"/>
        <v>0.9199372056514914</v>
      </c>
      <c r="BG149" s="566">
        <f t="shared" si="197"/>
        <v>0.9199372056514914</v>
      </c>
      <c r="BH149" s="563">
        <v>520</v>
      </c>
      <c r="BI149" s="564">
        <v>501</v>
      </c>
      <c r="BJ149" s="564">
        <v>501</v>
      </c>
      <c r="BK149" s="564">
        <v>474</v>
      </c>
      <c r="BL149" s="564">
        <v>434</v>
      </c>
      <c r="BM149" s="565">
        <f t="shared" si="198"/>
        <v>0.94610778443113774</v>
      </c>
      <c r="BN149" s="566">
        <f t="shared" si="199"/>
        <v>0.94610778443113774</v>
      </c>
      <c r="BO149" s="563">
        <v>478</v>
      </c>
      <c r="BP149" s="564">
        <v>460</v>
      </c>
      <c r="BQ149" s="564">
        <v>460</v>
      </c>
      <c r="BR149" s="564">
        <v>394</v>
      </c>
      <c r="BS149" s="564">
        <v>340</v>
      </c>
      <c r="BT149" s="565">
        <f t="shared" si="200"/>
        <v>0.85652173913043483</v>
      </c>
      <c r="BU149" s="566">
        <f t="shared" si="201"/>
        <v>0.85652173913043483</v>
      </c>
      <c r="BV149" s="563">
        <v>382</v>
      </c>
      <c r="BW149" s="564">
        <v>368</v>
      </c>
      <c r="BX149" s="564">
        <v>367</v>
      </c>
      <c r="BY149" s="564">
        <v>330</v>
      </c>
      <c r="BZ149" s="564">
        <v>285</v>
      </c>
      <c r="CA149" s="565">
        <f t="shared" si="202"/>
        <v>0.89673913043478259</v>
      </c>
      <c r="CB149" s="566">
        <f t="shared" si="203"/>
        <v>0.89918256130790186</v>
      </c>
      <c r="CC149" s="563">
        <v>469</v>
      </c>
      <c r="CD149" s="564">
        <v>414</v>
      </c>
      <c r="CE149" s="564">
        <v>414</v>
      </c>
      <c r="CF149" s="564">
        <v>379</v>
      </c>
      <c r="CG149" s="564">
        <v>334</v>
      </c>
      <c r="CH149" s="565">
        <f t="shared" si="182"/>
        <v>0.91545893719806759</v>
      </c>
      <c r="CI149" s="566">
        <f t="shared" si="183"/>
        <v>0.91545893719806759</v>
      </c>
      <c r="CJ149" s="563">
        <v>540</v>
      </c>
      <c r="CK149" s="564">
        <v>499</v>
      </c>
      <c r="CL149" s="564">
        <v>486</v>
      </c>
      <c r="CM149" s="564">
        <v>481</v>
      </c>
      <c r="CN149" s="564">
        <v>393</v>
      </c>
      <c r="CO149" s="565">
        <f t="shared" si="184"/>
        <v>0.96392785571142281</v>
      </c>
      <c r="CP149" s="565">
        <f t="shared" si="185"/>
        <v>0.98971193415637859</v>
      </c>
      <c r="CQ149" s="565">
        <v>0.96392785571142281</v>
      </c>
      <c r="CR149" s="566">
        <v>0.98971193415637859</v>
      </c>
    </row>
    <row r="150" spans="1:96" s="4" customFormat="1" x14ac:dyDescent="0.25">
      <c r="A150" s="560" t="s">
        <v>376</v>
      </c>
      <c r="B150" s="561" t="s">
        <v>385</v>
      </c>
      <c r="C150" s="562" t="s">
        <v>386</v>
      </c>
      <c r="D150" s="563">
        <v>848</v>
      </c>
      <c r="E150" s="564">
        <v>829</v>
      </c>
      <c r="F150" s="564">
        <v>825</v>
      </c>
      <c r="G150" s="564">
        <v>803</v>
      </c>
      <c r="H150" s="564">
        <v>665</v>
      </c>
      <c r="I150" s="565">
        <f t="shared" si="178"/>
        <v>0.96863691194209889</v>
      </c>
      <c r="J150" s="566">
        <f t="shared" si="179"/>
        <v>0.97333333333333338</v>
      </c>
      <c r="K150" s="563">
        <v>990</v>
      </c>
      <c r="L150" s="564">
        <v>961</v>
      </c>
      <c r="M150" s="564">
        <v>957</v>
      </c>
      <c r="N150" s="564">
        <v>931</v>
      </c>
      <c r="O150" s="564">
        <v>797</v>
      </c>
      <c r="P150" s="565">
        <f t="shared" si="186"/>
        <v>0.96878251821019767</v>
      </c>
      <c r="Q150" s="566">
        <f t="shared" si="187"/>
        <v>0.97283176593521425</v>
      </c>
      <c r="R150" s="563">
        <v>913</v>
      </c>
      <c r="S150" s="564">
        <v>873</v>
      </c>
      <c r="T150" s="564">
        <v>873</v>
      </c>
      <c r="U150" s="564">
        <v>833</v>
      </c>
      <c r="V150" s="564">
        <v>689</v>
      </c>
      <c r="W150" s="565">
        <f t="shared" si="176"/>
        <v>0.95418098510882021</v>
      </c>
      <c r="X150" s="566">
        <f t="shared" si="177"/>
        <v>0.95418098510882021</v>
      </c>
      <c r="Y150" s="563">
        <v>1298</v>
      </c>
      <c r="Z150" s="564">
        <v>1243</v>
      </c>
      <c r="AA150" s="564">
        <v>1241</v>
      </c>
      <c r="AB150" s="564">
        <v>832</v>
      </c>
      <c r="AC150" s="564">
        <v>717</v>
      </c>
      <c r="AD150" s="565">
        <f t="shared" si="188"/>
        <v>0.66934835076428001</v>
      </c>
      <c r="AE150" s="566">
        <f t="shared" si="189"/>
        <v>0.67042707493956488</v>
      </c>
      <c r="AF150" s="563">
        <v>1024</v>
      </c>
      <c r="AG150" s="564">
        <v>991</v>
      </c>
      <c r="AH150" s="564">
        <v>990</v>
      </c>
      <c r="AI150" s="564">
        <v>769</v>
      </c>
      <c r="AJ150" s="564">
        <v>678</v>
      </c>
      <c r="AK150" s="565">
        <f t="shared" si="190"/>
        <v>0.77598385469223008</v>
      </c>
      <c r="AL150" s="566">
        <f t="shared" si="191"/>
        <v>0.77676767676767677</v>
      </c>
      <c r="AM150" s="563">
        <v>693</v>
      </c>
      <c r="AN150" s="564">
        <v>672</v>
      </c>
      <c r="AO150" s="564">
        <v>672</v>
      </c>
      <c r="AP150" s="564">
        <v>602</v>
      </c>
      <c r="AQ150" s="564">
        <v>541</v>
      </c>
      <c r="AR150" s="565">
        <f t="shared" si="192"/>
        <v>0.89583333333333337</v>
      </c>
      <c r="AS150" s="566">
        <f t="shared" si="193"/>
        <v>0.89583333333333337</v>
      </c>
      <c r="AT150" s="563">
        <v>615</v>
      </c>
      <c r="AU150" s="564">
        <v>596</v>
      </c>
      <c r="AV150" s="564">
        <v>594</v>
      </c>
      <c r="AW150" s="564">
        <v>513</v>
      </c>
      <c r="AX150" s="564">
        <v>441</v>
      </c>
      <c r="AY150" s="565">
        <f t="shared" si="194"/>
        <v>0.86073825503355705</v>
      </c>
      <c r="AZ150" s="566">
        <f t="shared" si="195"/>
        <v>0.86363636363636365</v>
      </c>
      <c r="BA150" s="563">
        <v>471</v>
      </c>
      <c r="BB150" s="564">
        <v>448</v>
      </c>
      <c r="BC150" s="564">
        <v>445</v>
      </c>
      <c r="BD150" s="564">
        <v>397</v>
      </c>
      <c r="BE150" s="564">
        <v>332</v>
      </c>
      <c r="BF150" s="565">
        <f t="shared" si="196"/>
        <v>0.8861607142857143</v>
      </c>
      <c r="BG150" s="566">
        <f t="shared" si="197"/>
        <v>0.89213483146067418</v>
      </c>
      <c r="BH150" s="563">
        <v>425</v>
      </c>
      <c r="BI150" s="564">
        <v>404</v>
      </c>
      <c r="BJ150" s="564">
        <v>404</v>
      </c>
      <c r="BK150" s="564">
        <v>351</v>
      </c>
      <c r="BL150" s="564">
        <v>283</v>
      </c>
      <c r="BM150" s="565">
        <f t="shared" si="198"/>
        <v>0.86881188118811881</v>
      </c>
      <c r="BN150" s="566">
        <f t="shared" si="199"/>
        <v>0.86881188118811881</v>
      </c>
      <c r="BO150" s="563">
        <v>379</v>
      </c>
      <c r="BP150" s="564">
        <v>363</v>
      </c>
      <c r="BQ150" s="564">
        <v>363</v>
      </c>
      <c r="BR150" s="564">
        <v>316</v>
      </c>
      <c r="BS150" s="564">
        <v>276</v>
      </c>
      <c r="BT150" s="565">
        <f t="shared" si="200"/>
        <v>0.87052341597796146</v>
      </c>
      <c r="BU150" s="566">
        <f t="shared" si="201"/>
        <v>0.87052341597796146</v>
      </c>
      <c r="BV150" s="563">
        <v>445</v>
      </c>
      <c r="BW150" s="564">
        <v>423</v>
      </c>
      <c r="BX150" s="564">
        <v>423</v>
      </c>
      <c r="BY150" s="564">
        <v>367</v>
      </c>
      <c r="BZ150" s="564">
        <v>317</v>
      </c>
      <c r="CA150" s="565">
        <f t="shared" si="202"/>
        <v>0.86761229314420807</v>
      </c>
      <c r="CB150" s="566">
        <f t="shared" si="203"/>
        <v>0.86761229314420807</v>
      </c>
      <c r="CC150" s="563">
        <v>343</v>
      </c>
      <c r="CD150" s="564">
        <v>306</v>
      </c>
      <c r="CE150" s="564">
        <v>283</v>
      </c>
      <c r="CF150" s="564">
        <v>271</v>
      </c>
      <c r="CG150" s="564">
        <v>215</v>
      </c>
      <c r="CH150" s="565">
        <f t="shared" si="182"/>
        <v>0.8856209150326797</v>
      </c>
      <c r="CI150" s="566">
        <f t="shared" si="183"/>
        <v>0.95759717314487636</v>
      </c>
      <c r="CJ150" s="563">
        <v>318</v>
      </c>
      <c r="CK150" s="564">
        <v>296</v>
      </c>
      <c r="CL150" s="564">
        <v>294</v>
      </c>
      <c r="CM150" s="564">
        <v>281</v>
      </c>
      <c r="CN150" s="564">
        <v>203</v>
      </c>
      <c r="CO150" s="565">
        <f t="shared" si="184"/>
        <v>0.94932432432432434</v>
      </c>
      <c r="CP150" s="565">
        <f t="shared" si="185"/>
        <v>0.95578231292517002</v>
      </c>
      <c r="CQ150" s="565">
        <v>0.97972972972972971</v>
      </c>
      <c r="CR150" s="566">
        <v>0.98639455782312924</v>
      </c>
    </row>
    <row r="151" spans="1:96" s="4" customFormat="1" x14ac:dyDescent="0.25">
      <c r="A151" s="616" t="s">
        <v>376</v>
      </c>
      <c r="B151" s="585" t="s">
        <v>387</v>
      </c>
      <c r="C151" s="586" t="s">
        <v>195</v>
      </c>
      <c r="D151" s="563">
        <v>4195</v>
      </c>
      <c r="E151" s="564">
        <v>3980</v>
      </c>
      <c r="F151" s="564">
        <v>3980</v>
      </c>
      <c r="G151" s="564">
        <v>3017</v>
      </c>
      <c r="H151" s="564">
        <v>2127</v>
      </c>
      <c r="I151" s="565">
        <f t="shared" si="178"/>
        <v>0.75804020100502512</v>
      </c>
      <c r="J151" s="566">
        <f t="shared" si="179"/>
        <v>0.75804020100502512</v>
      </c>
      <c r="K151" s="563">
        <v>4158</v>
      </c>
      <c r="L151" s="564">
        <v>3916</v>
      </c>
      <c r="M151" s="564">
        <v>3916</v>
      </c>
      <c r="N151" s="564">
        <v>2449</v>
      </c>
      <c r="O151" s="564">
        <v>1545</v>
      </c>
      <c r="P151" s="565">
        <f t="shared" si="186"/>
        <v>0.62538304392236976</v>
      </c>
      <c r="Q151" s="566">
        <f t="shared" si="187"/>
        <v>0.62538304392236976</v>
      </c>
      <c r="R151" s="563">
        <v>3808</v>
      </c>
      <c r="S151" s="564">
        <v>3568</v>
      </c>
      <c r="T151" s="564">
        <v>3568</v>
      </c>
      <c r="U151" s="564">
        <v>1743</v>
      </c>
      <c r="V151" s="564">
        <v>1627</v>
      </c>
      <c r="W151" s="565">
        <f t="shared" si="176"/>
        <v>0.48850896860986548</v>
      </c>
      <c r="X151" s="566">
        <f t="shared" si="177"/>
        <v>0.48850896860986548</v>
      </c>
      <c r="Y151" s="563">
        <v>3208</v>
      </c>
      <c r="Z151" s="564">
        <v>3091</v>
      </c>
      <c r="AA151" s="564">
        <v>3091</v>
      </c>
      <c r="AB151" s="564">
        <v>1690</v>
      </c>
      <c r="AC151" s="564">
        <v>1559</v>
      </c>
      <c r="AD151" s="565">
        <f t="shared" si="188"/>
        <v>0.54674862504043997</v>
      </c>
      <c r="AE151" s="566">
        <f t="shared" si="189"/>
        <v>0.54674862504043997</v>
      </c>
      <c r="AF151" s="563">
        <v>2386</v>
      </c>
      <c r="AG151" s="564">
        <v>2342</v>
      </c>
      <c r="AH151" s="564">
        <v>2342</v>
      </c>
      <c r="AI151" s="564">
        <v>1872</v>
      </c>
      <c r="AJ151" s="564">
        <v>1173</v>
      </c>
      <c r="AK151" s="565">
        <f t="shared" si="190"/>
        <v>0.79931682322801023</v>
      </c>
      <c r="AL151" s="566">
        <f t="shared" si="191"/>
        <v>0.79931682322801023</v>
      </c>
      <c r="AM151" s="563">
        <v>2077</v>
      </c>
      <c r="AN151" s="564">
        <v>2027</v>
      </c>
      <c r="AO151" s="564">
        <v>1876</v>
      </c>
      <c r="AP151" s="564">
        <v>1363</v>
      </c>
      <c r="AQ151" s="564">
        <v>1218</v>
      </c>
      <c r="AR151" s="565">
        <f t="shared" si="192"/>
        <v>0.6724222989639862</v>
      </c>
      <c r="AS151" s="566">
        <f t="shared" si="193"/>
        <v>0.72654584221748397</v>
      </c>
      <c r="AT151" s="563">
        <v>1665</v>
      </c>
      <c r="AU151" s="564">
        <v>1630</v>
      </c>
      <c r="AV151" s="564">
        <v>1515</v>
      </c>
      <c r="AW151" s="564">
        <v>1199</v>
      </c>
      <c r="AX151" s="564">
        <v>1107</v>
      </c>
      <c r="AY151" s="565">
        <f t="shared" si="194"/>
        <v>0.73558282208588954</v>
      </c>
      <c r="AZ151" s="566">
        <f t="shared" si="195"/>
        <v>0.79141914191419138</v>
      </c>
      <c r="BA151" s="563">
        <v>1396</v>
      </c>
      <c r="BB151" s="564">
        <v>1368</v>
      </c>
      <c r="BC151" s="564">
        <v>1302</v>
      </c>
      <c r="BD151" s="564">
        <v>1066</v>
      </c>
      <c r="BE151" s="564">
        <v>941</v>
      </c>
      <c r="BF151" s="565">
        <f t="shared" si="196"/>
        <v>0.7792397660818714</v>
      </c>
      <c r="BG151" s="566">
        <f t="shared" si="197"/>
        <v>0.81874039938556065</v>
      </c>
      <c r="BH151" s="563">
        <v>1248</v>
      </c>
      <c r="BI151" s="564">
        <v>1231</v>
      </c>
      <c r="BJ151" s="564">
        <v>1180</v>
      </c>
      <c r="BK151" s="564">
        <v>953</v>
      </c>
      <c r="BL151" s="564">
        <v>839</v>
      </c>
      <c r="BM151" s="565">
        <f t="shared" si="198"/>
        <v>0.77416734362307071</v>
      </c>
      <c r="BN151" s="566">
        <f t="shared" si="199"/>
        <v>0.80762711864406778</v>
      </c>
      <c r="BO151" s="563">
        <v>1073</v>
      </c>
      <c r="BP151" s="564">
        <v>1031</v>
      </c>
      <c r="BQ151" s="564">
        <v>986</v>
      </c>
      <c r="BR151" s="564">
        <v>752</v>
      </c>
      <c r="BS151" s="564">
        <v>670</v>
      </c>
      <c r="BT151" s="565">
        <f t="shared" si="200"/>
        <v>0.72938894277400579</v>
      </c>
      <c r="BU151" s="566">
        <f t="shared" si="201"/>
        <v>0.76267748478701824</v>
      </c>
      <c r="BV151" s="563">
        <v>1280</v>
      </c>
      <c r="BW151" s="564">
        <v>1241</v>
      </c>
      <c r="BX151" s="564">
        <v>1194</v>
      </c>
      <c r="BY151" s="564">
        <v>849</v>
      </c>
      <c r="BZ151" s="564">
        <v>774</v>
      </c>
      <c r="CA151" s="565">
        <f t="shared" si="202"/>
        <v>0.68412570507655113</v>
      </c>
      <c r="CB151" s="566">
        <f t="shared" si="203"/>
        <v>0.71105527638190957</v>
      </c>
      <c r="CC151" s="563">
        <v>1730</v>
      </c>
      <c r="CD151" s="564">
        <v>1371</v>
      </c>
      <c r="CE151" s="564">
        <v>1210</v>
      </c>
      <c r="CF151" s="564">
        <v>1210</v>
      </c>
      <c r="CG151" s="564">
        <v>866</v>
      </c>
      <c r="CH151" s="565">
        <f t="shared" si="182"/>
        <v>0.88256746900072935</v>
      </c>
      <c r="CI151" s="566">
        <f t="shared" si="183"/>
        <v>1</v>
      </c>
      <c r="CJ151" s="563">
        <v>1503</v>
      </c>
      <c r="CK151" s="564">
        <v>1172</v>
      </c>
      <c r="CL151" s="564">
        <v>1033</v>
      </c>
      <c r="CM151" s="564">
        <v>1028</v>
      </c>
      <c r="CN151" s="564">
        <v>771</v>
      </c>
      <c r="CO151" s="565">
        <f t="shared" si="184"/>
        <v>0.87713310580204773</v>
      </c>
      <c r="CP151" s="565">
        <f t="shared" si="185"/>
        <v>0.99515972894482096</v>
      </c>
      <c r="CQ151" s="565">
        <v>0.87713310580204773</v>
      </c>
      <c r="CR151" s="566">
        <v>0.99515972894482096</v>
      </c>
    </row>
    <row r="152" spans="1:96" s="4" customFormat="1" x14ac:dyDescent="0.25">
      <c r="A152" s="569" t="s">
        <v>376</v>
      </c>
      <c r="B152" s="570" t="s">
        <v>388</v>
      </c>
      <c r="C152" s="571" t="s">
        <v>199</v>
      </c>
      <c r="D152" s="646">
        <v>76</v>
      </c>
      <c r="E152" s="647">
        <v>74</v>
      </c>
      <c r="F152" s="647">
        <v>68</v>
      </c>
      <c r="G152" s="647">
        <v>61</v>
      </c>
      <c r="H152" s="647">
        <v>45</v>
      </c>
      <c r="I152" s="648">
        <f t="shared" si="178"/>
        <v>0.82432432432432434</v>
      </c>
      <c r="J152" s="649">
        <f t="shared" si="179"/>
        <v>0.8970588235294118</v>
      </c>
      <c r="K152" s="646">
        <v>72</v>
      </c>
      <c r="L152" s="647">
        <v>69</v>
      </c>
      <c r="M152" s="647">
        <v>57</v>
      </c>
      <c r="N152" s="647">
        <v>53</v>
      </c>
      <c r="O152" s="647">
        <v>34</v>
      </c>
      <c r="P152" s="648">
        <f t="shared" si="186"/>
        <v>0.76811594202898548</v>
      </c>
      <c r="Q152" s="649">
        <f t="shared" si="187"/>
        <v>0.92982456140350878</v>
      </c>
      <c r="R152" s="646">
        <v>66</v>
      </c>
      <c r="S152" s="647">
        <v>64</v>
      </c>
      <c r="T152" s="647">
        <v>64</v>
      </c>
      <c r="U152" s="647">
        <v>47</v>
      </c>
      <c r="V152" s="647">
        <v>37</v>
      </c>
      <c r="W152" s="648">
        <f t="shared" si="176"/>
        <v>0.734375</v>
      </c>
      <c r="X152" s="649">
        <f t="shared" si="177"/>
        <v>0.734375</v>
      </c>
      <c r="Y152" s="646">
        <v>68</v>
      </c>
      <c r="Z152" s="647">
        <v>66</v>
      </c>
      <c r="AA152" s="647">
        <v>58</v>
      </c>
      <c r="AB152" s="647">
        <v>41</v>
      </c>
      <c r="AC152" s="647">
        <v>37</v>
      </c>
      <c r="AD152" s="648">
        <f t="shared" si="188"/>
        <v>0.62121212121212122</v>
      </c>
      <c r="AE152" s="649">
        <f t="shared" si="189"/>
        <v>0.7068965517241379</v>
      </c>
      <c r="AF152" s="646">
        <v>95</v>
      </c>
      <c r="AG152" s="647">
        <v>90</v>
      </c>
      <c r="AH152" s="647">
        <v>70</v>
      </c>
      <c r="AI152" s="647">
        <v>55</v>
      </c>
      <c r="AJ152" s="647">
        <v>43</v>
      </c>
      <c r="AK152" s="648">
        <f t="shared" si="190"/>
        <v>0.61111111111111116</v>
      </c>
      <c r="AL152" s="649">
        <f t="shared" si="191"/>
        <v>0.7857142857142857</v>
      </c>
      <c r="AM152" s="646">
        <v>94</v>
      </c>
      <c r="AN152" s="647">
        <v>88</v>
      </c>
      <c r="AO152" s="647">
        <v>73</v>
      </c>
      <c r="AP152" s="647">
        <v>52</v>
      </c>
      <c r="AQ152" s="647">
        <v>39</v>
      </c>
      <c r="AR152" s="648">
        <f t="shared" si="192"/>
        <v>0.59090909090909094</v>
      </c>
      <c r="AS152" s="649">
        <f t="shared" si="193"/>
        <v>0.71232876712328763</v>
      </c>
      <c r="AT152" s="646">
        <v>78</v>
      </c>
      <c r="AU152" s="647">
        <v>76</v>
      </c>
      <c r="AV152" s="647">
        <v>60</v>
      </c>
      <c r="AW152" s="647">
        <v>45</v>
      </c>
      <c r="AX152" s="647">
        <v>34</v>
      </c>
      <c r="AY152" s="648">
        <f t="shared" si="194"/>
        <v>0.59210526315789469</v>
      </c>
      <c r="AZ152" s="649">
        <f t="shared" si="195"/>
        <v>0.75</v>
      </c>
      <c r="BA152" s="646">
        <v>68</v>
      </c>
      <c r="BB152" s="647">
        <v>63</v>
      </c>
      <c r="BC152" s="647">
        <v>55</v>
      </c>
      <c r="BD152" s="647">
        <v>42</v>
      </c>
      <c r="BE152" s="647">
        <v>36</v>
      </c>
      <c r="BF152" s="648">
        <f t="shared" si="196"/>
        <v>0.66666666666666663</v>
      </c>
      <c r="BG152" s="649">
        <f t="shared" si="197"/>
        <v>0.76363636363636367</v>
      </c>
      <c r="BH152" s="646">
        <v>40</v>
      </c>
      <c r="BI152" s="647">
        <v>39</v>
      </c>
      <c r="BJ152" s="647">
        <v>38</v>
      </c>
      <c r="BK152" s="647">
        <v>26</v>
      </c>
      <c r="BL152" s="647">
        <v>21</v>
      </c>
      <c r="BM152" s="648">
        <f t="shared" si="198"/>
        <v>0.66666666666666663</v>
      </c>
      <c r="BN152" s="649">
        <f t="shared" si="199"/>
        <v>0.68421052631578949</v>
      </c>
      <c r="BO152" s="646">
        <v>32</v>
      </c>
      <c r="BP152" s="647">
        <v>32</v>
      </c>
      <c r="BQ152" s="647">
        <v>30</v>
      </c>
      <c r="BR152" s="647">
        <v>21</v>
      </c>
      <c r="BS152" s="647">
        <v>14</v>
      </c>
      <c r="BT152" s="648">
        <f t="shared" si="200"/>
        <v>0.65625</v>
      </c>
      <c r="BU152" s="649">
        <f t="shared" si="201"/>
        <v>0.7</v>
      </c>
      <c r="BV152" s="646">
        <v>30</v>
      </c>
      <c r="BW152" s="647">
        <v>28</v>
      </c>
      <c r="BX152" s="647">
        <v>28</v>
      </c>
      <c r="BY152" s="647">
        <v>19</v>
      </c>
      <c r="BZ152" s="647">
        <v>12</v>
      </c>
      <c r="CA152" s="648">
        <f t="shared" si="202"/>
        <v>0.6785714285714286</v>
      </c>
      <c r="CB152" s="649">
        <f t="shared" si="203"/>
        <v>0.6785714285714286</v>
      </c>
      <c r="CC152" s="572" t="s">
        <v>67</v>
      </c>
      <c r="CD152" s="573" t="s">
        <v>67</v>
      </c>
      <c r="CE152" s="573" t="s">
        <v>67</v>
      </c>
      <c r="CF152" s="573" t="s">
        <v>67</v>
      </c>
      <c r="CG152" s="573" t="s">
        <v>67</v>
      </c>
      <c r="CH152" s="574" t="s">
        <v>67</v>
      </c>
      <c r="CI152" s="575" t="s">
        <v>67</v>
      </c>
      <c r="CJ152" s="572" t="s">
        <v>67</v>
      </c>
      <c r="CK152" s="573" t="s">
        <v>67</v>
      </c>
      <c r="CL152" s="573" t="s">
        <v>67</v>
      </c>
      <c r="CM152" s="573" t="s">
        <v>67</v>
      </c>
      <c r="CN152" s="573" t="s">
        <v>67</v>
      </c>
      <c r="CO152" s="574" t="s">
        <v>67</v>
      </c>
      <c r="CP152" s="574" t="s">
        <v>67</v>
      </c>
      <c r="CQ152" s="574" t="s">
        <v>67</v>
      </c>
      <c r="CR152" s="575" t="s">
        <v>67</v>
      </c>
    </row>
    <row r="153" spans="1:96" s="4" customFormat="1" x14ac:dyDescent="0.25">
      <c r="A153" s="610" t="s">
        <v>389</v>
      </c>
      <c r="B153" s="546" t="s">
        <v>390</v>
      </c>
      <c r="C153" s="612"/>
      <c r="D153" s="617">
        <v>10684</v>
      </c>
      <c r="E153" s="618">
        <v>9012</v>
      </c>
      <c r="F153" s="618">
        <v>7987</v>
      </c>
      <c r="G153" s="618">
        <v>4708</v>
      </c>
      <c r="H153" s="619">
        <v>3714</v>
      </c>
      <c r="I153" s="620">
        <f t="shared" si="178"/>
        <v>0.52241455836662232</v>
      </c>
      <c r="J153" s="621">
        <f t="shared" si="179"/>
        <v>0.58945786903718544</v>
      </c>
      <c r="K153" s="617">
        <v>10993</v>
      </c>
      <c r="L153" s="618">
        <v>9250</v>
      </c>
      <c r="M153" s="618">
        <v>8324</v>
      </c>
      <c r="N153" s="618">
        <v>4360</v>
      </c>
      <c r="O153" s="619">
        <v>3417</v>
      </c>
      <c r="P153" s="620">
        <f t="shared" si="186"/>
        <v>0.47135135135135137</v>
      </c>
      <c r="Q153" s="621">
        <f t="shared" si="187"/>
        <v>0.52378664103796246</v>
      </c>
      <c r="R153" s="617">
        <v>9206</v>
      </c>
      <c r="S153" s="618">
        <v>7649</v>
      </c>
      <c r="T153" s="618">
        <v>6965</v>
      </c>
      <c r="U153" s="618">
        <v>3740</v>
      </c>
      <c r="V153" s="619">
        <v>3413</v>
      </c>
      <c r="W153" s="620">
        <f t="shared" si="176"/>
        <v>0.48895280428814225</v>
      </c>
      <c r="X153" s="621">
        <f t="shared" si="177"/>
        <v>0.53697056712132085</v>
      </c>
      <c r="Y153" s="617">
        <v>8812</v>
      </c>
      <c r="Z153" s="618">
        <v>7296</v>
      </c>
      <c r="AA153" s="618">
        <v>6702</v>
      </c>
      <c r="AB153" s="618">
        <v>3701</v>
      </c>
      <c r="AC153" s="619">
        <v>3244</v>
      </c>
      <c r="AD153" s="620">
        <f t="shared" si="188"/>
        <v>0.5072642543859649</v>
      </c>
      <c r="AE153" s="621">
        <f t="shared" si="189"/>
        <v>0.55222321695016408</v>
      </c>
      <c r="AF153" s="617">
        <v>8602</v>
      </c>
      <c r="AG153" s="618">
        <v>6942</v>
      </c>
      <c r="AH153" s="618">
        <v>6555</v>
      </c>
      <c r="AI153" s="618">
        <v>3620</v>
      </c>
      <c r="AJ153" s="619">
        <v>3093</v>
      </c>
      <c r="AK153" s="620">
        <f t="shared" si="190"/>
        <v>0.52146355517142029</v>
      </c>
      <c r="AL153" s="621">
        <f t="shared" si="191"/>
        <v>0.55225019069412662</v>
      </c>
      <c r="AM153" s="617">
        <v>7536</v>
      </c>
      <c r="AN153" s="618">
        <v>6108</v>
      </c>
      <c r="AO153" s="618">
        <v>5803</v>
      </c>
      <c r="AP153" s="618">
        <v>3369</v>
      </c>
      <c r="AQ153" s="619">
        <v>2946</v>
      </c>
      <c r="AR153" s="620">
        <f t="shared" si="192"/>
        <v>0.55157170923379173</v>
      </c>
      <c r="AS153" s="621">
        <f t="shared" si="193"/>
        <v>0.58056177839048773</v>
      </c>
      <c r="AT153" s="617">
        <v>6859</v>
      </c>
      <c r="AU153" s="618">
        <v>5564</v>
      </c>
      <c r="AV153" s="618">
        <v>5186</v>
      </c>
      <c r="AW153" s="618">
        <v>3058</v>
      </c>
      <c r="AX153" s="619">
        <v>2754</v>
      </c>
      <c r="AY153" s="620">
        <f t="shared" si="194"/>
        <v>0.54960460100647013</v>
      </c>
      <c r="AZ153" s="621">
        <f t="shared" si="195"/>
        <v>0.58966448129579641</v>
      </c>
      <c r="BA153" s="617">
        <v>6480</v>
      </c>
      <c r="BB153" s="618">
        <v>5282</v>
      </c>
      <c r="BC153" s="618">
        <v>4972</v>
      </c>
      <c r="BD153" s="618">
        <v>3123</v>
      </c>
      <c r="BE153" s="619">
        <v>2771</v>
      </c>
      <c r="BF153" s="620">
        <f t="shared" si="196"/>
        <v>0.59125331313896257</v>
      </c>
      <c r="BG153" s="621">
        <f t="shared" si="197"/>
        <v>0.6281174577634755</v>
      </c>
      <c r="BH153" s="617">
        <v>6188</v>
      </c>
      <c r="BI153" s="618">
        <v>5037</v>
      </c>
      <c r="BJ153" s="618">
        <v>4870</v>
      </c>
      <c r="BK153" s="618">
        <v>3008</v>
      </c>
      <c r="BL153" s="619">
        <v>2733</v>
      </c>
      <c r="BM153" s="620">
        <f t="shared" si="198"/>
        <v>0.59718086162398254</v>
      </c>
      <c r="BN153" s="621">
        <f t="shared" si="199"/>
        <v>0.61765913757700208</v>
      </c>
      <c r="BO153" s="617">
        <v>6080</v>
      </c>
      <c r="BP153" s="618">
        <v>5026</v>
      </c>
      <c r="BQ153" s="618">
        <v>4882</v>
      </c>
      <c r="BR153" s="618">
        <v>2944</v>
      </c>
      <c r="BS153" s="619">
        <v>2648</v>
      </c>
      <c r="BT153" s="620">
        <f t="shared" si="200"/>
        <v>0.58575407879029051</v>
      </c>
      <c r="BU153" s="621">
        <f t="shared" si="201"/>
        <v>0.60303154444899632</v>
      </c>
      <c r="BV153" s="617">
        <v>7528</v>
      </c>
      <c r="BW153" s="618">
        <v>6087</v>
      </c>
      <c r="BX153" s="618">
        <v>5920</v>
      </c>
      <c r="BY153" s="618">
        <v>3640</v>
      </c>
      <c r="BZ153" s="619">
        <v>3169</v>
      </c>
      <c r="CA153" s="620">
        <f t="shared" si="202"/>
        <v>0.5979957286019385</v>
      </c>
      <c r="CB153" s="621">
        <f t="shared" si="203"/>
        <v>0.61486486486486491</v>
      </c>
      <c r="CC153" s="617">
        <v>7096</v>
      </c>
      <c r="CD153" s="618">
        <v>5770</v>
      </c>
      <c r="CE153" s="618">
        <v>5561</v>
      </c>
      <c r="CF153" s="618">
        <v>3964</v>
      </c>
      <c r="CG153" s="619">
        <v>3077</v>
      </c>
      <c r="CH153" s="620">
        <f t="shared" si="182"/>
        <v>0.68700173310225299</v>
      </c>
      <c r="CI153" s="621">
        <f t="shared" si="183"/>
        <v>0.7128214349937062</v>
      </c>
      <c r="CJ153" s="617">
        <v>7671</v>
      </c>
      <c r="CK153" s="618">
        <v>6217</v>
      </c>
      <c r="CL153" s="618">
        <v>5997</v>
      </c>
      <c r="CM153" s="618">
        <v>4198</v>
      </c>
      <c r="CN153" s="619">
        <v>3271</v>
      </c>
      <c r="CO153" s="620">
        <f t="shared" ref="CO153:CO159" si="204">CM153/CK153</f>
        <v>0.67524529515843656</v>
      </c>
      <c r="CP153" s="762">
        <f t="shared" ref="CP153:CP159" si="205">CM153/CL153</f>
        <v>0.70001667500416875</v>
      </c>
      <c r="CQ153" s="620">
        <v>0.67524529515843656</v>
      </c>
      <c r="CR153" s="621">
        <v>0.70001667500416875</v>
      </c>
    </row>
    <row r="154" spans="1:96" s="4" customFormat="1" x14ac:dyDescent="0.25">
      <c r="A154" s="613" t="s">
        <v>389</v>
      </c>
      <c r="B154" s="554" t="s">
        <v>391</v>
      </c>
      <c r="C154" s="615" t="s">
        <v>392</v>
      </c>
      <c r="D154" s="556">
        <v>1757</v>
      </c>
      <c r="E154" s="557">
        <v>1714</v>
      </c>
      <c r="F154" s="557">
        <v>1391</v>
      </c>
      <c r="G154" s="557">
        <v>1369</v>
      </c>
      <c r="H154" s="557">
        <v>1038</v>
      </c>
      <c r="I154" s="558">
        <f t="shared" si="178"/>
        <v>0.79871645274212366</v>
      </c>
      <c r="J154" s="559">
        <f t="shared" si="179"/>
        <v>0.98418404025880657</v>
      </c>
      <c r="K154" s="556">
        <v>1212</v>
      </c>
      <c r="L154" s="557">
        <v>1200</v>
      </c>
      <c r="M154" s="557">
        <v>1000</v>
      </c>
      <c r="N154" s="557">
        <v>884</v>
      </c>
      <c r="O154" s="557">
        <v>640</v>
      </c>
      <c r="P154" s="558">
        <f t="shared" si="186"/>
        <v>0.73666666666666669</v>
      </c>
      <c r="Q154" s="559">
        <f t="shared" si="187"/>
        <v>0.88400000000000001</v>
      </c>
      <c r="R154" s="556">
        <v>838</v>
      </c>
      <c r="S154" s="557">
        <v>832</v>
      </c>
      <c r="T154" s="557">
        <v>832</v>
      </c>
      <c r="U154" s="557">
        <v>601</v>
      </c>
      <c r="V154" s="557">
        <v>440</v>
      </c>
      <c r="W154" s="558">
        <f t="shared" si="176"/>
        <v>0.72235576923076927</v>
      </c>
      <c r="X154" s="559">
        <f t="shared" si="177"/>
        <v>0.72235576923076927</v>
      </c>
      <c r="Y154" s="556">
        <v>992</v>
      </c>
      <c r="Z154" s="557">
        <v>964</v>
      </c>
      <c r="AA154" s="557">
        <v>964</v>
      </c>
      <c r="AB154" s="557">
        <v>800</v>
      </c>
      <c r="AC154" s="557">
        <v>628</v>
      </c>
      <c r="AD154" s="558">
        <f t="shared" si="188"/>
        <v>0.82987551867219922</v>
      </c>
      <c r="AE154" s="559">
        <f t="shared" si="189"/>
        <v>0.82987551867219922</v>
      </c>
      <c r="AF154" s="556">
        <v>1028</v>
      </c>
      <c r="AG154" s="557">
        <v>1001</v>
      </c>
      <c r="AH154" s="557">
        <v>1001</v>
      </c>
      <c r="AI154" s="557">
        <v>845</v>
      </c>
      <c r="AJ154" s="557">
        <v>651</v>
      </c>
      <c r="AK154" s="558">
        <f t="shared" si="190"/>
        <v>0.8441558441558441</v>
      </c>
      <c r="AL154" s="559">
        <f t="shared" si="191"/>
        <v>0.8441558441558441</v>
      </c>
      <c r="AM154" s="556">
        <v>1064</v>
      </c>
      <c r="AN154" s="557">
        <v>1035</v>
      </c>
      <c r="AO154" s="557">
        <v>1035</v>
      </c>
      <c r="AP154" s="557">
        <v>920</v>
      </c>
      <c r="AQ154" s="557">
        <v>751</v>
      </c>
      <c r="AR154" s="558">
        <f t="shared" si="192"/>
        <v>0.88888888888888884</v>
      </c>
      <c r="AS154" s="559">
        <f t="shared" si="193"/>
        <v>0.88888888888888884</v>
      </c>
      <c r="AT154" s="556">
        <v>1124</v>
      </c>
      <c r="AU154" s="557">
        <v>1082</v>
      </c>
      <c r="AV154" s="557">
        <v>1082</v>
      </c>
      <c r="AW154" s="557">
        <v>943</v>
      </c>
      <c r="AX154" s="557">
        <v>785</v>
      </c>
      <c r="AY154" s="558">
        <f t="shared" si="194"/>
        <v>0.8715341959334566</v>
      </c>
      <c r="AZ154" s="559">
        <f t="shared" si="195"/>
        <v>0.8715341959334566</v>
      </c>
      <c r="BA154" s="556">
        <v>1036</v>
      </c>
      <c r="BB154" s="557">
        <v>1002</v>
      </c>
      <c r="BC154" s="557">
        <v>1002</v>
      </c>
      <c r="BD154" s="557">
        <v>858</v>
      </c>
      <c r="BE154" s="557">
        <v>675</v>
      </c>
      <c r="BF154" s="558">
        <f t="shared" si="196"/>
        <v>0.85628742514970058</v>
      </c>
      <c r="BG154" s="559">
        <f t="shared" si="197"/>
        <v>0.85628742514970058</v>
      </c>
      <c r="BH154" s="556">
        <v>1093</v>
      </c>
      <c r="BI154" s="557">
        <v>972</v>
      </c>
      <c r="BJ154" s="557">
        <v>972</v>
      </c>
      <c r="BK154" s="557">
        <v>779</v>
      </c>
      <c r="BL154" s="557">
        <v>616</v>
      </c>
      <c r="BM154" s="558">
        <f t="shared" si="198"/>
        <v>0.80144032921810704</v>
      </c>
      <c r="BN154" s="559">
        <f t="shared" si="199"/>
        <v>0.80144032921810704</v>
      </c>
      <c r="BO154" s="556">
        <v>1118</v>
      </c>
      <c r="BP154" s="557">
        <v>1026</v>
      </c>
      <c r="BQ154" s="557">
        <v>1026</v>
      </c>
      <c r="BR154" s="557">
        <v>796</v>
      </c>
      <c r="BS154" s="557">
        <v>648</v>
      </c>
      <c r="BT154" s="558">
        <f t="shared" si="200"/>
        <v>0.77582846003898631</v>
      </c>
      <c r="BU154" s="559">
        <f t="shared" si="201"/>
        <v>0.77582846003898631</v>
      </c>
      <c r="BV154" s="556">
        <v>1371</v>
      </c>
      <c r="BW154" s="557">
        <v>1234</v>
      </c>
      <c r="BX154" s="557">
        <v>1234</v>
      </c>
      <c r="BY154" s="557">
        <v>935</v>
      </c>
      <c r="BZ154" s="557">
        <v>768</v>
      </c>
      <c r="CA154" s="558">
        <f t="shared" si="202"/>
        <v>0.75769854132901138</v>
      </c>
      <c r="CB154" s="559">
        <f t="shared" si="203"/>
        <v>0.75769854132901138</v>
      </c>
      <c r="CC154" s="556">
        <v>1182</v>
      </c>
      <c r="CD154" s="557">
        <v>1084</v>
      </c>
      <c r="CE154" s="557">
        <v>1084</v>
      </c>
      <c r="CF154" s="557">
        <v>1051</v>
      </c>
      <c r="CG154" s="557">
        <v>724</v>
      </c>
      <c r="CH154" s="558">
        <f t="shared" si="182"/>
        <v>0.96955719557195574</v>
      </c>
      <c r="CI154" s="559">
        <f t="shared" si="183"/>
        <v>0.96955719557195574</v>
      </c>
      <c r="CJ154" s="556">
        <v>1322</v>
      </c>
      <c r="CK154" s="557">
        <v>1199</v>
      </c>
      <c r="CL154" s="557">
        <v>1199</v>
      </c>
      <c r="CM154" s="557">
        <v>1158</v>
      </c>
      <c r="CN154" s="557">
        <v>792</v>
      </c>
      <c r="CO154" s="558">
        <f t="shared" si="204"/>
        <v>0.96580483736447043</v>
      </c>
      <c r="CP154" s="558">
        <f t="shared" si="205"/>
        <v>0.96580483736447043</v>
      </c>
      <c r="CQ154" s="558">
        <v>0.96580483736447043</v>
      </c>
      <c r="CR154" s="559">
        <v>0.96580483736447043</v>
      </c>
    </row>
    <row r="155" spans="1:96" s="4" customFormat="1" x14ac:dyDescent="0.25">
      <c r="A155" s="560" t="s">
        <v>389</v>
      </c>
      <c r="B155" s="561" t="s">
        <v>393</v>
      </c>
      <c r="C155" s="562" t="s">
        <v>394</v>
      </c>
      <c r="D155" s="563">
        <v>3174</v>
      </c>
      <c r="E155" s="564">
        <v>2692</v>
      </c>
      <c r="F155" s="564">
        <v>2475</v>
      </c>
      <c r="G155" s="564">
        <v>1203</v>
      </c>
      <c r="H155" s="564">
        <v>809</v>
      </c>
      <c r="I155" s="565">
        <f t="shared" si="178"/>
        <v>0.44687964338781577</v>
      </c>
      <c r="J155" s="566">
        <f t="shared" si="179"/>
        <v>0.48606060606060608</v>
      </c>
      <c r="K155" s="563">
        <v>2721</v>
      </c>
      <c r="L155" s="564">
        <v>2361</v>
      </c>
      <c r="M155" s="564">
        <v>2134</v>
      </c>
      <c r="N155" s="564">
        <v>1189</v>
      </c>
      <c r="O155" s="564">
        <v>822</v>
      </c>
      <c r="P155" s="565">
        <f t="shared" si="186"/>
        <v>0.5036001694197374</v>
      </c>
      <c r="Q155" s="566">
        <f t="shared" si="187"/>
        <v>0.55716963448922208</v>
      </c>
      <c r="R155" s="563">
        <v>2437</v>
      </c>
      <c r="S155" s="564">
        <v>2056</v>
      </c>
      <c r="T155" s="564">
        <v>1855</v>
      </c>
      <c r="U155" s="564">
        <v>818</v>
      </c>
      <c r="V155" s="564">
        <v>785</v>
      </c>
      <c r="W155" s="565">
        <f t="shared" si="176"/>
        <v>0.3978599221789883</v>
      </c>
      <c r="X155" s="566">
        <f t="shared" si="177"/>
        <v>0.44097035040431265</v>
      </c>
      <c r="Y155" s="563">
        <v>2258</v>
      </c>
      <c r="Z155" s="564">
        <v>1849</v>
      </c>
      <c r="AA155" s="564">
        <v>1701</v>
      </c>
      <c r="AB155" s="564">
        <v>704</v>
      </c>
      <c r="AC155" s="564">
        <v>645</v>
      </c>
      <c r="AD155" s="565">
        <f t="shared" si="188"/>
        <v>0.38074634937804219</v>
      </c>
      <c r="AE155" s="566">
        <f t="shared" si="189"/>
        <v>0.41387419165196943</v>
      </c>
      <c r="AF155" s="563">
        <v>1797</v>
      </c>
      <c r="AG155" s="564">
        <v>1490</v>
      </c>
      <c r="AH155" s="564">
        <v>1333</v>
      </c>
      <c r="AI155" s="564">
        <v>621</v>
      </c>
      <c r="AJ155" s="564">
        <v>569</v>
      </c>
      <c r="AK155" s="565">
        <f t="shared" si="190"/>
        <v>0.41677852348993288</v>
      </c>
      <c r="AL155" s="566">
        <f t="shared" si="191"/>
        <v>0.46586646661665415</v>
      </c>
      <c r="AM155" s="563">
        <v>1490</v>
      </c>
      <c r="AN155" s="564">
        <v>1205</v>
      </c>
      <c r="AO155" s="564">
        <v>1062</v>
      </c>
      <c r="AP155" s="564">
        <v>521</v>
      </c>
      <c r="AQ155" s="564">
        <v>503</v>
      </c>
      <c r="AR155" s="565">
        <f t="shared" si="192"/>
        <v>0.43236514522821579</v>
      </c>
      <c r="AS155" s="566">
        <f t="shared" si="193"/>
        <v>0.49058380414312619</v>
      </c>
      <c r="AT155" s="563">
        <v>1269</v>
      </c>
      <c r="AU155" s="564">
        <v>1034</v>
      </c>
      <c r="AV155" s="564">
        <v>901</v>
      </c>
      <c r="AW155" s="564">
        <v>439</v>
      </c>
      <c r="AX155" s="564">
        <v>421</v>
      </c>
      <c r="AY155" s="565">
        <f t="shared" si="194"/>
        <v>0.42456479690522242</v>
      </c>
      <c r="AZ155" s="566">
        <f t="shared" si="195"/>
        <v>0.48723640399556051</v>
      </c>
      <c r="BA155" s="563">
        <v>1224</v>
      </c>
      <c r="BB155" s="564">
        <v>986</v>
      </c>
      <c r="BC155" s="564">
        <v>917</v>
      </c>
      <c r="BD155" s="564">
        <v>478</v>
      </c>
      <c r="BE155" s="564">
        <v>449</v>
      </c>
      <c r="BF155" s="565">
        <f t="shared" si="196"/>
        <v>0.48478701825557807</v>
      </c>
      <c r="BG155" s="566">
        <f t="shared" si="197"/>
        <v>0.52126499454743724</v>
      </c>
      <c r="BH155" s="563">
        <v>1132</v>
      </c>
      <c r="BI155" s="564">
        <v>985</v>
      </c>
      <c r="BJ155" s="564">
        <v>985</v>
      </c>
      <c r="BK155" s="564">
        <v>539</v>
      </c>
      <c r="BL155" s="564">
        <v>519</v>
      </c>
      <c r="BM155" s="565">
        <f t="shared" si="198"/>
        <v>0.54720812182741119</v>
      </c>
      <c r="BN155" s="566">
        <f t="shared" si="199"/>
        <v>0.54720812182741119</v>
      </c>
      <c r="BO155" s="563">
        <v>1162</v>
      </c>
      <c r="BP155" s="564">
        <v>981</v>
      </c>
      <c r="BQ155" s="564">
        <v>981</v>
      </c>
      <c r="BR155" s="564">
        <v>460</v>
      </c>
      <c r="BS155" s="564">
        <v>445</v>
      </c>
      <c r="BT155" s="565">
        <f t="shared" si="200"/>
        <v>0.4689092762487258</v>
      </c>
      <c r="BU155" s="566">
        <f t="shared" si="201"/>
        <v>0.4689092762487258</v>
      </c>
      <c r="BV155" s="563">
        <v>1351</v>
      </c>
      <c r="BW155" s="564">
        <v>1149</v>
      </c>
      <c r="BX155" s="564">
        <v>1149</v>
      </c>
      <c r="BY155" s="564">
        <v>543</v>
      </c>
      <c r="BZ155" s="564">
        <v>525</v>
      </c>
      <c r="CA155" s="565">
        <f t="shared" si="202"/>
        <v>0.47258485639686681</v>
      </c>
      <c r="CB155" s="566">
        <f t="shared" si="203"/>
        <v>0.47258485639686681</v>
      </c>
      <c r="CC155" s="563">
        <v>1289</v>
      </c>
      <c r="CD155" s="564">
        <v>1044</v>
      </c>
      <c r="CE155" s="564">
        <v>1044</v>
      </c>
      <c r="CF155" s="564">
        <v>474</v>
      </c>
      <c r="CG155" s="564">
        <v>458</v>
      </c>
      <c r="CH155" s="565">
        <f t="shared" si="182"/>
        <v>0.45402298850574713</v>
      </c>
      <c r="CI155" s="566">
        <f t="shared" si="183"/>
        <v>0.45402298850574713</v>
      </c>
      <c r="CJ155" s="563">
        <v>1443</v>
      </c>
      <c r="CK155" s="564">
        <v>1283</v>
      </c>
      <c r="CL155" s="564">
        <v>1283</v>
      </c>
      <c r="CM155" s="564">
        <v>744</v>
      </c>
      <c r="CN155" s="564">
        <v>744</v>
      </c>
      <c r="CO155" s="565">
        <f t="shared" si="204"/>
        <v>0.57989088074824635</v>
      </c>
      <c r="CP155" s="565">
        <f t="shared" si="205"/>
        <v>0.57989088074824635</v>
      </c>
      <c r="CQ155" s="565">
        <v>0.57989088074824635</v>
      </c>
      <c r="CR155" s="566">
        <v>0.57989088074824635</v>
      </c>
    </row>
    <row r="156" spans="1:96" s="4" customFormat="1" x14ac:dyDescent="0.25">
      <c r="A156" s="560" t="s">
        <v>389</v>
      </c>
      <c r="B156" s="561" t="s">
        <v>395</v>
      </c>
      <c r="C156" s="562" t="s">
        <v>396</v>
      </c>
      <c r="D156" s="563">
        <v>1661</v>
      </c>
      <c r="E156" s="564">
        <v>1626</v>
      </c>
      <c r="F156" s="564">
        <v>1461</v>
      </c>
      <c r="G156" s="564">
        <v>321</v>
      </c>
      <c r="H156" s="564">
        <v>260</v>
      </c>
      <c r="I156" s="565">
        <f t="shared" si="178"/>
        <v>0.19741697416974169</v>
      </c>
      <c r="J156" s="566">
        <f t="shared" si="179"/>
        <v>0.21971252566735114</v>
      </c>
      <c r="K156" s="563">
        <v>1538</v>
      </c>
      <c r="L156" s="564">
        <v>1510</v>
      </c>
      <c r="M156" s="564">
        <v>1365</v>
      </c>
      <c r="N156" s="564">
        <v>290</v>
      </c>
      <c r="O156" s="564">
        <v>231</v>
      </c>
      <c r="P156" s="565">
        <f t="shared" si="186"/>
        <v>0.19205298013245034</v>
      </c>
      <c r="Q156" s="566">
        <f t="shared" si="187"/>
        <v>0.21245421245421245</v>
      </c>
      <c r="R156" s="563">
        <v>1289</v>
      </c>
      <c r="S156" s="564">
        <v>1264</v>
      </c>
      <c r="T156" s="564">
        <v>1018</v>
      </c>
      <c r="U156" s="564">
        <v>246</v>
      </c>
      <c r="V156" s="564">
        <v>244</v>
      </c>
      <c r="W156" s="565">
        <f t="shared" si="176"/>
        <v>0.19462025316455697</v>
      </c>
      <c r="X156" s="566">
        <f t="shared" si="177"/>
        <v>0.24165029469548133</v>
      </c>
      <c r="Y156" s="563">
        <v>1181</v>
      </c>
      <c r="Z156" s="564">
        <v>1152</v>
      </c>
      <c r="AA156" s="564">
        <v>944</v>
      </c>
      <c r="AB156" s="564">
        <v>203</v>
      </c>
      <c r="AC156" s="564">
        <v>200</v>
      </c>
      <c r="AD156" s="565">
        <f t="shared" si="188"/>
        <v>0.17621527777777779</v>
      </c>
      <c r="AE156" s="566">
        <f t="shared" si="189"/>
        <v>0.21504237288135594</v>
      </c>
      <c r="AF156" s="563">
        <v>1006</v>
      </c>
      <c r="AG156" s="564">
        <v>978</v>
      </c>
      <c r="AH156" s="564">
        <v>809</v>
      </c>
      <c r="AI156" s="564">
        <v>198</v>
      </c>
      <c r="AJ156" s="564">
        <v>181</v>
      </c>
      <c r="AK156" s="565">
        <f t="shared" si="190"/>
        <v>0.20245398773006135</v>
      </c>
      <c r="AL156" s="566">
        <f t="shared" si="191"/>
        <v>0.24474660074165636</v>
      </c>
      <c r="AM156" s="563">
        <v>1075</v>
      </c>
      <c r="AN156" s="564">
        <v>1047</v>
      </c>
      <c r="AO156" s="564">
        <v>854</v>
      </c>
      <c r="AP156" s="564">
        <v>156</v>
      </c>
      <c r="AQ156" s="564">
        <v>154</v>
      </c>
      <c r="AR156" s="565">
        <f t="shared" si="192"/>
        <v>0.14899713467048711</v>
      </c>
      <c r="AS156" s="566">
        <f t="shared" si="193"/>
        <v>0.18266978922716628</v>
      </c>
      <c r="AT156" s="563">
        <v>1011</v>
      </c>
      <c r="AU156" s="564">
        <v>987</v>
      </c>
      <c r="AV156" s="564">
        <v>800</v>
      </c>
      <c r="AW156" s="564">
        <v>173</v>
      </c>
      <c r="AX156" s="564">
        <v>173</v>
      </c>
      <c r="AY156" s="565">
        <f t="shared" si="194"/>
        <v>0.17527862208713271</v>
      </c>
      <c r="AZ156" s="566">
        <f t="shared" si="195"/>
        <v>0.21625</v>
      </c>
      <c r="BA156" s="563">
        <v>970</v>
      </c>
      <c r="BB156" s="564">
        <v>948</v>
      </c>
      <c r="BC156" s="564">
        <v>774</v>
      </c>
      <c r="BD156" s="564">
        <v>197</v>
      </c>
      <c r="BE156" s="564">
        <v>196</v>
      </c>
      <c r="BF156" s="565">
        <f t="shared" si="196"/>
        <v>0.20780590717299577</v>
      </c>
      <c r="BG156" s="566">
        <f t="shared" si="197"/>
        <v>0.25452196382428943</v>
      </c>
      <c r="BH156" s="563">
        <v>982</v>
      </c>
      <c r="BI156" s="564">
        <v>957</v>
      </c>
      <c r="BJ156" s="564">
        <v>767</v>
      </c>
      <c r="BK156" s="564">
        <v>199</v>
      </c>
      <c r="BL156" s="564">
        <v>199</v>
      </c>
      <c r="BM156" s="565">
        <f t="shared" si="198"/>
        <v>0.20794148380355276</v>
      </c>
      <c r="BN156" s="566">
        <f t="shared" si="199"/>
        <v>0.25945241199478486</v>
      </c>
      <c r="BO156" s="563">
        <v>918</v>
      </c>
      <c r="BP156" s="564">
        <v>901</v>
      </c>
      <c r="BQ156" s="564">
        <v>741</v>
      </c>
      <c r="BR156" s="564">
        <v>195</v>
      </c>
      <c r="BS156" s="564">
        <v>194</v>
      </c>
      <c r="BT156" s="565">
        <f t="shared" si="200"/>
        <v>0.21642619311875694</v>
      </c>
      <c r="BU156" s="566">
        <f t="shared" si="201"/>
        <v>0.26315789473684209</v>
      </c>
      <c r="BV156" s="563">
        <v>1137</v>
      </c>
      <c r="BW156" s="564">
        <v>1098</v>
      </c>
      <c r="BX156" s="564">
        <v>883</v>
      </c>
      <c r="BY156" s="564">
        <v>224</v>
      </c>
      <c r="BZ156" s="564">
        <v>224</v>
      </c>
      <c r="CA156" s="565">
        <f t="shared" si="202"/>
        <v>0.2040072859744991</v>
      </c>
      <c r="CB156" s="566">
        <f t="shared" si="203"/>
        <v>0.25368063420158549</v>
      </c>
      <c r="CC156" s="563">
        <v>1100</v>
      </c>
      <c r="CD156" s="564">
        <v>1068</v>
      </c>
      <c r="CE156" s="564">
        <v>801</v>
      </c>
      <c r="CF156" s="564">
        <v>203</v>
      </c>
      <c r="CG156" s="564">
        <v>203</v>
      </c>
      <c r="CH156" s="565">
        <f t="shared" si="182"/>
        <v>0.19007490636704119</v>
      </c>
      <c r="CI156" s="566">
        <f t="shared" si="183"/>
        <v>0.25343320848938827</v>
      </c>
      <c r="CJ156" s="563">
        <v>1214</v>
      </c>
      <c r="CK156" s="564">
        <v>1166</v>
      </c>
      <c r="CL156" s="564">
        <v>875</v>
      </c>
      <c r="CM156" s="564">
        <v>201</v>
      </c>
      <c r="CN156" s="564">
        <v>182</v>
      </c>
      <c r="CO156" s="565">
        <f t="shared" si="204"/>
        <v>0.17238421955403088</v>
      </c>
      <c r="CP156" s="565">
        <f t="shared" si="205"/>
        <v>0.2297142857142857</v>
      </c>
      <c r="CQ156" s="565">
        <v>0.17238421955403088</v>
      </c>
      <c r="CR156" s="566">
        <v>0.2297142857142857</v>
      </c>
    </row>
    <row r="157" spans="1:96" s="4" customFormat="1" x14ac:dyDescent="0.25">
      <c r="A157" s="616" t="s">
        <v>389</v>
      </c>
      <c r="B157" s="585" t="s">
        <v>397</v>
      </c>
      <c r="C157" s="586" t="s">
        <v>398</v>
      </c>
      <c r="D157" s="563">
        <v>933</v>
      </c>
      <c r="E157" s="564">
        <v>840</v>
      </c>
      <c r="F157" s="564">
        <v>578</v>
      </c>
      <c r="G157" s="564">
        <v>518</v>
      </c>
      <c r="H157" s="564">
        <v>438</v>
      </c>
      <c r="I157" s="565">
        <f t="shared" si="178"/>
        <v>0.6166666666666667</v>
      </c>
      <c r="J157" s="566">
        <f t="shared" si="179"/>
        <v>0.89619377162629754</v>
      </c>
      <c r="K157" s="563">
        <v>952</v>
      </c>
      <c r="L157" s="564">
        <v>886</v>
      </c>
      <c r="M157" s="564">
        <v>581</v>
      </c>
      <c r="N157" s="564">
        <v>564</v>
      </c>
      <c r="O157" s="564">
        <v>508</v>
      </c>
      <c r="P157" s="565">
        <f t="shared" si="186"/>
        <v>0.63656884875846498</v>
      </c>
      <c r="Q157" s="566">
        <f t="shared" si="187"/>
        <v>0.97074010327022375</v>
      </c>
      <c r="R157" s="563">
        <v>879</v>
      </c>
      <c r="S157" s="564">
        <v>816</v>
      </c>
      <c r="T157" s="564">
        <v>666</v>
      </c>
      <c r="U157" s="564">
        <v>502</v>
      </c>
      <c r="V157" s="564">
        <v>447</v>
      </c>
      <c r="W157" s="565">
        <f t="shared" si="176"/>
        <v>0.61519607843137258</v>
      </c>
      <c r="X157" s="566">
        <f t="shared" si="177"/>
        <v>0.75375375375375375</v>
      </c>
      <c r="Y157" s="563">
        <v>798</v>
      </c>
      <c r="Z157" s="564">
        <v>715</v>
      </c>
      <c r="AA157" s="564">
        <v>516</v>
      </c>
      <c r="AB157" s="564">
        <v>460</v>
      </c>
      <c r="AC157" s="564">
        <v>421</v>
      </c>
      <c r="AD157" s="565">
        <f t="shared" si="188"/>
        <v>0.64335664335664333</v>
      </c>
      <c r="AE157" s="566">
        <f t="shared" si="189"/>
        <v>0.89147286821705429</v>
      </c>
      <c r="AF157" s="563">
        <v>929</v>
      </c>
      <c r="AG157" s="564">
        <v>796</v>
      </c>
      <c r="AH157" s="564">
        <v>764</v>
      </c>
      <c r="AI157" s="564">
        <v>513</v>
      </c>
      <c r="AJ157" s="564">
        <v>470</v>
      </c>
      <c r="AK157" s="565">
        <f t="shared" si="190"/>
        <v>0.64447236180904521</v>
      </c>
      <c r="AL157" s="566">
        <f t="shared" si="191"/>
        <v>0.67146596858638741</v>
      </c>
      <c r="AM157" s="563">
        <v>916</v>
      </c>
      <c r="AN157" s="564">
        <v>803</v>
      </c>
      <c r="AO157" s="564">
        <v>765</v>
      </c>
      <c r="AP157" s="564">
        <v>542</v>
      </c>
      <c r="AQ157" s="564">
        <v>475</v>
      </c>
      <c r="AR157" s="565">
        <f t="shared" si="192"/>
        <v>0.6749688667496887</v>
      </c>
      <c r="AS157" s="566">
        <f t="shared" si="193"/>
        <v>0.70849673202614383</v>
      </c>
      <c r="AT157" s="563">
        <v>704</v>
      </c>
      <c r="AU157" s="564">
        <v>636</v>
      </c>
      <c r="AV157" s="564">
        <v>498</v>
      </c>
      <c r="AW157" s="564">
        <v>440</v>
      </c>
      <c r="AX157" s="564">
        <v>385</v>
      </c>
      <c r="AY157" s="565">
        <f t="shared" si="194"/>
        <v>0.69182389937106914</v>
      </c>
      <c r="AZ157" s="566">
        <f t="shared" si="195"/>
        <v>0.88353413654618473</v>
      </c>
      <c r="BA157" s="563">
        <v>657</v>
      </c>
      <c r="BB157" s="564">
        <v>567</v>
      </c>
      <c r="BC157" s="564">
        <v>444</v>
      </c>
      <c r="BD157" s="564">
        <v>401</v>
      </c>
      <c r="BE157" s="564">
        <v>350</v>
      </c>
      <c r="BF157" s="565">
        <f t="shared" si="196"/>
        <v>0.70723104056437391</v>
      </c>
      <c r="BG157" s="566">
        <f t="shared" si="197"/>
        <v>0.90315315315315314</v>
      </c>
      <c r="BH157" s="563">
        <v>626</v>
      </c>
      <c r="BI157" s="564">
        <v>552</v>
      </c>
      <c r="BJ157" s="564">
        <v>552</v>
      </c>
      <c r="BK157" s="564">
        <v>405</v>
      </c>
      <c r="BL157" s="564">
        <v>362</v>
      </c>
      <c r="BM157" s="565">
        <f t="shared" si="198"/>
        <v>0.73369565217391308</v>
      </c>
      <c r="BN157" s="566">
        <f t="shared" si="199"/>
        <v>0.73369565217391308</v>
      </c>
      <c r="BO157" s="563">
        <v>656</v>
      </c>
      <c r="BP157" s="564">
        <v>553</v>
      </c>
      <c r="BQ157" s="564">
        <v>553</v>
      </c>
      <c r="BR157" s="564">
        <v>405</v>
      </c>
      <c r="BS157" s="564">
        <v>361</v>
      </c>
      <c r="BT157" s="565">
        <f t="shared" si="200"/>
        <v>0.73236889692585894</v>
      </c>
      <c r="BU157" s="566">
        <f t="shared" si="201"/>
        <v>0.73236889692585894</v>
      </c>
      <c r="BV157" s="563">
        <v>907</v>
      </c>
      <c r="BW157" s="564">
        <v>776</v>
      </c>
      <c r="BX157" s="564">
        <v>776</v>
      </c>
      <c r="BY157" s="564">
        <v>546</v>
      </c>
      <c r="BZ157" s="564">
        <v>492</v>
      </c>
      <c r="CA157" s="565">
        <f t="shared" si="202"/>
        <v>0.70360824742268047</v>
      </c>
      <c r="CB157" s="566">
        <f t="shared" si="203"/>
        <v>0.70360824742268047</v>
      </c>
      <c r="CC157" s="563">
        <v>925</v>
      </c>
      <c r="CD157" s="564">
        <v>844</v>
      </c>
      <c r="CE157" s="564">
        <v>844</v>
      </c>
      <c r="CF157" s="564">
        <v>809</v>
      </c>
      <c r="CG157" s="564">
        <v>545</v>
      </c>
      <c r="CH157" s="565">
        <f t="shared" si="182"/>
        <v>0.95853080568720384</v>
      </c>
      <c r="CI157" s="566">
        <f t="shared" si="183"/>
        <v>0.95853080568720384</v>
      </c>
      <c r="CJ157" s="563">
        <v>782</v>
      </c>
      <c r="CK157" s="564">
        <v>670</v>
      </c>
      <c r="CL157" s="564">
        <v>670</v>
      </c>
      <c r="CM157" s="564">
        <v>670</v>
      </c>
      <c r="CN157" s="564">
        <v>410</v>
      </c>
      <c r="CO157" s="565">
        <f t="shared" si="204"/>
        <v>1</v>
      </c>
      <c r="CP157" s="565">
        <f t="shared" si="205"/>
        <v>1</v>
      </c>
      <c r="CQ157" s="565">
        <v>1</v>
      </c>
      <c r="CR157" s="566">
        <v>1</v>
      </c>
    </row>
    <row r="158" spans="1:96" s="4" customFormat="1" x14ac:dyDescent="0.25">
      <c r="A158" s="616" t="s">
        <v>389</v>
      </c>
      <c r="B158" s="585" t="s">
        <v>399</v>
      </c>
      <c r="C158" s="586" t="s">
        <v>400</v>
      </c>
      <c r="D158" s="563">
        <v>2974</v>
      </c>
      <c r="E158" s="564">
        <v>2811</v>
      </c>
      <c r="F158" s="564">
        <v>2603</v>
      </c>
      <c r="G158" s="564">
        <v>1238</v>
      </c>
      <c r="H158" s="564">
        <v>1036</v>
      </c>
      <c r="I158" s="565">
        <f t="shared" si="178"/>
        <v>0.44041266453219496</v>
      </c>
      <c r="J158" s="566">
        <f t="shared" si="179"/>
        <v>0.47560507107184019</v>
      </c>
      <c r="K158" s="563">
        <v>3135</v>
      </c>
      <c r="L158" s="564">
        <v>2857</v>
      </c>
      <c r="M158" s="564">
        <v>2670</v>
      </c>
      <c r="N158" s="564">
        <v>1263</v>
      </c>
      <c r="O158" s="564">
        <v>1026</v>
      </c>
      <c r="P158" s="565">
        <f t="shared" si="186"/>
        <v>0.44207210360518023</v>
      </c>
      <c r="Q158" s="566">
        <f t="shared" si="187"/>
        <v>0.47303370786516852</v>
      </c>
      <c r="R158" s="563">
        <v>3000</v>
      </c>
      <c r="S158" s="564">
        <v>2715</v>
      </c>
      <c r="T158" s="564">
        <v>2516</v>
      </c>
      <c r="U158" s="564">
        <v>1177</v>
      </c>
      <c r="V158" s="564">
        <v>1119</v>
      </c>
      <c r="W158" s="565">
        <f t="shared" si="176"/>
        <v>0.43351749539594842</v>
      </c>
      <c r="X158" s="566">
        <f t="shared" si="177"/>
        <v>0.46780604133545312</v>
      </c>
      <c r="Y158" s="563">
        <v>2815</v>
      </c>
      <c r="Z158" s="564">
        <v>2510</v>
      </c>
      <c r="AA158" s="564">
        <v>2395</v>
      </c>
      <c r="AB158" s="564">
        <v>1011</v>
      </c>
      <c r="AC158" s="564">
        <v>924</v>
      </c>
      <c r="AD158" s="565">
        <f t="shared" si="188"/>
        <v>0.40278884462151393</v>
      </c>
      <c r="AE158" s="566">
        <f t="shared" si="189"/>
        <v>0.42212943632567851</v>
      </c>
      <c r="AF158" s="563">
        <v>2896</v>
      </c>
      <c r="AG158" s="564">
        <v>2539</v>
      </c>
      <c r="AH158" s="564">
        <v>2446</v>
      </c>
      <c r="AI158" s="564">
        <v>943</v>
      </c>
      <c r="AJ158" s="564">
        <v>845</v>
      </c>
      <c r="AK158" s="565">
        <f t="shared" si="190"/>
        <v>0.37140606538007087</v>
      </c>
      <c r="AL158" s="566">
        <f t="shared" si="191"/>
        <v>0.38552739165985284</v>
      </c>
      <c r="AM158" s="563">
        <v>2273</v>
      </c>
      <c r="AN158" s="564">
        <v>1910</v>
      </c>
      <c r="AO158" s="564">
        <v>1910</v>
      </c>
      <c r="AP158" s="564">
        <v>750</v>
      </c>
      <c r="AQ158" s="564">
        <v>690</v>
      </c>
      <c r="AR158" s="565">
        <f t="shared" si="192"/>
        <v>0.39267015706806285</v>
      </c>
      <c r="AS158" s="566">
        <f t="shared" si="193"/>
        <v>0.39267015706806285</v>
      </c>
      <c r="AT158" s="563">
        <v>2168</v>
      </c>
      <c r="AU158" s="564">
        <v>1801</v>
      </c>
      <c r="AV158" s="564">
        <v>1801</v>
      </c>
      <c r="AW158" s="564">
        <v>727</v>
      </c>
      <c r="AX158" s="564">
        <v>657</v>
      </c>
      <c r="AY158" s="565">
        <f t="shared" si="194"/>
        <v>0.40366463076068848</v>
      </c>
      <c r="AZ158" s="566">
        <f t="shared" si="195"/>
        <v>0.40366463076068848</v>
      </c>
      <c r="BA158" s="563">
        <v>1915</v>
      </c>
      <c r="BB158" s="564">
        <v>1601</v>
      </c>
      <c r="BC158" s="564">
        <v>1601</v>
      </c>
      <c r="BD158" s="564">
        <v>779</v>
      </c>
      <c r="BE158" s="564">
        <v>706</v>
      </c>
      <c r="BF158" s="565">
        <f t="shared" si="196"/>
        <v>0.48657089319175517</v>
      </c>
      <c r="BG158" s="566">
        <f t="shared" si="197"/>
        <v>0.48657089319175517</v>
      </c>
      <c r="BH158" s="563">
        <v>1788</v>
      </c>
      <c r="BI158" s="564">
        <v>1500</v>
      </c>
      <c r="BJ158" s="564">
        <v>1500</v>
      </c>
      <c r="BK158" s="564">
        <v>775</v>
      </c>
      <c r="BL158" s="564">
        <v>718</v>
      </c>
      <c r="BM158" s="565">
        <f t="shared" si="198"/>
        <v>0.51666666666666672</v>
      </c>
      <c r="BN158" s="566">
        <f t="shared" si="199"/>
        <v>0.51666666666666672</v>
      </c>
      <c r="BO158" s="563">
        <v>1531</v>
      </c>
      <c r="BP158" s="564">
        <v>1301</v>
      </c>
      <c r="BQ158" s="564">
        <v>1301</v>
      </c>
      <c r="BR158" s="564">
        <v>658</v>
      </c>
      <c r="BS158" s="564">
        <v>607</v>
      </c>
      <c r="BT158" s="565">
        <f t="shared" si="200"/>
        <v>0.5057647963105304</v>
      </c>
      <c r="BU158" s="566">
        <f t="shared" si="201"/>
        <v>0.5057647963105304</v>
      </c>
      <c r="BV158" s="563">
        <v>1890</v>
      </c>
      <c r="BW158" s="564">
        <v>1591</v>
      </c>
      <c r="BX158" s="564">
        <v>1591</v>
      </c>
      <c r="BY158" s="564">
        <v>864</v>
      </c>
      <c r="BZ158" s="564">
        <v>695</v>
      </c>
      <c r="CA158" s="565">
        <f t="shared" si="202"/>
        <v>0.54305468258956635</v>
      </c>
      <c r="CB158" s="566">
        <f t="shared" si="203"/>
        <v>0.54305468258956635</v>
      </c>
      <c r="CC158" s="563">
        <v>1808</v>
      </c>
      <c r="CD158" s="564">
        <v>1535</v>
      </c>
      <c r="CE158" s="564">
        <v>1535</v>
      </c>
      <c r="CF158" s="564">
        <v>855</v>
      </c>
      <c r="CG158" s="564">
        <v>678</v>
      </c>
      <c r="CH158" s="565">
        <f t="shared" si="182"/>
        <v>0.55700325732899025</v>
      </c>
      <c r="CI158" s="566">
        <f t="shared" si="183"/>
        <v>0.55700325732899025</v>
      </c>
      <c r="CJ158" s="563">
        <v>1985</v>
      </c>
      <c r="CK158" s="564">
        <v>1700</v>
      </c>
      <c r="CL158" s="564">
        <v>1700</v>
      </c>
      <c r="CM158" s="564">
        <v>747</v>
      </c>
      <c r="CN158" s="564">
        <v>623</v>
      </c>
      <c r="CO158" s="565">
        <f t="shared" si="204"/>
        <v>0.43941176470588234</v>
      </c>
      <c r="CP158" s="565">
        <f t="shared" si="205"/>
        <v>0.43941176470588234</v>
      </c>
      <c r="CQ158" s="565">
        <v>0.43941176470588234</v>
      </c>
      <c r="CR158" s="566">
        <v>0.43941176470588234</v>
      </c>
    </row>
    <row r="159" spans="1:96" s="4" customFormat="1" x14ac:dyDescent="0.25">
      <c r="A159" s="616" t="s">
        <v>389</v>
      </c>
      <c r="B159" s="650" t="s">
        <v>401</v>
      </c>
      <c r="C159" s="586" t="s">
        <v>402</v>
      </c>
      <c r="D159" s="587">
        <v>185</v>
      </c>
      <c r="E159" s="588">
        <v>180</v>
      </c>
      <c r="F159" s="588">
        <v>171</v>
      </c>
      <c r="G159" s="588">
        <v>171</v>
      </c>
      <c r="H159" s="588">
        <v>156</v>
      </c>
      <c r="I159" s="589">
        <f t="shared" si="178"/>
        <v>0.95</v>
      </c>
      <c r="J159" s="590">
        <f t="shared" si="179"/>
        <v>1</v>
      </c>
      <c r="K159" s="587">
        <v>1435</v>
      </c>
      <c r="L159" s="588">
        <v>1405</v>
      </c>
      <c r="M159" s="588">
        <v>1405</v>
      </c>
      <c r="N159" s="588">
        <v>294</v>
      </c>
      <c r="O159" s="588">
        <v>209</v>
      </c>
      <c r="P159" s="589">
        <f t="shared" si="186"/>
        <v>0.20925266903914591</v>
      </c>
      <c r="Q159" s="590">
        <f t="shared" si="187"/>
        <v>0.20925266903914591</v>
      </c>
      <c r="R159" s="587">
        <v>763</v>
      </c>
      <c r="S159" s="588">
        <v>650</v>
      </c>
      <c r="T159" s="588">
        <v>650</v>
      </c>
      <c r="U159" s="588">
        <v>496</v>
      </c>
      <c r="V159" s="588">
        <v>418</v>
      </c>
      <c r="W159" s="589">
        <f t="shared" si="176"/>
        <v>0.7630769230769231</v>
      </c>
      <c r="X159" s="590">
        <f t="shared" si="177"/>
        <v>0.7630769230769231</v>
      </c>
      <c r="Y159" s="587">
        <v>768</v>
      </c>
      <c r="Z159" s="588">
        <v>696</v>
      </c>
      <c r="AA159" s="588">
        <v>696</v>
      </c>
      <c r="AB159" s="588">
        <v>652</v>
      </c>
      <c r="AC159" s="588">
        <v>456</v>
      </c>
      <c r="AD159" s="589">
        <f t="shared" si="188"/>
        <v>0.93678160919540232</v>
      </c>
      <c r="AE159" s="590">
        <f t="shared" si="189"/>
        <v>0.93678160919540232</v>
      </c>
      <c r="AF159" s="587">
        <v>946</v>
      </c>
      <c r="AG159" s="588">
        <v>771</v>
      </c>
      <c r="AH159" s="588">
        <v>771</v>
      </c>
      <c r="AI159" s="588">
        <v>620</v>
      </c>
      <c r="AJ159" s="588">
        <v>404</v>
      </c>
      <c r="AK159" s="589">
        <f t="shared" si="190"/>
        <v>0.80415045395590146</v>
      </c>
      <c r="AL159" s="590">
        <f t="shared" si="191"/>
        <v>0.80415045395590146</v>
      </c>
      <c r="AM159" s="587">
        <v>718</v>
      </c>
      <c r="AN159" s="588">
        <v>626</v>
      </c>
      <c r="AO159" s="588">
        <v>626</v>
      </c>
      <c r="AP159" s="588">
        <v>558</v>
      </c>
      <c r="AQ159" s="588">
        <v>397</v>
      </c>
      <c r="AR159" s="589">
        <f t="shared" si="192"/>
        <v>0.89137380191693294</v>
      </c>
      <c r="AS159" s="590">
        <f t="shared" si="193"/>
        <v>0.89137380191693294</v>
      </c>
      <c r="AT159" s="587">
        <v>583</v>
      </c>
      <c r="AU159" s="588">
        <v>508</v>
      </c>
      <c r="AV159" s="588">
        <v>501</v>
      </c>
      <c r="AW159" s="588">
        <v>387</v>
      </c>
      <c r="AX159" s="588">
        <v>344</v>
      </c>
      <c r="AY159" s="589">
        <f t="shared" si="194"/>
        <v>0.76181102362204722</v>
      </c>
      <c r="AZ159" s="590">
        <f t="shared" si="195"/>
        <v>0.77245508982035926</v>
      </c>
      <c r="BA159" s="587">
        <v>678</v>
      </c>
      <c r="BB159" s="588">
        <v>584</v>
      </c>
      <c r="BC159" s="588">
        <v>584</v>
      </c>
      <c r="BD159" s="588">
        <v>471</v>
      </c>
      <c r="BE159" s="588">
        <v>411</v>
      </c>
      <c r="BF159" s="589">
        <f t="shared" si="196"/>
        <v>0.80650684931506844</v>
      </c>
      <c r="BG159" s="590">
        <f t="shared" si="197"/>
        <v>0.80650684931506844</v>
      </c>
      <c r="BH159" s="587">
        <v>567</v>
      </c>
      <c r="BI159" s="588">
        <v>511</v>
      </c>
      <c r="BJ159" s="588">
        <v>511</v>
      </c>
      <c r="BK159" s="588">
        <v>379</v>
      </c>
      <c r="BL159" s="588">
        <v>337</v>
      </c>
      <c r="BM159" s="589">
        <f t="shared" si="198"/>
        <v>0.7416829745596869</v>
      </c>
      <c r="BN159" s="590">
        <f t="shared" si="199"/>
        <v>0.7416829745596869</v>
      </c>
      <c r="BO159" s="587">
        <v>695</v>
      </c>
      <c r="BP159" s="588">
        <v>641</v>
      </c>
      <c r="BQ159" s="588">
        <v>641</v>
      </c>
      <c r="BR159" s="588">
        <v>490</v>
      </c>
      <c r="BS159" s="588">
        <v>405</v>
      </c>
      <c r="BT159" s="589">
        <f t="shared" si="200"/>
        <v>0.76443057722308894</v>
      </c>
      <c r="BU159" s="590">
        <f t="shared" si="201"/>
        <v>0.76443057722308894</v>
      </c>
      <c r="BV159" s="587">
        <v>872</v>
      </c>
      <c r="BW159" s="588">
        <v>807</v>
      </c>
      <c r="BX159" s="588">
        <v>807</v>
      </c>
      <c r="BY159" s="588">
        <v>629</v>
      </c>
      <c r="BZ159" s="588">
        <v>485</v>
      </c>
      <c r="CA159" s="589">
        <f t="shared" si="202"/>
        <v>0.7794299876084263</v>
      </c>
      <c r="CB159" s="590">
        <f t="shared" si="203"/>
        <v>0.7794299876084263</v>
      </c>
      <c r="CC159" s="587">
        <v>792</v>
      </c>
      <c r="CD159" s="588">
        <v>764</v>
      </c>
      <c r="CE159" s="588">
        <v>764</v>
      </c>
      <c r="CF159" s="588">
        <v>754</v>
      </c>
      <c r="CG159" s="588">
        <v>506</v>
      </c>
      <c r="CH159" s="589">
        <f t="shared" si="182"/>
        <v>0.98691099476439792</v>
      </c>
      <c r="CI159" s="590">
        <f t="shared" si="183"/>
        <v>0.98691099476439792</v>
      </c>
      <c r="CJ159" s="587">
        <v>925</v>
      </c>
      <c r="CK159" s="588">
        <v>860</v>
      </c>
      <c r="CL159" s="588">
        <v>860</v>
      </c>
      <c r="CM159" s="588">
        <v>856</v>
      </c>
      <c r="CN159" s="588">
        <v>535</v>
      </c>
      <c r="CO159" s="589">
        <f t="shared" si="204"/>
        <v>0.99534883720930234</v>
      </c>
      <c r="CP159" s="589">
        <f t="shared" si="205"/>
        <v>0.99534883720930234</v>
      </c>
      <c r="CQ159" s="589">
        <v>0.99534883720930234</v>
      </c>
      <c r="CR159" s="590">
        <v>0.99534883720930234</v>
      </c>
    </row>
    <row r="160" spans="1:96" s="4" customFormat="1" x14ac:dyDescent="0.25">
      <c r="A160" s="569" t="s">
        <v>389</v>
      </c>
      <c r="B160" s="570" t="s">
        <v>403</v>
      </c>
      <c r="C160" s="571" t="s">
        <v>199</v>
      </c>
      <c r="D160" s="572" t="s">
        <v>21</v>
      </c>
      <c r="E160" s="631" t="s">
        <v>21</v>
      </c>
      <c r="F160" s="631" t="s">
        <v>21</v>
      </c>
      <c r="G160" s="631" t="s">
        <v>21</v>
      </c>
      <c r="H160" s="631" t="s">
        <v>21</v>
      </c>
      <c r="I160" s="632" t="s">
        <v>67</v>
      </c>
      <c r="J160" s="633" t="s">
        <v>67</v>
      </c>
      <c r="K160" s="572" t="s">
        <v>67</v>
      </c>
      <c r="L160" s="631" t="s">
        <v>67</v>
      </c>
      <c r="M160" s="631" t="s">
        <v>67</v>
      </c>
      <c r="N160" s="631" t="s">
        <v>67</v>
      </c>
      <c r="O160" s="631" t="s">
        <v>67</v>
      </c>
      <c r="P160" s="632" t="s">
        <v>67</v>
      </c>
      <c r="Q160" s="633" t="s">
        <v>67</v>
      </c>
      <c r="R160" s="572" t="s">
        <v>67</v>
      </c>
      <c r="S160" s="631" t="s">
        <v>67</v>
      </c>
      <c r="T160" s="631" t="s">
        <v>67</v>
      </c>
      <c r="U160" s="631" t="s">
        <v>67</v>
      </c>
      <c r="V160" s="631" t="s">
        <v>67</v>
      </c>
      <c r="W160" s="632" t="s">
        <v>67</v>
      </c>
      <c r="X160" s="633" t="s">
        <v>67</v>
      </c>
      <c r="Y160" s="572" t="s">
        <v>67</v>
      </c>
      <c r="Z160" s="631" t="s">
        <v>67</v>
      </c>
      <c r="AA160" s="631" t="s">
        <v>67</v>
      </c>
      <c r="AB160" s="631" t="s">
        <v>67</v>
      </c>
      <c r="AC160" s="631" t="s">
        <v>67</v>
      </c>
      <c r="AD160" s="632" t="s">
        <v>67</v>
      </c>
      <c r="AE160" s="633" t="s">
        <v>67</v>
      </c>
      <c r="AF160" s="572" t="s">
        <v>67</v>
      </c>
      <c r="AG160" s="573" t="s">
        <v>67</v>
      </c>
      <c r="AH160" s="573" t="s">
        <v>67</v>
      </c>
      <c r="AI160" s="573" t="s">
        <v>67</v>
      </c>
      <c r="AJ160" s="573" t="s">
        <v>67</v>
      </c>
      <c r="AK160" s="574" t="s">
        <v>67</v>
      </c>
      <c r="AL160" s="575" t="s">
        <v>67</v>
      </c>
      <c r="AM160" s="572" t="s">
        <v>67</v>
      </c>
      <c r="AN160" s="573" t="s">
        <v>67</v>
      </c>
      <c r="AO160" s="573" t="s">
        <v>67</v>
      </c>
      <c r="AP160" s="573" t="s">
        <v>67</v>
      </c>
      <c r="AQ160" s="573" t="s">
        <v>67</v>
      </c>
      <c r="AR160" s="574" t="s">
        <v>67</v>
      </c>
      <c r="AS160" s="575" t="s">
        <v>67</v>
      </c>
      <c r="AT160" s="572" t="s">
        <v>67</v>
      </c>
      <c r="AU160" s="573" t="s">
        <v>67</v>
      </c>
      <c r="AV160" s="573" t="s">
        <v>67</v>
      </c>
      <c r="AW160" s="573" t="s">
        <v>67</v>
      </c>
      <c r="AX160" s="573" t="s">
        <v>67</v>
      </c>
      <c r="AY160" s="574" t="s">
        <v>67</v>
      </c>
      <c r="AZ160" s="575" t="s">
        <v>67</v>
      </c>
      <c r="BA160" s="572" t="s">
        <v>67</v>
      </c>
      <c r="BB160" s="573" t="s">
        <v>67</v>
      </c>
      <c r="BC160" s="573" t="s">
        <v>67</v>
      </c>
      <c r="BD160" s="573" t="s">
        <v>67</v>
      </c>
      <c r="BE160" s="573" t="s">
        <v>67</v>
      </c>
      <c r="BF160" s="574" t="s">
        <v>67</v>
      </c>
      <c r="BG160" s="575" t="s">
        <v>67</v>
      </c>
      <c r="BH160" s="572" t="s">
        <v>67</v>
      </c>
      <c r="BI160" s="573" t="s">
        <v>67</v>
      </c>
      <c r="BJ160" s="573" t="s">
        <v>67</v>
      </c>
      <c r="BK160" s="573" t="s">
        <v>67</v>
      </c>
      <c r="BL160" s="573" t="s">
        <v>67</v>
      </c>
      <c r="BM160" s="574" t="s">
        <v>67</v>
      </c>
      <c r="BN160" s="575" t="s">
        <v>67</v>
      </c>
      <c r="BO160" s="572" t="s">
        <v>67</v>
      </c>
      <c r="BP160" s="573" t="s">
        <v>67</v>
      </c>
      <c r="BQ160" s="573" t="s">
        <v>67</v>
      </c>
      <c r="BR160" s="573" t="s">
        <v>67</v>
      </c>
      <c r="BS160" s="573" t="s">
        <v>67</v>
      </c>
      <c r="BT160" s="574" t="s">
        <v>67</v>
      </c>
      <c r="BU160" s="575" t="s">
        <v>67</v>
      </c>
      <c r="BV160" s="572" t="s">
        <v>67</v>
      </c>
      <c r="BW160" s="573" t="s">
        <v>67</v>
      </c>
      <c r="BX160" s="573" t="s">
        <v>67</v>
      </c>
      <c r="BY160" s="573" t="s">
        <v>67</v>
      </c>
      <c r="BZ160" s="573" t="s">
        <v>67</v>
      </c>
      <c r="CA160" s="574" t="s">
        <v>67</v>
      </c>
      <c r="CB160" s="575" t="s">
        <v>67</v>
      </c>
      <c r="CC160" s="572" t="s">
        <v>67</v>
      </c>
      <c r="CD160" s="573" t="s">
        <v>67</v>
      </c>
      <c r="CE160" s="573" t="s">
        <v>67</v>
      </c>
      <c r="CF160" s="573" t="s">
        <v>67</v>
      </c>
      <c r="CG160" s="573" t="s">
        <v>67</v>
      </c>
      <c r="CH160" s="574" t="s">
        <v>67</v>
      </c>
      <c r="CI160" s="575" t="s">
        <v>67</v>
      </c>
      <c r="CJ160" s="572" t="s">
        <v>67</v>
      </c>
      <c r="CK160" s="573" t="s">
        <v>67</v>
      </c>
      <c r="CL160" s="573" t="s">
        <v>67</v>
      </c>
      <c r="CM160" s="573" t="s">
        <v>67</v>
      </c>
      <c r="CN160" s="573" t="s">
        <v>67</v>
      </c>
      <c r="CO160" s="574" t="s">
        <v>67</v>
      </c>
      <c r="CP160" s="574" t="s">
        <v>67</v>
      </c>
      <c r="CQ160" s="574" t="s">
        <v>67</v>
      </c>
      <c r="CR160" s="575" t="s">
        <v>67</v>
      </c>
    </row>
    <row r="161" spans="1:96" s="4" customFormat="1" x14ac:dyDescent="0.25">
      <c r="A161" s="610" t="s">
        <v>404</v>
      </c>
      <c r="B161" s="546" t="s">
        <v>405</v>
      </c>
      <c r="C161" s="612"/>
      <c r="D161" s="634">
        <v>13486</v>
      </c>
      <c r="E161" s="618">
        <v>9213</v>
      </c>
      <c r="F161" s="618">
        <v>7956</v>
      </c>
      <c r="G161" s="618">
        <v>3910</v>
      </c>
      <c r="H161" s="619">
        <v>3485</v>
      </c>
      <c r="I161" s="620">
        <f t="shared" si="178"/>
        <v>0.42440030391837619</v>
      </c>
      <c r="J161" s="621">
        <f t="shared" si="179"/>
        <v>0.49145299145299143</v>
      </c>
      <c r="K161" s="634">
        <v>13522</v>
      </c>
      <c r="L161" s="618">
        <v>9173</v>
      </c>
      <c r="M161" s="618">
        <v>8008</v>
      </c>
      <c r="N161" s="618">
        <v>4137</v>
      </c>
      <c r="O161" s="619">
        <v>3782</v>
      </c>
      <c r="P161" s="620">
        <f t="shared" ref="P161:P173" si="206">N161/L161</f>
        <v>0.45099749264144773</v>
      </c>
      <c r="Q161" s="621">
        <f t="shared" ref="Q161:Q173" si="207">N161/M161</f>
        <v>0.51660839160839156</v>
      </c>
      <c r="R161" s="634">
        <v>13334</v>
      </c>
      <c r="S161" s="618">
        <v>9148</v>
      </c>
      <c r="T161" s="618">
        <v>7706</v>
      </c>
      <c r="U161" s="618">
        <v>3855</v>
      </c>
      <c r="V161" s="619">
        <v>3490</v>
      </c>
      <c r="W161" s="620">
        <f t="shared" si="176"/>
        <v>0.4214035854831657</v>
      </c>
      <c r="X161" s="621">
        <f t="shared" si="177"/>
        <v>0.50025953802232026</v>
      </c>
      <c r="Y161" s="634">
        <v>12148</v>
      </c>
      <c r="Z161" s="618">
        <v>8654</v>
      </c>
      <c r="AA161" s="618">
        <v>7447</v>
      </c>
      <c r="AB161" s="618">
        <v>3559</v>
      </c>
      <c r="AC161" s="619">
        <v>3145</v>
      </c>
      <c r="AD161" s="620">
        <f t="shared" ref="AD161:AD173" si="208">AB161/Z161</f>
        <v>0.41125491102380402</v>
      </c>
      <c r="AE161" s="621">
        <f t="shared" ref="AE161:AE173" si="209">AB161/AA161</f>
        <v>0.47791056801396536</v>
      </c>
      <c r="AF161" s="634">
        <v>10486</v>
      </c>
      <c r="AG161" s="618">
        <v>7573</v>
      </c>
      <c r="AH161" s="618">
        <v>6248</v>
      </c>
      <c r="AI161" s="618">
        <v>3275</v>
      </c>
      <c r="AJ161" s="619">
        <v>2930</v>
      </c>
      <c r="AK161" s="620">
        <f t="shared" ref="AK161:AK173" si="210">AI161/AG161</f>
        <v>0.43245741449887759</v>
      </c>
      <c r="AL161" s="621">
        <f t="shared" ref="AL161:AL173" si="211">AI161/AH161</f>
        <v>0.52416773367477598</v>
      </c>
      <c r="AM161" s="634">
        <v>8518</v>
      </c>
      <c r="AN161" s="618">
        <v>6232</v>
      </c>
      <c r="AO161" s="618">
        <v>5149</v>
      </c>
      <c r="AP161" s="618">
        <v>2881</v>
      </c>
      <c r="AQ161" s="619">
        <v>2584</v>
      </c>
      <c r="AR161" s="620">
        <f t="shared" ref="AR161:AR173" si="212">AP161/AN161</f>
        <v>0.4622913992297818</v>
      </c>
      <c r="AS161" s="621">
        <f t="shared" ref="AS161:AS173" si="213">AP161/AO161</f>
        <v>0.55952612157700521</v>
      </c>
      <c r="AT161" s="634">
        <v>7874</v>
      </c>
      <c r="AU161" s="618">
        <v>5713</v>
      </c>
      <c r="AV161" s="618">
        <v>4874</v>
      </c>
      <c r="AW161" s="618">
        <v>2682</v>
      </c>
      <c r="AX161" s="619">
        <v>2415</v>
      </c>
      <c r="AY161" s="620">
        <f t="shared" ref="AY161:AY173" si="214">AW161/AU161</f>
        <v>0.46945562751619113</v>
      </c>
      <c r="AZ161" s="621">
        <f t="shared" ref="AZ161:AZ173" si="215">AW161/AV161</f>
        <v>0.55026672137874433</v>
      </c>
      <c r="BA161" s="634">
        <v>6891</v>
      </c>
      <c r="BB161" s="618">
        <v>5056</v>
      </c>
      <c r="BC161" s="618">
        <v>4314</v>
      </c>
      <c r="BD161" s="618">
        <v>2517</v>
      </c>
      <c r="BE161" s="619">
        <v>2314</v>
      </c>
      <c r="BF161" s="620">
        <f t="shared" ref="BF161:BF173" si="216">BD161/BB161</f>
        <v>0.49782436708860761</v>
      </c>
      <c r="BG161" s="621">
        <f t="shared" ref="BG161:BG173" si="217">BD161/BC161</f>
        <v>0.58344923504867874</v>
      </c>
      <c r="BH161" s="634">
        <v>6334</v>
      </c>
      <c r="BI161" s="618">
        <v>4738</v>
      </c>
      <c r="BJ161" s="618">
        <v>4107</v>
      </c>
      <c r="BK161" s="618">
        <v>2538</v>
      </c>
      <c r="BL161" s="619">
        <v>2328</v>
      </c>
      <c r="BM161" s="620">
        <f t="shared" ref="BM161:BM174" si="218">BK161/BI161</f>
        <v>0.53566905867454617</v>
      </c>
      <c r="BN161" s="621">
        <f t="shared" ref="BN161:BN174" si="219">BK161/BJ161</f>
        <v>0.61796932067202337</v>
      </c>
      <c r="BO161" s="634">
        <v>5892</v>
      </c>
      <c r="BP161" s="618">
        <v>4508</v>
      </c>
      <c r="BQ161" s="618">
        <v>3786</v>
      </c>
      <c r="BR161" s="618">
        <v>2480</v>
      </c>
      <c r="BS161" s="619">
        <v>2310</v>
      </c>
      <c r="BT161" s="620">
        <f t="shared" ref="BT161:BT174" si="220">BR161/BP161</f>
        <v>0.55013309671694766</v>
      </c>
      <c r="BU161" s="621">
        <f t="shared" ref="BU161:BU174" si="221">BR161/BQ161</f>
        <v>0.65504490227152667</v>
      </c>
      <c r="BV161" s="634">
        <v>6397</v>
      </c>
      <c r="BW161" s="618">
        <v>4887</v>
      </c>
      <c r="BX161" s="618">
        <v>4183</v>
      </c>
      <c r="BY161" s="618">
        <v>2720</v>
      </c>
      <c r="BZ161" s="619">
        <v>2545</v>
      </c>
      <c r="CA161" s="620">
        <f t="shared" ref="CA161:CA174" si="222">BY161/BW161</f>
        <v>0.55657867812563944</v>
      </c>
      <c r="CB161" s="621">
        <f t="shared" ref="CB161:CB174" si="223">BY161/BX161</f>
        <v>0.65025101601721258</v>
      </c>
      <c r="CC161" s="634">
        <v>5962</v>
      </c>
      <c r="CD161" s="618">
        <v>4688</v>
      </c>
      <c r="CE161" s="618">
        <v>4030</v>
      </c>
      <c r="CF161" s="618">
        <v>2584</v>
      </c>
      <c r="CG161" s="619">
        <v>2298</v>
      </c>
      <c r="CH161" s="620">
        <f t="shared" ref="CH161:CH174" si="224">CF161/CD161</f>
        <v>0.55119453924914674</v>
      </c>
      <c r="CI161" s="621">
        <f t="shared" ref="CI161:CI174" si="225">CF161/CE161</f>
        <v>0.6411910669975186</v>
      </c>
      <c r="CJ161" s="634">
        <v>6859</v>
      </c>
      <c r="CK161" s="618">
        <v>5337</v>
      </c>
      <c r="CL161" s="618">
        <v>4681</v>
      </c>
      <c r="CM161" s="618">
        <v>2878</v>
      </c>
      <c r="CN161" s="619">
        <v>2461</v>
      </c>
      <c r="CO161" s="620">
        <f t="shared" ref="CO161:CO174" si="226">CM161/CK161</f>
        <v>0.53925426269439758</v>
      </c>
      <c r="CP161" s="762">
        <f t="shared" ref="CP161:CP174" si="227">CM161/CL161</f>
        <v>0.61482589190343939</v>
      </c>
      <c r="CQ161" s="620">
        <v>0.5902192242833052</v>
      </c>
      <c r="CR161" s="621">
        <v>0.67293313394573806</v>
      </c>
    </row>
    <row r="162" spans="1:96" s="4" customFormat="1" x14ac:dyDescent="0.25">
      <c r="A162" s="613" t="s">
        <v>404</v>
      </c>
      <c r="B162" s="554" t="s">
        <v>406</v>
      </c>
      <c r="C162" s="615" t="s">
        <v>407</v>
      </c>
      <c r="D162" s="556">
        <v>2043</v>
      </c>
      <c r="E162" s="557">
        <v>2042</v>
      </c>
      <c r="F162" s="557">
        <v>1746</v>
      </c>
      <c r="G162" s="557">
        <v>860</v>
      </c>
      <c r="H162" s="557">
        <v>551</v>
      </c>
      <c r="I162" s="558">
        <f t="shared" si="178"/>
        <v>0.42115572967678744</v>
      </c>
      <c r="J162" s="559">
        <f t="shared" si="179"/>
        <v>0.4925544100801833</v>
      </c>
      <c r="K162" s="556">
        <v>2049</v>
      </c>
      <c r="L162" s="557">
        <v>2049</v>
      </c>
      <c r="M162" s="557">
        <v>1721</v>
      </c>
      <c r="N162" s="557">
        <v>834</v>
      </c>
      <c r="O162" s="557">
        <v>834</v>
      </c>
      <c r="P162" s="558">
        <f t="shared" si="206"/>
        <v>0.40702781844802344</v>
      </c>
      <c r="Q162" s="559">
        <f t="shared" si="207"/>
        <v>0.48460197559558399</v>
      </c>
      <c r="R162" s="556">
        <v>2094</v>
      </c>
      <c r="S162" s="557">
        <v>2094</v>
      </c>
      <c r="T162" s="557">
        <v>1774</v>
      </c>
      <c r="U162" s="557">
        <v>529</v>
      </c>
      <c r="V162" s="557">
        <v>520</v>
      </c>
      <c r="W162" s="558">
        <f t="shared" si="176"/>
        <v>0.25262655205348616</v>
      </c>
      <c r="X162" s="559">
        <f t="shared" si="177"/>
        <v>0.29819616685456596</v>
      </c>
      <c r="Y162" s="556">
        <v>1961</v>
      </c>
      <c r="Z162" s="557">
        <v>1961</v>
      </c>
      <c r="AA162" s="557">
        <v>1715</v>
      </c>
      <c r="AB162" s="557">
        <v>386</v>
      </c>
      <c r="AC162" s="557">
        <v>366</v>
      </c>
      <c r="AD162" s="558">
        <f t="shared" si="208"/>
        <v>0.196838347781744</v>
      </c>
      <c r="AE162" s="559">
        <f t="shared" si="209"/>
        <v>0.2250728862973761</v>
      </c>
      <c r="AF162" s="556">
        <v>1736</v>
      </c>
      <c r="AG162" s="557">
        <v>1736</v>
      </c>
      <c r="AH162" s="557">
        <v>1487</v>
      </c>
      <c r="AI162" s="557">
        <v>423</v>
      </c>
      <c r="AJ162" s="557">
        <v>412</v>
      </c>
      <c r="AK162" s="558">
        <f t="shared" si="210"/>
        <v>0.2436635944700461</v>
      </c>
      <c r="AL162" s="559">
        <f t="shared" si="211"/>
        <v>0.28446536650975118</v>
      </c>
      <c r="AM162" s="556">
        <v>1365</v>
      </c>
      <c r="AN162" s="557">
        <v>1364</v>
      </c>
      <c r="AO162" s="557">
        <v>1099</v>
      </c>
      <c r="AP162" s="557">
        <v>339</v>
      </c>
      <c r="AQ162" s="557">
        <v>334</v>
      </c>
      <c r="AR162" s="558">
        <f t="shared" si="212"/>
        <v>0.24853372434017595</v>
      </c>
      <c r="AS162" s="559">
        <f t="shared" si="213"/>
        <v>0.30846223839854414</v>
      </c>
      <c r="AT162" s="556">
        <v>1140</v>
      </c>
      <c r="AU162" s="557">
        <v>1138</v>
      </c>
      <c r="AV162" s="557">
        <v>978</v>
      </c>
      <c r="AW162" s="557">
        <v>363</v>
      </c>
      <c r="AX162" s="557">
        <v>360</v>
      </c>
      <c r="AY162" s="558">
        <f t="shared" si="214"/>
        <v>0.3189806678383128</v>
      </c>
      <c r="AZ162" s="559">
        <f t="shared" si="215"/>
        <v>0.37116564417177916</v>
      </c>
      <c r="BA162" s="556">
        <v>1083</v>
      </c>
      <c r="BB162" s="557">
        <v>1081</v>
      </c>
      <c r="BC162" s="557">
        <v>862</v>
      </c>
      <c r="BD162" s="557">
        <v>374</v>
      </c>
      <c r="BE162" s="557">
        <v>370</v>
      </c>
      <c r="BF162" s="558">
        <f t="shared" si="216"/>
        <v>0.34597594819611471</v>
      </c>
      <c r="BG162" s="559">
        <f t="shared" si="217"/>
        <v>0.43387470997679817</v>
      </c>
      <c r="BH162" s="556">
        <v>984</v>
      </c>
      <c r="BI162" s="557">
        <v>983</v>
      </c>
      <c r="BJ162" s="557">
        <v>834</v>
      </c>
      <c r="BK162" s="557">
        <v>414</v>
      </c>
      <c r="BL162" s="557">
        <v>406</v>
      </c>
      <c r="BM162" s="558">
        <f t="shared" si="218"/>
        <v>0.42115971515768058</v>
      </c>
      <c r="BN162" s="559">
        <f t="shared" si="219"/>
        <v>0.49640287769784175</v>
      </c>
      <c r="BO162" s="556">
        <v>914</v>
      </c>
      <c r="BP162" s="557">
        <v>914</v>
      </c>
      <c r="BQ162" s="557">
        <v>736</v>
      </c>
      <c r="BR162" s="557">
        <v>403</v>
      </c>
      <c r="BS162" s="557">
        <v>392</v>
      </c>
      <c r="BT162" s="558">
        <f t="shared" si="220"/>
        <v>0.44091903719912473</v>
      </c>
      <c r="BU162" s="559">
        <f t="shared" si="221"/>
        <v>0.54755434782608692</v>
      </c>
      <c r="BV162" s="556">
        <v>877</v>
      </c>
      <c r="BW162" s="557">
        <v>868</v>
      </c>
      <c r="BX162" s="557">
        <v>672</v>
      </c>
      <c r="BY162" s="557">
        <v>458</v>
      </c>
      <c r="BZ162" s="557">
        <v>434</v>
      </c>
      <c r="CA162" s="558">
        <f t="shared" si="222"/>
        <v>0.52764976958525345</v>
      </c>
      <c r="CB162" s="559">
        <f t="shared" si="223"/>
        <v>0.68154761904761907</v>
      </c>
      <c r="CC162" s="556">
        <v>956</v>
      </c>
      <c r="CD162" s="557">
        <v>954</v>
      </c>
      <c r="CE162" s="557">
        <v>802</v>
      </c>
      <c r="CF162" s="557">
        <v>478</v>
      </c>
      <c r="CG162" s="557">
        <v>433</v>
      </c>
      <c r="CH162" s="558">
        <f t="shared" si="224"/>
        <v>0.50104821802935007</v>
      </c>
      <c r="CI162" s="559">
        <f t="shared" si="225"/>
        <v>0.5960099750623441</v>
      </c>
      <c r="CJ162" s="556">
        <v>1199</v>
      </c>
      <c r="CK162" s="557">
        <v>1192</v>
      </c>
      <c r="CL162" s="557">
        <v>1032</v>
      </c>
      <c r="CM162" s="557">
        <v>514</v>
      </c>
      <c r="CN162" s="557">
        <v>470</v>
      </c>
      <c r="CO162" s="558">
        <f t="shared" si="226"/>
        <v>0.43120805369127518</v>
      </c>
      <c r="CP162" s="558">
        <f t="shared" si="227"/>
        <v>0.49806201550387597</v>
      </c>
      <c r="CQ162" s="558">
        <v>0.46392617449664431</v>
      </c>
      <c r="CR162" s="559">
        <v>0.53585271317829453</v>
      </c>
    </row>
    <row r="163" spans="1:96" s="4" customFormat="1" x14ac:dyDescent="0.25">
      <c r="A163" s="560" t="s">
        <v>404</v>
      </c>
      <c r="B163" s="561" t="s">
        <v>408</v>
      </c>
      <c r="C163" s="562" t="s">
        <v>409</v>
      </c>
      <c r="D163" s="563">
        <v>2420</v>
      </c>
      <c r="E163" s="564">
        <v>2420</v>
      </c>
      <c r="F163" s="564">
        <v>1982</v>
      </c>
      <c r="G163" s="564">
        <v>919</v>
      </c>
      <c r="H163" s="564">
        <v>730</v>
      </c>
      <c r="I163" s="565">
        <f t="shared" si="178"/>
        <v>0.3797520661157025</v>
      </c>
      <c r="J163" s="566">
        <f t="shared" si="179"/>
        <v>0.46367305751765892</v>
      </c>
      <c r="K163" s="563">
        <v>2329</v>
      </c>
      <c r="L163" s="564">
        <v>2328</v>
      </c>
      <c r="M163" s="564">
        <v>1776</v>
      </c>
      <c r="N163" s="564">
        <v>1011</v>
      </c>
      <c r="O163" s="564">
        <v>801</v>
      </c>
      <c r="P163" s="565">
        <f t="shared" si="206"/>
        <v>0.43427835051546393</v>
      </c>
      <c r="Q163" s="566">
        <f t="shared" si="207"/>
        <v>0.5692567567567568</v>
      </c>
      <c r="R163" s="563">
        <v>2468</v>
      </c>
      <c r="S163" s="564">
        <v>2467</v>
      </c>
      <c r="T163" s="564">
        <v>1850</v>
      </c>
      <c r="U163" s="564">
        <v>977</v>
      </c>
      <c r="V163" s="564">
        <v>795</v>
      </c>
      <c r="W163" s="565">
        <f t="shared" si="176"/>
        <v>0.39602756384272397</v>
      </c>
      <c r="X163" s="566">
        <f t="shared" si="177"/>
        <v>0.52810810810810815</v>
      </c>
      <c r="Y163" s="563">
        <v>2296</v>
      </c>
      <c r="Z163" s="564">
        <v>2296</v>
      </c>
      <c r="AA163" s="564">
        <v>1864</v>
      </c>
      <c r="AB163" s="564">
        <v>880</v>
      </c>
      <c r="AC163" s="564">
        <v>737</v>
      </c>
      <c r="AD163" s="565">
        <f t="shared" si="208"/>
        <v>0.38327526132404183</v>
      </c>
      <c r="AE163" s="566">
        <f t="shared" si="209"/>
        <v>0.47210300429184548</v>
      </c>
      <c r="AF163" s="563">
        <v>2084</v>
      </c>
      <c r="AG163" s="564">
        <v>2077</v>
      </c>
      <c r="AH163" s="564">
        <v>1641</v>
      </c>
      <c r="AI163" s="564">
        <v>739</v>
      </c>
      <c r="AJ163" s="564">
        <v>620</v>
      </c>
      <c r="AK163" s="565">
        <f t="shared" si="210"/>
        <v>0.35580163697640826</v>
      </c>
      <c r="AL163" s="566">
        <f t="shared" si="211"/>
        <v>0.45033516148689823</v>
      </c>
      <c r="AM163" s="563">
        <v>1896</v>
      </c>
      <c r="AN163" s="564">
        <v>1889</v>
      </c>
      <c r="AO163" s="564">
        <v>1460</v>
      </c>
      <c r="AP163" s="564">
        <v>674</v>
      </c>
      <c r="AQ163" s="564">
        <v>533</v>
      </c>
      <c r="AR163" s="565">
        <f t="shared" si="212"/>
        <v>0.35680254102699843</v>
      </c>
      <c r="AS163" s="566">
        <f t="shared" si="213"/>
        <v>0.46164383561643835</v>
      </c>
      <c r="AT163" s="563">
        <v>1662</v>
      </c>
      <c r="AU163" s="564">
        <v>1653</v>
      </c>
      <c r="AV163" s="564">
        <v>1250</v>
      </c>
      <c r="AW163" s="564">
        <v>602</v>
      </c>
      <c r="AX163" s="564">
        <v>499</v>
      </c>
      <c r="AY163" s="565">
        <f t="shared" si="214"/>
        <v>0.36418632788868721</v>
      </c>
      <c r="AZ163" s="566">
        <f t="shared" si="215"/>
        <v>0.48159999999999997</v>
      </c>
      <c r="BA163" s="563">
        <v>1428</v>
      </c>
      <c r="BB163" s="564">
        <v>1414</v>
      </c>
      <c r="BC163" s="564">
        <v>1049</v>
      </c>
      <c r="BD163" s="564">
        <v>608</v>
      </c>
      <c r="BE163" s="564">
        <v>503</v>
      </c>
      <c r="BF163" s="565">
        <f t="shared" si="216"/>
        <v>0.42998585572843001</v>
      </c>
      <c r="BG163" s="566">
        <f t="shared" si="217"/>
        <v>0.57959961868446142</v>
      </c>
      <c r="BH163" s="563">
        <v>1249</v>
      </c>
      <c r="BI163" s="564">
        <v>1244</v>
      </c>
      <c r="BJ163" s="564">
        <v>976</v>
      </c>
      <c r="BK163" s="564">
        <v>596</v>
      </c>
      <c r="BL163" s="564">
        <v>485</v>
      </c>
      <c r="BM163" s="565">
        <f t="shared" si="218"/>
        <v>0.47909967845659163</v>
      </c>
      <c r="BN163" s="566">
        <f t="shared" si="219"/>
        <v>0.61065573770491799</v>
      </c>
      <c r="BO163" s="563">
        <v>1160</v>
      </c>
      <c r="BP163" s="564">
        <v>1148</v>
      </c>
      <c r="BQ163" s="564">
        <v>889</v>
      </c>
      <c r="BR163" s="564">
        <v>571</v>
      </c>
      <c r="BS163" s="564">
        <v>464</v>
      </c>
      <c r="BT163" s="565">
        <f t="shared" si="220"/>
        <v>0.49738675958188155</v>
      </c>
      <c r="BU163" s="566">
        <f t="shared" si="221"/>
        <v>0.64229471316085485</v>
      </c>
      <c r="BV163" s="563">
        <v>1207</v>
      </c>
      <c r="BW163" s="564">
        <v>1194</v>
      </c>
      <c r="BX163" s="564">
        <v>925</v>
      </c>
      <c r="BY163" s="564">
        <v>640</v>
      </c>
      <c r="BZ163" s="564">
        <v>542</v>
      </c>
      <c r="CA163" s="565">
        <f t="shared" si="222"/>
        <v>0.53601340033500833</v>
      </c>
      <c r="CB163" s="566">
        <f t="shared" si="223"/>
        <v>0.69189189189189193</v>
      </c>
      <c r="CC163" s="563">
        <v>1156</v>
      </c>
      <c r="CD163" s="564">
        <v>1145</v>
      </c>
      <c r="CE163" s="564">
        <v>922</v>
      </c>
      <c r="CF163" s="564">
        <v>641</v>
      </c>
      <c r="CG163" s="564">
        <v>536</v>
      </c>
      <c r="CH163" s="565">
        <f t="shared" si="224"/>
        <v>0.55982532751091707</v>
      </c>
      <c r="CI163" s="566">
        <f t="shared" si="225"/>
        <v>0.6952277657266811</v>
      </c>
      <c r="CJ163" s="563">
        <v>1383</v>
      </c>
      <c r="CK163" s="564">
        <v>1364</v>
      </c>
      <c r="CL163" s="564">
        <v>1194</v>
      </c>
      <c r="CM163" s="564">
        <v>884</v>
      </c>
      <c r="CN163" s="564">
        <v>586</v>
      </c>
      <c r="CO163" s="565">
        <f t="shared" si="226"/>
        <v>0.64809384164222872</v>
      </c>
      <c r="CP163" s="565">
        <f t="shared" si="227"/>
        <v>0.74036850921273034</v>
      </c>
      <c r="CQ163" s="565">
        <v>0.65175953079178883</v>
      </c>
      <c r="CR163" s="566">
        <v>0.74455611390284759</v>
      </c>
    </row>
    <row r="164" spans="1:96" s="4" customFormat="1" x14ac:dyDescent="0.25">
      <c r="A164" s="560" t="s">
        <v>404</v>
      </c>
      <c r="B164" s="561" t="s">
        <v>410</v>
      </c>
      <c r="C164" s="562" t="s">
        <v>411</v>
      </c>
      <c r="D164" s="563">
        <v>3346</v>
      </c>
      <c r="E164" s="564">
        <v>3257</v>
      </c>
      <c r="F164" s="564">
        <v>2357</v>
      </c>
      <c r="G164" s="564">
        <v>788</v>
      </c>
      <c r="H164" s="564">
        <v>493</v>
      </c>
      <c r="I164" s="565">
        <f t="shared" si="178"/>
        <v>0.24194043598403439</v>
      </c>
      <c r="J164" s="566">
        <f t="shared" si="179"/>
        <v>0.3343232923207467</v>
      </c>
      <c r="K164" s="563">
        <v>3205</v>
      </c>
      <c r="L164" s="564">
        <v>3117</v>
      </c>
      <c r="M164" s="564">
        <v>2522</v>
      </c>
      <c r="N164" s="564">
        <v>810</v>
      </c>
      <c r="O164" s="564">
        <v>492</v>
      </c>
      <c r="P164" s="565">
        <f t="shared" si="206"/>
        <v>0.25986525505293551</v>
      </c>
      <c r="Q164" s="566">
        <f t="shared" si="207"/>
        <v>0.32117367168913563</v>
      </c>
      <c r="R164" s="563">
        <v>3314</v>
      </c>
      <c r="S164" s="564">
        <v>3223</v>
      </c>
      <c r="T164" s="564">
        <v>2412</v>
      </c>
      <c r="U164" s="564">
        <v>732</v>
      </c>
      <c r="V164" s="564">
        <v>483</v>
      </c>
      <c r="W164" s="565">
        <f t="shared" si="176"/>
        <v>0.22711759230530562</v>
      </c>
      <c r="X164" s="566">
        <f t="shared" si="177"/>
        <v>0.30348258706467662</v>
      </c>
      <c r="Y164" s="563">
        <v>3049</v>
      </c>
      <c r="Z164" s="564">
        <v>2973</v>
      </c>
      <c r="AA164" s="564">
        <v>2284</v>
      </c>
      <c r="AB164" s="564">
        <v>663</v>
      </c>
      <c r="AC164" s="564">
        <v>415</v>
      </c>
      <c r="AD164" s="565">
        <f t="shared" si="208"/>
        <v>0.22300706357214933</v>
      </c>
      <c r="AE164" s="566">
        <f t="shared" si="209"/>
        <v>0.29028021015761823</v>
      </c>
      <c r="AF164" s="563">
        <v>2440</v>
      </c>
      <c r="AG164" s="564">
        <v>2394</v>
      </c>
      <c r="AH164" s="564">
        <v>1890</v>
      </c>
      <c r="AI164" s="564">
        <v>614</v>
      </c>
      <c r="AJ164" s="564">
        <v>449</v>
      </c>
      <c r="AK164" s="565">
        <f t="shared" si="210"/>
        <v>0.25647451963241436</v>
      </c>
      <c r="AL164" s="566">
        <f t="shared" si="211"/>
        <v>0.32486772486772486</v>
      </c>
      <c r="AM164" s="563">
        <v>1800</v>
      </c>
      <c r="AN164" s="564">
        <v>1771</v>
      </c>
      <c r="AO164" s="564">
        <v>1257</v>
      </c>
      <c r="AP164" s="564">
        <v>630</v>
      </c>
      <c r="AQ164" s="564">
        <v>451</v>
      </c>
      <c r="AR164" s="565">
        <f t="shared" si="212"/>
        <v>0.35573122529644269</v>
      </c>
      <c r="AS164" s="566">
        <f t="shared" si="213"/>
        <v>0.50119331742243434</v>
      </c>
      <c r="AT164" s="563">
        <v>1842</v>
      </c>
      <c r="AU164" s="564">
        <v>1794</v>
      </c>
      <c r="AV164" s="564">
        <v>1436</v>
      </c>
      <c r="AW164" s="564">
        <v>470</v>
      </c>
      <c r="AX164" s="564">
        <v>310</v>
      </c>
      <c r="AY164" s="565">
        <f t="shared" si="214"/>
        <v>0.26198439241917504</v>
      </c>
      <c r="AZ164" s="566">
        <f t="shared" si="215"/>
        <v>0.32729805013927576</v>
      </c>
      <c r="BA164" s="563">
        <v>1689</v>
      </c>
      <c r="BB164" s="564">
        <v>1637</v>
      </c>
      <c r="BC164" s="564">
        <v>1358</v>
      </c>
      <c r="BD164" s="564">
        <v>566</v>
      </c>
      <c r="BE164" s="564">
        <v>380</v>
      </c>
      <c r="BF164" s="565">
        <f t="shared" si="216"/>
        <v>0.34575442883323154</v>
      </c>
      <c r="BG164" s="566">
        <f t="shared" si="217"/>
        <v>0.41678939617083949</v>
      </c>
      <c r="BH164" s="563">
        <v>1552</v>
      </c>
      <c r="BI164" s="564">
        <v>1511</v>
      </c>
      <c r="BJ164" s="564">
        <v>1243</v>
      </c>
      <c r="BK164" s="564">
        <v>542</v>
      </c>
      <c r="BL164" s="564">
        <v>394</v>
      </c>
      <c r="BM164" s="565">
        <f t="shared" si="218"/>
        <v>0.35870284579748513</v>
      </c>
      <c r="BN164" s="566">
        <f t="shared" si="219"/>
        <v>0.43604183427192278</v>
      </c>
      <c r="BO164" s="563">
        <v>1541</v>
      </c>
      <c r="BP164" s="564">
        <v>1511</v>
      </c>
      <c r="BQ164" s="564">
        <v>1147</v>
      </c>
      <c r="BR164" s="564">
        <v>628</v>
      </c>
      <c r="BS164" s="564">
        <v>480</v>
      </c>
      <c r="BT164" s="565">
        <f t="shared" si="220"/>
        <v>0.41561879549966907</v>
      </c>
      <c r="BU164" s="566">
        <f t="shared" si="221"/>
        <v>0.54751525719267657</v>
      </c>
      <c r="BV164" s="563">
        <v>1647</v>
      </c>
      <c r="BW164" s="564">
        <v>1602</v>
      </c>
      <c r="BX164" s="564">
        <v>1244</v>
      </c>
      <c r="BY164" s="564">
        <v>663</v>
      </c>
      <c r="BZ164" s="564">
        <v>534</v>
      </c>
      <c r="CA164" s="565">
        <f t="shared" si="222"/>
        <v>0.41385767790262173</v>
      </c>
      <c r="CB164" s="566">
        <f t="shared" si="223"/>
        <v>0.53295819935691313</v>
      </c>
      <c r="CC164" s="563">
        <v>1602</v>
      </c>
      <c r="CD164" s="564">
        <v>1568</v>
      </c>
      <c r="CE164" s="564">
        <v>1202</v>
      </c>
      <c r="CF164" s="564">
        <v>444</v>
      </c>
      <c r="CG164" s="564">
        <v>410</v>
      </c>
      <c r="CH164" s="565">
        <f t="shared" si="224"/>
        <v>0.28316326530612246</v>
      </c>
      <c r="CI164" s="566">
        <f t="shared" si="225"/>
        <v>0.36938435940099834</v>
      </c>
      <c r="CJ164" s="563">
        <v>1800</v>
      </c>
      <c r="CK164" s="564">
        <v>1734</v>
      </c>
      <c r="CL164" s="564">
        <v>1366</v>
      </c>
      <c r="CM164" s="564">
        <v>491</v>
      </c>
      <c r="CN164" s="564">
        <v>447</v>
      </c>
      <c r="CO164" s="565">
        <f t="shared" si="226"/>
        <v>0.28316032295271049</v>
      </c>
      <c r="CP164" s="565">
        <f t="shared" si="227"/>
        <v>0.35944363103953147</v>
      </c>
      <c r="CQ164" s="565">
        <v>0.31314878892733566</v>
      </c>
      <c r="CR164" s="566">
        <v>0.39751098096632503</v>
      </c>
    </row>
    <row r="165" spans="1:96" s="4" customFormat="1" x14ac:dyDescent="0.25">
      <c r="A165" s="560" t="s">
        <v>404</v>
      </c>
      <c r="B165" s="561" t="s">
        <v>412</v>
      </c>
      <c r="C165" s="562" t="s">
        <v>413</v>
      </c>
      <c r="D165" s="563">
        <v>1812</v>
      </c>
      <c r="E165" s="564">
        <v>1708</v>
      </c>
      <c r="F165" s="564">
        <v>1401</v>
      </c>
      <c r="G165" s="564">
        <v>1020</v>
      </c>
      <c r="H165" s="564">
        <v>881</v>
      </c>
      <c r="I165" s="565">
        <f t="shared" si="178"/>
        <v>0.59718969555035128</v>
      </c>
      <c r="J165" s="566">
        <f t="shared" si="179"/>
        <v>0.72805139186295498</v>
      </c>
      <c r="K165" s="563">
        <v>1827</v>
      </c>
      <c r="L165" s="564">
        <v>1719</v>
      </c>
      <c r="M165" s="564">
        <v>1396</v>
      </c>
      <c r="N165" s="564">
        <v>985</v>
      </c>
      <c r="O165" s="564">
        <v>918</v>
      </c>
      <c r="P165" s="565">
        <f t="shared" si="206"/>
        <v>0.57300756253635832</v>
      </c>
      <c r="Q165" s="566">
        <f t="shared" si="207"/>
        <v>0.70558739255014324</v>
      </c>
      <c r="R165" s="563">
        <v>2021</v>
      </c>
      <c r="S165" s="564">
        <v>1870</v>
      </c>
      <c r="T165" s="564">
        <v>1476</v>
      </c>
      <c r="U165" s="564">
        <v>847</v>
      </c>
      <c r="V165" s="564">
        <v>785</v>
      </c>
      <c r="W165" s="565">
        <f t="shared" si="176"/>
        <v>0.45294117647058824</v>
      </c>
      <c r="X165" s="566">
        <f t="shared" si="177"/>
        <v>0.57384823848238486</v>
      </c>
      <c r="Y165" s="563">
        <v>1948</v>
      </c>
      <c r="Z165" s="564">
        <v>1830</v>
      </c>
      <c r="AA165" s="564">
        <v>1425</v>
      </c>
      <c r="AB165" s="564">
        <v>859</v>
      </c>
      <c r="AC165" s="564">
        <v>774</v>
      </c>
      <c r="AD165" s="565">
        <f t="shared" si="208"/>
        <v>0.46939890710382515</v>
      </c>
      <c r="AE165" s="566">
        <f t="shared" si="209"/>
        <v>0.60280701754385968</v>
      </c>
      <c r="AF165" s="563">
        <v>1843</v>
      </c>
      <c r="AG165" s="564">
        <v>1710</v>
      </c>
      <c r="AH165" s="564">
        <v>1382</v>
      </c>
      <c r="AI165" s="564">
        <v>734</v>
      </c>
      <c r="AJ165" s="564">
        <v>633</v>
      </c>
      <c r="AK165" s="565">
        <f t="shared" si="210"/>
        <v>0.42923976608187137</v>
      </c>
      <c r="AL165" s="566">
        <f t="shared" si="211"/>
        <v>0.53111432706222861</v>
      </c>
      <c r="AM165" s="563">
        <v>1429</v>
      </c>
      <c r="AN165" s="564">
        <v>1330</v>
      </c>
      <c r="AO165" s="564">
        <v>1019</v>
      </c>
      <c r="AP165" s="564">
        <v>530</v>
      </c>
      <c r="AQ165" s="564">
        <v>523</v>
      </c>
      <c r="AR165" s="565">
        <f t="shared" si="212"/>
        <v>0.39849624060150374</v>
      </c>
      <c r="AS165" s="566">
        <f t="shared" si="213"/>
        <v>0.52011776251226693</v>
      </c>
      <c r="AT165" s="563">
        <v>1273</v>
      </c>
      <c r="AU165" s="564">
        <v>1216</v>
      </c>
      <c r="AV165" s="564">
        <v>945</v>
      </c>
      <c r="AW165" s="564">
        <v>613</v>
      </c>
      <c r="AX165" s="564">
        <v>550</v>
      </c>
      <c r="AY165" s="565">
        <f t="shared" si="214"/>
        <v>0.50411184210526316</v>
      </c>
      <c r="AZ165" s="566">
        <f t="shared" si="215"/>
        <v>0.64867724867724863</v>
      </c>
      <c r="BA165" s="563">
        <v>1139</v>
      </c>
      <c r="BB165" s="564">
        <v>1069</v>
      </c>
      <c r="BC165" s="564">
        <v>856</v>
      </c>
      <c r="BD165" s="564">
        <v>487</v>
      </c>
      <c r="BE165" s="564">
        <v>486</v>
      </c>
      <c r="BF165" s="565">
        <f t="shared" si="216"/>
        <v>0.45556594948550044</v>
      </c>
      <c r="BG165" s="566">
        <f t="shared" si="217"/>
        <v>0.56892523364485981</v>
      </c>
      <c r="BH165" s="563">
        <v>1095</v>
      </c>
      <c r="BI165" s="564">
        <v>1045</v>
      </c>
      <c r="BJ165" s="564">
        <v>832</v>
      </c>
      <c r="BK165" s="564">
        <v>496</v>
      </c>
      <c r="BL165" s="564">
        <v>496</v>
      </c>
      <c r="BM165" s="565">
        <f t="shared" si="218"/>
        <v>0.47464114832535886</v>
      </c>
      <c r="BN165" s="566">
        <f t="shared" si="219"/>
        <v>0.59615384615384615</v>
      </c>
      <c r="BO165" s="563">
        <v>1111</v>
      </c>
      <c r="BP165" s="564">
        <v>1044</v>
      </c>
      <c r="BQ165" s="564">
        <v>829</v>
      </c>
      <c r="BR165" s="564">
        <v>497</v>
      </c>
      <c r="BS165" s="564">
        <v>497</v>
      </c>
      <c r="BT165" s="565">
        <f t="shared" si="220"/>
        <v>0.47605363984674332</v>
      </c>
      <c r="BU165" s="566">
        <f t="shared" si="221"/>
        <v>0.59951749095295537</v>
      </c>
      <c r="BV165" s="563">
        <v>1534</v>
      </c>
      <c r="BW165" s="564">
        <v>1431</v>
      </c>
      <c r="BX165" s="564">
        <v>1189</v>
      </c>
      <c r="BY165" s="564">
        <v>551</v>
      </c>
      <c r="BZ165" s="564">
        <v>551</v>
      </c>
      <c r="CA165" s="565">
        <f t="shared" si="222"/>
        <v>0.38504542278127185</v>
      </c>
      <c r="CB165" s="566">
        <f t="shared" si="223"/>
        <v>0.46341463414634149</v>
      </c>
      <c r="CC165" s="563">
        <v>1160</v>
      </c>
      <c r="CD165" s="564">
        <v>1147</v>
      </c>
      <c r="CE165" s="564">
        <v>916</v>
      </c>
      <c r="CF165" s="564">
        <v>507</v>
      </c>
      <c r="CG165" s="564">
        <v>432</v>
      </c>
      <c r="CH165" s="565">
        <f t="shared" si="224"/>
        <v>0.44202266782911942</v>
      </c>
      <c r="CI165" s="566">
        <f t="shared" si="225"/>
        <v>0.55349344978165937</v>
      </c>
      <c r="CJ165" s="563">
        <v>1320</v>
      </c>
      <c r="CK165" s="564">
        <v>1287</v>
      </c>
      <c r="CL165" s="564">
        <v>1051</v>
      </c>
      <c r="CM165" s="564">
        <v>470</v>
      </c>
      <c r="CN165" s="564">
        <v>445</v>
      </c>
      <c r="CO165" s="565">
        <f t="shared" si="226"/>
        <v>0.36519036519036518</v>
      </c>
      <c r="CP165" s="565">
        <f t="shared" si="227"/>
        <v>0.44719314938154137</v>
      </c>
      <c r="CQ165" s="565">
        <v>0.4630924630924631</v>
      </c>
      <c r="CR165" s="566">
        <v>0.56707897240723126</v>
      </c>
    </row>
    <row r="166" spans="1:96" s="4" customFormat="1" x14ac:dyDescent="0.25">
      <c r="A166" s="560" t="s">
        <v>404</v>
      </c>
      <c r="B166" s="561" t="s">
        <v>414</v>
      </c>
      <c r="C166" s="562" t="s">
        <v>415</v>
      </c>
      <c r="D166" s="563">
        <v>3001</v>
      </c>
      <c r="E166" s="564">
        <v>2999</v>
      </c>
      <c r="F166" s="564">
        <v>2999</v>
      </c>
      <c r="G166" s="564">
        <v>659</v>
      </c>
      <c r="H166" s="564">
        <v>659</v>
      </c>
      <c r="I166" s="565">
        <f t="shared" si="178"/>
        <v>0.21973991330443482</v>
      </c>
      <c r="J166" s="566">
        <f t="shared" si="179"/>
        <v>0.21973991330443482</v>
      </c>
      <c r="K166" s="563">
        <v>3094</v>
      </c>
      <c r="L166" s="564">
        <v>3093</v>
      </c>
      <c r="M166" s="564">
        <v>3093</v>
      </c>
      <c r="N166" s="564">
        <v>732</v>
      </c>
      <c r="O166" s="564">
        <v>732</v>
      </c>
      <c r="P166" s="565">
        <f t="shared" si="206"/>
        <v>0.23666343355965083</v>
      </c>
      <c r="Q166" s="566">
        <f t="shared" si="207"/>
        <v>0.23666343355965083</v>
      </c>
      <c r="R166" s="563">
        <v>2505</v>
      </c>
      <c r="S166" s="564">
        <v>2471</v>
      </c>
      <c r="T166" s="564">
        <v>2471</v>
      </c>
      <c r="U166" s="564">
        <v>810</v>
      </c>
      <c r="V166" s="564">
        <v>810</v>
      </c>
      <c r="W166" s="565">
        <f t="shared" si="176"/>
        <v>0.32780250910562525</v>
      </c>
      <c r="X166" s="566">
        <f t="shared" si="177"/>
        <v>0.32780250910562525</v>
      </c>
      <c r="Y166" s="563">
        <v>2067</v>
      </c>
      <c r="Z166" s="564">
        <v>2041</v>
      </c>
      <c r="AA166" s="564">
        <v>2041</v>
      </c>
      <c r="AB166" s="564">
        <v>616</v>
      </c>
      <c r="AC166" s="564">
        <v>616</v>
      </c>
      <c r="AD166" s="565">
        <f t="shared" si="208"/>
        <v>0.30181283684468396</v>
      </c>
      <c r="AE166" s="566">
        <f t="shared" si="209"/>
        <v>0.30181283684468396</v>
      </c>
      <c r="AF166" s="563">
        <v>1652</v>
      </c>
      <c r="AG166" s="564">
        <v>1629</v>
      </c>
      <c r="AH166" s="564">
        <v>1141</v>
      </c>
      <c r="AI166" s="564">
        <v>619</v>
      </c>
      <c r="AJ166" s="564">
        <v>618</v>
      </c>
      <c r="AK166" s="565">
        <f t="shared" si="210"/>
        <v>0.37998772252915897</v>
      </c>
      <c r="AL166" s="566">
        <f t="shared" si="211"/>
        <v>0.54250657318141982</v>
      </c>
      <c r="AM166" s="563">
        <v>1393</v>
      </c>
      <c r="AN166" s="564">
        <v>1362</v>
      </c>
      <c r="AO166" s="564">
        <v>1362</v>
      </c>
      <c r="AP166" s="564">
        <v>529</v>
      </c>
      <c r="AQ166" s="564">
        <v>529</v>
      </c>
      <c r="AR166" s="565">
        <f t="shared" si="212"/>
        <v>0.38839941262848754</v>
      </c>
      <c r="AS166" s="566">
        <f t="shared" si="213"/>
        <v>0.38839941262848754</v>
      </c>
      <c r="AT166" s="563">
        <v>1428</v>
      </c>
      <c r="AU166" s="564">
        <v>1395</v>
      </c>
      <c r="AV166" s="564">
        <v>1395</v>
      </c>
      <c r="AW166" s="564">
        <v>548</v>
      </c>
      <c r="AX166" s="564">
        <v>545</v>
      </c>
      <c r="AY166" s="565">
        <f t="shared" si="214"/>
        <v>0.392831541218638</v>
      </c>
      <c r="AZ166" s="566">
        <f t="shared" si="215"/>
        <v>0.392831541218638</v>
      </c>
      <c r="BA166" s="563">
        <v>1172</v>
      </c>
      <c r="BB166" s="564">
        <v>1148</v>
      </c>
      <c r="BC166" s="564">
        <v>1148</v>
      </c>
      <c r="BD166" s="564">
        <v>497</v>
      </c>
      <c r="BE166" s="564">
        <v>496</v>
      </c>
      <c r="BF166" s="565">
        <f t="shared" si="216"/>
        <v>0.43292682926829268</v>
      </c>
      <c r="BG166" s="566">
        <f t="shared" si="217"/>
        <v>0.43292682926829268</v>
      </c>
      <c r="BH166" s="563">
        <v>1112</v>
      </c>
      <c r="BI166" s="564">
        <v>1080</v>
      </c>
      <c r="BJ166" s="564">
        <v>1080</v>
      </c>
      <c r="BK166" s="564">
        <v>449</v>
      </c>
      <c r="BL166" s="564">
        <v>449</v>
      </c>
      <c r="BM166" s="565">
        <f t="shared" si="218"/>
        <v>0.41574074074074074</v>
      </c>
      <c r="BN166" s="566">
        <f t="shared" si="219"/>
        <v>0.41574074074074074</v>
      </c>
      <c r="BO166" s="563">
        <v>888</v>
      </c>
      <c r="BP166" s="564">
        <v>860</v>
      </c>
      <c r="BQ166" s="564">
        <v>860</v>
      </c>
      <c r="BR166" s="564">
        <v>380</v>
      </c>
      <c r="BS166" s="564">
        <v>379</v>
      </c>
      <c r="BT166" s="565">
        <f t="shared" si="220"/>
        <v>0.44186046511627908</v>
      </c>
      <c r="BU166" s="566">
        <f t="shared" si="221"/>
        <v>0.44186046511627908</v>
      </c>
      <c r="BV166" s="563">
        <v>848</v>
      </c>
      <c r="BW166" s="564">
        <v>810</v>
      </c>
      <c r="BX166" s="564">
        <v>810</v>
      </c>
      <c r="BY166" s="564">
        <v>407</v>
      </c>
      <c r="BZ166" s="564">
        <v>404</v>
      </c>
      <c r="CA166" s="565">
        <f t="shared" si="222"/>
        <v>0.5024691358024691</v>
      </c>
      <c r="CB166" s="566">
        <f t="shared" si="223"/>
        <v>0.5024691358024691</v>
      </c>
      <c r="CC166" s="563">
        <v>805</v>
      </c>
      <c r="CD166" s="564">
        <v>773</v>
      </c>
      <c r="CE166" s="564">
        <v>773</v>
      </c>
      <c r="CF166" s="564">
        <v>395</v>
      </c>
      <c r="CG166" s="564">
        <v>384</v>
      </c>
      <c r="CH166" s="565">
        <f t="shared" si="224"/>
        <v>0.51099611901681763</v>
      </c>
      <c r="CI166" s="566">
        <f t="shared" si="225"/>
        <v>0.51099611901681763</v>
      </c>
      <c r="CJ166" s="563">
        <v>814</v>
      </c>
      <c r="CK166" s="564">
        <v>780</v>
      </c>
      <c r="CL166" s="564">
        <v>778</v>
      </c>
      <c r="CM166" s="564">
        <v>465</v>
      </c>
      <c r="CN166" s="564">
        <v>391</v>
      </c>
      <c r="CO166" s="565">
        <f t="shared" si="226"/>
        <v>0.59615384615384615</v>
      </c>
      <c r="CP166" s="565">
        <f t="shared" si="227"/>
        <v>0.59768637532133673</v>
      </c>
      <c r="CQ166" s="565">
        <v>0.78717948717948716</v>
      </c>
      <c r="CR166" s="566">
        <v>0.78920308483290491</v>
      </c>
    </row>
    <row r="167" spans="1:96" s="4" customFormat="1" x14ac:dyDescent="0.25">
      <c r="A167" s="569" t="s">
        <v>404</v>
      </c>
      <c r="B167" s="570" t="s">
        <v>416</v>
      </c>
      <c r="C167" s="591" t="s">
        <v>417</v>
      </c>
      <c r="D167" s="572">
        <v>864</v>
      </c>
      <c r="E167" s="573">
        <v>864</v>
      </c>
      <c r="F167" s="573">
        <v>536</v>
      </c>
      <c r="G167" s="573">
        <v>416</v>
      </c>
      <c r="H167" s="573">
        <v>281</v>
      </c>
      <c r="I167" s="574">
        <f t="shared" si="178"/>
        <v>0.48148148148148145</v>
      </c>
      <c r="J167" s="575">
        <f t="shared" si="179"/>
        <v>0.77611940298507465</v>
      </c>
      <c r="K167" s="572">
        <v>1018</v>
      </c>
      <c r="L167" s="573">
        <v>1012</v>
      </c>
      <c r="M167" s="573">
        <v>732</v>
      </c>
      <c r="N167" s="573">
        <v>571</v>
      </c>
      <c r="O167" s="573">
        <v>316</v>
      </c>
      <c r="P167" s="574">
        <f t="shared" si="206"/>
        <v>0.56422924901185767</v>
      </c>
      <c r="Q167" s="575">
        <f t="shared" si="207"/>
        <v>0.7800546448087432</v>
      </c>
      <c r="R167" s="572">
        <v>932</v>
      </c>
      <c r="S167" s="573">
        <v>918</v>
      </c>
      <c r="T167" s="573">
        <v>688</v>
      </c>
      <c r="U167" s="573">
        <v>587</v>
      </c>
      <c r="V167" s="573">
        <v>316</v>
      </c>
      <c r="W167" s="574">
        <f t="shared" si="176"/>
        <v>0.63943355119825707</v>
      </c>
      <c r="X167" s="575">
        <f t="shared" si="177"/>
        <v>0.85319767441860461</v>
      </c>
      <c r="Y167" s="572">
        <v>827</v>
      </c>
      <c r="Z167" s="573">
        <v>815</v>
      </c>
      <c r="AA167" s="573">
        <v>686</v>
      </c>
      <c r="AB167" s="573">
        <v>552</v>
      </c>
      <c r="AC167" s="573">
        <v>287</v>
      </c>
      <c r="AD167" s="574">
        <f t="shared" si="208"/>
        <v>0.67730061349693249</v>
      </c>
      <c r="AE167" s="575">
        <f t="shared" si="209"/>
        <v>0.80466472303206993</v>
      </c>
      <c r="AF167" s="572">
        <v>731</v>
      </c>
      <c r="AG167" s="573">
        <v>723</v>
      </c>
      <c r="AH167" s="573">
        <v>581</v>
      </c>
      <c r="AI167" s="573">
        <v>494</v>
      </c>
      <c r="AJ167" s="573">
        <v>261</v>
      </c>
      <c r="AK167" s="574">
        <f t="shared" si="210"/>
        <v>0.68326417704011067</v>
      </c>
      <c r="AL167" s="575">
        <f t="shared" si="211"/>
        <v>0.85025817555938032</v>
      </c>
      <c r="AM167" s="572">
        <v>635</v>
      </c>
      <c r="AN167" s="573">
        <v>623</v>
      </c>
      <c r="AO167" s="573">
        <v>490</v>
      </c>
      <c r="AP167" s="573">
        <v>450</v>
      </c>
      <c r="AQ167" s="573">
        <v>245</v>
      </c>
      <c r="AR167" s="574">
        <f t="shared" si="212"/>
        <v>0.7223113964686998</v>
      </c>
      <c r="AS167" s="575">
        <f t="shared" si="213"/>
        <v>0.91836734693877553</v>
      </c>
      <c r="AT167" s="572">
        <v>529</v>
      </c>
      <c r="AU167" s="573">
        <v>522</v>
      </c>
      <c r="AV167" s="573">
        <v>413</v>
      </c>
      <c r="AW167" s="573">
        <v>360</v>
      </c>
      <c r="AX167" s="573">
        <v>196</v>
      </c>
      <c r="AY167" s="574">
        <f t="shared" si="214"/>
        <v>0.68965517241379315</v>
      </c>
      <c r="AZ167" s="575">
        <f t="shared" si="215"/>
        <v>0.87167070217917675</v>
      </c>
      <c r="BA167" s="572">
        <v>380</v>
      </c>
      <c r="BB167" s="573">
        <v>378</v>
      </c>
      <c r="BC167" s="573">
        <v>303</v>
      </c>
      <c r="BD167" s="573">
        <v>257</v>
      </c>
      <c r="BE167" s="573">
        <v>141</v>
      </c>
      <c r="BF167" s="574">
        <f t="shared" si="216"/>
        <v>0.67989417989417988</v>
      </c>
      <c r="BG167" s="575">
        <f t="shared" si="217"/>
        <v>0.84818481848184824</v>
      </c>
      <c r="BH167" s="572">
        <v>342</v>
      </c>
      <c r="BI167" s="573">
        <v>340</v>
      </c>
      <c r="BJ167" s="573">
        <v>296</v>
      </c>
      <c r="BK167" s="573">
        <v>264</v>
      </c>
      <c r="BL167" s="573">
        <v>146</v>
      </c>
      <c r="BM167" s="574">
        <f t="shared" si="218"/>
        <v>0.77647058823529413</v>
      </c>
      <c r="BN167" s="575">
        <f t="shared" si="219"/>
        <v>0.89189189189189189</v>
      </c>
      <c r="BO167" s="572">
        <v>278</v>
      </c>
      <c r="BP167" s="573">
        <v>276</v>
      </c>
      <c r="BQ167" s="573">
        <v>224</v>
      </c>
      <c r="BR167" s="573">
        <v>215</v>
      </c>
      <c r="BS167" s="573">
        <v>128</v>
      </c>
      <c r="BT167" s="574">
        <f t="shared" si="220"/>
        <v>0.77898550724637683</v>
      </c>
      <c r="BU167" s="575">
        <f t="shared" si="221"/>
        <v>0.9598214285714286</v>
      </c>
      <c r="BV167" s="572">
        <v>284</v>
      </c>
      <c r="BW167" s="573">
        <v>282</v>
      </c>
      <c r="BX167" s="573">
        <v>245</v>
      </c>
      <c r="BY167" s="573">
        <v>236</v>
      </c>
      <c r="BZ167" s="573">
        <v>115</v>
      </c>
      <c r="CA167" s="574">
        <f t="shared" si="222"/>
        <v>0.83687943262411346</v>
      </c>
      <c r="CB167" s="575">
        <f t="shared" si="223"/>
        <v>0.96326530612244898</v>
      </c>
      <c r="CC167" s="572">
        <v>283</v>
      </c>
      <c r="CD167" s="573">
        <v>281</v>
      </c>
      <c r="CE167" s="573">
        <v>259</v>
      </c>
      <c r="CF167" s="573">
        <v>259</v>
      </c>
      <c r="CG167" s="573">
        <v>134</v>
      </c>
      <c r="CH167" s="574">
        <f t="shared" si="224"/>
        <v>0.92170818505338081</v>
      </c>
      <c r="CI167" s="575">
        <f t="shared" si="225"/>
        <v>1</v>
      </c>
      <c r="CJ167" s="572">
        <v>343</v>
      </c>
      <c r="CK167" s="573">
        <v>340</v>
      </c>
      <c r="CL167" s="573">
        <v>308</v>
      </c>
      <c r="CM167" s="573">
        <v>301</v>
      </c>
      <c r="CN167" s="573">
        <v>144</v>
      </c>
      <c r="CO167" s="574">
        <f t="shared" si="226"/>
        <v>0.88529411764705879</v>
      </c>
      <c r="CP167" s="574">
        <f t="shared" si="227"/>
        <v>0.97727272727272729</v>
      </c>
      <c r="CQ167" s="574">
        <v>0.88529411764705879</v>
      </c>
      <c r="CR167" s="575">
        <v>0.97727272727272729</v>
      </c>
    </row>
    <row r="168" spans="1:96" s="4" customFormat="1" x14ac:dyDescent="0.25">
      <c r="A168" s="610" t="s">
        <v>418</v>
      </c>
      <c r="B168" s="546" t="s">
        <v>419</v>
      </c>
      <c r="C168" s="612"/>
      <c r="D168" s="617">
        <v>13672</v>
      </c>
      <c r="E168" s="618">
        <v>10275</v>
      </c>
      <c r="F168" s="618">
        <v>8309</v>
      </c>
      <c r="G168" s="618">
        <v>6695</v>
      </c>
      <c r="H168" s="619">
        <v>5546</v>
      </c>
      <c r="I168" s="620">
        <f t="shared" si="178"/>
        <v>0.65158150851581509</v>
      </c>
      <c r="J168" s="621">
        <f t="shared" si="179"/>
        <v>0.80575279817065837</v>
      </c>
      <c r="K168" s="617">
        <v>14116</v>
      </c>
      <c r="L168" s="618">
        <v>10889</v>
      </c>
      <c r="M168" s="618">
        <v>8748</v>
      </c>
      <c r="N168" s="618">
        <v>6781</v>
      </c>
      <c r="O168" s="619">
        <v>5760</v>
      </c>
      <c r="P168" s="620">
        <f t="shared" si="206"/>
        <v>0.62273854348425017</v>
      </c>
      <c r="Q168" s="621">
        <f t="shared" si="207"/>
        <v>0.775148605395519</v>
      </c>
      <c r="R168" s="617">
        <v>13866</v>
      </c>
      <c r="S168" s="618">
        <v>10642</v>
      </c>
      <c r="T168" s="618">
        <v>9190</v>
      </c>
      <c r="U168" s="618">
        <v>7313</v>
      </c>
      <c r="V168" s="619">
        <v>6010</v>
      </c>
      <c r="W168" s="620">
        <f t="shared" si="176"/>
        <v>0.68718286036459308</v>
      </c>
      <c r="X168" s="621">
        <f t="shared" si="177"/>
        <v>0.79575625680087048</v>
      </c>
      <c r="Y168" s="617">
        <v>15754</v>
      </c>
      <c r="Z168" s="618">
        <v>12191</v>
      </c>
      <c r="AA168" s="618">
        <v>10286</v>
      </c>
      <c r="AB168" s="618">
        <v>8278</v>
      </c>
      <c r="AC168" s="619">
        <v>6785</v>
      </c>
      <c r="AD168" s="620">
        <f t="shared" si="208"/>
        <v>0.67902551062259042</v>
      </c>
      <c r="AE168" s="621">
        <f t="shared" si="209"/>
        <v>0.80478320046665375</v>
      </c>
      <c r="AF168" s="617">
        <v>16024</v>
      </c>
      <c r="AG168" s="618">
        <v>12312</v>
      </c>
      <c r="AH168" s="618">
        <v>9970</v>
      </c>
      <c r="AI168" s="618">
        <v>7564</v>
      </c>
      <c r="AJ168" s="619">
        <v>6061</v>
      </c>
      <c r="AK168" s="620">
        <f t="shared" si="210"/>
        <v>0.61435997400909681</v>
      </c>
      <c r="AL168" s="621">
        <f t="shared" si="211"/>
        <v>0.75867602808425272</v>
      </c>
      <c r="AM168" s="617">
        <v>14824</v>
      </c>
      <c r="AN168" s="618">
        <v>11489</v>
      </c>
      <c r="AO168" s="618">
        <v>9163</v>
      </c>
      <c r="AP168" s="618">
        <v>6894</v>
      </c>
      <c r="AQ168" s="619">
        <v>5379</v>
      </c>
      <c r="AR168" s="620">
        <f t="shared" si="212"/>
        <v>0.60005222386630686</v>
      </c>
      <c r="AS168" s="621">
        <f t="shared" si="213"/>
        <v>0.75237367674342459</v>
      </c>
      <c r="AT168" s="617">
        <v>13167</v>
      </c>
      <c r="AU168" s="618">
        <v>10199</v>
      </c>
      <c r="AV168" s="618">
        <v>7893</v>
      </c>
      <c r="AW168" s="618">
        <v>6284</v>
      </c>
      <c r="AX168" s="619">
        <v>5030</v>
      </c>
      <c r="AY168" s="620">
        <f t="shared" si="214"/>
        <v>0.61613883714089612</v>
      </c>
      <c r="AZ168" s="621">
        <f t="shared" si="215"/>
        <v>0.79614848600025334</v>
      </c>
      <c r="BA168" s="617">
        <v>11517</v>
      </c>
      <c r="BB168" s="618">
        <v>8907</v>
      </c>
      <c r="BC168" s="618">
        <v>7000</v>
      </c>
      <c r="BD168" s="618">
        <v>6188</v>
      </c>
      <c r="BE168" s="619">
        <v>4878</v>
      </c>
      <c r="BF168" s="620">
        <f t="shared" si="216"/>
        <v>0.6947344785000561</v>
      </c>
      <c r="BG168" s="621">
        <f t="shared" si="217"/>
        <v>0.88400000000000001</v>
      </c>
      <c r="BH168" s="617">
        <v>11474</v>
      </c>
      <c r="BI168" s="618">
        <v>8948</v>
      </c>
      <c r="BJ168" s="618">
        <v>8395</v>
      </c>
      <c r="BK168" s="618">
        <v>6942</v>
      </c>
      <c r="BL168" s="619">
        <v>5549</v>
      </c>
      <c r="BM168" s="620">
        <f t="shared" si="218"/>
        <v>0.77581582476531064</v>
      </c>
      <c r="BN168" s="621">
        <f t="shared" si="219"/>
        <v>0.82692078618225129</v>
      </c>
      <c r="BO168" s="617">
        <v>10847</v>
      </c>
      <c r="BP168" s="618">
        <v>8613</v>
      </c>
      <c r="BQ168" s="618">
        <v>7535</v>
      </c>
      <c r="BR168" s="618">
        <v>6563</v>
      </c>
      <c r="BS168" s="619">
        <v>5202</v>
      </c>
      <c r="BT168" s="620">
        <f t="shared" si="220"/>
        <v>0.76198769302217573</v>
      </c>
      <c r="BU168" s="621">
        <f t="shared" si="221"/>
        <v>0.87100199071001994</v>
      </c>
      <c r="BV168" s="617">
        <v>11379</v>
      </c>
      <c r="BW168" s="618">
        <v>8845</v>
      </c>
      <c r="BX168" s="618">
        <v>7816</v>
      </c>
      <c r="BY168" s="618">
        <v>6949</v>
      </c>
      <c r="BZ168" s="619">
        <v>5472</v>
      </c>
      <c r="CA168" s="620">
        <f t="shared" si="222"/>
        <v>0.78564160542679484</v>
      </c>
      <c r="CB168" s="621">
        <f t="shared" si="223"/>
        <v>0.88907369498464683</v>
      </c>
      <c r="CC168" s="617">
        <v>11033</v>
      </c>
      <c r="CD168" s="618">
        <v>8798</v>
      </c>
      <c r="CE168" s="618">
        <v>8645</v>
      </c>
      <c r="CF168" s="618">
        <v>6742</v>
      </c>
      <c r="CG168" s="619">
        <v>6040</v>
      </c>
      <c r="CH168" s="620">
        <f t="shared" si="224"/>
        <v>0.76631052511934528</v>
      </c>
      <c r="CI168" s="621">
        <f t="shared" si="225"/>
        <v>0.77987275882012719</v>
      </c>
      <c r="CJ168" s="617">
        <v>10885</v>
      </c>
      <c r="CK168" s="618">
        <v>8343</v>
      </c>
      <c r="CL168" s="618">
        <v>7699</v>
      </c>
      <c r="CM168" s="618">
        <v>5895</v>
      </c>
      <c r="CN168" s="619">
        <v>5134</v>
      </c>
      <c r="CO168" s="620">
        <f t="shared" si="226"/>
        <v>0.7065803667745415</v>
      </c>
      <c r="CP168" s="762">
        <f t="shared" si="227"/>
        <v>0.76568385504610992</v>
      </c>
      <c r="CQ168" s="620">
        <v>0.86587558432218625</v>
      </c>
      <c r="CR168" s="621">
        <v>0.93830367580205221</v>
      </c>
    </row>
    <row r="169" spans="1:96" s="4" customFormat="1" x14ac:dyDescent="0.25">
      <c r="A169" s="613" t="s">
        <v>418</v>
      </c>
      <c r="B169" s="554" t="s">
        <v>420</v>
      </c>
      <c r="C169" s="615" t="s">
        <v>421</v>
      </c>
      <c r="D169" s="556">
        <v>6773</v>
      </c>
      <c r="E169" s="557">
        <v>4994</v>
      </c>
      <c r="F169" s="557">
        <v>3725</v>
      </c>
      <c r="G169" s="557">
        <v>2297</v>
      </c>
      <c r="H169" s="557">
        <v>1786</v>
      </c>
      <c r="I169" s="558">
        <f t="shared" si="178"/>
        <v>0.45995194233079695</v>
      </c>
      <c r="J169" s="559">
        <f t="shared" si="179"/>
        <v>0.61664429530201337</v>
      </c>
      <c r="K169" s="556">
        <v>6181</v>
      </c>
      <c r="L169" s="557">
        <v>4861</v>
      </c>
      <c r="M169" s="557">
        <v>3752</v>
      </c>
      <c r="N169" s="557">
        <v>2464</v>
      </c>
      <c r="O169" s="557">
        <v>1888</v>
      </c>
      <c r="P169" s="558">
        <f t="shared" si="206"/>
        <v>0.50689158609339646</v>
      </c>
      <c r="Q169" s="559">
        <f t="shared" si="207"/>
        <v>0.65671641791044777</v>
      </c>
      <c r="R169" s="556">
        <v>6042</v>
      </c>
      <c r="S169" s="557">
        <v>4809</v>
      </c>
      <c r="T169" s="557">
        <v>4081</v>
      </c>
      <c r="U169" s="557">
        <v>2782</v>
      </c>
      <c r="V169" s="557">
        <v>2073</v>
      </c>
      <c r="W169" s="558">
        <f t="shared" si="176"/>
        <v>0.57849864836764398</v>
      </c>
      <c r="X169" s="559">
        <f t="shared" si="177"/>
        <v>0.6816956628277383</v>
      </c>
      <c r="Y169" s="556">
        <v>6500</v>
      </c>
      <c r="Z169" s="557">
        <v>5157</v>
      </c>
      <c r="AA169" s="557">
        <v>4127</v>
      </c>
      <c r="AB169" s="557">
        <v>2701</v>
      </c>
      <c r="AC169" s="557">
        <v>2086</v>
      </c>
      <c r="AD169" s="558">
        <f t="shared" si="208"/>
        <v>0.52375412061275939</v>
      </c>
      <c r="AE169" s="559">
        <f t="shared" si="209"/>
        <v>0.65447055972861645</v>
      </c>
      <c r="AF169" s="556">
        <v>7194</v>
      </c>
      <c r="AG169" s="557">
        <v>5638</v>
      </c>
      <c r="AH169" s="557">
        <v>4281</v>
      </c>
      <c r="AI169" s="557">
        <v>2674</v>
      </c>
      <c r="AJ169" s="557">
        <v>2152</v>
      </c>
      <c r="AK169" s="558">
        <f t="shared" si="210"/>
        <v>0.47428166016317841</v>
      </c>
      <c r="AL169" s="559">
        <f t="shared" si="211"/>
        <v>0.62462041579070315</v>
      </c>
      <c r="AM169" s="556">
        <v>5998</v>
      </c>
      <c r="AN169" s="557">
        <v>4847</v>
      </c>
      <c r="AO169" s="557">
        <v>3635</v>
      </c>
      <c r="AP169" s="557">
        <v>2278</v>
      </c>
      <c r="AQ169" s="557">
        <v>1672</v>
      </c>
      <c r="AR169" s="558">
        <f t="shared" si="212"/>
        <v>0.46998143181349289</v>
      </c>
      <c r="AS169" s="559">
        <f t="shared" si="213"/>
        <v>0.62668500687757911</v>
      </c>
      <c r="AT169" s="556">
        <v>5349</v>
      </c>
      <c r="AU169" s="557">
        <v>4296</v>
      </c>
      <c r="AV169" s="557">
        <v>3079</v>
      </c>
      <c r="AW169" s="557">
        <v>2166</v>
      </c>
      <c r="AX169" s="557">
        <v>1712</v>
      </c>
      <c r="AY169" s="558">
        <f t="shared" si="214"/>
        <v>0.50418994413407825</v>
      </c>
      <c r="AZ169" s="559">
        <f t="shared" si="215"/>
        <v>0.70347515427086715</v>
      </c>
      <c r="BA169" s="556">
        <v>4517</v>
      </c>
      <c r="BB169" s="557">
        <v>3626</v>
      </c>
      <c r="BC169" s="557">
        <v>2625</v>
      </c>
      <c r="BD169" s="557">
        <v>2166</v>
      </c>
      <c r="BE169" s="557">
        <v>1611</v>
      </c>
      <c r="BF169" s="558">
        <f t="shared" si="216"/>
        <v>0.5973524544953116</v>
      </c>
      <c r="BG169" s="559">
        <f t="shared" si="217"/>
        <v>0.82514285714285718</v>
      </c>
      <c r="BH169" s="556">
        <v>3936</v>
      </c>
      <c r="BI169" s="557">
        <v>3186</v>
      </c>
      <c r="BJ169" s="557">
        <v>3186</v>
      </c>
      <c r="BK169" s="557">
        <v>2199</v>
      </c>
      <c r="BL169" s="557">
        <v>1677</v>
      </c>
      <c r="BM169" s="558">
        <f t="shared" si="218"/>
        <v>0.69020715630885121</v>
      </c>
      <c r="BN169" s="559">
        <f t="shared" si="219"/>
        <v>0.69020715630885121</v>
      </c>
      <c r="BO169" s="556">
        <v>3566</v>
      </c>
      <c r="BP169" s="557">
        <v>2901</v>
      </c>
      <c r="BQ169" s="557">
        <v>2240</v>
      </c>
      <c r="BR169" s="557">
        <v>2212</v>
      </c>
      <c r="BS169" s="557">
        <v>1599</v>
      </c>
      <c r="BT169" s="558">
        <f t="shared" si="220"/>
        <v>0.76249569114098592</v>
      </c>
      <c r="BU169" s="559">
        <f t="shared" si="221"/>
        <v>0.98750000000000004</v>
      </c>
      <c r="BV169" s="556">
        <v>3416</v>
      </c>
      <c r="BW169" s="557">
        <v>2788</v>
      </c>
      <c r="BX169" s="557">
        <v>2214</v>
      </c>
      <c r="BY169" s="557">
        <v>2185</v>
      </c>
      <c r="BZ169" s="557">
        <v>1610</v>
      </c>
      <c r="CA169" s="558">
        <f t="shared" si="222"/>
        <v>0.78371592539454804</v>
      </c>
      <c r="CB169" s="559">
        <f t="shared" si="223"/>
        <v>0.98690153568202343</v>
      </c>
      <c r="CC169" s="556">
        <v>3179</v>
      </c>
      <c r="CD169" s="557">
        <v>2554</v>
      </c>
      <c r="CE169" s="557">
        <v>2528</v>
      </c>
      <c r="CF169" s="557">
        <v>2485</v>
      </c>
      <c r="CG169" s="557">
        <v>1776</v>
      </c>
      <c r="CH169" s="558">
        <f t="shared" si="224"/>
        <v>0.97298355520751767</v>
      </c>
      <c r="CI169" s="559">
        <f t="shared" si="225"/>
        <v>0.98299050632911389</v>
      </c>
      <c r="CJ169" s="556">
        <v>2937</v>
      </c>
      <c r="CK169" s="557">
        <v>2400</v>
      </c>
      <c r="CL169" s="557">
        <v>2308</v>
      </c>
      <c r="CM169" s="557">
        <v>2277</v>
      </c>
      <c r="CN169" s="557">
        <v>1524</v>
      </c>
      <c r="CO169" s="558">
        <f t="shared" si="226"/>
        <v>0.94874999999999998</v>
      </c>
      <c r="CP169" s="558">
        <f t="shared" si="227"/>
        <v>0.9865684575389948</v>
      </c>
      <c r="CQ169" s="558">
        <v>0.94874999999999998</v>
      </c>
      <c r="CR169" s="559">
        <v>0.9865684575389948</v>
      </c>
    </row>
    <row r="170" spans="1:96" s="4" customFormat="1" x14ac:dyDescent="0.25">
      <c r="A170" s="560" t="s">
        <v>418</v>
      </c>
      <c r="B170" s="561" t="s">
        <v>422</v>
      </c>
      <c r="C170" s="562" t="s">
        <v>423</v>
      </c>
      <c r="D170" s="563">
        <v>2616</v>
      </c>
      <c r="E170" s="564">
        <v>2034</v>
      </c>
      <c r="F170" s="564">
        <v>1782</v>
      </c>
      <c r="G170" s="564">
        <v>1497</v>
      </c>
      <c r="H170" s="564">
        <v>1257</v>
      </c>
      <c r="I170" s="565">
        <f t="shared" si="178"/>
        <v>0.7359882005899705</v>
      </c>
      <c r="J170" s="566">
        <f t="shared" si="179"/>
        <v>0.84006734006734007</v>
      </c>
      <c r="K170" s="563">
        <v>3372</v>
      </c>
      <c r="L170" s="564">
        <v>2576</v>
      </c>
      <c r="M170" s="564">
        <v>2136</v>
      </c>
      <c r="N170" s="564">
        <v>1556</v>
      </c>
      <c r="O170" s="564">
        <v>1317</v>
      </c>
      <c r="P170" s="565">
        <f t="shared" si="206"/>
        <v>0.60403726708074534</v>
      </c>
      <c r="Q170" s="566">
        <f t="shared" si="207"/>
        <v>0.72846441947565543</v>
      </c>
      <c r="R170" s="563">
        <v>3273</v>
      </c>
      <c r="S170" s="564">
        <v>2428</v>
      </c>
      <c r="T170" s="564">
        <v>1986</v>
      </c>
      <c r="U170" s="564">
        <v>1485</v>
      </c>
      <c r="V170" s="564">
        <v>1248</v>
      </c>
      <c r="W170" s="565">
        <f t="shared" si="176"/>
        <v>0.61161449752883035</v>
      </c>
      <c r="X170" s="566">
        <f t="shared" si="177"/>
        <v>0.74773413897280971</v>
      </c>
      <c r="Y170" s="563">
        <v>3088</v>
      </c>
      <c r="Z170" s="564">
        <v>2367</v>
      </c>
      <c r="AA170" s="564">
        <v>1878</v>
      </c>
      <c r="AB170" s="564">
        <v>1555</v>
      </c>
      <c r="AC170" s="564">
        <v>1284</v>
      </c>
      <c r="AD170" s="565">
        <f t="shared" si="208"/>
        <v>0.65694972539079</v>
      </c>
      <c r="AE170" s="566">
        <f t="shared" si="209"/>
        <v>0.82800851970181044</v>
      </c>
      <c r="AF170" s="563">
        <v>2964</v>
      </c>
      <c r="AG170" s="564">
        <v>2339</v>
      </c>
      <c r="AH170" s="564">
        <v>1772</v>
      </c>
      <c r="AI170" s="564">
        <v>1465</v>
      </c>
      <c r="AJ170" s="564">
        <v>1205</v>
      </c>
      <c r="AK170" s="565">
        <f t="shared" si="210"/>
        <v>0.62633604104318086</v>
      </c>
      <c r="AL170" s="566">
        <f t="shared" si="211"/>
        <v>0.82674943566591419</v>
      </c>
      <c r="AM170" s="563">
        <v>3089</v>
      </c>
      <c r="AN170" s="564">
        <v>2391</v>
      </c>
      <c r="AO170" s="564">
        <v>1892</v>
      </c>
      <c r="AP170" s="564">
        <v>1498</v>
      </c>
      <c r="AQ170" s="564">
        <v>1222</v>
      </c>
      <c r="AR170" s="565">
        <f t="shared" si="212"/>
        <v>0.62651610204935171</v>
      </c>
      <c r="AS170" s="566">
        <f t="shared" si="213"/>
        <v>0.79175475687103591</v>
      </c>
      <c r="AT170" s="563">
        <v>2981</v>
      </c>
      <c r="AU170" s="564">
        <v>2327</v>
      </c>
      <c r="AV170" s="564">
        <v>1803</v>
      </c>
      <c r="AW170" s="564">
        <v>1429</v>
      </c>
      <c r="AX170" s="564">
        <v>1139</v>
      </c>
      <c r="AY170" s="565">
        <f t="shared" si="214"/>
        <v>0.61409540180489897</v>
      </c>
      <c r="AZ170" s="566">
        <f t="shared" si="215"/>
        <v>0.79256794231835825</v>
      </c>
      <c r="BA170" s="563">
        <v>2724</v>
      </c>
      <c r="BB170" s="564">
        <v>2136</v>
      </c>
      <c r="BC170" s="564">
        <v>1651</v>
      </c>
      <c r="BD170" s="564">
        <v>1478</v>
      </c>
      <c r="BE170" s="564">
        <v>1142</v>
      </c>
      <c r="BF170" s="565">
        <f t="shared" si="216"/>
        <v>0.69194756554307113</v>
      </c>
      <c r="BG170" s="566">
        <f t="shared" si="217"/>
        <v>0.89521502119927321</v>
      </c>
      <c r="BH170" s="563">
        <v>3282</v>
      </c>
      <c r="BI170" s="564">
        <v>2561</v>
      </c>
      <c r="BJ170" s="564">
        <v>2364</v>
      </c>
      <c r="BK170" s="564">
        <v>2283</v>
      </c>
      <c r="BL170" s="564">
        <v>1439</v>
      </c>
      <c r="BM170" s="565">
        <f t="shared" si="218"/>
        <v>0.89144865286997266</v>
      </c>
      <c r="BN170" s="566">
        <f t="shared" si="219"/>
        <v>0.96573604060913709</v>
      </c>
      <c r="BO170" s="563">
        <v>3080</v>
      </c>
      <c r="BP170" s="564">
        <v>2469</v>
      </c>
      <c r="BQ170" s="564">
        <v>2256</v>
      </c>
      <c r="BR170" s="564">
        <v>2129</v>
      </c>
      <c r="BS170" s="564">
        <v>1290</v>
      </c>
      <c r="BT170" s="565">
        <f t="shared" si="220"/>
        <v>0.86229242608343459</v>
      </c>
      <c r="BU170" s="566">
        <f t="shared" si="221"/>
        <v>0.94370567375886527</v>
      </c>
      <c r="BV170" s="563">
        <v>3616</v>
      </c>
      <c r="BW170" s="564">
        <v>2883</v>
      </c>
      <c r="BX170" s="564">
        <v>2664</v>
      </c>
      <c r="BY170" s="564">
        <v>2555</v>
      </c>
      <c r="BZ170" s="564">
        <v>1520</v>
      </c>
      <c r="CA170" s="565">
        <f t="shared" si="222"/>
        <v>0.88622962192160948</v>
      </c>
      <c r="CB170" s="566">
        <f t="shared" si="223"/>
        <v>0.95908408408408408</v>
      </c>
      <c r="CC170" s="563">
        <v>3563</v>
      </c>
      <c r="CD170" s="564">
        <v>2897</v>
      </c>
      <c r="CE170" s="564">
        <v>2872</v>
      </c>
      <c r="CF170" s="564">
        <v>1835</v>
      </c>
      <c r="CG170" s="564">
        <v>1828</v>
      </c>
      <c r="CH170" s="565">
        <f t="shared" si="224"/>
        <v>0.6334138764238868</v>
      </c>
      <c r="CI170" s="566">
        <f t="shared" si="225"/>
        <v>0.63892757660167132</v>
      </c>
      <c r="CJ170" s="563">
        <v>3762</v>
      </c>
      <c r="CK170" s="564">
        <v>2869</v>
      </c>
      <c r="CL170" s="564">
        <v>2677</v>
      </c>
      <c r="CM170" s="564">
        <v>1497</v>
      </c>
      <c r="CN170" s="564">
        <v>1492</v>
      </c>
      <c r="CO170" s="565">
        <f t="shared" si="226"/>
        <v>0.52178459393516907</v>
      </c>
      <c r="CP170" s="565">
        <f t="shared" si="227"/>
        <v>0.55920806873365703</v>
      </c>
      <c r="CQ170" s="565">
        <v>0.82328337399790863</v>
      </c>
      <c r="CR170" s="566">
        <v>0.88233096750093387</v>
      </c>
    </row>
    <row r="171" spans="1:96" s="4" customFormat="1" x14ac:dyDescent="0.25">
      <c r="A171" s="560" t="s">
        <v>418</v>
      </c>
      <c r="B171" s="561" t="s">
        <v>424</v>
      </c>
      <c r="C171" s="562" t="s">
        <v>425</v>
      </c>
      <c r="D171" s="563">
        <v>1258</v>
      </c>
      <c r="E171" s="564">
        <v>1193</v>
      </c>
      <c r="F171" s="564">
        <v>923</v>
      </c>
      <c r="G171" s="564">
        <v>798</v>
      </c>
      <c r="H171" s="564">
        <v>640</v>
      </c>
      <c r="I171" s="565">
        <f t="shared" si="178"/>
        <v>0.66890192791282477</v>
      </c>
      <c r="J171" s="566">
        <f t="shared" si="179"/>
        <v>0.86457204767063922</v>
      </c>
      <c r="K171" s="563">
        <v>1193</v>
      </c>
      <c r="L171" s="564">
        <v>1137</v>
      </c>
      <c r="M171" s="564">
        <v>852</v>
      </c>
      <c r="N171" s="564">
        <v>735</v>
      </c>
      <c r="O171" s="564">
        <v>601</v>
      </c>
      <c r="P171" s="565">
        <f t="shared" si="206"/>
        <v>0.64643799472295516</v>
      </c>
      <c r="Q171" s="566">
        <f t="shared" si="207"/>
        <v>0.86267605633802813</v>
      </c>
      <c r="R171" s="563">
        <v>1157</v>
      </c>
      <c r="S171" s="564">
        <v>1100</v>
      </c>
      <c r="T171" s="564">
        <v>907</v>
      </c>
      <c r="U171" s="564">
        <v>796</v>
      </c>
      <c r="V171" s="564">
        <v>650</v>
      </c>
      <c r="W171" s="565">
        <f t="shared" si="176"/>
        <v>0.72363636363636363</v>
      </c>
      <c r="X171" s="566">
        <f t="shared" si="177"/>
        <v>0.87761852260198459</v>
      </c>
      <c r="Y171" s="563">
        <v>1935</v>
      </c>
      <c r="Z171" s="564">
        <v>1829</v>
      </c>
      <c r="AA171" s="564">
        <v>1689</v>
      </c>
      <c r="AB171" s="564">
        <v>1488</v>
      </c>
      <c r="AC171" s="564">
        <v>1056</v>
      </c>
      <c r="AD171" s="565">
        <f t="shared" si="208"/>
        <v>0.81355932203389836</v>
      </c>
      <c r="AE171" s="566">
        <f t="shared" si="209"/>
        <v>0.8809946714031972</v>
      </c>
      <c r="AF171" s="563">
        <v>2004</v>
      </c>
      <c r="AG171" s="564">
        <v>1897</v>
      </c>
      <c r="AH171" s="564">
        <v>1704</v>
      </c>
      <c r="AI171" s="564">
        <v>1427</v>
      </c>
      <c r="AJ171" s="564">
        <v>1006</v>
      </c>
      <c r="AK171" s="565">
        <f t="shared" si="210"/>
        <v>0.75224037954665257</v>
      </c>
      <c r="AL171" s="566">
        <f t="shared" si="211"/>
        <v>0.83744131455399062</v>
      </c>
      <c r="AM171" s="563">
        <v>1816</v>
      </c>
      <c r="AN171" s="564">
        <v>1687</v>
      </c>
      <c r="AO171" s="564">
        <v>1327</v>
      </c>
      <c r="AP171" s="564">
        <v>1143</v>
      </c>
      <c r="AQ171" s="564">
        <v>832</v>
      </c>
      <c r="AR171" s="565">
        <f t="shared" si="212"/>
        <v>0.67753408417308836</v>
      </c>
      <c r="AS171" s="566">
        <f t="shared" si="213"/>
        <v>0.86134137151469481</v>
      </c>
      <c r="AT171" s="563">
        <v>1611</v>
      </c>
      <c r="AU171" s="564">
        <v>1477</v>
      </c>
      <c r="AV171" s="564">
        <v>1122</v>
      </c>
      <c r="AW171" s="564">
        <v>1006</v>
      </c>
      <c r="AX171" s="564">
        <v>730</v>
      </c>
      <c r="AY171" s="565">
        <f t="shared" si="214"/>
        <v>0.68111035883547733</v>
      </c>
      <c r="AZ171" s="566">
        <f t="shared" si="215"/>
        <v>0.89661319073083778</v>
      </c>
      <c r="BA171" s="563">
        <v>1357</v>
      </c>
      <c r="BB171" s="564">
        <v>1204</v>
      </c>
      <c r="BC171" s="564">
        <v>965</v>
      </c>
      <c r="BD171" s="564">
        <v>839</v>
      </c>
      <c r="BE171" s="564">
        <v>617</v>
      </c>
      <c r="BF171" s="565">
        <f t="shared" si="216"/>
        <v>0.69684385382059799</v>
      </c>
      <c r="BG171" s="566">
        <f t="shared" si="217"/>
        <v>0.86943005181347155</v>
      </c>
      <c r="BH171" s="563">
        <v>1074</v>
      </c>
      <c r="BI171" s="564">
        <v>951</v>
      </c>
      <c r="BJ171" s="564">
        <v>631</v>
      </c>
      <c r="BK171" s="564">
        <v>624</v>
      </c>
      <c r="BL171" s="564">
        <v>591</v>
      </c>
      <c r="BM171" s="565">
        <f t="shared" si="218"/>
        <v>0.65615141955835965</v>
      </c>
      <c r="BN171" s="566">
        <f t="shared" si="219"/>
        <v>0.9889064976228209</v>
      </c>
      <c r="BO171" s="563">
        <v>1038</v>
      </c>
      <c r="BP171" s="564">
        <v>935</v>
      </c>
      <c r="BQ171" s="564">
        <v>680</v>
      </c>
      <c r="BR171" s="564">
        <v>653</v>
      </c>
      <c r="BS171" s="564">
        <v>646</v>
      </c>
      <c r="BT171" s="565">
        <f t="shared" si="220"/>
        <v>0.69839572192513366</v>
      </c>
      <c r="BU171" s="566">
        <f t="shared" si="221"/>
        <v>0.96029411764705885</v>
      </c>
      <c r="BV171" s="563">
        <v>1042</v>
      </c>
      <c r="BW171" s="564">
        <v>805</v>
      </c>
      <c r="BX171" s="564">
        <v>625</v>
      </c>
      <c r="BY171" s="564">
        <v>591</v>
      </c>
      <c r="BZ171" s="564">
        <v>590</v>
      </c>
      <c r="CA171" s="565">
        <f t="shared" si="222"/>
        <v>0.73416149068322978</v>
      </c>
      <c r="CB171" s="566">
        <f t="shared" si="223"/>
        <v>0.9456</v>
      </c>
      <c r="CC171" s="563">
        <v>874</v>
      </c>
      <c r="CD171" s="564">
        <v>793</v>
      </c>
      <c r="CE171" s="564">
        <v>792</v>
      </c>
      <c r="CF171" s="564">
        <v>581</v>
      </c>
      <c r="CG171" s="564">
        <v>564</v>
      </c>
      <c r="CH171" s="565">
        <f t="shared" si="224"/>
        <v>0.73266078184110972</v>
      </c>
      <c r="CI171" s="566">
        <f t="shared" si="225"/>
        <v>0.73358585858585856</v>
      </c>
      <c r="CJ171" s="563">
        <v>845</v>
      </c>
      <c r="CK171" s="564">
        <v>779</v>
      </c>
      <c r="CL171" s="564">
        <v>566</v>
      </c>
      <c r="CM171" s="564">
        <v>562</v>
      </c>
      <c r="CN171" s="564">
        <v>514</v>
      </c>
      <c r="CO171" s="565">
        <f t="shared" si="226"/>
        <v>0.72143774069319644</v>
      </c>
      <c r="CP171" s="565">
        <f t="shared" si="227"/>
        <v>0.99293286219081267</v>
      </c>
      <c r="CQ171" s="565">
        <v>0.72657252888318358</v>
      </c>
      <c r="CR171" s="566">
        <v>1</v>
      </c>
    </row>
    <row r="172" spans="1:96" s="4" customFormat="1" x14ac:dyDescent="0.25">
      <c r="A172" s="560" t="s">
        <v>418</v>
      </c>
      <c r="B172" s="561">
        <v>41320</v>
      </c>
      <c r="C172" s="562" t="s">
        <v>426</v>
      </c>
      <c r="D172" s="563">
        <v>1029</v>
      </c>
      <c r="E172" s="564">
        <v>986</v>
      </c>
      <c r="F172" s="564">
        <v>953</v>
      </c>
      <c r="G172" s="564">
        <v>953</v>
      </c>
      <c r="H172" s="564">
        <v>752</v>
      </c>
      <c r="I172" s="565">
        <f t="shared" si="178"/>
        <v>0.96653144016227177</v>
      </c>
      <c r="J172" s="566">
        <f t="shared" si="179"/>
        <v>1</v>
      </c>
      <c r="K172" s="563">
        <v>1217</v>
      </c>
      <c r="L172" s="564">
        <v>1124</v>
      </c>
      <c r="M172" s="564">
        <v>914</v>
      </c>
      <c r="N172" s="564">
        <v>914</v>
      </c>
      <c r="O172" s="564">
        <v>913</v>
      </c>
      <c r="P172" s="565">
        <f t="shared" si="206"/>
        <v>0.81316725978647686</v>
      </c>
      <c r="Q172" s="566">
        <f t="shared" si="207"/>
        <v>1</v>
      </c>
      <c r="R172" s="563">
        <v>1123</v>
      </c>
      <c r="S172" s="564">
        <v>1033</v>
      </c>
      <c r="T172" s="564">
        <v>822</v>
      </c>
      <c r="U172" s="564">
        <v>797</v>
      </c>
      <c r="V172" s="564">
        <v>689</v>
      </c>
      <c r="W172" s="565">
        <f t="shared" si="176"/>
        <v>0.77153920619554694</v>
      </c>
      <c r="X172" s="566">
        <f t="shared" si="177"/>
        <v>0.96958637469586373</v>
      </c>
      <c r="Y172" s="563">
        <v>1867</v>
      </c>
      <c r="Z172" s="564">
        <v>1770</v>
      </c>
      <c r="AA172" s="564">
        <v>1325</v>
      </c>
      <c r="AB172" s="564">
        <v>1324</v>
      </c>
      <c r="AC172" s="564">
        <v>1323</v>
      </c>
      <c r="AD172" s="565">
        <f t="shared" si="208"/>
        <v>0.74802259887005651</v>
      </c>
      <c r="AE172" s="566">
        <f t="shared" si="209"/>
        <v>0.99924528301886795</v>
      </c>
      <c r="AF172" s="563">
        <v>1618</v>
      </c>
      <c r="AG172" s="564">
        <v>1549</v>
      </c>
      <c r="AH172" s="564">
        <v>1181</v>
      </c>
      <c r="AI172" s="564">
        <v>1041</v>
      </c>
      <c r="AJ172" s="564">
        <v>691</v>
      </c>
      <c r="AK172" s="565">
        <f t="shared" si="210"/>
        <v>0.67204648160103297</v>
      </c>
      <c r="AL172" s="566">
        <f t="shared" si="211"/>
        <v>0.88145639288738353</v>
      </c>
      <c r="AM172" s="563">
        <v>1296</v>
      </c>
      <c r="AN172" s="564">
        <v>1191</v>
      </c>
      <c r="AO172" s="564">
        <v>933</v>
      </c>
      <c r="AP172" s="564">
        <v>772</v>
      </c>
      <c r="AQ172" s="564">
        <v>563</v>
      </c>
      <c r="AR172" s="565">
        <f t="shared" si="212"/>
        <v>0.64819479429051219</v>
      </c>
      <c r="AS172" s="566">
        <f t="shared" si="213"/>
        <v>0.827438370846731</v>
      </c>
      <c r="AT172" s="563">
        <v>1331</v>
      </c>
      <c r="AU172" s="564">
        <v>1172</v>
      </c>
      <c r="AV172" s="564">
        <v>913</v>
      </c>
      <c r="AW172" s="564">
        <v>827</v>
      </c>
      <c r="AX172" s="564">
        <v>594</v>
      </c>
      <c r="AY172" s="565">
        <f t="shared" si="214"/>
        <v>0.70563139931740615</v>
      </c>
      <c r="AZ172" s="566">
        <f t="shared" si="215"/>
        <v>0.9058050383351588</v>
      </c>
      <c r="BA172" s="563">
        <v>1136</v>
      </c>
      <c r="BB172" s="564">
        <v>1027</v>
      </c>
      <c r="BC172" s="564">
        <v>874</v>
      </c>
      <c r="BD172" s="564">
        <v>854</v>
      </c>
      <c r="BE172" s="564">
        <v>632</v>
      </c>
      <c r="BF172" s="565">
        <f t="shared" si="216"/>
        <v>0.83154819863680618</v>
      </c>
      <c r="BG172" s="566">
        <f t="shared" si="217"/>
        <v>0.97711670480549195</v>
      </c>
      <c r="BH172" s="563">
        <v>1282</v>
      </c>
      <c r="BI172" s="564">
        <v>1182</v>
      </c>
      <c r="BJ172" s="564">
        <v>1105</v>
      </c>
      <c r="BK172" s="564">
        <v>687</v>
      </c>
      <c r="BL172" s="564">
        <v>672</v>
      </c>
      <c r="BM172" s="565">
        <f t="shared" si="218"/>
        <v>0.58121827411167515</v>
      </c>
      <c r="BN172" s="566">
        <f t="shared" si="219"/>
        <v>0.62171945701357467</v>
      </c>
      <c r="BO172" s="563">
        <v>1151</v>
      </c>
      <c r="BP172" s="564">
        <v>1051</v>
      </c>
      <c r="BQ172" s="564">
        <v>1010</v>
      </c>
      <c r="BR172" s="564">
        <v>630</v>
      </c>
      <c r="BS172" s="564">
        <v>630</v>
      </c>
      <c r="BT172" s="565">
        <f t="shared" si="220"/>
        <v>0.5994291151284491</v>
      </c>
      <c r="BU172" s="566">
        <f t="shared" si="221"/>
        <v>0.62376237623762376</v>
      </c>
      <c r="BV172" s="563">
        <v>1196</v>
      </c>
      <c r="BW172" s="564">
        <v>1083</v>
      </c>
      <c r="BX172" s="564">
        <v>1001</v>
      </c>
      <c r="BY172" s="564">
        <v>663</v>
      </c>
      <c r="BZ172" s="564">
        <v>663</v>
      </c>
      <c r="CA172" s="565">
        <f t="shared" si="222"/>
        <v>0.61218836565096957</v>
      </c>
      <c r="CB172" s="566">
        <f t="shared" si="223"/>
        <v>0.66233766233766234</v>
      </c>
      <c r="CC172" s="563">
        <v>1095</v>
      </c>
      <c r="CD172" s="564">
        <v>990</v>
      </c>
      <c r="CE172" s="564">
        <v>988</v>
      </c>
      <c r="CF172" s="564">
        <v>627</v>
      </c>
      <c r="CG172" s="564">
        <v>627</v>
      </c>
      <c r="CH172" s="565">
        <f t="shared" si="224"/>
        <v>0.6333333333333333</v>
      </c>
      <c r="CI172" s="566">
        <f t="shared" si="225"/>
        <v>0.63461538461538458</v>
      </c>
      <c r="CJ172" s="563">
        <v>1219</v>
      </c>
      <c r="CK172" s="564">
        <v>1076</v>
      </c>
      <c r="CL172" s="564">
        <v>980</v>
      </c>
      <c r="CM172" s="564">
        <v>621</v>
      </c>
      <c r="CN172" s="564">
        <v>620</v>
      </c>
      <c r="CO172" s="565">
        <f t="shared" si="226"/>
        <v>0.57713754646840154</v>
      </c>
      <c r="CP172" s="565">
        <f t="shared" si="227"/>
        <v>0.63367346938775515</v>
      </c>
      <c r="CQ172" s="565">
        <v>0.89126394052044611</v>
      </c>
      <c r="CR172" s="566">
        <v>0.97857142857142854</v>
      </c>
    </row>
    <row r="173" spans="1:96" s="4" customFormat="1" x14ac:dyDescent="0.25">
      <c r="A173" s="560" t="s">
        <v>418</v>
      </c>
      <c r="B173" s="561" t="s">
        <v>427</v>
      </c>
      <c r="C173" s="562" t="s">
        <v>212</v>
      </c>
      <c r="D173" s="563">
        <v>1670</v>
      </c>
      <c r="E173" s="564">
        <v>1581</v>
      </c>
      <c r="F173" s="564">
        <v>1259</v>
      </c>
      <c r="G173" s="564">
        <v>1245</v>
      </c>
      <c r="H173" s="564">
        <v>949</v>
      </c>
      <c r="I173" s="565">
        <f t="shared" si="178"/>
        <v>0.78747628083491461</v>
      </c>
      <c r="J173" s="566">
        <f t="shared" si="179"/>
        <v>0.98888006354249403</v>
      </c>
      <c r="K173" s="563">
        <v>1715</v>
      </c>
      <c r="L173" s="564">
        <v>1599</v>
      </c>
      <c r="M173" s="564">
        <v>1219</v>
      </c>
      <c r="N173" s="564">
        <v>1083</v>
      </c>
      <c r="O173" s="564">
        <v>866</v>
      </c>
      <c r="P173" s="565">
        <f t="shared" si="206"/>
        <v>0.67729831144465291</v>
      </c>
      <c r="Q173" s="566">
        <f t="shared" si="207"/>
        <v>0.88843314191960621</v>
      </c>
      <c r="R173" s="563">
        <v>1832</v>
      </c>
      <c r="S173" s="564">
        <v>1696</v>
      </c>
      <c r="T173" s="564">
        <v>1651</v>
      </c>
      <c r="U173" s="564">
        <v>1438</v>
      </c>
      <c r="V173" s="564">
        <v>1149</v>
      </c>
      <c r="W173" s="565">
        <f t="shared" si="176"/>
        <v>0.847877358490566</v>
      </c>
      <c r="X173" s="566">
        <f t="shared" si="177"/>
        <v>0.8709872804360993</v>
      </c>
      <c r="Y173" s="563">
        <v>1683</v>
      </c>
      <c r="Z173" s="564">
        <v>1532</v>
      </c>
      <c r="AA173" s="564">
        <v>1414</v>
      </c>
      <c r="AB173" s="564">
        <v>1144</v>
      </c>
      <c r="AC173" s="564">
        <v>819</v>
      </c>
      <c r="AD173" s="565">
        <f t="shared" si="208"/>
        <v>0.74673629242819839</v>
      </c>
      <c r="AE173" s="566">
        <f t="shared" si="209"/>
        <v>0.80905233380480901</v>
      </c>
      <c r="AF173" s="563">
        <v>1346</v>
      </c>
      <c r="AG173" s="564">
        <v>1228</v>
      </c>
      <c r="AH173" s="564">
        <v>1102</v>
      </c>
      <c r="AI173" s="564">
        <v>915</v>
      </c>
      <c r="AJ173" s="564">
        <v>762</v>
      </c>
      <c r="AK173" s="565">
        <f t="shared" si="210"/>
        <v>0.74511400651465798</v>
      </c>
      <c r="AL173" s="566">
        <f t="shared" si="211"/>
        <v>0.83030852994555349</v>
      </c>
      <c r="AM173" s="563">
        <v>1790</v>
      </c>
      <c r="AN173" s="564">
        <v>1671</v>
      </c>
      <c r="AO173" s="564">
        <v>1462</v>
      </c>
      <c r="AP173" s="564">
        <v>1169</v>
      </c>
      <c r="AQ173" s="564">
        <v>883</v>
      </c>
      <c r="AR173" s="565">
        <f t="shared" si="212"/>
        <v>0.69958108916816275</v>
      </c>
      <c r="AS173" s="566">
        <f t="shared" si="213"/>
        <v>0.79958960328317374</v>
      </c>
      <c r="AT173" s="563">
        <v>1204</v>
      </c>
      <c r="AU173" s="564">
        <v>1143</v>
      </c>
      <c r="AV173" s="564">
        <v>892</v>
      </c>
      <c r="AW173" s="564">
        <v>836</v>
      </c>
      <c r="AX173" s="564">
        <v>659</v>
      </c>
      <c r="AY173" s="565">
        <f t="shared" si="214"/>
        <v>0.73140857392825898</v>
      </c>
      <c r="AZ173" s="566">
        <f t="shared" si="215"/>
        <v>0.93721973094170408</v>
      </c>
      <c r="BA173" s="563">
        <v>1215</v>
      </c>
      <c r="BB173" s="564">
        <v>1146</v>
      </c>
      <c r="BC173" s="564">
        <v>923</v>
      </c>
      <c r="BD173" s="564">
        <v>849</v>
      </c>
      <c r="BE173" s="564">
        <v>694</v>
      </c>
      <c r="BF173" s="565">
        <f t="shared" si="216"/>
        <v>0.74083769633507857</v>
      </c>
      <c r="BG173" s="566">
        <f t="shared" si="217"/>
        <v>0.91982665222101845</v>
      </c>
      <c r="BH173" s="563">
        <v>1426</v>
      </c>
      <c r="BI173" s="564">
        <v>1342</v>
      </c>
      <c r="BJ173" s="564">
        <v>1342</v>
      </c>
      <c r="BK173" s="564">
        <v>1150</v>
      </c>
      <c r="BL173" s="564">
        <v>1013</v>
      </c>
      <c r="BM173" s="565">
        <f t="shared" si="218"/>
        <v>0.856929955290611</v>
      </c>
      <c r="BN173" s="566">
        <f t="shared" si="219"/>
        <v>0.856929955290611</v>
      </c>
      <c r="BO173" s="563">
        <v>1539</v>
      </c>
      <c r="BP173" s="564">
        <v>1455</v>
      </c>
      <c r="BQ173" s="564">
        <v>1438</v>
      </c>
      <c r="BR173" s="564">
        <v>844</v>
      </c>
      <c r="BS173" s="564">
        <v>844</v>
      </c>
      <c r="BT173" s="565">
        <f t="shared" si="220"/>
        <v>0.58006872852233682</v>
      </c>
      <c r="BU173" s="566">
        <f t="shared" si="221"/>
        <v>0.58692628650904033</v>
      </c>
      <c r="BV173" s="563">
        <v>1568</v>
      </c>
      <c r="BW173" s="564">
        <v>1437</v>
      </c>
      <c r="BX173" s="564">
        <v>1388</v>
      </c>
      <c r="BY173" s="564">
        <v>856</v>
      </c>
      <c r="BZ173" s="564">
        <v>854</v>
      </c>
      <c r="CA173" s="565">
        <f t="shared" si="222"/>
        <v>0.59568545581071675</v>
      </c>
      <c r="CB173" s="566">
        <f t="shared" si="223"/>
        <v>0.61671469740634011</v>
      </c>
      <c r="CC173" s="563">
        <v>1796</v>
      </c>
      <c r="CD173" s="564">
        <v>1663</v>
      </c>
      <c r="CE173" s="564">
        <v>1663</v>
      </c>
      <c r="CF173" s="564">
        <v>1026</v>
      </c>
      <c r="CG173" s="564">
        <v>1022</v>
      </c>
      <c r="CH173" s="565">
        <f t="shared" si="224"/>
        <v>0.61695730607336141</v>
      </c>
      <c r="CI173" s="566">
        <f t="shared" si="225"/>
        <v>0.61695730607336141</v>
      </c>
      <c r="CJ173" s="563">
        <v>1331</v>
      </c>
      <c r="CK173" s="564">
        <v>1214</v>
      </c>
      <c r="CL173" s="564">
        <v>1163</v>
      </c>
      <c r="CM173" s="564">
        <v>717</v>
      </c>
      <c r="CN173" s="564">
        <v>715</v>
      </c>
      <c r="CO173" s="565">
        <f t="shared" si="226"/>
        <v>0.59060955518945635</v>
      </c>
      <c r="CP173" s="565">
        <f t="shared" si="227"/>
        <v>0.61650902837489252</v>
      </c>
      <c r="CQ173" s="565">
        <v>0.92174629324546953</v>
      </c>
      <c r="CR173" s="566">
        <v>0.96216680997420467</v>
      </c>
    </row>
    <row r="174" spans="1:96" s="4" customFormat="1" x14ac:dyDescent="0.25">
      <c r="A174" s="560" t="s">
        <v>418</v>
      </c>
      <c r="B174" s="561">
        <v>41340</v>
      </c>
      <c r="C174" s="562" t="s">
        <v>558</v>
      </c>
      <c r="D174" s="563"/>
      <c r="E174" s="564"/>
      <c r="F174" s="564"/>
      <c r="G174" s="564"/>
      <c r="H174" s="564"/>
      <c r="I174" s="565"/>
      <c r="J174" s="566"/>
      <c r="K174" s="563" t="s">
        <v>67</v>
      </c>
      <c r="L174" s="564" t="s">
        <v>67</v>
      </c>
      <c r="M174" s="564" t="s">
        <v>67</v>
      </c>
      <c r="N174" s="564" t="s">
        <v>67</v>
      </c>
      <c r="O174" s="564" t="s">
        <v>67</v>
      </c>
      <c r="P174" s="565" t="s">
        <v>67</v>
      </c>
      <c r="Q174" s="566" t="s">
        <v>67</v>
      </c>
      <c r="R174" s="563" t="s">
        <v>67</v>
      </c>
      <c r="S174" s="564" t="s">
        <v>67</v>
      </c>
      <c r="T174" s="564" t="s">
        <v>67</v>
      </c>
      <c r="U174" s="564" t="s">
        <v>67</v>
      </c>
      <c r="V174" s="564" t="s">
        <v>67</v>
      </c>
      <c r="W174" s="565" t="s">
        <v>67</v>
      </c>
      <c r="X174" s="566" t="s">
        <v>67</v>
      </c>
      <c r="Y174" s="563" t="s">
        <v>67</v>
      </c>
      <c r="Z174" s="564" t="s">
        <v>67</v>
      </c>
      <c r="AA174" s="564" t="s">
        <v>67</v>
      </c>
      <c r="AB174" s="564" t="s">
        <v>67</v>
      </c>
      <c r="AC174" s="564" t="s">
        <v>67</v>
      </c>
      <c r="AD174" s="565" t="s">
        <v>67</v>
      </c>
      <c r="AE174" s="566" t="s">
        <v>67</v>
      </c>
      <c r="AF174" s="563" t="s">
        <v>67</v>
      </c>
      <c r="AG174" s="564" t="s">
        <v>67</v>
      </c>
      <c r="AH174" s="564" t="s">
        <v>67</v>
      </c>
      <c r="AI174" s="564" t="s">
        <v>67</v>
      </c>
      <c r="AJ174" s="564" t="s">
        <v>67</v>
      </c>
      <c r="AK174" s="565" t="s">
        <v>67</v>
      </c>
      <c r="AL174" s="566" t="s">
        <v>67</v>
      </c>
      <c r="AM174" s="563" t="s">
        <v>67</v>
      </c>
      <c r="AN174" s="564" t="s">
        <v>67</v>
      </c>
      <c r="AO174" s="564" t="s">
        <v>67</v>
      </c>
      <c r="AP174" s="564" t="s">
        <v>67</v>
      </c>
      <c r="AQ174" s="564" t="s">
        <v>67</v>
      </c>
      <c r="AR174" s="565" t="s">
        <v>67</v>
      </c>
      <c r="AS174" s="566" t="s">
        <v>67</v>
      </c>
      <c r="AT174" s="563" t="s">
        <v>67</v>
      </c>
      <c r="AU174" s="564" t="s">
        <v>67</v>
      </c>
      <c r="AV174" s="564" t="s">
        <v>67</v>
      </c>
      <c r="AW174" s="564" t="s">
        <v>67</v>
      </c>
      <c r="AX174" s="564" t="s">
        <v>67</v>
      </c>
      <c r="AY174" s="565" t="s">
        <v>67</v>
      </c>
      <c r="AZ174" s="566" t="s">
        <v>67</v>
      </c>
      <c r="BA174" s="563">
        <v>172</v>
      </c>
      <c r="BB174" s="564">
        <v>162</v>
      </c>
      <c r="BC174" s="564">
        <v>113</v>
      </c>
      <c r="BD174" s="564">
        <v>113</v>
      </c>
      <c r="BE174" s="564">
        <v>89</v>
      </c>
      <c r="BF174" s="565">
        <f t="shared" ref="BF174" si="228">BD174/BB174</f>
        <v>0.69753086419753085</v>
      </c>
      <c r="BG174" s="566">
        <f t="shared" ref="BG174" si="229">BD174/BC174</f>
        <v>1</v>
      </c>
      <c r="BH174" s="563">
        <v>118</v>
      </c>
      <c r="BI174" s="564">
        <v>115</v>
      </c>
      <c r="BJ174" s="564">
        <v>91</v>
      </c>
      <c r="BK174" s="564">
        <v>76</v>
      </c>
      <c r="BL174" s="564">
        <v>46</v>
      </c>
      <c r="BM174" s="565">
        <f t="shared" si="218"/>
        <v>0.66086956521739126</v>
      </c>
      <c r="BN174" s="566">
        <f t="shared" si="219"/>
        <v>0.8351648351648352</v>
      </c>
      <c r="BO174" s="563">
        <v>195</v>
      </c>
      <c r="BP174" s="564">
        <v>183</v>
      </c>
      <c r="BQ174" s="564">
        <v>183</v>
      </c>
      <c r="BR174" s="564">
        <v>139</v>
      </c>
      <c r="BS174" s="564">
        <v>103</v>
      </c>
      <c r="BT174" s="565">
        <f t="shared" si="220"/>
        <v>0.7595628415300546</v>
      </c>
      <c r="BU174" s="566">
        <f t="shared" si="221"/>
        <v>0.7595628415300546</v>
      </c>
      <c r="BV174" s="563">
        <v>242</v>
      </c>
      <c r="BW174" s="564">
        <v>236</v>
      </c>
      <c r="BX174" s="564">
        <v>236</v>
      </c>
      <c r="BY174" s="564">
        <v>160</v>
      </c>
      <c r="BZ174" s="564">
        <v>129</v>
      </c>
      <c r="CA174" s="565">
        <f t="shared" si="222"/>
        <v>0.67796610169491522</v>
      </c>
      <c r="CB174" s="566">
        <f t="shared" si="223"/>
        <v>0.67796610169491522</v>
      </c>
      <c r="CC174" s="563">
        <v>236</v>
      </c>
      <c r="CD174" s="564">
        <v>231</v>
      </c>
      <c r="CE174" s="564">
        <v>167</v>
      </c>
      <c r="CF174" s="564">
        <v>110</v>
      </c>
      <c r="CG174" s="564">
        <v>110</v>
      </c>
      <c r="CH174" s="565">
        <f t="shared" si="224"/>
        <v>0.47619047619047616</v>
      </c>
      <c r="CI174" s="566">
        <f t="shared" si="225"/>
        <v>0.6586826347305389</v>
      </c>
      <c r="CJ174" s="563">
        <v>325</v>
      </c>
      <c r="CK174" s="564">
        <v>317</v>
      </c>
      <c r="CL174" s="564">
        <v>228</v>
      </c>
      <c r="CM174" s="564">
        <v>159</v>
      </c>
      <c r="CN174" s="564">
        <v>158</v>
      </c>
      <c r="CO174" s="565">
        <f t="shared" si="226"/>
        <v>0.50157728706624605</v>
      </c>
      <c r="CP174" s="565">
        <f t="shared" si="227"/>
        <v>0.69736842105263153</v>
      </c>
      <c r="CQ174" s="565">
        <v>0.63091482649842268</v>
      </c>
      <c r="CR174" s="566">
        <v>0.8771929824561403</v>
      </c>
    </row>
    <row r="175" spans="1:96" s="4" customFormat="1" x14ac:dyDescent="0.25">
      <c r="A175" s="560" t="s">
        <v>418</v>
      </c>
      <c r="B175" s="561" t="s">
        <v>428</v>
      </c>
      <c r="C175" s="562" t="s">
        <v>429</v>
      </c>
      <c r="D175" s="563" t="s">
        <v>21</v>
      </c>
      <c r="E175" s="564" t="s">
        <v>21</v>
      </c>
      <c r="F175" s="564" t="s">
        <v>21</v>
      </c>
      <c r="G175" s="564" t="s">
        <v>21</v>
      </c>
      <c r="H175" s="564" t="s">
        <v>21</v>
      </c>
      <c r="I175" s="565" t="s">
        <v>67</v>
      </c>
      <c r="J175" s="566" t="s">
        <v>67</v>
      </c>
      <c r="K175" s="563" t="s">
        <v>67</v>
      </c>
      <c r="L175" s="564" t="s">
        <v>67</v>
      </c>
      <c r="M175" s="564" t="s">
        <v>67</v>
      </c>
      <c r="N175" s="564" t="s">
        <v>67</v>
      </c>
      <c r="O175" s="564" t="s">
        <v>67</v>
      </c>
      <c r="P175" s="565" t="s">
        <v>67</v>
      </c>
      <c r="Q175" s="566" t="s">
        <v>67</v>
      </c>
      <c r="R175" s="563" t="s">
        <v>67</v>
      </c>
      <c r="S175" s="564" t="s">
        <v>67</v>
      </c>
      <c r="T175" s="564" t="s">
        <v>67</v>
      </c>
      <c r="U175" s="564" t="s">
        <v>67</v>
      </c>
      <c r="V175" s="564" t="s">
        <v>67</v>
      </c>
      <c r="W175" s="565" t="s">
        <v>67</v>
      </c>
      <c r="X175" s="566" t="s">
        <v>67</v>
      </c>
      <c r="Y175" s="563" t="s">
        <v>67</v>
      </c>
      <c r="Z175" s="564" t="s">
        <v>67</v>
      </c>
      <c r="AA175" s="564" t="s">
        <v>67</v>
      </c>
      <c r="AB175" s="564" t="s">
        <v>67</v>
      </c>
      <c r="AC175" s="564" t="s">
        <v>67</v>
      </c>
      <c r="AD175" s="565" t="s">
        <v>67</v>
      </c>
      <c r="AE175" s="566" t="s">
        <v>67</v>
      </c>
      <c r="AF175" s="563">
        <v>362</v>
      </c>
      <c r="AG175" s="564">
        <v>341</v>
      </c>
      <c r="AH175" s="564">
        <v>226</v>
      </c>
      <c r="AI175" s="564">
        <v>226</v>
      </c>
      <c r="AJ175" s="564">
        <v>186</v>
      </c>
      <c r="AK175" s="565" t="s">
        <v>67</v>
      </c>
      <c r="AL175" s="566" t="s">
        <v>67</v>
      </c>
      <c r="AM175" s="563">
        <v>283</v>
      </c>
      <c r="AN175" s="564">
        <v>273</v>
      </c>
      <c r="AO175" s="564">
        <v>214</v>
      </c>
      <c r="AP175" s="564">
        <v>204</v>
      </c>
      <c r="AQ175" s="564">
        <v>170</v>
      </c>
      <c r="AR175" s="565" t="s">
        <v>67</v>
      </c>
      <c r="AS175" s="566" t="s">
        <v>67</v>
      </c>
      <c r="AT175" s="563">
        <v>240</v>
      </c>
      <c r="AU175" s="564">
        <v>235</v>
      </c>
      <c r="AV175" s="564">
        <v>173</v>
      </c>
      <c r="AW175" s="564">
        <v>136</v>
      </c>
      <c r="AX175" s="564">
        <v>104</v>
      </c>
      <c r="AY175" s="565" t="s">
        <v>67</v>
      </c>
      <c r="AZ175" s="566" t="s">
        <v>67</v>
      </c>
      <c r="BA175" s="563" t="s">
        <v>67</v>
      </c>
      <c r="BB175" s="564" t="s">
        <v>67</v>
      </c>
      <c r="BC175" s="564" t="s">
        <v>67</v>
      </c>
      <c r="BD175" s="564" t="s">
        <v>67</v>
      </c>
      <c r="BE175" s="564" t="s">
        <v>67</v>
      </c>
      <c r="BF175" s="565" t="s">
        <v>67</v>
      </c>
      <c r="BG175" s="566" t="s">
        <v>67</v>
      </c>
      <c r="BH175" s="563" t="s">
        <v>67</v>
      </c>
      <c r="BI175" s="564" t="s">
        <v>67</v>
      </c>
      <c r="BJ175" s="564" t="s">
        <v>67</v>
      </c>
      <c r="BK175" s="564" t="s">
        <v>67</v>
      </c>
      <c r="BL175" s="564" t="s">
        <v>67</v>
      </c>
      <c r="BM175" s="565" t="s">
        <v>67</v>
      </c>
      <c r="BN175" s="566" t="s">
        <v>67</v>
      </c>
      <c r="BO175" s="563" t="s">
        <v>67</v>
      </c>
      <c r="BP175" s="564" t="s">
        <v>67</v>
      </c>
      <c r="BQ175" s="564" t="s">
        <v>67</v>
      </c>
      <c r="BR175" s="564" t="s">
        <v>67</v>
      </c>
      <c r="BS175" s="564" t="s">
        <v>67</v>
      </c>
      <c r="BT175" s="565" t="s">
        <v>67</v>
      </c>
      <c r="BU175" s="566" t="s">
        <v>67</v>
      </c>
      <c r="BV175" s="563" t="s">
        <v>67</v>
      </c>
      <c r="BW175" s="564" t="s">
        <v>67</v>
      </c>
      <c r="BX175" s="564" t="s">
        <v>67</v>
      </c>
      <c r="BY175" s="564" t="s">
        <v>67</v>
      </c>
      <c r="BZ175" s="564" t="s">
        <v>67</v>
      </c>
      <c r="CA175" s="565" t="s">
        <v>67</v>
      </c>
      <c r="CB175" s="566" t="s">
        <v>67</v>
      </c>
      <c r="CC175" s="564" t="s">
        <v>67</v>
      </c>
      <c r="CD175" s="564" t="s">
        <v>67</v>
      </c>
      <c r="CE175" s="564" t="s">
        <v>67</v>
      </c>
      <c r="CF175" s="564" t="s">
        <v>67</v>
      </c>
      <c r="CG175" s="564" t="s">
        <v>67</v>
      </c>
      <c r="CH175" s="565" t="s">
        <v>67</v>
      </c>
      <c r="CI175" s="566" t="s">
        <v>67</v>
      </c>
      <c r="CJ175" s="564" t="s">
        <v>67</v>
      </c>
      <c r="CK175" s="564" t="s">
        <v>67</v>
      </c>
      <c r="CL175" s="564" t="s">
        <v>67</v>
      </c>
      <c r="CM175" s="564" t="s">
        <v>67</v>
      </c>
      <c r="CN175" s="564" t="s">
        <v>67</v>
      </c>
      <c r="CO175" s="565" t="s">
        <v>67</v>
      </c>
      <c r="CP175" s="565" t="s">
        <v>67</v>
      </c>
      <c r="CQ175" s="565" t="s">
        <v>67</v>
      </c>
      <c r="CR175" s="566" t="s">
        <v>67</v>
      </c>
    </row>
    <row r="176" spans="1:96" s="4" customFormat="1" x14ac:dyDescent="0.25">
      <c r="A176" s="569" t="s">
        <v>418</v>
      </c>
      <c r="B176" s="570" t="s">
        <v>430</v>
      </c>
      <c r="C176" s="571" t="s">
        <v>199</v>
      </c>
      <c r="D176" s="572">
        <v>326</v>
      </c>
      <c r="E176" s="573">
        <v>324</v>
      </c>
      <c r="F176" s="573">
        <v>274</v>
      </c>
      <c r="G176" s="573">
        <v>274</v>
      </c>
      <c r="H176" s="573">
        <v>206</v>
      </c>
      <c r="I176" s="574">
        <f t="shared" si="178"/>
        <v>0.84567901234567899</v>
      </c>
      <c r="J176" s="575">
        <f t="shared" si="179"/>
        <v>1</v>
      </c>
      <c r="K176" s="572">
        <v>438</v>
      </c>
      <c r="L176" s="573">
        <v>429</v>
      </c>
      <c r="M176" s="573">
        <v>361</v>
      </c>
      <c r="N176" s="573">
        <v>255</v>
      </c>
      <c r="O176" s="573">
        <v>212</v>
      </c>
      <c r="P176" s="574">
        <f t="shared" ref="P176:P202" si="230">N176/L176</f>
        <v>0.59440559440559437</v>
      </c>
      <c r="Q176" s="575">
        <f t="shared" ref="Q176:Q202" si="231">N176/M176</f>
        <v>0.7063711911357341</v>
      </c>
      <c r="R176" s="572">
        <v>439</v>
      </c>
      <c r="S176" s="573">
        <v>427</v>
      </c>
      <c r="T176" s="573">
        <v>343</v>
      </c>
      <c r="U176" s="573">
        <v>298</v>
      </c>
      <c r="V176" s="573">
        <v>233</v>
      </c>
      <c r="W176" s="574">
        <f t="shared" si="176"/>
        <v>0.69789227166276346</v>
      </c>
      <c r="X176" s="575">
        <f t="shared" si="177"/>
        <v>0.86880466472303208</v>
      </c>
      <c r="Y176" s="572">
        <v>681</v>
      </c>
      <c r="Z176" s="573">
        <v>657</v>
      </c>
      <c r="AA176" s="573">
        <v>552</v>
      </c>
      <c r="AB176" s="573">
        <v>378</v>
      </c>
      <c r="AC176" s="573">
        <v>307</v>
      </c>
      <c r="AD176" s="574">
        <f t="shared" ref="AD176:AD202" si="232">AB176/Z176</f>
        <v>0.57534246575342463</v>
      </c>
      <c r="AE176" s="575">
        <f t="shared" ref="AE176:AE202" si="233">AB176/AA176</f>
        <v>0.68478260869565222</v>
      </c>
      <c r="AF176" s="572">
        <v>536</v>
      </c>
      <c r="AG176" s="573">
        <v>521</v>
      </c>
      <c r="AH176" s="573">
        <v>413</v>
      </c>
      <c r="AI176" s="573">
        <v>160</v>
      </c>
      <c r="AJ176" s="573">
        <v>147</v>
      </c>
      <c r="AK176" s="574">
        <f t="shared" ref="AK176:AK202" si="234">AI176/AG176</f>
        <v>0.30710172744721687</v>
      </c>
      <c r="AL176" s="575">
        <f t="shared" ref="AL176:AL202" si="235">AI176/AH176</f>
        <v>0.38740920096852299</v>
      </c>
      <c r="AM176" s="572">
        <v>552</v>
      </c>
      <c r="AN176" s="573">
        <v>529</v>
      </c>
      <c r="AO176" s="573">
        <v>403</v>
      </c>
      <c r="AP176" s="573">
        <v>155</v>
      </c>
      <c r="AQ176" s="573">
        <v>140</v>
      </c>
      <c r="AR176" s="574">
        <f t="shared" ref="AR176:AR202" si="236">AP176/AN176</f>
        <v>0.29300567107750475</v>
      </c>
      <c r="AS176" s="575">
        <f t="shared" ref="AS176:AS202" si="237">AP176/AO176</f>
        <v>0.38461538461538464</v>
      </c>
      <c r="AT176" s="572">
        <v>451</v>
      </c>
      <c r="AU176" s="573">
        <v>429</v>
      </c>
      <c r="AV176" s="573">
        <v>429</v>
      </c>
      <c r="AW176" s="573">
        <v>158</v>
      </c>
      <c r="AX176" s="573">
        <v>144</v>
      </c>
      <c r="AY176" s="574">
        <f t="shared" ref="AY176:AY199" si="238">AW176/AU176</f>
        <v>0.36829836829836832</v>
      </c>
      <c r="AZ176" s="575">
        <f t="shared" ref="AZ176:AZ199" si="239">AW176/AV176</f>
        <v>0.36829836829836832</v>
      </c>
      <c r="BA176" s="572">
        <v>396</v>
      </c>
      <c r="BB176" s="573">
        <v>384</v>
      </c>
      <c r="BC176" s="573">
        <v>292</v>
      </c>
      <c r="BD176" s="573">
        <v>171</v>
      </c>
      <c r="BE176" s="573">
        <v>148</v>
      </c>
      <c r="BF176" s="574">
        <f t="shared" ref="BF176:BF198" si="240">BD176/BB176</f>
        <v>0.4453125</v>
      </c>
      <c r="BG176" s="575">
        <f t="shared" ref="BG176:BG198" si="241">BD176/BC176</f>
        <v>0.58561643835616439</v>
      </c>
      <c r="BH176" s="572">
        <v>356</v>
      </c>
      <c r="BI176" s="573">
        <v>337</v>
      </c>
      <c r="BJ176" s="573">
        <v>258</v>
      </c>
      <c r="BK176" s="573">
        <v>176</v>
      </c>
      <c r="BL176" s="573">
        <v>156</v>
      </c>
      <c r="BM176" s="574">
        <f t="shared" ref="BM176:BM197" si="242">BK176/BI176</f>
        <v>0.52225519287833833</v>
      </c>
      <c r="BN176" s="575">
        <f t="shared" ref="BN176:BN197" si="243">BK176/BJ176</f>
        <v>0.68217054263565891</v>
      </c>
      <c r="BO176" s="572">
        <v>278</v>
      </c>
      <c r="BP176" s="573">
        <v>266</v>
      </c>
      <c r="BQ176" s="573">
        <v>214</v>
      </c>
      <c r="BR176" s="573">
        <v>158</v>
      </c>
      <c r="BS176" s="573">
        <v>130</v>
      </c>
      <c r="BT176" s="574">
        <f t="shared" ref="BT176:BT197" si="244">BR176/BP176</f>
        <v>0.59398496240601506</v>
      </c>
      <c r="BU176" s="575">
        <f t="shared" ref="BU176:BU197" si="245">BR176/BQ176</f>
        <v>0.73831775700934577</v>
      </c>
      <c r="BV176" s="572">
        <v>299</v>
      </c>
      <c r="BW176" s="573">
        <v>290</v>
      </c>
      <c r="BX176" s="573">
        <v>219</v>
      </c>
      <c r="BY176" s="573">
        <v>177</v>
      </c>
      <c r="BZ176" s="573">
        <v>150</v>
      </c>
      <c r="CA176" s="574">
        <f t="shared" ref="CA176:CA195" si="246">BY176/BW176</f>
        <v>0.6103448275862069</v>
      </c>
      <c r="CB176" s="575">
        <f t="shared" ref="CB176:CB195" si="247">BY176/BX176</f>
        <v>0.80821917808219179</v>
      </c>
      <c r="CC176" s="572">
        <v>290</v>
      </c>
      <c r="CD176" s="573">
        <v>285</v>
      </c>
      <c r="CE176" s="573">
        <v>212</v>
      </c>
      <c r="CF176" s="573">
        <v>165</v>
      </c>
      <c r="CG176" s="573">
        <v>148</v>
      </c>
      <c r="CH176" s="574">
        <f t="shared" ref="CH176:CH195" si="248">CF176/CD176</f>
        <v>0.57894736842105265</v>
      </c>
      <c r="CI176" s="575">
        <f t="shared" ref="CI176:CI195" si="249">CF176/CE176</f>
        <v>0.77830188679245282</v>
      </c>
      <c r="CJ176" s="572">
        <v>466</v>
      </c>
      <c r="CK176" s="573">
        <v>461</v>
      </c>
      <c r="CL176" s="573">
        <v>352</v>
      </c>
      <c r="CM176" s="573">
        <v>143</v>
      </c>
      <c r="CN176" s="573">
        <v>132</v>
      </c>
      <c r="CO176" s="574">
        <f t="shared" ref="CO176:CO195" si="250">CM176/CK176</f>
        <v>0.31019522776572667</v>
      </c>
      <c r="CP176" s="574">
        <f t="shared" ref="CP176:CP195" si="251">CM176/CL176</f>
        <v>0.40625</v>
      </c>
      <c r="CQ176" s="574">
        <v>0.33188720173535791</v>
      </c>
      <c r="CR176" s="575">
        <v>0.43465909090909088</v>
      </c>
    </row>
    <row r="177" spans="1:96" s="4" customFormat="1" x14ac:dyDescent="0.25">
      <c r="A177" s="610" t="s">
        <v>431</v>
      </c>
      <c r="B177" s="546" t="s">
        <v>432</v>
      </c>
      <c r="C177" s="612"/>
      <c r="D177" s="617">
        <v>10493</v>
      </c>
      <c r="E177" s="618">
        <v>7779</v>
      </c>
      <c r="F177" s="618">
        <v>7092</v>
      </c>
      <c r="G177" s="618">
        <v>3665</v>
      </c>
      <c r="H177" s="619">
        <v>3218</v>
      </c>
      <c r="I177" s="620">
        <f t="shared" si="178"/>
        <v>0.47114024938938165</v>
      </c>
      <c r="J177" s="621">
        <f t="shared" si="179"/>
        <v>0.5167794698251551</v>
      </c>
      <c r="K177" s="617">
        <v>10094</v>
      </c>
      <c r="L177" s="618">
        <v>7599</v>
      </c>
      <c r="M177" s="618">
        <v>6975</v>
      </c>
      <c r="N177" s="618">
        <v>3237</v>
      </c>
      <c r="O177" s="619">
        <v>2851</v>
      </c>
      <c r="P177" s="620">
        <f t="shared" si="230"/>
        <v>0.42597710225029611</v>
      </c>
      <c r="Q177" s="621">
        <f t="shared" si="231"/>
        <v>0.46408602150537637</v>
      </c>
      <c r="R177" s="617">
        <v>9528</v>
      </c>
      <c r="S177" s="618">
        <v>7134</v>
      </c>
      <c r="T177" s="618">
        <v>6537</v>
      </c>
      <c r="U177" s="618">
        <v>3203</v>
      </c>
      <c r="V177" s="619">
        <v>2889</v>
      </c>
      <c r="W177" s="620">
        <f t="shared" si="176"/>
        <v>0.44897673114662179</v>
      </c>
      <c r="X177" s="621">
        <f t="shared" si="177"/>
        <v>0.48998011320177454</v>
      </c>
      <c r="Y177" s="617">
        <v>8827</v>
      </c>
      <c r="Z177" s="618">
        <v>6758</v>
      </c>
      <c r="AA177" s="618">
        <v>6227</v>
      </c>
      <c r="AB177" s="618">
        <v>3053</v>
      </c>
      <c r="AC177" s="619">
        <v>2763</v>
      </c>
      <c r="AD177" s="620">
        <f t="shared" si="232"/>
        <v>0.4517608759988162</v>
      </c>
      <c r="AE177" s="621">
        <f t="shared" si="233"/>
        <v>0.49028424602537335</v>
      </c>
      <c r="AF177" s="617">
        <v>8327</v>
      </c>
      <c r="AG177" s="618">
        <v>6253</v>
      </c>
      <c r="AH177" s="618">
        <v>5771</v>
      </c>
      <c r="AI177" s="618">
        <v>3179</v>
      </c>
      <c r="AJ177" s="619">
        <v>2947</v>
      </c>
      <c r="AK177" s="620">
        <f t="shared" si="234"/>
        <v>0.50839596993443148</v>
      </c>
      <c r="AL177" s="621">
        <f t="shared" si="235"/>
        <v>0.55085773696066542</v>
      </c>
      <c r="AM177" s="617">
        <v>7022</v>
      </c>
      <c r="AN177" s="618">
        <v>5309</v>
      </c>
      <c r="AO177" s="618">
        <v>4907</v>
      </c>
      <c r="AP177" s="618">
        <v>3335</v>
      </c>
      <c r="AQ177" s="619">
        <v>2384</v>
      </c>
      <c r="AR177" s="620">
        <f t="shared" si="236"/>
        <v>0.62817856470145039</v>
      </c>
      <c r="AS177" s="621">
        <f t="shared" si="237"/>
        <v>0.67964132871408189</v>
      </c>
      <c r="AT177" s="617">
        <v>6200</v>
      </c>
      <c r="AU177" s="618">
        <v>4805</v>
      </c>
      <c r="AV177" s="618">
        <v>4491</v>
      </c>
      <c r="AW177" s="618">
        <v>3087</v>
      </c>
      <c r="AX177" s="619">
        <v>2138</v>
      </c>
      <c r="AY177" s="620">
        <f t="shared" si="238"/>
        <v>0.64245577523413111</v>
      </c>
      <c r="AZ177" s="621">
        <f t="shared" si="239"/>
        <v>0.68737474949899802</v>
      </c>
      <c r="BA177" s="617">
        <v>5191</v>
      </c>
      <c r="BB177" s="618">
        <v>3986</v>
      </c>
      <c r="BC177" s="618">
        <v>3720</v>
      </c>
      <c r="BD177" s="618">
        <v>2937</v>
      </c>
      <c r="BE177" s="619">
        <v>2040</v>
      </c>
      <c r="BF177" s="620">
        <f t="shared" si="240"/>
        <v>0.7368289011540391</v>
      </c>
      <c r="BG177" s="621">
        <f t="shared" si="241"/>
        <v>0.7895161290322581</v>
      </c>
      <c r="BH177" s="617">
        <v>4608</v>
      </c>
      <c r="BI177" s="618">
        <v>3570</v>
      </c>
      <c r="BJ177" s="618">
        <v>3356</v>
      </c>
      <c r="BK177" s="618">
        <v>3001</v>
      </c>
      <c r="BL177" s="619">
        <v>2099</v>
      </c>
      <c r="BM177" s="620">
        <f t="shared" si="242"/>
        <v>0.84061624649859945</v>
      </c>
      <c r="BN177" s="621">
        <f t="shared" si="243"/>
        <v>0.89421930870083433</v>
      </c>
      <c r="BO177" s="617">
        <v>4777</v>
      </c>
      <c r="BP177" s="618">
        <v>3671</v>
      </c>
      <c r="BQ177" s="618">
        <v>3422</v>
      </c>
      <c r="BR177" s="618">
        <v>2952</v>
      </c>
      <c r="BS177" s="619">
        <v>2126</v>
      </c>
      <c r="BT177" s="620">
        <f t="shared" si="244"/>
        <v>0.80414056115499866</v>
      </c>
      <c r="BU177" s="621">
        <f t="shared" si="245"/>
        <v>0.86265341905318527</v>
      </c>
      <c r="BV177" s="617">
        <v>5335</v>
      </c>
      <c r="BW177" s="618">
        <v>3992</v>
      </c>
      <c r="BX177" s="618">
        <v>3753</v>
      </c>
      <c r="BY177" s="618">
        <v>3436</v>
      </c>
      <c r="BZ177" s="619">
        <v>2271</v>
      </c>
      <c r="CA177" s="620">
        <f t="shared" si="246"/>
        <v>0.86072144288577157</v>
      </c>
      <c r="CB177" s="621">
        <f t="shared" si="247"/>
        <v>0.91553423927524646</v>
      </c>
      <c r="CC177" s="617">
        <v>5620</v>
      </c>
      <c r="CD177" s="618">
        <v>4296</v>
      </c>
      <c r="CE177" s="618">
        <v>4099</v>
      </c>
      <c r="CF177" s="618">
        <v>2927</v>
      </c>
      <c r="CG177" s="619">
        <v>2663</v>
      </c>
      <c r="CH177" s="620">
        <f t="shared" si="248"/>
        <v>0.68133147113594039</v>
      </c>
      <c r="CI177" s="621">
        <f t="shared" si="249"/>
        <v>0.71407660404976825</v>
      </c>
      <c r="CJ177" s="617">
        <v>6288</v>
      </c>
      <c r="CK177" s="618">
        <v>4827</v>
      </c>
      <c r="CL177" s="618">
        <v>4679</v>
      </c>
      <c r="CM177" s="618">
        <v>3022</v>
      </c>
      <c r="CN177" s="619">
        <v>2783</v>
      </c>
      <c r="CO177" s="620">
        <f t="shared" si="250"/>
        <v>0.62606173606795112</v>
      </c>
      <c r="CP177" s="762">
        <f t="shared" si="251"/>
        <v>0.64586450096174397</v>
      </c>
      <c r="CQ177" s="620">
        <v>0.83157240522063391</v>
      </c>
      <c r="CR177" s="621">
        <v>0.85787561444753158</v>
      </c>
    </row>
    <row r="178" spans="1:96" s="4" customFormat="1" x14ac:dyDescent="0.25">
      <c r="A178" s="613" t="s">
        <v>431</v>
      </c>
      <c r="B178" s="554" t="s">
        <v>433</v>
      </c>
      <c r="C178" s="615" t="s">
        <v>421</v>
      </c>
      <c r="D178" s="556">
        <v>3978</v>
      </c>
      <c r="E178" s="557">
        <v>3367</v>
      </c>
      <c r="F178" s="557">
        <v>2903</v>
      </c>
      <c r="G178" s="557">
        <v>1223</v>
      </c>
      <c r="H178" s="557">
        <v>1019</v>
      </c>
      <c r="I178" s="558">
        <f t="shared" si="178"/>
        <v>0.36323136323136324</v>
      </c>
      <c r="J178" s="559">
        <f t="shared" si="179"/>
        <v>0.42128832242507752</v>
      </c>
      <c r="K178" s="556">
        <v>3587</v>
      </c>
      <c r="L178" s="557">
        <v>3022</v>
      </c>
      <c r="M178" s="557">
        <v>2748</v>
      </c>
      <c r="N178" s="557">
        <v>847</v>
      </c>
      <c r="O178" s="557">
        <v>716</v>
      </c>
      <c r="P178" s="558">
        <f t="shared" si="230"/>
        <v>0.2802779616148246</v>
      </c>
      <c r="Q178" s="559">
        <f t="shared" si="231"/>
        <v>0.30822416302765648</v>
      </c>
      <c r="R178" s="556">
        <v>3251</v>
      </c>
      <c r="S178" s="557">
        <v>2786</v>
      </c>
      <c r="T178" s="557">
        <v>2478</v>
      </c>
      <c r="U178" s="557">
        <v>868</v>
      </c>
      <c r="V178" s="557">
        <v>758</v>
      </c>
      <c r="W178" s="558">
        <f t="shared" si="176"/>
        <v>0.31155778894472363</v>
      </c>
      <c r="X178" s="559">
        <f t="shared" si="177"/>
        <v>0.35028248587570621</v>
      </c>
      <c r="Y178" s="556">
        <v>2944</v>
      </c>
      <c r="Z178" s="557">
        <v>2481</v>
      </c>
      <c r="AA178" s="557">
        <v>2251</v>
      </c>
      <c r="AB178" s="557">
        <v>821</v>
      </c>
      <c r="AC178" s="557">
        <v>759</v>
      </c>
      <c r="AD178" s="558">
        <f t="shared" si="232"/>
        <v>0.33091495364772266</v>
      </c>
      <c r="AE178" s="559">
        <f t="shared" si="233"/>
        <v>0.36472678809418035</v>
      </c>
      <c r="AF178" s="556">
        <v>2836</v>
      </c>
      <c r="AG178" s="557">
        <v>2350</v>
      </c>
      <c r="AH178" s="557">
        <v>2134</v>
      </c>
      <c r="AI178" s="557">
        <v>962</v>
      </c>
      <c r="AJ178" s="557">
        <v>896</v>
      </c>
      <c r="AK178" s="558">
        <f t="shared" si="234"/>
        <v>0.4093617021276596</v>
      </c>
      <c r="AL178" s="559">
        <f t="shared" si="235"/>
        <v>0.450796626054358</v>
      </c>
      <c r="AM178" s="556">
        <v>2358</v>
      </c>
      <c r="AN178" s="557">
        <v>1925</v>
      </c>
      <c r="AO178" s="557">
        <v>1758</v>
      </c>
      <c r="AP178" s="557">
        <v>910</v>
      </c>
      <c r="AQ178" s="557">
        <v>652</v>
      </c>
      <c r="AR178" s="558">
        <f t="shared" si="236"/>
        <v>0.47272727272727272</v>
      </c>
      <c r="AS178" s="559">
        <f t="shared" si="237"/>
        <v>0.51763367463026166</v>
      </c>
      <c r="AT178" s="556">
        <v>1868</v>
      </c>
      <c r="AU178" s="557">
        <v>1576</v>
      </c>
      <c r="AV178" s="557">
        <v>1406</v>
      </c>
      <c r="AW178" s="557">
        <v>781</v>
      </c>
      <c r="AX178" s="557">
        <v>507</v>
      </c>
      <c r="AY178" s="558">
        <f t="shared" si="238"/>
        <v>0.49555837563451777</v>
      </c>
      <c r="AZ178" s="559">
        <f t="shared" si="239"/>
        <v>0.55547652916073964</v>
      </c>
      <c r="BA178" s="556">
        <v>1476</v>
      </c>
      <c r="BB178" s="557">
        <v>1264</v>
      </c>
      <c r="BC178" s="557">
        <v>1139</v>
      </c>
      <c r="BD178" s="557">
        <v>858</v>
      </c>
      <c r="BE178" s="557">
        <v>562</v>
      </c>
      <c r="BF178" s="558">
        <f t="shared" si="240"/>
        <v>0.67879746835443033</v>
      </c>
      <c r="BG178" s="559">
        <f t="shared" si="241"/>
        <v>0.75329236172080771</v>
      </c>
      <c r="BH178" s="556">
        <v>1317</v>
      </c>
      <c r="BI178" s="557">
        <v>1129</v>
      </c>
      <c r="BJ178" s="557">
        <v>1007</v>
      </c>
      <c r="BK178" s="557">
        <v>987</v>
      </c>
      <c r="BL178" s="557">
        <v>651</v>
      </c>
      <c r="BM178" s="558">
        <f t="shared" si="242"/>
        <v>0.87422497785651021</v>
      </c>
      <c r="BN178" s="559">
        <f t="shared" si="243"/>
        <v>0.9801390268123138</v>
      </c>
      <c r="BO178" s="556">
        <v>1371</v>
      </c>
      <c r="BP178" s="557">
        <v>1169</v>
      </c>
      <c r="BQ178" s="557">
        <v>1030</v>
      </c>
      <c r="BR178" s="557">
        <v>949</v>
      </c>
      <c r="BS178" s="557">
        <v>669</v>
      </c>
      <c r="BT178" s="558">
        <f t="shared" si="244"/>
        <v>0.81180496150556036</v>
      </c>
      <c r="BU178" s="559">
        <f t="shared" si="245"/>
        <v>0.92135922330097086</v>
      </c>
      <c r="BV178" s="556">
        <v>1654</v>
      </c>
      <c r="BW178" s="557">
        <v>1361</v>
      </c>
      <c r="BX178" s="557">
        <v>1184</v>
      </c>
      <c r="BY178" s="557">
        <v>1151</v>
      </c>
      <c r="BZ178" s="557">
        <v>674</v>
      </c>
      <c r="CA178" s="558">
        <f t="shared" si="246"/>
        <v>0.84570168993387218</v>
      </c>
      <c r="CB178" s="559">
        <f t="shared" si="247"/>
        <v>0.9721283783783784</v>
      </c>
      <c r="CC178" s="556">
        <v>1908</v>
      </c>
      <c r="CD178" s="557">
        <v>1555</v>
      </c>
      <c r="CE178" s="557">
        <v>1433</v>
      </c>
      <c r="CF178" s="557">
        <v>972</v>
      </c>
      <c r="CG178" s="557">
        <v>873</v>
      </c>
      <c r="CH178" s="558">
        <f t="shared" si="248"/>
        <v>0.62508038585209003</v>
      </c>
      <c r="CI178" s="559">
        <f t="shared" si="249"/>
        <v>0.67829727843684573</v>
      </c>
      <c r="CJ178" s="556">
        <v>1918</v>
      </c>
      <c r="CK178" s="557">
        <v>1590</v>
      </c>
      <c r="CL178" s="557">
        <v>1531</v>
      </c>
      <c r="CM178" s="557">
        <v>855</v>
      </c>
      <c r="CN178" s="557">
        <v>823</v>
      </c>
      <c r="CO178" s="558">
        <f t="shared" si="250"/>
        <v>0.53773584905660377</v>
      </c>
      <c r="CP178" s="558">
        <f t="shared" si="251"/>
        <v>0.558458523840627</v>
      </c>
      <c r="CQ178" s="558">
        <v>0.80188679245283023</v>
      </c>
      <c r="CR178" s="559">
        <v>0.83278902677988242</v>
      </c>
    </row>
    <row r="179" spans="1:96" s="4" customFormat="1" x14ac:dyDescent="0.25">
      <c r="A179" s="560" t="s">
        <v>431</v>
      </c>
      <c r="B179" s="561" t="s">
        <v>434</v>
      </c>
      <c r="C179" s="562" t="s">
        <v>435</v>
      </c>
      <c r="D179" s="563">
        <v>2018</v>
      </c>
      <c r="E179" s="564">
        <v>1620</v>
      </c>
      <c r="F179" s="564">
        <v>1620</v>
      </c>
      <c r="G179" s="564">
        <v>822</v>
      </c>
      <c r="H179" s="564">
        <v>772</v>
      </c>
      <c r="I179" s="565">
        <f t="shared" si="178"/>
        <v>0.50740740740740742</v>
      </c>
      <c r="J179" s="566">
        <f t="shared" si="179"/>
        <v>0.50740740740740742</v>
      </c>
      <c r="K179" s="563">
        <v>1836</v>
      </c>
      <c r="L179" s="564">
        <v>1506</v>
      </c>
      <c r="M179" s="564">
        <v>1506</v>
      </c>
      <c r="N179" s="564">
        <v>713</v>
      </c>
      <c r="O179" s="564">
        <v>701</v>
      </c>
      <c r="P179" s="565">
        <f t="shared" si="230"/>
        <v>0.47343957503320055</v>
      </c>
      <c r="Q179" s="566">
        <f t="shared" si="231"/>
        <v>0.47343957503320055</v>
      </c>
      <c r="R179" s="563">
        <v>1696</v>
      </c>
      <c r="S179" s="564">
        <v>1394</v>
      </c>
      <c r="T179" s="564">
        <v>1394</v>
      </c>
      <c r="U179" s="564">
        <v>741</v>
      </c>
      <c r="V179" s="564">
        <v>715</v>
      </c>
      <c r="W179" s="565">
        <f t="shared" si="176"/>
        <v>0.53156384505021526</v>
      </c>
      <c r="X179" s="566">
        <f t="shared" si="177"/>
        <v>0.53156384505021526</v>
      </c>
      <c r="Y179" s="563">
        <v>1660</v>
      </c>
      <c r="Z179" s="564">
        <v>1396</v>
      </c>
      <c r="AA179" s="564">
        <v>1396</v>
      </c>
      <c r="AB179" s="564">
        <v>660</v>
      </c>
      <c r="AC179" s="564">
        <v>639</v>
      </c>
      <c r="AD179" s="565">
        <f t="shared" si="232"/>
        <v>0.47277936962750716</v>
      </c>
      <c r="AE179" s="566">
        <f t="shared" si="233"/>
        <v>0.47277936962750716</v>
      </c>
      <c r="AF179" s="563">
        <v>1525</v>
      </c>
      <c r="AG179" s="564">
        <v>1257</v>
      </c>
      <c r="AH179" s="564">
        <v>1257</v>
      </c>
      <c r="AI179" s="564">
        <v>610</v>
      </c>
      <c r="AJ179" s="564">
        <v>597</v>
      </c>
      <c r="AK179" s="565">
        <f t="shared" si="234"/>
        <v>0.48528241845664283</v>
      </c>
      <c r="AL179" s="566">
        <f t="shared" si="235"/>
        <v>0.48528241845664283</v>
      </c>
      <c r="AM179" s="563">
        <v>1504</v>
      </c>
      <c r="AN179" s="564">
        <v>1251</v>
      </c>
      <c r="AO179" s="564">
        <v>1251</v>
      </c>
      <c r="AP179" s="564">
        <v>1018</v>
      </c>
      <c r="AQ179" s="564">
        <v>591</v>
      </c>
      <c r="AR179" s="565">
        <f t="shared" si="236"/>
        <v>0.81374900079936052</v>
      </c>
      <c r="AS179" s="566">
        <f t="shared" si="237"/>
        <v>0.81374900079936052</v>
      </c>
      <c r="AT179" s="563">
        <v>1614</v>
      </c>
      <c r="AU179" s="564">
        <v>1337</v>
      </c>
      <c r="AV179" s="564">
        <v>1337</v>
      </c>
      <c r="AW179" s="564">
        <v>951</v>
      </c>
      <c r="AX179" s="564">
        <v>541</v>
      </c>
      <c r="AY179" s="565">
        <f t="shared" si="238"/>
        <v>0.7112939416604338</v>
      </c>
      <c r="AZ179" s="566">
        <f t="shared" si="239"/>
        <v>0.7112939416604338</v>
      </c>
      <c r="BA179" s="563">
        <v>1426</v>
      </c>
      <c r="BB179" s="564">
        <v>1137</v>
      </c>
      <c r="BC179" s="564">
        <v>1137</v>
      </c>
      <c r="BD179" s="564">
        <v>923</v>
      </c>
      <c r="BE179" s="564">
        <v>567</v>
      </c>
      <c r="BF179" s="565">
        <f t="shared" si="240"/>
        <v>0.81178540017590151</v>
      </c>
      <c r="BG179" s="566">
        <f t="shared" si="241"/>
        <v>0.81178540017590151</v>
      </c>
      <c r="BH179" s="563">
        <v>1346</v>
      </c>
      <c r="BI179" s="564">
        <v>1077</v>
      </c>
      <c r="BJ179" s="564">
        <v>1077</v>
      </c>
      <c r="BK179" s="564">
        <v>933</v>
      </c>
      <c r="BL179" s="564">
        <v>578</v>
      </c>
      <c r="BM179" s="565">
        <f t="shared" si="242"/>
        <v>0.86629526462395545</v>
      </c>
      <c r="BN179" s="566">
        <f t="shared" si="243"/>
        <v>0.86629526462395545</v>
      </c>
      <c r="BO179" s="563">
        <v>1257</v>
      </c>
      <c r="BP179" s="564">
        <v>1013</v>
      </c>
      <c r="BQ179" s="564">
        <v>1013</v>
      </c>
      <c r="BR179" s="564">
        <v>871</v>
      </c>
      <c r="BS179" s="564">
        <v>507</v>
      </c>
      <c r="BT179" s="565">
        <f t="shared" si="244"/>
        <v>0.859822309970385</v>
      </c>
      <c r="BU179" s="566">
        <f t="shared" si="245"/>
        <v>0.859822309970385</v>
      </c>
      <c r="BV179" s="563">
        <v>1450</v>
      </c>
      <c r="BW179" s="564">
        <v>1177</v>
      </c>
      <c r="BX179" s="564">
        <v>1177</v>
      </c>
      <c r="BY179" s="564">
        <v>982</v>
      </c>
      <c r="BZ179" s="564">
        <v>593</v>
      </c>
      <c r="CA179" s="565">
        <f t="shared" si="246"/>
        <v>0.83432455395072214</v>
      </c>
      <c r="CB179" s="566">
        <f t="shared" si="247"/>
        <v>0.83432455395072214</v>
      </c>
      <c r="CC179" s="563">
        <v>1405</v>
      </c>
      <c r="CD179" s="564">
        <v>1131</v>
      </c>
      <c r="CE179" s="564">
        <v>1131</v>
      </c>
      <c r="CF179" s="564">
        <v>662</v>
      </c>
      <c r="CG179" s="564">
        <v>617</v>
      </c>
      <c r="CH179" s="565">
        <f t="shared" si="248"/>
        <v>0.58532272325375778</v>
      </c>
      <c r="CI179" s="566">
        <f t="shared" si="249"/>
        <v>0.58532272325375778</v>
      </c>
      <c r="CJ179" s="563">
        <v>1567</v>
      </c>
      <c r="CK179" s="564">
        <v>1252</v>
      </c>
      <c r="CL179" s="564">
        <v>1252</v>
      </c>
      <c r="CM179" s="564">
        <v>736</v>
      </c>
      <c r="CN179" s="564">
        <v>671</v>
      </c>
      <c r="CO179" s="565">
        <f t="shared" si="250"/>
        <v>0.58785942492012777</v>
      </c>
      <c r="CP179" s="565">
        <f t="shared" si="251"/>
        <v>0.58785942492012777</v>
      </c>
      <c r="CQ179" s="565">
        <v>0.85063897763578278</v>
      </c>
      <c r="CR179" s="566">
        <v>0.85063897763578278</v>
      </c>
    </row>
    <row r="180" spans="1:96" s="4" customFormat="1" x14ac:dyDescent="0.25">
      <c r="A180" s="560" t="s">
        <v>431</v>
      </c>
      <c r="B180" s="561">
        <v>43310</v>
      </c>
      <c r="C180" s="562" t="s">
        <v>436</v>
      </c>
      <c r="D180" s="563">
        <v>2036</v>
      </c>
      <c r="E180" s="564">
        <v>1733</v>
      </c>
      <c r="F180" s="564">
        <v>1485</v>
      </c>
      <c r="G180" s="564">
        <v>456</v>
      </c>
      <c r="H180" s="564">
        <v>380</v>
      </c>
      <c r="I180" s="565">
        <f t="shared" si="178"/>
        <v>0.26312752452394689</v>
      </c>
      <c r="J180" s="566">
        <f t="shared" si="179"/>
        <v>0.30707070707070705</v>
      </c>
      <c r="K180" s="563">
        <v>1983</v>
      </c>
      <c r="L180" s="564">
        <v>1675</v>
      </c>
      <c r="M180" s="564">
        <v>1353</v>
      </c>
      <c r="N180" s="564">
        <v>429</v>
      </c>
      <c r="O180" s="564">
        <v>349</v>
      </c>
      <c r="P180" s="565">
        <f t="shared" si="230"/>
        <v>0.25611940298507463</v>
      </c>
      <c r="Q180" s="566">
        <f t="shared" si="231"/>
        <v>0.31707317073170732</v>
      </c>
      <c r="R180" s="563">
        <v>1774</v>
      </c>
      <c r="S180" s="564">
        <v>1484</v>
      </c>
      <c r="T180" s="564">
        <v>1178</v>
      </c>
      <c r="U180" s="564">
        <v>310</v>
      </c>
      <c r="V180" s="564">
        <v>257</v>
      </c>
      <c r="W180" s="565">
        <f t="shared" si="176"/>
        <v>0.20889487870619947</v>
      </c>
      <c r="X180" s="566">
        <f t="shared" si="177"/>
        <v>0.26315789473684209</v>
      </c>
      <c r="Y180" s="563">
        <v>1460</v>
      </c>
      <c r="Z180" s="564">
        <v>1234</v>
      </c>
      <c r="AA180" s="564">
        <v>958</v>
      </c>
      <c r="AB180" s="564">
        <v>376</v>
      </c>
      <c r="AC180" s="564">
        <v>319</v>
      </c>
      <c r="AD180" s="565">
        <f t="shared" si="232"/>
        <v>0.3047001620745543</v>
      </c>
      <c r="AE180" s="566">
        <f t="shared" si="233"/>
        <v>0.39248434237995827</v>
      </c>
      <c r="AF180" s="563">
        <v>1389</v>
      </c>
      <c r="AG180" s="564">
        <v>1157</v>
      </c>
      <c r="AH180" s="564">
        <v>898</v>
      </c>
      <c r="AI180" s="564">
        <v>432</v>
      </c>
      <c r="AJ180" s="564">
        <v>379</v>
      </c>
      <c r="AK180" s="565">
        <f t="shared" si="234"/>
        <v>0.37337942955920483</v>
      </c>
      <c r="AL180" s="566">
        <f t="shared" si="235"/>
        <v>0.48106904231625836</v>
      </c>
      <c r="AM180" s="563">
        <v>997</v>
      </c>
      <c r="AN180" s="564">
        <v>848</v>
      </c>
      <c r="AO180" s="564">
        <v>666</v>
      </c>
      <c r="AP180" s="564">
        <v>265</v>
      </c>
      <c r="AQ180" s="564">
        <v>205</v>
      </c>
      <c r="AR180" s="565">
        <f t="shared" si="236"/>
        <v>0.3125</v>
      </c>
      <c r="AS180" s="566">
        <f t="shared" si="237"/>
        <v>0.39789789789789792</v>
      </c>
      <c r="AT180" s="563">
        <v>808</v>
      </c>
      <c r="AU180" s="564">
        <v>670</v>
      </c>
      <c r="AV180" s="564">
        <v>562</v>
      </c>
      <c r="AW180" s="564">
        <v>291</v>
      </c>
      <c r="AX180" s="564">
        <v>209</v>
      </c>
      <c r="AY180" s="565">
        <f t="shared" si="238"/>
        <v>0.43432835820895521</v>
      </c>
      <c r="AZ180" s="566">
        <f t="shared" si="239"/>
        <v>0.51779359430604988</v>
      </c>
      <c r="BA180" s="563">
        <v>754</v>
      </c>
      <c r="BB180" s="564">
        <v>651</v>
      </c>
      <c r="BC180" s="564">
        <v>526</v>
      </c>
      <c r="BD180" s="564">
        <v>277</v>
      </c>
      <c r="BE180" s="564">
        <v>199</v>
      </c>
      <c r="BF180" s="565">
        <f t="shared" si="240"/>
        <v>0.42549923195084488</v>
      </c>
      <c r="BG180" s="566">
        <f t="shared" si="241"/>
        <v>0.52661596958174905</v>
      </c>
      <c r="BH180" s="563">
        <v>583</v>
      </c>
      <c r="BI180" s="564">
        <v>501</v>
      </c>
      <c r="BJ180" s="564">
        <v>417</v>
      </c>
      <c r="BK180" s="564">
        <v>264</v>
      </c>
      <c r="BL180" s="564">
        <v>188</v>
      </c>
      <c r="BM180" s="565">
        <f t="shared" si="242"/>
        <v>0.52694610778443118</v>
      </c>
      <c r="BN180" s="566">
        <f t="shared" si="243"/>
        <v>0.63309352517985606</v>
      </c>
      <c r="BO180" s="563">
        <v>708</v>
      </c>
      <c r="BP180" s="564">
        <v>592</v>
      </c>
      <c r="BQ180" s="564">
        <v>481</v>
      </c>
      <c r="BR180" s="564">
        <v>338</v>
      </c>
      <c r="BS180" s="564">
        <v>252</v>
      </c>
      <c r="BT180" s="565">
        <f t="shared" si="244"/>
        <v>0.57094594594594594</v>
      </c>
      <c r="BU180" s="566">
        <f t="shared" si="245"/>
        <v>0.70270270270270274</v>
      </c>
      <c r="BV180" s="563">
        <v>612</v>
      </c>
      <c r="BW180" s="564">
        <v>479</v>
      </c>
      <c r="BX180" s="564">
        <v>402</v>
      </c>
      <c r="BY180" s="564">
        <v>332</v>
      </c>
      <c r="BZ180" s="564">
        <v>195</v>
      </c>
      <c r="CA180" s="565">
        <f t="shared" si="246"/>
        <v>0.6931106471816284</v>
      </c>
      <c r="CB180" s="566">
        <f t="shared" si="247"/>
        <v>0.82587064676616917</v>
      </c>
      <c r="CC180" s="563">
        <v>786</v>
      </c>
      <c r="CD180" s="564">
        <v>686</v>
      </c>
      <c r="CE180" s="564">
        <v>589</v>
      </c>
      <c r="CF180" s="564">
        <v>365</v>
      </c>
      <c r="CG180" s="564">
        <v>326</v>
      </c>
      <c r="CH180" s="565">
        <f t="shared" si="248"/>
        <v>0.53206997084548102</v>
      </c>
      <c r="CI180" s="566">
        <f t="shared" si="249"/>
        <v>0.61969439728353137</v>
      </c>
      <c r="CJ180" s="563">
        <v>865</v>
      </c>
      <c r="CK180" s="564">
        <v>758</v>
      </c>
      <c r="CL180" s="564">
        <v>658</v>
      </c>
      <c r="CM180" s="564">
        <v>412</v>
      </c>
      <c r="CN180" s="564">
        <v>401</v>
      </c>
      <c r="CO180" s="565">
        <f t="shared" si="250"/>
        <v>0.54353562005277045</v>
      </c>
      <c r="CP180" s="565">
        <f t="shared" si="251"/>
        <v>0.62613981762917936</v>
      </c>
      <c r="CQ180" s="565">
        <v>0.72295514511873349</v>
      </c>
      <c r="CR180" s="566">
        <v>0.83282674772036469</v>
      </c>
    </row>
    <row r="181" spans="1:96" s="4" customFormat="1" x14ac:dyDescent="0.25">
      <c r="A181" s="560" t="s">
        <v>431</v>
      </c>
      <c r="B181" s="561" t="s">
        <v>437</v>
      </c>
      <c r="C181" s="562" t="s">
        <v>438</v>
      </c>
      <c r="D181" s="563">
        <v>993</v>
      </c>
      <c r="E181" s="564">
        <v>846</v>
      </c>
      <c r="F181" s="564">
        <v>761</v>
      </c>
      <c r="G181" s="564">
        <v>521</v>
      </c>
      <c r="H181" s="564">
        <v>450</v>
      </c>
      <c r="I181" s="565">
        <f t="shared" si="178"/>
        <v>0.61583924349881791</v>
      </c>
      <c r="J181" s="566">
        <f t="shared" si="179"/>
        <v>0.68462549277266749</v>
      </c>
      <c r="K181" s="563">
        <v>1185</v>
      </c>
      <c r="L181" s="564">
        <v>992</v>
      </c>
      <c r="M181" s="564">
        <v>886</v>
      </c>
      <c r="N181" s="564">
        <v>584</v>
      </c>
      <c r="O181" s="564">
        <v>493</v>
      </c>
      <c r="P181" s="565">
        <f t="shared" si="230"/>
        <v>0.58870967741935487</v>
      </c>
      <c r="Q181" s="566">
        <f t="shared" si="231"/>
        <v>0.65914221218961622</v>
      </c>
      <c r="R181" s="563">
        <v>1091</v>
      </c>
      <c r="S181" s="564">
        <v>891</v>
      </c>
      <c r="T181" s="564">
        <v>803</v>
      </c>
      <c r="U181" s="564">
        <v>571</v>
      </c>
      <c r="V181" s="564">
        <v>512</v>
      </c>
      <c r="W181" s="565">
        <f t="shared" si="176"/>
        <v>0.64085297418630749</v>
      </c>
      <c r="X181" s="566">
        <f t="shared" si="177"/>
        <v>0.71108343711083433</v>
      </c>
      <c r="Y181" s="563">
        <v>1126</v>
      </c>
      <c r="Z181" s="564">
        <v>940</v>
      </c>
      <c r="AA181" s="564">
        <v>826</v>
      </c>
      <c r="AB181" s="564">
        <v>553</v>
      </c>
      <c r="AC181" s="564">
        <v>464</v>
      </c>
      <c r="AD181" s="565">
        <f t="shared" si="232"/>
        <v>0.58829787234042552</v>
      </c>
      <c r="AE181" s="566">
        <f t="shared" si="233"/>
        <v>0.66949152542372881</v>
      </c>
      <c r="AF181" s="563">
        <v>963</v>
      </c>
      <c r="AG181" s="564">
        <v>805</v>
      </c>
      <c r="AH181" s="564">
        <v>723</v>
      </c>
      <c r="AI181" s="564">
        <v>579</v>
      </c>
      <c r="AJ181" s="564">
        <v>491</v>
      </c>
      <c r="AK181" s="565">
        <f t="shared" si="234"/>
        <v>0.71925465838509317</v>
      </c>
      <c r="AL181" s="566">
        <f t="shared" si="235"/>
        <v>0.80082987551867224</v>
      </c>
      <c r="AM181" s="563">
        <v>876</v>
      </c>
      <c r="AN181" s="564">
        <v>707</v>
      </c>
      <c r="AO181" s="564">
        <v>635</v>
      </c>
      <c r="AP181" s="564">
        <v>612</v>
      </c>
      <c r="AQ181" s="564">
        <v>432</v>
      </c>
      <c r="AR181" s="565">
        <f t="shared" si="236"/>
        <v>0.86562942008486565</v>
      </c>
      <c r="AS181" s="566">
        <f t="shared" si="237"/>
        <v>0.96377952755905516</v>
      </c>
      <c r="AT181" s="563">
        <v>813</v>
      </c>
      <c r="AU181" s="564">
        <v>668</v>
      </c>
      <c r="AV181" s="564">
        <v>597</v>
      </c>
      <c r="AW181" s="564">
        <v>581</v>
      </c>
      <c r="AX181" s="564">
        <v>424</v>
      </c>
      <c r="AY181" s="565">
        <f t="shared" si="238"/>
        <v>0.86976047904191611</v>
      </c>
      <c r="AZ181" s="566">
        <f t="shared" si="239"/>
        <v>0.97319932998324954</v>
      </c>
      <c r="BA181" s="563">
        <v>682</v>
      </c>
      <c r="BB181" s="564">
        <v>556</v>
      </c>
      <c r="BC181" s="564">
        <v>496</v>
      </c>
      <c r="BD181" s="564">
        <v>471</v>
      </c>
      <c r="BE181" s="564">
        <v>311</v>
      </c>
      <c r="BF181" s="565">
        <f t="shared" si="240"/>
        <v>0.84712230215827333</v>
      </c>
      <c r="BG181" s="566">
        <f t="shared" si="241"/>
        <v>0.94959677419354838</v>
      </c>
      <c r="BH181" s="563">
        <v>546</v>
      </c>
      <c r="BI181" s="564">
        <v>448</v>
      </c>
      <c r="BJ181" s="564">
        <v>404</v>
      </c>
      <c r="BK181" s="564">
        <v>394</v>
      </c>
      <c r="BL181" s="564">
        <v>268</v>
      </c>
      <c r="BM181" s="565">
        <f t="shared" si="242"/>
        <v>0.8794642857142857</v>
      </c>
      <c r="BN181" s="566">
        <f t="shared" si="243"/>
        <v>0.97524752475247523</v>
      </c>
      <c r="BO181" s="563">
        <v>481</v>
      </c>
      <c r="BP181" s="564">
        <v>404</v>
      </c>
      <c r="BQ181" s="564">
        <v>368</v>
      </c>
      <c r="BR181" s="564">
        <v>359</v>
      </c>
      <c r="BS181" s="564">
        <v>269</v>
      </c>
      <c r="BT181" s="565">
        <f t="shared" si="244"/>
        <v>0.88861386138613863</v>
      </c>
      <c r="BU181" s="566">
        <f t="shared" si="245"/>
        <v>0.97554347826086951</v>
      </c>
      <c r="BV181" s="563">
        <v>931</v>
      </c>
      <c r="BW181" s="564">
        <v>738</v>
      </c>
      <c r="BX181" s="564">
        <v>734</v>
      </c>
      <c r="BY181" s="564">
        <v>719</v>
      </c>
      <c r="BZ181" s="564">
        <v>488</v>
      </c>
      <c r="CA181" s="565">
        <f t="shared" si="246"/>
        <v>0.9742547425474255</v>
      </c>
      <c r="CB181" s="566">
        <f t="shared" si="247"/>
        <v>0.97956403269754766</v>
      </c>
      <c r="CC181" s="563">
        <v>877</v>
      </c>
      <c r="CD181" s="564">
        <v>736</v>
      </c>
      <c r="CE181" s="564">
        <v>726</v>
      </c>
      <c r="CF181" s="564">
        <v>550</v>
      </c>
      <c r="CG181" s="564">
        <v>479</v>
      </c>
      <c r="CH181" s="565">
        <f t="shared" si="248"/>
        <v>0.74728260869565222</v>
      </c>
      <c r="CI181" s="566">
        <f t="shared" si="249"/>
        <v>0.75757575757575757</v>
      </c>
      <c r="CJ181" s="563">
        <v>1023</v>
      </c>
      <c r="CK181" s="564">
        <v>832</v>
      </c>
      <c r="CL181" s="564">
        <v>822</v>
      </c>
      <c r="CM181" s="564">
        <v>612</v>
      </c>
      <c r="CN181" s="564">
        <v>527</v>
      </c>
      <c r="CO181" s="565">
        <f t="shared" si="250"/>
        <v>0.73557692307692313</v>
      </c>
      <c r="CP181" s="565">
        <f t="shared" si="251"/>
        <v>0.74452554744525545</v>
      </c>
      <c r="CQ181" s="565">
        <v>0.93269230769230771</v>
      </c>
      <c r="CR181" s="566">
        <v>0.94403892944038925</v>
      </c>
    </row>
    <row r="182" spans="1:96" s="4" customFormat="1" x14ac:dyDescent="0.25">
      <c r="A182" s="560" t="s">
        <v>431</v>
      </c>
      <c r="B182" s="561" t="s">
        <v>439</v>
      </c>
      <c r="C182" s="562" t="s">
        <v>440</v>
      </c>
      <c r="D182" s="563">
        <v>731</v>
      </c>
      <c r="E182" s="564">
        <v>572</v>
      </c>
      <c r="F182" s="564">
        <v>525</v>
      </c>
      <c r="G182" s="564">
        <v>396</v>
      </c>
      <c r="H182" s="564">
        <v>327</v>
      </c>
      <c r="I182" s="565">
        <f t="shared" si="178"/>
        <v>0.69230769230769229</v>
      </c>
      <c r="J182" s="566">
        <f t="shared" si="179"/>
        <v>0.75428571428571434</v>
      </c>
      <c r="K182" s="563">
        <v>706</v>
      </c>
      <c r="L182" s="564">
        <v>546</v>
      </c>
      <c r="M182" s="564">
        <v>524</v>
      </c>
      <c r="N182" s="564">
        <v>401</v>
      </c>
      <c r="O182" s="564">
        <v>318</v>
      </c>
      <c r="P182" s="565">
        <f t="shared" si="230"/>
        <v>0.73443223443223449</v>
      </c>
      <c r="Q182" s="566">
        <f t="shared" si="231"/>
        <v>0.76526717557251911</v>
      </c>
      <c r="R182" s="563">
        <v>984</v>
      </c>
      <c r="S182" s="564">
        <v>672</v>
      </c>
      <c r="T182" s="564">
        <v>660</v>
      </c>
      <c r="U182" s="564">
        <v>499</v>
      </c>
      <c r="V182" s="564">
        <v>414</v>
      </c>
      <c r="W182" s="565">
        <f t="shared" si="176"/>
        <v>0.74255952380952384</v>
      </c>
      <c r="X182" s="566">
        <f t="shared" si="177"/>
        <v>0.7560606060606061</v>
      </c>
      <c r="Y182" s="563">
        <v>959</v>
      </c>
      <c r="Z182" s="564">
        <v>744</v>
      </c>
      <c r="AA182" s="564">
        <v>727</v>
      </c>
      <c r="AB182" s="564">
        <v>493</v>
      </c>
      <c r="AC182" s="564">
        <v>381</v>
      </c>
      <c r="AD182" s="565">
        <f t="shared" si="232"/>
        <v>0.6626344086021505</v>
      </c>
      <c r="AE182" s="566">
        <f t="shared" si="233"/>
        <v>0.6781292984869326</v>
      </c>
      <c r="AF182" s="563">
        <v>1043</v>
      </c>
      <c r="AG182" s="564">
        <v>774</v>
      </c>
      <c r="AH182" s="564">
        <v>756</v>
      </c>
      <c r="AI182" s="564">
        <v>444</v>
      </c>
      <c r="AJ182" s="564">
        <v>378</v>
      </c>
      <c r="AK182" s="565">
        <f t="shared" si="234"/>
        <v>0.5736434108527132</v>
      </c>
      <c r="AL182" s="566">
        <f t="shared" si="235"/>
        <v>0.58730158730158732</v>
      </c>
      <c r="AM182" s="563">
        <v>754</v>
      </c>
      <c r="AN182" s="564">
        <v>586</v>
      </c>
      <c r="AO182" s="564">
        <v>574</v>
      </c>
      <c r="AP182" s="564">
        <v>398</v>
      </c>
      <c r="AQ182" s="564">
        <v>304</v>
      </c>
      <c r="AR182" s="565">
        <f t="shared" si="236"/>
        <v>0.67918088737201365</v>
      </c>
      <c r="AS182" s="566">
        <f t="shared" si="237"/>
        <v>0.69337979094076652</v>
      </c>
      <c r="AT182" s="563">
        <v>562</v>
      </c>
      <c r="AU182" s="564">
        <v>441</v>
      </c>
      <c r="AV182" s="564">
        <v>432</v>
      </c>
      <c r="AW182" s="564">
        <v>318</v>
      </c>
      <c r="AX182" s="564">
        <v>251</v>
      </c>
      <c r="AY182" s="565">
        <f t="shared" si="238"/>
        <v>0.72108843537414968</v>
      </c>
      <c r="AZ182" s="566">
        <f t="shared" si="239"/>
        <v>0.73611111111111116</v>
      </c>
      <c r="BA182" s="563">
        <v>434</v>
      </c>
      <c r="BB182" s="564">
        <v>352</v>
      </c>
      <c r="BC182" s="564">
        <v>350</v>
      </c>
      <c r="BD182" s="564">
        <v>293</v>
      </c>
      <c r="BE182" s="564">
        <v>222</v>
      </c>
      <c r="BF182" s="565">
        <f t="shared" si="240"/>
        <v>0.83238636363636365</v>
      </c>
      <c r="BG182" s="566">
        <f t="shared" si="241"/>
        <v>0.83714285714285719</v>
      </c>
      <c r="BH182" s="563">
        <v>443</v>
      </c>
      <c r="BI182" s="564">
        <v>359</v>
      </c>
      <c r="BJ182" s="564">
        <v>355</v>
      </c>
      <c r="BK182" s="564">
        <v>299</v>
      </c>
      <c r="BL182" s="564">
        <v>240</v>
      </c>
      <c r="BM182" s="565">
        <f t="shared" si="242"/>
        <v>0.83286908077994426</v>
      </c>
      <c r="BN182" s="566">
        <f t="shared" si="243"/>
        <v>0.84225352112676055</v>
      </c>
      <c r="BO182" s="563">
        <v>588</v>
      </c>
      <c r="BP182" s="564">
        <v>461</v>
      </c>
      <c r="BQ182" s="564">
        <v>461</v>
      </c>
      <c r="BR182" s="564">
        <v>336</v>
      </c>
      <c r="BS182" s="564">
        <v>266</v>
      </c>
      <c r="BT182" s="565">
        <f t="shared" si="244"/>
        <v>0.72885032537960959</v>
      </c>
      <c r="BU182" s="566">
        <f t="shared" si="245"/>
        <v>0.72885032537960959</v>
      </c>
      <c r="BV182" s="563">
        <v>522</v>
      </c>
      <c r="BW182" s="564">
        <v>416</v>
      </c>
      <c r="BX182" s="564">
        <v>413</v>
      </c>
      <c r="BY182" s="564">
        <v>358</v>
      </c>
      <c r="BZ182" s="564">
        <v>241</v>
      </c>
      <c r="CA182" s="565">
        <f t="shared" si="246"/>
        <v>0.86057692307692313</v>
      </c>
      <c r="CB182" s="566">
        <f t="shared" si="247"/>
        <v>0.86682808716707027</v>
      </c>
      <c r="CC182" s="563">
        <v>499</v>
      </c>
      <c r="CD182" s="564">
        <v>407</v>
      </c>
      <c r="CE182" s="564">
        <v>407</v>
      </c>
      <c r="CF182" s="564">
        <v>328</v>
      </c>
      <c r="CG182" s="564">
        <v>273</v>
      </c>
      <c r="CH182" s="565">
        <f t="shared" si="248"/>
        <v>0.8058968058968059</v>
      </c>
      <c r="CI182" s="566">
        <f t="shared" si="249"/>
        <v>0.8058968058968059</v>
      </c>
      <c r="CJ182" s="563">
        <v>577</v>
      </c>
      <c r="CK182" s="564">
        <v>472</v>
      </c>
      <c r="CL182" s="564">
        <v>469</v>
      </c>
      <c r="CM182" s="564">
        <v>353</v>
      </c>
      <c r="CN182" s="564">
        <v>277</v>
      </c>
      <c r="CO182" s="565">
        <f t="shared" si="250"/>
        <v>0.7478813559322034</v>
      </c>
      <c r="CP182" s="565">
        <f t="shared" si="251"/>
        <v>0.75266524520255862</v>
      </c>
      <c r="CQ182" s="565">
        <v>0.87076271186440679</v>
      </c>
      <c r="CR182" s="566">
        <v>0.87633262260127931</v>
      </c>
    </row>
    <row r="183" spans="1:96" s="4" customFormat="1" x14ac:dyDescent="0.25">
      <c r="A183" s="569" t="s">
        <v>431</v>
      </c>
      <c r="B183" s="570" t="s">
        <v>441</v>
      </c>
      <c r="C183" s="571" t="s">
        <v>199</v>
      </c>
      <c r="D183" s="572">
        <v>737</v>
      </c>
      <c r="E183" s="573">
        <v>720</v>
      </c>
      <c r="F183" s="573">
        <v>683</v>
      </c>
      <c r="G183" s="573">
        <v>354</v>
      </c>
      <c r="H183" s="573">
        <v>294</v>
      </c>
      <c r="I183" s="574">
        <f t="shared" si="178"/>
        <v>0.49166666666666664</v>
      </c>
      <c r="J183" s="575">
        <f t="shared" si="179"/>
        <v>0.51830161054172763</v>
      </c>
      <c r="K183" s="572">
        <v>797</v>
      </c>
      <c r="L183" s="573">
        <v>778</v>
      </c>
      <c r="M183" s="573">
        <v>725</v>
      </c>
      <c r="N183" s="573">
        <v>370</v>
      </c>
      <c r="O183" s="573">
        <v>288</v>
      </c>
      <c r="P183" s="574">
        <f t="shared" si="230"/>
        <v>0.47557840616966579</v>
      </c>
      <c r="Q183" s="575">
        <f t="shared" si="231"/>
        <v>0.51034482758620692</v>
      </c>
      <c r="R183" s="572">
        <v>732</v>
      </c>
      <c r="S183" s="573">
        <v>697</v>
      </c>
      <c r="T183" s="573">
        <v>670</v>
      </c>
      <c r="U183" s="573">
        <v>299</v>
      </c>
      <c r="V183" s="573">
        <v>254</v>
      </c>
      <c r="W183" s="574">
        <f t="shared" si="176"/>
        <v>0.42898134863701576</v>
      </c>
      <c r="X183" s="575">
        <f t="shared" si="177"/>
        <v>0.44626865671641791</v>
      </c>
      <c r="Y183" s="572">
        <v>678</v>
      </c>
      <c r="Z183" s="573">
        <v>651</v>
      </c>
      <c r="AA183" s="573">
        <v>641</v>
      </c>
      <c r="AB183" s="573">
        <v>246</v>
      </c>
      <c r="AC183" s="573">
        <v>223</v>
      </c>
      <c r="AD183" s="574">
        <f t="shared" si="232"/>
        <v>0.37788018433179721</v>
      </c>
      <c r="AE183" s="575">
        <f t="shared" si="233"/>
        <v>0.38377535101404059</v>
      </c>
      <c r="AF183" s="572">
        <v>571</v>
      </c>
      <c r="AG183" s="573">
        <v>549</v>
      </c>
      <c r="AH183" s="573">
        <v>530</v>
      </c>
      <c r="AI183" s="573">
        <v>240</v>
      </c>
      <c r="AJ183" s="573">
        <v>217</v>
      </c>
      <c r="AK183" s="574">
        <f t="shared" si="234"/>
        <v>0.43715846994535518</v>
      </c>
      <c r="AL183" s="575">
        <f t="shared" si="235"/>
        <v>0.45283018867924529</v>
      </c>
      <c r="AM183" s="572">
        <v>533</v>
      </c>
      <c r="AN183" s="573">
        <v>520</v>
      </c>
      <c r="AO183" s="573">
        <v>481</v>
      </c>
      <c r="AP183" s="573">
        <v>304</v>
      </c>
      <c r="AQ183" s="573">
        <v>208</v>
      </c>
      <c r="AR183" s="574">
        <f t="shared" si="236"/>
        <v>0.58461538461538465</v>
      </c>
      <c r="AS183" s="575">
        <f t="shared" si="237"/>
        <v>0.63201663201663205</v>
      </c>
      <c r="AT183" s="572">
        <v>535</v>
      </c>
      <c r="AU183" s="573">
        <v>520</v>
      </c>
      <c r="AV183" s="573">
        <v>511</v>
      </c>
      <c r="AW183" s="573">
        <v>296</v>
      </c>
      <c r="AX183" s="573">
        <v>215</v>
      </c>
      <c r="AY183" s="574">
        <f t="shared" si="238"/>
        <v>0.56923076923076921</v>
      </c>
      <c r="AZ183" s="575">
        <f t="shared" si="239"/>
        <v>0.57925636007827785</v>
      </c>
      <c r="BA183" s="572">
        <v>419</v>
      </c>
      <c r="BB183" s="573">
        <v>405</v>
      </c>
      <c r="BC183" s="573">
        <v>391</v>
      </c>
      <c r="BD183" s="573">
        <v>270</v>
      </c>
      <c r="BE183" s="573">
        <v>188</v>
      </c>
      <c r="BF183" s="574">
        <f t="shared" si="240"/>
        <v>0.66666666666666663</v>
      </c>
      <c r="BG183" s="575">
        <f t="shared" si="241"/>
        <v>0.69053708439897699</v>
      </c>
      <c r="BH183" s="572">
        <v>373</v>
      </c>
      <c r="BI183" s="573">
        <v>363</v>
      </c>
      <c r="BJ183" s="573">
        <v>354</v>
      </c>
      <c r="BK183" s="573">
        <v>279</v>
      </c>
      <c r="BL183" s="573">
        <v>185</v>
      </c>
      <c r="BM183" s="574">
        <f t="shared" si="242"/>
        <v>0.76859504132231404</v>
      </c>
      <c r="BN183" s="575">
        <f t="shared" si="243"/>
        <v>0.78813559322033899</v>
      </c>
      <c r="BO183" s="572">
        <v>372</v>
      </c>
      <c r="BP183" s="573">
        <v>356</v>
      </c>
      <c r="BQ183" s="573">
        <v>345</v>
      </c>
      <c r="BR183" s="573">
        <v>273</v>
      </c>
      <c r="BS183" s="573">
        <v>177</v>
      </c>
      <c r="BT183" s="574">
        <f t="shared" si="244"/>
        <v>0.7668539325842697</v>
      </c>
      <c r="BU183" s="575">
        <f t="shared" si="245"/>
        <v>0.79130434782608694</v>
      </c>
      <c r="BV183" s="572">
        <v>166</v>
      </c>
      <c r="BW183" s="573">
        <v>159</v>
      </c>
      <c r="BX183" s="573">
        <v>149</v>
      </c>
      <c r="BY183" s="573">
        <v>118</v>
      </c>
      <c r="BZ183" s="573">
        <v>99</v>
      </c>
      <c r="CA183" s="574">
        <f t="shared" si="246"/>
        <v>0.74213836477987416</v>
      </c>
      <c r="CB183" s="575">
        <f t="shared" si="247"/>
        <v>0.79194630872483218</v>
      </c>
      <c r="CC183" s="572">
        <v>145</v>
      </c>
      <c r="CD183" s="573">
        <v>143</v>
      </c>
      <c r="CE183" s="573">
        <v>140</v>
      </c>
      <c r="CF183" s="573">
        <v>129</v>
      </c>
      <c r="CG183" s="573">
        <v>122</v>
      </c>
      <c r="CH183" s="574">
        <f t="shared" si="248"/>
        <v>0.90209790209790208</v>
      </c>
      <c r="CI183" s="575">
        <f t="shared" si="249"/>
        <v>0.92142857142857137</v>
      </c>
      <c r="CJ183" s="572">
        <v>338</v>
      </c>
      <c r="CK183" s="573">
        <v>316</v>
      </c>
      <c r="CL183" s="573">
        <v>294</v>
      </c>
      <c r="CM183" s="573">
        <v>107</v>
      </c>
      <c r="CN183" s="573">
        <v>99</v>
      </c>
      <c r="CO183" s="574">
        <f t="shared" si="250"/>
        <v>0.33860759493670883</v>
      </c>
      <c r="CP183" s="574">
        <f t="shared" si="251"/>
        <v>0.36394557823129253</v>
      </c>
      <c r="CQ183" s="574">
        <v>0.35126582278481011</v>
      </c>
      <c r="CR183" s="575">
        <v>0.37755102040816324</v>
      </c>
    </row>
    <row r="184" spans="1:96" s="4" customFormat="1" x14ac:dyDescent="0.25">
      <c r="A184" s="610" t="s">
        <v>442</v>
      </c>
      <c r="B184" s="546" t="s">
        <v>443</v>
      </c>
      <c r="C184" s="612"/>
      <c r="D184" s="617">
        <v>1496</v>
      </c>
      <c r="E184" s="618">
        <v>1310</v>
      </c>
      <c r="F184" s="618">
        <v>1203</v>
      </c>
      <c r="G184" s="618">
        <v>223</v>
      </c>
      <c r="H184" s="619">
        <v>214</v>
      </c>
      <c r="I184" s="620">
        <f t="shared" si="178"/>
        <v>0.17022900763358778</v>
      </c>
      <c r="J184" s="621">
        <f t="shared" si="179"/>
        <v>0.1853699085619285</v>
      </c>
      <c r="K184" s="617">
        <v>1523</v>
      </c>
      <c r="L184" s="618">
        <v>1320</v>
      </c>
      <c r="M184" s="618">
        <v>1202</v>
      </c>
      <c r="N184" s="618">
        <v>206</v>
      </c>
      <c r="O184" s="619">
        <v>200</v>
      </c>
      <c r="P184" s="620">
        <f t="shared" si="230"/>
        <v>0.15606060606060607</v>
      </c>
      <c r="Q184" s="621">
        <f t="shared" si="231"/>
        <v>0.17138103161397669</v>
      </c>
      <c r="R184" s="617">
        <v>2974</v>
      </c>
      <c r="S184" s="618">
        <v>1403</v>
      </c>
      <c r="T184" s="618">
        <v>1270</v>
      </c>
      <c r="U184" s="618">
        <v>201</v>
      </c>
      <c r="V184" s="619">
        <v>186</v>
      </c>
      <c r="W184" s="620">
        <f t="shared" si="176"/>
        <v>0.14326443335709194</v>
      </c>
      <c r="X184" s="621">
        <f t="shared" si="177"/>
        <v>0.15826771653543306</v>
      </c>
      <c r="Y184" s="617">
        <v>1557</v>
      </c>
      <c r="Z184" s="618">
        <v>1369</v>
      </c>
      <c r="AA184" s="618">
        <v>1227</v>
      </c>
      <c r="AB184" s="618">
        <v>192</v>
      </c>
      <c r="AC184" s="619">
        <v>182</v>
      </c>
      <c r="AD184" s="620">
        <f t="shared" si="232"/>
        <v>0.14024835646457268</v>
      </c>
      <c r="AE184" s="621">
        <f t="shared" si="233"/>
        <v>0.15647921760391198</v>
      </c>
      <c r="AF184" s="617">
        <v>1674</v>
      </c>
      <c r="AG184" s="618">
        <v>1462</v>
      </c>
      <c r="AH184" s="618">
        <v>1285</v>
      </c>
      <c r="AI184" s="618">
        <v>199</v>
      </c>
      <c r="AJ184" s="619">
        <v>190</v>
      </c>
      <c r="AK184" s="620">
        <f t="shared" si="234"/>
        <v>0.13611491108071136</v>
      </c>
      <c r="AL184" s="621">
        <f t="shared" si="235"/>
        <v>0.15486381322957199</v>
      </c>
      <c r="AM184" s="617">
        <v>1684</v>
      </c>
      <c r="AN184" s="618">
        <v>1462</v>
      </c>
      <c r="AO184" s="618">
        <v>1291</v>
      </c>
      <c r="AP184" s="618">
        <v>204</v>
      </c>
      <c r="AQ184" s="619">
        <v>197</v>
      </c>
      <c r="AR184" s="620">
        <f t="shared" si="236"/>
        <v>0.13953488372093023</v>
      </c>
      <c r="AS184" s="621">
        <f t="shared" si="237"/>
        <v>0.15801704105344694</v>
      </c>
      <c r="AT184" s="617">
        <v>1653</v>
      </c>
      <c r="AU184" s="618">
        <v>1423</v>
      </c>
      <c r="AV184" s="618">
        <v>1259</v>
      </c>
      <c r="AW184" s="618">
        <v>222</v>
      </c>
      <c r="AX184" s="619">
        <v>217</v>
      </c>
      <c r="AY184" s="620">
        <f t="shared" si="238"/>
        <v>0.15600843288826424</v>
      </c>
      <c r="AZ184" s="621">
        <f t="shared" si="239"/>
        <v>0.17633042096902304</v>
      </c>
      <c r="BA184" s="617">
        <v>1415</v>
      </c>
      <c r="BB184" s="618">
        <v>1208</v>
      </c>
      <c r="BC184" s="618">
        <v>1082</v>
      </c>
      <c r="BD184" s="618">
        <v>211</v>
      </c>
      <c r="BE184" s="619">
        <v>206</v>
      </c>
      <c r="BF184" s="620">
        <f t="shared" si="240"/>
        <v>0.17466887417218543</v>
      </c>
      <c r="BG184" s="621">
        <f t="shared" si="241"/>
        <v>0.19500924214417745</v>
      </c>
      <c r="BH184" s="617">
        <v>1477</v>
      </c>
      <c r="BI184" s="618">
        <v>1270</v>
      </c>
      <c r="BJ184" s="618">
        <v>1117</v>
      </c>
      <c r="BK184" s="618">
        <v>223</v>
      </c>
      <c r="BL184" s="619">
        <v>209</v>
      </c>
      <c r="BM184" s="620">
        <f t="shared" si="242"/>
        <v>0.17559055118110237</v>
      </c>
      <c r="BN184" s="621">
        <f t="shared" si="243"/>
        <v>0.19964189794091317</v>
      </c>
      <c r="BO184" s="617">
        <v>1263</v>
      </c>
      <c r="BP184" s="618">
        <v>1084</v>
      </c>
      <c r="BQ184" s="618">
        <v>995</v>
      </c>
      <c r="BR184" s="618">
        <v>184</v>
      </c>
      <c r="BS184" s="619">
        <v>179</v>
      </c>
      <c r="BT184" s="620">
        <f t="shared" si="244"/>
        <v>0.16974169741697417</v>
      </c>
      <c r="BU184" s="621">
        <f t="shared" si="245"/>
        <v>0.18492462311557789</v>
      </c>
      <c r="BV184" s="617">
        <v>1354</v>
      </c>
      <c r="BW184" s="618">
        <v>1137</v>
      </c>
      <c r="BX184" s="618">
        <v>1028</v>
      </c>
      <c r="BY184" s="618">
        <v>222</v>
      </c>
      <c r="BZ184" s="619">
        <v>213</v>
      </c>
      <c r="CA184" s="620">
        <f t="shared" si="246"/>
        <v>0.19525065963060687</v>
      </c>
      <c r="CB184" s="621">
        <f t="shared" si="247"/>
        <v>0.21595330739299612</v>
      </c>
      <c r="CC184" s="617">
        <v>1392</v>
      </c>
      <c r="CD184" s="618">
        <v>1183</v>
      </c>
      <c r="CE184" s="618">
        <v>1085</v>
      </c>
      <c r="CF184" s="618">
        <v>211</v>
      </c>
      <c r="CG184" s="619">
        <v>202</v>
      </c>
      <c r="CH184" s="620">
        <f t="shared" si="248"/>
        <v>0.17836010143702452</v>
      </c>
      <c r="CI184" s="621">
        <f t="shared" si="249"/>
        <v>0.19447004608294932</v>
      </c>
      <c r="CJ184" s="617">
        <v>1402</v>
      </c>
      <c r="CK184" s="618">
        <v>1177</v>
      </c>
      <c r="CL184" s="618">
        <v>1053</v>
      </c>
      <c r="CM184" s="618">
        <v>215</v>
      </c>
      <c r="CN184" s="619">
        <v>195</v>
      </c>
      <c r="CO184" s="620">
        <f t="shared" si="250"/>
        <v>0.1826677994902294</v>
      </c>
      <c r="CP184" s="762">
        <f t="shared" si="251"/>
        <v>0.20417853751187084</v>
      </c>
      <c r="CQ184" s="620">
        <v>0.1826677994902294</v>
      </c>
      <c r="CR184" s="621">
        <v>0.20417853751187084</v>
      </c>
    </row>
    <row r="185" spans="1:96" s="4" customFormat="1" x14ac:dyDescent="0.25">
      <c r="A185" s="613" t="s">
        <v>442</v>
      </c>
      <c r="B185" s="554" t="s">
        <v>444</v>
      </c>
      <c r="C185" s="615" t="s">
        <v>445</v>
      </c>
      <c r="D185" s="556">
        <v>288</v>
      </c>
      <c r="E185" s="557">
        <v>276</v>
      </c>
      <c r="F185" s="557">
        <v>241</v>
      </c>
      <c r="G185" s="557">
        <v>95</v>
      </c>
      <c r="H185" s="557">
        <v>88</v>
      </c>
      <c r="I185" s="558">
        <f t="shared" si="178"/>
        <v>0.34420289855072461</v>
      </c>
      <c r="J185" s="559">
        <f t="shared" si="179"/>
        <v>0.39419087136929459</v>
      </c>
      <c r="K185" s="556">
        <v>237</v>
      </c>
      <c r="L185" s="557">
        <v>232</v>
      </c>
      <c r="M185" s="557">
        <v>194</v>
      </c>
      <c r="N185" s="557">
        <v>68</v>
      </c>
      <c r="O185" s="557">
        <v>63</v>
      </c>
      <c r="P185" s="558">
        <f t="shared" si="230"/>
        <v>0.29310344827586204</v>
      </c>
      <c r="Q185" s="559">
        <f t="shared" si="231"/>
        <v>0.35051546391752575</v>
      </c>
      <c r="R185" s="556">
        <v>338</v>
      </c>
      <c r="S185" s="557">
        <v>323</v>
      </c>
      <c r="T185" s="557">
        <v>280</v>
      </c>
      <c r="U185" s="557">
        <v>87</v>
      </c>
      <c r="V185" s="557">
        <v>81</v>
      </c>
      <c r="W185" s="558">
        <f t="shared" si="176"/>
        <v>0.26934984520123839</v>
      </c>
      <c r="X185" s="559">
        <f t="shared" si="177"/>
        <v>0.31071428571428572</v>
      </c>
      <c r="Y185" s="556">
        <v>270</v>
      </c>
      <c r="Z185" s="557">
        <v>265</v>
      </c>
      <c r="AA185" s="557">
        <v>230</v>
      </c>
      <c r="AB185" s="557">
        <v>73</v>
      </c>
      <c r="AC185" s="557">
        <v>66</v>
      </c>
      <c r="AD185" s="558">
        <f t="shared" si="232"/>
        <v>0.27547169811320754</v>
      </c>
      <c r="AE185" s="559">
        <f t="shared" si="233"/>
        <v>0.31739130434782609</v>
      </c>
      <c r="AF185" s="556">
        <v>297</v>
      </c>
      <c r="AG185" s="557">
        <v>288</v>
      </c>
      <c r="AH185" s="557">
        <v>246</v>
      </c>
      <c r="AI185" s="557">
        <v>85</v>
      </c>
      <c r="AJ185" s="557">
        <v>78</v>
      </c>
      <c r="AK185" s="558">
        <f t="shared" si="234"/>
        <v>0.2951388888888889</v>
      </c>
      <c r="AL185" s="559">
        <f t="shared" si="235"/>
        <v>0.34552845528455284</v>
      </c>
      <c r="AM185" s="556">
        <v>292</v>
      </c>
      <c r="AN185" s="557">
        <v>277</v>
      </c>
      <c r="AO185" s="557">
        <v>228</v>
      </c>
      <c r="AP185" s="557">
        <v>84</v>
      </c>
      <c r="AQ185" s="557">
        <v>79</v>
      </c>
      <c r="AR185" s="558">
        <f t="shared" si="236"/>
        <v>0.30324909747292417</v>
      </c>
      <c r="AS185" s="559">
        <f t="shared" si="237"/>
        <v>0.36842105263157893</v>
      </c>
      <c r="AT185" s="556">
        <v>300</v>
      </c>
      <c r="AU185" s="557">
        <v>287</v>
      </c>
      <c r="AV185" s="557">
        <v>239</v>
      </c>
      <c r="AW185" s="557">
        <v>86</v>
      </c>
      <c r="AX185" s="557">
        <v>83</v>
      </c>
      <c r="AY185" s="558">
        <f t="shared" si="238"/>
        <v>0.29965156794425085</v>
      </c>
      <c r="AZ185" s="559">
        <f t="shared" si="239"/>
        <v>0.35983263598326359</v>
      </c>
      <c r="BA185" s="556">
        <v>238</v>
      </c>
      <c r="BB185" s="557">
        <v>226</v>
      </c>
      <c r="BC185" s="557">
        <v>189</v>
      </c>
      <c r="BD185" s="557">
        <v>84</v>
      </c>
      <c r="BE185" s="557">
        <v>80</v>
      </c>
      <c r="BF185" s="558">
        <f t="shared" si="240"/>
        <v>0.37168141592920356</v>
      </c>
      <c r="BG185" s="559">
        <f t="shared" si="241"/>
        <v>0.44444444444444442</v>
      </c>
      <c r="BH185" s="556">
        <v>292</v>
      </c>
      <c r="BI185" s="557">
        <v>278</v>
      </c>
      <c r="BJ185" s="557">
        <v>239</v>
      </c>
      <c r="BK185" s="557">
        <v>83</v>
      </c>
      <c r="BL185" s="557">
        <v>74</v>
      </c>
      <c r="BM185" s="558">
        <f t="shared" si="242"/>
        <v>0.29856115107913667</v>
      </c>
      <c r="BN185" s="559">
        <f t="shared" si="243"/>
        <v>0.34728033472803349</v>
      </c>
      <c r="BO185" s="556">
        <v>223</v>
      </c>
      <c r="BP185" s="557">
        <v>209</v>
      </c>
      <c r="BQ185" s="557">
        <v>179</v>
      </c>
      <c r="BR185" s="557">
        <v>62</v>
      </c>
      <c r="BS185" s="557">
        <v>59</v>
      </c>
      <c r="BT185" s="558">
        <f t="shared" si="244"/>
        <v>0.29665071770334928</v>
      </c>
      <c r="BU185" s="559">
        <f t="shared" si="245"/>
        <v>0.34636871508379891</v>
      </c>
      <c r="BV185" s="556">
        <v>268</v>
      </c>
      <c r="BW185" s="557">
        <v>254</v>
      </c>
      <c r="BX185" s="557">
        <v>220</v>
      </c>
      <c r="BY185" s="557">
        <v>86</v>
      </c>
      <c r="BZ185" s="557">
        <v>81</v>
      </c>
      <c r="CA185" s="558">
        <f t="shared" si="246"/>
        <v>0.33858267716535434</v>
      </c>
      <c r="CB185" s="559">
        <f t="shared" si="247"/>
        <v>0.39090909090909093</v>
      </c>
      <c r="CC185" s="556">
        <v>258</v>
      </c>
      <c r="CD185" s="557">
        <v>248</v>
      </c>
      <c r="CE185" s="557">
        <v>227</v>
      </c>
      <c r="CF185" s="557">
        <v>75</v>
      </c>
      <c r="CG185" s="557">
        <v>72</v>
      </c>
      <c r="CH185" s="558">
        <f t="shared" si="248"/>
        <v>0.30241935483870969</v>
      </c>
      <c r="CI185" s="559">
        <f t="shared" si="249"/>
        <v>0.33039647577092512</v>
      </c>
      <c r="CJ185" s="556">
        <v>255</v>
      </c>
      <c r="CK185" s="557">
        <v>244</v>
      </c>
      <c r="CL185" s="557">
        <v>221</v>
      </c>
      <c r="CM185" s="557">
        <v>90</v>
      </c>
      <c r="CN185" s="557">
        <v>80</v>
      </c>
      <c r="CO185" s="558">
        <f t="shared" si="250"/>
        <v>0.36885245901639346</v>
      </c>
      <c r="CP185" s="558">
        <f t="shared" si="251"/>
        <v>0.40723981900452488</v>
      </c>
      <c r="CQ185" s="558">
        <v>0.36885245901639346</v>
      </c>
      <c r="CR185" s="559">
        <v>0.40723981900452488</v>
      </c>
    </row>
    <row r="186" spans="1:96" s="4" customFormat="1" x14ac:dyDescent="0.25">
      <c r="A186" s="560" t="s">
        <v>442</v>
      </c>
      <c r="B186" s="561" t="s">
        <v>446</v>
      </c>
      <c r="C186" s="562" t="s">
        <v>447</v>
      </c>
      <c r="D186" s="563">
        <v>727</v>
      </c>
      <c r="E186" s="628">
        <v>603</v>
      </c>
      <c r="F186" s="628">
        <v>531</v>
      </c>
      <c r="G186" s="628">
        <v>63</v>
      </c>
      <c r="H186" s="628">
        <v>63</v>
      </c>
      <c r="I186" s="629">
        <f t="shared" si="178"/>
        <v>0.1044776119402985</v>
      </c>
      <c r="J186" s="630">
        <f t="shared" si="179"/>
        <v>0.11864406779661017</v>
      </c>
      <c r="K186" s="563">
        <v>802</v>
      </c>
      <c r="L186" s="628">
        <v>655</v>
      </c>
      <c r="M186" s="628">
        <v>583</v>
      </c>
      <c r="N186" s="628">
        <v>74</v>
      </c>
      <c r="O186" s="628">
        <v>74</v>
      </c>
      <c r="P186" s="629">
        <f t="shared" si="230"/>
        <v>0.11297709923664122</v>
      </c>
      <c r="Q186" s="630">
        <f t="shared" si="231"/>
        <v>0.12692967409948541</v>
      </c>
      <c r="R186" s="563">
        <v>793</v>
      </c>
      <c r="S186" s="628">
        <v>652</v>
      </c>
      <c r="T186" s="628">
        <v>567</v>
      </c>
      <c r="U186" s="628">
        <v>58</v>
      </c>
      <c r="V186" s="628">
        <v>56</v>
      </c>
      <c r="W186" s="629">
        <f t="shared" si="176"/>
        <v>8.8957055214723926E-2</v>
      </c>
      <c r="X186" s="630">
        <f t="shared" si="177"/>
        <v>0.10229276895943562</v>
      </c>
      <c r="Y186" s="563">
        <v>765</v>
      </c>
      <c r="Z186" s="628">
        <v>645</v>
      </c>
      <c r="AA186" s="628">
        <v>530</v>
      </c>
      <c r="AB186" s="628">
        <v>61</v>
      </c>
      <c r="AC186" s="628">
        <v>60</v>
      </c>
      <c r="AD186" s="629">
        <f t="shared" si="232"/>
        <v>9.4573643410852712E-2</v>
      </c>
      <c r="AE186" s="630">
        <f t="shared" si="233"/>
        <v>0.11509433962264151</v>
      </c>
      <c r="AF186" s="563">
        <v>799</v>
      </c>
      <c r="AG186" s="628">
        <v>678</v>
      </c>
      <c r="AH186" s="628">
        <v>580</v>
      </c>
      <c r="AI186" s="628">
        <v>55</v>
      </c>
      <c r="AJ186" s="628">
        <v>54</v>
      </c>
      <c r="AK186" s="629">
        <f t="shared" si="234"/>
        <v>8.1120943952802366E-2</v>
      </c>
      <c r="AL186" s="630">
        <f t="shared" si="235"/>
        <v>9.4827586206896547E-2</v>
      </c>
      <c r="AM186" s="563">
        <v>845</v>
      </c>
      <c r="AN186" s="628">
        <v>719</v>
      </c>
      <c r="AO186" s="628">
        <v>619</v>
      </c>
      <c r="AP186" s="628">
        <v>70</v>
      </c>
      <c r="AQ186" s="628">
        <v>67</v>
      </c>
      <c r="AR186" s="629">
        <f t="shared" si="236"/>
        <v>9.7357440890125171E-2</v>
      </c>
      <c r="AS186" s="630">
        <f t="shared" si="237"/>
        <v>0.11308562197092084</v>
      </c>
      <c r="AT186" s="563">
        <v>786</v>
      </c>
      <c r="AU186" s="628">
        <v>655</v>
      </c>
      <c r="AV186" s="628">
        <v>562</v>
      </c>
      <c r="AW186" s="628">
        <v>78</v>
      </c>
      <c r="AX186" s="628">
        <v>76</v>
      </c>
      <c r="AY186" s="629">
        <f t="shared" si="238"/>
        <v>0.11908396946564885</v>
      </c>
      <c r="AZ186" s="630">
        <f t="shared" si="239"/>
        <v>0.13879003558718861</v>
      </c>
      <c r="BA186" s="563">
        <v>711</v>
      </c>
      <c r="BB186" s="628">
        <v>590</v>
      </c>
      <c r="BC186" s="628">
        <v>500</v>
      </c>
      <c r="BD186" s="628">
        <v>72</v>
      </c>
      <c r="BE186" s="628">
        <v>71</v>
      </c>
      <c r="BF186" s="629">
        <f t="shared" si="240"/>
        <v>0.12203389830508475</v>
      </c>
      <c r="BG186" s="630">
        <f t="shared" si="241"/>
        <v>0.14399999999999999</v>
      </c>
      <c r="BH186" s="563">
        <v>703</v>
      </c>
      <c r="BI186" s="628">
        <v>575</v>
      </c>
      <c r="BJ186" s="628">
        <v>496</v>
      </c>
      <c r="BK186" s="628">
        <v>73</v>
      </c>
      <c r="BL186" s="628">
        <v>68</v>
      </c>
      <c r="BM186" s="629">
        <f t="shared" si="242"/>
        <v>0.12695652173913044</v>
      </c>
      <c r="BN186" s="630">
        <f t="shared" si="243"/>
        <v>0.14717741935483872</v>
      </c>
      <c r="BO186" s="563">
        <v>576</v>
      </c>
      <c r="BP186" s="628">
        <v>473</v>
      </c>
      <c r="BQ186" s="628">
        <v>418</v>
      </c>
      <c r="BR186" s="628">
        <v>61</v>
      </c>
      <c r="BS186" s="628">
        <v>60</v>
      </c>
      <c r="BT186" s="629">
        <f t="shared" si="244"/>
        <v>0.12896405919661733</v>
      </c>
      <c r="BU186" s="630">
        <f t="shared" si="245"/>
        <v>0.145933014354067</v>
      </c>
      <c r="BV186" s="563">
        <v>676</v>
      </c>
      <c r="BW186" s="628">
        <v>546</v>
      </c>
      <c r="BX186" s="628">
        <v>470</v>
      </c>
      <c r="BY186" s="628">
        <v>80</v>
      </c>
      <c r="BZ186" s="628">
        <v>77</v>
      </c>
      <c r="CA186" s="629">
        <f t="shared" si="246"/>
        <v>0.14652014652014653</v>
      </c>
      <c r="CB186" s="630">
        <f t="shared" si="247"/>
        <v>0.1702127659574468</v>
      </c>
      <c r="CC186" s="563">
        <v>697</v>
      </c>
      <c r="CD186" s="628">
        <v>563</v>
      </c>
      <c r="CE186" s="628">
        <v>483</v>
      </c>
      <c r="CF186" s="628">
        <v>75</v>
      </c>
      <c r="CG186" s="628">
        <v>73</v>
      </c>
      <c r="CH186" s="629">
        <f t="shared" si="248"/>
        <v>0.13321492007104796</v>
      </c>
      <c r="CI186" s="630">
        <f t="shared" si="249"/>
        <v>0.15527950310559005</v>
      </c>
      <c r="CJ186" s="563">
        <v>581</v>
      </c>
      <c r="CK186" s="628">
        <v>456</v>
      </c>
      <c r="CL186" s="628">
        <v>412</v>
      </c>
      <c r="CM186" s="628">
        <v>60</v>
      </c>
      <c r="CN186" s="628">
        <v>55</v>
      </c>
      <c r="CO186" s="629">
        <f t="shared" si="250"/>
        <v>0.13157894736842105</v>
      </c>
      <c r="CP186" s="629">
        <f t="shared" si="251"/>
        <v>0.14563106796116504</v>
      </c>
      <c r="CQ186" s="629">
        <v>0.13157894736842105</v>
      </c>
      <c r="CR186" s="630">
        <v>0.14563106796116504</v>
      </c>
    </row>
    <row r="187" spans="1:96" s="4" customFormat="1" x14ac:dyDescent="0.25">
      <c r="A187" s="569" t="s">
        <v>442</v>
      </c>
      <c r="B187" s="570" t="s">
        <v>448</v>
      </c>
      <c r="C187" s="571" t="s">
        <v>449</v>
      </c>
      <c r="D187" s="651">
        <v>481</v>
      </c>
      <c r="E187" s="573">
        <v>468</v>
      </c>
      <c r="F187" s="573">
        <v>461</v>
      </c>
      <c r="G187" s="573">
        <v>65</v>
      </c>
      <c r="H187" s="573">
        <v>63</v>
      </c>
      <c r="I187" s="574">
        <f t="shared" si="178"/>
        <v>0.1388888888888889</v>
      </c>
      <c r="J187" s="575">
        <f t="shared" si="179"/>
        <v>0.14099783080260303</v>
      </c>
      <c r="K187" s="651">
        <v>484</v>
      </c>
      <c r="L187" s="573">
        <v>462</v>
      </c>
      <c r="M187" s="573">
        <v>449</v>
      </c>
      <c r="N187" s="573">
        <v>64</v>
      </c>
      <c r="O187" s="573">
        <v>63</v>
      </c>
      <c r="P187" s="574">
        <f t="shared" si="230"/>
        <v>0.13852813852813853</v>
      </c>
      <c r="Q187" s="575">
        <f t="shared" si="231"/>
        <v>0.14253897550111358</v>
      </c>
      <c r="R187" s="651">
        <v>475</v>
      </c>
      <c r="S187" s="573">
        <v>464</v>
      </c>
      <c r="T187" s="573">
        <v>452</v>
      </c>
      <c r="U187" s="573">
        <v>56</v>
      </c>
      <c r="V187" s="573">
        <v>49</v>
      </c>
      <c r="W187" s="574">
        <f t="shared" si="176"/>
        <v>0.1206896551724138</v>
      </c>
      <c r="X187" s="575">
        <f t="shared" si="177"/>
        <v>0.12389380530973451</v>
      </c>
      <c r="Y187" s="651">
        <v>522</v>
      </c>
      <c r="Z187" s="573">
        <v>505</v>
      </c>
      <c r="AA187" s="573">
        <v>496</v>
      </c>
      <c r="AB187" s="573">
        <v>58</v>
      </c>
      <c r="AC187" s="573">
        <v>56</v>
      </c>
      <c r="AD187" s="574">
        <f t="shared" si="232"/>
        <v>0.11485148514851486</v>
      </c>
      <c r="AE187" s="575">
        <f t="shared" si="233"/>
        <v>0.11693548387096774</v>
      </c>
      <c r="AF187" s="651">
        <v>578</v>
      </c>
      <c r="AG187" s="573">
        <v>538</v>
      </c>
      <c r="AH187" s="573">
        <v>494</v>
      </c>
      <c r="AI187" s="573">
        <v>60</v>
      </c>
      <c r="AJ187" s="573">
        <v>58</v>
      </c>
      <c r="AK187" s="574">
        <f t="shared" si="234"/>
        <v>0.11152416356877323</v>
      </c>
      <c r="AL187" s="575">
        <f t="shared" si="235"/>
        <v>0.1214574898785425</v>
      </c>
      <c r="AM187" s="651">
        <v>547</v>
      </c>
      <c r="AN187" s="573">
        <v>507</v>
      </c>
      <c r="AO187" s="573">
        <v>477</v>
      </c>
      <c r="AP187" s="573">
        <v>51</v>
      </c>
      <c r="AQ187" s="573">
        <v>51</v>
      </c>
      <c r="AR187" s="574">
        <f t="shared" si="236"/>
        <v>0.10059171597633136</v>
      </c>
      <c r="AS187" s="575">
        <f t="shared" si="237"/>
        <v>0.1069182389937107</v>
      </c>
      <c r="AT187" s="651">
        <v>567</v>
      </c>
      <c r="AU187" s="573">
        <v>535</v>
      </c>
      <c r="AV187" s="573">
        <v>498</v>
      </c>
      <c r="AW187" s="573">
        <v>58</v>
      </c>
      <c r="AX187" s="573">
        <v>58</v>
      </c>
      <c r="AY187" s="574">
        <f t="shared" si="238"/>
        <v>0.10841121495327102</v>
      </c>
      <c r="AZ187" s="575">
        <f t="shared" si="239"/>
        <v>0.11646586345381527</v>
      </c>
      <c r="BA187" s="651">
        <v>466</v>
      </c>
      <c r="BB187" s="573">
        <v>440</v>
      </c>
      <c r="BC187" s="573">
        <v>427</v>
      </c>
      <c r="BD187" s="573">
        <v>55</v>
      </c>
      <c r="BE187" s="573">
        <v>55</v>
      </c>
      <c r="BF187" s="574">
        <f t="shared" si="240"/>
        <v>0.125</v>
      </c>
      <c r="BG187" s="575">
        <f t="shared" si="241"/>
        <v>0.1288056206088993</v>
      </c>
      <c r="BH187" s="651">
        <v>482</v>
      </c>
      <c r="BI187" s="573">
        <v>457</v>
      </c>
      <c r="BJ187" s="573">
        <v>413</v>
      </c>
      <c r="BK187" s="573">
        <v>67</v>
      </c>
      <c r="BL187" s="573">
        <v>67</v>
      </c>
      <c r="BM187" s="574">
        <f t="shared" si="242"/>
        <v>0.14660831509846828</v>
      </c>
      <c r="BN187" s="575">
        <f t="shared" si="243"/>
        <v>0.16222760290556901</v>
      </c>
      <c r="BO187" s="651">
        <v>464</v>
      </c>
      <c r="BP187" s="573">
        <v>438</v>
      </c>
      <c r="BQ187" s="573">
        <v>426</v>
      </c>
      <c r="BR187" s="573">
        <v>61</v>
      </c>
      <c r="BS187" s="573">
        <v>60</v>
      </c>
      <c r="BT187" s="574">
        <f t="shared" si="244"/>
        <v>0.13926940639269406</v>
      </c>
      <c r="BU187" s="575">
        <f t="shared" si="245"/>
        <v>0.14319248826291081</v>
      </c>
      <c r="BV187" s="651">
        <v>410</v>
      </c>
      <c r="BW187" s="573">
        <v>381</v>
      </c>
      <c r="BX187" s="573">
        <v>374</v>
      </c>
      <c r="BY187" s="573">
        <v>56</v>
      </c>
      <c r="BZ187" s="573">
        <v>55</v>
      </c>
      <c r="CA187" s="574">
        <f t="shared" si="246"/>
        <v>0.14698162729658792</v>
      </c>
      <c r="CB187" s="575">
        <f t="shared" si="247"/>
        <v>0.1497326203208556</v>
      </c>
      <c r="CC187" s="651">
        <v>437</v>
      </c>
      <c r="CD187" s="573">
        <v>410</v>
      </c>
      <c r="CE187" s="573">
        <v>405</v>
      </c>
      <c r="CF187" s="573">
        <v>61</v>
      </c>
      <c r="CG187" s="573">
        <v>57</v>
      </c>
      <c r="CH187" s="574">
        <f t="shared" si="248"/>
        <v>0.14878048780487804</v>
      </c>
      <c r="CI187" s="575">
        <f t="shared" si="249"/>
        <v>0.1506172839506173</v>
      </c>
      <c r="CJ187" s="651">
        <v>566</v>
      </c>
      <c r="CK187" s="573">
        <v>517</v>
      </c>
      <c r="CL187" s="573">
        <v>448</v>
      </c>
      <c r="CM187" s="573">
        <v>66</v>
      </c>
      <c r="CN187" s="573">
        <v>61</v>
      </c>
      <c r="CO187" s="574">
        <f t="shared" si="250"/>
        <v>0.1276595744680851</v>
      </c>
      <c r="CP187" s="574">
        <f t="shared" si="251"/>
        <v>0.14732142857142858</v>
      </c>
      <c r="CQ187" s="574">
        <v>0.1276595744680851</v>
      </c>
      <c r="CR187" s="575">
        <v>0.14732142857142858</v>
      </c>
    </row>
    <row r="188" spans="1:96" s="4" customFormat="1" x14ac:dyDescent="0.25">
      <c r="A188" s="592" t="s">
        <v>450</v>
      </c>
      <c r="B188" s="546" t="s">
        <v>451</v>
      </c>
      <c r="C188" s="652"/>
      <c r="D188" s="617">
        <v>516</v>
      </c>
      <c r="E188" s="618">
        <v>404</v>
      </c>
      <c r="F188" s="618">
        <v>404</v>
      </c>
      <c r="G188" s="618">
        <v>51</v>
      </c>
      <c r="H188" s="619">
        <v>50</v>
      </c>
      <c r="I188" s="620">
        <f t="shared" si="178"/>
        <v>0.12623762376237624</v>
      </c>
      <c r="J188" s="621">
        <f t="shared" si="179"/>
        <v>0.12623762376237624</v>
      </c>
      <c r="K188" s="617">
        <v>494</v>
      </c>
      <c r="L188" s="618">
        <v>363</v>
      </c>
      <c r="M188" s="618">
        <v>309</v>
      </c>
      <c r="N188" s="618">
        <v>50</v>
      </c>
      <c r="O188" s="619">
        <v>50</v>
      </c>
      <c r="P188" s="620">
        <f t="shared" si="230"/>
        <v>0.13774104683195593</v>
      </c>
      <c r="Q188" s="621">
        <f t="shared" si="231"/>
        <v>0.16181229773462782</v>
      </c>
      <c r="R188" s="617">
        <v>488</v>
      </c>
      <c r="S188" s="618">
        <v>303</v>
      </c>
      <c r="T188" s="618">
        <v>265</v>
      </c>
      <c r="U188" s="618">
        <v>47</v>
      </c>
      <c r="V188" s="619">
        <v>46</v>
      </c>
      <c r="W188" s="620">
        <f t="shared" si="176"/>
        <v>0.15511551155115511</v>
      </c>
      <c r="X188" s="621">
        <f t="shared" si="177"/>
        <v>0.17735849056603772</v>
      </c>
      <c r="Y188" s="617">
        <v>545</v>
      </c>
      <c r="Z188" s="618">
        <v>343</v>
      </c>
      <c r="AA188" s="618">
        <v>309</v>
      </c>
      <c r="AB188" s="618">
        <v>53</v>
      </c>
      <c r="AC188" s="619">
        <v>51</v>
      </c>
      <c r="AD188" s="620">
        <f t="shared" si="232"/>
        <v>0.15451895043731778</v>
      </c>
      <c r="AE188" s="621">
        <f t="shared" si="233"/>
        <v>0.17152103559870549</v>
      </c>
      <c r="AF188" s="617">
        <v>575</v>
      </c>
      <c r="AG188" s="618">
        <v>346</v>
      </c>
      <c r="AH188" s="618">
        <v>307</v>
      </c>
      <c r="AI188" s="618">
        <v>64</v>
      </c>
      <c r="AJ188" s="619">
        <v>58</v>
      </c>
      <c r="AK188" s="620">
        <f t="shared" si="234"/>
        <v>0.18497109826589594</v>
      </c>
      <c r="AL188" s="621">
        <f t="shared" si="235"/>
        <v>0.20846905537459284</v>
      </c>
      <c r="AM188" s="617">
        <v>541</v>
      </c>
      <c r="AN188" s="618">
        <v>324</v>
      </c>
      <c r="AO188" s="618">
        <v>286</v>
      </c>
      <c r="AP188" s="618">
        <v>50</v>
      </c>
      <c r="AQ188" s="619">
        <v>49</v>
      </c>
      <c r="AR188" s="620">
        <f t="shared" si="236"/>
        <v>0.15432098765432098</v>
      </c>
      <c r="AS188" s="621">
        <f t="shared" si="237"/>
        <v>0.17482517482517482</v>
      </c>
      <c r="AT188" s="617">
        <v>382</v>
      </c>
      <c r="AU188" s="618">
        <v>283</v>
      </c>
      <c r="AV188" s="618">
        <v>278</v>
      </c>
      <c r="AW188" s="618">
        <v>42</v>
      </c>
      <c r="AX188" s="619">
        <v>42</v>
      </c>
      <c r="AY188" s="620">
        <f t="shared" si="238"/>
        <v>0.14840989399293286</v>
      </c>
      <c r="AZ188" s="621">
        <f t="shared" si="239"/>
        <v>0.15107913669064749</v>
      </c>
      <c r="BA188" s="617">
        <v>403</v>
      </c>
      <c r="BB188" s="618">
        <v>294</v>
      </c>
      <c r="BC188" s="618">
        <v>268</v>
      </c>
      <c r="BD188" s="618">
        <v>44</v>
      </c>
      <c r="BE188" s="619">
        <v>43</v>
      </c>
      <c r="BF188" s="620">
        <f t="shared" si="240"/>
        <v>0.14965986394557823</v>
      </c>
      <c r="BG188" s="621">
        <f t="shared" si="241"/>
        <v>0.16417910447761194</v>
      </c>
      <c r="BH188" s="617">
        <v>305</v>
      </c>
      <c r="BI188" s="618">
        <v>228</v>
      </c>
      <c r="BJ188" s="618">
        <v>195</v>
      </c>
      <c r="BK188" s="618">
        <v>33</v>
      </c>
      <c r="BL188" s="619">
        <v>32</v>
      </c>
      <c r="BM188" s="620">
        <f t="shared" si="242"/>
        <v>0.14473684210526316</v>
      </c>
      <c r="BN188" s="621">
        <f t="shared" si="243"/>
        <v>0.16923076923076924</v>
      </c>
      <c r="BO188" s="617">
        <v>334</v>
      </c>
      <c r="BP188" s="618">
        <v>252</v>
      </c>
      <c r="BQ188" s="618">
        <v>252</v>
      </c>
      <c r="BR188" s="618">
        <v>43</v>
      </c>
      <c r="BS188" s="619">
        <v>42</v>
      </c>
      <c r="BT188" s="620">
        <f t="shared" si="244"/>
        <v>0.17063492063492064</v>
      </c>
      <c r="BU188" s="621">
        <f t="shared" si="245"/>
        <v>0.17063492063492064</v>
      </c>
      <c r="BV188" s="617">
        <v>329</v>
      </c>
      <c r="BW188" s="618">
        <v>235</v>
      </c>
      <c r="BX188" s="618">
        <v>214</v>
      </c>
      <c r="BY188" s="618">
        <v>38</v>
      </c>
      <c r="BZ188" s="619">
        <v>37</v>
      </c>
      <c r="CA188" s="620">
        <f t="shared" si="246"/>
        <v>0.16170212765957448</v>
      </c>
      <c r="CB188" s="621">
        <f t="shared" si="247"/>
        <v>0.17757009345794392</v>
      </c>
      <c r="CC188" s="617">
        <v>372</v>
      </c>
      <c r="CD188" s="618">
        <v>266</v>
      </c>
      <c r="CE188" s="618">
        <v>234</v>
      </c>
      <c r="CF188" s="618">
        <v>45</v>
      </c>
      <c r="CG188" s="619">
        <v>41</v>
      </c>
      <c r="CH188" s="620">
        <f t="shared" si="248"/>
        <v>0.16917293233082706</v>
      </c>
      <c r="CI188" s="621">
        <f t="shared" si="249"/>
        <v>0.19230769230769232</v>
      </c>
      <c r="CJ188" s="617">
        <v>383</v>
      </c>
      <c r="CK188" s="618">
        <v>272</v>
      </c>
      <c r="CL188" s="618">
        <v>258</v>
      </c>
      <c r="CM188" s="618">
        <v>50</v>
      </c>
      <c r="CN188" s="619">
        <v>47</v>
      </c>
      <c r="CO188" s="620">
        <f t="shared" si="250"/>
        <v>0.18382352941176472</v>
      </c>
      <c r="CP188" s="762">
        <f t="shared" si="251"/>
        <v>0.19379844961240311</v>
      </c>
      <c r="CQ188" s="620">
        <v>0.18382352941176472</v>
      </c>
      <c r="CR188" s="621">
        <v>0.19379844961240311</v>
      </c>
    </row>
    <row r="189" spans="1:96" s="4" customFormat="1" x14ac:dyDescent="0.25">
      <c r="A189" s="592" t="s">
        <v>452</v>
      </c>
      <c r="B189" s="546" t="s">
        <v>453</v>
      </c>
      <c r="C189" s="652"/>
      <c r="D189" s="594">
        <v>760</v>
      </c>
      <c r="E189" s="641">
        <v>760</v>
      </c>
      <c r="F189" s="641">
        <v>688</v>
      </c>
      <c r="G189" s="641">
        <v>66</v>
      </c>
      <c r="H189" s="642">
        <v>66</v>
      </c>
      <c r="I189" s="643">
        <f t="shared" si="178"/>
        <v>8.6842105263157901E-2</v>
      </c>
      <c r="J189" s="644">
        <f t="shared" si="179"/>
        <v>9.5930232558139539E-2</v>
      </c>
      <c r="K189" s="594">
        <v>720</v>
      </c>
      <c r="L189" s="641">
        <v>720</v>
      </c>
      <c r="M189" s="641">
        <v>543</v>
      </c>
      <c r="N189" s="641">
        <v>59</v>
      </c>
      <c r="O189" s="642">
        <v>59</v>
      </c>
      <c r="P189" s="643">
        <f t="shared" si="230"/>
        <v>8.1944444444444445E-2</v>
      </c>
      <c r="Q189" s="644">
        <f t="shared" si="231"/>
        <v>0.10865561694290976</v>
      </c>
      <c r="R189" s="594">
        <v>880</v>
      </c>
      <c r="S189" s="641">
        <v>880</v>
      </c>
      <c r="T189" s="641">
        <v>790</v>
      </c>
      <c r="U189" s="641">
        <v>59</v>
      </c>
      <c r="V189" s="642">
        <v>59</v>
      </c>
      <c r="W189" s="643">
        <f t="shared" si="176"/>
        <v>6.7045454545454547E-2</v>
      </c>
      <c r="X189" s="644">
        <f t="shared" si="177"/>
        <v>7.4683544303797464E-2</v>
      </c>
      <c r="Y189" s="594">
        <v>734</v>
      </c>
      <c r="Z189" s="641">
        <v>733</v>
      </c>
      <c r="AA189" s="641">
        <v>667</v>
      </c>
      <c r="AB189" s="641">
        <v>64</v>
      </c>
      <c r="AC189" s="642">
        <v>62</v>
      </c>
      <c r="AD189" s="643">
        <f t="shared" si="232"/>
        <v>8.7312414733969987E-2</v>
      </c>
      <c r="AE189" s="644">
        <f t="shared" si="233"/>
        <v>9.5952023988005994E-2</v>
      </c>
      <c r="AF189" s="594">
        <v>633</v>
      </c>
      <c r="AG189" s="641">
        <v>633</v>
      </c>
      <c r="AH189" s="641">
        <v>578</v>
      </c>
      <c r="AI189" s="641">
        <v>84</v>
      </c>
      <c r="AJ189" s="642">
        <v>81</v>
      </c>
      <c r="AK189" s="643">
        <f t="shared" si="234"/>
        <v>0.13270142180094788</v>
      </c>
      <c r="AL189" s="644">
        <f t="shared" si="235"/>
        <v>0.1453287197231834</v>
      </c>
      <c r="AM189" s="594">
        <v>639</v>
      </c>
      <c r="AN189" s="641">
        <v>639</v>
      </c>
      <c r="AO189" s="641">
        <v>579</v>
      </c>
      <c r="AP189" s="641">
        <v>78</v>
      </c>
      <c r="AQ189" s="642">
        <v>72</v>
      </c>
      <c r="AR189" s="643">
        <f t="shared" si="236"/>
        <v>0.12206572769953052</v>
      </c>
      <c r="AS189" s="644">
        <f t="shared" si="237"/>
        <v>0.13471502590673576</v>
      </c>
      <c r="AT189" s="594">
        <v>568</v>
      </c>
      <c r="AU189" s="641">
        <v>567</v>
      </c>
      <c r="AV189" s="641">
        <v>510</v>
      </c>
      <c r="AW189" s="641">
        <v>71</v>
      </c>
      <c r="AX189" s="642">
        <v>65</v>
      </c>
      <c r="AY189" s="643">
        <f t="shared" si="238"/>
        <v>0.12522045855379188</v>
      </c>
      <c r="AZ189" s="644">
        <f t="shared" si="239"/>
        <v>0.13921568627450981</v>
      </c>
      <c r="BA189" s="594">
        <v>532</v>
      </c>
      <c r="BB189" s="641">
        <v>532</v>
      </c>
      <c r="BC189" s="641">
        <v>489</v>
      </c>
      <c r="BD189" s="641">
        <v>56</v>
      </c>
      <c r="BE189" s="642">
        <v>53</v>
      </c>
      <c r="BF189" s="643">
        <f t="shared" si="240"/>
        <v>0.10526315789473684</v>
      </c>
      <c r="BG189" s="644">
        <f t="shared" si="241"/>
        <v>0.11451942740286299</v>
      </c>
      <c r="BH189" s="594">
        <v>471</v>
      </c>
      <c r="BI189" s="641">
        <v>470</v>
      </c>
      <c r="BJ189" s="641">
        <v>392</v>
      </c>
      <c r="BK189" s="641">
        <v>60</v>
      </c>
      <c r="BL189" s="642">
        <v>58</v>
      </c>
      <c r="BM189" s="643">
        <f t="shared" si="242"/>
        <v>0.1276595744680851</v>
      </c>
      <c r="BN189" s="644">
        <f t="shared" si="243"/>
        <v>0.15306122448979592</v>
      </c>
      <c r="BO189" s="594">
        <v>530</v>
      </c>
      <c r="BP189" s="641">
        <v>525</v>
      </c>
      <c r="BQ189" s="641">
        <v>460</v>
      </c>
      <c r="BR189" s="641">
        <v>80</v>
      </c>
      <c r="BS189" s="642">
        <v>72</v>
      </c>
      <c r="BT189" s="643">
        <f t="shared" si="244"/>
        <v>0.15238095238095239</v>
      </c>
      <c r="BU189" s="644">
        <f t="shared" si="245"/>
        <v>0.17391304347826086</v>
      </c>
      <c r="BV189" s="594">
        <v>513</v>
      </c>
      <c r="BW189" s="641">
        <v>513</v>
      </c>
      <c r="BX189" s="641">
        <v>453</v>
      </c>
      <c r="BY189" s="641">
        <v>54</v>
      </c>
      <c r="BZ189" s="642">
        <v>48</v>
      </c>
      <c r="CA189" s="643">
        <f t="shared" si="246"/>
        <v>0.10526315789473684</v>
      </c>
      <c r="CB189" s="644">
        <f t="shared" si="247"/>
        <v>0.11920529801324503</v>
      </c>
      <c r="CC189" s="594">
        <v>511</v>
      </c>
      <c r="CD189" s="641">
        <v>509</v>
      </c>
      <c r="CE189" s="641">
        <v>416</v>
      </c>
      <c r="CF189" s="641">
        <v>66</v>
      </c>
      <c r="CG189" s="642">
        <v>60</v>
      </c>
      <c r="CH189" s="643">
        <f t="shared" si="248"/>
        <v>0.12966601178781925</v>
      </c>
      <c r="CI189" s="644">
        <f t="shared" si="249"/>
        <v>0.15865384615384615</v>
      </c>
      <c r="CJ189" s="594">
        <v>594</v>
      </c>
      <c r="CK189" s="641">
        <v>591</v>
      </c>
      <c r="CL189" s="641">
        <v>530</v>
      </c>
      <c r="CM189" s="641">
        <v>74</v>
      </c>
      <c r="CN189" s="642">
        <v>71</v>
      </c>
      <c r="CO189" s="643">
        <f t="shared" si="250"/>
        <v>0.12521150592216582</v>
      </c>
      <c r="CP189" s="764">
        <f t="shared" si="251"/>
        <v>0.13962264150943396</v>
      </c>
      <c r="CQ189" s="643">
        <v>0.12521150592216582</v>
      </c>
      <c r="CR189" s="644">
        <v>0.13962264150943396</v>
      </c>
    </row>
    <row r="190" spans="1:96" s="4" customFormat="1" x14ac:dyDescent="0.25">
      <c r="A190" s="610" t="s">
        <v>454</v>
      </c>
      <c r="B190" s="546" t="s">
        <v>455</v>
      </c>
      <c r="C190" s="653"/>
      <c r="D190" s="645">
        <v>633</v>
      </c>
      <c r="E190" s="618">
        <v>415</v>
      </c>
      <c r="F190" s="618">
        <v>352</v>
      </c>
      <c r="G190" s="618">
        <v>122</v>
      </c>
      <c r="H190" s="619">
        <v>117</v>
      </c>
      <c r="I190" s="620">
        <f t="shared" si="178"/>
        <v>0.29397590361445786</v>
      </c>
      <c r="J190" s="621">
        <f t="shared" si="179"/>
        <v>0.34659090909090912</v>
      </c>
      <c r="K190" s="645">
        <v>746</v>
      </c>
      <c r="L190" s="618">
        <v>665</v>
      </c>
      <c r="M190" s="618">
        <v>570</v>
      </c>
      <c r="N190" s="618">
        <v>124</v>
      </c>
      <c r="O190" s="619">
        <v>117</v>
      </c>
      <c r="P190" s="620">
        <f t="shared" si="230"/>
        <v>0.18646616541353384</v>
      </c>
      <c r="Q190" s="621">
        <f t="shared" si="231"/>
        <v>0.21754385964912282</v>
      </c>
      <c r="R190" s="645">
        <v>829</v>
      </c>
      <c r="S190" s="618">
        <v>745</v>
      </c>
      <c r="T190" s="618">
        <v>654</v>
      </c>
      <c r="U190" s="618">
        <v>182</v>
      </c>
      <c r="V190" s="619">
        <v>168</v>
      </c>
      <c r="W190" s="620">
        <f t="shared" si="176"/>
        <v>0.24429530201342281</v>
      </c>
      <c r="X190" s="621">
        <f t="shared" si="177"/>
        <v>0.27828746177370028</v>
      </c>
      <c r="Y190" s="645">
        <v>652</v>
      </c>
      <c r="Z190" s="618">
        <v>599</v>
      </c>
      <c r="AA190" s="618">
        <v>502</v>
      </c>
      <c r="AB190" s="618">
        <v>147</v>
      </c>
      <c r="AC190" s="619">
        <v>135</v>
      </c>
      <c r="AD190" s="620">
        <f t="shared" si="232"/>
        <v>0.24540901502504173</v>
      </c>
      <c r="AE190" s="621">
        <f t="shared" si="233"/>
        <v>0.29282868525896416</v>
      </c>
      <c r="AF190" s="645">
        <v>726</v>
      </c>
      <c r="AG190" s="618">
        <v>652</v>
      </c>
      <c r="AH190" s="618">
        <v>570</v>
      </c>
      <c r="AI190" s="618">
        <v>135</v>
      </c>
      <c r="AJ190" s="619">
        <v>127</v>
      </c>
      <c r="AK190" s="620">
        <f t="shared" si="234"/>
        <v>0.20705521472392638</v>
      </c>
      <c r="AL190" s="621">
        <f t="shared" si="235"/>
        <v>0.23684210526315788</v>
      </c>
      <c r="AM190" s="645">
        <v>708</v>
      </c>
      <c r="AN190" s="618">
        <v>641</v>
      </c>
      <c r="AO190" s="618">
        <v>574</v>
      </c>
      <c r="AP190" s="618">
        <v>158</v>
      </c>
      <c r="AQ190" s="619">
        <v>144</v>
      </c>
      <c r="AR190" s="620">
        <f t="shared" si="236"/>
        <v>0.24648985959438377</v>
      </c>
      <c r="AS190" s="621">
        <f t="shared" si="237"/>
        <v>0.27526132404181186</v>
      </c>
      <c r="AT190" s="645">
        <v>708</v>
      </c>
      <c r="AU190" s="618">
        <v>639</v>
      </c>
      <c r="AV190" s="618">
        <v>546</v>
      </c>
      <c r="AW190" s="618">
        <v>168</v>
      </c>
      <c r="AX190" s="619">
        <v>159</v>
      </c>
      <c r="AY190" s="620">
        <f t="shared" si="238"/>
        <v>0.26291079812206575</v>
      </c>
      <c r="AZ190" s="621">
        <f t="shared" si="239"/>
        <v>0.30769230769230771</v>
      </c>
      <c r="BA190" s="645">
        <v>646</v>
      </c>
      <c r="BB190" s="618">
        <v>581</v>
      </c>
      <c r="BC190" s="618">
        <v>492</v>
      </c>
      <c r="BD190" s="618">
        <v>127</v>
      </c>
      <c r="BE190" s="619">
        <v>116</v>
      </c>
      <c r="BF190" s="620">
        <f t="shared" si="240"/>
        <v>0.21858864027538727</v>
      </c>
      <c r="BG190" s="621">
        <f t="shared" si="241"/>
        <v>0.258130081300813</v>
      </c>
      <c r="BH190" s="645">
        <v>620</v>
      </c>
      <c r="BI190" s="618">
        <v>545</v>
      </c>
      <c r="BJ190" s="618">
        <v>490</v>
      </c>
      <c r="BK190" s="618">
        <v>133</v>
      </c>
      <c r="BL190" s="619">
        <v>120</v>
      </c>
      <c r="BM190" s="620">
        <f t="shared" si="242"/>
        <v>0.24403669724770644</v>
      </c>
      <c r="BN190" s="621">
        <f t="shared" si="243"/>
        <v>0.27142857142857141</v>
      </c>
      <c r="BO190" s="645">
        <v>589</v>
      </c>
      <c r="BP190" s="618">
        <v>505</v>
      </c>
      <c r="BQ190" s="618">
        <v>439</v>
      </c>
      <c r="BR190" s="618">
        <v>140</v>
      </c>
      <c r="BS190" s="619">
        <v>127</v>
      </c>
      <c r="BT190" s="620">
        <f t="shared" si="244"/>
        <v>0.27722772277227725</v>
      </c>
      <c r="BU190" s="621">
        <f t="shared" si="245"/>
        <v>0.31890660592255127</v>
      </c>
      <c r="BV190" s="645">
        <v>557</v>
      </c>
      <c r="BW190" s="618">
        <v>477</v>
      </c>
      <c r="BX190" s="618">
        <v>383</v>
      </c>
      <c r="BY190" s="618">
        <v>132</v>
      </c>
      <c r="BZ190" s="619">
        <v>114</v>
      </c>
      <c r="CA190" s="620">
        <f t="shared" si="246"/>
        <v>0.27672955974842767</v>
      </c>
      <c r="CB190" s="621">
        <f t="shared" si="247"/>
        <v>0.34464751958224543</v>
      </c>
      <c r="CC190" s="645">
        <v>522</v>
      </c>
      <c r="CD190" s="618">
        <v>461</v>
      </c>
      <c r="CE190" s="618">
        <v>382</v>
      </c>
      <c r="CF190" s="618">
        <v>136</v>
      </c>
      <c r="CG190" s="619">
        <v>123</v>
      </c>
      <c r="CH190" s="620">
        <f t="shared" si="248"/>
        <v>0.29501084598698479</v>
      </c>
      <c r="CI190" s="621">
        <f t="shared" si="249"/>
        <v>0.35602094240837695</v>
      </c>
      <c r="CJ190" s="645">
        <v>639</v>
      </c>
      <c r="CK190" s="618">
        <v>542</v>
      </c>
      <c r="CL190" s="618">
        <v>444</v>
      </c>
      <c r="CM190" s="618">
        <v>162</v>
      </c>
      <c r="CN190" s="619">
        <v>138</v>
      </c>
      <c r="CO190" s="620">
        <f t="shared" si="250"/>
        <v>0.2988929889298893</v>
      </c>
      <c r="CP190" s="762">
        <f t="shared" si="251"/>
        <v>0.36486486486486486</v>
      </c>
      <c r="CQ190" s="620">
        <v>0.2988929889298893</v>
      </c>
      <c r="CR190" s="621">
        <v>0.36486486486486486</v>
      </c>
    </row>
    <row r="191" spans="1:96" s="4" customFormat="1" x14ac:dyDescent="0.25">
      <c r="A191" s="613" t="s">
        <v>454</v>
      </c>
      <c r="B191" s="554" t="s">
        <v>456</v>
      </c>
      <c r="C191" s="615" t="s">
        <v>457</v>
      </c>
      <c r="D191" s="556">
        <v>179</v>
      </c>
      <c r="E191" s="557">
        <v>174</v>
      </c>
      <c r="F191" s="557">
        <v>147</v>
      </c>
      <c r="G191" s="557">
        <v>71</v>
      </c>
      <c r="H191" s="557">
        <v>67</v>
      </c>
      <c r="I191" s="558">
        <f t="shared" si="178"/>
        <v>0.40804597701149425</v>
      </c>
      <c r="J191" s="559">
        <f t="shared" si="179"/>
        <v>0.48299319727891155</v>
      </c>
      <c r="K191" s="556">
        <v>181</v>
      </c>
      <c r="L191" s="557">
        <v>176</v>
      </c>
      <c r="M191" s="557">
        <v>143</v>
      </c>
      <c r="N191" s="557">
        <v>60</v>
      </c>
      <c r="O191" s="557">
        <v>54</v>
      </c>
      <c r="P191" s="558">
        <f t="shared" si="230"/>
        <v>0.34090909090909088</v>
      </c>
      <c r="Q191" s="559">
        <f t="shared" si="231"/>
        <v>0.41958041958041958</v>
      </c>
      <c r="R191" s="556">
        <v>220</v>
      </c>
      <c r="S191" s="557">
        <v>213</v>
      </c>
      <c r="T191" s="557">
        <v>181</v>
      </c>
      <c r="U191" s="557">
        <v>89</v>
      </c>
      <c r="V191" s="557">
        <v>84</v>
      </c>
      <c r="W191" s="558">
        <f t="shared" si="176"/>
        <v>0.41784037558685444</v>
      </c>
      <c r="X191" s="559">
        <f t="shared" si="177"/>
        <v>0.49171270718232046</v>
      </c>
      <c r="Y191" s="556">
        <v>197</v>
      </c>
      <c r="Z191" s="557">
        <v>194</v>
      </c>
      <c r="AA191" s="557">
        <v>166</v>
      </c>
      <c r="AB191" s="557">
        <v>89</v>
      </c>
      <c r="AC191" s="557">
        <v>81</v>
      </c>
      <c r="AD191" s="558">
        <f t="shared" si="232"/>
        <v>0.45876288659793812</v>
      </c>
      <c r="AE191" s="559">
        <f t="shared" si="233"/>
        <v>0.53614457831325302</v>
      </c>
      <c r="AF191" s="556">
        <v>189</v>
      </c>
      <c r="AG191" s="557">
        <v>188</v>
      </c>
      <c r="AH191" s="557">
        <v>163</v>
      </c>
      <c r="AI191" s="557">
        <v>64</v>
      </c>
      <c r="AJ191" s="557">
        <v>58</v>
      </c>
      <c r="AK191" s="558">
        <f t="shared" si="234"/>
        <v>0.34042553191489361</v>
      </c>
      <c r="AL191" s="559">
        <f t="shared" si="235"/>
        <v>0.39263803680981596</v>
      </c>
      <c r="AM191" s="556">
        <v>219</v>
      </c>
      <c r="AN191" s="557">
        <v>215</v>
      </c>
      <c r="AO191" s="557">
        <v>215</v>
      </c>
      <c r="AP191" s="557">
        <v>85</v>
      </c>
      <c r="AQ191" s="557">
        <v>75</v>
      </c>
      <c r="AR191" s="558">
        <f t="shared" si="236"/>
        <v>0.39534883720930231</v>
      </c>
      <c r="AS191" s="559">
        <f t="shared" si="237"/>
        <v>0.39534883720930231</v>
      </c>
      <c r="AT191" s="556">
        <v>197</v>
      </c>
      <c r="AU191" s="557">
        <v>193</v>
      </c>
      <c r="AV191" s="557">
        <v>164</v>
      </c>
      <c r="AW191" s="557">
        <v>79</v>
      </c>
      <c r="AX191" s="557">
        <v>74</v>
      </c>
      <c r="AY191" s="558">
        <f t="shared" si="238"/>
        <v>0.40932642487046633</v>
      </c>
      <c r="AZ191" s="559">
        <f t="shared" si="239"/>
        <v>0.48170731707317072</v>
      </c>
      <c r="BA191" s="556">
        <v>214</v>
      </c>
      <c r="BB191" s="557">
        <v>207</v>
      </c>
      <c r="BC191" s="557">
        <v>167</v>
      </c>
      <c r="BD191" s="557">
        <v>60</v>
      </c>
      <c r="BE191" s="557">
        <v>56</v>
      </c>
      <c r="BF191" s="558">
        <f t="shared" si="240"/>
        <v>0.28985507246376813</v>
      </c>
      <c r="BG191" s="559">
        <f t="shared" si="241"/>
        <v>0.3592814371257485</v>
      </c>
      <c r="BH191" s="556">
        <v>199</v>
      </c>
      <c r="BI191" s="557">
        <v>194</v>
      </c>
      <c r="BJ191" s="557">
        <v>157</v>
      </c>
      <c r="BK191" s="557">
        <v>71</v>
      </c>
      <c r="BL191" s="557">
        <v>64</v>
      </c>
      <c r="BM191" s="558">
        <f t="shared" si="242"/>
        <v>0.36597938144329895</v>
      </c>
      <c r="BN191" s="559">
        <f t="shared" si="243"/>
        <v>0.45222929936305734</v>
      </c>
      <c r="BO191" s="556">
        <v>135</v>
      </c>
      <c r="BP191" s="557">
        <v>131</v>
      </c>
      <c r="BQ191" s="557">
        <v>105</v>
      </c>
      <c r="BR191" s="557">
        <v>59</v>
      </c>
      <c r="BS191" s="557">
        <v>54</v>
      </c>
      <c r="BT191" s="558">
        <f t="shared" si="244"/>
        <v>0.45038167938931295</v>
      </c>
      <c r="BU191" s="559">
        <f t="shared" si="245"/>
        <v>0.56190476190476191</v>
      </c>
      <c r="BV191" s="556">
        <v>152</v>
      </c>
      <c r="BW191" s="557">
        <v>148</v>
      </c>
      <c r="BX191" s="557">
        <v>116</v>
      </c>
      <c r="BY191" s="557">
        <v>62</v>
      </c>
      <c r="BZ191" s="557">
        <v>55</v>
      </c>
      <c r="CA191" s="558">
        <f t="shared" si="246"/>
        <v>0.41891891891891891</v>
      </c>
      <c r="CB191" s="559">
        <f t="shared" si="247"/>
        <v>0.53448275862068961</v>
      </c>
      <c r="CC191" s="556">
        <v>146</v>
      </c>
      <c r="CD191" s="557">
        <v>142</v>
      </c>
      <c r="CE191" s="557">
        <v>107</v>
      </c>
      <c r="CF191" s="557">
        <v>60</v>
      </c>
      <c r="CG191" s="557">
        <v>56</v>
      </c>
      <c r="CH191" s="558">
        <f t="shared" si="248"/>
        <v>0.42253521126760563</v>
      </c>
      <c r="CI191" s="559">
        <f t="shared" si="249"/>
        <v>0.56074766355140182</v>
      </c>
      <c r="CJ191" s="556">
        <v>146</v>
      </c>
      <c r="CK191" s="557">
        <v>139</v>
      </c>
      <c r="CL191" s="557">
        <v>117</v>
      </c>
      <c r="CM191" s="557">
        <v>81</v>
      </c>
      <c r="CN191" s="557">
        <v>69</v>
      </c>
      <c r="CO191" s="558">
        <f t="shared" si="250"/>
        <v>0.58273381294964033</v>
      </c>
      <c r="CP191" s="558">
        <f t="shared" si="251"/>
        <v>0.69230769230769229</v>
      </c>
      <c r="CQ191" s="558">
        <v>0.58273381294964033</v>
      </c>
      <c r="CR191" s="559">
        <v>0.69230769230769229</v>
      </c>
    </row>
    <row r="192" spans="1:96" s="4" customFormat="1" x14ac:dyDescent="0.25">
      <c r="A192" s="569" t="s">
        <v>454</v>
      </c>
      <c r="B192" s="570" t="s">
        <v>458</v>
      </c>
      <c r="C192" s="571" t="s">
        <v>459</v>
      </c>
      <c r="D192" s="651">
        <v>454</v>
      </c>
      <c r="E192" s="573">
        <v>415</v>
      </c>
      <c r="F192" s="573">
        <v>352</v>
      </c>
      <c r="G192" s="573">
        <v>122</v>
      </c>
      <c r="H192" s="573">
        <v>117</v>
      </c>
      <c r="I192" s="574">
        <f t="shared" si="178"/>
        <v>0.29397590361445786</v>
      </c>
      <c r="J192" s="575">
        <f t="shared" si="179"/>
        <v>0.34659090909090912</v>
      </c>
      <c r="K192" s="651">
        <v>565</v>
      </c>
      <c r="L192" s="573">
        <v>493</v>
      </c>
      <c r="M192" s="573">
        <v>430</v>
      </c>
      <c r="N192" s="573">
        <v>64</v>
      </c>
      <c r="O192" s="573">
        <v>63</v>
      </c>
      <c r="P192" s="574">
        <f t="shared" si="230"/>
        <v>0.12981744421906694</v>
      </c>
      <c r="Q192" s="575">
        <f t="shared" si="231"/>
        <v>0.14883720930232558</v>
      </c>
      <c r="R192" s="651">
        <v>609</v>
      </c>
      <c r="S192" s="573">
        <v>535</v>
      </c>
      <c r="T192" s="573">
        <v>476</v>
      </c>
      <c r="U192" s="573">
        <v>93</v>
      </c>
      <c r="V192" s="573">
        <v>84</v>
      </c>
      <c r="W192" s="574">
        <f t="shared" si="176"/>
        <v>0.17383177570093458</v>
      </c>
      <c r="X192" s="575">
        <f t="shared" si="177"/>
        <v>0.1953781512605042</v>
      </c>
      <c r="Y192" s="651">
        <v>455</v>
      </c>
      <c r="Z192" s="573">
        <v>408</v>
      </c>
      <c r="AA192" s="573">
        <v>338</v>
      </c>
      <c r="AB192" s="573">
        <v>59</v>
      </c>
      <c r="AC192" s="573">
        <v>54</v>
      </c>
      <c r="AD192" s="574">
        <f t="shared" si="232"/>
        <v>0.14460784313725492</v>
      </c>
      <c r="AE192" s="575">
        <f t="shared" si="233"/>
        <v>0.17455621301775148</v>
      </c>
      <c r="AF192" s="651">
        <v>537</v>
      </c>
      <c r="AG192" s="573">
        <v>467</v>
      </c>
      <c r="AH192" s="573">
        <v>409</v>
      </c>
      <c r="AI192" s="573">
        <v>72</v>
      </c>
      <c r="AJ192" s="573">
        <v>69</v>
      </c>
      <c r="AK192" s="574">
        <f t="shared" si="234"/>
        <v>0.15417558886509636</v>
      </c>
      <c r="AL192" s="575">
        <f t="shared" si="235"/>
        <v>0.17603911980440098</v>
      </c>
      <c r="AM192" s="651">
        <v>489</v>
      </c>
      <c r="AN192" s="573">
        <v>434</v>
      </c>
      <c r="AO192" s="573">
        <v>366</v>
      </c>
      <c r="AP192" s="573">
        <v>73</v>
      </c>
      <c r="AQ192" s="573">
        <v>69</v>
      </c>
      <c r="AR192" s="574">
        <f t="shared" si="236"/>
        <v>0.16820276497695852</v>
      </c>
      <c r="AS192" s="575">
        <f t="shared" si="237"/>
        <v>0.19945355191256831</v>
      </c>
      <c r="AT192" s="651">
        <v>511</v>
      </c>
      <c r="AU192" s="573">
        <v>447</v>
      </c>
      <c r="AV192" s="573">
        <v>382</v>
      </c>
      <c r="AW192" s="573">
        <v>89</v>
      </c>
      <c r="AX192" s="573">
        <v>85</v>
      </c>
      <c r="AY192" s="574">
        <f t="shared" si="238"/>
        <v>0.19910514541387025</v>
      </c>
      <c r="AZ192" s="575">
        <f t="shared" si="239"/>
        <v>0.23298429319371727</v>
      </c>
      <c r="BA192" s="651">
        <v>432</v>
      </c>
      <c r="BB192" s="573">
        <v>378</v>
      </c>
      <c r="BC192" s="573">
        <v>328</v>
      </c>
      <c r="BD192" s="573">
        <v>67</v>
      </c>
      <c r="BE192" s="573">
        <v>60</v>
      </c>
      <c r="BF192" s="574">
        <f t="shared" si="240"/>
        <v>0.17724867724867724</v>
      </c>
      <c r="BG192" s="575">
        <f t="shared" si="241"/>
        <v>0.20426829268292682</v>
      </c>
      <c r="BH192" s="651">
        <v>421</v>
      </c>
      <c r="BI192" s="573">
        <v>352</v>
      </c>
      <c r="BJ192" s="573">
        <v>334</v>
      </c>
      <c r="BK192" s="573">
        <v>62</v>
      </c>
      <c r="BL192" s="573">
        <v>56</v>
      </c>
      <c r="BM192" s="574">
        <f t="shared" si="242"/>
        <v>0.17613636363636365</v>
      </c>
      <c r="BN192" s="575">
        <f t="shared" si="243"/>
        <v>0.18562874251497005</v>
      </c>
      <c r="BO192" s="651">
        <v>454</v>
      </c>
      <c r="BP192" s="573">
        <v>377</v>
      </c>
      <c r="BQ192" s="573">
        <v>335</v>
      </c>
      <c r="BR192" s="573">
        <v>81</v>
      </c>
      <c r="BS192" s="573">
        <v>73</v>
      </c>
      <c r="BT192" s="574">
        <f t="shared" si="244"/>
        <v>0.21485411140583555</v>
      </c>
      <c r="BU192" s="575">
        <f t="shared" si="245"/>
        <v>0.2417910447761194</v>
      </c>
      <c r="BV192" s="651">
        <v>405</v>
      </c>
      <c r="BW192" s="573">
        <v>333</v>
      </c>
      <c r="BX192" s="573">
        <v>270</v>
      </c>
      <c r="BY192" s="573">
        <v>70</v>
      </c>
      <c r="BZ192" s="573">
        <v>59</v>
      </c>
      <c r="CA192" s="574">
        <f t="shared" si="246"/>
        <v>0.21021021021021022</v>
      </c>
      <c r="CB192" s="575">
        <f t="shared" si="247"/>
        <v>0.25925925925925924</v>
      </c>
      <c r="CC192" s="651">
        <v>376</v>
      </c>
      <c r="CD192" s="573">
        <v>321</v>
      </c>
      <c r="CE192" s="573">
        <v>276</v>
      </c>
      <c r="CF192" s="573">
        <v>76</v>
      </c>
      <c r="CG192" s="573">
        <v>67</v>
      </c>
      <c r="CH192" s="574">
        <f t="shared" si="248"/>
        <v>0.2367601246105919</v>
      </c>
      <c r="CI192" s="575">
        <f t="shared" si="249"/>
        <v>0.27536231884057971</v>
      </c>
      <c r="CJ192" s="651">
        <v>493</v>
      </c>
      <c r="CK192" s="573">
        <v>406</v>
      </c>
      <c r="CL192" s="573">
        <v>329</v>
      </c>
      <c r="CM192" s="573">
        <v>81</v>
      </c>
      <c r="CN192" s="573">
        <v>69</v>
      </c>
      <c r="CO192" s="574">
        <f t="shared" si="250"/>
        <v>0.19950738916256158</v>
      </c>
      <c r="CP192" s="574">
        <f t="shared" si="251"/>
        <v>0.24620060790273557</v>
      </c>
      <c r="CQ192" s="574">
        <v>0.19950738916256158</v>
      </c>
      <c r="CR192" s="575">
        <v>0.24620060790273557</v>
      </c>
    </row>
    <row r="193" spans="1:16110" s="4" customFormat="1" x14ac:dyDescent="0.25">
      <c r="A193" s="654" t="s">
        <v>460</v>
      </c>
      <c r="B193" s="655" t="s">
        <v>461</v>
      </c>
      <c r="C193" s="578" t="s">
        <v>199</v>
      </c>
      <c r="D193" s="634">
        <v>3088</v>
      </c>
      <c r="E193" s="641">
        <v>2732</v>
      </c>
      <c r="F193" s="641">
        <v>2732</v>
      </c>
      <c r="G193" s="641">
        <v>1391</v>
      </c>
      <c r="H193" s="642">
        <v>1156</v>
      </c>
      <c r="I193" s="643">
        <f t="shared" si="178"/>
        <v>0.50915080527086387</v>
      </c>
      <c r="J193" s="644">
        <f t="shared" si="179"/>
        <v>0.50915080527086387</v>
      </c>
      <c r="K193" s="634">
        <v>3172</v>
      </c>
      <c r="L193" s="641">
        <v>2675</v>
      </c>
      <c r="M193" s="641">
        <v>2675</v>
      </c>
      <c r="N193" s="641">
        <v>1696</v>
      </c>
      <c r="O193" s="642">
        <v>1398</v>
      </c>
      <c r="P193" s="643">
        <f t="shared" si="230"/>
        <v>0.6340186915887851</v>
      </c>
      <c r="Q193" s="644">
        <f t="shared" si="231"/>
        <v>0.6340186915887851</v>
      </c>
      <c r="R193" s="634">
        <v>2875</v>
      </c>
      <c r="S193" s="641">
        <v>2459</v>
      </c>
      <c r="T193" s="641">
        <v>2459</v>
      </c>
      <c r="U193" s="641">
        <v>1567</v>
      </c>
      <c r="V193" s="642">
        <v>1337</v>
      </c>
      <c r="W193" s="643">
        <f t="shared" si="176"/>
        <v>0.63725091500610009</v>
      </c>
      <c r="X193" s="644">
        <f t="shared" si="177"/>
        <v>0.63725091500610009</v>
      </c>
      <c r="Y193" s="634">
        <v>2618</v>
      </c>
      <c r="Z193" s="641">
        <v>2209</v>
      </c>
      <c r="AA193" s="641">
        <v>2209</v>
      </c>
      <c r="AB193" s="641">
        <v>1305</v>
      </c>
      <c r="AC193" s="642">
        <v>1093</v>
      </c>
      <c r="AD193" s="643">
        <f t="shared" si="232"/>
        <v>0.59076505205975549</v>
      </c>
      <c r="AE193" s="644">
        <f t="shared" si="233"/>
        <v>0.59076505205975549</v>
      </c>
      <c r="AF193" s="634">
        <v>2991</v>
      </c>
      <c r="AG193" s="641">
        <v>2556</v>
      </c>
      <c r="AH193" s="641">
        <v>2217</v>
      </c>
      <c r="AI193" s="641">
        <v>1867</v>
      </c>
      <c r="AJ193" s="642">
        <v>1524</v>
      </c>
      <c r="AK193" s="643">
        <f t="shared" si="234"/>
        <v>0.73043818466353683</v>
      </c>
      <c r="AL193" s="644">
        <f t="shared" si="235"/>
        <v>0.8421290031574199</v>
      </c>
      <c r="AM193" s="634">
        <v>2329</v>
      </c>
      <c r="AN193" s="641">
        <v>2054</v>
      </c>
      <c r="AO193" s="641">
        <v>1870</v>
      </c>
      <c r="AP193" s="641">
        <v>1607</v>
      </c>
      <c r="AQ193" s="642">
        <v>1274</v>
      </c>
      <c r="AR193" s="643">
        <f t="shared" si="236"/>
        <v>0.78237585199610515</v>
      </c>
      <c r="AS193" s="644">
        <f t="shared" si="237"/>
        <v>0.85935828877005349</v>
      </c>
      <c r="AT193" s="634">
        <v>1746</v>
      </c>
      <c r="AU193" s="641">
        <v>1580</v>
      </c>
      <c r="AV193" s="641">
        <v>1309</v>
      </c>
      <c r="AW193" s="641">
        <v>1208</v>
      </c>
      <c r="AX193" s="642">
        <v>966</v>
      </c>
      <c r="AY193" s="643">
        <f t="shared" si="238"/>
        <v>0.76455696202531642</v>
      </c>
      <c r="AZ193" s="644">
        <f t="shared" si="239"/>
        <v>0.92284186401833457</v>
      </c>
      <c r="BA193" s="634">
        <v>2097</v>
      </c>
      <c r="BB193" s="641">
        <v>1795</v>
      </c>
      <c r="BC193" s="641">
        <v>1587</v>
      </c>
      <c r="BD193" s="641">
        <v>1305</v>
      </c>
      <c r="BE193" s="642">
        <v>1049</v>
      </c>
      <c r="BF193" s="643">
        <f t="shared" si="240"/>
        <v>0.72701949860724235</v>
      </c>
      <c r="BG193" s="644">
        <f t="shared" si="241"/>
        <v>0.82230623818525517</v>
      </c>
      <c r="BH193" s="634">
        <v>2039</v>
      </c>
      <c r="BI193" s="641">
        <v>1817</v>
      </c>
      <c r="BJ193" s="641">
        <v>1547</v>
      </c>
      <c r="BK193" s="641">
        <v>1516</v>
      </c>
      <c r="BL193" s="642">
        <v>1185</v>
      </c>
      <c r="BM193" s="643">
        <f t="shared" si="242"/>
        <v>0.83434232250963125</v>
      </c>
      <c r="BN193" s="644">
        <f t="shared" si="243"/>
        <v>0.97996121525533286</v>
      </c>
      <c r="BO193" s="634">
        <v>2099</v>
      </c>
      <c r="BP193" s="641">
        <v>1858</v>
      </c>
      <c r="BQ193" s="641">
        <v>1563</v>
      </c>
      <c r="BR193" s="641">
        <v>1540</v>
      </c>
      <c r="BS193" s="642">
        <v>1129</v>
      </c>
      <c r="BT193" s="643">
        <f t="shared" si="244"/>
        <v>0.82884822389666313</v>
      </c>
      <c r="BU193" s="644">
        <f t="shared" si="245"/>
        <v>0.98528470889315423</v>
      </c>
      <c r="BV193" s="634">
        <v>2436</v>
      </c>
      <c r="BW193" s="641">
        <v>2211</v>
      </c>
      <c r="BX193" s="641">
        <v>1931</v>
      </c>
      <c r="BY193" s="641">
        <v>1881</v>
      </c>
      <c r="BZ193" s="642">
        <v>1399</v>
      </c>
      <c r="CA193" s="643">
        <f t="shared" si="246"/>
        <v>0.85074626865671643</v>
      </c>
      <c r="CB193" s="644">
        <f t="shared" si="247"/>
        <v>0.97410668047643711</v>
      </c>
      <c r="CC193" s="634">
        <v>1955</v>
      </c>
      <c r="CD193" s="641">
        <v>1815</v>
      </c>
      <c r="CE193" s="641">
        <v>1790</v>
      </c>
      <c r="CF193" s="641">
        <v>1613</v>
      </c>
      <c r="CG193" s="642">
        <v>1211</v>
      </c>
      <c r="CH193" s="643">
        <f t="shared" si="248"/>
        <v>0.88870523415977964</v>
      </c>
      <c r="CI193" s="644">
        <f t="shared" si="249"/>
        <v>0.90111731843575416</v>
      </c>
      <c r="CJ193" s="634">
        <v>1938</v>
      </c>
      <c r="CK193" s="641">
        <v>1751</v>
      </c>
      <c r="CL193" s="641">
        <v>1639</v>
      </c>
      <c r="CM193" s="641">
        <v>1491</v>
      </c>
      <c r="CN193" s="642">
        <v>1140</v>
      </c>
      <c r="CO193" s="643">
        <f t="shared" si="250"/>
        <v>0.8515134209023415</v>
      </c>
      <c r="CP193" s="764">
        <f t="shared" si="251"/>
        <v>0.9097010372178157</v>
      </c>
      <c r="CQ193" s="643">
        <v>0.89206167904054823</v>
      </c>
      <c r="CR193" s="644">
        <v>0.95302013422818788</v>
      </c>
    </row>
    <row r="194" spans="1:16110" s="4" customFormat="1" ht="25.5" x14ac:dyDescent="0.25">
      <c r="A194" s="654" t="s">
        <v>462</v>
      </c>
      <c r="B194" s="655" t="s">
        <v>463</v>
      </c>
      <c r="C194" s="578" t="s">
        <v>199</v>
      </c>
      <c r="D194" s="634">
        <v>1262</v>
      </c>
      <c r="E194" s="641">
        <v>1209</v>
      </c>
      <c r="F194" s="641">
        <v>1206</v>
      </c>
      <c r="G194" s="641">
        <v>1088</v>
      </c>
      <c r="H194" s="642">
        <v>63</v>
      </c>
      <c r="I194" s="643">
        <f t="shared" si="178"/>
        <v>0.89991728701406126</v>
      </c>
      <c r="J194" s="644">
        <f t="shared" si="179"/>
        <v>0.9021558872305141</v>
      </c>
      <c r="K194" s="634">
        <v>2233</v>
      </c>
      <c r="L194" s="641">
        <v>2058</v>
      </c>
      <c r="M194" s="641">
        <v>2058</v>
      </c>
      <c r="N194" s="641">
        <v>1543</v>
      </c>
      <c r="O194" s="642">
        <v>1252</v>
      </c>
      <c r="P194" s="643">
        <f t="shared" si="230"/>
        <v>0.74975704567541301</v>
      </c>
      <c r="Q194" s="644">
        <f t="shared" si="231"/>
        <v>0.74975704567541301</v>
      </c>
      <c r="R194" s="634">
        <v>3080</v>
      </c>
      <c r="S194" s="641">
        <v>2829</v>
      </c>
      <c r="T194" s="641">
        <v>2829</v>
      </c>
      <c r="U194" s="641">
        <v>2343</v>
      </c>
      <c r="V194" s="642">
        <v>1817</v>
      </c>
      <c r="W194" s="643">
        <f t="shared" si="176"/>
        <v>0.82820784729586427</v>
      </c>
      <c r="X194" s="644">
        <f t="shared" si="177"/>
        <v>0.82820784729586427</v>
      </c>
      <c r="Y194" s="634">
        <v>2849</v>
      </c>
      <c r="Z194" s="641">
        <v>2597</v>
      </c>
      <c r="AA194" s="641">
        <v>2597</v>
      </c>
      <c r="AB194" s="641">
        <v>2124</v>
      </c>
      <c r="AC194" s="642">
        <v>1443</v>
      </c>
      <c r="AD194" s="643">
        <f t="shared" si="232"/>
        <v>0.81786676934924918</v>
      </c>
      <c r="AE194" s="644">
        <f t="shared" si="233"/>
        <v>0.81786676934924918</v>
      </c>
      <c r="AF194" s="634">
        <v>3331</v>
      </c>
      <c r="AG194" s="641">
        <v>2947</v>
      </c>
      <c r="AH194" s="641">
        <v>2947</v>
      </c>
      <c r="AI194" s="641">
        <v>2303</v>
      </c>
      <c r="AJ194" s="642">
        <v>1591</v>
      </c>
      <c r="AK194" s="643">
        <f t="shared" si="234"/>
        <v>0.78147268408551074</v>
      </c>
      <c r="AL194" s="644">
        <f t="shared" si="235"/>
        <v>0.78147268408551074</v>
      </c>
      <c r="AM194" s="634">
        <v>2273</v>
      </c>
      <c r="AN194" s="641">
        <v>2076</v>
      </c>
      <c r="AO194" s="641">
        <v>2076</v>
      </c>
      <c r="AP194" s="641">
        <v>1985</v>
      </c>
      <c r="AQ194" s="642">
        <v>1321</v>
      </c>
      <c r="AR194" s="643">
        <f t="shared" si="236"/>
        <v>0.95616570327552985</v>
      </c>
      <c r="AS194" s="644">
        <f t="shared" si="237"/>
        <v>0.95616570327552985</v>
      </c>
      <c r="AT194" s="634">
        <v>2017</v>
      </c>
      <c r="AU194" s="641">
        <v>1886</v>
      </c>
      <c r="AV194" s="641">
        <v>1886</v>
      </c>
      <c r="AW194" s="641">
        <v>1810</v>
      </c>
      <c r="AX194" s="642">
        <v>1280</v>
      </c>
      <c r="AY194" s="643">
        <f t="shared" si="238"/>
        <v>0.95970307529162246</v>
      </c>
      <c r="AZ194" s="644">
        <f t="shared" si="239"/>
        <v>0.95970307529162246</v>
      </c>
      <c r="BA194" s="634">
        <v>1844</v>
      </c>
      <c r="BB194" s="641">
        <v>1735</v>
      </c>
      <c r="BC194" s="641">
        <v>1735</v>
      </c>
      <c r="BD194" s="641">
        <v>1716</v>
      </c>
      <c r="BE194" s="642">
        <v>1285</v>
      </c>
      <c r="BF194" s="643">
        <f t="shared" si="240"/>
        <v>0.98904899135446689</v>
      </c>
      <c r="BG194" s="644">
        <f t="shared" si="241"/>
        <v>0.98904899135446689</v>
      </c>
      <c r="BH194" s="634">
        <v>1661</v>
      </c>
      <c r="BI194" s="641">
        <v>1565</v>
      </c>
      <c r="BJ194" s="641">
        <v>1565</v>
      </c>
      <c r="BK194" s="641">
        <v>1547</v>
      </c>
      <c r="BL194" s="642">
        <v>1097</v>
      </c>
      <c r="BM194" s="643">
        <f t="shared" si="242"/>
        <v>0.98849840255591059</v>
      </c>
      <c r="BN194" s="644">
        <f t="shared" si="243"/>
        <v>0.98849840255591059</v>
      </c>
      <c r="BO194" s="634">
        <v>1570</v>
      </c>
      <c r="BP194" s="641">
        <v>1498</v>
      </c>
      <c r="BQ194" s="641">
        <v>1498</v>
      </c>
      <c r="BR194" s="641">
        <v>1491</v>
      </c>
      <c r="BS194" s="642">
        <v>1022</v>
      </c>
      <c r="BT194" s="643">
        <f t="shared" si="244"/>
        <v>0.99532710280373837</v>
      </c>
      <c r="BU194" s="644">
        <f t="shared" si="245"/>
        <v>0.99532710280373837</v>
      </c>
      <c r="BV194" s="634">
        <v>1743</v>
      </c>
      <c r="BW194" s="641">
        <v>1681</v>
      </c>
      <c r="BX194" s="641">
        <v>1681</v>
      </c>
      <c r="BY194" s="641">
        <v>1680</v>
      </c>
      <c r="BZ194" s="642">
        <v>1232</v>
      </c>
      <c r="CA194" s="643">
        <f t="shared" si="246"/>
        <v>0.99940511600237958</v>
      </c>
      <c r="CB194" s="644">
        <f t="shared" si="247"/>
        <v>0.99940511600237958</v>
      </c>
      <c r="CC194" s="634">
        <v>1905</v>
      </c>
      <c r="CD194" s="641">
        <v>1806</v>
      </c>
      <c r="CE194" s="641">
        <v>1806</v>
      </c>
      <c r="CF194" s="641">
        <v>1806</v>
      </c>
      <c r="CG194" s="642">
        <v>1504</v>
      </c>
      <c r="CH194" s="643">
        <f t="shared" si="248"/>
        <v>1</v>
      </c>
      <c r="CI194" s="644">
        <f t="shared" si="249"/>
        <v>1</v>
      </c>
      <c r="CJ194" s="634">
        <v>2220</v>
      </c>
      <c r="CK194" s="641">
        <v>2065</v>
      </c>
      <c r="CL194" s="641">
        <v>2065</v>
      </c>
      <c r="CM194" s="641">
        <v>2020</v>
      </c>
      <c r="CN194" s="642">
        <v>1535</v>
      </c>
      <c r="CO194" s="643">
        <f t="shared" si="250"/>
        <v>0.97820823244552058</v>
      </c>
      <c r="CP194" s="764">
        <f t="shared" si="251"/>
        <v>0.97820823244552058</v>
      </c>
      <c r="CQ194" s="643">
        <v>0.97820823244552058</v>
      </c>
      <c r="CR194" s="644">
        <v>0.97820823244552058</v>
      </c>
    </row>
    <row r="195" spans="1:16110" s="4" customFormat="1" x14ac:dyDescent="0.25">
      <c r="A195" s="656" t="s">
        <v>616</v>
      </c>
      <c r="B195" s="546" t="s">
        <v>464</v>
      </c>
      <c r="C195" s="625" t="s">
        <v>199</v>
      </c>
      <c r="D195" s="617">
        <v>854</v>
      </c>
      <c r="E195" s="618">
        <v>843</v>
      </c>
      <c r="F195" s="618">
        <v>843</v>
      </c>
      <c r="G195" s="618">
        <v>835</v>
      </c>
      <c r="H195" s="619">
        <v>631</v>
      </c>
      <c r="I195" s="620">
        <f t="shared" si="178"/>
        <v>0.99051008303677346</v>
      </c>
      <c r="J195" s="621">
        <f t="shared" si="179"/>
        <v>0.99051008303677346</v>
      </c>
      <c r="K195" s="617">
        <v>530</v>
      </c>
      <c r="L195" s="618">
        <v>527</v>
      </c>
      <c r="M195" s="618">
        <v>527</v>
      </c>
      <c r="N195" s="618">
        <v>527</v>
      </c>
      <c r="O195" s="619">
        <v>527</v>
      </c>
      <c r="P195" s="620">
        <f t="shared" si="230"/>
        <v>1</v>
      </c>
      <c r="Q195" s="621">
        <f t="shared" si="231"/>
        <v>1</v>
      </c>
      <c r="R195" s="617">
        <v>589</v>
      </c>
      <c r="S195" s="618">
        <v>584</v>
      </c>
      <c r="T195" s="618">
        <v>584</v>
      </c>
      <c r="U195" s="618">
        <v>567</v>
      </c>
      <c r="V195" s="619">
        <v>426</v>
      </c>
      <c r="W195" s="620">
        <f t="shared" si="176"/>
        <v>0.97089041095890416</v>
      </c>
      <c r="X195" s="621">
        <f t="shared" si="177"/>
        <v>0.97089041095890416</v>
      </c>
      <c r="Y195" s="617">
        <v>409</v>
      </c>
      <c r="Z195" s="618">
        <v>404</v>
      </c>
      <c r="AA195" s="618">
        <v>403</v>
      </c>
      <c r="AB195" s="618">
        <v>393</v>
      </c>
      <c r="AC195" s="619">
        <v>298</v>
      </c>
      <c r="AD195" s="620">
        <f t="shared" si="232"/>
        <v>0.97277227722772275</v>
      </c>
      <c r="AE195" s="621">
        <f t="shared" si="233"/>
        <v>0.97518610421836227</v>
      </c>
      <c r="AF195" s="617">
        <v>282</v>
      </c>
      <c r="AG195" s="618">
        <v>281</v>
      </c>
      <c r="AH195" s="618">
        <v>281</v>
      </c>
      <c r="AI195" s="618">
        <v>274</v>
      </c>
      <c r="AJ195" s="619">
        <v>220</v>
      </c>
      <c r="AK195" s="620">
        <f t="shared" si="234"/>
        <v>0.97508896797153022</v>
      </c>
      <c r="AL195" s="621">
        <f t="shared" si="235"/>
        <v>0.97508896797153022</v>
      </c>
      <c r="AM195" s="617">
        <v>145</v>
      </c>
      <c r="AN195" s="618">
        <v>144</v>
      </c>
      <c r="AO195" s="618">
        <v>144</v>
      </c>
      <c r="AP195" s="618">
        <v>142</v>
      </c>
      <c r="AQ195" s="619">
        <v>112</v>
      </c>
      <c r="AR195" s="620">
        <f t="shared" si="236"/>
        <v>0.98611111111111116</v>
      </c>
      <c r="AS195" s="621">
        <f t="shared" si="237"/>
        <v>0.98611111111111116</v>
      </c>
      <c r="AT195" s="617">
        <v>164</v>
      </c>
      <c r="AU195" s="618">
        <v>163</v>
      </c>
      <c r="AV195" s="618">
        <v>163</v>
      </c>
      <c r="AW195" s="618">
        <v>160</v>
      </c>
      <c r="AX195" s="619">
        <v>135</v>
      </c>
      <c r="AY195" s="620">
        <f t="shared" si="238"/>
        <v>0.98159509202453987</v>
      </c>
      <c r="AZ195" s="621">
        <f t="shared" si="239"/>
        <v>0.98159509202453987</v>
      </c>
      <c r="BA195" s="617">
        <v>173</v>
      </c>
      <c r="BB195" s="618">
        <v>173</v>
      </c>
      <c r="BC195" s="618">
        <v>173</v>
      </c>
      <c r="BD195" s="618">
        <v>173</v>
      </c>
      <c r="BE195" s="619">
        <v>142</v>
      </c>
      <c r="BF195" s="620">
        <f t="shared" si="240"/>
        <v>1</v>
      </c>
      <c r="BG195" s="621">
        <f t="shared" si="241"/>
        <v>1</v>
      </c>
      <c r="BH195" s="617">
        <v>1080</v>
      </c>
      <c r="BI195" s="618">
        <v>1048</v>
      </c>
      <c r="BJ195" s="618">
        <v>1039</v>
      </c>
      <c r="BK195" s="618">
        <v>1035</v>
      </c>
      <c r="BL195" s="619">
        <v>897</v>
      </c>
      <c r="BM195" s="620">
        <f t="shared" si="242"/>
        <v>0.98759541984732824</v>
      </c>
      <c r="BN195" s="621">
        <f t="shared" si="243"/>
        <v>0.99615014436958615</v>
      </c>
      <c r="BO195" s="617">
        <v>2173</v>
      </c>
      <c r="BP195" s="618">
        <v>2163</v>
      </c>
      <c r="BQ195" s="618">
        <v>2163</v>
      </c>
      <c r="BR195" s="618">
        <v>1741</v>
      </c>
      <c r="BS195" s="619">
        <v>1630</v>
      </c>
      <c r="BT195" s="620">
        <f t="shared" si="244"/>
        <v>0.80490060101710592</v>
      </c>
      <c r="BU195" s="621">
        <f t="shared" si="245"/>
        <v>0.80490060101710592</v>
      </c>
      <c r="BV195" s="617">
        <v>2152</v>
      </c>
      <c r="BW195" s="618">
        <v>2143</v>
      </c>
      <c r="BX195" s="618">
        <v>2143</v>
      </c>
      <c r="BY195" s="618">
        <v>1612</v>
      </c>
      <c r="BZ195" s="619">
        <v>1514</v>
      </c>
      <c r="CA195" s="620">
        <f t="shared" si="246"/>
        <v>0.75221651889874008</v>
      </c>
      <c r="CB195" s="621">
        <f t="shared" si="247"/>
        <v>0.75221651889874008</v>
      </c>
      <c r="CC195" s="617">
        <v>2154</v>
      </c>
      <c r="CD195" s="618">
        <v>2154</v>
      </c>
      <c r="CE195" s="618">
        <v>2154</v>
      </c>
      <c r="CF195" s="618">
        <v>1492</v>
      </c>
      <c r="CG195" s="619">
        <v>1452</v>
      </c>
      <c r="CH195" s="620">
        <f t="shared" si="248"/>
        <v>0.69266480965645316</v>
      </c>
      <c r="CI195" s="621">
        <f t="shared" si="249"/>
        <v>0.69266480965645316</v>
      </c>
      <c r="CJ195" s="617">
        <v>1886</v>
      </c>
      <c r="CK195" s="618">
        <v>1886</v>
      </c>
      <c r="CL195" s="618">
        <v>1886</v>
      </c>
      <c r="CM195" s="618">
        <v>1753</v>
      </c>
      <c r="CN195" s="619">
        <v>1711</v>
      </c>
      <c r="CO195" s="620">
        <f t="shared" si="250"/>
        <v>0.92948038176033931</v>
      </c>
      <c r="CP195" s="762">
        <f t="shared" si="251"/>
        <v>0.92948038176033931</v>
      </c>
      <c r="CQ195" s="620">
        <v>0.99522799575821841</v>
      </c>
      <c r="CR195" s="621">
        <v>0.99522799575821841</v>
      </c>
    </row>
    <row r="196" spans="1:16110" s="4" customFormat="1" ht="25.5" x14ac:dyDescent="0.25">
      <c r="A196" s="656" t="s">
        <v>465</v>
      </c>
      <c r="B196" s="546" t="s">
        <v>466</v>
      </c>
      <c r="C196" s="625" t="s">
        <v>199</v>
      </c>
      <c r="D196" s="617">
        <v>627</v>
      </c>
      <c r="E196" s="618">
        <v>622</v>
      </c>
      <c r="F196" s="618">
        <v>618</v>
      </c>
      <c r="G196" s="618">
        <v>531</v>
      </c>
      <c r="H196" s="619">
        <v>450</v>
      </c>
      <c r="I196" s="620">
        <f t="shared" si="178"/>
        <v>0.8536977491961415</v>
      </c>
      <c r="J196" s="621">
        <f t="shared" si="179"/>
        <v>0.85922330097087374</v>
      </c>
      <c r="K196" s="617">
        <v>479</v>
      </c>
      <c r="L196" s="618">
        <v>477</v>
      </c>
      <c r="M196" s="618">
        <v>477</v>
      </c>
      <c r="N196" s="618">
        <v>412</v>
      </c>
      <c r="O196" s="619">
        <v>359</v>
      </c>
      <c r="P196" s="620">
        <f t="shared" si="230"/>
        <v>0.86373165618448633</v>
      </c>
      <c r="Q196" s="621">
        <f t="shared" si="231"/>
        <v>0.86373165618448633</v>
      </c>
      <c r="R196" s="617">
        <v>378</v>
      </c>
      <c r="S196" s="618">
        <v>374</v>
      </c>
      <c r="T196" s="618">
        <v>372</v>
      </c>
      <c r="U196" s="618">
        <v>264</v>
      </c>
      <c r="V196" s="619">
        <v>238</v>
      </c>
      <c r="W196" s="620">
        <f t="shared" si="176"/>
        <v>0.70588235294117652</v>
      </c>
      <c r="X196" s="621">
        <f t="shared" si="177"/>
        <v>0.70967741935483875</v>
      </c>
      <c r="Y196" s="617">
        <v>92</v>
      </c>
      <c r="Z196" s="618">
        <v>91</v>
      </c>
      <c r="AA196" s="618">
        <v>91</v>
      </c>
      <c r="AB196" s="618">
        <v>68</v>
      </c>
      <c r="AC196" s="619">
        <v>62</v>
      </c>
      <c r="AD196" s="620">
        <f t="shared" si="232"/>
        <v>0.74725274725274726</v>
      </c>
      <c r="AE196" s="621">
        <f t="shared" si="233"/>
        <v>0.74725274725274726</v>
      </c>
      <c r="AF196" s="617">
        <v>161</v>
      </c>
      <c r="AG196" s="618">
        <v>160</v>
      </c>
      <c r="AH196" s="618">
        <v>160</v>
      </c>
      <c r="AI196" s="618">
        <v>124</v>
      </c>
      <c r="AJ196" s="619">
        <v>97</v>
      </c>
      <c r="AK196" s="620">
        <f t="shared" si="234"/>
        <v>0.77500000000000002</v>
      </c>
      <c r="AL196" s="621">
        <f t="shared" si="235"/>
        <v>0.77500000000000002</v>
      </c>
      <c r="AM196" s="617">
        <v>185</v>
      </c>
      <c r="AN196" s="618">
        <v>184</v>
      </c>
      <c r="AO196" s="618">
        <v>184</v>
      </c>
      <c r="AP196" s="618">
        <v>170</v>
      </c>
      <c r="AQ196" s="619">
        <v>165</v>
      </c>
      <c r="AR196" s="620">
        <f t="shared" si="236"/>
        <v>0.92391304347826086</v>
      </c>
      <c r="AS196" s="621">
        <f t="shared" si="237"/>
        <v>0.92391304347826086</v>
      </c>
      <c r="AT196" s="617">
        <v>117</v>
      </c>
      <c r="AU196" s="618">
        <v>117</v>
      </c>
      <c r="AV196" s="618">
        <v>117</v>
      </c>
      <c r="AW196" s="618">
        <v>89</v>
      </c>
      <c r="AX196" s="619">
        <v>86</v>
      </c>
      <c r="AY196" s="620">
        <f t="shared" si="238"/>
        <v>0.76068376068376065</v>
      </c>
      <c r="AZ196" s="621">
        <f t="shared" si="239"/>
        <v>0.76068376068376065</v>
      </c>
      <c r="BA196" s="617">
        <v>72</v>
      </c>
      <c r="BB196" s="618">
        <v>68</v>
      </c>
      <c r="BC196" s="618">
        <v>54</v>
      </c>
      <c r="BD196" s="618">
        <v>48</v>
      </c>
      <c r="BE196" s="619">
        <v>46</v>
      </c>
      <c r="BF196" s="620">
        <f t="shared" si="240"/>
        <v>0.70588235294117652</v>
      </c>
      <c r="BG196" s="621">
        <f t="shared" si="241"/>
        <v>0.88888888888888884</v>
      </c>
      <c r="BH196" s="617">
        <v>79</v>
      </c>
      <c r="BI196" s="618">
        <v>79</v>
      </c>
      <c r="BJ196" s="618">
        <v>79</v>
      </c>
      <c r="BK196" s="618">
        <v>66</v>
      </c>
      <c r="BL196" s="619">
        <v>65</v>
      </c>
      <c r="BM196" s="620">
        <f t="shared" si="242"/>
        <v>0.83544303797468356</v>
      </c>
      <c r="BN196" s="621">
        <f t="shared" si="243"/>
        <v>0.83544303797468356</v>
      </c>
      <c r="BO196" s="617" t="s">
        <v>67</v>
      </c>
      <c r="BP196" s="618" t="s">
        <v>67</v>
      </c>
      <c r="BQ196" s="618" t="s">
        <v>67</v>
      </c>
      <c r="BR196" s="618" t="s">
        <v>67</v>
      </c>
      <c r="BS196" s="619" t="s">
        <v>67</v>
      </c>
      <c r="BT196" s="620" t="s">
        <v>67</v>
      </c>
      <c r="BU196" s="621" t="s">
        <v>67</v>
      </c>
      <c r="BV196" s="617" t="s">
        <v>67</v>
      </c>
      <c r="BW196" s="618" t="s">
        <v>67</v>
      </c>
      <c r="BX196" s="618" t="s">
        <v>67</v>
      </c>
      <c r="BY196" s="618" t="s">
        <v>67</v>
      </c>
      <c r="BZ196" s="619" t="s">
        <v>67</v>
      </c>
      <c r="CA196" s="620" t="s">
        <v>67</v>
      </c>
      <c r="CB196" s="621" t="s">
        <v>67</v>
      </c>
      <c r="CC196" s="617" t="s">
        <v>67</v>
      </c>
      <c r="CD196" s="618" t="s">
        <v>67</v>
      </c>
      <c r="CE196" s="618" t="s">
        <v>67</v>
      </c>
      <c r="CF196" s="618" t="s">
        <v>67</v>
      </c>
      <c r="CG196" s="619" t="s">
        <v>67</v>
      </c>
      <c r="CH196" s="620" t="s">
        <v>67</v>
      </c>
      <c r="CI196" s="621" t="s">
        <v>67</v>
      </c>
      <c r="CJ196" s="617" t="s">
        <v>67</v>
      </c>
      <c r="CK196" s="618" t="s">
        <v>67</v>
      </c>
      <c r="CL196" s="618" t="s">
        <v>67</v>
      </c>
      <c r="CM196" s="618" t="s">
        <v>67</v>
      </c>
      <c r="CN196" s="619" t="s">
        <v>67</v>
      </c>
      <c r="CO196" s="620" t="s">
        <v>67</v>
      </c>
      <c r="CP196" s="762" t="s">
        <v>67</v>
      </c>
      <c r="CQ196" s="620" t="s">
        <v>67</v>
      </c>
      <c r="CR196" s="621" t="s">
        <v>67</v>
      </c>
    </row>
    <row r="197" spans="1:16110" s="4" customFormat="1" x14ac:dyDescent="0.25">
      <c r="A197" s="656" t="s">
        <v>567</v>
      </c>
      <c r="B197" s="546" t="s">
        <v>467</v>
      </c>
      <c r="C197" s="625" t="s">
        <v>199</v>
      </c>
      <c r="D197" s="617">
        <v>566</v>
      </c>
      <c r="E197" s="618">
        <v>566</v>
      </c>
      <c r="F197" s="618">
        <v>566</v>
      </c>
      <c r="G197" s="618">
        <v>566</v>
      </c>
      <c r="H197" s="619">
        <v>566</v>
      </c>
      <c r="I197" s="620">
        <f t="shared" si="178"/>
        <v>1</v>
      </c>
      <c r="J197" s="621">
        <f t="shared" si="179"/>
        <v>1</v>
      </c>
      <c r="K197" s="617">
        <v>773</v>
      </c>
      <c r="L197" s="618">
        <v>621</v>
      </c>
      <c r="M197" s="618">
        <v>621</v>
      </c>
      <c r="N197" s="618">
        <v>620</v>
      </c>
      <c r="O197" s="619">
        <v>439</v>
      </c>
      <c r="P197" s="620">
        <f t="shared" si="230"/>
        <v>0.99838969404186795</v>
      </c>
      <c r="Q197" s="621">
        <f t="shared" si="231"/>
        <v>0.99838969404186795</v>
      </c>
      <c r="R197" s="617">
        <v>399</v>
      </c>
      <c r="S197" s="618">
        <v>384</v>
      </c>
      <c r="T197" s="618">
        <v>384</v>
      </c>
      <c r="U197" s="618">
        <v>379</v>
      </c>
      <c r="V197" s="619">
        <v>238</v>
      </c>
      <c r="W197" s="620">
        <f t="shared" si="176"/>
        <v>0.98697916666666663</v>
      </c>
      <c r="X197" s="621">
        <f t="shared" si="177"/>
        <v>0.98697916666666663</v>
      </c>
      <c r="Y197" s="617">
        <v>410</v>
      </c>
      <c r="Z197" s="618">
        <v>385</v>
      </c>
      <c r="AA197" s="618">
        <v>194</v>
      </c>
      <c r="AB197" s="618">
        <v>194</v>
      </c>
      <c r="AC197" s="619">
        <v>194</v>
      </c>
      <c r="AD197" s="620">
        <f t="shared" si="232"/>
        <v>0.50389610389610384</v>
      </c>
      <c r="AE197" s="621">
        <f t="shared" si="233"/>
        <v>1</v>
      </c>
      <c r="AF197" s="617">
        <v>427</v>
      </c>
      <c r="AG197" s="618">
        <v>407</v>
      </c>
      <c r="AH197" s="618">
        <v>271</v>
      </c>
      <c r="AI197" s="618">
        <v>271</v>
      </c>
      <c r="AJ197" s="619">
        <v>224</v>
      </c>
      <c r="AK197" s="620">
        <f t="shared" si="234"/>
        <v>0.66584766584766586</v>
      </c>
      <c r="AL197" s="621">
        <f t="shared" si="235"/>
        <v>1</v>
      </c>
      <c r="AM197" s="617">
        <v>329</v>
      </c>
      <c r="AN197" s="618">
        <v>302</v>
      </c>
      <c r="AO197" s="618">
        <v>202</v>
      </c>
      <c r="AP197" s="618">
        <v>202</v>
      </c>
      <c r="AQ197" s="619">
        <v>160</v>
      </c>
      <c r="AR197" s="620">
        <f t="shared" si="236"/>
        <v>0.66887417218543044</v>
      </c>
      <c r="AS197" s="621">
        <f t="shared" si="237"/>
        <v>1</v>
      </c>
      <c r="AT197" s="617">
        <v>366</v>
      </c>
      <c r="AU197" s="618">
        <v>344</v>
      </c>
      <c r="AV197" s="618">
        <v>224</v>
      </c>
      <c r="AW197" s="618">
        <v>224</v>
      </c>
      <c r="AX197" s="619">
        <v>183</v>
      </c>
      <c r="AY197" s="620">
        <f t="shared" si="238"/>
        <v>0.65116279069767447</v>
      </c>
      <c r="AZ197" s="621">
        <f t="shared" si="239"/>
        <v>1</v>
      </c>
      <c r="BA197" s="617">
        <v>395</v>
      </c>
      <c r="BB197" s="618">
        <v>383</v>
      </c>
      <c r="BC197" s="618">
        <v>267</v>
      </c>
      <c r="BD197" s="618">
        <v>267</v>
      </c>
      <c r="BE197" s="619">
        <v>214</v>
      </c>
      <c r="BF197" s="620">
        <f t="shared" si="240"/>
        <v>0.69712793733681466</v>
      </c>
      <c r="BG197" s="621">
        <f t="shared" si="241"/>
        <v>1</v>
      </c>
      <c r="BH197" s="617">
        <v>407</v>
      </c>
      <c r="BI197" s="618">
        <v>376</v>
      </c>
      <c r="BJ197" s="618">
        <v>241</v>
      </c>
      <c r="BK197" s="618">
        <v>241</v>
      </c>
      <c r="BL197" s="619">
        <v>181</v>
      </c>
      <c r="BM197" s="620">
        <f t="shared" si="242"/>
        <v>0.64095744680851063</v>
      </c>
      <c r="BN197" s="621">
        <f t="shared" si="243"/>
        <v>1</v>
      </c>
      <c r="BO197" s="617">
        <v>339</v>
      </c>
      <c r="BP197" s="618">
        <v>325</v>
      </c>
      <c r="BQ197" s="618">
        <v>220</v>
      </c>
      <c r="BR197" s="618">
        <v>220</v>
      </c>
      <c r="BS197" s="619">
        <v>164</v>
      </c>
      <c r="BT197" s="620">
        <f t="shared" si="244"/>
        <v>0.67692307692307696</v>
      </c>
      <c r="BU197" s="621">
        <f t="shared" si="245"/>
        <v>1</v>
      </c>
      <c r="BV197" s="617">
        <v>299</v>
      </c>
      <c r="BW197" s="618">
        <v>289</v>
      </c>
      <c r="BX197" s="618">
        <v>201</v>
      </c>
      <c r="BY197" s="618">
        <v>201</v>
      </c>
      <c r="BZ197" s="619">
        <v>153</v>
      </c>
      <c r="CA197" s="620">
        <f t="shared" ref="CA197" si="252">BY197/BW197</f>
        <v>0.69550173010380623</v>
      </c>
      <c r="CB197" s="621">
        <f t="shared" ref="CB197" si="253">BY197/BX197</f>
        <v>1</v>
      </c>
      <c r="CC197" s="617">
        <v>224</v>
      </c>
      <c r="CD197" s="618">
        <v>220</v>
      </c>
      <c r="CE197" s="618">
        <v>153</v>
      </c>
      <c r="CF197" s="618">
        <v>153</v>
      </c>
      <c r="CG197" s="619">
        <v>108</v>
      </c>
      <c r="CH197" s="620">
        <f t="shared" ref="CH197" si="254">CF197/CD197</f>
        <v>0.69545454545454544</v>
      </c>
      <c r="CI197" s="621">
        <f t="shared" ref="CI197" si="255">CF197/CE197</f>
        <v>1</v>
      </c>
      <c r="CJ197" s="617">
        <v>184</v>
      </c>
      <c r="CK197" s="618">
        <v>182</v>
      </c>
      <c r="CL197" s="618">
        <v>118</v>
      </c>
      <c r="CM197" s="618">
        <v>118</v>
      </c>
      <c r="CN197" s="619">
        <v>84</v>
      </c>
      <c r="CO197" s="620">
        <f t="shared" ref="CO197" si="256">CM197/CK197</f>
        <v>0.64835164835164838</v>
      </c>
      <c r="CP197" s="762">
        <f t="shared" ref="CP197" si="257">CM197/CL197</f>
        <v>1</v>
      </c>
      <c r="CQ197" s="620">
        <v>0.64835164835164838</v>
      </c>
      <c r="CR197" s="621">
        <v>1</v>
      </c>
    </row>
    <row r="198" spans="1:16110" s="4" customFormat="1" ht="25.5" x14ac:dyDescent="0.25">
      <c r="A198" s="656" t="s">
        <v>468</v>
      </c>
      <c r="B198" s="546" t="s">
        <v>469</v>
      </c>
      <c r="C198" s="625" t="s">
        <v>199</v>
      </c>
      <c r="D198" s="617">
        <v>1565</v>
      </c>
      <c r="E198" s="618">
        <v>1562</v>
      </c>
      <c r="F198" s="618">
        <v>1562</v>
      </c>
      <c r="G198" s="618">
        <v>1217</v>
      </c>
      <c r="H198" s="619">
        <v>1111</v>
      </c>
      <c r="I198" s="620">
        <f t="shared" si="178"/>
        <v>0.77912932138284252</v>
      </c>
      <c r="J198" s="621">
        <f t="shared" si="179"/>
        <v>0.77912932138284252</v>
      </c>
      <c r="K198" s="617">
        <v>1306</v>
      </c>
      <c r="L198" s="618">
        <v>1300</v>
      </c>
      <c r="M198" s="618">
        <v>1300</v>
      </c>
      <c r="N198" s="618">
        <v>1005</v>
      </c>
      <c r="O198" s="619">
        <v>897</v>
      </c>
      <c r="P198" s="620">
        <f t="shared" si="230"/>
        <v>0.77307692307692311</v>
      </c>
      <c r="Q198" s="621">
        <f t="shared" si="231"/>
        <v>0.77307692307692311</v>
      </c>
      <c r="R198" s="617">
        <v>1220</v>
      </c>
      <c r="S198" s="618">
        <v>1200</v>
      </c>
      <c r="T198" s="618">
        <v>1200</v>
      </c>
      <c r="U198" s="618">
        <v>896</v>
      </c>
      <c r="V198" s="619">
        <v>802</v>
      </c>
      <c r="W198" s="620">
        <f t="shared" si="176"/>
        <v>0.7466666666666667</v>
      </c>
      <c r="X198" s="621">
        <f t="shared" si="177"/>
        <v>0.7466666666666667</v>
      </c>
      <c r="Y198" s="617">
        <v>1102</v>
      </c>
      <c r="Z198" s="618">
        <v>1090</v>
      </c>
      <c r="AA198" s="618">
        <v>799</v>
      </c>
      <c r="AB198" s="618">
        <v>799</v>
      </c>
      <c r="AC198" s="619">
        <v>704</v>
      </c>
      <c r="AD198" s="620">
        <f t="shared" si="232"/>
        <v>0.73302752293577977</v>
      </c>
      <c r="AE198" s="621">
        <f t="shared" si="233"/>
        <v>1</v>
      </c>
      <c r="AF198" s="617">
        <v>1080</v>
      </c>
      <c r="AG198" s="618">
        <v>1062</v>
      </c>
      <c r="AH198" s="618">
        <v>760</v>
      </c>
      <c r="AI198" s="618">
        <v>760</v>
      </c>
      <c r="AJ198" s="619">
        <v>681</v>
      </c>
      <c r="AK198" s="620">
        <f t="shared" si="234"/>
        <v>0.71563088512241058</v>
      </c>
      <c r="AL198" s="621">
        <f t="shared" si="235"/>
        <v>1</v>
      </c>
      <c r="AM198" s="617">
        <v>882</v>
      </c>
      <c r="AN198" s="618">
        <v>857</v>
      </c>
      <c r="AO198" s="618">
        <v>627</v>
      </c>
      <c r="AP198" s="618">
        <v>627</v>
      </c>
      <c r="AQ198" s="619">
        <v>559</v>
      </c>
      <c r="AR198" s="620">
        <f t="shared" si="236"/>
        <v>0.73162193698949829</v>
      </c>
      <c r="AS198" s="621">
        <f t="shared" si="237"/>
        <v>1</v>
      </c>
      <c r="AT198" s="617">
        <v>910</v>
      </c>
      <c r="AU198" s="618">
        <v>896</v>
      </c>
      <c r="AV198" s="618">
        <v>691</v>
      </c>
      <c r="AW198" s="618">
        <v>691</v>
      </c>
      <c r="AX198" s="619">
        <v>579</v>
      </c>
      <c r="AY198" s="620">
        <f t="shared" si="238"/>
        <v>0.7712053571428571</v>
      </c>
      <c r="AZ198" s="621">
        <f t="shared" si="239"/>
        <v>1</v>
      </c>
      <c r="BA198" s="617">
        <v>63</v>
      </c>
      <c r="BB198" s="618">
        <v>63</v>
      </c>
      <c r="BC198" s="618">
        <v>63</v>
      </c>
      <c r="BD198" s="618">
        <v>63</v>
      </c>
      <c r="BE198" s="619">
        <v>63</v>
      </c>
      <c r="BF198" s="620">
        <f t="shared" si="240"/>
        <v>1</v>
      </c>
      <c r="BG198" s="621">
        <f t="shared" si="241"/>
        <v>1</v>
      </c>
      <c r="BH198" s="617" t="s">
        <v>67</v>
      </c>
      <c r="BI198" s="618" t="s">
        <v>67</v>
      </c>
      <c r="BJ198" s="618" t="s">
        <v>67</v>
      </c>
      <c r="BK198" s="618" t="s">
        <v>67</v>
      </c>
      <c r="BL198" s="619" t="s">
        <v>67</v>
      </c>
      <c r="BM198" s="620" t="s">
        <v>67</v>
      </c>
      <c r="BN198" s="621" t="s">
        <v>67</v>
      </c>
      <c r="BO198" s="617" t="s">
        <v>67</v>
      </c>
      <c r="BP198" s="618" t="s">
        <v>67</v>
      </c>
      <c r="BQ198" s="618" t="s">
        <v>67</v>
      </c>
      <c r="BR198" s="618" t="s">
        <v>67</v>
      </c>
      <c r="BS198" s="619" t="s">
        <v>67</v>
      </c>
      <c r="BT198" s="620" t="s">
        <v>67</v>
      </c>
      <c r="BU198" s="621" t="s">
        <v>67</v>
      </c>
      <c r="BV198" s="617" t="s">
        <v>67</v>
      </c>
      <c r="BW198" s="618" t="s">
        <v>67</v>
      </c>
      <c r="BX198" s="618" t="s">
        <v>67</v>
      </c>
      <c r="BY198" s="618" t="s">
        <v>67</v>
      </c>
      <c r="BZ198" s="619" t="s">
        <v>67</v>
      </c>
      <c r="CA198" s="620" t="s">
        <v>67</v>
      </c>
      <c r="CB198" s="621" t="s">
        <v>67</v>
      </c>
      <c r="CC198" s="617" t="s">
        <v>67</v>
      </c>
      <c r="CD198" s="618" t="s">
        <v>67</v>
      </c>
      <c r="CE198" s="618" t="s">
        <v>67</v>
      </c>
      <c r="CF198" s="618" t="s">
        <v>67</v>
      </c>
      <c r="CG198" s="619" t="s">
        <v>67</v>
      </c>
      <c r="CH198" s="620" t="s">
        <v>67</v>
      </c>
      <c r="CI198" s="621" t="s">
        <v>67</v>
      </c>
      <c r="CJ198" s="617" t="s">
        <v>67</v>
      </c>
      <c r="CK198" s="618" t="s">
        <v>67</v>
      </c>
      <c r="CL198" s="618" t="s">
        <v>67</v>
      </c>
      <c r="CM198" s="618" t="s">
        <v>67</v>
      </c>
      <c r="CN198" s="619" t="s">
        <v>67</v>
      </c>
      <c r="CO198" s="620" t="s">
        <v>67</v>
      </c>
      <c r="CP198" s="762" t="s">
        <v>67</v>
      </c>
      <c r="CQ198" s="620" t="s">
        <v>67</v>
      </c>
      <c r="CR198" s="621" t="s">
        <v>67</v>
      </c>
    </row>
    <row r="199" spans="1:16110" s="4" customFormat="1" ht="25.5" x14ac:dyDescent="0.25">
      <c r="A199" s="656" t="s">
        <v>470</v>
      </c>
      <c r="B199" s="546" t="s">
        <v>471</v>
      </c>
      <c r="C199" s="625" t="s">
        <v>199</v>
      </c>
      <c r="D199" s="617">
        <v>419</v>
      </c>
      <c r="E199" s="618">
        <v>419</v>
      </c>
      <c r="F199" s="618">
        <v>419</v>
      </c>
      <c r="G199" s="618">
        <v>374</v>
      </c>
      <c r="H199" s="619">
        <v>318</v>
      </c>
      <c r="I199" s="620">
        <f t="shared" si="178"/>
        <v>0.89260143198090691</v>
      </c>
      <c r="J199" s="621">
        <f t="shared" si="179"/>
        <v>0.89260143198090691</v>
      </c>
      <c r="K199" s="617">
        <v>341</v>
      </c>
      <c r="L199" s="618">
        <v>341</v>
      </c>
      <c r="M199" s="618">
        <v>310</v>
      </c>
      <c r="N199" s="618">
        <v>310</v>
      </c>
      <c r="O199" s="619">
        <v>249</v>
      </c>
      <c r="P199" s="620">
        <f t="shared" si="230"/>
        <v>0.90909090909090906</v>
      </c>
      <c r="Q199" s="621">
        <f t="shared" si="231"/>
        <v>1</v>
      </c>
      <c r="R199" s="617">
        <v>93</v>
      </c>
      <c r="S199" s="618">
        <v>93</v>
      </c>
      <c r="T199" s="618">
        <v>16</v>
      </c>
      <c r="U199" s="618">
        <v>16</v>
      </c>
      <c r="V199" s="619">
        <v>6</v>
      </c>
      <c r="W199" s="620">
        <f t="shared" si="176"/>
        <v>0.17204301075268819</v>
      </c>
      <c r="X199" s="621">
        <f t="shared" si="177"/>
        <v>1</v>
      </c>
      <c r="Y199" s="617">
        <v>252</v>
      </c>
      <c r="Z199" s="618">
        <v>250</v>
      </c>
      <c r="AA199" s="618">
        <v>166</v>
      </c>
      <c r="AB199" s="618">
        <v>166</v>
      </c>
      <c r="AC199" s="619">
        <v>140</v>
      </c>
      <c r="AD199" s="620">
        <f t="shared" si="232"/>
        <v>0.66400000000000003</v>
      </c>
      <c r="AE199" s="621">
        <f t="shared" si="233"/>
        <v>1</v>
      </c>
      <c r="AF199" s="617">
        <v>206</v>
      </c>
      <c r="AG199" s="618">
        <v>206</v>
      </c>
      <c r="AH199" s="618">
        <v>144</v>
      </c>
      <c r="AI199" s="618">
        <v>144</v>
      </c>
      <c r="AJ199" s="619">
        <v>121</v>
      </c>
      <c r="AK199" s="620">
        <f t="shared" si="234"/>
        <v>0.69902912621359226</v>
      </c>
      <c r="AL199" s="621">
        <f t="shared" si="235"/>
        <v>1</v>
      </c>
      <c r="AM199" s="617">
        <v>243</v>
      </c>
      <c r="AN199" s="618">
        <v>243</v>
      </c>
      <c r="AO199" s="618">
        <v>193</v>
      </c>
      <c r="AP199" s="618">
        <v>193</v>
      </c>
      <c r="AQ199" s="619">
        <v>170</v>
      </c>
      <c r="AR199" s="620">
        <f t="shared" si="236"/>
        <v>0.79423868312757206</v>
      </c>
      <c r="AS199" s="621">
        <f t="shared" si="237"/>
        <v>1</v>
      </c>
      <c r="AT199" s="617">
        <v>270</v>
      </c>
      <c r="AU199" s="618">
        <v>270</v>
      </c>
      <c r="AV199" s="618">
        <v>180</v>
      </c>
      <c r="AW199" s="618">
        <v>180</v>
      </c>
      <c r="AX199" s="619">
        <v>146</v>
      </c>
      <c r="AY199" s="620">
        <f t="shared" si="238"/>
        <v>0.66666666666666663</v>
      </c>
      <c r="AZ199" s="621">
        <f t="shared" si="239"/>
        <v>1</v>
      </c>
      <c r="BA199" s="617" t="s">
        <v>67</v>
      </c>
      <c r="BB199" s="618" t="s">
        <v>67</v>
      </c>
      <c r="BC199" s="618" t="s">
        <v>67</v>
      </c>
      <c r="BD199" s="618" t="s">
        <v>67</v>
      </c>
      <c r="BE199" s="619" t="s">
        <v>67</v>
      </c>
      <c r="BF199" s="620" t="s">
        <v>67</v>
      </c>
      <c r="BG199" s="621" t="s">
        <v>67</v>
      </c>
      <c r="BH199" s="617" t="s">
        <v>67</v>
      </c>
      <c r="BI199" s="618" t="s">
        <v>67</v>
      </c>
      <c r="BJ199" s="618" t="s">
        <v>67</v>
      </c>
      <c r="BK199" s="618" t="s">
        <v>67</v>
      </c>
      <c r="BL199" s="619" t="s">
        <v>67</v>
      </c>
      <c r="BM199" s="620" t="s">
        <v>67</v>
      </c>
      <c r="BN199" s="621" t="s">
        <v>67</v>
      </c>
      <c r="BO199" s="617" t="s">
        <v>67</v>
      </c>
      <c r="BP199" s="618" t="s">
        <v>67</v>
      </c>
      <c r="BQ199" s="618" t="s">
        <v>67</v>
      </c>
      <c r="BR199" s="618" t="s">
        <v>67</v>
      </c>
      <c r="BS199" s="619" t="s">
        <v>67</v>
      </c>
      <c r="BT199" s="620" t="s">
        <v>67</v>
      </c>
      <c r="BU199" s="621" t="s">
        <v>67</v>
      </c>
      <c r="BV199" s="617" t="s">
        <v>67</v>
      </c>
      <c r="BW199" s="618" t="s">
        <v>67</v>
      </c>
      <c r="BX199" s="618" t="s">
        <v>67</v>
      </c>
      <c r="BY199" s="618" t="s">
        <v>67</v>
      </c>
      <c r="BZ199" s="619" t="s">
        <v>67</v>
      </c>
      <c r="CA199" s="620" t="s">
        <v>67</v>
      </c>
      <c r="CB199" s="621" t="s">
        <v>67</v>
      </c>
      <c r="CC199" s="617" t="s">
        <v>67</v>
      </c>
      <c r="CD199" s="618" t="s">
        <v>67</v>
      </c>
      <c r="CE199" s="618" t="s">
        <v>67</v>
      </c>
      <c r="CF199" s="618" t="s">
        <v>67</v>
      </c>
      <c r="CG199" s="619" t="s">
        <v>67</v>
      </c>
      <c r="CH199" s="620" t="s">
        <v>67</v>
      </c>
      <c r="CI199" s="621" t="s">
        <v>67</v>
      </c>
      <c r="CJ199" s="617" t="s">
        <v>67</v>
      </c>
      <c r="CK199" s="618" t="s">
        <v>67</v>
      </c>
      <c r="CL199" s="618" t="s">
        <v>67</v>
      </c>
      <c r="CM199" s="618" t="s">
        <v>67</v>
      </c>
      <c r="CN199" s="619" t="s">
        <v>67</v>
      </c>
      <c r="CO199" s="620" t="s">
        <v>67</v>
      </c>
      <c r="CP199" s="762" t="s">
        <v>67</v>
      </c>
      <c r="CQ199" s="620" t="s">
        <v>67</v>
      </c>
      <c r="CR199" s="621" t="s">
        <v>67</v>
      </c>
    </row>
    <row r="200" spans="1:16110" s="4" customFormat="1" ht="25.5" x14ac:dyDescent="0.25">
      <c r="A200" s="656" t="s">
        <v>472</v>
      </c>
      <c r="B200" s="546" t="s">
        <v>473</v>
      </c>
      <c r="C200" s="625" t="s">
        <v>199</v>
      </c>
      <c r="D200" s="617">
        <v>331</v>
      </c>
      <c r="E200" s="618">
        <v>327</v>
      </c>
      <c r="F200" s="618">
        <v>327</v>
      </c>
      <c r="G200" s="618">
        <v>277</v>
      </c>
      <c r="H200" s="619">
        <v>226</v>
      </c>
      <c r="I200" s="620">
        <f t="shared" si="178"/>
        <v>0.84709480122324154</v>
      </c>
      <c r="J200" s="621">
        <f t="shared" si="179"/>
        <v>0.84709480122324154</v>
      </c>
      <c r="K200" s="617">
        <v>336</v>
      </c>
      <c r="L200" s="618">
        <v>333</v>
      </c>
      <c r="M200" s="618">
        <v>333</v>
      </c>
      <c r="N200" s="618">
        <v>258</v>
      </c>
      <c r="O200" s="619">
        <v>228</v>
      </c>
      <c r="P200" s="620">
        <f t="shared" si="230"/>
        <v>0.77477477477477474</v>
      </c>
      <c r="Q200" s="621">
        <f t="shared" si="231"/>
        <v>0.77477477477477474</v>
      </c>
      <c r="R200" s="617">
        <v>451</v>
      </c>
      <c r="S200" s="618">
        <v>445</v>
      </c>
      <c r="T200" s="618">
        <v>445</v>
      </c>
      <c r="U200" s="618">
        <v>369</v>
      </c>
      <c r="V200" s="619">
        <v>324</v>
      </c>
      <c r="W200" s="620">
        <f t="shared" si="176"/>
        <v>0.82921348314606746</v>
      </c>
      <c r="X200" s="621">
        <f t="shared" si="177"/>
        <v>0.82921348314606746</v>
      </c>
      <c r="Y200" s="617">
        <v>403</v>
      </c>
      <c r="Z200" s="618">
        <v>401</v>
      </c>
      <c r="AA200" s="618">
        <v>401</v>
      </c>
      <c r="AB200" s="618">
        <v>301</v>
      </c>
      <c r="AC200" s="619">
        <v>272</v>
      </c>
      <c r="AD200" s="620">
        <f t="shared" si="232"/>
        <v>0.75062344139650872</v>
      </c>
      <c r="AE200" s="621">
        <f t="shared" si="233"/>
        <v>0.75062344139650872</v>
      </c>
      <c r="AF200" s="617">
        <v>310</v>
      </c>
      <c r="AG200" s="618">
        <v>306</v>
      </c>
      <c r="AH200" s="618">
        <v>306</v>
      </c>
      <c r="AI200" s="618">
        <v>193</v>
      </c>
      <c r="AJ200" s="619">
        <v>193</v>
      </c>
      <c r="AK200" s="620">
        <f t="shared" si="234"/>
        <v>0.63071895424836599</v>
      </c>
      <c r="AL200" s="621">
        <f t="shared" si="235"/>
        <v>0.63071895424836599</v>
      </c>
      <c r="AM200" s="617" t="s">
        <v>67</v>
      </c>
      <c r="AN200" s="618" t="s">
        <v>67</v>
      </c>
      <c r="AO200" s="618" t="s">
        <v>67</v>
      </c>
      <c r="AP200" s="618" t="s">
        <v>67</v>
      </c>
      <c r="AQ200" s="619" t="s">
        <v>67</v>
      </c>
      <c r="AR200" s="620" t="s">
        <v>67</v>
      </c>
      <c r="AS200" s="621" t="s">
        <v>67</v>
      </c>
      <c r="AT200" s="617" t="s">
        <v>67</v>
      </c>
      <c r="AU200" s="618" t="s">
        <v>67</v>
      </c>
      <c r="AV200" s="618" t="s">
        <v>67</v>
      </c>
      <c r="AW200" s="618" t="s">
        <v>67</v>
      </c>
      <c r="AX200" s="619" t="s">
        <v>67</v>
      </c>
      <c r="AY200" s="620" t="s">
        <v>67</v>
      </c>
      <c r="AZ200" s="621" t="s">
        <v>67</v>
      </c>
      <c r="BA200" s="617" t="s">
        <v>67</v>
      </c>
      <c r="BB200" s="618" t="s">
        <v>67</v>
      </c>
      <c r="BC200" s="618" t="s">
        <v>67</v>
      </c>
      <c r="BD200" s="618" t="s">
        <v>67</v>
      </c>
      <c r="BE200" s="619" t="s">
        <v>67</v>
      </c>
      <c r="BF200" s="620" t="s">
        <v>67</v>
      </c>
      <c r="BG200" s="621" t="s">
        <v>67</v>
      </c>
      <c r="BH200" s="617" t="s">
        <v>67</v>
      </c>
      <c r="BI200" s="618" t="s">
        <v>67</v>
      </c>
      <c r="BJ200" s="618" t="s">
        <v>67</v>
      </c>
      <c r="BK200" s="618" t="s">
        <v>67</v>
      </c>
      <c r="BL200" s="619" t="s">
        <v>67</v>
      </c>
      <c r="BM200" s="620" t="s">
        <v>67</v>
      </c>
      <c r="BN200" s="621" t="s">
        <v>67</v>
      </c>
      <c r="BO200" s="617" t="s">
        <v>67</v>
      </c>
      <c r="BP200" s="618" t="s">
        <v>67</v>
      </c>
      <c r="BQ200" s="618" t="s">
        <v>67</v>
      </c>
      <c r="BR200" s="618" t="s">
        <v>67</v>
      </c>
      <c r="BS200" s="619" t="s">
        <v>67</v>
      </c>
      <c r="BT200" s="620" t="s">
        <v>67</v>
      </c>
      <c r="BU200" s="621" t="s">
        <v>67</v>
      </c>
      <c r="BV200" s="617" t="s">
        <v>67</v>
      </c>
      <c r="BW200" s="618" t="s">
        <v>67</v>
      </c>
      <c r="BX200" s="618" t="s">
        <v>67</v>
      </c>
      <c r="BY200" s="618" t="s">
        <v>67</v>
      </c>
      <c r="BZ200" s="619" t="s">
        <v>67</v>
      </c>
      <c r="CA200" s="620" t="s">
        <v>67</v>
      </c>
      <c r="CB200" s="621" t="s">
        <v>67</v>
      </c>
      <c r="CC200" s="617" t="s">
        <v>67</v>
      </c>
      <c r="CD200" s="618" t="s">
        <v>67</v>
      </c>
      <c r="CE200" s="618" t="s">
        <v>67</v>
      </c>
      <c r="CF200" s="618" t="s">
        <v>67</v>
      </c>
      <c r="CG200" s="619" t="s">
        <v>67</v>
      </c>
      <c r="CH200" s="620" t="s">
        <v>67</v>
      </c>
      <c r="CI200" s="621" t="s">
        <v>67</v>
      </c>
      <c r="CJ200" s="617" t="s">
        <v>67</v>
      </c>
      <c r="CK200" s="618" t="s">
        <v>67</v>
      </c>
      <c r="CL200" s="618" t="s">
        <v>67</v>
      </c>
      <c r="CM200" s="618" t="s">
        <v>67</v>
      </c>
      <c r="CN200" s="619" t="s">
        <v>67</v>
      </c>
      <c r="CO200" s="620" t="s">
        <v>67</v>
      </c>
      <c r="CP200" s="762" t="s">
        <v>67</v>
      </c>
      <c r="CQ200" s="620" t="s">
        <v>67</v>
      </c>
      <c r="CR200" s="621" t="s">
        <v>67</v>
      </c>
    </row>
    <row r="201" spans="1:16110" s="4" customFormat="1" x14ac:dyDescent="0.25">
      <c r="A201" s="656" t="s">
        <v>550</v>
      </c>
      <c r="B201" s="546" t="s">
        <v>474</v>
      </c>
      <c r="C201" s="625" t="s">
        <v>199</v>
      </c>
      <c r="D201" s="617">
        <v>166</v>
      </c>
      <c r="E201" s="618">
        <v>166</v>
      </c>
      <c r="F201" s="618">
        <v>84</v>
      </c>
      <c r="G201" s="618">
        <v>36</v>
      </c>
      <c r="H201" s="619">
        <v>35</v>
      </c>
      <c r="I201" s="620">
        <f t="shared" si="178"/>
        <v>0.21686746987951808</v>
      </c>
      <c r="J201" s="621">
        <f t="shared" si="179"/>
        <v>0.42857142857142855</v>
      </c>
      <c r="K201" s="617">
        <v>142</v>
      </c>
      <c r="L201" s="618">
        <v>142</v>
      </c>
      <c r="M201" s="618">
        <v>84</v>
      </c>
      <c r="N201" s="618">
        <v>72</v>
      </c>
      <c r="O201" s="619">
        <v>60</v>
      </c>
      <c r="P201" s="620">
        <f t="shared" si="230"/>
        <v>0.50704225352112675</v>
      </c>
      <c r="Q201" s="621">
        <f t="shared" si="231"/>
        <v>0.8571428571428571</v>
      </c>
      <c r="R201" s="617">
        <v>94</v>
      </c>
      <c r="S201" s="618">
        <v>94</v>
      </c>
      <c r="T201" s="618">
        <v>59</v>
      </c>
      <c r="U201" s="618">
        <v>54</v>
      </c>
      <c r="V201" s="619">
        <v>50</v>
      </c>
      <c r="W201" s="620">
        <f t="shared" si="176"/>
        <v>0.57446808510638303</v>
      </c>
      <c r="X201" s="621">
        <f t="shared" si="177"/>
        <v>0.9152542372881356</v>
      </c>
      <c r="Y201" s="617">
        <v>112</v>
      </c>
      <c r="Z201" s="618">
        <v>109</v>
      </c>
      <c r="AA201" s="618">
        <v>66</v>
      </c>
      <c r="AB201" s="618">
        <v>64</v>
      </c>
      <c r="AC201" s="619">
        <v>58</v>
      </c>
      <c r="AD201" s="620">
        <f t="shared" si="232"/>
        <v>0.58715596330275233</v>
      </c>
      <c r="AE201" s="621">
        <f t="shared" si="233"/>
        <v>0.96969696969696972</v>
      </c>
      <c r="AF201" s="617">
        <v>90</v>
      </c>
      <c r="AG201" s="618">
        <v>89</v>
      </c>
      <c r="AH201" s="618">
        <v>55</v>
      </c>
      <c r="AI201" s="618">
        <v>49</v>
      </c>
      <c r="AJ201" s="619">
        <v>40</v>
      </c>
      <c r="AK201" s="620">
        <f t="shared" si="234"/>
        <v>0.550561797752809</v>
      </c>
      <c r="AL201" s="621">
        <f t="shared" si="235"/>
        <v>0.89090909090909087</v>
      </c>
      <c r="AM201" s="617">
        <v>71</v>
      </c>
      <c r="AN201" s="618">
        <v>71</v>
      </c>
      <c r="AO201" s="618">
        <v>47</v>
      </c>
      <c r="AP201" s="618">
        <v>47</v>
      </c>
      <c r="AQ201" s="619">
        <v>38</v>
      </c>
      <c r="AR201" s="620">
        <f t="shared" si="236"/>
        <v>0.6619718309859155</v>
      </c>
      <c r="AS201" s="621">
        <f t="shared" si="237"/>
        <v>1</v>
      </c>
      <c r="AT201" s="617" t="s">
        <v>67</v>
      </c>
      <c r="AU201" s="618" t="s">
        <v>67</v>
      </c>
      <c r="AV201" s="618" t="s">
        <v>67</v>
      </c>
      <c r="AW201" s="618" t="s">
        <v>67</v>
      </c>
      <c r="AX201" s="619" t="s">
        <v>67</v>
      </c>
      <c r="AY201" s="620" t="s">
        <v>67</v>
      </c>
      <c r="AZ201" s="621" t="s">
        <v>67</v>
      </c>
      <c r="BA201" s="617" t="s">
        <v>67</v>
      </c>
      <c r="BB201" s="618" t="s">
        <v>67</v>
      </c>
      <c r="BC201" s="618" t="s">
        <v>67</v>
      </c>
      <c r="BD201" s="618" t="s">
        <v>67</v>
      </c>
      <c r="BE201" s="619" t="s">
        <v>67</v>
      </c>
      <c r="BF201" s="620" t="s">
        <v>67</v>
      </c>
      <c r="BG201" s="621" t="s">
        <v>67</v>
      </c>
      <c r="BH201" s="617" t="s">
        <v>67</v>
      </c>
      <c r="BI201" s="618" t="s">
        <v>67</v>
      </c>
      <c r="BJ201" s="618" t="s">
        <v>67</v>
      </c>
      <c r="BK201" s="618" t="s">
        <v>67</v>
      </c>
      <c r="BL201" s="619" t="s">
        <v>67</v>
      </c>
      <c r="BM201" s="620" t="s">
        <v>67</v>
      </c>
      <c r="BN201" s="621" t="s">
        <v>67</v>
      </c>
      <c r="BO201" s="617" t="s">
        <v>67</v>
      </c>
      <c r="BP201" s="618" t="s">
        <v>67</v>
      </c>
      <c r="BQ201" s="618" t="s">
        <v>67</v>
      </c>
      <c r="BR201" s="618" t="s">
        <v>67</v>
      </c>
      <c r="BS201" s="619" t="s">
        <v>67</v>
      </c>
      <c r="BT201" s="620" t="s">
        <v>67</v>
      </c>
      <c r="BU201" s="621" t="s">
        <v>67</v>
      </c>
      <c r="BV201" s="617" t="s">
        <v>67</v>
      </c>
      <c r="BW201" s="618" t="s">
        <v>67</v>
      </c>
      <c r="BX201" s="618" t="s">
        <v>67</v>
      </c>
      <c r="BY201" s="618" t="s">
        <v>67</v>
      </c>
      <c r="BZ201" s="619" t="s">
        <v>67</v>
      </c>
      <c r="CA201" s="620" t="s">
        <v>67</v>
      </c>
      <c r="CB201" s="621" t="s">
        <v>67</v>
      </c>
      <c r="CC201" s="617" t="s">
        <v>67</v>
      </c>
      <c r="CD201" s="618" t="s">
        <v>67</v>
      </c>
      <c r="CE201" s="618" t="s">
        <v>67</v>
      </c>
      <c r="CF201" s="618" t="s">
        <v>67</v>
      </c>
      <c r="CG201" s="619" t="s">
        <v>67</v>
      </c>
      <c r="CH201" s="620" t="s">
        <v>67</v>
      </c>
      <c r="CI201" s="621" t="s">
        <v>67</v>
      </c>
      <c r="CJ201" s="617" t="s">
        <v>67</v>
      </c>
      <c r="CK201" s="618" t="s">
        <v>67</v>
      </c>
      <c r="CL201" s="618" t="s">
        <v>67</v>
      </c>
      <c r="CM201" s="618" t="s">
        <v>67</v>
      </c>
      <c r="CN201" s="619" t="s">
        <v>67</v>
      </c>
      <c r="CO201" s="620" t="s">
        <v>67</v>
      </c>
      <c r="CP201" s="762" t="s">
        <v>67</v>
      </c>
      <c r="CQ201" s="620" t="s">
        <v>67</v>
      </c>
      <c r="CR201" s="621" t="s">
        <v>67</v>
      </c>
      <c r="CS201" s="627"/>
      <c r="CT201" s="627"/>
      <c r="CU201" s="627"/>
      <c r="CV201" s="627"/>
      <c r="CW201" s="627"/>
      <c r="CX201" s="627"/>
      <c r="CY201" s="627"/>
      <c r="CZ201" s="627"/>
      <c r="DA201" s="627"/>
      <c r="DB201" s="627"/>
      <c r="DC201" s="627"/>
      <c r="DD201" s="627"/>
      <c r="DE201" s="627"/>
      <c r="DF201" s="627"/>
      <c r="DG201" s="627"/>
      <c r="DH201" s="627"/>
      <c r="DI201" s="627"/>
      <c r="DJ201" s="627"/>
      <c r="DK201" s="627"/>
      <c r="DL201" s="627"/>
      <c r="DM201" s="627"/>
      <c r="DN201" s="627"/>
      <c r="DO201" s="627"/>
      <c r="DP201" s="627"/>
      <c r="DQ201" s="627"/>
      <c r="DR201" s="627"/>
      <c r="DS201" s="627"/>
      <c r="DT201" s="627"/>
      <c r="DU201" s="627"/>
      <c r="DV201" s="627"/>
      <c r="DW201" s="627"/>
      <c r="DX201" s="627"/>
      <c r="DY201" s="627"/>
      <c r="DZ201" s="627"/>
      <c r="EA201" s="627"/>
      <c r="EB201" s="627"/>
      <c r="EC201" s="627"/>
      <c r="ED201" s="627"/>
      <c r="EE201" s="627"/>
      <c r="EF201" s="627"/>
      <c r="EG201" s="627"/>
      <c r="EH201" s="627"/>
      <c r="EI201" s="627"/>
      <c r="EJ201" s="627"/>
      <c r="EK201" s="627"/>
      <c r="EL201" s="627"/>
      <c r="EM201" s="627"/>
      <c r="EN201" s="627"/>
      <c r="EO201" s="627"/>
      <c r="EP201" s="627"/>
      <c r="EQ201" s="627"/>
      <c r="ER201" s="627"/>
      <c r="ES201" s="627"/>
      <c r="ET201" s="627"/>
      <c r="EU201" s="627"/>
      <c r="EV201" s="627"/>
      <c r="EW201" s="627"/>
      <c r="EX201" s="627"/>
      <c r="EY201" s="627"/>
      <c r="EZ201" s="627"/>
      <c r="FA201" s="627"/>
      <c r="FB201" s="627"/>
      <c r="FC201" s="627"/>
      <c r="FD201" s="627"/>
      <c r="FE201" s="627"/>
      <c r="FF201" s="627"/>
      <c r="FG201" s="627"/>
      <c r="FH201" s="627"/>
      <c r="FI201" s="627"/>
      <c r="FJ201" s="627"/>
      <c r="FK201" s="627"/>
      <c r="FL201" s="627"/>
      <c r="FM201" s="627"/>
      <c r="FN201" s="627"/>
      <c r="FO201" s="627"/>
      <c r="FP201" s="627"/>
      <c r="FQ201" s="627"/>
      <c r="FR201" s="627"/>
      <c r="FS201" s="627"/>
      <c r="FT201" s="627"/>
      <c r="FU201" s="627"/>
      <c r="FV201" s="627"/>
      <c r="FW201" s="627"/>
      <c r="FX201" s="627"/>
      <c r="FY201" s="627"/>
      <c r="FZ201" s="627"/>
      <c r="GA201" s="627"/>
      <c r="GB201" s="627"/>
      <c r="GC201" s="627"/>
      <c r="GD201" s="627"/>
      <c r="GE201" s="627"/>
      <c r="GF201" s="627"/>
      <c r="GG201" s="627"/>
      <c r="GH201" s="627"/>
      <c r="GI201" s="627"/>
      <c r="GJ201" s="627"/>
      <c r="GK201" s="627"/>
      <c r="GL201" s="627"/>
      <c r="GM201" s="627"/>
      <c r="GN201" s="627"/>
      <c r="GO201" s="627"/>
      <c r="GP201" s="627"/>
      <c r="GQ201" s="627"/>
      <c r="GR201" s="627"/>
      <c r="GS201" s="627"/>
      <c r="GT201" s="627"/>
      <c r="GU201" s="627"/>
      <c r="GV201" s="627"/>
      <c r="GW201" s="627"/>
      <c r="GX201" s="627"/>
      <c r="GY201" s="627"/>
      <c r="GZ201" s="627"/>
      <c r="HA201" s="627"/>
      <c r="HB201" s="627"/>
      <c r="HC201" s="627"/>
      <c r="HD201" s="627"/>
      <c r="HE201" s="627"/>
      <c r="HF201" s="627"/>
      <c r="HG201" s="627"/>
      <c r="HH201" s="627"/>
      <c r="HI201" s="627"/>
      <c r="HJ201" s="627"/>
      <c r="HK201" s="627"/>
      <c r="HL201" s="627"/>
      <c r="HM201" s="627"/>
      <c r="HN201" s="627"/>
      <c r="HO201" s="627"/>
      <c r="HP201" s="627"/>
      <c r="HQ201" s="627"/>
      <c r="HR201" s="627"/>
      <c r="HS201" s="627"/>
      <c r="HT201" s="627"/>
      <c r="HU201" s="627"/>
      <c r="HV201" s="627"/>
      <c r="HW201" s="627"/>
      <c r="HX201" s="627"/>
      <c r="HY201" s="627"/>
      <c r="HZ201" s="627"/>
      <c r="IA201" s="627"/>
      <c r="IB201" s="627"/>
      <c r="IC201" s="627"/>
      <c r="ID201" s="627"/>
      <c r="IE201" s="627"/>
      <c r="IF201" s="627"/>
      <c r="IG201" s="627"/>
      <c r="IH201" s="627"/>
      <c r="II201" s="627"/>
      <c r="IJ201" s="627"/>
      <c r="IK201" s="627"/>
      <c r="IL201" s="627"/>
      <c r="IM201" s="627"/>
      <c r="IN201" s="627"/>
      <c r="IO201" s="627"/>
      <c r="IP201" s="627"/>
      <c r="IQ201" s="627"/>
      <c r="IR201" s="627"/>
      <c r="IS201" s="627"/>
      <c r="IT201" s="627"/>
      <c r="IU201" s="627"/>
      <c r="IV201" s="627"/>
      <c r="IW201" s="627"/>
      <c r="IX201" s="627"/>
      <c r="IY201" s="627"/>
      <c r="IZ201" s="627"/>
      <c r="JA201" s="627"/>
      <c r="JB201" s="627"/>
      <c r="JC201" s="627"/>
      <c r="JD201" s="627"/>
      <c r="JE201" s="627"/>
      <c r="JF201" s="627"/>
      <c r="JG201" s="627"/>
      <c r="JH201" s="627"/>
      <c r="JI201" s="627"/>
      <c r="JJ201" s="627"/>
      <c r="JK201" s="627"/>
      <c r="JL201" s="627"/>
      <c r="JM201" s="627"/>
      <c r="JN201" s="627"/>
      <c r="JO201" s="627"/>
      <c r="JP201" s="627"/>
      <c r="JQ201" s="627"/>
      <c r="JR201" s="627"/>
      <c r="JS201" s="627"/>
      <c r="JT201" s="627"/>
      <c r="JU201" s="627"/>
      <c r="JV201" s="627"/>
      <c r="JW201" s="627"/>
      <c r="JX201" s="627"/>
      <c r="JY201" s="627"/>
      <c r="JZ201" s="627"/>
      <c r="KA201" s="627"/>
      <c r="KB201" s="627"/>
      <c r="KC201" s="627"/>
      <c r="KD201" s="627"/>
      <c r="KE201" s="627"/>
      <c r="KF201" s="627"/>
      <c r="KG201" s="627"/>
      <c r="KH201" s="627"/>
      <c r="KI201" s="627"/>
      <c r="KJ201" s="627"/>
      <c r="KK201" s="627"/>
      <c r="KL201" s="627"/>
      <c r="KM201" s="627"/>
      <c r="KN201" s="627"/>
      <c r="KO201" s="627"/>
      <c r="KP201" s="627"/>
      <c r="KQ201" s="627"/>
      <c r="KR201" s="627"/>
      <c r="KS201" s="627"/>
      <c r="KT201" s="627"/>
      <c r="KU201" s="627"/>
      <c r="KV201" s="627"/>
      <c r="KW201" s="627"/>
      <c r="KX201" s="627"/>
      <c r="KY201" s="627"/>
      <c r="KZ201" s="627"/>
      <c r="LA201" s="627"/>
      <c r="LB201" s="627"/>
      <c r="LC201" s="627"/>
      <c r="LD201" s="627"/>
      <c r="LE201" s="627"/>
      <c r="LF201" s="627"/>
      <c r="LG201" s="627"/>
      <c r="LH201" s="627"/>
      <c r="LI201" s="627"/>
      <c r="LJ201" s="627"/>
      <c r="LK201" s="627"/>
      <c r="LL201" s="627"/>
      <c r="LM201" s="627"/>
      <c r="LN201" s="627"/>
      <c r="LO201" s="627"/>
      <c r="LP201" s="627"/>
      <c r="LQ201" s="627"/>
      <c r="LR201" s="627"/>
      <c r="LS201" s="627"/>
      <c r="LT201" s="627"/>
      <c r="LU201" s="627"/>
      <c r="LV201" s="627"/>
      <c r="LW201" s="627"/>
      <c r="LX201" s="627"/>
      <c r="LY201" s="627"/>
      <c r="LZ201" s="627"/>
      <c r="MA201" s="627"/>
      <c r="MB201" s="627"/>
      <c r="MC201" s="627"/>
      <c r="MD201" s="627"/>
      <c r="ME201" s="627"/>
      <c r="MF201" s="627"/>
      <c r="MG201" s="627"/>
      <c r="MH201" s="627"/>
      <c r="MI201" s="627"/>
      <c r="MJ201" s="627"/>
      <c r="MK201" s="627"/>
      <c r="ML201" s="627"/>
      <c r="MM201" s="627"/>
      <c r="MN201" s="627"/>
      <c r="MO201" s="627"/>
      <c r="MP201" s="627"/>
      <c r="MQ201" s="627"/>
      <c r="MR201" s="627"/>
      <c r="MS201" s="627"/>
      <c r="MT201" s="627"/>
      <c r="MU201" s="627"/>
      <c r="MV201" s="627"/>
      <c r="MW201" s="627"/>
      <c r="MX201" s="627"/>
      <c r="MY201" s="627"/>
      <c r="MZ201" s="627"/>
      <c r="NA201" s="627"/>
      <c r="NB201" s="627"/>
      <c r="NC201" s="627"/>
      <c r="ND201" s="627"/>
      <c r="NE201" s="627"/>
      <c r="NF201" s="627"/>
      <c r="NG201" s="627"/>
      <c r="NH201" s="627"/>
      <c r="NI201" s="627"/>
      <c r="NJ201" s="627"/>
      <c r="NK201" s="627"/>
      <c r="NL201" s="627"/>
      <c r="NM201" s="627"/>
      <c r="NN201" s="627"/>
      <c r="NO201" s="627"/>
      <c r="NP201" s="627"/>
      <c r="NQ201" s="627"/>
      <c r="NR201" s="627"/>
      <c r="NS201" s="627"/>
      <c r="NT201" s="627"/>
      <c r="NU201" s="627"/>
      <c r="NV201" s="627"/>
      <c r="NW201" s="627"/>
      <c r="NX201" s="627"/>
      <c r="NY201" s="627"/>
      <c r="NZ201" s="627"/>
      <c r="OA201" s="627"/>
      <c r="OB201" s="627"/>
      <c r="OC201" s="627"/>
      <c r="OD201" s="627"/>
      <c r="OE201" s="627"/>
      <c r="OF201" s="627"/>
      <c r="OG201" s="627"/>
      <c r="OH201" s="627"/>
      <c r="OI201" s="627"/>
      <c r="OJ201" s="627"/>
      <c r="OK201" s="627"/>
      <c r="OL201" s="627"/>
      <c r="OM201" s="627"/>
      <c r="ON201" s="627"/>
      <c r="OO201" s="627"/>
      <c r="OP201" s="627"/>
      <c r="OQ201" s="627"/>
      <c r="OR201" s="627"/>
      <c r="OS201" s="627"/>
      <c r="OT201" s="627"/>
      <c r="OU201" s="627"/>
      <c r="OV201" s="627"/>
      <c r="OW201" s="627"/>
      <c r="OX201" s="627"/>
      <c r="OY201" s="627"/>
      <c r="OZ201" s="627"/>
      <c r="PA201" s="627"/>
      <c r="PB201" s="627"/>
      <c r="PC201" s="627"/>
      <c r="PD201" s="627"/>
      <c r="PE201" s="627"/>
      <c r="PF201" s="627"/>
      <c r="PG201" s="627"/>
      <c r="PH201" s="627"/>
      <c r="PI201" s="627"/>
      <c r="PJ201" s="627"/>
      <c r="PK201" s="627"/>
      <c r="PL201" s="627"/>
      <c r="PM201" s="627"/>
      <c r="PN201" s="627"/>
      <c r="PO201" s="627"/>
      <c r="PP201" s="627"/>
      <c r="PQ201" s="627"/>
      <c r="PR201" s="627"/>
      <c r="PS201" s="627"/>
      <c r="PT201" s="627"/>
      <c r="PU201" s="627"/>
      <c r="PV201" s="627"/>
      <c r="PW201" s="627"/>
      <c r="PX201" s="627"/>
      <c r="PY201" s="627"/>
      <c r="PZ201" s="627"/>
      <c r="QA201" s="627"/>
      <c r="QB201" s="627"/>
      <c r="QC201" s="627"/>
      <c r="QD201" s="627"/>
      <c r="QE201" s="627"/>
      <c r="QF201" s="627"/>
      <c r="QG201" s="627"/>
      <c r="QH201" s="627"/>
      <c r="QI201" s="627"/>
      <c r="QJ201" s="627"/>
      <c r="QK201" s="627"/>
      <c r="QL201" s="627"/>
      <c r="QM201" s="627"/>
      <c r="QN201" s="627"/>
      <c r="QO201" s="627"/>
      <c r="QP201" s="627"/>
      <c r="QQ201" s="627"/>
      <c r="QR201" s="627"/>
      <c r="QS201" s="627"/>
      <c r="QT201" s="627"/>
      <c r="QU201" s="627"/>
      <c r="QV201" s="627"/>
      <c r="QW201" s="627"/>
      <c r="QX201" s="627"/>
      <c r="QY201" s="627"/>
      <c r="QZ201" s="627"/>
      <c r="RA201" s="627"/>
      <c r="RB201" s="627"/>
      <c r="RC201" s="627"/>
      <c r="RD201" s="627"/>
      <c r="RE201" s="627"/>
      <c r="RF201" s="627"/>
      <c r="RG201" s="627"/>
      <c r="RH201" s="627"/>
      <c r="RI201" s="627"/>
      <c r="RJ201" s="627"/>
      <c r="RK201" s="627"/>
      <c r="RL201" s="627"/>
      <c r="RM201" s="627"/>
      <c r="RN201" s="627"/>
      <c r="RO201" s="627"/>
      <c r="RP201" s="627"/>
      <c r="RQ201" s="627"/>
      <c r="RR201" s="627"/>
      <c r="RS201" s="627"/>
      <c r="RT201" s="627"/>
      <c r="RU201" s="627"/>
      <c r="RV201" s="627"/>
      <c r="RW201" s="627"/>
      <c r="RX201" s="627"/>
      <c r="RY201" s="627"/>
      <c r="RZ201" s="627"/>
      <c r="SA201" s="627"/>
      <c r="SB201" s="627"/>
      <c r="SC201" s="627"/>
      <c r="SD201" s="627"/>
      <c r="SE201" s="627"/>
      <c r="SF201" s="627"/>
      <c r="SG201" s="627"/>
      <c r="SH201" s="627"/>
      <c r="SI201" s="627"/>
      <c r="SJ201" s="627"/>
      <c r="SK201" s="627"/>
      <c r="SL201" s="627"/>
      <c r="SM201" s="627"/>
      <c r="SN201" s="627"/>
      <c r="SO201" s="627"/>
      <c r="SP201" s="627"/>
      <c r="SQ201" s="627"/>
      <c r="SR201" s="627"/>
      <c r="SS201" s="627"/>
      <c r="ST201" s="627"/>
      <c r="SU201" s="627"/>
      <c r="SV201" s="627"/>
      <c r="SW201" s="627"/>
      <c r="SX201" s="627"/>
      <c r="SY201" s="627"/>
      <c r="SZ201" s="627"/>
      <c r="TA201" s="627"/>
      <c r="TB201" s="627"/>
      <c r="TC201" s="627"/>
      <c r="TD201" s="627"/>
      <c r="TE201" s="627"/>
      <c r="TF201" s="627"/>
      <c r="TG201" s="627"/>
      <c r="TH201" s="627"/>
      <c r="TI201" s="627"/>
      <c r="TJ201" s="627"/>
      <c r="TK201" s="627"/>
      <c r="TL201" s="627"/>
      <c r="TM201" s="627"/>
      <c r="TN201" s="627"/>
      <c r="TO201" s="627"/>
      <c r="TP201" s="627"/>
      <c r="TQ201" s="627"/>
      <c r="TR201" s="627"/>
      <c r="TS201" s="627"/>
      <c r="TT201" s="627"/>
      <c r="TU201" s="627"/>
      <c r="TV201" s="627"/>
      <c r="TW201" s="627"/>
      <c r="TX201" s="627"/>
      <c r="TY201" s="627"/>
      <c r="TZ201" s="627"/>
      <c r="UA201" s="627"/>
      <c r="UB201" s="627"/>
      <c r="UC201" s="627"/>
      <c r="UD201" s="627"/>
      <c r="UE201" s="627"/>
      <c r="UF201" s="627"/>
      <c r="UG201" s="627"/>
      <c r="UH201" s="627"/>
      <c r="UI201" s="627"/>
      <c r="UJ201" s="627"/>
      <c r="UK201" s="627"/>
      <c r="UL201" s="627"/>
      <c r="UM201" s="627"/>
      <c r="UN201" s="627"/>
      <c r="UO201" s="627"/>
      <c r="UP201" s="627"/>
      <c r="UQ201" s="627"/>
      <c r="UR201" s="627"/>
      <c r="US201" s="627"/>
      <c r="UT201" s="627"/>
      <c r="UU201" s="627"/>
      <c r="UV201" s="627"/>
      <c r="UW201" s="627"/>
      <c r="UX201" s="627"/>
      <c r="UY201" s="627"/>
      <c r="UZ201" s="627"/>
      <c r="VA201" s="627"/>
      <c r="VB201" s="627"/>
      <c r="VC201" s="627"/>
      <c r="VD201" s="627"/>
      <c r="VE201" s="627"/>
      <c r="VF201" s="627"/>
      <c r="VG201" s="627"/>
      <c r="VH201" s="627"/>
      <c r="VI201" s="627"/>
      <c r="VJ201" s="627"/>
      <c r="VK201" s="627"/>
      <c r="VL201" s="627"/>
      <c r="VM201" s="627"/>
      <c r="VN201" s="627"/>
      <c r="VO201" s="627"/>
      <c r="VP201" s="627"/>
      <c r="VQ201" s="627"/>
      <c r="VR201" s="627"/>
      <c r="VS201" s="627"/>
      <c r="VT201" s="627"/>
      <c r="VU201" s="627"/>
      <c r="VV201" s="627"/>
      <c r="VW201" s="627"/>
      <c r="VX201" s="627"/>
      <c r="VY201" s="627"/>
      <c r="VZ201" s="627"/>
      <c r="WA201" s="627"/>
      <c r="WB201" s="627"/>
      <c r="WC201" s="627"/>
      <c r="WD201" s="627"/>
      <c r="WE201" s="627"/>
      <c r="WF201" s="627"/>
      <c r="WG201" s="627"/>
      <c r="WH201" s="627"/>
      <c r="WI201" s="627"/>
      <c r="WJ201" s="627"/>
      <c r="WK201" s="627"/>
      <c r="WL201" s="627"/>
      <c r="WM201" s="627"/>
      <c r="WN201" s="627"/>
      <c r="WO201" s="627"/>
      <c r="WP201" s="627"/>
      <c r="WQ201" s="627"/>
      <c r="WR201" s="627"/>
      <c r="WS201" s="627"/>
      <c r="WT201" s="627"/>
      <c r="WU201" s="627"/>
      <c r="WV201" s="627"/>
      <c r="WW201" s="627"/>
      <c r="WX201" s="627"/>
      <c r="WY201" s="627"/>
      <c r="WZ201" s="627"/>
      <c r="XA201" s="627"/>
      <c r="XB201" s="627"/>
      <c r="XC201" s="627"/>
      <c r="XD201" s="627"/>
      <c r="XE201" s="627"/>
      <c r="XF201" s="627"/>
      <c r="XG201" s="627"/>
      <c r="XH201" s="627"/>
      <c r="XI201" s="627"/>
      <c r="XJ201" s="627"/>
      <c r="XK201" s="627"/>
      <c r="XL201" s="627"/>
      <c r="XM201" s="627"/>
      <c r="XN201" s="627"/>
      <c r="XO201" s="627"/>
      <c r="XP201" s="627"/>
      <c r="XQ201" s="627"/>
      <c r="XR201" s="627"/>
      <c r="XS201" s="627"/>
      <c r="XT201" s="627"/>
      <c r="XU201" s="627"/>
      <c r="XV201" s="627"/>
      <c r="XW201" s="627"/>
      <c r="XX201" s="627"/>
      <c r="XY201" s="627"/>
      <c r="XZ201" s="627"/>
      <c r="YA201" s="627"/>
      <c r="YB201" s="627"/>
      <c r="YC201" s="627"/>
      <c r="YD201" s="627"/>
      <c r="YE201" s="627"/>
      <c r="YF201" s="627"/>
      <c r="YG201" s="627"/>
      <c r="YH201" s="627"/>
      <c r="YI201" s="627"/>
      <c r="YJ201" s="627"/>
      <c r="YK201" s="627"/>
      <c r="YL201" s="627"/>
      <c r="YM201" s="627"/>
      <c r="YN201" s="627"/>
      <c r="YO201" s="627"/>
      <c r="YP201" s="627"/>
      <c r="YQ201" s="627"/>
      <c r="YR201" s="627"/>
      <c r="YS201" s="627"/>
      <c r="YT201" s="627"/>
      <c r="YU201" s="627"/>
      <c r="YV201" s="627"/>
      <c r="YW201" s="627"/>
      <c r="YX201" s="627"/>
      <c r="YY201" s="627"/>
      <c r="YZ201" s="627"/>
      <c r="ZA201" s="627"/>
      <c r="ZB201" s="627"/>
      <c r="ZC201" s="627"/>
      <c r="ZD201" s="627"/>
      <c r="ZE201" s="627"/>
      <c r="ZF201" s="627"/>
      <c r="ZG201" s="627"/>
      <c r="ZH201" s="627"/>
      <c r="ZI201" s="627"/>
      <c r="ZJ201" s="627"/>
      <c r="ZK201" s="627"/>
      <c r="ZL201" s="627"/>
      <c r="ZM201" s="627"/>
      <c r="ZN201" s="627"/>
      <c r="ZO201" s="627"/>
      <c r="ZP201" s="627"/>
      <c r="ZQ201" s="627"/>
      <c r="ZR201" s="627"/>
      <c r="ZS201" s="627"/>
      <c r="ZT201" s="627"/>
      <c r="ZU201" s="627"/>
      <c r="ZV201" s="627"/>
      <c r="ZW201" s="627"/>
      <c r="ZX201" s="627"/>
      <c r="ZY201" s="627"/>
      <c r="ZZ201" s="627"/>
      <c r="AAA201" s="627"/>
      <c r="AAB201" s="627"/>
      <c r="AAC201" s="627"/>
      <c r="AAD201" s="627"/>
      <c r="AAE201" s="627"/>
      <c r="AAF201" s="627"/>
      <c r="AAG201" s="627"/>
      <c r="AAH201" s="627"/>
      <c r="AAI201" s="627"/>
      <c r="AAJ201" s="627"/>
      <c r="AAK201" s="627"/>
      <c r="AAL201" s="627"/>
      <c r="AAM201" s="627"/>
      <c r="AAN201" s="627"/>
      <c r="AAO201" s="627"/>
      <c r="AAP201" s="627"/>
      <c r="AAQ201" s="627"/>
      <c r="AAR201" s="627"/>
      <c r="AAS201" s="627"/>
      <c r="AAT201" s="627"/>
      <c r="AAU201" s="627"/>
      <c r="AAV201" s="627"/>
      <c r="AAW201" s="627"/>
      <c r="AAX201" s="627"/>
      <c r="AAY201" s="627"/>
      <c r="AAZ201" s="627"/>
      <c r="ABA201" s="627"/>
      <c r="ABB201" s="627"/>
      <c r="ABC201" s="627"/>
      <c r="ABD201" s="627"/>
      <c r="ABE201" s="627"/>
      <c r="ABF201" s="627"/>
      <c r="ABG201" s="627"/>
      <c r="ABH201" s="627"/>
      <c r="ABI201" s="627"/>
      <c r="ABJ201" s="627"/>
      <c r="ABK201" s="627"/>
      <c r="ABL201" s="627"/>
      <c r="ABM201" s="627"/>
      <c r="ABN201" s="627"/>
      <c r="ABO201" s="627"/>
      <c r="ABP201" s="627"/>
      <c r="ABQ201" s="627"/>
      <c r="ABR201" s="627"/>
      <c r="ABS201" s="627"/>
      <c r="ABT201" s="627"/>
      <c r="ABU201" s="627"/>
      <c r="ABV201" s="627"/>
      <c r="ABW201" s="627"/>
      <c r="ABX201" s="627"/>
      <c r="ABY201" s="627"/>
      <c r="ABZ201" s="627"/>
      <c r="ACA201" s="627"/>
      <c r="ACB201" s="627"/>
      <c r="ACC201" s="627"/>
      <c r="ACD201" s="627"/>
      <c r="ACE201" s="627"/>
      <c r="ACF201" s="627"/>
      <c r="ACG201" s="627"/>
      <c r="ACH201" s="627"/>
      <c r="ACI201" s="627"/>
      <c r="ACJ201" s="627"/>
      <c r="ACK201" s="627"/>
      <c r="ACL201" s="627"/>
      <c r="ACM201" s="627"/>
      <c r="ACN201" s="627"/>
      <c r="ACO201" s="627"/>
      <c r="ACP201" s="627"/>
      <c r="ACQ201" s="627"/>
      <c r="ACR201" s="627"/>
      <c r="ACS201" s="627"/>
      <c r="ACT201" s="627"/>
      <c r="ACU201" s="627"/>
      <c r="ACV201" s="627"/>
      <c r="ACW201" s="627"/>
      <c r="ACX201" s="627"/>
      <c r="ACY201" s="627"/>
      <c r="ACZ201" s="627"/>
      <c r="ADA201" s="627"/>
      <c r="ADB201" s="627"/>
      <c r="ADC201" s="627"/>
      <c r="ADD201" s="627"/>
      <c r="ADE201" s="627"/>
      <c r="ADF201" s="627"/>
      <c r="ADG201" s="627"/>
      <c r="ADH201" s="627"/>
      <c r="ADI201" s="627"/>
      <c r="ADJ201" s="627"/>
      <c r="ADK201" s="627"/>
      <c r="ADL201" s="627"/>
      <c r="ADM201" s="627"/>
      <c r="ADN201" s="627"/>
      <c r="ADO201" s="627"/>
      <c r="ADP201" s="627"/>
      <c r="ADQ201" s="627"/>
      <c r="ADR201" s="627"/>
      <c r="ADS201" s="627"/>
      <c r="ADT201" s="627"/>
      <c r="ADU201" s="627"/>
      <c r="ADV201" s="627"/>
      <c r="ADW201" s="627"/>
      <c r="ADX201" s="627"/>
      <c r="ADY201" s="627"/>
      <c r="ADZ201" s="627"/>
      <c r="AEA201" s="627"/>
      <c r="AEB201" s="627"/>
      <c r="AEC201" s="627"/>
      <c r="AED201" s="627"/>
      <c r="AEE201" s="627"/>
      <c r="AEF201" s="627"/>
      <c r="AEG201" s="627"/>
      <c r="AEH201" s="627"/>
      <c r="AEI201" s="627"/>
      <c r="AEJ201" s="627"/>
      <c r="AEK201" s="627"/>
      <c r="AEL201" s="627"/>
      <c r="AEM201" s="627"/>
      <c r="AEN201" s="627"/>
      <c r="AEO201" s="627"/>
      <c r="AEP201" s="627"/>
      <c r="AEQ201" s="627"/>
      <c r="AER201" s="627"/>
      <c r="AES201" s="627"/>
      <c r="AET201" s="627"/>
      <c r="AEU201" s="627"/>
      <c r="AEV201" s="627"/>
      <c r="AEW201" s="627"/>
      <c r="AEX201" s="627"/>
      <c r="AEY201" s="627"/>
      <c r="AEZ201" s="627"/>
      <c r="AFA201" s="627"/>
      <c r="AFB201" s="627"/>
      <c r="AFC201" s="627"/>
      <c r="AFD201" s="627"/>
      <c r="AFE201" s="627"/>
      <c r="AFF201" s="627"/>
      <c r="AFG201" s="627"/>
      <c r="AFH201" s="627"/>
      <c r="AFI201" s="627"/>
      <c r="AFJ201" s="627"/>
      <c r="AFK201" s="627"/>
      <c r="AFL201" s="627"/>
      <c r="AFM201" s="627"/>
      <c r="AFN201" s="627"/>
      <c r="AFO201" s="627"/>
      <c r="AFP201" s="627"/>
      <c r="AFQ201" s="627"/>
      <c r="AFR201" s="627"/>
      <c r="AFS201" s="627"/>
      <c r="AFT201" s="627"/>
      <c r="AFU201" s="627"/>
      <c r="AFV201" s="627"/>
      <c r="AFW201" s="627"/>
      <c r="AFX201" s="627"/>
      <c r="AFY201" s="627"/>
      <c r="AFZ201" s="627"/>
      <c r="AGA201" s="627"/>
      <c r="AGB201" s="627"/>
      <c r="AGC201" s="627"/>
      <c r="AGD201" s="627"/>
      <c r="AGE201" s="627"/>
      <c r="AGF201" s="627"/>
      <c r="AGG201" s="627"/>
      <c r="AGH201" s="627"/>
      <c r="AGI201" s="627"/>
      <c r="AGJ201" s="627"/>
      <c r="AGK201" s="627"/>
      <c r="AGL201" s="627"/>
      <c r="AGM201" s="627"/>
      <c r="AGN201" s="627"/>
      <c r="AGO201" s="627"/>
      <c r="AGP201" s="627"/>
      <c r="AGQ201" s="627"/>
      <c r="AGR201" s="627"/>
      <c r="AGS201" s="627"/>
      <c r="AGT201" s="627"/>
      <c r="AGU201" s="627"/>
      <c r="AGV201" s="627"/>
      <c r="AGW201" s="627"/>
      <c r="AGX201" s="627"/>
      <c r="AGY201" s="627"/>
      <c r="AGZ201" s="627"/>
      <c r="AHA201" s="627"/>
      <c r="AHB201" s="627"/>
      <c r="AHC201" s="627"/>
      <c r="AHD201" s="627"/>
      <c r="AHE201" s="627"/>
      <c r="AHF201" s="627"/>
      <c r="AHG201" s="627"/>
      <c r="AHH201" s="627"/>
      <c r="AHI201" s="627"/>
      <c r="AHJ201" s="627"/>
      <c r="AHK201" s="627"/>
      <c r="AHL201" s="627"/>
      <c r="AHM201" s="627"/>
      <c r="AHN201" s="627"/>
      <c r="AHO201" s="627"/>
      <c r="AHP201" s="627"/>
      <c r="AHQ201" s="627"/>
      <c r="AHR201" s="627"/>
      <c r="AHS201" s="627"/>
      <c r="AHT201" s="627"/>
      <c r="AHU201" s="627"/>
      <c r="AHV201" s="627"/>
      <c r="AHW201" s="627"/>
      <c r="AHX201" s="627"/>
      <c r="AHY201" s="627"/>
      <c r="AHZ201" s="627"/>
      <c r="AIA201" s="627"/>
      <c r="AIB201" s="627"/>
      <c r="AIC201" s="627"/>
      <c r="AID201" s="627"/>
      <c r="AIE201" s="627"/>
      <c r="AIF201" s="627"/>
      <c r="AIG201" s="627"/>
      <c r="AIH201" s="627"/>
      <c r="AII201" s="627"/>
      <c r="AIJ201" s="627"/>
      <c r="AIK201" s="627"/>
      <c r="AIL201" s="627"/>
      <c r="AIM201" s="627"/>
      <c r="AIN201" s="627"/>
      <c r="AIO201" s="627"/>
      <c r="AIP201" s="627"/>
      <c r="AIQ201" s="627"/>
      <c r="AIR201" s="627"/>
      <c r="AIS201" s="627"/>
      <c r="AIT201" s="627"/>
      <c r="AIU201" s="627"/>
      <c r="AIV201" s="627"/>
      <c r="AIW201" s="627"/>
      <c r="AIX201" s="627"/>
      <c r="AIY201" s="627"/>
      <c r="AIZ201" s="627"/>
      <c r="AJA201" s="627"/>
      <c r="AJB201" s="627"/>
      <c r="AJC201" s="627"/>
      <c r="AJD201" s="627"/>
      <c r="AJE201" s="627"/>
      <c r="AJF201" s="627"/>
      <c r="AJG201" s="627"/>
      <c r="AJH201" s="627"/>
      <c r="AJI201" s="627"/>
      <c r="AJJ201" s="627"/>
      <c r="AJK201" s="627"/>
      <c r="AJL201" s="627"/>
      <c r="AJM201" s="627"/>
      <c r="AJN201" s="627"/>
      <c r="AJO201" s="627"/>
      <c r="AJP201" s="627"/>
      <c r="AJQ201" s="627"/>
      <c r="AJR201" s="627"/>
      <c r="AJS201" s="627"/>
      <c r="AJT201" s="627"/>
      <c r="AJU201" s="627"/>
      <c r="AJV201" s="627"/>
      <c r="AJW201" s="627"/>
      <c r="AJX201" s="627"/>
      <c r="AJY201" s="627"/>
      <c r="AJZ201" s="627"/>
      <c r="AKA201" s="627"/>
      <c r="AKB201" s="627"/>
      <c r="AKC201" s="627"/>
      <c r="AKD201" s="627"/>
      <c r="AKE201" s="627"/>
      <c r="AKF201" s="627"/>
      <c r="AKG201" s="627"/>
      <c r="AKH201" s="627"/>
      <c r="AKI201" s="627"/>
      <c r="AKJ201" s="627"/>
      <c r="AKK201" s="627"/>
      <c r="AKL201" s="627"/>
      <c r="AKM201" s="627"/>
      <c r="AKN201" s="627"/>
      <c r="AKO201" s="627"/>
      <c r="AKP201" s="627"/>
      <c r="AKQ201" s="627"/>
      <c r="AKR201" s="627"/>
      <c r="AKS201" s="627"/>
      <c r="AKT201" s="627"/>
      <c r="AKU201" s="627"/>
      <c r="AKV201" s="627"/>
      <c r="AKW201" s="627"/>
      <c r="AKX201" s="627"/>
      <c r="AKY201" s="627"/>
      <c r="AKZ201" s="627"/>
      <c r="ALA201" s="627"/>
      <c r="ALB201" s="627"/>
      <c r="ALC201" s="627"/>
      <c r="ALD201" s="627"/>
      <c r="ALE201" s="627"/>
      <c r="ALF201" s="627"/>
      <c r="ALG201" s="627"/>
      <c r="ALH201" s="627"/>
      <c r="ALI201" s="627"/>
      <c r="ALJ201" s="627"/>
      <c r="ALK201" s="627"/>
      <c r="ALL201" s="627"/>
      <c r="ALM201" s="627"/>
      <c r="ALN201" s="627"/>
      <c r="ALO201" s="627"/>
      <c r="ALP201" s="627"/>
      <c r="ALQ201" s="627"/>
      <c r="ALR201" s="627"/>
      <c r="ALS201" s="627"/>
      <c r="ALT201" s="627"/>
      <c r="ALU201" s="627"/>
      <c r="ALV201" s="627"/>
      <c r="ALW201" s="627"/>
      <c r="ALX201" s="627"/>
      <c r="ALY201" s="627"/>
      <c r="ALZ201" s="627"/>
      <c r="AMA201" s="627"/>
      <c r="AMB201" s="627"/>
      <c r="AMC201" s="627"/>
      <c r="AMD201" s="627"/>
      <c r="AME201" s="627"/>
      <c r="AMF201" s="627"/>
      <c r="AMG201" s="627"/>
      <c r="AMH201" s="627"/>
      <c r="AMI201" s="627"/>
      <c r="AMJ201" s="627"/>
      <c r="AMK201" s="627"/>
      <c r="AML201" s="627"/>
      <c r="AMM201" s="627"/>
      <c r="AMN201" s="627"/>
      <c r="AMO201" s="627"/>
      <c r="AMP201" s="627"/>
      <c r="AMQ201" s="627"/>
      <c r="AMR201" s="627"/>
      <c r="AMS201" s="627"/>
      <c r="AMT201" s="627"/>
      <c r="AMU201" s="627"/>
      <c r="AMV201" s="627"/>
      <c r="AMW201" s="627"/>
      <c r="AMX201" s="627"/>
      <c r="AMY201" s="627"/>
      <c r="AMZ201" s="627"/>
      <c r="ANA201" s="627"/>
      <c r="ANB201" s="627"/>
      <c r="ANC201" s="627"/>
      <c r="AND201" s="627"/>
      <c r="ANE201" s="627"/>
      <c r="ANF201" s="627"/>
      <c r="ANG201" s="627"/>
      <c r="ANH201" s="627"/>
      <c r="ANI201" s="627"/>
      <c r="ANJ201" s="627"/>
      <c r="ANK201" s="627"/>
      <c r="ANL201" s="627"/>
      <c r="ANM201" s="627"/>
      <c r="ANN201" s="627"/>
      <c r="ANO201" s="627"/>
      <c r="ANP201" s="627"/>
      <c r="ANQ201" s="627"/>
      <c r="ANR201" s="627"/>
      <c r="ANS201" s="627"/>
      <c r="ANT201" s="627"/>
      <c r="ANU201" s="627"/>
      <c r="ANV201" s="627"/>
      <c r="ANW201" s="627"/>
      <c r="ANX201" s="627"/>
      <c r="ANY201" s="627"/>
      <c r="ANZ201" s="627"/>
      <c r="AOA201" s="627"/>
      <c r="AOB201" s="627"/>
      <c r="AOC201" s="627"/>
      <c r="AOD201" s="627"/>
      <c r="AOE201" s="627"/>
      <c r="AOF201" s="627"/>
      <c r="AOG201" s="627"/>
      <c r="AOH201" s="627"/>
      <c r="AOI201" s="627"/>
      <c r="AOJ201" s="627"/>
      <c r="AOK201" s="627"/>
      <c r="AOL201" s="627"/>
      <c r="AOM201" s="627"/>
      <c r="AON201" s="627"/>
      <c r="AOO201" s="627"/>
      <c r="AOP201" s="627"/>
      <c r="AOQ201" s="627"/>
      <c r="AOR201" s="627"/>
      <c r="AOS201" s="627"/>
      <c r="AOT201" s="627"/>
      <c r="AOU201" s="627"/>
      <c r="AOV201" s="627"/>
      <c r="AOW201" s="627"/>
      <c r="AOX201" s="627"/>
      <c r="AOY201" s="627"/>
      <c r="AOZ201" s="627"/>
      <c r="APA201" s="627"/>
      <c r="APB201" s="627"/>
      <c r="APC201" s="627"/>
      <c r="APD201" s="627"/>
      <c r="APE201" s="627"/>
      <c r="APF201" s="627"/>
      <c r="APG201" s="627"/>
      <c r="APH201" s="627"/>
      <c r="API201" s="627"/>
      <c r="APJ201" s="627"/>
      <c r="APK201" s="627"/>
      <c r="APL201" s="627"/>
      <c r="APM201" s="627"/>
      <c r="APN201" s="627"/>
      <c r="APO201" s="627"/>
      <c r="APP201" s="627"/>
      <c r="APQ201" s="627"/>
      <c r="APR201" s="627"/>
      <c r="APS201" s="627"/>
      <c r="APT201" s="627"/>
      <c r="APU201" s="627"/>
      <c r="APV201" s="627"/>
      <c r="APW201" s="627"/>
      <c r="APX201" s="627"/>
      <c r="APY201" s="627"/>
      <c r="APZ201" s="627"/>
      <c r="AQA201" s="627"/>
      <c r="AQB201" s="627"/>
      <c r="AQC201" s="627"/>
      <c r="AQD201" s="627"/>
      <c r="AQE201" s="627"/>
      <c r="AQF201" s="627"/>
      <c r="AQG201" s="627"/>
      <c r="AQH201" s="627"/>
      <c r="AQI201" s="627"/>
      <c r="AQJ201" s="627"/>
      <c r="AQK201" s="627"/>
      <c r="AQL201" s="627"/>
      <c r="AQM201" s="627"/>
      <c r="AQN201" s="627"/>
      <c r="AQO201" s="627"/>
      <c r="AQP201" s="627"/>
      <c r="AQQ201" s="627"/>
      <c r="AQR201" s="627"/>
      <c r="AQS201" s="627"/>
      <c r="AQT201" s="627"/>
      <c r="AQU201" s="627"/>
      <c r="AQV201" s="627"/>
      <c r="AQW201" s="627"/>
      <c r="AQX201" s="627"/>
      <c r="AQY201" s="627"/>
      <c r="AQZ201" s="627"/>
      <c r="ARA201" s="627"/>
      <c r="ARB201" s="627"/>
      <c r="ARC201" s="627"/>
      <c r="ARD201" s="627"/>
      <c r="ARE201" s="627"/>
      <c r="ARF201" s="627"/>
      <c r="ARG201" s="627"/>
      <c r="ARH201" s="627"/>
      <c r="ARI201" s="627"/>
      <c r="ARJ201" s="627"/>
      <c r="ARK201" s="627"/>
      <c r="ARL201" s="627"/>
      <c r="ARM201" s="627"/>
      <c r="ARN201" s="627"/>
      <c r="ARO201" s="627"/>
      <c r="ARP201" s="627"/>
      <c r="ARQ201" s="627"/>
      <c r="ARR201" s="627"/>
      <c r="ARS201" s="627"/>
      <c r="ART201" s="627"/>
      <c r="ARU201" s="627"/>
      <c r="ARV201" s="627"/>
      <c r="ARW201" s="627"/>
      <c r="ARX201" s="627"/>
      <c r="ARY201" s="627"/>
      <c r="ARZ201" s="627"/>
      <c r="ASA201" s="627"/>
      <c r="ASB201" s="627"/>
      <c r="ASC201" s="627"/>
      <c r="ASD201" s="627"/>
      <c r="ASE201" s="627"/>
      <c r="ASF201" s="627"/>
      <c r="ASG201" s="627"/>
      <c r="ASH201" s="627"/>
      <c r="ASI201" s="627"/>
      <c r="ASJ201" s="627"/>
      <c r="ASK201" s="627"/>
      <c r="ASL201" s="627"/>
      <c r="ASM201" s="627"/>
      <c r="ASN201" s="627"/>
      <c r="ASO201" s="627"/>
      <c r="ASP201" s="627"/>
      <c r="ASQ201" s="627"/>
      <c r="ASR201" s="627"/>
      <c r="ASS201" s="627"/>
      <c r="AST201" s="627"/>
      <c r="ASU201" s="627"/>
      <c r="ASV201" s="627"/>
      <c r="ASW201" s="627"/>
      <c r="ASX201" s="627"/>
      <c r="ASY201" s="627"/>
      <c r="ASZ201" s="627"/>
      <c r="ATA201" s="627"/>
      <c r="ATB201" s="627"/>
      <c r="ATC201" s="627"/>
      <c r="ATD201" s="627"/>
      <c r="ATE201" s="627"/>
      <c r="ATF201" s="627"/>
      <c r="ATG201" s="627"/>
      <c r="ATH201" s="627"/>
      <c r="ATI201" s="627"/>
      <c r="ATJ201" s="627"/>
      <c r="ATK201" s="627"/>
      <c r="ATL201" s="627"/>
      <c r="ATM201" s="627"/>
      <c r="ATN201" s="627"/>
      <c r="ATO201" s="627"/>
      <c r="ATP201" s="627"/>
      <c r="ATQ201" s="627"/>
      <c r="ATR201" s="627"/>
      <c r="ATS201" s="627"/>
      <c r="ATT201" s="627"/>
      <c r="ATU201" s="627"/>
      <c r="ATV201" s="627"/>
      <c r="ATW201" s="627"/>
      <c r="ATX201" s="627"/>
      <c r="ATY201" s="627"/>
      <c r="ATZ201" s="627"/>
      <c r="AUA201" s="627"/>
      <c r="AUB201" s="627"/>
      <c r="AUC201" s="627"/>
      <c r="AUD201" s="627"/>
      <c r="AUE201" s="627"/>
      <c r="AUF201" s="627"/>
      <c r="AUG201" s="627"/>
      <c r="AUH201" s="627"/>
      <c r="AUI201" s="627"/>
      <c r="AUJ201" s="627"/>
      <c r="AUK201" s="627"/>
      <c r="AUL201" s="627"/>
      <c r="AUM201" s="627"/>
      <c r="AUN201" s="627"/>
      <c r="AUO201" s="627"/>
      <c r="AUP201" s="627"/>
      <c r="AUQ201" s="627"/>
      <c r="AUR201" s="627"/>
      <c r="AUS201" s="627"/>
      <c r="AUT201" s="627"/>
      <c r="AUU201" s="627"/>
      <c r="AUV201" s="627"/>
      <c r="AUW201" s="627"/>
      <c r="AUX201" s="627"/>
      <c r="AUY201" s="627"/>
      <c r="AUZ201" s="627"/>
      <c r="AVA201" s="627"/>
      <c r="AVB201" s="627"/>
      <c r="AVC201" s="627"/>
      <c r="AVD201" s="627"/>
      <c r="AVE201" s="627"/>
      <c r="AVF201" s="627"/>
      <c r="AVG201" s="627"/>
      <c r="AVH201" s="627"/>
      <c r="AVI201" s="627"/>
      <c r="AVJ201" s="627"/>
      <c r="AVK201" s="627"/>
      <c r="AVL201" s="627"/>
      <c r="AVM201" s="627"/>
      <c r="AVN201" s="627"/>
      <c r="AVO201" s="627"/>
      <c r="AVP201" s="627"/>
      <c r="AVQ201" s="627"/>
      <c r="AVR201" s="627"/>
      <c r="AVS201" s="627"/>
      <c r="AVT201" s="627"/>
      <c r="AVU201" s="627"/>
      <c r="AVV201" s="627"/>
      <c r="AVW201" s="627"/>
      <c r="AVX201" s="627"/>
      <c r="AVY201" s="627"/>
      <c r="AVZ201" s="627"/>
      <c r="AWA201" s="627"/>
      <c r="AWB201" s="627"/>
      <c r="AWC201" s="627"/>
      <c r="AWD201" s="627"/>
      <c r="AWE201" s="627"/>
      <c r="AWF201" s="627"/>
      <c r="AWG201" s="627"/>
      <c r="AWH201" s="627"/>
      <c r="AWI201" s="627"/>
      <c r="AWJ201" s="627"/>
      <c r="AWK201" s="627"/>
      <c r="AWL201" s="627"/>
      <c r="AWM201" s="627"/>
      <c r="AWN201" s="627"/>
      <c r="AWO201" s="627"/>
      <c r="AWP201" s="627"/>
      <c r="AWQ201" s="627"/>
      <c r="AWR201" s="627"/>
      <c r="AWS201" s="627"/>
      <c r="AWT201" s="627"/>
      <c r="AWU201" s="627"/>
      <c r="AWV201" s="627"/>
      <c r="AWW201" s="627"/>
      <c r="AWX201" s="627"/>
      <c r="AWY201" s="627"/>
      <c r="AWZ201" s="627"/>
      <c r="AXA201" s="627"/>
      <c r="AXB201" s="627"/>
      <c r="AXC201" s="627"/>
      <c r="AXD201" s="627"/>
      <c r="AXE201" s="627"/>
      <c r="AXF201" s="627"/>
      <c r="AXG201" s="627"/>
      <c r="AXH201" s="627"/>
      <c r="AXI201" s="627"/>
      <c r="AXJ201" s="627"/>
      <c r="AXK201" s="627"/>
      <c r="AXL201" s="627"/>
      <c r="AXM201" s="627"/>
      <c r="AXN201" s="627"/>
      <c r="AXO201" s="627"/>
      <c r="AXP201" s="627"/>
      <c r="AXQ201" s="627"/>
      <c r="AXR201" s="627"/>
      <c r="AXS201" s="627"/>
      <c r="AXT201" s="627"/>
      <c r="AXU201" s="627"/>
      <c r="AXV201" s="627"/>
      <c r="AXW201" s="627"/>
      <c r="AXX201" s="627"/>
      <c r="AXY201" s="627"/>
      <c r="AXZ201" s="627"/>
      <c r="AYA201" s="627"/>
      <c r="AYB201" s="627"/>
      <c r="AYC201" s="627"/>
      <c r="AYD201" s="627"/>
      <c r="AYE201" s="627"/>
      <c r="AYF201" s="627"/>
      <c r="AYG201" s="627"/>
      <c r="AYH201" s="627"/>
      <c r="AYI201" s="627"/>
      <c r="AYJ201" s="627"/>
      <c r="AYK201" s="627"/>
      <c r="AYL201" s="627"/>
      <c r="AYM201" s="627"/>
      <c r="AYN201" s="627"/>
      <c r="AYO201" s="627"/>
      <c r="AYP201" s="627"/>
      <c r="AYQ201" s="627"/>
      <c r="AYR201" s="627"/>
      <c r="AYS201" s="627"/>
      <c r="AYT201" s="627"/>
      <c r="AYU201" s="627"/>
      <c r="AYV201" s="627"/>
      <c r="AYW201" s="627"/>
      <c r="AYX201" s="627"/>
      <c r="AYY201" s="627"/>
      <c r="AYZ201" s="627"/>
      <c r="AZA201" s="627"/>
      <c r="AZB201" s="627"/>
      <c r="AZC201" s="627"/>
      <c r="AZD201" s="627"/>
      <c r="AZE201" s="627"/>
      <c r="AZF201" s="627"/>
      <c r="AZG201" s="627"/>
      <c r="AZH201" s="627"/>
      <c r="AZI201" s="627"/>
      <c r="AZJ201" s="627"/>
      <c r="AZK201" s="627"/>
      <c r="AZL201" s="627"/>
      <c r="AZM201" s="627"/>
      <c r="AZN201" s="627"/>
      <c r="AZO201" s="627"/>
      <c r="AZP201" s="627"/>
      <c r="AZQ201" s="627"/>
      <c r="AZR201" s="627"/>
      <c r="AZS201" s="627"/>
      <c r="AZT201" s="627"/>
      <c r="AZU201" s="627"/>
      <c r="AZV201" s="627"/>
      <c r="AZW201" s="627"/>
      <c r="AZX201" s="627"/>
      <c r="AZY201" s="627"/>
      <c r="AZZ201" s="627"/>
      <c r="BAA201" s="627"/>
      <c r="BAB201" s="627"/>
      <c r="BAC201" s="627"/>
      <c r="BAD201" s="627"/>
      <c r="BAE201" s="627"/>
      <c r="BAF201" s="627"/>
      <c r="BAG201" s="627"/>
      <c r="BAH201" s="627"/>
      <c r="BAI201" s="627"/>
      <c r="BAJ201" s="627"/>
      <c r="BAK201" s="627"/>
      <c r="BAL201" s="627"/>
      <c r="BAM201" s="627"/>
      <c r="BAN201" s="627"/>
      <c r="BAO201" s="627"/>
      <c r="BAP201" s="627"/>
      <c r="BAQ201" s="627"/>
      <c r="BAR201" s="627"/>
      <c r="BAS201" s="627"/>
      <c r="BAT201" s="627"/>
      <c r="BAU201" s="627"/>
      <c r="BAV201" s="627"/>
      <c r="BAW201" s="627"/>
      <c r="BAX201" s="627"/>
      <c r="BAY201" s="627"/>
      <c r="BAZ201" s="627"/>
      <c r="BBA201" s="627"/>
      <c r="BBB201" s="627"/>
      <c r="BBC201" s="627"/>
      <c r="BBD201" s="627"/>
      <c r="BBE201" s="627"/>
      <c r="BBF201" s="627"/>
      <c r="BBG201" s="627"/>
      <c r="BBH201" s="627"/>
      <c r="BBI201" s="627"/>
      <c r="BBJ201" s="627"/>
      <c r="BBK201" s="627"/>
      <c r="BBL201" s="627"/>
      <c r="BBM201" s="627"/>
      <c r="BBN201" s="627"/>
      <c r="BBO201" s="627"/>
      <c r="BBP201" s="627"/>
      <c r="BBQ201" s="627"/>
      <c r="BBR201" s="627"/>
      <c r="BBS201" s="627"/>
      <c r="BBT201" s="627"/>
      <c r="BBU201" s="627"/>
      <c r="BBV201" s="627"/>
      <c r="BBW201" s="627"/>
      <c r="BBX201" s="627"/>
      <c r="BBY201" s="627"/>
      <c r="BBZ201" s="627"/>
      <c r="BCA201" s="627"/>
      <c r="BCB201" s="627"/>
      <c r="BCC201" s="627"/>
      <c r="BCD201" s="627"/>
      <c r="BCE201" s="627"/>
      <c r="BCF201" s="627"/>
      <c r="BCG201" s="627"/>
      <c r="BCH201" s="627"/>
      <c r="BCI201" s="627"/>
      <c r="BCJ201" s="627"/>
      <c r="BCK201" s="627"/>
      <c r="BCL201" s="627"/>
      <c r="BCM201" s="627"/>
      <c r="BCN201" s="627"/>
      <c r="BCO201" s="627"/>
      <c r="BCP201" s="627"/>
      <c r="BCQ201" s="627"/>
      <c r="BCR201" s="627"/>
      <c r="BCS201" s="627"/>
      <c r="BCT201" s="627"/>
      <c r="BCU201" s="627"/>
      <c r="BCV201" s="627"/>
      <c r="BCW201" s="627"/>
      <c r="BCX201" s="627"/>
      <c r="BCY201" s="627"/>
      <c r="BCZ201" s="627"/>
      <c r="BDA201" s="627"/>
      <c r="BDB201" s="627"/>
      <c r="BDC201" s="627"/>
      <c r="BDD201" s="627"/>
      <c r="BDE201" s="627"/>
      <c r="BDF201" s="627"/>
      <c r="BDG201" s="627"/>
      <c r="BDH201" s="627"/>
      <c r="BDI201" s="627"/>
      <c r="BDJ201" s="627"/>
      <c r="BDK201" s="627"/>
      <c r="BDL201" s="627"/>
      <c r="BDM201" s="627"/>
      <c r="BDN201" s="627"/>
      <c r="BDO201" s="627"/>
      <c r="BDP201" s="627"/>
      <c r="BDQ201" s="627"/>
      <c r="BDR201" s="627"/>
      <c r="BDS201" s="627"/>
      <c r="BDT201" s="627"/>
      <c r="BDU201" s="627"/>
      <c r="BDV201" s="627"/>
      <c r="BDW201" s="627"/>
      <c r="BDX201" s="627"/>
      <c r="BDY201" s="627"/>
      <c r="BDZ201" s="627"/>
      <c r="BEA201" s="627"/>
      <c r="BEB201" s="627"/>
      <c r="BEC201" s="627"/>
      <c r="BED201" s="627"/>
      <c r="BEE201" s="627"/>
      <c r="BEF201" s="627"/>
      <c r="BEG201" s="627"/>
      <c r="BEH201" s="627"/>
      <c r="BEI201" s="627"/>
      <c r="BEJ201" s="627"/>
      <c r="BEK201" s="627"/>
      <c r="BEL201" s="627"/>
      <c r="BEM201" s="627"/>
      <c r="BEN201" s="627"/>
      <c r="BEO201" s="627"/>
      <c r="BEP201" s="627"/>
      <c r="BEQ201" s="627"/>
      <c r="BER201" s="627"/>
      <c r="BES201" s="627"/>
      <c r="BET201" s="627"/>
      <c r="BEU201" s="627"/>
      <c r="BEV201" s="627"/>
      <c r="BEW201" s="627"/>
      <c r="BEX201" s="627"/>
      <c r="BEY201" s="627"/>
      <c r="BEZ201" s="627"/>
      <c r="BFA201" s="627"/>
      <c r="BFB201" s="627"/>
      <c r="BFC201" s="627"/>
      <c r="BFD201" s="627"/>
      <c r="BFE201" s="627"/>
      <c r="BFF201" s="627"/>
      <c r="BFG201" s="627"/>
      <c r="BFH201" s="627"/>
      <c r="BFI201" s="627"/>
      <c r="BFJ201" s="627"/>
      <c r="BFK201" s="627"/>
      <c r="BFL201" s="627"/>
      <c r="BFM201" s="627"/>
      <c r="BFN201" s="627"/>
      <c r="BFO201" s="627"/>
      <c r="BFP201" s="627"/>
      <c r="BFQ201" s="627"/>
      <c r="BFR201" s="627"/>
      <c r="BFS201" s="627"/>
      <c r="BFT201" s="627"/>
      <c r="BFU201" s="627"/>
      <c r="BFV201" s="627"/>
      <c r="BFW201" s="627"/>
      <c r="BFX201" s="627"/>
      <c r="BFY201" s="627"/>
      <c r="BFZ201" s="627"/>
      <c r="BGA201" s="627"/>
      <c r="BGB201" s="627"/>
      <c r="BGC201" s="627"/>
      <c r="BGD201" s="627"/>
      <c r="BGE201" s="627"/>
      <c r="BGF201" s="627"/>
      <c r="BGG201" s="627"/>
      <c r="BGH201" s="627"/>
      <c r="BGI201" s="627"/>
      <c r="BGJ201" s="627"/>
      <c r="BGK201" s="627"/>
      <c r="BGL201" s="627"/>
      <c r="BGM201" s="627"/>
      <c r="BGN201" s="627"/>
      <c r="BGO201" s="627"/>
      <c r="BGP201" s="627"/>
      <c r="BGQ201" s="627"/>
      <c r="BGR201" s="627"/>
      <c r="BGS201" s="627"/>
      <c r="BGT201" s="627"/>
      <c r="BGU201" s="627"/>
      <c r="BGV201" s="627"/>
      <c r="BGW201" s="627"/>
      <c r="BGX201" s="627"/>
      <c r="BGY201" s="627"/>
      <c r="BGZ201" s="627"/>
      <c r="BHA201" s="627"/>
      <c r="BHB201" s="627"/>
      <c r="BHC201" s="627"/>
      <c r="BHD201" s="627"/>
      <c r="BHE201" s="627"/>
      <c r="BHF201" s="627"/>
      <c r="BHG201" s="627"/>
      <c r="BHH201" s="627"/>
      <c r="BHI201" s="627"/>
      <c r="BHJ201" s="627"/>
      <c r="BHK201" s="627"/>
      <c r="BHL201" s="627"/>
      <c r="BHM201" s="627"/>
      <c r="BHN201" s="627"/>
      <c r="BHO201" s="627"/>
      <c r="BHP201" s="627"/>
      <c r="BHQ201" s="627"/>
      <c r="BHR201" s="627"/>
      <c r="BHS201" s="627"/>
      <c r="BHT201" s="627"/>
      <c r="BHU201" s="627"/>
      <c r="BHV201" s="627"/>
      <c r="BHW201" s="627"/>
      <c r="BHX201" s="627"/>
      <c r="BHY201" s="627"/>
      <c r="BHZ201" s="627"/>
      <c r="BIA201" s="627"/>
      <c r="BIB201" s="627"/>
      <c r="BIC201" s="627"/>
      <c r="BID201" s="627"/>
      <c r="BIE201" s="627"/>
      <c r="BIF201" s="627"/>
      <c r="BIG201" s="627"/>
      <c r="BIH201" s="627"/>
      <c r="BII201" s="627"/>
      <c r="BIJ201" s="627"/>
      <c r="BIK201" s="627"/>
      <c r="BIL201" s="627"/>
      <c r="BIM201" s="627"/>
      <c r="BIN201" s="627"/>
      <c r="BIO201" s="627"/>
      <c r="BIP201" s="627"/>
      <c r="BIQ201" s="627"/>
      <c r="BIR201" s="627"/>
      <c r="BIS201" s="627"/>
      <c r="BIT201" s="627"/>
      <c r="BIU201" s="627"/>
      <c r="BIV201" s="627"/>
      <c r="BIW201" s="627"/>
      <c r="BIX201" s="627"/>
      <c r="BIY201" s="627"/>
      <c r="BIZ201" s="627"/>
      <c r="BJA201" s="627"/>
      <c r="BJB201" s="627"/>
      <c r="BJC201" s="627"/>
      <c r="BJD201" s="627"/>
      <c r="BJE201" s="627"/>
      <c r="BJF201" s="627"/>
      <c r="BJG201" s="627"/>
      <c r="BJH201" s="627"/>
      <c r="BJI201" s="627"/>
      <c r="BJJ201" s="627"/>
      <c r="BJK201" s="627"/>
      <c r="BJL201" s="627"/>
      <c r="BJM201" s="627"/>
      <c r="BJN201" s="627"/>
      <c r="BJO201" s="627"/>
      <c r="BJP201" s="627"/>
      <c r="BJQ201" s="627"/>
      <c r="BJR201" s="627"/>
      <c r="BJS201" s="627"/>
      <c r="BJT201" s="627"/>
      <c r="BJU201" s="627"/>
      <c r="BJV201" s="627"/>
      <c r="BJW201" s="627"/>
      <c r="BJX201" s="627"/>
      <c r="BJY201" s="627"/>
      <c r="BJZ201" s="627"/>
      <c r="BKA201" s="627"/>
      <c r="BKB201" s="627"/>
      <c r="BKC201" s="627"/>
      <c r="BKD201" s="627"/>
      <c r="BKE201" s="627"/>
      <c r="BKF201" s="627"/>
      <c r="BKG201" s="627"/>
      <c r="BKH201" s="627"/>
      <c r="BKI201" s="627"/>
      <c r="BKJ201" s="627"/>
      <c r="BKK201" s="627"/>
      <c r="BKL201" s="627"/>
      <c r="BKM201" s="627"/>
      <c r="BKN201" s="627"/>
      <c r="BKO201" s="627"/>
      <c r="BKP201" s="627"/>
      <c r="BKQ201" s="627"/>
      <c r="BKR201" s="627"/>
      <c r="BKS201" s="627"/>
      <c r="BKT201" s="627"/>
      <c r="BKU201" s="627"/>
      <c r="BKV201" s="627"/>
      <c r="BKW201" s="627"/>
      <c r="BKX201" s="627"/>
      <c r="BKY201" s="627"/>
      <c r="BKZ201" s="627"/>
      <c r="BLA201" s="627"/>
      <c r="BLB201" s="627"/>
      <c r="BLC201" s="627"/>
      <c r="BLD201" s="627"/>
      <c r="BLE201" s="627"/>
      <c r="BLF201" s="627"/>
      <c r="BLG201" s="627"/>
      <c r="BLH201" s="627"/>
      <c r="BLI201" s="627"/>
      <c r="BLJ201" s="627"/>
      <c r="BLK201" s="627"/>
      <c r="BLL201" s="627"/>
      <c r="BLM201" s="627"/>
      <c r="BLN201" s="627"/>
      <c r="BLO201" s="627"/>
      <c r="BLP201" s="627"/>
      <c r="BLQ201" s="627"/>
      <c r="BLR201" s="627"/>
      <c r="BLS201" s="627"/>
      <c r="BLT201" s="627"/>
      <c r="BLU201" s="627"/>
      <c r="BLV201" s="627"/>
      <c r="BLW201" s="627"/>
      <c r="BLX201" s="627"/>
      <c r="BLY201" s="627"/>
      <c r="BLZ201" s="627"/>
      <c r="BMA201" s="627"/>
      <c r="BMB201" s="627"/>
      <c r="BMC201" s="627"/>
      <c r="BMD201" s="627"/>
      <c r="BME201" s="627"/>
      <c r="BMF201" s="627"/>
      <c r="BMG201" s="627"/>
      <c r="BMH201" s="627"/>
      <c r="BMI201" s="627"/>
      <c r="BMJ201" s="627"/>
      <c r="BMK201" s="627"/>
      <c r="BML201" s="627"/>
      <c r="BMM201" s="627"/>
      <c r="BMN201" s="627"/>
      <c r="BMO201" s="627"/>
      <c r="BMP201" s="627"/>
      <c r="BMQ201" s="627"/>
      <c r="BMR201" s="627"/>
      <c r="BMS201" s="627"/>
      <c r="BMT201" s="627"/>
      <c r="BMU201" s="627"/>
      <c r="BMV201" s="627"/>
      <c r="BMW201" s="627"/>
      <c r="BMX201" s="627"/>
      <c r="BMY201" s="627"/>
      <c r="BMZ201" s="627"/>
      <c r="BNA201" s="627"/>
      <c r="BNB201" s="627"/>
      <c r="BNC201" s="627"/>
      <c r="BND201" s="627"/>
      <c r="BNE201" s="627"/>
      <c r="BNF201" s="627"/>
      <c r="BNG201" s="627"/>
      <c r="BNH201" s="627"/>
      <c r="BNI201" s="627"/>
      <c r="BNJ201" s="627"/>
      <c r="BNK201" s="627"/>
      <c r="BNL201" s="627"/>
      <c r="BNM201" s="627"/>
      <c r="BNN201" s="627"/>
      <c r="BNO201" s="627"/>
      <c r="BNP201" s="627"/>
      <c r="BNQ201" s="627"/>
      <c r="BNR201" s="627"/>
      <c r="BNS201" s="627"/>
      <c r="BNT201" s="627"/>
      <c r="BNU201" s="627"/>
      <c r="BNV201" s="627"/>
      <c r="BNW201" s="627"/>
      <c r="BNX201" s="627"/>
      <c r="BNY201" s="627"/>
      <c r="BNZ201" s="627"/>
      <c r="BOA201" s="627"/>
      <c r="BOB201" s="627"/>
      <c r="BOC201" s="627"/>
      <c r="BOD201" s="627"/>
      <c r="BOE201" s="627"/>
      <c r="BOF201" s="627"/>
      <c r="BOG201" s="627"/>
      <c r="BOH201" s="627"/>
      <c r="BOI201" s="627"/>
      <c r="BOJ201" s="627"/>
      <c r="BOK201" s="627"/>
      <c r="BOL201" s="627"/>
      <c r="BOM201" s="627"/>
      <c r="BON201" s="627"/>
      <c r="BOO201" s="627"/>
      <c r="BOP201" s="627"/>
      <c r="BOQ201" s="627"/>
      <c r="BOR201" s="627"/>
      <c r="BOS201" s="627"/>
      <c r="BOT201" s="627"/>
      <c r="BOU201" s="627"/>
      <c r="BOV201" s="627"/>
      <c r="BOW201" s="627"/>
      <c r="BOX201" s="627"/>
      <c r="BOY201" s="627"/>
      <c r="BOZ201" s="627"/>
      <c r="BPA201" s="627"/>
      <c r="BPB201" s="627"/>
      <c r="BPC201" s="627"/>
      <c r="BPD201" s="627"/>
      <c r="BPE201" s="627"/>
      <c r="BPF201" s="627"/>
      <c r="BPG201" s="627"/>
      <c r="BPH201" s="627"/>
      <c r="BPI201" s="627"/>
      <c r="BPJ201" s="627"/>
      <c r="BPK201" s="627"/>
      <c r="BPL201" s="627"/>
      <c r="BPM201" s="627"/>
      <c r="BPN201" s="627"/>
      <c r="BPO201" s="627"/>
      <c r="BPP201" s="627"/>
      <c r="BPQ201" s="627"/>
      <c r="BPR201" s="627"/>
      <c r="BPS201" s="627"/>
      <c r="BPT201" s="627"/>
      <c r="BPU201" s="627"/>
      <c r="BPV201" s="627"/>
      <c r="BPW201" s="627"/>
      <c r="BPX201" s="627"/>
      <c r="BPY201" s="627"/>
      <c r="BPZ201" s="627"/>
      <c r="BQA201" s="627"/>
      <c r="BQB201" s="627"/>
      <c r="BQC201" s="627"/>
      <c r="BQD201" s="627"/>
      <c r="BQE201" s="627"/>
      <c r="BQF201" s="627"/>
      <c r="BQG201" s="627"/>
      <c r="BQH201" s="627"/>
      <c r="BQI201" s="627"/>
      <c r="BQJ201" s="627"/>
      <c r="BQK201" s="627"/>
      <c r="BQL201" s="627"/>
      <c r="BQM201" s="627"/>
      <c r="BQN201" s="627"/>
      <c r="BQO201" s="627"/>
      <c r="BQP201" s="627"/>
      <c r="BQQ201" s="627"/>
      <c r="BQR201" s="627"/>
      <c r="BQS201" s="627"/>
      <c r="BQT201" s="627"/>
      <c r="BQU201" s="627"/>
      <c r="BQV201" s="627"/>
      <c r="BQW201" s="627"/>
      <c r="BQX201" s="627"/>
      <c r="BQY201" s="627"/>
      <c r="BQZ201" s="627"/>
      <c r="BRA201" s="627"/>
      <c r="BRB201" s="627"/>
      <c r="BRC201" s="627"/>
      <c r="BRD201" s="627"/>
      <c r="BRE201" s="627"/>
      <c r="BRF201" s="627"/>
      <c r="BRG201" s="627"/>
      <c r="BRH201" s="627"/>
      <c r="BRI201" s="627"/>
      <c r="BRJ201" s="627"/>
      <c r="BRK201" s="627"/>
      <c r="BRL201" s="627"/>
      <c r="BRM201" s="627"/>
      <c r="BRN201" s="627"/>
      <c r="BRO201" s="627"/>
      <c r="BRP201" s="627"/>
      <c r="BRQ201" s="627"/>
      <c r="BRR201" s="627"/>
      <c r="BRS201" s="627"/>
      <c r="BRT201" s="627"/>
      <c r="BRU201" s="627"/>
      <c r="BRV201" s="627"/>
      <c r="BRW201" s="627"/>
      <c r="BRX201" s="627"/>
      <c r="BRY201" s="627"/>
      <c r="BRZ201" s="627"/>
      <c r="BSA201" s="627"/>
      <c r="BSB201" s="627"/>
      <c r="BSC201" s="627"/>
      <c r="BSD201" s="627"/>
      <c r="BSE201" s="627"/>
      <c r="BSF201" s="627"/>
      <c r="BSG201" s="627"/>
      <c r="BSH201" s="627"/>
      <c r="BSI201" s="627"/>
      <c r="BSJ201" s="627"/>
      <c r="BSK201" s="627"/>
      <c r="BSL201" s="627"/>
      <c r="BSM201" s="627"/>
      <c r="BSN201" s="627"/>
      <c r="BSO201" s="627"/>
      <c r="BSP201" s="627"/>
      <c r="BSQ201" s="627"/>
      <c r="BSR201" s="627"/>
      <c r="BSS201" s="627"/>
      <c r="BST201" s="627"/>
      <c r="BSU201" s="627"/>
      <c r="BSV201" s="627"/>
      <c r="BSW201" s="627"/>
      <c r="BSX201" s="627"/>
      <c r="BSY201" s="627"/>
      <c r="BSZ201" s="627"/>
      <c r="BTA201" s="627"/>
      <c r="BTB201" s="627"/>
      <c r="BTC201" s="627"/>
      <c r="BTD201" s="627"/>
      <c r="BTE201" s="627"/>
      <c r="BTF201" s="627"/>
      <c r="BTG201" s="627"/>
      <c r="BTH201" s="627"/>
      <c r="BTI201" s="627"/>
      <c r="BTJ201" s="627"/>
      <c r="BTK201" s="627"/>
      <c r="BTL201" s="627"/>
      <c r="BTM201" s="627"/>
      <c r="BTN201" s="627"/>
      <c r="BTO201" s="627"/>
      <c r="BTP201" s="627"/>
      <c r="BTQ201" s="627"/>
      <c r="BTR201" s="627"/>
      <c r="BTS201" s="627"/>
      <c r="BTT201" s="627"/>
      <c r="BTU201" s="627"/>
      <c r="BTV201" s="627"/>
      <c r="BTW201" s="627"/>
      <c r="BTX201" s="627"/>
      <c r="BTY201" s="627"/>
      <c r="BTZ201" s="627"/>
      <c r="BUA201" s="627"/>
      <c r="BUB201" s="627"/>
      <c r="BUC201" s="627"/>
      <c r="BUD201" s="627"/>
      <c r="BUE201" s="627"/>
      <c r="BUF201" s="627"/>
      <c r="BUG201" s="627"/>
      <c r="BUH201" s="627"/>
      <c r="BUI201" s="627"/>
      <c r="BUJ201" s="627"/>
      <c r="BUK201" s="627"/>
      <c r="BUL201" s="627"/>
      <c r="BUM201" s="627"/>
      <c r="BUN201" s="627"/>
      <c r="BUO201" s="627"/>
      <c r="BUP201" s="627"/>
      <c r="BUQ201" s="627"/>
      <c r="BUR201" s="627"/>
      <c r="BUS201" s="627"/>
      <c r="BUT201" s="627"/>
      <c r="BUU201" s="627"/>
      <c r="BUV201" s="627"/>
      <c r="BUW201" s="627"/>
      <c r="BUX201" s="627"/>
      <c r="BUY201" s="627"/>
      <c r="BUZ201" s="627"/>
      <c r="BVA201" s="627"/>
      <c r="BVB201" s="627"/>
      <c r="BVC201" s="627"/>
      <c r="BVD201" s="627"/>
      <c r="BVE201" s="627"/>
      <c r="BVF201" s="627"/>
      <c r="BVG201" s="627"/>
      <c r="BVH201" s="627"/>
      <c r="BVI201" s="627"/>
      <c r="BVJ201" s="627"/>
      <c r="BVK201" s="627"/>
      <c r="BVL201" s="627"/>
      <c r="BVM201" s="627"/>
      <c r="BVN201" s="627"/>
      <c r="BVO201" s="627"/>
      <c r="BVP201" s="627"/>
      <c r="BVQ201" s="627"/>
      <c r="BVR201" s="627"/>
      <c r="BVS201" s="627"/>
      <c r="BVT201" s="627"/>
      <c r="BVU201" s="627"/>
      <c r="BVV201" s="627"/>
      <c r="BVW201" s="627"/>
      <c r="BVX201" s="627"/>
      <c r="BVY201" s="627"/>
      <c r="BVZ201" s="627"/>
      <c r="BWA201" s="627"/>
      <c r="BWB201" s="627"/>
      <c r="BWC201" s="627"/>
      <c r="BWD201" s="627"/>
      <c r="BWE201" s="627"/>
      <c r="BWF201" s="627"/>
      <c r="BWG201" s="627"/>
      <c r="BWH201" s="627"/>
      <c r="BWI201" s="627"/>
      <c r="BWJ201" s="627"/>
      <c r="BWK201" s="627"/>
      <c r="BWL201" s="627"/>
      <c r="BWM201" s="627"/>
      <c r="BWN201" s="627"/>
      <c r="BWO201" s="627"/>
      <c r="BWP201" s="627"/>
      <c r="BWQ201" s="627"/>
      <c r="BWR201" s="627"/>
      <c r="BWS201" s="627"/>
      <c r="BWT201" s="627"/>
      <c r="BWU201" s="627"/>
      <c r="BWV201" s="627"/>
      <c r="BWW201" s="627"/>
      <c r="BWX201" s="627"/>
      <c r="BWY201" s="627"/>
      <c r="BWZ201" s="627"/>
      <c r="BXA201" s="627"/>
      <c r="BXB201" s="627"/>
      <c r="BXC201" s="627"/>
      <c r="BXD201" s="627"/>
      <c r="BXE201" s="627"/>
      <c r="BXF201" s="627"/>
      <c r="BXG201" s="627"/>
      <c r="BXH201" s="627"/>
      <c r="BXI201" s="627"/>
      <c r="BXJ201" s="627"/>
      <c r="BXK201" s="627"/>
      <c r="BXL201" s="627"/>
      <c r="BXM201" s="627"/>
      <c r="BXN201" s="627"/>
      <c r="BXO201" s="627"/>
      <c r="BXP201" s="627"/>
      <c r="BXQ201" s="627"/>
      <c r="BXR201" s="627"/>
      <c r="BXS201" s="627"/>
      <c r="BXT201" s="627"/>
      <c r="BXU201" s="627"/>
      <c r="BXV201" s="627"/>
      <c r="BXW201" s="627"/>
      <c r="BXX201" s="627"/>
      <c r="BXY201" s="627"/>
      <c r="BXZ201" s="627"/>
      <c r="BYA201" s="627"/>
      <c r="BYB201" s="627"/>
      <c r="BYC201" s="627"/>
      <c r="BYD201" s="627"/>
      <c r="BYE201" s="627"/>
      <c r="BYF201" s="627"/>
      <c r="BYG201" s="627"/>
      <c r="BYH201" s="627"/>
      <c r="BYI201" s="627"/>
      <c r="BYJ201" s="627"/>
      <c r="BYK201" s="627"/>
      <c r="BYL201" s="627"/>
      <c r="BYM201" s="627"/>
      <c r="BYN201" s="627"/>
      <c r="BYO201" s="627"/>
      <c r="BYP201" s="627"/>
      <c r="BYQ201" s="627"/>
      <c r="BYR201" s="627"/>
      <c r="BYS201" s="627"/>
      <c r="BYT201" s="627"/>
      <c r="BYU201" s="627"/>
      <c r="BYV201" s="627"/>
      <c r="BYW201" s="627"/>
      <c r="BYX201" s="627"/>
      <c r="BYY201" s="627"/>
      <c r="BYZ201" s="627"/>
      <c r="BZA201" s="627"/>
      <c r="BZB201" s="627"/>
      <c r="BZC201" s="627"/>
      <c r="BZD201" s="627"/>
      <c r="BZE201" s="627"/>
      <c r="BZF201" s="627"/>
      <c r="BZG201" s="627"/>
      <c r="BZH201" s="627"/>
      <c r="BZI201" s="627"/>
      <c r="BZJ201" s="627"/>
      <c r="BZK201" s="627"/>
      <c r="BZL201" s="627"/>
      <c r="BZM201" s="627"/>
      <c r="BZN201" s="627"/>
      <c r="BZO201" s="627"/>
      <c r="BZP201" s="627"/>
      <c r="BZQ201" s="627"/>
      <c r="BZR201" s="627"/>
      <c r="BZS201" s="627"/>
      <c r="BZT201" s="627"/>
      <c r="BZU201" s="627"/>
      <c r="BZV201" s="627"/>
      <c r="BZW201" s="627"/>
      <c r="BZX201" s="627"/>
      <c r="BZY201" s="627"/>
      <c r="BZZ201" s="627"/>
      <c r="CAA201" s="627"/>
      <c r="CAB201" s="627"/>
      <c r="CAC201" s="627"/>
      <c r="CAD201" s="627"/>
      <c r="CAE201" s="627"/>
      <c r="CAF201" s="627"/>
      <c r="CAG201" s="627"/>
      <c r="CAH201" s="627"/>
      <c r="CAI201" s="627"/>
      <c r="CAJ201" s="627"/>
      <c r="CAK201" s="627"/>
      <c r="CAL201" s="627"/>
      <c r="CAM201" s="627"/>
      <c r="CAN201" s="627"/>
      <c r="CAO201" s="627"/>
      <c r="CAP201" s="627"/>
      <c r="CAQ201" s="627"/>
      <c r="CAR201" s="627"/>
      <c r="CAS201" s="627"/>
      <c r="CAT201" s="627"/>
      <c r="CAU201" s="627"/>
      <c r="CAV201" s="627"/>
      <c r="CAW201" s="627"/>
      <c r="CAX201" s="627"/>
      <c r="CAY201" s="627"/>
      <c r="CAZ201" s="627"/>
      <c r="CBA201" s="627"/>
      <c r="CBB201" s="627"/>
      <c r="CBC201" s="627"/>
      <c r="CBD201" s="627"/>
      <c r="CBE201" s="627"/>
      <c r="CBF201" s="627"/>
      <c r="CBG201" s="627"/>
      <c r="CBH201" s="627"/>
      <c r="CBI201" s="627"/>
      <c r="CBJ201" s="627"/>
      <c r="CBK201" s="627"/>
      <c r="CBL201" s="627"/>
      <c r="CBM201" s="627"/>
      <c r="CBN201" s="627"/>
      <c r="CBO201" s="627"/>
      <c r="CBP201" s="627"/>
      <c r="CBQ201" s="627"/>
      <c r="CBR201" s="627"/>
      <c r="CBS201" s="627"/>
      <c r="CBT201" s="627"/>
      <c r="CBU201" s="627"/>
      <c r="CBV201" s="627"/>
      <c r="CBW201" s="627"/>
      <c r="CBX201" s="627"/>
      <c r="CBY201" s="627"/>
      <c r="CBZ201" s="627"/>
      <c r="CCA201" s="627"/>
      <c r="CCB201" s="627"/>
      <c r="CCC201" s="627"/>
      <c r="CCD201" s="627"/>
      <c r="CCE201" s="627"/>
      <c r="CCF201" s="627"/>
      <c r="CCG201" s="627"/>
      <c r="CCH201" s="627"/>
      <c r="CCI201" s="627"/>
      <c r="CCJ201" s="627"/>
      <c r="CCK201" s="627"/>
      <c r="CCL201" s="627"/>
      <c r="CCM201" s="627"/>
      <c r="CCN201" s="627"/>
      <c r="CCO201" s="627"/>
      <c r="CCP201" s="627"/>
      <c r="CCQ201" s="627"/>
      <c r="CCR201" s="627"/>
      <c r="CCS201" s="627"/>
      <c r="CCT201" s="627"/>
      <c r="CCU201" s="627"/>
      <c r="CCV201" s="627"/>
      <c r="CCW201" s="627"/>
      <c r="CCX201" s="627"/>
      <c r="CCY201" s="627"/>
      <c r="CCZ201" s="627"/>
      <c r="CDA201" s="627"/>
      <c r="CDB201" s="627"/>
      <c r="CDC201" s="627"/>
      <c r="CDD201" s="627"/>
      <c r="CDE201" s="627"/>
      <c r="CDF201" s="627"/>
      <c r="CDG201" s="627"/>
      <c r="CDH201" s="627"/>
      <c r="CDI201" s="627"/>
      <c r="CDJ201" s="627"/>
      <c r="CDK201" s="627"/>
      <c r="CDL201" s="627"/>
      <c r="CDM201" s="627"/>
      <c r="CDN201" s="627"/>
      <c r="CDO201" s="627"/>
      <c r="CDP201" s="627"/>
      <c r="CDQ201" s="627"/>
      <c r="CDR201" s="627"/>
      <c r="CDS201" s="627"/>
      <c r="CDT201" s="627"/>
      <c r="CDU201" s="627"/>
      <c r="CDV201" s="627"/>
      <c r="CDW201" s="627"/>
      <c r="CDX201" s="627"/>
      <c r="CDY201" s="627"/>
      <c r="CDZ201" s="627"/>
      <c r="CEA201" s="627"/>
      <c r="CEB201" s="627"/>
      <c r="CEC201" s="627"/>
      <c r="CED201" s="627"/>
      <c r="CEE201" s="627"/>
      <c r="CEF201" s="627"/>
      <c r="CEG201" s="627"/>
      <c r="CEH201" s="627"/>
      <c r="CEI201" s="627"/>
      <c r="CEJ201" s="627"/>
      <c r="CEK201" s="627"/>
      <c r="CEL201" s="627"/>
      <c r="CEM201" s="627"/>
      <c r="CEN201" s="627"/>
      <c r="CEO201" s="627"/>
      <c r="CEP201" s="627"/>
      <c r="CEQ201" s="627"/>
      <c r="CER201" s="627"/>
      <c r="CES201" s="627"/>
      <c r="CET201" s="627"/>
      <c r="CEU201" s="627"/>
      <c r="CEV201" s="627"/>
      <c r="CEW201" s="627"/>
      <c r="CEX201" s="627"/>
      <c r="CEY201" s="627"/>
      <c r="CEZ201" s="627"/>
      <c r="CFA201" s="627"/>
      <c r="CFB201" s="627"/>
      <c r="CFC201" s="627"/>
      <c r="CFD201" s="627"/>
      <c r="CFE201" s="627"/>
      <c r="CFF201" s="627"/>
      <c r="CFG201" s="627"/>
      <c r="CFH201" s="627"/>
      <c r="CFI201" s="627"/>
      <c r="CFJ201" s="627"/>
      <c r="CFK201" s="627"/>
      <c r="CFL201" s="627"/>
      <c r="CFM201" s="627"/>
      <c r="CFN201" s="627"/>
      <c r="CFO201" s="627"/>
      <c r="CFP201" s="627"/>
      <c r="CFQ201" s="627"/>
      <c r="CFR201" s="627"/>
      <c r="CFS201" s="627"/>
      <c r="CFT201" s="627"/>
      <c r="CFU201" s="627"/>
      <c r="CFV201" s="627"/>
      <c r="CFW201" s="627"/>
      <c r="CFX201" s="627"/>
      <c r="CFY201" s="627"/>
      <c r="CFZ201" s="627"/>
      <c r="CGA201" s="627"/>
      <c r="CGB201" s="627"/>
      <c r="CGC201" s="627"/>
      <c r="CGD201" s="627"/>
      <c r="CGE201" s="627"/>
      <c r="CGF201" s="627"/>
      <c r="CGG201" s="627"/>
      <c r="CGH201" s="627"/>
      <c r="CGI201" s="627"/>
      <c r="CGJ201" s="627"/>
      <c r="CGK201" s="627"/>
      <c r="CGL201" s="627"/>
      <c r="CGM201" s="627"/>
      <c r="CGN201" s="627"/>
      <c r="CGO201" s="627"/>
      <c r="CGP201" s="627"/>
      <c r="CGQ201" s="627"/>
      <c r="CGR201" s="627"/>
      <c r="CGS201" s="627"/>
      <c r="CGT201" s="627"/>
      <c r="CGU201" s="627"/>
      <c r="CGV201" s="627"/>
      <c r="CGW201" s="627"/>
      <c r="CGX201" s="627"/>
      <c r="CGY201" s="627"/>
      <c r="CGZ201" s="627"/>
      <c r="CHA201" s="627"/>
      <c r="CHB201" s="627"/>
      <c r="CHC201" s="627"/>
      <c r="CHD201" s="627"/>
      <c r="CHE201" s="627"/>
      <c r="CHF201" s="627"/>
      <c r="CHG201" s="627"/>
      <c r="CHH201" s="627"/>
      <c r="CHI201" s="627"/>
      <c r="CHJ201" s="627"/>
      <c r="CHK201" s="627"/>
      <c r="CHL201" s="627"/>
      <c r="CHM201" s="627"/>
      <c r="CHN201" s="627"/>
      <c r="CHO201" s="627"/>
      <c r="CHP201" s="627"/>
      <c r="CHQ201" s="627"/>
      <c r="CHR201" s="627"/>
      <c r="CHS201" s="627"/>
      <c r="CHT201" s="627"/>
      <c r="CHU201" s="627"/>
      <c r="CHV201" s="627"/>
      <c r="CHW201" s="627"/>
      <c r="CHX201" s="627"/>
      <c r="CHY201" s="627"/>
      <c r="CHZ201" s="627"/>
      <c r="CIA201" s="627"/>
      <c r="CIB201" s="627"/>
      <c r="CIC201" s="627"/>
      <c r="CID201" s="627"/>
      <c r="CIE201" s="627"/>
      <c r="CIF201" s="627"/>
      <c r="CIG201" s="627"/>
      <c r="CIH201" s="627"/>
      <c r="CII201" s="627"/>
      <c r="CIJ201" s="627"/>
      <c r="CIK201" s="627"/>
      <c r="CIL201" s="627"/>
      <c r="CIM201" s="627"/>
      <c r="CIN201" s="627"/>
      <c r="CIO201" s="627"/>
      <c r="CIP201" s="627"/>
      <c r="CIQ201" s="627"/>
      <c r="CIR201" s="627"/>
      <c r="CIS201" s="627"/>
      <c r="CIT201" s="627"/>
      <c r="CIU201" s="627"/>
      <c r="CIV201" s="627"/>
      <c r="CIW201" s="627"/>
      <c r="CIX201" s="627"/>
      <c r="CIY201" s="627"/>
      <c r="CIZ201" s="627"/>
      <c r="CJA201" s="627"/>
      <c r="CJB201" s="627"/>
      <c r="CJC201" s="627"/>
      <c r="CJD201" s="627"/>
      <c r="CJE201" s="627"/>
      <c r="CJF201" s="627"/>
      <c r="CJG201" s="627"/>
      <c r="CJH201" s="627"/>
      <c r="CJI201" s="627"/>
      <c r="CJJ201" s="627"/>
      <c r="CJK201" s="627"/>
      <c r="CJL201" s="627"/>
      <c r="CJM201" s="627"/>
      <c r="CJN201" s="627"/>
      <c r="CJO201" s="627"/>
      <c r="CJP201" s="627"/>
      <c r="CJQ201" s="627"/>
      <c r="CJR201" s="627"/>
      <c r="CJS201" s="627"/>
      <c r="CJT201" s="627"/>
      <c r="CJU201" s="627"/>
      <c r="CJV201" s="627"/>
      <c r="CJW201" s="627"/>
      <c r="CJX201" s="627"/>
      <c r="CJY201" s="627"/>
      <c r="CJZ201" s="627"/>
      <c r="CKA201" s="627"/>
      <c r="CKB201" s="627"/>
      <c r="CKC201" s="627"/>
      <c r="CKD201" s="627"/>
      <c r="CKE201" s="627"/>
      <c r="CKF201" s="627"/>
      <c r="CKG201" s="627"/>
      <c r="CKH201" s="627"/>
      <c r="CKI201" s="627"/>
      <c r="CKJ201" s="627"/>
      <c r="CKK201" s="627"/>
      <c r="CKL201" s="627"/>
      <c r="CKM201" s="627"/>
      <c r="CKN201" s="627"/>
      <c r="CKO201" s="627"/>
      <c r="CKP201" s="627"/>
      <c r="CKQ201" s="627"/>
      <c r="CKR201" s="627"/>
      <c r="CKS201" s="627"/>
      <c r="CKT201" s="627"/>
      <c r="CKU201" s="627"/>
      <c r="CKV201" s="627"/>
      <c r="CKW201" s="627"/>
      <c r="CKX201" s="627"/>
      <c r="CKY201" s="627"/>
      <c r="CKZ201" s="627"/>
      <c r="CLA201" s="627"/>
      <c r="CLB201" s="627"/>
      <c r="CLC201" s="627"/>
      <c r="CLD201" s="627"/>
      <c r="CLE201" s="627"/>
      <c r="CLF201" s="627"/>
      <c r="CLG201" s="627"/>
      <c r="CLH201" s="627"/>
      <c r="CLI201" s="627"/>
      <c r="CLJ201" s="627"/>
      <c r="CLK201" s="627"/>
      <c r="CLL201" s="627"/>
      <c r="CLM201" s="627"/>
      <c r="CLN201" s="627"/>
      <c r="CLO201" s="627"/>
      <c r="CLP201" s="627"/>
      <c r="CLQ201" s="627"/>
      <c r="CLR201" s="627"/>
      <c r="CLS201" s="627"/>
      <c r="CLT201" s="627"/>
      <c r="CLU201" s="627"/>
      <c r="CLV201" s="627"/>
      <c r="CLW201" s="627"/>
      <c r="CLX201" s="627"/>
      <c r="CLY201" s="627"/>
      <c r="CLZ201" s="627"/>
      <c r="CMA201" s="627"/>
      <c r="CMB201" s="627"/>
      <c r="CMC201" s="627"/>
      <c r="CMD201" s="627"/>
      <c r="CME201" s="627"/>
      <c r="CMF201" s="627"/>
      <c r="CMG201" s="627"/>
      <c r="CMH201" s="627"/>
      <c r="CMI201" s="627"/>
      <c r="CMJ201" s="627"/>
      <c r="CMK201" s="627"/>
      <c r="CML201" s="627"/>
      <c r="CMM201" s="627"/>
      <c r="CMN201" s="627"/>
      <c r="CMO201" s="627"/>
      <c r="CMP201" s="627"/>
      <c r="CMQ201" s="627"/>
      <c r="CMR201" s="627"/>
      <c r="CMS201" s="627"/>
      <c r="CMT201" s="627"/>
      <c r="CMU201" s="627"/>
      <c r="CMV201" s="627"/>
      <c r="CMW201" s="627"/>
      <c r="CMX201" s="627"/>
      <c r="CMY201" s="627"/>
      <c r="CMZ201" s="627"/>
      <c r="CNA201" s="627"/>
      <c r="CNB201" s="627"/>
      <c r="CNC201" s="627"/>
      <c r="CND201" s="627"/>
      <c r="CNE201" s="627"/>
      <c r="CNF201" s="627"/>
      <c r="CNG201" s="627"/>
      <c r="CNH201" s="627"/>
      <c r="CNI201" s="627"/>
      <c r="CNJ201" s="627"/>
      <c r="CNK201" s="627"/>
      <c r="CNL201" s="627"/>
      <c r="CNM201" s="627"/>
      <c r="CNN201" s="627"/>
      <c r="CNO201" s="627"/>
      <c r="CNP201" s="627"/>
      <c r="CNQ201" s="627"/>
      <c r="CNR201" s="627"/>
      <c r="CNS201" s="627"/>
      <c r="CNT201" s="627"/>
      <c r="CNU201" s="627"/>
      <c r="CNV201" s="627"/>
      <c r="CNW201" s="627"/>
      <c r="CNX201" s="627"/>
      <c r="CNY201" s="627"/>
      <c r="CNZ201" s="627"/>
      <c r="COA201" s="627"/>
      <c r="COB201" s="627"/>
      <c r="COC201" s="627"/>
      <c r="COD201" s="627"/>
      <c r="COE201" s="627"/>
      <c r="COF201" s="627"/>
      <c r="COG201" s="627"/>
      <c r="COH201" s="627"/>
      <c r="COI201" s="627"/>
      <c r="COJ201" s="627"/>
      <c r="COK201" s="627"/>
      <c r="COL201" s="627"/>
      <c r="COM201" s="627"/>
      <c r="CON201" s="627"/>
      <c r="COO201" s="627"/>
      <c r="COP201" s="627"/>
      <c r="COQ201" s="627"/>
      <c r="COR201" s="627"/>
      <c r="COS201" s="627"/>
      <c r="COT201" s="627"/>
      <c r="COU201" s="627"/>
      <c r="COV201" s="627"/>
      <c r="COW201" s="627"/>
      <c r="COX201" s="627"/>
      <c r="COY201" s="627"/>
      <c r="COZ201" s="627"/>
      <c r="CPA201" s="627"/>
      <c r="CPB201" s="627"/>
      <c r="CPC201" s="627"/>
      <c r="CPD201" s="627"/>
      <c r="CPE201" s="627"/>
      <c r="CPF201" s="627"/>
      <c r="CPG201" s="627"/>
      <c r="CPH201" s="627"/>
      <c r="CPI201" s="627"/>
      <c r="CPJ201" s="627"/>
      <c r="CPK201" s="627"/>
      <c r="CPL201" s="627"/>
      <c r="CPM201" s="627"/>
      <c r="CPN201" s="627"/>
      <c r="CPO201" s="627"/>
      <c r="CPP201" s="627"/>
      <c r="CPQ201" s="627"/>
      <c r="CPR201" s="627"/>
      <c r="CPS201" s="627"/>
      <c r="CPT201" s="627"/>
      <c r="CPU201" s="627"/>
      <c r="CPV201" s="627"/>
      <c r="CPW201" s="627"/>
      <c r="CPX201" s="627"/>
      <c r="CPY201" s="627"/>
      <c r="CPZ201" s="627"/>
      <c r="CQA201" s="627"/>
      <c r="CQB201" s="627"/>
      <c r="CQC201" s="627"/>
      <c r="CQD201" s="627"/>
      <c r="CQE201" s="627"/>
      <c r="CQF201" s="627"/>
      <c r="CQG201" s="627"/>
      <c r="CQH201" s="627"/>
      <c r="CQI201" s="627"/>
      <c r="CQJ201" s="627"/>
      <c r="CQK201" s="627"/>
      <c r="CQL201" s="627"/>
      <c r="CQM201" s="627"/>
      <c r="CQN201" s="627"/>
      <c r="CQO201" s="627"/>
      <c r="CQP201" s="627"/>
      <c r="CQQ201" s="627"/>
      <c r="CQR201" s="627"/>
      <c r="CQS201" s="627"/>
      <c r="CQT201" s="627"/>
      <c r="CQU201" s="627"/>
      <c r="CQV201" s="627"/>
      <c r="CQW201" s="627"/>
      <c r="CQX201" s="627"/>
      <c r="CQY201" s="627"/>
      <c r="CQZ201" s="627"/>
      <c r="CRA201" s="627"/>
      <c r="CRB201" s="627"/>
      <c r="CRC201" s="627"/>
      <c r="CRD201" s="627"/>
      <c r="CRE201" s="627"/>
      <c r="CRF201" s="627"/>
      <c r="CRG201" s="627"/>
      <c r="CRH201" s="627"/>
      <c r="CRI201" s="627"/>
      <c r="CRJ201" s="627"/>
      <c r="CRK201" s="627"/>
      <c r="CRL201" s="627"/>
      <c r="CRM201" s="627"/>
      <c r="CRN201" s="627"/>
      <c r="CRO201" s="627"/>
      <c r="CRP201" s="627"/>
      <c r="CRQ201" s="627"/>
      <c r="CRR201" s="627"/>
      <c r="CRS201" s="627"/>
      <c r="CRT201" s="627"/>
      <c r="CRU201" s="627"/>
      <c r="CRV201" s="627"/>
      <c r="CRW201" s="627"/>
      <c r="CRX201" s="627"/>
      <c r="CRY201" s="627"/>
      <c r="CRZ201" s="627"/>
      <c r="CSA201" s="627"/>
      <c r="CSB201" s="627"/>
      <c r="CSC201" s="627"/>
      <c r="CSD201" s="627"/>
      <c r="CSE201" s="627"/>
      <c r="CSF201" s="627"/>
      <c r="CSG201" s="627"/>
      <c r="CSH201" s="627"/>
      <c r="CSI201" s="627"/>
      <c r="CSJ201" s="627"/>
      <c r="CSK201" s="627"/>
      <c r="CSL201" s="627"/>
      <c r="CSM201" s="627"/>
      <c r="CSN201" s="627"/>
      <c r="CSO201" s="627"/>
      <c r="CSP201" s="627"/>
      <c r="CSQ201" s="627"/>
      <c r="CSR201" s="627"/>
      <c r="CSS201" s="627"/>
      <c r="CST201" s="627"/>
      <c r="CSU201" s="627"/>
      <c r="CSV201" s="627"/>
      <c r="CSW201" s="627"/>
      <c r="CSX201" s="627"/>
      <c r="CSY201" s="627"/>
      <c r="CSZ201" s="627"/>
      <c r="CTA201" s="627"/>
      <c r="CTB201" s="627"/>
      <c r="CTC201" s="627"/>
      <c r="CTD201" s="627"/>
      <c r="CTE201" s="627"/>
      <c r="CTF201" s="627"/>
      <c r="CTG201" s="627"/>
      <c r="CTH201" s="627"/>
      <c r="CTI201" s="627"/>
      <c r="CTJ201" s="627"/>
      <c r="CTK201" s="627"/>
      <c r="CTL201" s="627"/>
      <c r="CTM201" s="627"/>
      <c r="CTN201" s="627"/>
      <c r="CTO201" s="627"/>
      <c r="CTP201" s="627"/>
      <c r="CTQ201" s="627"/>
      <c r="CTR201" s="627"/>
      <c r="CTS201" s="627"/>
      <c r="CTT201" s="627"/>
      <c r="CTU201" s="627"/>
      <c r="CTV201" s="627"/>
      <c r="CTW201" s="627"/>
      <c r="CTX201" s="627"/>
      <c r="CTY201" s="627"/>
      <c r="CTZ201" s="627"/>
      <c r="CUA201" s="627"/>
      <c r="CUB201" s="627"/>
      <c r="CUC201" s="627"/>
      <c r="CUD201" s="627"/>
      <c r="CUE201" s="627"/>
      <c r="CUF201" s="627"/>
      <c r="CUG201" s="627"/>
      <c r="CUH201" s="627"/>
      <c r="CUI201" s="627"/>
      <c r="CUJ201" s="627"/>
      <c r="CUK201" s="627"/>
      <c r="CUL201" s="627"/>
      <c r="CUM201" s="627"/>
      <c r="CUN201" s="627"/>
      <c r="CUO201" s="627"/>
      <c r="CUP201" s="627"/>
      <c r="CUQ201" s="627"/>
      <c r="CUR201" s="627"/>
      <c r="CUS201" s="627"/>
      <c r="CUT201" s="627"/>
      <c r="CUU201" s="627"/>
      <c r="CUV201" s="627"/>
      <c r="CUW201" s="627"/>
      <c r="CUX201" s="627"/>
      <c r="CUY201" s="627"/>
      <c r="CUZ201" s="627"/>
      <c r="CVA201" s="627"/>
      <c r="CVB201" s="627"/>
      <c r="CVC201" s="627"/>
      <c r="CVD201" s="627"/>
      <c r="CVE201" s="627"/>
      <c r="CVF201" s="627"/>
      <c r="CVG201" s="627"/>
      <c r="CVH201" s="627"/>
      <c r="CVI201" s="627"/>
      <c r="CVJ201" s="627"/>
      <c r="CVK201" s="627"/>
      <c r="CVL201" s="627"/>
      <c r="CVM201" s="627"/>
      <c r="CVN201" s="627"/>
      <c r="CVO201" s="627"/>
      <c r="CVP201" s="627"/>
      <c r="CVQ201" s="627"/>
      <c r="CVR201" s="627"/>
      <c r="CVS201" s="627"/>
      <c r="CVT201" s="627"/>
      <c r="CVU201" s="627"/>
      <c r="CVV201" s="627"/>
      <c r="CVW201" s="627"/>
      <c r="CVX201" s="627"/>
      <c r="CVY201" s="627"/>
      <c r="CVZ201" s="627"/>
      <c r="CWA201" s="627"/>
      <c r="CWB201" s="627"/>
      <c r="CWC201" s="627"/>
      <c r="CWD201" s="627"/>
      <c r="CWE201" s="627"/>
      <c r="CWF201" s="627"/>
      <c r="CWG201" s="627"/>
      <c r="CWH201" s="627"/>
      <c r="CWI201" s="627"/>
      <c r="CWJ201" s="627"/>
      <c r="CWK201" s="627"/>
      <c r="CWL201" s="627"/>
      <c r="CWM201" s="627"/>
      <c r="CWN201" s="627"/>
      <c r="CWO201" s="627"/>
      <c r="CWP201" s="627"/>
      <c r="CWQ201" s="627"/>
      <c r="CWR201" s="627"/>
      <c r="CWS201" s="627"/>
      <c r="CWT201" s="627"/>
      <c r="CWU201" s="627"/>
      <c r="CWV201" s="627"/>
      <c r="CWW201" s="627"/>
      <c r="CWX201" s="627"/>
      <c r="CWY201" s="627"/>
      <c r="CWZ201" s="627"/>
      <c r="CXA201" s="627"/>
      <c r="CXB201" s="627"/>
      <c r="CXC201" s="627"/>
      <c r="CXD201" s="627"/>
      <c r="CXE201" s="627"/>
      <c r="CXF201" s="627"/>
      <c r="CXG201" s="627"/>
      <c r="CXH201" s="627"/>
      <c r="CXI201" s="627"/>
      <c r="CXJ201" s="627"/>
      <c r="CXK201" s="627"/>
      <c r="CXL201" s="627"/>
      <c r="CXM201" s="627"/>
      <c r="CXN201" s="627"/>
      <c r="CXO201" s="627"/>
      <c r="CXP201" s="627"/>
      <c r="CXQ201" s="627"/>
      <c r="CXR201" s="627"/>
      <c r="CXS201" s="627"/>
      <c r="CXT201" s="627"/>
      <c r="CXU201" s="627"/>
      <c r="CXV201" s="627"/>
      <c r="CXW201" s="627"/>
      <c r="CXX201" s="627"/>
      <c r="CXY201" s="627"/>
      <c r="CXZ201" s="627"/>
      <c r="CYA201" s="627"/>
      <c r="CYB201" s="627"/>
      <c r="CYC201" s="627"/>
      <c r="CYD201" s="627"/>
      <c r="CYE201" s="627"/>
      <c r="CYF201" s="627"/>
      <c r="CYG201" s="627"/>
      <c r="CYH201" s="627"/>
      <c r="CYI201" s="627"/>
      <c r="CYJ201" s="627"/>
      <c r="CYK201" s="627"/>
      <c r="CYL201" s="627"/>
      <c r="CYM201" s="627"/>
      <c r="CYN201" s="627"/>
      <c r="CYO201" s="627"/>
      <c r="CYP201" s="627"/>
      <c r="CYQ201" s="627"/>
      <c r="CYR201" s="627"/>
      <c r="CYS201" s="627"/>
      <c r="CYT201" s="627"/>
      <c r="CYU201" s="627"/>
      <c r="CYV201" s="627"/>
      <c r="CYW201" s="627"/>
      <c r="CYX201" s="627"/>
      <c r="CYY201" s="627"/>
      <c r="CYZ201" s="627"/>
      <c r="CZA201" s="627"/>
      <c r="CZB201" s="627"/>
      <c r="CZC201" s="627"/>
      <c r="CZD201" s="627"/>
      <c r="CZE201" s="627"/>
      <c r="CZF201" s="627"/>
      <c r="CZG201" s="627"/>
      <c r="CZH201" s="627"/>
      <c r="CZI201" s="627"/>
      <c r="CZJ201" s="627"/>
      <c r="CZK201" s="627"/>
      <c r="CZL201" s="627"/>
      <c r="CZM201" s="627"/>
      <c r="CZN201" s="627"/>
      <c r="CZO201" s="627"/>
      <c r="CZP201" s="627"/>
      <c r="CZQ201" s="627"/>
      <c r="CZR201" s="627"/>
      <c r="CZS201" s="627"/>
      <c r="CZT201" s="627"/>
      <c r="CZU201" s="627"/>
      <c r="CZV201" s="627"/>
      <c r="CZW201" s="627"/>
      <c r="CZX201" s="627"/>
      <c r="CZY201" s="627"/>
      <c r="CZZ201" s="627"/>
      <c r="DAA201" s="627"/>
      <c r="DAB201" s="627"/>
      <c r="DAC201" s="627"/>
      <c r="DAD201" s="627"/>
      <c r="DAE201" s="627"/>
      <c r="DAF201" s="627"/>
      <c r="DAG201" s="627"/>
      <c r="DAH201" s="627"/>
      <c r="DAI201" s="627"/>
      <c r="DAJ201" s="627"/>
      <c r="DAK201" s="627"/>
      <c r="DAL201" s="627"/>
      <c r="DAM201" s="627"/>
      <c r="DAN201" s="627"/>
      <c r="DAO201" s="627"/>
      <c r="DAP201" s="627"/>
      <c r="DAQ201" s="627"/>
      <c r="DAR201" s="627"/>
      <c r="DAS201" s="627"/>
      <c r="DAT201" s="627"/>
      <c r="DAU201" s="627"/>
      <c r="DAV201" s="627"/>
      <c r="DAW201" s="627"/>
      <c r="DAX201" s="627"/>
      <c r="DAY201" s="627"/>
      <c r="DAZ201" s="627"/>
      <c r="DBA201" s="627"/>
      <c r="DBB201" s="627"/>
      <c r="DBC201" s="627"/>
      <c r="DBD201" s="627"/>
      <c r="DBE201" s="627"/>
      <c r="DBF201" s="627"/>
      <c r="DBG201" s="627"/>
      <c r="DBH201" s="627"/>
      <c r="DBI201" s="627"/>
      <c r="DBJ201" s="627"/>
      <c r="DBK201" s="627"/>
      <c r="DBL201" s="627"/>
      <c r="DBM201" s="627"/>
      <c r="DBN201" s="627"/>
      <c r="DBO201" s="627"/>
      <c r="DBP201" s="627"/>
      <c r="DBQ201" s="627"/>
      <c r="DBR201" s="627"/>
      <c r="DBS201" s="627"/>
      <c r="DBT201" s="627"/>
      <c r="DBU201" s="627"/>
      <c r="DBV201" s="627"/>
      <c r="DBW201" s="627"/>
      <c r="DBX201" s="627"/>
      <c r="DBY201" s="627"/>
      <c r="DBZ201" s="627"/>
      <c r="DCA201" s="627"/>
      <c r="DCB201" s="627"/>
      <c r="DCC201" s="627"/>
      <c r="DCD201" s="627"/>
      <c r="DCE201" s="627"/>
      <c r="DCF201" s="627"/>
      <c r="DCG201" s="627"/>
      <c r="DCH201" s="627"/>
      <c r="DCI201" s="627"/>
      <c r="DCJ201" s="627"/>
      <c r="DCK201" s="627"/>
      <c r="DCL201" s="627"/>
      <c r="DCM201" s="627"/>
      <c r="DCN201" s="627"/>
      <c r="DCO201" s="627"/>
      <c r="DCP201" s="627"/>
      <c r="DCQ201" s="627"/>
      <c r="DCR201" s="627"/>
      <c r="DCS201" s="627"/>
      <c r="DCT201" s="627"/>
      <c r="DCU201" s="627"/>
      <c r="DCV201" s="627"/>
      <c r="DCW201" s="627"/>
      <c r="DCX201" s="627"/>
      <c r="DCY201" s="627"/>
      <c r="DCZ201" s="627"/>
      <c r="DDA201" s="627"/>
      <c r="DDB201" s="627"/>
      <c r="DDC201" s="627"/>
      <c r="DDD201" s="627"/>
      <c r="DDE201" s="627"/>
      <c r="DDF201" s="627"/>
      <c r="DDG201" s="627"/>
      <c r="DDH201" s="627"/>
      <c r="DDI201" s="627"/>
      <c r="DDJ201" s="627"/>
      <c r="DDK201" s="627"/>
      <c r="DDL201" s="627"/>
      <c r="DDM201" s="627"/>
      <c r="DDN201" s="627"/>
      <c r="DDO201" s="627"/>
      <c r="DDP201" s="627"/>
      <c r="DDQ201" s="627"/>
      <c r="DDR201" s="627"/>
      <c r="DDS201" s="627"/>
      <c r="DDT201" s="627"/>
      <c r="DDU201" s="627"/>
      <c r="DDV201" s="627"/>
      <c r="DDW201" s="627"/>
      <c r="DDX201" s="627"/>
      <c r="DDY201" s="627"/>
      <c r="DDZ201" s="627"/>
      <c r="DEA201" s="627"/>
      <c r="DEB201" s="627"/>
      <c r="DEC201" s="627"/>
      <c r="DED201" s="627"/>
      <c r="DEE201" s="627"/>
      <c r="DEF201" s="627"/>
      <c r="DEG201" s="627"/>
      <c r="DEH201" s="627"/>
      <c r="DEI201" s="627"/>
      <c r="DEJ201" s="627"/>
      <c r="DEK201" s="627"/>
      <c r="DEL201" s="627"/>
      <c r="DEM201" s="627"/>
      <c r="DEN201" s="627"/>
      <c r="DEO201" s="627"/>
      <c r="DEP201" s="627"/>
      <c r="DEQ201" s="627"/>
      <c r="DER201" s="627"/>
      <c r="DES201" s="627"/>
      <c r="DET201" s="627"/>
      <c r="DEU201" s="627"/>
      <c r="DEV201" s="627"/>
      <c r="DEW201" s="627"/>
      <c r="DEX201" s="627"/>
      <c r="DEY201" s="627"/>
      <c r="DEZ201" s="627"/>
      <c r="DFA201" s="627"/>
      <c r="DFB201" s="627"/>
      <c r="DFC201" s="627"/>
      <c r="DFD201" s="627"/>
      <c r="DFE201" s="627"/>
      <c r="DFF201" s="627"/>
      <c r="DFG201" s="627"/>
      <c r="DFH201" s="627"/>
      <c r="DFI201" s="627"/>
      <c r="DFJ201" s="627"/>
      <c r="DFK201" s="627"/>
      <c r="DFL201" s="627"/>
      <c r="DFM201" s="627"/>
      <c r="DFN201" s="627"/>
      <c r="DFO201" s="627"/>
      <c r="DFP201" s="627"/>
      <c r="DFQ201" s="627"/>
      <c r="DFR201" s="627"/>
      <c r="DFS201" s="627"/>
      <c r="DFT201" s="627"/>
      <c r="DFU201" s="627"/>
      <c r="DFV201" s="627"/>
      <c r="DFW201" s="627"/>
      <c r="DFX201" s="627"/>
      <c r="DFY201" s="627"/>
      <c r="DFZ201" s="627"/>
      <c r="DGA201" s="627"/>
      <c r="DGB201" s="627"/>
      <c r="DGC201" s="627"/>
      <c r="DGD201" s="627"/>
      <c r="DGE201" s="627"/>
      <c r="DGF201" s="627"/>
      <c r="DGG201" s="627"/>
      <c r="DGH201" s="627"/>
      <c r="DGI201" s="627"/>
      <c r="DGJ201" s="627"/>
      <c r="DGK201" s="627"/>
      <c r="DGL201" s="627"/>
      <c r="DGM201" s="627"/>
      <c r="DGN201" s="627"/>
      <c r="DGO201" s="627"/>
      <c r="DGP201" s="627"/>
      <c r="DGQ201" s="627"/>
      <c r="DGR201" s="627"/>
      <c r="DGS201" s="627"/>
      <c r="DGT201" s="627"/>
      <c r="DGU201" s="627"/>
      <c r="DGV201" s="627"/>
      <c r="DGW201" s="627"/>
      <c r="DGX201" s="627"/>
      <c r="DGY201" s="627"/>
      <c r="DGZ201" s="627"/>
      <c r="DHA201" s="627"/>
      <c r="DHB201" s="627"/>
      <c r="DHC201" s="627"/>
      <c r="DHD201" s="627"/>
      <c r="DHE201" s="627"/>
      <c r="DHF201" s="627"/>
      <c r="DHG201" s="627"/>
      <c r="DHH201" s="627"/>
      <c r="DHI201" s="627"/>
      <c r="DHJ201" s="627"/>
      <c r="DHK201" s="627"/>
      <c r="DHL201" s="627"/>
      <c r="DHM201" s="627"/>
      <c r="DHN201" s="627"/>
      <c r="DHO201" s="627"/>
      <c r="DHP201" s="627"/>
      <c r="DHQ201" s="627"/>
      <c r="DHR201" s="627"/>
      <c r="DHS201" s="627"/>
      <c r="DHT201" s="627"/>
      <c r="DHU201" s="627"/>
      <c r="DHV201" s="627"/>
      <c r="DHW201" s="627"/>
      <c r="DHX201" s="627"/>
      <c r="DHY201" s="627"/>
      <c r="DHZ201" s="627"/>
      <c r="DIA201" s="627"/>
      <c r="DIB201" s="627"/>
      <c r="DIC201" s="627"/>
      <c r="DID201" s="627"/>
      <c r="DIE201" s="627"/>
      <c r="DIF201" s="627"/>
      <c r="DIG201" s="627"/>
      <c r="DIH201" s="627"/>
      <c r="DII201" s="627"/>
      <c r="DIJ201" s="627"/>
      <c r="DIK201" s="627"/>
      <c r="DIL201" s="627"/>
      <c r="DIM201" s="627"/>
      <c r="DIN201" s="627"/>
      <c r="DIO201" s="627"/>
      <c r="DIP201" s="627"/>
      <c r="DIQ201" s="627"/>
      <c r="DIR201" s="627"/>
      <c r="DIS201" s="627"/>
      <c r="DIT201" s="627"/>
      <c r="DIU201" s="627"/>
      <c r="DIV201" s="627"/>
      <c r="DIW201" s="627"/>
      <c r="DIX201" s="627"/>
      <c r="DIY201" s="627"/>
      <c r="DIZ201" s="627"/>
      <c r="DJA201" s="627"/>
      <c r="DJB201" s="627"/>
      <c r="DJC201" s="627"/>
      <c r="DJD201" s="627"/>
      <c r="DJE201" s="627"/>
      <c r="DJF201" s="627"/>
      <c r="DJG201" s="627"/>
      <c r="DJH201" s="627"/>
      <c r="DJI201" s="627"/>
      <c r="DJJ201" s="627"/>
      <c r="DJK201" s="627"/>
      <c r="DJL201" s="627"/>
      <c r="DJM201" s="627"/>
      <c r="DJN201" s="627"/>
      <c r="DJO201" s="627"/>
      <c r="DJP201" s="627"/>
      <c r="DJQ201" s="627"/>
      <c r="DJR201" s="627"/>
      <c r="DJS201" s="627"/>
      <c r="DJT201" s="627"/>
      <c r="DJU201" s="627"/>
      <c r="DJV201" s="627"/>
      <c r="DJW201" s="627"/>
      <c r="DJX201" s="627"/>
      <c r="DJY201" s="627"/>
      <c r="DJZ201" s="627"/>
      <c r="DKA201" s="627"/>
      <c r="DKB201" s="627"/>
      <c r="DKC201" s="627"/>
      <c r="DKD201" s="627"/>
      <c r="DKE201" s="627"/>
      <c r="DKF201" s="627"/>
      <c r="DKG201" s="627"/>
      <c r="DKH201" s="627"/>
      <c r="DKI201" s="627"/>
      <c r="DKJ201" s="627"/>
      <c r="DKK201" s="627"/>
      <c r="DKL201" s="627"/>
      <c r="DKM201" s="627"/>
      <c r="DKN201" s="627"/>
      <c r="DKO201" s="627"/>
      <c r="DKP201" s="627"/>
      <c r="DKQ201" s="627"/>
      <c r="DKR201" s="627"/>
      <c r="DKS201" s="627"/>
      <c r="DKT201" s="627"/>
      <c r="DKU201" s="627"/>
      <c r="DKV201" s="627"/>
      <c r="DKW201" s="627"/>
      <c r="DKX201" s="627"/>
      <c r="DKY201" s="627"/>
      <c r="DKZ201" s="627"/>
      <c r="DLA201" s="627"/>
      <c r="DLB201" s="627"/>
      <c r="DLC201" s="627"/>
      <c r="DLD201" s="627"/>
      <c r="DLE201" s="627"/>
      <c r="DLF201" s="627"/>
      <c r="DLG201" s="627"/>
      <c r="DLH201" s="627"/>
      <c r="DLI201" s="627"/>
      <c r="DLJ201" s="627"/>
      <c r="DLK201" s="627"/>
      <c r="DLL201" s="627"/>
      <c r="DLM201" s="627"/>
      <c r="DLN201" s="627"/>
      <c r="DLO201" s="627"/>
      <c r="DLP201" s="627"/>
      <c r="DLQ201" s="627"/>
      <c r="DLR201" s="627"/>
      <c r="DLS201" s="627"/>
      <c r="DLT201" s="627"/>
      <c r="DLU201" s="627"/>
      <c r="DLV201" s="627"/>
      <c r="DLW201" s="627"/>
      <c r="DLX201" s="627"/>
      <c r="DLY201" s="627"/>
      <c r="DLZ201" s="627"/>
      <c r="DMA201" s="627"/>
      <c r="DMB201" s="627"/>
      <c r="DMC201" s="627"/>
      <c r="DMD201" s="627"/>
      <c r="DME201" s="627"/>
      <c r="DMF201" s="627"/>
      <c r="DMG201" s="627"/>
      <c r="DMH201" s="627"/>
      <c r="DMI201" s="627"/>
      <c r="DMJ201" s="627"/>
      <c r="DMK201" s="627"/>
      <c r="DML201" s="627"/>
      <c r="DMM201" s="627"/>
      <c r="DMN201" s="627"/>
      <c r="DMO201" s="627"/>
      <c r="DMP201" s="627"/>
      <c r="DMQ201" s="627"/>
      <c r="DMR201" s="627"/>
      <c r="DMS201" s="627"/>
      <c r="DMT201" s="627"/>
      <c r="DMU201" s="627"/>
      <c r="DMV201" s="627"/>
      <c r="DMW201" s="627"/>
      <c r="DMX201" s="627"/>
      <c r="DMY201" s="627"/>
      <c r="DMZ201" s="627"/>
      <c r="DNA201" s="627"/>
      <c r="DNB201" s="627"/>
      <c r="DNC201" s="627"/>
      <c r="DND201" s="627"/>
      <c r="DNE201" s="627"/>
      <c r="DNF201" s="627"/>
      <c r="DNG201" s="627"/>
      <c r="DNH201" s="627"/>
      <c r="DNI201" s="627"/>
      <c r="DNJ201" s="627"/>
      <c r="DNK201" s="627"/>
      <c r="DNL201" s="627"/>
      <c r="DNM201" s="627"/>
      <c r="DNN201" s="627"/>
      <c r="DNO201" s="627"/>
      <c r="DNP201" s="627"/>
      <c r="DNQ201" s="627"/>
      <c r="DNR201" s="627"/>
      <c r="DNS201" s="627"/>
      <c r="DNT201" s="627"/>
      <c r="DNU201" s="627"/>
      <c r="DNV201" s="627"/>
      <c r="DNW201" s="627"/>
      <c r="DNX201" s="627"/>
      <c r="DNY201" s="627"/>
      <c r="DNZ201" s="627"/>
      <c r="DOA201" s="627"/>
      <c r="DOB201" s="627"/>
      <c r="DOC201" s="627"/>
      <c r="DOD201" s="627"/>
      <c r="DOE201" s="627"/>
      <c r="DOF201" s="627"/>
      <c r="DOG201" s="627"/>
      <c r="DOH201" s="627"/>
      <c r="DOI201" s="627"/>
      <c r="DOJ201" s="627"/>
      <c r="DOK201" s="627"/>
      <c r="DOL201" s="627"/>
      <c r="DOM201" s="627"/>
      <c r="DON201" s="627"/>
      <c r="DOO201" s="627"/>
      <c r="DOP201" s="627"/>
      <c r="DOQ201" s="627"/>
      <c r="DOR201" s="627"/>
      <c r="DOS201" s="627"/>
      <c r="DOT201" s="627"/>
      <c r="DOU201" s="627"/>
      <c r="DOV201" s="627"/>
      <c r="DOW201" s="627"/>
      <c r="DOX201" s="627"/>
      <c r="DOY201" s="627"/>
      <c r="DOZ201" s="627"/>
      <c r="DPA201" s="627"/>
      <c r="DPB201" s="627"/>
      <c r="DPC201" s="627"/>
      <c r="DPD201" s="627"/>
      <c r="DPE201" s="627"/>
      <c r="DPF201" s="627"/>
      <c r="DPG201" s="627"/>
      <c r="DPH201" s="627"/>
      <c r="DPI201" s="627"/>
      <c r="DPJ201" s="627"/>
      <c r="DPK201" s="627"/>
      <c r="DPL201" s="627"/>
      <c r="DPM201" s="627"/>
      <c r="DPN201" s="627"/>
      <c r="DPO201" s="627"/>
      <c r="DPP201" s="627"/>
      <c r="DPQ201" s="627"/>
      <c r="DPR201" s="627"/>
      <c r="DPS201" s="627"/>
      <c r="DPT201" s="627"/>
      <c r="DPU201" s="627"/>
      <c r="DPV201" s="627"/>
      <c r="DPW201" s="627"/>
      <c r="DPX201" s="627"/>
      <c r="DPY201" s="627"/>
      <c r="DPZ201" s="627"/>
      <c r="DQA201" s="627"/>
      <c r="DQB201" s="627"/>
      <c r="DQC201" s="627"/>
      <c r="DQD201" s="627"/>
      <c r="DQE201" s="627"/>
      <c r="DQF201" s="627"/>
      <c r="DQG201" s="627"/>
      <c r="DQH201" s="627"/>
      <c r="DQI201" s="627"/>
      <c r="DQJ201" s="627"/>
      <c r="DQK201" s="627"/>
      <c r="DQL201" s="627"/>
      <c r="DQM201" s="627"/>
      <c r="DQN201" s="627"/>
      <c r="DQO201" s="627"/>
      <c r="DQP201" s="627"/>
      <c r="DQQ201" s="627"/>
      <c r="DQR201" s="627"/>
      <c r="DQS201" s="627"/>
      <c r="DQT201" s="627"/>
      <c r="DQU201" s="627"/>
      <c r="DQV201" s="627"/>
      <c r="DQW201" s="627"/>
      <c r="DQX201" s="627"/>
      <c r="DQY201" s="627"/>
      <c r="DQZ201" s="627"/>
      <c r="DRA201" s="627"/>
      <c r="DRB201" s="627"/>
      <c r="DRC201" s="627"/>
      <c r="DRD201" s="627"/>
      <c r="DRE201" s="627"/>
      <c r="DRF201" s="627"/>
      <c r="DRG201" s="627"/>
      <c r="DRH201" s="627"/>
      <c r="DRI201" s="627"/>
      <c r="DRJ201" s="627"/>
      <c r="DRK201" s="627"/>
      <c r="DRL201" s="627"/>
      <c r="DRM201" s="627"/>
      <c r="DRN201" s="627"/>
      <c r="DRO201" s="627"/>
      <c r="DRP201" s="627"/>
      <c r="DRQ201" s="627"/>
      <c r="DRR201" s="627"/>
      <c r="DRS201" s="627"/>
      <c r="DRT201" s="627"/>
      <c r="DRU201" s="627"/>
      <c r="DRV201" s="627"/>
      <c r="DRW201" s="627"/>
      <c r="DRX201" s="627"/>
      <c r="DRY201" s="627"/>
      <c r="DRZ201" s="627"/>
      <c r="DSA201" s="627"/>
      <c r="DSB201" s="627"/>
      <c r="DSC201" s="627"/>
      <c r="DSD201" s="627"/>
      <c r="DSE201" s="627"/>
      <c r="DSF201" s="627"/>
      <c r="DSG201" s="627"/>
      <c r="DSH201" s="627"/>
      <c r="DSI201" s="627"/>
      <c r="DSJ201" s="627"/>
      <c r="DSK201" s="627"/>
      <c r="DSL201" s="627"/>
      <c r="DSM201" s="627"/>
      <c r="DSN201" s="627"/>
      <c r="DSO201" s="627"/>
      <c r="DSP201" s="627"/>
      <c r="DSQ201" s="627"/>
      <c r="DSR201" s="627"/>
      <c r="DSS201" s="627"/>
      <c r="DST201" s="627"/>
      <c r="DSU201" s="627"/>
      <c r="DSV201" s="627"/>
      <c r="DSW201" s="627"/>
      <c r="DSX201" s="627"/>
      <c r="DSY201" s="627"/>
      <c r="DSZ201" s="627"/>
      <c r="DTA201" s="627"/>
      <c r="DTB201" s="627"/>
      <c r="DTC201" s="627"/>
      <c r="DTD201" s="627"/>
      <c r="DTE201" s="627"/>
      <c r="DTF201" s="627"/>
      <c r="DTG201" s="627"/>
      <c r="DTH201" s="627"/>
      <c r="DTI201" s="627"/>
      <c r="DTJ201" s="627"/>
      <c r="DTK201" s="627"/>
      <c r="DTL201" s="627"/>
      <c r="DTM201" s="627"/>
      <c r="DTN201" s="627"/>
      <c r="DTO201" s="627"/>
      <c r="DTP201" s="627"/>
      <c r="DTQ201" s="627"/>
      <c r="DTR201" s="627"/>
      <c r="DTS201" s="627"/>
      <c r="DTT201" s="627"/>
      <c r="DTU201" s="627"/>
      <c r="DTV201" s="627"/>
      <c r="DTW201" s="627"/>
      <c r="DTX201" s="627"/>
      <c r="DTY201" s="627"/>
      <c r="DTZ201" s="627"/>
      <c r="DUA201" s="627"/>
      <c r="DUB201" s="627"/>
      <c r="DUC201" s="627"/>
      <c r="DUD201" s="627"/>
      <c r="DUE201" s="627"/>
      <c r="DUF201" s="627"/>
      <c r="DUG201" s="627"/>
      <c r="DUH201" s="627"/>
      <c r="DUI201" s="627"/>
      <c r="DUJ201" s="627"/>
      <c r="DUK201" s="627"/>
      <c r="DUL201" s="627"/>
      <c r="DUM201" s="627"/>
      <c r="DUN201" s="627"/>
      <c r="DUO201" s="627"/>
      <c r="DUP201" s="627"/>
      <c r="DUQ201" s="627"/>
      <c r="DUR201" s="627"/>
      <c r="DUS201" s="627"/>
      <c r="DUT201" s="627"/>
      <c r="DUU201" s="627"/>
      <c r="DUV201" s="627"/>
      <c r="DUW201" s="627"/>
      <c r="DUX201" s="627"/>
      <c r="DUY201" s="627"/>
      <c r="DUZ201" s="627"/>
      <c r="DVA201" s="627"/>
      <c r="DVB201" s="627"/>
      <c r="DVC201" s="627"/>
      <c r="DVD201" s="627"/>
      <c r="DVE201" s="627"/>
      <c r="DVF201" s="627"/>
      <c r="DVG201" s="627"/>
      <c r="DVH201" s="627"/>
      <c r="DVI201" s="627"/>
      <c r="DVJ201" s="627"/>
      <c r="DVK201" s="627"/>
      <c r="DVL201" s="627"/>
      <c r="DVM201" s="627"/>
      <c r="DVN201" s="627"/>
      <c r="DVO201" s="627"/>
      <c r="DVP201" s="627"/>
      <c r="DVQ201" s="627"/>
      <c r="DVR201" s="627"/>
      <c r="DVS201" s="627"/>
      <c r="DVT201" s="627"/>
      <c r="DVU201" s="627"/>
      <c r="DVV201" s="627"/>
      <c r="DVW201" s="627"/>
      <c r="DVX201" s="627"/>
      <c r="DVY201" s="627"/>
      <c r="DVZ201" s="627"/>
      <c r="DWA201" s="627"/>
      <c r="DWB201" s="627"/>
      <c r="DWC201" s="627"/>
      <c r="DWD201" s="627"/>
      <c r="DWE201" s="627"/>
      <c r="DWF201" s="627"/>
      <c r="DWG201" s="627"/>
      <c r="DWH201" s="627"/>
      <c r="DWI201" s="627"/>
      <c r="DWJ201" s="627"/>
      <c r="DWK201" s="627"/>
      <c r="DWL201" s="627"/>
      <c r="DWM201" s="627"/>
      <c r="DWN201" s="627"/>
      <c r="DWO201" s="627"/>
      <c r="DWP201" s="627"/>
      <c r="DWQ201" s="627"/>
      <c r="DWR201" s="627"/>
      <c r="DWS201" s="627"/>
      <c r="DWT201" s="627"/>
      <c r="DWU201" s="627"/>
      <c r="DWV201" s="627"/>
      <c r="DWW201" s="627"/>
      <c r="DWX201" s="627"/>
      <c r="DWY201" s="627"/>
      <c r="DWZ201" s="627"/>
      <c r="DXA201" s="627"/>
      <c r="DXB201" s="627"/>
      <c r="DXC201" s="627"/>
      <c r="DXD201" s="627"/>
      <c r="DXE201" s="627"/>
      <c r="DXF201" s="627"/>
      <c r="DXG201" s="627"/>
      <c r="DXH201" s="627"/>
      <c r="DXI201" s="627"/>
      <c r="DXJ201" s="627"/>
      <c r="DXK201" s="627"/>
      <c r="DXL201" s="627"/>
      <c r="DXM201" s="627"/>
      <c r="DXN201" s="627"/>
      <c r="DXO201" s="627"/>
      <c r="DXP201" s="627"/>
      <c r="DXQ201" s="627"/>
      <c r="DXR201" s="627"/>
      <c r="DXS201" s="627"/>
      <c r="DXT201" s="627"/>
      <c r="DXU201" s="627"/>
      <c r="DXV201" s="627"/>
      <c r="DXW201" s="627"/>
      <c r="DXX201" s="627"/>
      <c r="DXY201" s="627"/>
      <c r="DXZ201" s="627"/>
      <c r="DYA201" s="627"/>
      <c r="DYB201" s="627"/>
      <c r="DYC201" s="627"/>
      <c r="DYD201" s="627"/>
      <c r="DYE201" s="627"/>
      <c r="DYF201" s="627"/>
      <c r="DYG201" s="627"/>
      <c r="DYH201" s="627"/>
      <c r="DYI201" s="627"/>
      <c r="DYJ201" s="627"/>
      <c r="DYK201" s="627"/>
      <c r="DYL201" s="627"/>
      <c r="DYM201" s="627"/>
      <c r="DYN201" s="627"/>
      <c r="DYO201" s="627"/>
      <c r="DYP201" s="627"/>
      <c r="DYQ201" s="627"/>
      <c r="DYR201" s="627"/>
      <c r="DYS201" s="627"/>
      <c r="DYT201" s="627"/>
      <c r="DYU201" s="627"/>
      <c r="DYV201" s="627"/>
      <c r="DYW201" s="627"/>
      <c r="DYX201" s="627"/>
      <c r="DYY201" s="627"/>
      <c r="DYZ201" s="627"/>
      <c r="DZA201" s="627"/>
      <c r="DZB201" s="627"/>
      <c r="DZC201" s="627"/>
      <c r="DZD201" s="627"/>
      <c r="DZE201" s="627"/>
      <c r="DZF201" s="627"/>
      <c r="DZG201" s="627"/>
      <c r="DZH201" s="627"/>
      <c r="DZI201" s="627"/>
      <c r="DZJ201" s="627"/>
      <c r="DZK201" s="627"/>
      <c r="DZL201" s="627"/>
      <c r="DZM201" s="627"/>
      <c r="DZN201" s="627"/>
      <c r="DZO201" s="627"/>
      <c r="DZP201" s="627"/>
      <c r="DZQ201" s="627"/>
      <c r="DZR201" s="627"/>
      <c r="DZS201" s="627"/>
      <c r="DZT201" s="627"/>
      <c r="DZU201" s="627"/>
      <c r="DZV201" s="627"/>
      <c r="DZW201" s="627"/>
      <c r="DZX201" s="627"/>
      <c r="DZY201" s="627"/>
      <c r="DZZ201" s="627"/>
      <c r="EAA201" s="627"/>
      <c r="EAB201" s="627"/>
      <c r="EAC201" s="627"/>
      <c r="EAD201" s="627"/>
      <c r="EAE201" s="627"/>
      <c r="EAF201" s="627"/>
      <c r="EAG201" s="627"/>
      <c r="EAH201" s="627"/>
      <c r="EAI201" s="627"/>
      <c r="EAJ201" s="627"/>
      <c r="EAK201" s="627"/>
      <c r="EAL201" s="627"/>
      <c r="EAM201" s="627"/>
      <c r="EAN201" s="627"/>
      <c r="EAO201" s="627"/>
      <c r="EAP201" s="627"/>
      <c r="EAQ201" s="627"/>
      <c r="EAR201" s="627"/>
      <c r="EAS201" s="627"/>
      <c r="EAT201" s="627"/>
      <c r="EAU201" s="627"/>
      <c r="EAV201" s="627"/>
      <c r="EAW201" s="627"/>
      <c r="EAX201" s="627"/>
      <c r="EAY201" s="627"/>
      <c r="EAZ201" s="627"/>
      <c r="EBA201" s="627"/>
      <c r="EBB201" s="627"/>
      <c r="EBC201" s="627"/>
      <c r="EBD201" s="627"/>
      <c r="EBE201" s="627"/>
      <c r="EBF201" s="627"/>
      <c r="EBG201" s="627"/>
      <c r="EBH201" s="627"/>
      <c r="EBI201" s="627"/>
      <c r="EBJ201" s="627"/>
      <c r="EBK201" s="627"/>
      <c r="EBL201" s="627"/>
      <c r="EBM201" s="627"/>
      <c r="EBN201" s="627"/>
      <c r="EBO201" s="627"/>
      <c r="EBP201" s="627"/>
      <c r="EBQ201" s="627"/>
      <c r="EBR201" s="627"/>
      <c r="EBS201" s="627"/>
      <c r="EBT201" s="627"/>
      <c r="EBU201" s="627"/>
      <c r="EBV201" s="627"/>
      <c r="EBW201" s="627"/>
      <c r="EBX201" s="627"/>
      <c r="EBY201" s="627"/>
      <c r="EBZ201" s="627"/>
      <c r="ECA201" s="627"/>
      <c r="ECB201" s="627"/>
      <c r="ECC201" s="627"/>
      <c r="ECD201" s="627"/>
      <c r="ECE201" s="627"/>
      <c r="ECF201" s="627"/>
      <c r="ECG201" s="627"/>
      <c r="ECH201" s="627"/>
      <c r="ECI201" s="627"/>
      <c r="ECJ201" s="627"/>
      <c r="ECK201" s="627"/>
      <c r="ECL201" s="627"/>
      <c r="ECM201" s="627"/>
      <c r="ECN201" s="627"/>
      <c r="ECO201" s="627"/>
      <c r="ECP201" s="627"/>
      <c r="ECQ201" s="627"/>
      <c r="ECR201" s="627"/>
      <c r="ECS201" s="627"/>
      <c r="ECT201" s="627"/>
      <c r="ECU201" s="627"/>
      <c r="ECV201" s="627"/>
      <c r="ECW201" s="627"/>
      <c r="ECX201" s="627"/>
      <c r="ECY201" s="627"/>
      <c r="ECZ201" s="627"/>
      <c r="EDA201" s="627"/>
      <c r="EDB201" s="627"/>
      <c r="EDC201" s="627"/>
      <c r="EDD201" s="627"/>
      <c r="EDE201" s="627"/>
      <c r="EDF201" s="627"/>
      <c r="EDG201" s="627"/>
      <c r="EDH201" s="627"/>
      <c r="EDI201" s="627"/>
      <c r="EDJ201" s="627"/>
      <c r="EDK201" s="627"/>
      <c r="EDL201" s="627"/>
      <c r="EDM201" s="627"/>
      <c r="EDN201" s="627"/>
      <c r="EDO201" s="627"/>
      <c r="EDP201" s="627"/>
      <c r="EDQ201" s="627"/>
      <c r="EDR201" s="627"/>
      <c r="EDS201" s="627"/>
      <c r="EDT201" s="627"/>
      <c r="EDU201" s="627"/>
      <c r="EDV201" s="627"/>
      <c r="EDW201" s="627"/>
      <c r="EDX201" s="627"/>
      <c r="EDY201" s="627"/>
      <c r="EDZ201" s="627"/>
      <c r="EEA201" s="627"/>
      <c r="EEB201" s="627"/>
      <c r="EEC201" s="627"/>
      <c r="EED201" s="627"/>
      <c r="EEE201" s="627"/>
      <c r="EEF201" s="627"/>
      <c r="EEG201" s="627"/>
      <c r="EEH201" s="627"/>
      <c r="EEI201" s="627"/>
      <c r="EEJ201" s="627"/>
      <c r="EEK201" s="627"/>
      <c r="EEL201" s="627"/>
      <c r="EEM201" s="627"/>
      <c r="EEN201" s="627"/>
      <c r="EEO201" s="627"/>
      <c r="EEP201" s="627"/>
      <c r="EEQ201" s="627"/>
      <c r="EER201" s="627"/>
      <c r="EES201" s="627"/>
      <c r="EET201" s="627"/>
      <c r="EEU201" s="627"/>
      <c r="EEV201" s="627"/>
      <c r="EEW201" s="627"/>
      <c r="EEX201" s="627"/>
      <c r="EEY201" s="627"/>
      <c r="EEZ201" s="627"/>
      <c r="EFA201" s="627"/>
      <c r="EFB201" s="627"/>
      <c r="EFC201" s="627"/>
      <c r="EFD201" s="627"/>
      <c r="EFE201" s="627"/>
      <c r="EFF201" s="627"/>
      <c r="EFG201" s="627"/>
      <c r="EFH201" s="627"/>
      <c r="EFI201" s="627"/>
      <c r="EFJ201" s="627"/>
      <c r="EFK201" s="627"/>
      <c r="EFL201" s="627"/>
      <c r="EFM201" s="627"/>
      <c r="EFN201" s="627"/>
      <c r="EFO201" s="627"/>
      <c r="EFP201" s="627"/>
      <c r="EFQ201" s="627"/>
      <c r="EFR201" s="627"/>
      <c r="EFS201" s="627"/>
      <c r="EFT201" s="627"/>
      <c r="EFU201" s="627"/>
      <c r="EFV201" s="627"/>
      <c r="EFW201" s="627"/>
      <c r="EFX201" s="627"/>
      <c r="EFY201" s="627"/>
      <c r="EFZ201" s="627"/>
      <c r="EGA201" s="627"/>
      <c r="EGB201" s="627"/>
      <c r="EGC201" s="627"/>
      <c r="EGD201" s="627"/>
      <c r="EGE201" s="627"/>
      <c r="EGF201" s="627"/>
      <c r="EGG201" s="627"/>
      <c r="EGH201" s="627"/>
      <c r="EGI201" s="627"/>
      <c r="EGJ201" s="627"/>
      <c r="EGK201" s="627"/>
      <c r="EGL201" s="627"/>
      <c r="EGM201" s="627"/>
      <c r="EGN201" s="627"/>
      <c r="EGO201" s="627"/>
      <c r="EGP201" s="627"/>
      <c r="EGQ201" s="627"/>
      <c r="EGR201" s="627"/>
      <c r="EGS201" s="627"/>
      <c r="EGT201" s="627"/>
      <c r="EGU201" s="627"/>
      <c r="EGV201" s="627"/>
      <c r="EGW201" s="627"/>
      <c r="EGX201" s="627"/>
      <c r="EGY201" s="627"/>
      <c r="EGZ201" s="627"/>
      <c r="EHA201" s="627"/>
      <c r="EHB201" s="627"/>
      <c r="EHC201" s="627"/>
      <c r="EHD201" s="627"/>
      <c r="EHE201" s="627"/>
      <c r="EHF201" s="627"/>
      <c r="EHG201" s="627"/>
      <c r="EHH201" s="627"/>
      <c r="EHI201" s="627"/>
      <c r="EHJ201" s="627"/>
      <c r="EHK201" s="627"/>
      <c r="EHL201" s="627"/>
      <c r="EHM201" s="627"/>
      <c r="EHN201" s="627"/>
      <c r="EHO201" s="627"/>
      <c r="EHP201" s="627"/>
      <c r="EHQ201" s="627"/>
      <c r="EHR201" s="627"/>
      <c r="EHS201" s="627"/>
      <c r="EHT201" s="627"/>
      <c r="EHU201" s="627"/>
      <c r="EHV201" s="627"/>
      <c r="EHW201" s="627"/>
      <c r="EHX201" s="627"/>
      <c r="EHY201" s="627"/>
      <c r="EHZ201" s="627"/>
      <c r="EIA201" s="627"/>
      <c r="EIB201" s="627"/>
      <c r="EIC201" s="627"/>
      <c r="EID201" s="627"/>
      <c r="EIE201" s="627"/>
      <c r="EIF201" s="627"/>
      <c r="EIG201" s="627"/>
      <c r="EIH201" s="627"/>
      <c r="EII201" s="627"/>
      <c r="EIJ201" s="627"/>
      <c r="EIK201" s="627"/>
      <c r="EIL201" s="627"/>
      <c r="EIM201" s="627"/>
      <c r="EIN201" s="627"/>
      <c r="EIO201" s="627"/>
      <c r="EIP201" s="627"/>
      <c r="EIQ201" s="627"/>
      <c r="EIR201" s="627"/>
      <c r="EIS201" s="627"/>
      <c r="EIT201" s="627"/>
      <c r="EIU201" s="627"/>
      <c r="EIV201" s="627"/>
      <c r="EIW201" s="627"/>
      <c r="EIX201" s="627"/>
      <c r="EIY201" s="627"/>
      <c r="EIZ201" s="627"/>
      <c r="EJA201" s="627"/>
      <c r="EJB201" s="627"/>
      <c r="EJC201" s="627"/>
      <c r="EJD201" s="627"/>
      <c r="EJE201" s="627"/>
      <c r="EJF201" s="627"/>
      <c r="EJG201" s="627"/>
      <c r="EJH201" s="627"/>
      <c r="EJI201" s="627"/>
      <c r="EJJ201" s="627"/>
      <c r="EJK201" s="627"/>
      <c r="EJL201" s="627"/>
      <c r="EJM201" s="627"/>
      <c r="EJN201" s="627"/>
      <c r="EJO201" s="627"/>
      <c r="EJP201" s="627"/>
      <c r="EJQ201" s="627"/>
      <c r="EJR201" s="627"/>
      <c r="EJS201" s="627"/>
      <c r="EJT201" s="627"/>
      <c r="EJU201" s="627"/>
      <c r="EJV201" s="627"/>
      <c r="EJW201" s="627"/>
      <c r="EJX201" s="627"/>
      <c r="EJY201" s="627"/>
      <c r="EJZ201" s="627"/>
      <c r="EKA201" s="627"/>
      <c r="EKB201" s="627"/>
      <c r="EKC201" s="627"/>
      <c r="EKD201" s="627"/>
      <c r="EKE201" s="627"/>
      <c r="EKF201" s="627"/>
      <c r="EKG201" s="627"/>
      <c r="EKH201" s="627"/>
      <c r="EKI201" s="627"/>
      <c r="EKJ201" s="627"/>
      <c r="EKK201" s="627"/>
      <c r="EKL201" s="627"/>
      <c r="EKM201" s="627"/>
      <c r="EKN201" s="627"/>
      <c r="EKO201" s="627"/>
      <c r="EKP201" s="627"/>
      <c r="EKQ201" s="627"/>
      <c r="EKR201" s="627"/>
      <c r="EKS201" s="627"/>
      <c r="EKT201" s="627"/>
      <c r="EKU201" s="627"/>
      <c r="EKV201" s="627"/>
      <c r="EKW201" s="627"/>
      <c r="EKX201" s="627"/>
      <c r="EKY201" s="627"/>
      <c r="EKZ201" s="627"/>
      <c r="ELA201" s="627"/>
      <c r="ELB201" s="627"/>
      <c r="ELC201" s="627"/>
      <c r="ELD201" s="627"/>
      <c r="ELE201" s="627"/>
      <c r="ELF201" s="627"/>
      <c r="ELG201" s="627"/>
      <c r="ELH201" s="627"/>
      <c r="ELI201" s="627"/>
      <c r="ELJ201" s="627"/>
      <c r="ELK201" s="627"/>
      <c r="ELL201" s="627"/>
      <c r="ELM201" s="627"/>
      <c r="ELN201" s="627"/>
      <c r="ELO201" s="627"/>
      <c r="ELP201" s="627"/>
      <c r="ELQ201" s="627"/>
      <c r="ELR201" s="627"/>
      <c r="ELS201" s="627"/>
      <c r="ELT201" s="627"/>
      <c r="ELU201" s="627"/>
      <c r="ELV201" s="627"/>
      <c r="ELW201" s="627"/>
      <c r="ELX201" s="627"/>
      <c r="ELY201" s="627"/>
      <c r="ELZ201" s="627"/>
      <c r="EMA201" s="627"/>
      <c r="EMB201" s="627"/>
      <c r="EMC201" s="627"/>
      <c r="EMD201" s="627"/>
      <c r="EME201" s="627"/>
      <c r="EMF201" s="627"/>
      <c r="EMG201" s="627"/>
      <c r="EMH201" s="627"/>
      <c r="EMI201" s="627"/>
      <c r="EMJ201" s="627"/>
      <c r="EMK201" s="627"/>
      <c r="EML201" s="627"/>
      <c r="EMM201" s="627"/>
      <c r="EMN201" s="627"/>
      <c r="EMO201" s="627"/>
      <c r="EMP201" s="627"/>
      <c r="EMQ201" s="627"/>
      <c r="EMR201" s="627"/>
      <c r="EMS201" s="627"/>
      <c r="EMT201" s="627"/>
      <c r="EMU201" s="627"/>
      <c r="EMV201" s="627"/>
      <c r="EMW201" s="627"/>
      <c r="EMX201" s="627"/>
      <c r="EMY201" s="627"/>
      <c r="EMZ201" s="627"/>
      <c r="ENA201" s="627"/>
      <c r="ENB201" s="627"/>
      <c r="ENC201" s="627"/>
      <c r="END201" s="627"/>
      <c r="ENE201" s="627"/>
      <c r="ENF201" s="627"/>
      <c r="ENG201" s="627"/>
      <c r="ENH201" s="627"/>
      <c r="ENI201" s="627"/>
      <c r="ENJ201" s="627"/>
      <c r="ENK201" s="627"/>
      <c r="ENL201" s="627"/>
      <c r="ENM201" s="627"/>
      <c r="ENN201" s="627"/>
      <c r="ENO201" s="627"/>
      <c r="ENP201" s="627"/>
      <c r="ENQ201" s="627"/>
      <c r="ENR201" s="627"/>
      <c r="ENS201" s="627"/>
      <c r="ENT201" s="627"/>
      <c r="ENU201" s="627"/>
      <c r="ENV201" s="627"/>
      <c r="ENW201" s="627"/>
      <c r="ENX201" s="627"/>
      <c r="ENY201" s="627"/>
      <c r="ENZ201" s="627"/>
      <c r="EOA201" s="627"/>
      <c r="EOB201" s="627"/>
      <c r="EOC201" s="627"/>
      <c r="EOD201" s="627"/>
      <c r="EOE201" s="627"/>
      <c r="EOF201" s="627"/>
      <c r="EOG201" s="627"/>
      <c r="EOH201" s="627"/>
      <c r="EOI201" s="627"/>
      <c r="EOJ201" s="627"/>
      <c r="EOK201" s="627"/>
      <c r="EOL201" s="627"/>
      <c r="EOM201" s="627"/>
      <c r="EON201" s="627"/>
      <c r="EOO201" s="627"/>
      <c r="EOP201" s="627"/>
      <c r="EOQ201" s="627"/>
      <c r="EOR201" s="627"/>
      <c r="EOS201" s="627"/>
      <c r="EOT201" s="627"/>
      <c r="EOU201" s="627"/>
      <c r="EOV201" s="627"/>
      <c r="EOW201" s="627"/>
      <c r="EOX201" s="627"/>
      <c r="EOY201" s="627"/>
      <c r="EOZ201" s="627"/>
      <c r="EPA201" s="627"/>
      <c r="EPB201" s="627"/>
      <c r="EPC201" s="627"/>
      <c r="EPD201" s="627"/>
      <c r="EPE201" s="627"/>
      <c r="EPF201" s="627"/>
      <c r="EPG201" s="627"/>
      <c r="EPH201" s="627"/>
      <c r="EPI201" s="627"/>
      <c r="EPJ201" s="627"/>
      <c r="EPK201" s="627"/>
      <c r="EPL201" s="627"/>
      <c r="EPM201" s="627"/>
      <c r="EPN201" s="627"/>
      <c r="EPO201" s="627"/>
      <c r="EPP201" s="627"/>
      <c r="EPQ201" s="627"/>
      <c r="EPR201" s="627"/>
      <c r="EPS201" s="627"/>
      <c r="EPT201" s="627"/>
      <c r="EPU201" s="627"/>
      <c r="EPV201" s="627"/>
      <c r="EPW201" s="627"/>
      <c r="EPX201" s="627"/>
      <c r="EPY201" s="627"/>
      <c r="EPZ201" s="627"/>
      <c r="EQA201" s="627"/>
      <c r="EQB201" s="627"/>
      <c r="EQC201" s="627"/>
      <c r="EQD201" s="627"/>
      <c r="EQE201" s="627"/>
      <c r="EQF201" s="627"/>
      <c r="EQG201" s="627"/>
      <c r="EQH201" s="627"/>
      <c r="EQI201" s="627"/>
      <c r="EQJ201" s="627"/>
      <c r="EQK201" s="627"/>
      <c r="EQL201" s="627"/>
      <c r="EQM201" s="627"/>
      <c r="EQN201" s="627"/>
      <c r="EQO201" s="627"/>
      <c r="EQP201" s="627"/>
      <c r="EQQ201" s="627"/>
      <c r="EQR201" s="627"/>
      <c r="EQS201" s="627"/>
      <c r="EQT201" s="627"/>
      <c r="EQU201" s="627"/>
      <c r="EQV201" s="627"/>
      <c r="EQW201" s="627"/>
      <c r="EQX201" s="627"/>
      <c r="EQY201" s="627"/>
      <c r="EQZ201" s="627"/>
      <c r="ERA201" s="627"/>
      <c r="ERB201" s="627"/>
      <c r="ERC201" s="627"/>
      <c r="ERD201" s="627"/>
      <c r="ERE201" s="627"/>
      <c r="ERF201" s="627"/>
      <c r="ERG201" s="627"/>
      <c r="ERH201" s="627"/>
      <c r="ERI201" s="627"/>
      <c r="ERJ201" s="627"/>
      <c r="ERK201" s="627"/>
      <c r="ERL201" s="627"/>
      <c r="ERM201" s="627"/>
      <c r="ERN201" s="627"/>
      <c r="ERO201" s="627"/>
      <c r="ERP201" s="627"/>
      <c r="ERQ201" s="627"/>
      <c r="ERR201" s="627"/>
      <c r="ERS201" s="627"/>
      <c r="ERT201" s="627"/>
      <c r="ERU201" s="627"/>
      <c r="ERV201" s="627"/>
      <c r="ERW201" s="627"/>
      <c r="ERX201" s="627"/>
      <c r="ERY201" s="627"/>
      <c r="ERZ201" s="627"/>
      <c r="ESA201" s="627"/>
      <c r="ESB201" s="627"/>
      <c r="ESC201" s="627"/>
      <c r="ESD201" s="627"/>
      <c r="ESE201" s="627"/>
      <c r="ESF201" s="627"/>
      <c r="ESG201" s="627"/>
      <c r="ESH201" s="627"/>
      <c r="ESI201" s="627"/>
      <c r="ESJ201" s="627"/>
      <c r="ESK201" s="627"/>
      <c r="ESL201" s="627"/>
      <c r="ESM201" s="627"/>
      <c r="ESN201" s="627"/>
      <c r="ESO201" s="627"/>
      <c r="ESP201" s="627"/>
      <c r="ESQ201" s="627"/>
      <c r="ESR201" s="627"/>
      <c r="ESS201" s="627"/>
      <c r="EST201" s="627"/>
      <c r="ESU201" s="627"/>
      <c r="ESV201" s="627"/>
      <c r="ESW201" s="627"/>
      <c r="ESX201" s="627"/>
      <c r="ESY201" s="627"/>
      <c r="ESZ201" s="627"/>
      <c r="ETA201" s="627"/>
      <c r="ETB201" s="627"/>
      <c r="ETC201" s="627"/>
      <c r="ETD201" s="627"/>
      <c r="ETE201" s="627"/>
      <c r="ETF201" s="627"/>
      <c r="ETG201" s="627"/>
      <c r="ETH201" s="627"/>
      <c r="ETI201" s="627"/>
      <c r="ETJ201" s="627"/>
      <c r="ETK201" s="627"/>
      <c r="ETL201" s="627"/>
      <c r="ETM201" s="627"/>
      <c r="ETN201" s="627"/>
      <c r="ETO201" s="627"/>
      <c r="ETP201" s="627"/>
      <c r="ETQ201" s="627"/>
      <c r="ETR201" s="627"/>
      <c r="ETS201" s="627"/>
      <c r="ETT201" s="627"/>
      <c r="ETU201" s="627"/>
      <c r="ETV201" s="627"/>
      <c r="ETW201" s="627"/>
      <c r="ETX201" s="627"/>
      <c r="ETY201" s="627"/>
      <c r="ETZ201" s="627"/>
      <c r="EUA201" s="627"/>
      <c r="EUB201" s="627"/>
      <c r="EUC201" s="627"/>
      <c r="EUD201" s="627"/>
      <c r="EUE201" s="627"/>
      <c r="EUF201" s="627"/>
      <c r="EUG201" s="627"/>
      <c r="EUH201" s="627"/>
      <c r="EUI201" s="627"/>
      <c r="EUJ201" s="627"/>
      <c r="EUK201" s="627"/>
      <c r="EUL201" s="627"/>
      <c r="EUM201" s="627"/>
      <c r="EUN201" s="627"/>
      <c r="EUO201" s="627"/>
      <c r="EUP201" s="627"/>
      <c r="EUQ201" s="627"/>
      <c r="EUR201" s="627"/>
      <c r="EUS201" s="627"/>
      <c r="EUT201" s="627"/>
      <c r="EUU201" s="627"/>
      <c r="EUV201" s="627"/>
      <c r="EUW201" s="627"/>
      <c r="EUX201" s="627"/>
      <c r="EUY201" s="627"/>
      <c r="EUZ201" s="627"/>
      <c r="EVA201" s="627"/>
      <c r="EVB201" s="627"/>
      <c r="EVC201" s="627"/>
      <c r="EVD201" s="627"/>
      <c r="EVE201" s="627"/>
      <c r="EVF201" s="627"/>
      <c r="EVG201" s="627"/>
      <c r="EVH201" s="627"/>
      <c r="EVI201" s="627"/>
      <c r="EVJ201" s="627"/>
      <c r="EVK201" s="627"/>
      <c r="EVL201" s="627"/>
      <c r="EVM201" s="627"/>
      <c r="EVN201" s="627"/>
      <c r="EVO201" s="627"/>
      <c r="EVP201" s="627"/>
      <c r="EVQ201" s="627"/>
      <c r="EVR201" s="627"/>
      <c r="EVS201" s="627"/>
      <c r="EVT201" s="627"/>
      <c r="EVU201" s="627"/>
      <c r="EVV201" s="627"/>
      <c r="EVW201" s="627"/>
      <c r="EVX201" s="627"/>
      <c r="EVY201" s="627"/>
      <c r="EVZ201" s="627"/>
      <c r="EWA201" s="627"/>
      <c r="EWB201" s="627"/>
      <c r="EWC201" s="627"/>
      <c r="EWD201" s="627"/>
      <c r="EWE201" s="627"/>
      <c r="EWF201" s="627"/>
      <c r="EWG201" s="627"/>
      <c r="EWH201" s="627"/>
      <c r="EWI201" s="627"/>
      <c r="EWJ201" s="627"/>
      <c r="EWK201" s="627"/>
      <c r="EWL201" s="627"/>
      <c r="EWM201" s="627"/>
      <c r="EWN201" s="627"/>
      <c r="EWO201" s="627"/>
      <c r="EWP201" s="627"/>
      <c r="EWQ201" s="627"/>
      <c r="EWR201" s="627"/>
      <c r="EWS201" s="627"/>
      <c r="EWT201" s="627"/>
      <c r="EWU201" s="627"/>
      <c r="EWV201" s="627"/>
      <c r="EWW201" s="627"/>
      <c r="EWX201" s="627"/>
      <c r="EWY201" s="627"/>
      <c r="EWZ201" s="627"/>
      <c r="EXA201" s="627"/>
      <c r="EXB201" s="627"/>
      <c r="EXC201" s="627"/>
      <c r="EXD201" s="627"/>
      <c r="EXE201" s="627"/>
      <c r="EXF201" s="627"/>
      <c r="EXG201" s="627"/>
      <c r="EXH201" s="627"/>
      <c r="EXI201" s="627"/>
      <c r="EXJ201" s="627"/>
      <c r="EXK201" s="627"/>
      <c r="EXL201" s="627"/>
      <c r="EXM201" s="627"/>
      <c r="EXN201" s="627"/>
      <c r="EXO201" s="627"/>
      <c r="EXP201" s="627"/>
      <c r="EXQ201" s="627"/>
      <c r="EXR201" s="627"/>
      <c r="EXS201" s="627"/>
      <c r="EXT201" s="627"/>
      <c r="EXU201" s="627"/>
      <c r="EXV201" s="627"/>
      <c r="EXW201" s="627"/>
      <c r="EXX201" s="627"/>
      <c r="EXY201" s="627"/>
      <c r="EXZ201" s="627"/>
      <c r="EYA201" s="627"/>
      <c r="EYB201" s="627"/>
      <c r="EYC201" s="627"/>
      <c r="EYD201" s="627"/>
      <c r="EYE201" s="627"/>
      <c r="EYF201" s="627"/>
      <c r="EYG201" s="627"/>
      <c r="EYH201" s="627"/>
      <c r="EYI201" s="627"/>
      <c r="EYJ201" s="627"/>
      <c r="EYK201" s="627"/>
      <c r="EYL201" s="627"/>
      <c r="EYM201" s="627"/>
      <c r="EYN201" s="627"/>
      <c r="EYO201" s="627"/>
      <c r="EYP201" s="627"/>
      <c r="EYQ201" s="627"/>
      <c r="EYR201" s="627"/>
      <c r="EYS201" s="627"/>
      <c r="EYT201" s="627"/>
      <c r="EYU201" s="627"/>
      <c r="EYV201" s="627"/>
      <c r="EYW201" s="627"/>
      <c r="EYX201" s="627"/>
      <c r="EYY201" s="627"/>
      <c r="EYZ201" s="627"/>
      <c r="EZA201" s="627"/>
      <c r="EZB201" s="627"/>
      <c r="EZC201" s="627"/>
      <c r="EZD201" s="627"/>
      <c r="EZE201" s="627"/>
      <c r="EZF201" s="627"/>
      <c r="EZG201" s="627"/>
      <c r="EZH201" s="627"/>
      <c r="EZI201" s="627"/>
      <c r="EZJ201" s="627"/>
      <c r="EZK201" s="627"/>
      <c r="EZL201" s="627"/>
      <c r="EZM201" s="627"/>
      <c r="EZN201" s="627"/>
      <c r="EZO201" s="627"/>
      <c r="EZP201" s="627"/>
      <c r="EZQ201" s="627"/>
      <c r="EZR201" s="627"/>
      <c r="EZS201" s="627"/>
      <c r="EZT201" s="627"/>
      <c r="EZU201" s="627"/>
      <c r="EZV201" s="627"/>
      <c r="EZW201" s="627"/>
      <c r="EZX201" s="627"/>
      <c r="EZY201" s="627"/>
      <c r="EZZ201" s="627"/>
      <c r="FAA201" s="627"/>
      <c r="FAB201" s="627"/>
      <c r="FAC201" s="627"/>
      <c r="FAD201" s="627"/>
      <c r="FAE201" s="627"/>
      <c r="FAF201" s="627"/>
      <c r="FAG201" s="627"/>
      <c r="FAH201" s="627"/>
      <c r="FAI201" s="627"/>
      <c r="FAJ201" s="627"/>
      <c r="FAK201" s="627"/>
      <c r="FAL201" s="627"/>
      <c r="FAM201" s="627"/>
      <c r="FAN201" s="627"/>
      <c r="FAO201" s="627"/>
      <c r="FAP201" s="627"/>
      <c r="FAQ201" s="627"/>
      <c r="FAR201" s="627"/>
      <c r="FAS201" s="627"/>
      <c r="FAT201" s="627"/>
      <c r="FAU201" s="627"/>
      <c r="FAV201" s="627"/>
      <c r="FAW201" s="627"/>
      <c r="FAX201" s="627"/>
      <c r="FAY201" s="627"/>
      <c r="FAZ201" s="627"/>
      <c r="FBA201" s="627"/>
      <c r="FBB201" s="627"/>
      <c r="FBC201" s="627"/>
      <c r="FBD201" s="627"/>
      <c r="FBE201" s="627"/>
      <c r="FBF201" s="627"/>
      <c r="FBG201" s="627"/>
      <c r="FBH201" s="627"/>
      <c r="FBI201" s="627"/>
      <c r="FBJ201" s="627"/>
      <c r="FBK201" s="627"/>
      <c r="FBL201" s="627"/>
      <c r="FBM201" s="627"/>
      <c r="FBN201" s="627"/>
      <c r="FBO201" s="627"/>
      <c r="FBP201" s="627"/>
      <c r="FBQ201" s="627"/>
      <c r="FBR201" s="627"/>
      <c r="FBS201" s="627"/>
      <c r="FBT201" s="627"/>
      <c r="FBU201" s="627"/>
      <c r="FBV201" s="627"/>
      <c r="FBW201" s="627"/>
      <c r="FBX201" s="627"/>
      <c r="FBY201" s="627"/>
      <c r="FBZ201" s="627"/>
      <c r="FCA201" s="627"/>
      <c r="FCB201" s="627"/>
      <c r="FCC201" s="627"/>
      <c r="FCD201" s="627"/>
      <c r="FCE201" s="627"/>
      <c r="FCF201" s="627"/>
      <c r="FCG201" s="627"/>
      <c r="FCH201" s="627"/>
      <c r="FCI201" s="627"/>
      <c r="FCJ201" s="627"/>
      <c r="FCK201" s="627"/>
      <c r="FCL201" s="627"/>
      <c r="FCM201" s="627"/>
      <c r="FCN201" s="627"/>
      <c r="FCO201" s="627"/>
      <c r="FCP201" s="627"/>
      <c r="FCQ201" s="627"/>
      <c r="FCR201" s="627"/>
      <c r="FCS201" s="627"/>
      <c r="FCT201" s="627"/>
      <c r="FCU201" s="627"/>
      <c r="FCV201" s="627"/>
      <c r="FCW201" s="627"/>
      <c r="FCX201" s="627"/>
      <c r="FCY201" s="627"/>
      <c r="FCZ201" s="627"/>
      <c r="FDA201" s="627"/>
      <c r="FDB201" s="627"/>
      <c r="FDC201" s="627"/>
      <c r="FDD201" s="627"/>
      <c r="FDE201" s="627"/>
      <c r="FDF201" s="627"/>
      <c r="FDG201" s="627"/>
      <c r="FDH201" s="627"/>
      <c r="FDI201" s="627"/>
      <c r="FDJ201" s="627"/>
      <c r="FDK201" s="627"/>
      <c r="FDL201" s="627"/>
      <c r="FDM201" s="627"/>
      <c r="FDN201" s="627"/>
      <c r="FDO201" s="627"/>
      <c r="FDP201" s="627"/>
      <c r="FDQ201" s="627"/>
      <c r="FDR201" s="627"/>
      <c r="FDS201" s="627"/>
      <c r="FDT201" s="627"/>
      <c r="FDU201" s="627"/>
      <c r="FDV201" s="627"/>
      <c r="FDW201" s="627"/>
      <c r="FDX201" s="627"/>
      <c r="FDY201" s="627"/>
      <c r="FDZ201" s="627"/>
      <c r="FEA201" s="627"/>
      <c r="FEB201" s="627"/>
      <c r="FEC201" s="627"/>
      <c r="FED201" s="627"/>
      <c r="FEE201" s="627"/>
      <c r="FEF201" s="627"/>
      <c r="FEG201" s="627"/>
      <c r="FEH201" s="627"/>
      <c r="FEI201" s="627"/>
      <c r="FEJ201" s="627"/>
      <c r="FEK201" s="627"/>
      <c r="FEL201" s="627"/>
      <c r="FEM201" s="627"/>
      <c r="FEN201" s="627"/>
      <c r="FEO201" s="627"/>
      <c r="FEP201" s="627"/>
      <c r="FEQ201" s="627"/>
      <c r="FER201" s="627"/>
      <c r="FES201" s="627"/>
      <c r="FET201" s="627"/>
      <c r="FEU201" s="627"/>
      <c r="FEV201" s="627"/>
      <c r="FEW201" s="627"/>
      <c r="FEX201" s="627"/>
      <c r="FEY201" s="627"/>
      <c r="FEZ201" s="627"/>
      <c r="FFA201" s="627"/>
      <c r="FFB201" s="627"/>
      <c r="FFC201" s="627"/>
      <c r="FFD201" s="627"/>
      <c r="FFE201" s="627"/>
      <c r="FFF201" s="627"/>
      <c r="FFG201" s="627"/>
      <c r="FFH201" s="627"/>
      <c r="FFI201" s="627"/>
      <c r="FFJ201" s="627"/>
      <c r="FFK201" s="627"/>
      <c r="FFL201" s="627"/>
      <c r="FFM201" s="627"/>
      <c r="FFN201" s="627"/>
      <c r="FFO201" s="627"/>
      <c r="FFP201" s="627"/>
      <c r="FFQ201" s="627"/>
      <c r="FFR201" s="627"/>
      <c r="FFS201" s="627"/>
      <c r="FFT201" s="627"/>
      <c r="FFU201" s="627"/>
      <c r="FFV201" s="627"/>
      <c r="FFW201" s="627"/>
      <c r="FFX201" s="627"/>
      <c r="FFY201" s="627"/>
      <c r="FFZ201" s="627"/>
      <c r="FGA201" s="627"/>
      <c r="FGB201" s="627"/>
      <c r="FGC201" s="627"/>
      <c r="FGD201" s="627"/>
      <c r="FGE201" s="627"/>
      <c r="FGF201" s="627"/>
      <c r="FGG201" s="627"/>
      <c r="FGH201" s="627"/>
      <c r="FGI201" s="627"/>
      <c r="FGJ201" s="627"/>
      <c r="FGK201" s="627"/>
      <c r="FGL201" s="627"/>
      <c r="FGM201" s="627"/>
      <c r="FGN201" s="627"/>
      <c r="FGO201" s="627"/>
      <c r="FGP201" s="627"/>
      <c r="FGQ201" s="627"/>
      <c r="FGR201" s="627"/>
      <c r="FGS201" s="627"/>
      <c r="FGT201" s="627"/>
      <c r="FGU201" s="627"/>
      <c r="FGV201" s="627"/>
      <c r="FGW201" s="627"/>
      <c r="FGX201" s="627"/>
      <c r="FGY201" s="627"/>
      <c r="FGZ201" s="627"/>
      <c r="FHA201" s="627"/>
      <c r="FHB201" s="627"/>
      <c r="FHC201" s="627"/>
      <c r="FHD201" s="627"/>
      <c r="FHE201" s="627"/>
      <c r="FHF201" s="627"/>
      <c r="FHG201" s="627"/>
      <c r="FHH201" s="627"/>
      <c r="FHI201" s="627"/>
      <c r="FHJ201" s="627"/>
      <c r="FHK201" s="627"/>
      <c r="FHL201" s="627"/>
      <c r="FHM201" s="627"/>
      <c r="FHN201" s="627"/>
      <c r="FHO201" s="627"/>
      <c r="FHP201" s="627"/>
      <c r="FHQ201" s="627"/>
      <c r="FHR201" s="627"/>
      <c r="FHS201" s="627"/>
      <c r="FHT201" s="627"/>
      <c r="FHU201" s="627"/>
      <c r="FHV201" s="627"/>
      <c r="FHW201" s="627"/>
      <c r="FHX201" s="627"/>
      <c r="FHY201" s="627"/>
      <c r="FHZ201" s="627"/>
      <c r="FIA201" s="627"/>
      <c r="FIB201" s="627"/>
      <c r="FIC201" s="627"/>
      <c r="FID201" s="627"/>
      <c r="FIE201" s="627"/>
      <c r="FIF201" s="627"/>
      <c r="FIG201" s="627"/>
      <c r="FIH201" s="627"/>
      <c r="FII201" s="627"/>
      <c r="FIJ201" s="627"/>
      <c r="FIK201" s="627"/>
      <c r="FIL201" s="627"/>
      <c r="FIM201" s="627"/>
      <c r="FIN201" s="627"/>
      <c r="FIO201" s="627"/>
      <c r="FIP201" s="627"/>
      <c r="FIQ201" s="627"/>
      <c r="FIR201" s="627"/>
      <c r="FIS201" s="627"/>
      <c r="FIT201" s="627"/>
      <c r="FIU201" s="627"/>
      <c r="FIV201" s="627"/>
      <c r="FIW201" s="627"/>
      <c r="FIX201" s="627"/>
      <c r="FIY201" s="627"/>
      <c r="FIZ201" s="627"/>
      <c r="FJA201" s="627"/>
      <c r="FJB201" s="627"/>
      <c r="FJC201" s="627"/>
      <c r="FJD201" s="627"/>
      <c r="FJE201" s="627"/>
      <c r="FJF201" s="627"/>
      <c r="FJG201" s="627"/>
      <c r="FJH201" s="627"/>
      <c r="FJI201" s="627"/>
      <c r="FJJ201" s="627"/>
      <c r="FJK201" s="627"/>
      <c r="FJL201" s="627"/>
      <c r="FJM201" s="627"/>
      <c r="FJN201" s="627"/>
      <c r="FJO201" s="627"/>
      <c r="FJP201" s="627"/>
      <c r="FJQ201" s="627"/>
      <c r="FJR201" s="627"/>
      <c r="FJS201" s="627"/>
      <c r="FJT201" s="627"/>
      <c r="FJU201" s="627"/>
      <c r="FJV201" s="627"/>
      <c r="FJW201" s="627"/>
      <c r="FJX201" s="627"/>
      <c r="FJY201" s="627"/>
      <c r="FJZ201" s="627"/>
      <c r="FKA201" s="627"/>
      <c r="FKB201" s="627"/>
      <c r="FKC201" s="627"/>
      <c r="FKD201" s="627"/>
      <c r="FKE201" s="627"/>
      <c r="FKF201" s="627"/>
      <c r="FKG201" s="627"/>
      <c r="FKH201" s="627"/>
      <c r="FKI201" s="627"/>
      <c r="FKJ201" s="627"/>
      <c r="FKK201" s="627"/>
      <c r="FKL201" s="627"/>
      <c r="FKM201" s="627"/>
      <c r="FKN201" s="627"/>
      <c r="FKO201" s="627"/>
      <c r="FKP201" s="627"/>
      <c r="FKQ201" s="627"/>
      <c r="FKR201" s="627"/>
      <c r="FKS201" s="627"/>
      <c r="FKT201" s="627"/>
      <c r="FKU201" s="627"/>
      <c r="FKV201" s="627"/>
      <c r="FKW201" s="627"/>
      <c r="FKX201" s="627"/>
      <c r="FKY201" s="627"/>
      <c r="FKZ201" s="627"/>
      <c r="FLA201" s="627"/>
      <c r="FLB201" s="627"/>
      <c r="FLC201" s="627"/>
      <c r="FLD201" s="627"/>
      <c r="FLE201" s="627"/>
      <c r="FLF201" s="627"/>
      <c r="FLG201" s="627"/>
      <c r="FLH201" s="627"/>
      <c r="FLI201" s="627"/>
      <c r="FLJ201" s="627"/>
      <c r="FLK201" s="627"/>
      <c r="FLL201" s="627"/>
      <c r="FLM201" s="627"/>
      <c r="FLN201" s="627"/>
      <c r="FLO201" s="627"/>
      <c r="FLP201" s="627"/>
      <c r="FLQ201" s="627"/>
      <c r="FLR201" s="627"/>
      <c r="FLS201" s="627"/>
      <c r="FLT201" s="627"/>
      <c r="FLU201" s="627"/>
      <c r="FLV201" s="627"/>
      <c r="FLW201" s="627"/>
      <c r="FLX201" s="627"/>
      <c r="FLY201" s="627"/>
      <c r="FLZ201" s="627"/>
      <c r="FMA201" s="627"/>
      <c r="FMB201" s="627"/>
      <c r="FMC201" s="627"/>
      <c r="FMD201" s="627"/>
      <c r="FME201" s="627"/>
      <c r="FMF201" s="627"/>
      <c r="FMG201" s="627"/>
      <c r="FMH201" s="627"/>
      <c r="FMI201" s="627"/>
      <c r="FMJ201" s="627"/>
      <c r="FMK201" s="627"/>
      <c r="FML201" s="627"/>
      <c r="FMM201" s="627"/>
      <c r="FMN201" s="627"/>
      <c r="FMO201" s="627"/>
      <c r="FMP201" s="627"/>
      <c r="FMQ201" s="627"/>
      <c r="FMR201" s="627"/>
      <c r="FMS201" s="627"/>
      <c r="FMT201" s="627"/>
      <c r="FMU201" s="627"/>
      <c r="FMV201" s="627"/>
      <c r="FMW201" s="627"/>
      <c r="FMX201" s="627"/>
      <c r="FMY201" s="627"/>
      <c r="FMZ201" s="627"/>
      <c r="FNA201" s="627"/>
      <c r="FNB201" s="627"/>
      <c r="FNC201" s="627"/>
      <c r="FND201" s="627"/>
      <c r="FNE201" s="627"/>
      <c r="FNF201" s="627"/>
      <c r="FNG201" s="627"/>
      <c r="FNH201" s="627"/>
      <c r="FNI201" s="627"/>
      <c r="FNJ201" s="627"/>
      <c r="FNK201" s="627"/>
      <c r="FNL201" s="627"/>
      <c r="FNM201" s="627"/>
      <c r="FNN201" s="627"/>
      <c r="FNO201" s="627"/>
      <c r="FNP201" s="627"/>
      <c r="FNQ201" s="627"/>
      <c r="FNR201" s="627"/>
      <c r="FNS201" s="627"/>
      <c r="FNT201" s="627"/>
      <c r="FNU201" s="627"/>
      <c r="FNV201" s="627"/>
      <c r="FNW201" s="627"/>
      <c r="FNX201" s="627"/>
      <c r="FNY201" s="627"/>
      <c r="FNZ201" s="627"/>
      <c r="FOA201" s="627"/>
      <c r="FOB201" s="627"/>
      <c r="FOC201" s="627"/>
      <c r="FOD201" s="627"/>
      <c r="FOE201" s="627"/>
      <c r="FOF201" s="627"/>
      <c r="FOG201" s="627"/>
      <c r="FOH201" s="627"/>
      <c r="FOI201" s="627"/>
      <c r="FOJ201" s="627"/>
      <c r="FOK201" s="627"/>
      <c r="FOL201" s="627"/>
      <c r="FOM201" s="627"/>
      <c r="FON201" s="627"/>
      <c r="FOO201" s="627"/>
      <c r="FOP201" s="627"/>
      <c r="FOQ201" s="627"/>
      <c r="FOR201" s="627"/>
      <c r="FOS201" s="627"/>
      <c r="FOT201" s="627"/>
      <c r="FOU201" s="627"/>
      <c r="FOV201" s="627"/>
      <c r="FOW201" s="627"/>
      <c r="FOX201" s="627"/>
      <c r="FOY201" s="627"/>
      <c r="FOZ201" s="627"/>
      <c r="FPA201" s="627"/>
      <c r="FPB201" s="627"/>
      <c r="FPC201" s="627"/>
      <c r="FPD201" s="627"/>
      <c r="FPE201" s="627"/>
      <c r="FPF201" s="627"/>
      <c r="FPG201" s="627"/>
      <c r="FPH201" s="627"/>
      <c r="FPI201" s="627"/>
      <c r="FPJ201" s="627"/>
      <c r="FPK201" s="627"/>
      <c r="FPL201" s="627"/>
      <c r="FPM201" s="627"/>
      <c r="FPN201" s="627"/>
      <c r="FPO201" s="627"/>
      <c r="FPP201" s="627"/>
      <c r="FPQ201" s="627"/>
      <c r="FPR201" s="627"/>
      <c r="FPS201" s="627"/>
      <c r="FPT201" s="627"/>
      <c r="FPU201" s="627"/>
      <c r="FPV201" s="627"/>
      <c r="FPW201" s="627"/>
      <c r="FPX201" s="627"/>
      <c r="FPY201" s="627"/>
      <c r="FPZ201" s="627"/>
      <c r="FQA201" s="627"/>
      <c r="FQB201" s="627"/>
      <c r="FQC201" s="627"/>
      <c r="FQD201" s="627"/>
      <c r="FQE201" s="627"/>
      <c r="FQF201" s="627"/>
      <c r="FQG201" s="627"/>
      <c r="FQH201" s="627"/>
      <c r="FQI201" s="627"/>
      <c r="FQJ201" s="627"/>
      <c r="FQK201" s="627"/>
      <c r="FQL201" s="627"/>
      <c r="FQM201" s="627"/>
      <c r="FQN201" s="627"/>
      <c r="FQO201" s="627"/>
      <c r="FQP201" s="627"/>
      <c r="FQQ201" s="627"/>
      <c r="FQR201" s="627"/>
      <c r="FQS201" s="627"/>
      <c r="FQT201" s="627"/>
      <c r="FQU201" s="627"/>
      <c r="FQV201" s="627"/>
      <c r="FQW201" s="627"/>
      <c r="FQX201" s="627"/>
      <c r="FQY201" s="627"/>
      <c r="FQZ201" s="627"/>
      <c r="FRA201" s="627"/>
      <c r="FRB201" s="627"/>
      <c r="FRC201" s="627"/>
      <c r="FRD201" s="627"/>
      <c r="FRE201" s="627"/>
      <c r="FRF201" s="627"/>
      <c r="FRG201" s="627"/>
      <c r="FRH201" s="627"/>
      <c r="FRI201" s="627"/>
      <c r="FRJ201" s="627"/>
      <c r="FRK201" s="627"/>
      <c r="FRL201" s="627"/>
      <c r="FRM201" s="627"/>
      <c r="FRN201" s="627"/>
      <c r="FRO201" s="627"/>
      <c r="FRP201" s="627"/>
      <c r="FRQ201" s="627"/>
      <c r="FRR201" s="627"/>
      <c r="FRS201" s="627"/>
      <c r="FRT201" s="627"/>
      <c r="FRU201" s="627"/>
      <c r="FRV201" s="627"/>
      <c r="FRW201" s="627"/>
      <c r="FRX201" s="627"/>
      <c r="FRY201" s="627"/>
      <c r="FRZ201" s="627"/>
      <c r="FSA201" s="627"/>
      <c r="FSB201" s="627"/>
      <c r="FSC201" s="627"/>
      <c r="FSD201" s="627"/>
      <c r="FSE201" s="627"/>
      <c r="FSF201" s="627"/>
      <c r="FSG201" s="627"/>
      <c r="FSH201" s="627"/>
      <c r="FSI201" s="627"/>
      <c r="FSJ201" s="627"/>
      <c r="FSK201" s="627"/>
      <c r="FSL201" s="627"/>
      <c r="FSM201" s="627"/>
      <c r="FSN201" s="627"/>
      <c r="FSO201" s="627"/>
      <c r="FSP201" s="627"/>
      <c r="FSQ201" s="627"/>
      <c r="FSR201" s="627"/>
      <c r="FSS201" s="627"/>
      <c r="FST201" s="627"/>
      <c r="FSU201" s="627"/>
      <c r="FSV201" s="627"/>
      <c r="FSW201" s="627"/>
      <c r="FSX201" s="627"/>
      <c r="FSY201" s="627"/>
      <c r="FSZ201" s="627"/>
      <c r="FTA201" s="627"/>
      <c r="FTB201" s="627"/>
      <c r="FTC201" s="627"/>
      <c r="FTD201" s="627"/>
      <c r="FTE201" s="627"/>
      <c r="FTF201" s="627"/>
      <c r="FTG201" s="627"/>
      <c r="FTH201" s="627"/>
      <c r="FTI201" s="627"/>
      <c r="FTJ201" s="627"/>
      <c r="FTK201" s="627"/>
      <c r="FTL201" s="627"/>
      <c r="FTM201" s="627"/>
      <c r="FTN201" s="627"/>
      <c r="FTO201" s="627"/>
      <c r="FTP201" s="627"/>
      <c r="FTQ201" s="627"/>
      <c r="FTR201" s="627"/>
      <c r="FTS201" s="627"/>
      <c r="FTT201" s="627"/>
      <c r="FTU201" s="627"/>
      <c r="FTV201" s="627"/>
      <c r="FTW201" s="627"/>
      <c r="FTX201" s="627"/>
      <c r="FTY201" s="627"/>
      <c r="FTZ201" s="627"/>
      <c r="FUA201" s="627"/>
      <c r="FUB201" s="627"/>
      <c r="FUC201" s="627"/>
      <c r="FUD201" s="627"/>
      <c r="FUE201" s="627"/>
      <c r="FUF201" s="627"/>
      <c r="FUG201" s="627"/>
      <c r="FUH201" s="627"/>
      <c r="FUI201" s="627"/>
      <c r="FUJ201" s="627"/>
      <c r="FUK201" s="627"/>
      <c r="FUL201" s="627"/>
      <c r="FUM201" s="627"/>
      <c r="FUN201" s="627"/>
      <c r="FUO201" s="627"/>
      <c r="FUP201" s="627"/>
      <c r="FUQ201" s="627"/>
      <c r="FUR201" s="627"/>
      <c r="FUS201" s="627"/>
      <c r="FUT201" s="627"/>
      <c r="FUU201" s="627"/>
      <c r="FUV201" s="627"/>
      <c r="FUW201" s="627"/>
      <c r="FUX201" s="627"/>
      <c r="FUY201" s="627"/>
      <c r="FUZ201" s="627"/>
      <c r="FVA201" s="627"/>
      <c r="FVB201" s="627"/>
      <c r="FVC201" s="627"/>
      <c r="FVD201" s="627"/>
      <c r="FVE201" s="627"/>
      <c r="FVF201" s="627"/>
      <c r="FVG201" s="627"/>
      <c r="FVH201" s="627"/>
      <c r="FVI201" s="627"/>
      <c r="FVJ201" s="627"/>
      <c r="FVK201" s="627"/>
      <c r="FVL201" s="627"/>
      <c r="FVM201" s="627"/>
      <c r="FVN201" s="627"/>
      <c r="FVO201" s="627"/>
      <c r="FVP201" s="627"/>
      <c r="FVQ201" s="627"/>
      <c r="FVR201" s="627"/>
      <c r="FVS201" s="627"/>
      <c r="FVT201" s="627"/>
      <c r="FVU201" s="627"/>
      <c r="FVV201" s="627"/>
      <c r="FVW201" s="627"/>
      <c r="FVX201" s="627"/>
      <c r="FVY201" s="627"/>
      <c r="FVZ201" s="627"/>
      <c r="FWA201" s="627"/>
      <c r="FWB201" s="627"/>
      <c r="FWC201" s="627"/>
      <c r="FWD201" s="627"/>
      <c r="FWE201" s="627"/>
      <c r="FWF201" s="627"/>
      <c r="FWG201" s="627"/>
      <c r="FWH201" s="627"/>
      <c r="FWI201" s="627"/>
      <c r="FWJ201" s="627"/>
      <c r="FWK201" s="627"/>
      <c r="FWL201" s="627"/>
      <c r="FWM201" s="627"/>
      <c r="FWN201" s="627"/>
      <c r="FWO201" s="627"/>
      <c r="FWP201" s="627"/>
      <c r="FWQ201" s="627"/>
      <c r="FWR201" s="627"/>
      <c r="FWS201" s="627"/>
      <c r="FWT201" s="627"/>
      <c r="FWU201" s="627"/>
      <c r="FWV201" s="627"/>
      <c r="FWW201" s="627"/>
      <c r="FWX201" s="627"/>
      <c r="FWY201" s="627"/>
      <c r="FWZ201" s="627"/>
      <c r="FXA201" s="627"/>
      <c r="FXB201" s="627"/>
      <c r="FXC201" s="627"/>
      <c r="FXD201" s="627"/>
      <c r="FXE201" s="627"/>
      <c r="FXF201" s="627"/>
      <c r="FXG201" s="627"/>
      <c r="FXH201" s="627"/>
      <c r="FXI201" s="627"/>
      <c r="FXJ201" s="627"/>
      <c r="FXK201" s="627"/>
      <c r="FXL201" s="627"/>
      <c r="FXM201" s="627"/>
      <c r="FXN201" s="627"/>
      <c r="FXO201" s="627"/>
      <c r="FXP201" s="627"/>
      <c r="FXQ201" s="627"/>
      <c r="FXR201" s="627"/>
      <c r="FXS201" s="627"/>
      <c r="FXT201" s="627"/>
      <c r="FXU201" s="627"/>
      <c r="FXV201" s="627"/>
      <c r="FXW201" s="627"/>
      <c r="FXX201" s="627"/>
      <c r="FXY201" s="627"/>
      <c r="FXZ201" s="627"/>
      <c r="FYA201" s="627"/>
      <c r="FYB201" s="627"/>
      <c r="FYC201" s="627"/>
      <c r="FYD201" s="627"/>
      <c r="FYE201" s="627"/>
      <c r="FYF201" s="627"/>
      <c r="FYG201" s="627"/>
      <c r="FYH201" s="627"/>
      <c r="FYI201" s="627"/>
      <c r="FYJ201" s="627"/>
      <c r="FYK201" s="627"/>
      <c r="FYL201" s="627"/>
      <c r="FYM201" s="627"/>
      <c r="FYN201" s="627"/>
      <c r="FYO201" s="627"/>
      <c r="FYP201" s="627"/>
      <c r="FYQ201" s="627"/>
      <c r="FYR201" s="627"/>
      <c r="FYS201" s="627"/>
      <c r="FYT201" s="627"/>
      <c r="FYU201" s="627"/>
      <c r="FYV201" s="627"/>
      <c r="FYW201" s="627"/>
      <c r="FYX201" s="627"/>
      <c r="FYY201" s="627"/>
      <c r="FYZ201" s="627"/>
      <c r="FZA201" s="627"/>
      <c r="FZB201" s="627"/>
      <c r="FZC201" s="627"/>
      <c r="FZD201" s="627"/>
      <c r="FZE201" s="627"/>
      <c r="FZF201" s="627"/>
      <c r="FZG201" s="627"/>
      <c r="FZH201" s="627"/>
      <c r="FZI201" s="627"/>
      <c r="FZJ201" s="627"/>
      <c r="FZK201" s="627"/>
      <c r="FZL201" s="627"/>
      <c r="FZM201" s="627"/>
      <c r="FZN201" s="627"/>
      <c r="FZO201" s="627"/>
      <c r="FZP201" s="627"/>
      <c r="FZQ201" s="627"/>
      <c r="FZR201" s="627"/>
      <c r="FZS201" s="627"/>
      <c r="FZT201" s="627"/>
      <c r="FZU201" s="627"/>
      <c r="FZV201" s="627"/>
      <c r="FZW201" s="627"/>
      <c r="FZX201" s="627"/>
      <c r="FZY201" s="627"/>
      <c r="FZZ201" s="627"/>
      <c r="GAA201" s="627"/>
      <c r="GAB201" s="627"/>
      <c r="GAC201" s="627"/>
      <c r="GAD201" s="627"/>
      <c r="GAE201" s="627"/>
      <c r="GAF201" s="627"/>
      <c r="GAG201" s="627"/>
      <c r="GAH201" s="627"/>
      <c r="GAI201" s="627"/>
      <c r="GAJ201" s="627"/>
      <c r="GAK201" s="627"/>
      <c r="GAL201" s="627"/>
      <c r="GAM201" s="627"/>
      <c r="GAN201" s="627"/>
      <c r="GAO201" s="627"/>
      <c r="GAP201" s="627"/>
      <c r="GAQ201" s="627"/>
      <c r="GAR201" s="627"/>
      <c r="GAS201" s="627"/>
      <c r="GAT201" s="627"/>
      <c r="GAU201" s="627"/>
      <c r="GAV201" s="627"/>
      <c r="GAW201" s="627"/>
      <c r="GAX201" s="627"/>
      <c r="GAY201" s="627"/>
      <c r="GAZ201" s="627"/>
      <c r="GBA201" s="627"/>
      <c r="GBB201" s="627"/>
      <c r="GBC201" s="627"/>
      <c r="GBD201" s="627"/>
      <c r="GBE201" s="627"/>
      <c r="GBF201" s="627"/>
      <c r="GBG201" s="627"/>
      <c r="GBH201" s="627"/>
      <c r="GBI201" s="627"/>
      <c r="GBJ201" s="627"/>
      <c r="GBK201" s="627"/>
      <c r="GBL201" s="627"/>
      <c r="GBM201" s="627"/>
      <c r="GBN201" s="627"/>
      <c r="GBO201" s="627"/>
      <c r="GBP201" s="627"/>
      <c r="GBQ201" s="627"/>
      <c r="GBR201" s="627"/>
      <c r="GBS201" s="627"/>
      <c r="GBT201" s="627"/>
      <c r="GBU201" s="627"/>
      <c r="GBV201" s="627"/>
      <c r="GBW201" s="627"/>
      <c r="GBX201" s="627"/>
      <c r="GBY201" s="627"/>
      <c r="GBZ201" s="627"/>
      <c r="GCA201" s="627"/>
      <c r="GCB201" s="627"/>
      <c r="GCC201" s="627"/>
      <c r="GCD201" s="627"/>
      <c r="GCE201" s="627"/>
      <c r="GCF201" s="627"/>
      <c r="GCG201" s="627"/>
      <c r="GCH201" s="627"/>
      <c r="GCI201" s="627"/>
      <c r="GCJ201" s="627"/>
      <c r="GCK201" s="627"/>
      <c r="GCL201" s="627"/>
      <c r="GCM201" s="627"/>
      <c r="GCN201" s="627"/>
      <c r="GCO201" s="627"/>
      <c r="GCP201" s="627"/>
      <c r="GCQ201" s="627"/>
      <c r="GCR201" s="627"/>
      <c r="GCS201" s="627"/>
      <c r="GCT201" s="627"/>
      <c r="GCU201" s="627"/>
      <c r="GCV201" s="627"/>
      <c r="GCW201" s="627"/>
      <c r="GCX201" s="627"/>
      <c r="GCY201" s="627"/>
      <c r="GCZ201" s="627"/>
      <c r="GDA201" s="627"/>
      <c r="GDB201" s="627"/>
      <c r="GDC201" s="627"/>
      <c r="GDD201" s="627"/>
      <c r="GDE201" s="627"/>
      <c r="GDF201" s="627"/>
      <c r="GDG201" s="627"/>
      <c r="GDH201" s="627"/>
      <c r="GDI201" s="627"/>
      <c r="GDJ201" s="627"/>
      <c r="GDK201" s="627"/>
      <c r="GDL201" s="627"/>
      <c r="GDM201" s="627"/>
      <c r="GDN201" s="627"/>
      <c r="GDO201" s="627"/>
      <c r="GDP201" s="627"/>
      <c r="GDQ201" s="627"/>
      <c r="GDR201" s="627"/>
      <c r="GDS201" s="627"/>
      <c r="GDT201" s="627"/>
      <c r="GDU201" s="627"/>
      <c r="GDV201" s="627"/>
      <c r="GDW201" s="627"/>
      <c r="GDX201" s="627"/>
      <c r="GDY201" s="627"/>
      <c r="GDZ201" s="627"/>
      <c r="GEA201" s="627"/>
      <c r="GEB201" s="627"/>
      <c r="GEC201" s="627"/>
      <c r="GED201" s="627"/>
      <c r="GEE201" s="627"/>
      <c r="GEF201" s="627"/>
      <c r="GEG201" s="627"/>
      <c r="GEH201" s="627"/>
      <c r="GEI201" s="627"/>
      <c r="GEJ201" s="627"/>
      <c r="GEK201" s="627"/>
      <c r="GEL201" s="627"/>
      <c r="GEM201" s="627"/>
      <c r="GEN201" s="627"/>
      <c r="GEO201" s="627"/>
      <c r="GEP201" s="627"/>
      <c r="GEQ201" s="627"/>
      <c r="GER201" s="627"/>
      <c r="GES201" s="627"/>
      <c r="GET201" s="627"/>
      <c r="GEU201" s="627"/>
      <c r="GEV201" s="627"/>
      <c r="GEW201" s="627"/>
      <c r="GEX201" s="627"/>
      <c r="GEY201" s="627"/>
      <c r="GEZ201" s="627"/>
      <c r="GFA201" s="627"/>
      <c r="GFB201" s="627"/>
      <c r="GFC201" s="627"/>
      <c r="GFD201" s="627"/>
      <c r="GFE201" s="627"/>
      <c r="GFF201" s="627"/>
      <c r="GFG201" s="627"/>
      <c r="GFH201" s="627"/>
      <c r="GFI201" s="627"/>
      <c r="GFJ201" s="627"/>
      <c r="GFK201" s="627"/>
      <c r="GFL201" s="627"/>
      <c r="GFM201" s="627"/>
      <c r="GFN201" s="627"/>
      <c r="GFO201" s="627"/>
      <c r="GFP201" s="627"/>
      <c r="GFQ201" s="627"/>
      <c r="GFR201" s="627"/>
      <c r="GFS201" s="627"/>
      <c r="GFT201" s="627"/>
      <c r="GFU201" s="627"/>
      <c r="GFV201" s="627"/>
      <c r="GFW201" s="627"/>
      <c r="GFX201" s="627"/>
      <c r="GFY201" s="627"/>
      <c r="GFZ201" s="627"/>
      <c r="GGA201" s="627"/>
      <c r="GGB201" s="627"/>
      <c r="GGC201" s="627"/>
      <c r="GGD201" s="627"/>
      <c r="GGE201" s="627"/>
      <c r="GGF201" s="627"/>
      <c r="GGG201" s="627"/>
      <c r="GGH201" s="627"/>
      <c r="GGI201" s="627"/>
      <c r="GGJ201" s="627"/>
      <c r="GGK201" s="627"/>
      <c r="GGL201" s="627"/>
      <c r="GGM201" s="627"/>
      <c r="GGN201" s="627"/>
      <c r="GGO201" s="627"/>
      <c r="GGP201" s="627"/>
      <c r="GGQ201" s="627"/>
      <c r="GGR201" s="627"/>
      <c r="GGS201" s="627"/>
      <c r="GGT201" s="627"/>
      <c r="GGU201" s="627"/>
      <c r="GGV201" s="627"/>
      <c r="GGW201" s="627"/>
      <c r="GGX201" s="627"/>
      <c r="GGY201" s="627"/>
      <c r="GGZ201" s="627"/>
      <c r="GHA201" s="627"/>
      <c r="GHB201" s="627"/>
      <c r="GHC201" s="627"/>
      <c r="GHD201" s="627"/>
      <c r="GHE201" s="627"/>
      <c r="GHF201" s="627"/>
      <c r="GHG201" s="627"/>
      <c r="GHH201" s="627"/>
      <c r="GHI201" s="627"/>
      <c r="GHJ201" s="627"/>
      <c r="GHK201" s="627"/>
      <c r="GHL201" s="627"/>
      <c r="GHM201" s="627"/>
      <c r="GHN201" s="627"/>
      <c r="GHO201" s="627"/>
      <c r="GHP201" s="627"/>
      <c r="GHQ201" s="627"/>
      <c r="GHR201" s="627"/>
      <c r="GHS201" s="627"/>
      <c r="GHT201" s="627"/>
      <c r="GHU201" s="627"/>
      <c r="GHV201" s="627"/>
      <c r="GHW201" s="627"/>
      <c r="GHX201" s="627"/>
      <c r="GHY201" s="627"/>
      <c r="GHZ201" s="627"/>
      <c r="GIA201" s="627"/>
      <c r="GIB201" s="627"/>
      <c r="GIC201" s="627"/>
      <c r="GID201" s="627"/>
      <c r="GIE201" s="627"/>
      <c r="GIF201" s="627"/>
      <c r="GIG201" s="627"/>
      <c r="GIH201" s="627"/>
      <c r="GII201" s="627"/>
      <c r="GIJ201" s="627"/>
      <c r="GIK201" s="627"/>
      <c r="GIL201" s="627"/>
      <c r="GIM201" s="627"/>
      <c r="GIN201" s="627"/>
      <c r="GIO201" s="627"/>
      <c r="GIP201" s="627"/>
      <c r="GIQ201" s="627"/>
      <c r="GIR201" s="627"/>
      <c r="GIS201" s="627"/>
      <c r="GIT201" s="627"/>
      <c r="GIU201" s="627"/>
      <c r="GIV201" s="627"/>
      <c r="GIW201" s="627"/>
      <c r="GIX201" s="627"/>
      <c r="GIY201" s="627"/>
      <c r="GIZ201" s="627"/>
      <c r="GJA201" s="627"/>
      <c r="GJB201" s="627"/>
      <c r="GJC201" s="627"/>
      <c r="GJD201" s="627"/>
      <c r="GJE201" s="627"/>
      <c r="GJF201" s="627"/>
      <c r="GJG201" s="627"/>
      <c r="GJH201" s="627"/>
      <c r="GJI201" s="627"/>
      <c r="GJJ201" s="627"/>
      <c r="GJK201" s="627"/>
      <c r="GJL201" s="627"/>
      <c r="GJM201" s="627"/>
      <c r="GJN201" s="627"/>
      <c r="GJO201" s="627"/>
      <c r="GJP201" s="627"/>
      <c r="GJQ201" s="627"/>
      <c r="GJR201" s="627"/>
      <c r="GJS201" s="627"/>
      <c r="GJT201" s="627"/>
      <c r="GJU201" s="627"/>
      <c r="GJV201" s="627"/>
      <c r="GJW201" s="627"/>
      <c r="GJX201" s="627"/>
      <c r="GJY201" s="627"/>
      <c r="GJZ201" s="627"/>
      <c r="GKA201" s="627"/>
      <c r="GKB201" s="627"/>
      <c r="GKC201" s="627"/>
      <c r="GKD201" s="627"/>
      <c r="GKE201" s="627"/>
      <c r="GKF201" s="627"/>
      <c r="GKG201" s="627"/>
      <c r="GKH201" s="627"/>
      <c r="GKI201" s="627"/>
      <c r="GKJ201" s="627"/>
      <c r="GKK201" s="627"/>
      <c r="GKL201" s="627"/>
      <c r="GKM201" s="627"/>
      <c r="GKN201" s="627"/>
      <c r="GKO201" s="627"/>
      <c r="GKP201" s="627"/>
      <c r="GKQ201" s="627"/>
      <c r="GKR201" s="627"/>
      <c r="GKS201" s="627"/>
      <c r="GKT201" s="627"/>
      <c r="GKU201" s="627"/>
      <c r="GKV201" s="627"/>
      <c r="GKW201" s="627"/>
      <c r="GKX201" s="627"/>
      <c r="GKY201" s="627"/>
      <c r="GKZ201" s="627"/>
      <c r="GLA201" s="627"/>
      <c r="GLB201" s="627"/>
      <c r="GLC201" s="627"/>
      <c r="GLD201" s="627"/>
      <c r="GLE201" s="627"/>
      <c r="GLF201" s="627"/>
      <c r="GLG201" s="627"/>
      <c r="GLH201" s="627"/>
      <c r="GLI201" s="627"/>
      <c r="GLJ201" s="627"/>
      <c r="GLK201" s="627"/>
      <c r="GLL201" s="627"/>
      <c r="GLM201" s="627"/>
      <c r="GLN201" s="627"/>
      <c r="GLO201" s="627"/>
      <c r="GLP201" s="627"/>
      <c r="GLQ201" s="627"/>
      <c r="GLR201" s="627"/>
      <c r="GLS201" s="627"/>
      <c r="GLT201" s="627"/>
      <c r="GLU201" s="627"/>
      <c r="GLV201" s="627"/>
      <c r="GLW201" s="627"/>
      <c r="GLX201" s="627"/>
      <c r="GLY201" s="627"/>
      <c r="GLZ201" s="627"/>
      <c r="GMA201" s="627"/>
      <c r="GMB201" s="627"/>
      <c r="GMC201" s="627"/>
      <c r="GMD201" s="627"/>
      <c r="GME201" s="627"/>
      <c r="GMF201" s="627"/>
      <c r="GMG201" s="627"/>
      <c r="GMH201" s="627"/>
      <c r="GMI201" s="627"/>
      <c r="GMJ201" s="627"/>
      <c r="GMK201" s="627"/>
      <c r="GML201" s="627"/>
      <c r="GMM201" s="627"/>
      <c r="GMN201" s="627"/>
      <c r="GMO201" s="627"/>
      <c r="GMP201" s="627"/>
      <c r="GMQ201" s="627"/>
      <c r="GMR201" s="627"/>
      <c r="GMS201" s="627"/>
      <c r="GMT201" s="627"/>
      <c r="GMU201" s="627"/>
      <c r="GMV201" s="627"/>
      <c r="GMW201" s="627"/>
      <c r="GMX201" s="627"/>
      <c r="GMY201" s="627"/>
      <c r="GMZ201" s="627"/>
      <c r="GNA201" s="627"/>
      <c r="GNB201" s="627"/>
      <c r="GNC201" s="627"/>
      <c r="GND201" s="627"/>
      <c r="GNE201" s="627"/>
      <c r="GNF201" s="627"/>
      <c r="GNG201" s="627"/>
      <c r="GNH201" s="627"/>
      <c r="GNI201" s="627"/>
      <c r="GNJ201" s="627"/>
      <c r="GNK201" s="627"/>
      <c r="GNL201" s="627"/>
      <c r="GNM201" s="627"/>
      <c r="GNN201" s="627"/>
      <c r="GNO201" s="627"/>
      <c r="GNP201" s="627"/>
      <c r="GNQ201" s="627"/>
      <c r="GNR201" s="627"/>
      <c r="GNS201" s="627"/>
      <c r="GNT201" s="627"/>
      <c r="GNU201" s="627"/>
      <c r="GNV201" s="627"/>
      <c r="GNW201" s="627"/>
      <c r="GNX201" s="627"/>
      <c r="GNY201" s="627"/>
      <c r="GNZ201" s="627"/>
      <c r="GOA201" s="627"/>
      <c r="GOB201" s="627"/>
      <c r="GOC201" s="627"/>
      <c r="GOD201" s="627"/>
      <c r="GOE201" s="627"/>
      <c r="GOF201" s="627"/>
      <c r="GOG201" s="627"/>
      <c r="GOH201" s="627"/>
      <c r="GOI201" s="627"/>
      <c r="GOJ201" s="627"/>
      <c r="GOK201" s="627"/>
      <c r="GOL201" s="627"/>
      <c r="GOM201" s="627"/>
      <c r="GON201" s="627"/>
      <c r="GOO201" s="627"/>
      <c r="GOP201" s="627"/>
      <c r="GOQ201" s="627"/>
      <c r="GOR201" s="627"/>
      <c r="GOS201" s="627"/>
      <c r="GOT201" s="627"/>
      <c r="GOU201" s="627"/>
      <c r="GOV201" s="627"/>
      <c r="GOW201" s="627"/>
      <c r="GOX201" s="627"/>
      <c r="GOY201" s="627"/>
      <c r="GOZ201" s="627"/>
      <c r="GPA201" s="627"/>
      <c r="GPB201" s="627"/>
      <c r="GPC201" s="627"/>
      <c r="GPD201" s="627"/>
      <c r="GPE201" s="627"/>
      <c r="GPF201" s="627"/>
      <c r="GPG201" s="627"/>
      <c r="GPH201" s="627"/>
      <c r="GPI201" s="627"/>
      <c r="GPJ201" s="627"/>
      <c r="GPK201" s="627"/>
      <c r="GPL201" s="627"/>
      <c r="GPM201" s="627"/>
      <c r="GPN201" s="627"/>
      <c r="GPO201" s="627"/>
      <c r="GPP201" s="627"/>
      <c r="GPQ201" s="627"/>
      <c r="GPR201" s="627"/>
      <c r="GPS201" s="627"/>
      <c r="GPT201" s="627"/>
      <c r="GPU201" s="627"/>
      <c r="GPV201" s="627"/>
      <c r="GPW201" s="627"/>
      <c r="GPX201" s="627"/>
      <c r="GPY201" s="627"/>
      <c r="GPZ201" s="627"/>
      <c r="GQA201" s="627"/>
      <c r="GQB201" s="627"/>
      <c r="GQC201" s="627"/>
      <c r="GQD201" s="627"/>
      <c r="GQE201" s="627"/>
      <c r="GQF201" s="627"/>
      <c r="GQG201" s="627"/>
      <c r="GQH201" s="627"/>
      <c r="GQI201" s="627"/>
      <c r="GQJ201" s="627"/>
      <c r="GQK201" s="627"/>
      <c r="GQL201" s="627"/>
      <c r="GQM201" s="627"/>
      <c r="GQN201" s="627"/>
      <c r="GQO201" s="627"/>
      <c r="GQP201" s="627"/>
      <c r="GQQ201" s="627"/>
      <c r="GQR201" s="627"/>
      <c r="GQS201" s="627"/>
      <c r="GQT201" s="627"/>
      <c r="GQU201" s="627"/>
      <c r="GQV201" s="627"/>
      <c r="GQW201" s="627"/>
      <c r="GQX201" s="627"/>
      <c r="GQY201" s="627"/>
      <c r="GQZ201" s="627"/>
      <c r="GRA201" s="627"/>
      <c r="GRB201" s="627"/>
      <c r="GRC201" s="627"/>
      <c r="GRD201" s="627"/>
      <c r="GRE201" s="627"/>
      <c r="GRF201" s="627"/>
      <c r="GRG201" s="627"/>
      <c r="GRH201" s="627"/>
      <c r="GRI201" s="627"/>
      <c r="GRJ201" s="627"/>
      <c r="GRK201" s="627"/>
      <c r="GRL201" s="627"/>
      <c r="GRM201" s="627"/>
      <c r="GRN201" s="627"/>
      <c r="GRO201" s="627"/>
      <c r="GRP201" s="627"/>
      <c r="GRQ201" s="627"/>
      <c r="GRR201" s="627"/>
      <c r="GRS201" s="627"/>
      <c r="GRT201" s="627"/>
      <c r="GRU201" s="627"/>
      <c r="GRV201" s="627"/>
      <c r="GRW201" s="627"/>
      <c r="GRX201" s="627"/>
      <c r="GRY201" s="627"/>
      <c r="GRZ201" s="627"/>
      <c r="GSA201" s="627"/>
      <c r="GSB201" s="627"/>
      <c r="GSC201" s="627"/>
      <c r="GSD201" s="627"/>
      <c r="GSE201" s="627"/>
      <c r="GSF201" s="627"/>
      <c r="GSG201" s="627"/>
      <c r="GSH201" s="627"/>
      <c r="GSI201" s="627"/>
      <c r="GSJ201" s="627"/>
      <c r="GSK201" s="627"/>
      <c r="GSL201" s="627"/>
      <c r="GSM201" s="627"/>
      <c r="GSN201" s="627"/>
      <c r="GSO201" s="627"/>
      <c r="GSP201" s="627"/>
      <c r="GSQ201" s="627"/>
      <c r="GSR201" s="627"/>
      <c r="GSS201" s="627"/>
      <c r="GST201" s="627"/>
      <c r="GSU201" s="627"/>
      <c r="GSV201" s="627"/>
      <c r="GSW201" s="627"/>
      <c r="GSX201" s="627"/>
      <c r="GSY201" s="627"/>
      <c r="GSZ201" s="627"/>
      <c r="GTA201" s="627"/>
      <c r="GTB201" s="627"/>
      <c r="GTC201" s="627"/>
      <c r="GTD201" s="627"/>
      <c r="GTE201" s="627"/>
      <c r="GTF201" s="627"/>
      <c r="GTG201" s="627"/>
      <c r="GTH201" s="627"/>
      <c r="GTI201" s="627"/>
      <c r="GTJ201" s="627"/>
      <c r="GTK201" s="627"/>
      <c r="GTL201" s="627"/>
      <c r="GTM201" s="627"/>
      <c r="GTN201" s="627"/>
      <c r="GTO201" s="627"/>
      <c r="GTP201" s="627"/>
      <c r="GTQ201" s="627"/>
      <c r="GTR201" s="627"/>
      <c r="GTS201" s="627"/>
      <c r="GTT201" s="627"/>
      <c r="GTU201" s="627"/>
      <c r="GTV201" s="627"/>
      <c r="GTW201" s="627"/>
      <c r="GTX201" s="627"/>
      <c r="GTY201" s="627"/>
      <c r="GTZ201" s="627"/>
      <c r="GUA201" s="627"/>
      <c r="GUB201" s="627"/>
      <c r="GUC201" s="627"/>
      <c r="GUD201" s="627"/>
      <c r="GUE201" s="627"/>
      <c r="GUF201" s="627"/>
      <c r="GUG201" s="627"/>
      <c r="GUH201" s="627"/>
      <c r="GUI201" s="627"/>
      <c r="GUJ201" s="627"/>
      <c r="GUK201" s="627"/>
      <c r="GUL201" s="627"/>
      <c r="GUM201" s="627"/>
      <c r="GUN201" s="627"/>
      <c r="GUO201" s="627"/>
      <c r="GUP201" s="627"/>
      <c r="GUQ201" s="627"/>
      <c r="GUR201" s="627"/>
      <c r="GUS201" s="627"/>
      <c r="GUT201" s="627"/>
      <c r="GUU201" s="627"/>
      <c r="GUV201" s="627"/>
      <c r="GUW201" s="627"/>
      <c r="GUX201" s="627"/>
      <c r="GUY201" s="627"/>
      <c r="GUZ201" s="627"/>
      <c r="GVA201" s="627"/>
      <c r="GVB201" s="627"/>
      <c r="GVC201" s="627"/>
      <c r="GVD201" s="627"/>
      <c r="GVE201" s="627"/>
      <c r="GVF201" s="627"/>
      <c r="GVG201" s="627"/>
      <c r="GVH201" s="627"/>
      <c r="GVI201" s="627"/>
      <c r="GVJ201" s="627"/>
      <c r="GVK201" s="627"/>
      <c r="GVL201" s="627"/>
      <c r="GVM201" s="627"/>
      <c r="GVN201" s="627"/>
      <c r="GVO201" s="627"/>
      <c r="GVP201" s="627"/>
      <c r="GVQ201" s="627"/>
      <c r="GVR201" s="627"/>
      <c r="GVS201" s="627"/>
      <c r="GVT201" s="627"/>
      <c r="GVU201" s="627"/>
      <c r="GVV201" s="627"/>
      <c r="GVW201" s="627"/>
      <c r="GVX201" s="627"/>
      <c r="GVY201" s="627"/>
      <c r="GVZ201" s="627"/>
      <c r="GWA201" s="627"/>
      <c r="GWB201" s="627"/>
      <c r="GWC201" s="627"/>
      <c r="GWD201" s="627"/>
      <c r="GWE201" s="627"/>
      <c r="GWF201" s="627"/>
      <c r="GWG201" s="627"/>
      <c r="GWH201" s="627"/>
      <c r="GWI201" s="627"/>
      <c r="GWJ201" s="627"/>
      <c r="GWK201" s="627"/>
      <c r="GWL201" s="627"/>
      <c r="GWM201" s="627"/>
      <c r="GWN201" s="627"/>
      <c r="GWO201" s="627"/>
      <c r="GWP201" s="627"/>
      <c r="GWQ201" s="627"/>
      <c r="GWR201" s="627"/>
      <c r="GWS201" s="627"/>
      <c r="GWT201" s="627"/>
      <c r="GWU201" s="627"/>
      <c r="GWV201" s="627"/>
      <c r="GWW201" s="627"/>
      <c r="GWX201" s="627"/>
      <c r="GWY201" s="627"/>
      <c r="GWZ201" s="627"/>
      <c r="GXA201" s="627"/>
      <c r="GXB201" s="627"/>
      <c r="GXC201" s="627"/>
      <c r="GXD201" s="627"/>
      <c r="GXE201" s="627"/>
      <c r="GXF201" s="627"/>
      <c r="GXG201" s="627"/>
      <c r="GXH201" s="627"/>
      <c r="GXI201" s="627"/>
      <c r="GXJ201" s="627"/>
      <c r="GXK201" s="627"/>
      <c r="GXL201" s="627"/>
      <c r="GXM201" s="627"/>
      <c r="GXN201" s="627"/>
      <c r="GXO201" s="627"/>
      <c r="GXP201" s="627"/>
      <c r="GXQ201" s="627"/>
      <c r="GXR201" s="627"/>
      <c r="GXS201" s="627"/>
      <c r="GXT201" s="627"/>
      <c r="GXU201" s="627"/>
      <c r="GXV201" s="627"/>
      <c r="GXW201" s="627"/>
      <c r="GXX201" s="627"/>
      <c r="GXY201" s="627"/>
      <c r="GXZ201" s="627"/>
      <c r="GYA201" s="627"/>
      <c r="GYB201" s="627"/>
      <c r="GYC201" s="627"/>
      <c r="GYD201" s="627"/>
      <c r="GYE201" s="627"/>
      <c r="GYF201" s="627"/>
      <c r="GYG201" s="627"/>
      <c r="GYH201" s="627"/>
      <c r="GYI201" s="627"/>
      <c r="GYJ201" s="627"/>
      <c r="GYK201" s="627"/>
      <c r="GYL201" s="627"/>
      <c r="GYM201" s="627"/>
      <c r="GYN201" s="627"/>
      <c r="GYO201" s="627"/>
      <c r="GYP201" s="627"/>
      <c r="GYQ201" s="627"/>
      <c r="GYR201" s="627"/>
      <c r="GYS201" s="627"/>
      <c r="GYT201" s="627"/>
      <c r="GYU201" s="627"/>
      <c r="GYV201" s="627"/>
      <c r="GYW201" s="627"/>
      <c r="GYX201" s="627"/>
      <c r="GYY201" s="627"/>
      <c r="GYZ201" s="627"/>
      <c r="GZA201" s="627"/>
      <c r="GZB201" s="627"/>
      <c r="GZC201" s="627"/>
      <c r="GZD201" s="627"/>
      <c r="GZE201" s="627"/>
      <c r="GZF201" s="627"/>
      <c r="GZG201" s="627"/>
      <c r="GZH201" s="627"/>
      <c r="GZI201" s="627"/>
      <c r="GZJ201" s="627"/>
      <c r="GZK201" s="627"/>
      <c r="GZL201" s="627"/>
      <c r="GZM201" s="627"/>
      <c r="GZN201" s="627"/>
      <c r="GZO201" s="627"/>
      <c r="GZP201" s="627"/>
      <c r="GZQ201" s="627"/>
      <c r="GZR201" s="627"/>
      <c r="GZS201" s="627"/>
      <c r="GZT201" s="627"/>
      <c r="GZU201" s="627"/>
      <c r="GZV201" s="627"/>
      <c r="GZW201" s="627"/>
      <c r="GZX201" s="627"/>
      <c r="GZY201" s="627"/>
      <c r="GZZ201" s="627"/>
      <c r="HAA201" s="627"/>
      <c r="HAB201" s="627"/>
      <c r="HAC201" s="627"/>
      <c r="HAD201" s="627"/>
      <c r="HAE201" s="627"/>
      <c r="HAF201" s="627"/>
      <c r="HAG201" s="627"/>
      <c r="HAH201" s="627"/>
      <c r="HAI201" s="627"/>
      <c r="HAJ201" s="627"/>
      <c r="HAK201" s="627"/>
      <c r="HAL201" s="627"/>
      <c r="HAM201" s="627"/>
      <c r="HAN201" s="627"/>
      <c r="HAO201" s="627"/>
      <c r="HAP201" s="627"/>
      <c r="HAQ201" s="627"/>
      <c r="HAR201" s="627"/>
      <c r="HAS201" s="627"/>
      <c r="HAT201" s="627"/>
      <c r="HAU201" s="627"/>
      <c r="HAV201" s="627"/>
      <c r="HAW201" s="627"/>
      <c r="HAX201" s="627"/>
      <c r="HAY201" s="627"/>
      <c r="HAZ201" s="627"/>
      <c r="HBA201" s="627"/>
      <c r="HBB201" s="627"/>
      <c r="HBC201" s="627"/>
      <c r="HBD201" s="627"/>
      <c r="HBE201" s="627"/>
      <c r="HBF201" s="627"/>
      <c r="HBG201" s="627"/>
      <c r="HBH201" s="627"/>
      <c r="HBI201" s="627"/>
      <c r="HBJ201" s="627"/>
      <c r="HBK201" s="627"/>
      <c r="HBL201" s="627"/>
      <c r="HBM201" s="627"/>
      <c r="HBN201" s="627"/>
      <c r="HBO201" s="627"/>
      <c r="HBP201" s="627"/>
      <c r="HBQ201" s="627"/>
      <c r="HBR201" s="627"/>
      <c r="HBS201" s="627"/>
      <c r="HBT201" s="627"/>
      <c r="HBU201" s="627"/>
      <c r="HBV201" s="627"/>
      <c r="HBW201" s="627"/>
      <c r="HBX201" s="627"/>
      <c r="HBY201" s="627"/>
      <c r="HBZ201" s="627"/>
      <c r="HCA201" s="627"/>
      <c r="HCB201" s="627"/>
      <c r="HCC201" s="627"/>
      <c r="HCD201" s="627"/>
      <c r="HCE201" s="627"/>
      <c r="HCF201" s="627"/>
      <c r="HCG201" s="627"/>
      <c r="HCH201" s="627"/>
      <c r="HCI201" s="627"/>
      <c r="HCJ201" s="627"/>
      <c r="HCK201" s="627"/>
      <c r="HCL201" s="627"/>
      <c r="HCM201" s="627"/>
      <c r="HCN201" s="627"/>
      <c r="HCO201" s="627"/>
      <c r="HCP201" s="627"/>
      <c r="HCQ201" s="627"/>
      <c r="HCR201" s="627"/>
      <c r="HCS201" s="627"/>
      <c r="HCT201" s="627"/>
      <c r="HCU201" s="627"/>
      <c r="HCV201" s="627"/>
      <c r="HCW201" s="627"/>
      <c r="HCX201" s="627"/>
      <c r="HCY201" s="627"/>
      <c r="HCZ201" s="627"/>
      <c r="HDA201" s="627"/>
      <c r="HDB201" s="627"/>
      <c r="HDC201" s="627"/>
      <c r="HDD201" s="627"/>
      <c r="HDE201" s="627"/>
      <c r="HDF201" s="627"/>
      <c r="HDG201" s="627"/>
      <c r="HDH201" s="627"/>
      <c r="HDI201" s="627"/>
      <c r="HDJ201" s="627"/>
      <c r="HDK201" s="627"/>
      <c r="HDL201" s="627"/>
      <c r="HDM201" s="627"/>
      <c r="HDN201" s="627"/>
      <c r="HDO201" s="627"/>
      <c r="HDP201" s="627"/>
      <c r="HDQ201" s="627"/>
      <c r="HDR201" s="627"/>
      <c r="HDS201" s="627"/>
      <c r="HDT201" s="627"/>
      <c r="HDU201" s="627"/>
      <c r="HDV201" s="627"/>
      <c r="HDW201" s="627"/>
      <c r="HDX201" s="627"/>
      <c r="HDY201" s="627"/>
      <c r="HDZ201" s="627"/>
      <c r="HEA201" s="627"/>
      <c r="HEB201" s="627"/>
      <c r="HEC201" s="627"/>
      <c r="HED201" s="627"/>
      <c r="HEE201" s="627"/>
      <c r="HEF201" s="627"/>
      <c r="HEG201" s="627"/>
      <c r="HEH201" s="627"/>
      <c r="HEI201" s="627"/>
      <c r="HEJ201" s="627"/>
      <c r="HEK201" s="627"/>
      <c r="HEL201" s="627"/>
      <c r="HEM201" s="627"/>
      <c r="HEN201" s="627"/>
      <c r="HEO201" s="627"/>
      <c r="HEP201" s="627"/>
      <c r="HEQ201" s="627"/>
      <c r="HER201" s="627"/>
      <c r="HES201" s="627"/>
      <c r="HET201" s="627"/>
      <c r="HEU201" s="627"/>
      <c r="HEV201" s="627"/>
      <c r="HEW201" s="627"/>
      <c r="HEX201" s="627"/>
      <c r="HEY201" s="627"/>
      <c r="HEZ201" s="627"/>
      <c r="HFA201" s="627"/>
      <c r="HFB201" s="627"/>
      <c r="HFC201" s="627"/>
      <c r="HFD201" s="627"/>
      <c r="HFE201" s="627"/>
      <c r="HFF201" s="627"/>
      <c r="HFG201" s="627"/>
      <c r="HFH201" s="627"/>
      <c r="HFI201" s="627"/>
      <c r="HFJ201" s="627"/>
      <c r="HFK201" s="627"/>
      <c r="HFL201" s="627"/>
      <c r="HFM201" s="627"/>
      <c r="HFN201" s="627"/>
      <c r="HFO201" s="627"/>
      <c r="HFP201" s="627"/>
      <c r="HFQ201" s="627"/>
      <c r="HFR201" s="627"/>
      <c r="HFS201" s="627"/>
      <c r="HFT201" s="627"/>
      <c r="HFU201" s="627"/>
      <c r="HFV201" s="627"/>
      <c r="HFW201" s="627"/>
      <c r="HFX201" s="627"/>
      <c r="HFY201" s="627"/>
      <c r="HFZ201" s="627"/>
      <c r="HGA201" s="627"/>
      <c r="HGB201" s="627"/>
      <c r="HGC201" s="627"/>
      <c r="HGD201" s="627"/>
      <c r="HGE201" s="627"/>
      <c r="HGF201" s="627"/>
      <c r="HGG201" s="627"/>
      <c r="HGH201" s="627"/>
      <c r="HGI201" s="627"/>
      <c r="HGJ201" s="627"/>
      <c r="HGK201" s="627"/>
      <c r="HGL201" s="627"/>
      <c r="HGM201" s="627"/>
      <c r="HGN201" s="627"/>
      <c r="HGO201" s="627"/>
      <c r="HGP201" s="627"/>
      <c r="HGQ201" s="627"/>
      <c r="HGR201" s="627"/>
      <c r="HGS201" s="627"/>
      <c r="HGT201" s="627"/>
      <c r="HGU201" s="627"/>
      <c r="HGV201" s="627"/>
      <c r="HGW201" s="627"/>
      <c r="HGX201" s="627"/>
      <c r="HGY201" s="627"/>
      <c r="HGZ201" s="627"/>
      <c r="HHA201" s="627"/>
      <c r="HHB201" s="627"/>
      <c r="HHC201" s="627"/>
      <c r="HHD201" s="627"/>
      <c r="HHE201" s="627"/>
      <c r="HHF201" s="627"/>
      <c r="HHG201" s="627"/>
      <c r="HHH201" s="627"/>
      <c r="HHI201" s="627"/>
      <c r="HHJ201" s="627"/>
      <c r="HHK201" s="627"/>
      <c r="HHL201" s="627"/>
      <c r="HHM201" s="627"/>
      <c r="HHN201" s="627"/>
      <c r="HHO201" s="627"/>
      <c r="HHP201" s="627"/>
      <c r="HHQ201" s="627"/>
      <c r="HHR201" s="627"/>
      <c r="HHS201" s="627"/>
      <c r="HHT201" s="627"/>
      <c r="HHU201" s="627"/>
      <c r="HHV201" s="627"/>
      <c r="HHW201" s="627"/>
      <c r="HHX201" s="627"/>
      <c r="HHY201" s="627"/>
      <c r="HHZ201" s="627"/>
      <c r="HIA201" s="627"/>
      <c r="HIB201" s="627"/>
      <c r="HIC201" s="627"/>
      <c r="HID201" s="627"/>
      <c r="HIE201" s="627"/>
      <c r="HIF201" s="627"/>
      <c r="HIG201" s="627"/>
      <c r="HIH201" s="627"/>
      <c r="HII201" s="627"/>
      <c r="HIJ201" s="627"/>
      <c r="HIK201" s="627"/>
      <c r="HIL201" s="627"/>
      <c r="HIM201" s="627"/>
      <c r="HIN201" s="627"/>
      <c r="HIO201" s="627"/>
      <c r="HIP201" s="627"/>
      <c r="HIQ201" s="627"/>
      <c r="HIR201" s="627"/>
      <c r="HIS201" s="627"/>
      <c r="HIT201" s="627"/>
      <c r="HIU201" s="627"/>
      <c r="HIV201" s="627"/>
      <c r="HIW201" s="627"/>
      <c r="HIX201" s="627"/>
      <c r="HIY201" s="627"/>
      <c r="HIZ201" s="627"/>
      <c r="HJA201" s="627"/>
      <c r="HJB201" s="627"/>
      <c r="HJC201" s="627"/>
      <c r="HJD201" s="627"/>
      <c r="HJE201" s="627"/>
      <c r="HJF201" s="627"/>
      <c r="HJG201" s="627"/>
      <c r="HJH201" s="627"/>
      <c r="HJI201" s="627"/>
      <c r="HJJ201" s="627"/>
      <c r="HJK201" s="627"/>
      <c r="HJL201" s="627"/>
      <c r="HJM201" s="627"/>
      <c r="HJN201" s="627"/>
      <c r="HJO201" s="627"/>
      <c r="HJP201" s="627"/>
      <c r="HJQ201" s="627"/>
      <c r="HJR201" s="627"/>
      <c r="HJS201" s="627"/>
      <c r="HJT201" s="627"/>
      <c r="HJU201" s="627"/>
      <c r="HJV201" s="627"/>
      <c r="HJW201" s="627"/>
      <c r="HJX201" s="627"/>
      <c r="HJY201" s="627"/>
      <c r="HJZ201" s="627"/>
      <c r="HKA201" s="627"/>
      <c r="HKB201" s="627"/>
      <c r="HKC201" s="627"/>
      <c r="HKD201" s="627"/>
      <c r="HKE201" s="627"/>
      <c r="HKF201" s="627"/>
      <c r="HKG201" s="627"/>
      <c r="HKH201" s="627"/>
      <c r="HKI201" s="627"/>
      <c r="HKJ201" s="627"/>
      <c r="HKK201" s="627"/>
      <c r="HKL201" s="627"/>
      <c r="HKM201" s="627"/>
      <c r="HKN201" s="627"/>
      <c r="HKO201" s="627"/>
      <c r="HKP201" s="627"/>
      <c r="HKQ201" s="627"/>
      <c r="HKR201" s="627"/>
      <c r="HKS201" s="627"/>
      <c r="HKT201" s="627"/>
      <c r="HKU201" s="627"/>
      <c r="HKV201" s="627"/>
      <c r="HKW201" s="627"/>
      <c r="HKX201" s="627"/>
      <c r="HKY201" s="627"/>
      <c r="HKZ201" s="627"/>
      <c r="HLA201" s="627"/>
      <c r="HLB201" s="627"/>
      <c r="HLC201" s="627"/>
      <c r="HLD201" s="627"/>
      <c r="HLE201" s="627"/>
      <c r="HLF201" s="627"/>
      <c r="HLG201" s="627"/>
      <c r="HLH201" s="627"/>
      <c r="HLI201" s="627"/>
      <c r="HLJ201" s="627"/>
      <c r="HLK201" s="627"/>
      <c r="HLL201" s="627"/>
      <c r="HLM201" s="627"/>
      <c r="HLN201" s="627"/>
      <c r="HLO201" s="627"/>
      <c r="HLP201" s="627"/>
      <c r="HLQ201" s="627"/>
      <c r="HLR201" s="627"/>
      <c r="HLS201" s="627"/>
      <c r="HLT201" s="627"/>
      <c r="HLU201" s="627"/>
      <c r="HLV201" s="627"/>
      <c r="HLW201" s="627"/>
      <c r="HLX201" s="627"/>
      <c r="HLY201" s="627"/>
      <c r="HLZ201" s="627"/>
      <c r="HMA201" s="627"/>
      <c r="HMB201" s="627"/>
      <c r="HMC201" s="627"/>
      <c r="HMD201" s="627"/>
      <c r="HME201" s="627"/>
      <c r="HMF201" s="627"/>
      <c r="HMG201" s="627"/>
      <c r="HMH201" s="627"/>
      <c r="HMI201" s="627"/>
      <c r="HMJ201" s="627"/>
      <c r="HMK201" s="627"/>
      <c r="HML201" s="627"/>
      <c r="HMM201" s="627"/>
      <c r="HMN201" s="627"/>
      <c r="HMO201" s="627"/>
      <c r="HMP201" s="627"/>
      <c r="HMQ201" s="627"/>
      <c r="HMR201" s="627"/>
      <c r="HMS201" s="627"/>
      <c r="HMT201" s="627"/>
      <c r="HMU201" s="627"/>
      <c r="HMV201" s="627"/>
      <c r="HMW201" s="627"/>
      <c r="HMX201" s="627"/>
      <c r="HMY201" s="627"/>
      <c r="HMZ201" s="627"/>
      <c r="HNA201" s="627"/>
      <c r="HNB201" s="627"/>
      <c r="HNC201" s="627"/>
      <c r="HND201" s="627"/>
      <c r="HNE201" s="627"/>
      <c r="HNF201" s="627"/>
      <c r="HNG201" s="627"/>
      <c r="HNH201" s="627"/>
      <c r="HNI201" s="627"/>
      <c r="HNJ201" s="627"/>
      <c r="HNK201" s="627"/>
      <c r="HNL201" s="627"/>
      <c r="HNM201" s="627"/>
      <c r="HNN201" s="627"/>
      <c r="HNO201" s="627"/>
      <c r="HNP201" s="627"/>
      <c r="HNQ201" s="627"/>
      <c r="HNR201" s="627"/>
      <c r="HNS201" s="627"/>
      <c r="HNT201" s="627"/>
      <c r="HNU201" s="627"/>
      <c r="HNV201" s="627"/>
      <c r="HNW201" s="627"/>
      <c r="HNX201" s="627"/>
      <c r="HNY201" s="627"/>
      <c r="HNZ201" s="627"/>
      <c r="HOA201" s="627"/>
      <c r="HOB201" s="627"/>
      <c r="HOC201" s="627"/>
      <c r="HOD201" s="627"/>
      <c r="HOE201" s="627"/>
      <c r="HOF201" s="627"/>
      <c r="HOG201" s="627"/>
      <c r="HOH201" s="627"/>
      <c r="HOI201" s="627"/>
      <c r="HOJ201" s="627"/>
      <c r="HOK201" s="627"/>
      <c r="HOL201" s="627"/>
      <c r="HOM201" s="627"/>
      <c r="HON201" s="627"/>
      <c r="HOO201" s="627"/>
      <c r="HOP201" s="627"/>
      <c r="HOQ201" s="627"/>
      <c r="HOR201" s="627"/>
      <c r="HOS201" s="627"/>
      <c r="HOT201" s="627"/>
      <c r="HOU201" s="627"/>
      <c r="HOV201" s="627"/>
      <c r="HOW201" s="627"/>
      <c r="HOX201" s="627"/>
      <c r="HOY201" s="627"/>
      <c r="HOZ201" s="627"/>
      <c r="HPA201" s="627"/>
      <c r="HPB201" s="627"/>
      <c r="HPC201" s="627"/>
      <c r="HPD201" s="627"/>
      <c r="HPE201" s="627"/>
      <c r="HPF201" s="627"/>
      <c r="HPG201" s="627"/>
      <c r="HPH201" s="627"/>
      <c r="HPI201" s="627"/>
      <c r="HPJ201" s="627"/>
      <c r="HPK201" s="627"/>
      <c r="HPL201" s="627"/>
      <c r="HPM201" s="627"/>
      <c r="HPN201" s="627"/>
      <c r="HPO201" s="627"/>
      <c r="HPP201" s="627"/>
      <c r="HPQ201" s="627"/>
      <c r="HPR201" s="627"/>
      <c r="HPS201" s="627"/>
      <c r="HPT201" s="627"/>
      <c r="HPU201" s="627"/>
      <c r="HPV201" s="627"/>
      <c r="HPW201" s="627"/>
      <c r="HPX201" s="627"/>
      <c r="HPY201" s="627"/>
      <c r="HPZ201" s="627"/>
      <c r="HQA201" s="627"/>
      <c r="HQB201" s="627"/>
      <c r="HQC201" s="627"/>
      <c r="HQD201" s="627"/>
      <c r="HQE201" s="627"/>
      <c r="HQF201" s="627"/>
      <c r="HQG201" s="627"/>
      <c r="HQH201" s="627"/>
      <c r="HQI201" s="627"/>
      <c r="HQJ201" s="627"/>
      <c r="HQK201" s="627"/>
      <c r="HQL201" s="627"/>
      <c r="HQM201" s="627"/>
      <c r="HQN201" s="627"/>
      <c r="HQO201" s="627"/>
      <c r="HQP201" s="627"/>
      <c r="HQQ201" s="627"/>
      <c r="HQR201" s="627"/>
      <c r="HQS201" s="627"/>
      <c r="HQT201" s="627"/>
      <c r="HQU201" s="627"/>
      <c r="HQV201" s="627"/>
      <c r="HQW201" s="627"/>
      <c r="HQX201" s="627"/>
      <c r="HQY201" s="627"/>
      <c r="HQZ201" s="627"/>
      <c r="HRA201" s="627"/>
      <c r="HRB201" s="627"/>
      <c r="HRC201" s="627"/>
      <c r="HRD201" s="627"/>
      <c r="HRE201" s="627"/>
      <c r="HRF201" s="627"/>
      <c r="HRG201" s="627"/>
      <c r="HRH201" s="627"/>
      <c r="HRI201" s="627"/>
      <c r="HRJ201" s="627"/>
      <c r="HRK201" s="627"/>
      <c r="HRL201" s="627"/>
      <c r="HRM201" s="627"/>
      <c r="HRN201" s="627"/>
      <c r="HRO201" s="627"/>
      <c r="HRP201" s="627"/>
      <c r="HRQ201" s="627"/>
      <c r="HRR201" s="627"/>
      <c r="HRS201" s="627"/>
      <c r="HRT201" s="627"/>
      <c r="HRU201" s="627"/>
      <c r="HRV201" s="627"/>
      <c r="HRW201" s="627"/>
      <c r="HRX201" s="627"/>
      <c r="HRY201" s="627"/>
      <c r="HRZ201" s="627"/>
      <c r="HSA201" s="627"/>
      <c r="HSB201" s="627"/>
      <c r="HSC201" s="627"/>
      <c r="HSD201" s="627"/>
      <c r="HSE201" s="627"/>
      <c r="HSF201" s="627"/>
      <c r="HSG201" s="627"/>
      <c r="HSH201" s="627"/>
      <c r="HSI201" s="627"/>
      <c r="HSJ201" s="627"/>
      <c r="HSK201" s="627"/>
      <c r="HSL201" s="627"/>
      <c r="HSM201" s="627"/>
      <c r="HSN201" s="627"/>
      <c r="HSO201" s="627"/>
      <c r="HSP201" s="627"/>
      <c r="HSQ201" s="627"/>
      <c r="HSR201" s="627"/>
      <c r="HSS201" s="627"/>
      <c r="HST201" s="627"/>
      <c r="HSU201" s="627"/>
      <c r="HSV201" s="627"/>
      <c r="HSW201" s="627"/>
      <c r="HSX201" s="627"/>
      <c r="HSY201" s="627"/>
      <c r="HSZ201" s="627"/>
      <c r="HTA201" s="627"/>
      <c r="HTB201" s="627"/>
      <c r="HTC201" s="627"/>
      <c r="HTD201" s="627"/>
      <c r="HTE201" s="627"/>
      <c r="HTF201" s="627"/>
      <c r="HTG201" s="627"/>
      <c r="HTH201" s="627"/>
      <c r="HTI201" s="627"/>
      <c r="HTJ201" s="627"/>
      <c r="HTK201" s="627"/>
      <c r="HTL201" s="627"/>
      <c r="HTM201" s="627"/>
      <c r="HTN201" s="627"/>
      <c r="HTO201" s="627"/>
      <c r="HTP201" s="627"/>
      <c r="HTQ201" s="627"/>
      <c r="HTR201" s="627"/>
      <c r="HTS201" s="627"/>
      <c r="HTT201" s="627"/>
      <c r="HTU201" s="627"/>
      <c r="HTV201" s="627"/>
      <c r="HTW201" s="627"/>
      <c r="HTX201" s="627"/>
      <c r="HTY201" s="627"/>
      <c r="HTZ201" s="627"/>
      <c r="HUA201" s="627"/>
      <c r="HUB201" s="627"/>
      <c r="HUC201" s="627"/>
      <c r="HUD201" s="627"/>
      <c r="HUE201" s="627"/>
      <c r="HUF201" s="627"/>
      <c r="HUG201" s="627"/>
      <c r="HUH201" s="627"/>
      <c r="HUI201" s="627"/>
      <c r="HUJ201" s="627"/>
      <c r="HUK201" s="627"/>
      <c r="HUL201" s="627"/>
      <c r="HUM201" s="627"/>
      <c r="HUN201" s="627"/>
      <c r="HUO201" s="627"/>
      <c r="HUP201" s="627"/>
      <c r="HUQ201" s="627"/>
      <c r="HUR201" s="627"/>
      <c r="HUS201" s="627"/>
      <c r="HUT201" s="627"/>
      <c r="HUU201" s="627"/>
      <c r="HUV201" s="627"/>
      <c r="HUW201" s="627"/>
      <c r="HUX201" s="627"/>
      <c r="HUY201" s="627"/>
      <c r="HUZ201" s="627"/>
      <c r="HVA201" s="627"/>
      <c r="HVB201" s="627"/>
      <c r="HVC201" s="627"/>
      <c r="HVD201" s="627"/>
      <c r="HVE201" s="627"/>
      <c r="HVF201" s="627"/>
      <c r="HVG201" s="627"/>
      <c r="HVH201" s="627"/>
      <c r="HVI201" s="627"/>
      <c r="HVJ201" s="627"/>
      <c r="HVK201" s="627"/>
      <c r="HVL201" s="627"/>
      <c r="HVM201" s="627"/>
      <c r="HVN201" s="627"/>
      <c r="HVO201" s="627"/>
      <c r="HVP201" s="627"/>
      <c r="HVQ201" s="627"/>
      <c r="HVR201" s="627"/>
      <c r="HVS201" s="627"/>
      <c r="HVT201" s="627"/>
      <c r="HVU201" s="627"/>
      <c r="HVV201" s="627"/>
      <c r="HVW201" s="627"/>
      <c r="HVX201" s="627"/>
      <c r="HVY201" s="627"/>
      <c r="HVZ201" s="627"/>
      <c r="HWA201" s="627"/>
      <c r="HWB201" s="627"/>
      <c r="HWC201" s="627"/>
      <c r="HWD201" s="627"/>
      <c r="HWE201" s="627"/>
      <c r="HWF201" s="627"/>
      <c r="HWG201" s="627"/>
      <c r="HWH201" s="627"/>
      <c r="HWI201" s="627"/>
      <c r="HWJ201" s="627"/>
      <c r="HWK201" s="627"/>
      <c r="HWL201" s="627"/>
      <c r="HWM201" s="627"/>
      <c r="HWN201" s="627"/>
      <c r="HWO201" s="627"/>
      <c r="HWP201" s="627"/>
      <c r="HWQ201" s="627"/>
      <c r="HWR201" s="627"/>
      <c r="HWS201" s="627"/>
      <c r="HWT201" s="627"/>
      <c r="HWU201" s="627"/>
      <c r="HWV201" s="627"/>
      <c r="HWW201" s="627"/>
      <c r="HWX201" s="627"/>
      <c r="HWY201" s="627"/>
      <c r="HWZ201" s="627"/>
      <c r="HXA201" s="627"/>
      <c r="HXB201" s="627"/>
      <c r="HXC201" s="627"/>
      <c r="HXD201" s="627"/>
      <c r="HXE201" s="627"/>
      <c r="HXF201" s="627"/>
      <c r="HXG201" s="627"/>
      <c r="HXH201" s="627"/>
      <c r="HXI201" s="627"/>
      <c r="HXJ201" s="627"/>
      <c r="HXK201" s="627"/>
      <c r="HXL201" s="627"/>
      <c r="HXM201" s="627"/>
      <c r="HXN201" s="627"/>
      <c r="HXO201" s="627"/>
      <c r="HXP201" s="627"/>
      <c r="HXQ201" s="627"/>
      <c r="HXR201" s="627"/>
      <c r="HXS201" s="627"/>
      <c r="HXT201" s="627"/>
      <c r="HXU201" s="627"/>
      <c r="HXV201" s="627"/>
      <c r="HXW201" s="627"/>
      <c r="HXX201" s="627"/>
      <c r="HXY201" s="627"/>
      <c r="HXZ201" s="627"/>
      <c r="HYA201" s="627"/>
      <c r="HYB201" s="627"/>
      <c r="HYC201" s="627"/>
      <c r="HYD201" s="627"/>
      <c r="HYE201" s="627"/>
      <c r="HYF201" s="627"/>
      <c r="HYG201" s="627"/>
      <c r="HYH201" s="627"/>
      <c r="HYI201" s="627"/>
      <c r="HYJ201" s="627"/>
      <c r="HYK201" s="627"/>
      <c r="HYL201" s="627"/>
      <c r="HYM201" s="627"/>
      <c r="HYN201" s="627"/>
      <c r="HYO201" s="627"/>
      <c r="HYP201" s="627"/>
      <c r="HYQ201" s="627"/>
      <c r="HYR201" s="627"/>
      <c r="HYS201" s="627"/>
      <c r="HYT201" s="627"/>
      <c r="HYU201" s="627"/>
      <c r="HYV201" s="627"/>
      <c r="HYW201" s="627"/>
      <c r="HYX201" s="627"/>
      <c r="HYY201" s="627"/>
      <c r="HYZ201" s="627"/>
      <c r="HZA201" s="627"/>
      <c r="HZB201" s="627"/>
      <c r="HZC201" s="627"/>
      <c r="HZD201" s="627"/>
      <c r="HZE201" s="627"/>
      <c r="HZF201" s="627"/>
      <c r="HZG201" s="627"/>
      <c r="HZH201" s="627"/>
      <c r="HZI201" s="627"/>
      <c r="HZJ201" s="627"/>
      <c r="HZK201" s="627"/>
      <c r="HZL201" s="627"/>
      <c r="HZM201" s="627"/>
      <c r="HZN201" s="627"/>
      <c r="HZO201" s="627"/>
      <c r="HZP201" s="627"/>
      <c r="HZQ201" s="627"/>
      <c r="HZR201" s="627"/>
      <c r="HZS201" s="627"/>
      <c r="HZT201" s="627"/>
      <c r="HZU201" s="627"/>
      <c r="HZV201" s="627"/>
      <c r="HZW201" s="627"/>
      <c r="HZX201" s="627"/>
      <c r="HZY201" s="627"/>
      <c r="HZZ201" s="627"/>
      <c r="IAA201" s="627"/>
      <c r="IAB201" s="627"/>
      <c r="IAC201" s="627"/>
      <c r="IAD201" s="627"/>
      <c r="IAE201" s="627"/>
      <c r="IAF201" s="627"/>
      <c r="IAG201" s="627"/>
      <c r="IAH201" s="627"/>
      <c r="IAI201" s="627"/>
      <c r="IAJ201" s="627"/>
      <c r="IAK201" s="627"/>
      <c r="IAL201" s="627"/>
      <c r="IAM201" s="627"/>
      <c r="IAN201" s="627"/>
      <c r="IAO201" s="627"/>
      <c r="IAP201" s="627"/>
      <c r="IAQ201" s="627"/>
      <c r="IAR201" s="627"/>
      <c r="IAS201" s="627"/>
      <c r="IAT201" s="627"/>
      <c r="IAU201" s="627"/>
      <c r="IAV201" s="627"/>
      <c r="IAW201" s="627"/>
      <c r="IAX201" s="627"/>
      <c r="IAY201" s="627"/>
      <c r="IAZ201" s="627"/>
      <c r="IBA201" s="627"/>
      <c r="IBB201" s="627"/>
      <c r="IBC201" s="627"/>
      <c r="IBD201" s="627"/>
      <c r="IBE201" s="627"/>
      <c r="IBF201" s="627"/>
      <c r="IBG201" s="627"/>
      <c r="IBH201" s="627"/>
      <c r="IBI201" s="627"/>
      <c r="IBJ201" s="627"/>
      <c r="IBK201" s="627"/>
      <c r="IBL201" s="627"/>
      <c r="IBM201" s="627"/>
      <c r="IBN201" s="627"/>
      <c r="IBO201" s="627"/>
      <c r="IBP201" s="627"/>
      <c r="IBQ201" s="627"/>
      <c r="IBR201" s="627"/>
      <c r="IBS201" s="627"/>
      <c r="IBT201" s="627"/>
      <c r="IBU201" s="627"/>
      <c r="IBV201" s="627"/>
      <c r="IBW201" s="627"/>
      <c r="IBX201" s="627"/>
      <c r="IBY201" s="627"/>
      <c r="IBZ201" s="627"/>
      <c r="ICA201" s="627"/>
      <c r="ICB201" s="627"/>
      <c r="ICC201" s="627"/>
      <c r="ICD201" s="627"/>
      <c r="ICE201" s="627"/>
      <c r="ICF201" s="627"/>
      <c r="ICG201" s="627"/>
      <c r="ICH201" s="627"/>
      <c r="ICI201" s="627"/>
      <c r="ICJ201" s="627"/>
      <c r="ICK201" s="627"/>
      <c r="ICL201" s="627"/>
      <c r="ICM201" s="627"/>
      <c r="ICN201" s="627"/>
      <c r="ICO201" s="627"/>
      <c r="ICP201" s="627"/>
      <c r="ICQ201" s="627"/>
      <c r="ICR201" s="627"/>
      <c r="ICS201" s="627"/>
      <c r="ICT201" s="627"/>
      <c r="ICU201" s="627"/>
      <c r="ICV201" s="627"/>
      <c r="ICW201" s="627"/>
      <c r="ICX201" s="627"/>
      <c r="ICY201" s="627"/>
      <c r="ICZ201" s="627"/>
      <c r="IDA201" s="627"/>
      <c r="IDB201" s="627"/>
      <c r="IDC201" s="627"/>
      <c r="IDD201" s="627"/>
      <c r="IDE201" s="627"/>
      <c r="IDF201" s="627"/>
      <c r="IDG201" s="627"/>
      <c r="IDH201" s="627"/>
      <c r="IDI201" s="627"/>
      <c r="IDJ201" s="627"/>
      <c r="IDK201" s="627"/>
      <c r="IDL201" s="627"/>
      <c r="IDM201" s="627"/>
      <c r="IDN201" s="627"/>
      <c r="IDO201" s="627"/>
      <c r="IDP201" s="627"/>
      <c r="IDQ201" s="627"/>
      <c r="IDR201" s="627"/>
      <c r="IDS201" s="627"/>
      <c r="IDT201" s="627"/>
      <c r="IDU201" s="627"/>
      <c r="IDV201" s="627"/>
      <c r="IDW201" s="627"/>
      <c r="IDX201" s="627"/>
      <c r="IDY201" s="627"/>
      <c r="IDZ201" s="627"/>
      <c r="IEA201" s="627"/>
      <c r="IEB201" s="627"/>
      <c r="IEC201" s="627"/>
      <c r="IED201" s="627"/>
      <c r="IEE201" s="627"/>
      <c r="IEF201" s="627"/>
      <c r="IEG201" s="627"/>
      <c r="IEH201" s="627"/>
      <c r="IEI201" s="627"/>
      <c r="IEJ201" s="627"/>
      <c r="IEK201" s="627"/>
      <c r="IEL201" s="627"/>
      <c r="IEM201" s="627"/>
      <c r="IEN201" s="627"/>
      <c r="IEO201" s="627"/>
      <c r="IEP201" s="627"/>
      <c r="IEQ201" s="627"/>
      <c r="IER201" s="627"/>
      <c r="IES201" s="627"/>
      <c r="IET201" s="627"/>
      <c r="IEU201" s="627"/>
      <c r="IEV201" s="627"/>
      <c r="IEW201" s="627"/>
      <c r="IEX201" s="627"/>
      <c r="IEY201" s="627"/>
      <c r="IEZ201" s="627"/>
      <c r="IFA201" s="627"/>
      <c r="IFB201" s="627"/>
      <c r="IFC201" s="627"/>
      <c r="IFD201" s="627"/>
      <c r="IFE201" s="627"/>
      <c r="IFF201" s="627"/>
      <c r="IFG201" s="627"/>
      <c r="IFH201" s="627"/>
      <c r="IFI201" s="627"/>
      <c r="IFJ201" s="627"/>
      <c r="IFK201" s="627"/>
      <c r="IFL201" s="627"/>
      <c r="IFM201" s="627"/>
      <c r="IFN201" s="627"/>
      <c r="IFO201" s="627"/>
      <c r="IFP201" s="627"/>
      <c r="IFQ201" s="627"/>
      <c r="IFR201" s="627"/>
      <c r="IFS201" s="627"/>
      <c r="IFT201" s="627"/>
      <c r="IFU201" s="627"/>
      <c r="IFV201" s="627"/>
      <c r="IFW201" s="627"/>
      <c r="IFX201" s="627"/>
      <c r="IFY201" s="627"/>
      <c r="IFZ201" s="627"/>
      <c r="IGA201" s="627"/>
      <c r="IGB201" s="627"/>
      <c r="IGC201" s="627"/>
      <c r="IGD201" s="627"/>
      <c r="IGE201" s="627"/>
      <c r="IGF201" s="627"/>
      <c r="IGG201" s="627"/>
      <c r="IGH201" s="627"/>
      <c r="IGI201" s="627"/>
      <c r="IGJ201" s="627"/>
      <c r="IGK201" s="627"/>
      <c r="IGL201" s="627"/>
      <c r="IGM201" s="627"/>
      <c r="IGN201" s="627"/>
      <c r="IGO201" s="627"/>
      <c r="IGP201" s="627"/>
      <c r="IGQ201" s="627"/>
      <c r="IGR201" s="627"/>
      <c r="IGS201" s="627"/>
      <c r="IGT201" s="627"/>
      <c r="IGU201" s="627"/>
      <c r="IGV201" s="627"/>
      <c r="IGW201" s="627"/>
      <c r="IGX201" s="627"/>
      <c r="IGY201" s="627"/>
      <c r="IGZ201" s="627"/>
      <c r="IHA201" s="627"/>
      <c r="IHB201" s="627"/>
      <c r="IHC201" s="627"/>
      <c r="IHD201" s="627"/>
      <c r="IHE201" s="627"/>
      <c r="IHF201" s="627"/>
      <c r="IHG201" s="627"/>
      <c r="IHH201" s="627"/>
      <c r="IHI201" s="627"/>
      <c r="IHJ201" s="627"/>
      <c r="IHK201" s="627"/>
      <c r="IHL201" s="627"/>
      <c r="IHM201" s="627"/>
      <c r="IHN201" s="627"/>
      <c r="IHO201" s="627"/>
      <c r="IHP201" s="627"/>
      <c r="IHQ201" s="627"/>
      <c r="IHR201" s="627"/>
      <c r="IHS201" s="627"/>
      <c r="IHT201" s="627"/>
      <c r="IHU201" s="627"/>
      <c r="IHV201" s="627"/>
      <c r="IHW201" s="627"/>
      <c r="IHX201" s="627"/>
      <c r="IHY201" s="627"/>
      <c r="IHZ201" s="627"/>
      <c r="IIA201" s="627"/>
      <c r="IIB201" s="627"/>
      <c r="IIC201" s="627"/>
      <c r="IID201" s="627"/>
      <c r="IIE201" s="627"/>
      <c r="IIF201" s="627"/>
      <c r="IIG201" s="627"/>
      <c r="IIH201" s="627"/>
      <c r="III201" s="627"/>
      <c r="IIJ201" s="627"/>
      <c r="IIK201" s="627"/>
      <c r="IIL201" s="627"/>
      <c r="IIM201" s="627"/>
      <c r="IIN201" s="627"/>
      <c r="IIO201" s="627"/>
      <c r="IIP201" s="627"/>
      <c r="IIQ201" s="627"/>
      <c r="IIR201" s="627"/>
      <c r="IIS201" s="627"/>
      <c r="IIT201" s="627"/>
      <c r="IIU201" s="627"/>
      <c r="IIV201" s="627"/>
      <c r="IIW201" s="627"/>
      <c r="IIX201" s="627"/>
      <c r="IIY201" s="627"/>
      <c r="IIZ201" s="627"/>
      <c r="IJA201" s="627"/>
      <c r="IJB201" s="627"/>
      <c r="IJC201" s="627"/>
      <c r="IJD201" s="627"/>
      <c r="IJE201" s="627"/>
      <c r="IJF201" s="627"/>
      <c r="IJG201" s="627"/>
      <c r="IJH201" s="627"/>
      <c r="IJI201" s="627"/>
      <c r="IJJ201" s="627"/>
      <c r="IJK201" s="627"/>
      <c r="IJL201" s="627"/>
      <c r="IJM201" s="627"/>
      <c r="IJN201" s="627"/>
      <c r="IJO201" s="627"/>
      <c r="IJP201" s="627"/>
      <c r="IJQ201" s="627"/>
      <c r="IJR201" s="627"/>
      <c r="IJS201" s="627"/>
      <c r="IJT201" s="627"/>
      <c r="IJU201" s="627"/>
      <c r="IJV201" s="627"/>
      <c r="IJW201" s="627"/>
      <c r="IJX201" s="627"/>
      <c r="IJY201" s="627"/>
      <c r="IJZ201" s="627"/>
      <c r="IKA201" s="627"/>
      <c r="IKB201" s="627"/>
      <c r="IKC201" s="627"/>
      <c r="IKD201" s="627"/>
      <c r="IKE201" s="627"/>
      <c r="IKF201" s="627"/>
      <c r="IKG201" s="627"/>
      <c r="IKH201" s="627"/>
      <c r="IKI201" s="627"/>
      <c r="IKJ201" s="627"/>
      <c r="IKK201" s="627"/>
      <c r="IKL201" s="627"/>
      <c r="IKM201" s="627"/>
      <c r="IKN201" s="627"/>
      <c r="IKO201" s="627"/>
      <c r="IKP201" s="627"/>
      <c r="IKQ201" s="627"/>
      <c r="IKR201" s="627"/>
      <c r="IKS201" s="627"/>
      <c r="IKT201" s="627"/>
      <c r="IKU201" s="627"/>
      <c r="IKV201" s="627"/>
      <c r="IKW201" s="627"/>
      <c r="IKX201" s="627"/>
      <c r="IKY201" s="627"/>
      <c r="IKZ201" s="627"/>
      <c r="ILA201" s="627"/>
      <c r="ILB201" s="627"/>
      <c r="ILC201" s="627"/>
      <c r="ILD201" s="627"/>
      <c r="ILE201" s="627"/>
      <c r="ILF201" s="627"/>
      <c r="ILG201" s="627"/>
      <c r="ILH201" s="627"/>
      <c r="ILI201" s="627"/>
      <c r="ILJ201" s="627"/>
      <c r="ILK201" s="627"/>
      <c r="ILL201" s="627"/>
      <c r="ILM201" s="627"/>
      <c r="ILN201" s="627"/>
      <c r="ILO201" s="627"/>
      <c r="ILP201" s="627"/>
      <c r="ILQ201" s="627"/>
      <c r="ILR201" s="627"/>
      <c r="ILS201" s="627"/>
      <c r="ILT201" s="627"/>
      <c r="ILU201" s="627"/>
      <c r="ILV201" s="627"/>
      <c r="ILW201" s="627"/>
      <c r="ILX201" s="627"/>
      <c r="ILY201" s="627"/>
      <c r="ILZ201" s="627"/>
      <c r="IMA201" s="627"/>
      <c r="IMB201" s="627"/>
      <c r="IMC201" s="627"/>
      <c r="IMD201" s="627"/>
      <c r="IME201" s="627"/>
      <c r="IMF201" s="627"/>
      <c r="IMG201" s="627"/>
      <c r="IMH201" s="627"/>
      <c r="IMI201" s="627"/>
      <c r="IMJ201" s="627"/>
      <c r="IMK201" s="627"/>
      <c r="IML201" s="627"/>
      <c r="IMM201" s="627"/>
      <c r="IMN201" s="627"/>
      <c r="IMO201" s="627"/>
      <c r="IMP201" s="627"/>
      <c r="IMQ201" s="627"/>
      <c r="IMR201" s="627"/>
      <c r="IMS201" s="627"/>
      <c r="IMT201" s="627"/>
      <c r="IMU201" s="627"/>
      <c r="IMV201" s="627"/>
      <c r="IMW201" s="627"/>
      <c r="IMX201" s="627"/>
      <c r="IMY201" s="627"/>
      <c r="IMZ201" s="627"/>
      <c r="INA201" s="627"/>
      <c r="INB201" s="627"/>
      <c r="INC201" s="627"/>
      <c r="IND201" s="627"/>
      <c r="INE201" s="627"/>
      <c r="INF201" s="627"/>
      <c r="ING201" s="627"/>
      <c r="INH201" s="627"/>
      <c r="INI201" s="627"/>
      <c r="INJ201" s="627"/>
      <c r="INK201" s="627"/>
      <c r="INL201" s="627"/>
      <c r="INM201" s="627"/>
      <c r="INN201" s="627"/>
      <c r="INO201" s="627"/>
      <c r="INP201" s="627"/>
      <c r="INQ201" s="627"/>
      <c r="INR201" s="627"/>
      <c r="INS201" s="627"/>
      <c r="INT201" s="627"/>
      <c r="INU201" s="627"/>
      <c r="INV201" s="627"/>
      <c r="INW201" s="627"/>
      <c r="INX201" s="627"/>
      <c r="INY201" s="627"/>
      <c r="INZ201" s="627"/>
      <c r="IOA201" s="627"/>
      <c r="IOB201" s="627"/>
      <c r="IOC201" s="627"/>
      <c r="IOD201" s="627"/>
      <c r="IOE201" s="627"/>
      <c r="IOF201" s="627"/>
      <c r="IOG201" s="627"/>
      <c r="IOH201" s="627"/>
      <c r="IOI201" s="627"/>
      <c r="IOJ201" s="627"/>
      <c r="IOK201" s="627"/>
      <c r="IOL201" s="627"/>
      <c r="IOM201" s="627"/>
      <c r="ION201" s="627"/>
      <c r="IOO201" s="627"/>
      <c r="IOP201" s="627"/>
      <c r="IOQ201" s="627"/>
      <c r="IOR201" s="627"/>
      <c r="IOS201" s="627"/>
      <c r="IOT201" s="627"/>
      <c r="IOU201" s="627"/>
      <c r="IOV201" s="627"/>
      <c r="IOW201" s="627"/>
      <c r="IOX201" s="627"/>
      <c r="IOY201" s="627"/>
      <c r="IOZ201" s="627"/>
      <c r="IPA201" s="627"/>
      <c r="IPB201" s="627"/>
      <c r="IPC201" s="627"/>
      <c r="IPD201" s="627"/>
      <c r="IPE201" s="627"/>
      <c r="IPF201" s="627"/>
      <c r="IPG201" s="627"/>
      <c r="IPH201" s="627"/>
      <c r="IPI201" s="627"/>
      <c r="IPJ201" s="627"/>
      <c r="IPK201" s="627"/>
      <c r="IPL201" s="627"/>
      <c r="IPM201" s="627"/>
      <c r="IPN201" s="627"/>
      <c r="IPO201" s="627"/>
      <c r="IPP201" s="627"/>
      <c r="IPQ201" s="627"/>
      <c r="IPR201" s="627"/>
      <c r="IPS201" s="627"/>
      <c r="IPT201" s="627"/>
      <c r="IPU201" s="627"/>
      <c r="IPV201" s="627"/>
      <c r="IPW201" s="627"/>
      <c r="IPX201" s="627"/>
      <c r="IPY201" s="627"/>
      <c r="IPZ201" s="627"/>
      <c r="IQA201" s="627"/>
      <c r="IQB201" s="627"/>
      <c r="IQC201" s="627"/>
      <c r="IQD201" s="627"/>
      <c r="IQE201" s="627"/>
      <c r="IQF201" s="627"/>
      <c r="IQG201" s="627"/>
      <c r="IQH201" s="627"/>
      <c r="IQI201" s="627"/>
      <c r="IQJ201" s="627"/>
      <c r="IQK201" s="627"/>
      <c r="IQL201" s="627"/>
      <c r="IQM201" s="627"/>
      <c r="IQN201" s="627"/>
      <c r="IQO201" s="627"/>
      <c r="IQP201" s="627"/>
      <c r="IQQ201" s="627"/>
      <c r="IQR201" s="627"/>
      <c r="IQS201" s="627"/>
      <c r="IQT201" s="627"/>
      <c r="IQU201" s="627"/>
      <c r="IQV201" s="627"/>
      <c r="IQW201" s="627"/>
      <c r="IQX201" s="627"/>
      <c r="IQY201" s="627"/>
      <c r="IQZ201" s="627"/>
      <c r="IRA201" s="627"/>
      <c r="IRB201" s="627"/>
      <c r="IRC201" s="627"/>
      <c r="IRD201" s="627"/>
      <c r="IRE201" s="627"/>
      <c r="IRF201" s="627"/>
      <c r="IRG201" s="627"/>
      <c r="IRH201" s="627"/>
      <c r="IRI201" s="627"/>
      <c r="IRJ201" s="627"/>
      <c r="IRK201" s="627"/>
      <c r="IRL201" s="627"/>
      <c r="IRM201" s="627"/>
      <c r="IRN201" s="627"/>
      <c r="IRO201" s="627"/>
      <c r="IRP201" s="627"/>
      <c r="IRQ201" s="627"/>
      <c r="IRR201" s="627"/>
      <c r="IRS201" s="627"/>
      <c r="IRT201" s="627"/>
      <c r="IRU201" s="627"/>
      <c r="IRV201" s="627"/>
      <c r="IRW201" s="627"/>
      <c r="IRX201" s="627"/>
      <c r="IRY201" s="627"/>
      <c r="IRZ201" s="627"/>
      <c r="ISA201" s="627"/>
      <c r="ISB201" s="627"/>
      <c r="ISC201" s="627"/>
      <c r="ISD201" s="627"/>
      <c r="ISE201" s="627"/>
      <c r="ISF201" s="627"/>
      <c r="ISG201" s="627"/>
      <c r="ISH201" s="627"/>
      <c r="ISI201" s="627"/>
      <c r="ISJ201" s="627"/>
      <c r="ISK201" s="627"/>
      <c r="ISL201" s="627"/>
      <c r="ISM201" s="627"/>
      <c r="ISN201" s="627"/>
      <c r="ISO201" s="627"/>
      <c r="ISP201" s="627"/>
      <c r="ISQ201" s="627"/>
      <c r="ISR201" s="627"/>
      <c r="ISS201" s="627"/>
      <c r="IST201" s="627"/>
      <c r="ISU201" s="627"/>
      <c r="ISV201" s="627"/>
      <c r="ISW201" s="627"/>
      <c r="ISX201" s="627"/>
      <c r="ISY201" s="627"/>
      <c r="ISZ201" s="627"/>
      <c r="ITA201" s="627"/>
      <c r="ITB201" s="627"/>
      <c r="ITC201" s="627"/>
      <c r="ITD201" s="627"/>
      <c r="ITE201" s="627"/>
      <c r="ITF201" s="627"/>
      <c r="ITG201" s="627"/>
      <c r="ITH201" s="627"/>
      <c r="ITI201" s="627"/>
      <c r="ITJ201" s="627"/>
      <c r="ITK201" s="627"/>
      <c r="ITL201" s="627"/>
      <c r="ITM201" s="627"/>
      <c r="ITN201" s="627"/>
      <c r="ITO201" s="627"/>
      <c r="ITP201" s="627"/>
      <c r="ITQ201" s="627"/>
      <c r="ITR201" s="627"/>
      <c r="ITS201" s="627"/>
      <c r="ITT201" s="627"/>
      <c r="ITU201" s="627"/>
      <c r="ITV201" s="627"/>
      <c r="ITW201" s="627"/>
      <c r="ITX201" s="627"/>
      <c r="ITY201" s="627"/>
      <c r="ITZ201" s="627"/>
      <c r="IUA201" s="627"/>
      <c r="IUB201" s="627"/>
      <c r="IUC201" s="627"/>
      <c r="IUD201" s="627"/>
      <c r="IUE201" s="627"/>
      <c r="IUF201" s="627"/>
      <c r="IUG201" s="627"/>
      <c r="IUH201" s="627"/>
      <c r="IUI201" s="627"/>
      <c r="IUJ201" s="627"/>
      <c r="IUK201" s="627"/>
      <c r="IUL201" s="627"/>
      <c r="IUM201" s="627"/>
      <c r="IUN201" s="627"/>
      <c r="IUO201" s="627"/>
      <c r="IUP201" s="627"/>
      <c r="IUQ201" s="627"/>
      <c r="IUR201" s="627"/>
      <c r="IUS201" s="627"/>
      <c r="IUT201" s="627"/>
      <c r="IUU201" s="627"/>
      <c r="IUV201" s="627"/>
      <c r="IUW201" s="627"/>
      <c r="IUX201" s="627"/>
      <c r="IUY201" s="627"/>
      <c r="IUZ201" s="627"/>
      <c r="IVA201" s="627"/>
      <c r="IVB201" s="627"/>
      <c r="IVC201" s="627"/>
      <c r="IVD201" s="627"/>
      <c r="IVE201" s="627"/>
      <c r="IVF201" s="627"/>
      <c r="IVG201" s="627"/>
      <c r="IVH201" s="627"/>
      <c r="IVI201" s="627"/>
      <c r="IVJ201" s="627"/>
      <c r="IVK201" s="627"/>
      <c r="IVL201" s="627"/>
      <c r="IVM201" s="627"/>
      <c r="IVN201" s="627"/>
      <c r="IVO201" s="627"/>
      <c r="IVP201" s="627"/>
      <c r="IVQ201" s="627"/>
      <c r="IVR201" s="627"/>
      <c r="IVS201" s="627"/>
      <c r="IVT201" s="627"/>
      <c r="IVU201" s="627"/>
      <c r="IVV201" s="627"/>
      <c r="IVW201" s="627"/>
      <c r="IVX201" s="627"/>
      <c r="IVY201" s="627"/>
      <c r="IVZ201" s="627"/>
      <c r="IWA201" s="627"/>
      <c r="IWB201" s="627"/>
      <c r="IWC201" s="627"/>
      <c r="IWD201" s="627"/>
      <c r="IWE201" s="627"/>
      <c r="IWF201" s="627"/>
      <c r="IWG201" s="627"/>
      <c r="IWH201" s="627"/>
      <c r="IWI201" s="627"/>
      <c r="IWJ201" s="627"/>
      <c r="IWK201" s="627"/>
      <c r="IWL201" s="627"/>
      <c r="IWM201" s="627"/>
      <c r="IWN201" s="627"/>
      <c r="IWO201" s="627"/>
      <c r="IWP201" s="627"/>
      <c r="IWQ201" s="627"/>
      <c r="IWR201" s="627"/>
      <c r="IWS201" s="627"/>
      <c r="IWT201" s="627"/>
      <c r="IWU201" s="627"/>
      <c r="IWV201" s="627"/>
      <c r="IWW201" s="627"/>
      <c r="IWX201" s="627"/>
      <c r="IWY201" s="627"/>
      <c r="IWZ201" s="627"/>
      <c r="IXA201" s="627"/>
      <c r="IXB201" s="627"/>
      <c r="IXC201" s="627"/>
      <c r="IXD201" s="627"/>
      <c r="IXE201" s="627"/>
      <c r="IXF201" s="627"/>
      <c r="IXG201" s="627"/>
      <c r="IXH201" s="627"/>
      <c r="IXI201" s="627"/>
      <c r="IXJ201" s="627"/>
      <c r="IXK201" s="627"/>
      <c r="IXL201" s="627"/>
      <c r="IXM201" s="627"/>
      <c r="IXN201" s="627"/>
      <c r="IXO201" s="627"/>
      <c r="IXP201" s="627"/>
      <c r="IXQ201" s="627"/>
      <c r="IXR201" s="627"/>
      <c r="IXS201" s="627"/>
      <c r="IXT201" s="627"/>
      <c r="IXU201" s="627"/>
      <c r="IXV201" s="627"/>
      <c r="IXW201" s="627"/>
      <c r="IXX201" s="627"/>
      <c r="IXY201" s="627"/>
      <c r="IXZ201" s="627"/>
      <c r="IYA201" s="627"/>
      <c r="IYB201" s="627"/>
      <c r="IYC201" s="627"/>
      <c r="IYD201" s="627"/>
      <c r="IYE201" s="627"/>
      <c r="IYF201" s="627"/>
      <c r="IYG201" s="627"/>
      <c r="IYH201" s="627"/>
      <c r="IYI201" s="627"/>
      <c r="IYJ201" s="627"/>
      <c r="IYK201" s="627"/>
      <c r="IYL201" s="627"/>
      <c r="IYM201" s="627"/>
      <c r="IYN201" s="627"/>
      <c r="IYO201" s="627"/>
      <c r="IYP201" s="627"/>
      <c r="IYQ201" s="627"/>
      <c r="IYR201" s="627"/>
      <c r="IYS201" s="627"/>
      <c r="IYT201" s="627"/>
      <c r="IYU201" s="627"/>
      <c r="IYV201" s="627"/>
      <c r="IYW201" s="627"/>
      <c r="IYX201" s="627"/>
      <c r="IYY201" s="627"/>
      <c r="IYZ201" s="627"/>
      <c r="IZA201" s="627"/>
      <c r="IZB201" s="627"/>
      <c r="IZC201" s="627"/>
      <c r="IZD201" s="627"/>
      <c r="IZE201" s="627"/>
      <c r="IZF201" s="627"/>
      <c r="IZG201" s="627"/>
      <c r="IZH201" s="627"/>
      <c r="IZI201" s="627"/>
      <c r="IZJ201" s="627"/>
      <c r="IZK201" s="627"/>
      <c r="IZL201" s="627"/>
      <c r="IZM201" s="627"/>
      <c r="IZN201" s="627"/>
      <c r="IZO201" s="627"/>
      <c r="IZP201" s="627"/>
      <c r="IZQ201" s="627"/>
      <c r="IZR201" s="627"/>
      <c r="IZS201" s="627"/>
      <c r="IZT201" s="627"/>
      <c r="IZU201" s="627"/>
      <c r="IZV201" s="627"/>
      <c r="IZW201" s="627"/>
      <c r="IZX201" s="627"/>
      <c r="IZY201" s="627"/>
      <c r="IZZ201" s="627"/>
      <c r="JAA201" s="627"/>
      <c r="JAB201" s="627"/>
      <c r="JAC201" s="627"/>
      <c r="JAD201" s="627"/>
      <c r="JAE201" s="627"/>
      <c r="JAF201" s="627"/>
      <c r="JAG201" s="627"/>
      <c r="JAH201" s="627"/>
      <c r="JAI201" s="627"/>
      <c r="JAJ201" s="627"/>
      <c r="JAK201" s="627"/>
      <c r="JAL201" s="627"/>
      <c r="JAM201" s="627"/>
      <c r="JAN201" s="627"/>
      <c r="JAO201" s="627"/>
      <c r="JAP201" s="627"/>
      <c r="JAQ201" s="627"/>
      <c r="JAR201" s="627"/>
      <c r="JAS201" s="627"/>
      <c r="JAT201" s="627"/>
      <c r="JAU201" s="627"/>
      <c r="JAV201" s="627"/>
      <c r="JAW201" s="627"/>
      <c r="JAX201" s="627"/>
      <c r="JAY201" s="627"/>
      <c r="JAZ201" s="627"/>
      <c r="JBA201" s="627"/>
      <c r="JBB201" s="627"/>
      <c r="JBC201" s="627"/>
      <c r="JBD201" s="627"/>
      <c r="JBE201" s="627"/>
      <c r="JBF201" s="627"/>
      <c r="JBG201" s="627"/>
      <c r="JBH201" s="627"/>
      <c r="JBI201" s="627"/>
      <c r="JBJ201" s="627"/>
      <c r="JBK201" s="627"/>
      <c r="JBL201" s="627"/>
      <c r="JBM201" s="627"/>
      <c r="JBN201" s="627"/>
      <c r="JBO201" s="627"/>
      <c r="JBP201" s="627"/>
      <c r="JBQ201" s="627"/>
      <c r="JBR201" s="627"/>
      <c r="JBS201" s="627"/>
      <c r="JBT201" s="627"/>
      <c r="JBU201" s="627"/>
      <c r="JBV201" s="627"/>
      <c r="JBW201" s="627"/>
      <c r="JBX201" s="627"/>
      <c r="JBY201" s="627"/>
      <c r="JBZ201" s="627"/>
      <c r="JCA201" s="627"/>
      <c r="JCB201" s="627"/>
      <c r="JCC201" s="627"/>
      <c r="JCD201" s="627"/>
      <c r="JCE201" s="627"/>
      <c r="JCF201" s="627"/>
      <c r="JCG201" s="627"/>
      <c r="JCH201" s="627"/>
      <c r="JCI201" s="627"/>
      <c r="JCJ201" s="627"/>
      <c r="JCK201" s="627"/>
      <c r="JCL201" s="627"/>
      <c r="JCM201" s="627"/>
      <c r="JCN201" s="627"/>
      <c r="JCO201" s="627"/>
      <c r="JCP201" s="627"/>
      <c r="JCQ201" s="627"/>
      <c r="JCR201" s="627"/>
      <c r="JCS201" s="627"/>
      <c r="JCT201" s="627"/>
      <c r="JCU201" s="627"/>
      <c r="JCV201" s="627"/>
      <c r="JCW201" s="627"/>
      <c r="JCX201" s="627"/>
      <c r="JCY201" s="627"/>
      <c r="JCZ201" s="627"/>
      <c r="JDA201" s="627"/>
      <c r="JDB201" s="627"/>
      <c r="JDC201" s="627"/>
      <c r="JDD201" s="627"/>
      <c r="JDE201" s="627"/>
      <c r="JDF201" s="627"/>
      <c r="JDG201" s="627"/>
      <c r="JDH201" s="627"/>
      <c r="JDI201" s="627"/>
      <c r="JDJ201" s="627"/>
      <c r="JDK201" s="627"/>
      <c r="JDL201" s="627"/>
      <c r="JDM201" s="627"/>
      <c r="JDN201" s="627"/>
      <c r="JDO201" s="627"/>
      <c r="JDP201" s="627"/>
      <c r="JDQ201" s="627"/>
      <c r="JDR201" s="627"/>
      <c r="JDS201" s="627"/>
      <c r="JDT201" s="627"/>
      <c r="JDU201" s="627"/>
      <c r="JDV201" s="627"/>
      <c r="JDW201" s="627"/>
      <c r="JDX201" s="627"/>
      <c r="JDY201" s="627"/>
      <c r="JDZ201" s="627"/>
      <c r="JEA201" s="627"/>
      <c r="JEB201" s="627"/>
      <c r="JEC201" s="627"/>
      <c r="JED201" s="627"/>
      <c r="JEE201" s="627"/>
      <c r="JEF201" s="627"/>
      <c r="JEG201" s="627"/>
      <c r="JEH201" s="627"/>
      <c r="JEI201" s="627"/>
      <c r="JEJ201" s="627"/>
      <c r="JEK201" s="627"/>
      <c r="JEL201" s="627"/>
      <c r="JEM201" s="627"/>
      <c r="JEN201" s="627"/>
      <c r="JEO201" s="627"/>
      <c r="JEP201" s="627"/>
      <c r="JEQ201" s="627"/>
      <c r="JER201" s="627"/>
      <c r="JES201" s="627"/>
      <c r="JET201" s="627"/>
      <c r="JEU201" s="627"/>
      <c r="JEV201" s="627"/>
      <c r="JEW201" s="627"/>
      <c r="JEX201" s="627"/>
      <c r="JEY201" s="627"/>
      <c r="JEZ201" s="627"/>
      <c r="JFA201" s="627"/>
      <c r="JFB201" s="627"/>
      <c r="JFC201" s="627"/>
      <c r="JFD201" s="627"/>
      <c r="JFE201" s="627"/>
      <c r="JFF201" s="627"/>
      <c r="JFG201" s="627"/>
      <c r="JFH201" s="627"/>
      <c r="JFI201" s="627"/>
      <c r="JFJ201" s="627"/>
      <c r="JFK201" s="627"/>
      <c r="JFL201" s="627"/>
      <c r="JFM201" s="627"/>
      <c r="JFN201" s="627"/>
      <c r="JFO201" s="627"/>
      <c r="JFP201" s="627"/>
      <c r="JFQ201" s="627"/>
      <c r="JFR201" s="627"/>
      <c r="JFS201" s="627"/>
      <c r="JFT201" s="627"/>
      <c r="JFU201" s="627"/>
      <c r="JFV201" s="627"/>
      <c r="JFW201" s="627"/>
      <c r="JFX201" s="627"/>
      <c r="JFY201" s="627"/>
      <c r="JFZ201" s="627"/>
      <c r="JGA201" s="627"/>
      <c r="JGB201" s="627"/>
      <c r="JGC201" s="627"/>
      <c r="JGD201" s="627"/>
      <c r="JGE201" s="627"/>
      <c r="JGF201" s="627"/>
      <c r="JGG201" s="627"/>
      <c r="JGH201" s="627"/>
      <c r="JGI201" s="627"/>
      <c r="JGJ201" s="627"/>
      <c r="JGK201" s="627"/>
      <c r="JGL201" s="627"/>
      <c r="JGM201" s="627"/>
      <c r="JGN201" s="627"/>
      <c r="JGO201" s="627"/>
      <c r="JGP201" s="627"/>
      <c r="JGQ201" s="627"/>
      <c r="JGR201" s="627"/>
      <c r="JGS201" s="627"/>
      <c r="JGT201" s="627"/>
      <c r="JGU201" s="627"/>
      <c r="JGV201" s="627"/>
      <c r="JGW201" s="627"/>
      <c r="JGX201" s="627"/>
      <c r="JGY201" s="627"/>
      <c r="JGZ201" s="627"/>
      <c r="JHA201" s="627"/>
      <c r="JHB201" s="627"/>
      <c r="JHC201" s="627"/>
      <c r="JHD201" s="627"/>
      <c r="JHE201" s="627"/>
      <c r="JHF201" s="627"/>
      <c r="JHG201" s="627"/>
      <c r="JHH201" s="627"/>
      <c r="JHI201" s="627"/>
      <c r="JHJ201" s="627"/>
      <c r="JHK201" s="627"/>
      <c r="JHL201" s="627"/>
      <c r="JHM201" s="627"/>
      <c r="JHN201" s="627"/>
      <c r="JHO201" s="627"/>
      <c r="JHP201" s="627"/>
      <c r="JHQ201" s="627"/>
      <c r="JHR201" s="627"/>
      <c r="JHS201" s="627"/>
      <c r="JHT201" s="627"/>
      <c r="JHU201" s="627"/>
      <c r="JHV201" s="627"/>
      <c r="JHW201" s="627"/>
      <c r="JHX201" s="627"/>
      <c r="JHY201" s="627"/>
      <c r="JHZ201" s="627"/>
      <c r="JIA201" s="627"/>
      <c r="JIB201" s="627"/>
      <c r="JIC201" s="627"/>
      <c r="JID201" s="627"/>
      <c r="JIE201" s="627"/>
      <c r="JIF201" s="627"/>
      <c r="JIG201" s="627"/>
      <c r="JIH201" s="627"/>
      <c r="JII201" s="627"/>
      <c r="JIJ201" s="627"/>
      <c r="JIK201" s="627"/>
      <c r="JIL201" s="627"/>
      <c r="JIM201" s="627"/>
      <c r="JIN201" s="627"/>
      <c r="JIO201" s="627"/>
      <c r="JIP201" s="627"/>
      <c r="JIQ201" s="627"/>
      <c r="JIR201" s="627"/>
      <c r="JIS201" s="627"/>
      <c r="JIT201" s="627"/>
      <c r="JIU201" s="627"/>
      <c r="JIV201" s="627"/>
      <c r="JIW201" s="627"/>
      <c r="JIX201" s="627"/>
      <c r="JIY201" s="627"/>
      <c r="JIZ201" s="627"/>
      <c r="JJA201" s="627"/>
      <c r="JJB201" s="627"/>
      <c r="JJC201" s="627"/>
      <c r="JJD201" s="627"/>
      <c r="JJE201" s="627"/>
      <c r="JJF201" s="627"/>
      <c r="JJG201" s="627"/>
      <c r="JJH201" s="627"/>
      <c r="JJI201" s="627"/>
      <c r="JJJ201" s="627"/>
      <c r="JJK201" s="627"/>
      <c r="JJL201" s="627"/>
      <c r="JJM201" s="627"/>
      <c r="JJN201" s="627"/>
      <c r="JJO201" s="627"/>
      <c r="JJP201" s="627"/>
      <c r="JJQ201" s="627"/>
      <c r="JJR201" s="627"/>
      <c r="JJS201" s="627"/>
      <c r="JJT201" s="627"/>
      <c r="JJU201" s="627"/>
      <c r="JJV201" s="627"/>
      <c r="JJW201" s="627"/>
      <c r="JJX201" s="627"/>
      <c r="JJY201" s="627"/>
      <c r="JJZ201" s="627"/>
      <c r="JKA201" s="627"/>
      <c r="JKB201" s="627"/>
      <c r="JKC201" s="627"/>
      <c r="JKD201" s="627"/>
      <c r="JKE201" s="627"/>
      <c r="JKF201" s="627"/>
      <c r="JKG201" s="627"/>
      <c r="JKH201" s="627"/>
      <c r="JKI201" s="627"/>
      <c r="JKJ201" s="627"/>
      <c r="JKK201" s="627"/>
      <c r="JKL201" s="627"/>
      <c r="JKM201" s="627"/>
      <c r="JKN201" s="627"/>
      <c r="JKO201" s="627"/>
      <c r="JKP201" s="627"/>
      <c r="JKQ201" s="627"/>
      <c r="JKR201" s="627"/>
      <c r="JKS201" s="627"/>
      <c r="JKT201" s="627"/>
      <c r="JKU201" s="627"/>
      <c r="JKV201" s="627"/>
      <c r="JKW201" s="627"/>
      <c r="JKX201" s="627"/>
      <c r="JKY201" s="627"/>
      <c r="JKZ201" s="627"/>
      <c r="JLA201" s="627"/>
      <c r="JLB201" s="627"/>
      <c r="JLC201" s="627"/>
      <c r="JLD201" s="627"/>
      <c r="JLE201" s="627"/>
      <c r="JLF201" s="627"/>
      <c r="JLG201" s="627"/>
      <c r="JLH201" s="627"/>
      <c r="JLI201" s="627"/>
      <c r="JLJ201" s="627"/>
      <c r="JLK201" s="627"/>
      <c r="JLL201" s="627"/>
      <c r="JLM201" s="627"/>
      <c r="JLN201" s="627"/>
      <c r="JLO201" s="627"/>
      <c r="JLP201" s="627"/>
      <c r="JLQ201" s="627"/>
      <c r="JLR201" s="627"/>
      <c r="JLS201" s="627"/>
      <c r="JLT201" s="627"/>
      <c r="JLU201" s="627"/>
      <c r="JLV201" s="627"/>
      <c r="JLW201" s="627"/>
      <c r="JLX201" s="627"/>
      <c r="JLY201" s="627"/>
      <c r="JLZ201" s="627"/>
      <c r="JMA201" s="627"/>
      <c r="JMB201" s="627"/>
      <c r="JMC201" s="627"/>
      <c r="JMD201" s="627"/>
      <c r="JME201" s="627"/>
      <c r="JMF201" s="627"/>
      <c r="JMG201" s="627"/>
      <c r="JMH201" s="627"/>
      <c r="JMI201" s="627"/>
      <c r="JMJ201" s="627"/>
      <c r="JMK201" s="627"/>
      <c r="JML201" s="627"/>
      <c r="JMM201" s="627"/>
      <c r="JMN201" s="627"/>
      <c r="JMO201" s="627"/>
      <c r="JMP201" s="627"/>
      <c r="JMQ201" s="627"/>
      <c r="JMR201" s="627"/>
      <c r="JMS201" s="627"/>
      <c r="JMT201" s="627"/>
      <c r="JMU201" s="627"/>
      <c r="JMV201" s="627"/>
      <c r="JMW201" s="627"/>
      <c r="JMX201" s="627"/>
      <c r="JMY201" s="627"/>
      <c r="JMZ201" s="627"/>
      <c r="JNA201" s="627"/>
      <c r="JNB201" s="627"/>
      <c r="JNC201" s="627"/>
      <c r="JND201" s="627"/>
      <c r="JNE201" s="627"/>
      <c r="JNF201" s="627"/>
      <c r="JNG201" s="627"/>
      <c r="JNH201" s="627"/>
      <c r="JNI201" s="627"/>
      <c r="JNJ201" s="627"/>
      <c r="JNK201" s="627"/>
      <c r="JNL201" s="627"/>
      <c r="JNM201" s="627"/>
      <c r="JNN201" s="627"/>
      <c r="JNO201" s="627"/>
      <c r="JNP201" s="627"/>
      <c r="JNQ201" s="627"/>
      <c r="JNR201" s="627"/>
      <c r="JNS201" s="627"/>
      <c r="JNT201" s="627"/>
      <c r="JNU201" s="627"/>
      <c r="JNV201" s="627"/>
      <c r="JNW201" s="627"/>
      <c r="JNX201" s="627"/>
      <c r="JNY201" s="627"/>
      <c r="JNZ201" s="627"/>
      <c r="JOA201" s="627"/>
      <c r="JOB201" s="627"/>
      <c r="JOC201" s="627"/>
      <c r="JOD201" s="627"/>
      <c r="JOE201" s="627"/>
      <c r="JOF201" s="627"/>
      <c r="JOG201" s="627"/>
      <c r="JOH201" s="627"/>
      <c r="JOI201" s="627"/>
      <c r="JOJ201" s="627"/>
      <c r="JOK201" s="627"/>
      <c r="JOL201" s="627"/>
      <c r="JOM201" s="627"/>
      <c r="JON201" s="627"/>
      <c r="JOO201" s="627"/>
      <c r="JOP201" s="627"/>
      <c r="JOQ201" s="627"/>
      <c r="JOR201" s="627"/>
      <c r="JOS201" s="627"/>
      <c r="JOT201" s="627"/>
      <c r="JOU201" s="627"/>
      <c r="JOV201" s="627"/>
      <c r="JOW201" s="627"/>
      <c r="JOX201" s="627"/>
      <c r="JOY201" s="627"/>
      <c r="JOZ201" s="627"/>
      <c r="JPA201" s="627"/>
      <c r="JPB201" s="627"/>
      <c r="JPC201" s="627"/>
      <c r="JPD201" s="627"/>
      <c r="JPE201" s="627"/>
      <c r="JPF201" s="627"/>
      <c r="JPG201" s="627"/>
      <c r="JPH201" s="627"/>
      <c r="JPI201" s="627"/>
      <c r="JPJ201" s="627"/>
      <c r="JPK201" s="627"/>
      <c r="JPL201" s="627"/>
      <c r="JPM201" s="627"/>
      <c r="JPN201" s="627"/>
      <c r="JPO201" s="627"/>
      <c r="JPP201" s="627"/>
      <c r="JPQ201" s="627"/>
      <c r="JPR201" s="627"/>
      <c r="JPS201" s="627"/>
      <c r="JPT201" s="627"/>
      <c r="JPU201" s="627"/>
      <c r="JPV201" s="627"/>
      <c r="JPW201" s="627"/>
      <c r="JPX201" s="627"/>
      <c r="JPY201" s="627"/>
      <c r="JPZ201" s="627"/>
      <c r="JQA201" s="627"/>
      <c r="JQB201" s="627"/>
      <c r="JQC201" s="627"/>
      <c r="JQD201" s="627"/>
      <c r="JQE201" s="627"/>
      <c r="JQF201" s="627"/>
      <c r="JQG201" s="627"/>
      <c r="JQH201" s="627"/>
      <c r="JQI201" s="627"/>
      <c r="JQJ201" s="627"/>
      <c r="JQK201" s="627"/>
      <c r="JQL201" s="627"/>
      <c r="JQM201" s="627"/>
      <c r="JQN201" s="627"/>
      <c r="JQO201" s="627"/>
      <c r="JQP201" s="627"/>
      <c r="JQQ201" s="627"/>
      <c r="JQR201" s="627"/>
      <c r="JQS201" s="627"/>
      <c r="JQT201" s="627"/>
      <c r="JQU201" s="627"/>
      <c r="JQV201" s="627"/>
      <c r="JQW201" s="627"/>
      <c r="JQX201" s="627"/>
      <c r="JQY201" s="627"/>
      <c r="JQZ201" s="627"/>
      <c r="JRA201" s="627"/>
      <c r="JRB201" s="627"/>
      <c r="JRC201" s="627"/>
      <c r="JRD201" s="627"/>
      <c r="JRE201" s="627"/>
      <c r="JRF201" s="627"/>
      <c r="JRG201" s="627"/>
      <c r="JRH201" s="627"/>
      <c r="JRI201" s="627"/>
      <c r="JRJ201" s="627"/>
      <c r="JRK201" s="627"/>
      <c r="JRL201" s="627"/>
      <c r="JRM201" s="627"/>
      <c r="JRN201" s="627"/>
      <c r="JRO201" s="627"/>
      <c r="JRP201" s="627"/>
      <c r="JRQ201" s="627"/>
      <c r="JRR201" s="627"/>
      <c r="JRS201" s="627"/>
      <c r="JRT201" s="627"/>
      <c r="JRU201" s="627"/>
      <c r="JRV201" s="627"/>
      <c r="JRW201" s="627"/>
      <c r="JRX201" s="627"/>
      <c r="JRY201" s="627"/>
      <c r="JRZ201" s="627"/>
      <c r="JSA201" s="627"/>
      <c r="JSB201" s="627"/>
      <c r="JSC201" s="627"/>
      <c r="JSD201" s="627"/>
      <c r="JSE201" s="627"/>
      <c r="JSF201" s="627"/>
      <c r="JSG201" s="627"/>
      <c r="JSH201" s="627"/>
      <c r="JSI201" s="627"/>
      <c r="JSJ201" s="627"/>
      <c r="JSK201" s="627"/>
      <c r="JSL201" s="627"/>
      <c r="JSM201" s="627"/>
      <c r="JSN201" s="627"/>
      <c r="JSO201" s="627"/>
      <c r="JSP201" s="627"/>
      <c r="JSQ201" s="627"/>
      <c r="JSR201" s="627"/>
      <c r="JSS201" s="627"/>
      <c r="JST201" s="627"/>
      <c r="JSU201" s="627"/>
      <c r="JSV201" s="627"/>
      <c r="JSW201" s="627"/>
      <c r="JSX201" s="627"/>
      <c r="JSY201" s="627"/>
      <c r="JSZ201" s="627"/>
      <c r="JTA201" s="627"/>
      <c r="JTB201" s="627"/>
      <c r="JTC201" s="627"/>
      <c r="JTD201" s="627"/>
      <c r="JTE201" s="627"/>
      <c r="JTF201" s="627"/>
      <c r="JTG201" s="627"/>
      <c r="JTH201" s="627"/>
      <c r="JTI201" s="627"/>
      <c r="JTJ201" s="627"/>
      <c r="JTK201" s="627"/>
      <c r="JTL201" s="627"/>
      <c r="JTM201" s="627"/>
      <c r="JTN201" s="627"/>
      <c r="JTO201" s="627"/>
      <c r="JTP201" s="627"/>
      <c r="JTQ201" s="627"/>
      <c r="JTR201" s="627"/>
      <c r="JTS201" s="627"/>
      <c r="JTT201" s="627"/>
      <c r="JTU201" s="627"/>
      <c r="JTV201" s="627"/>
      <c r="JTW201" s="627"/>
      <c r="JTX201" s="627"/>
      <c r="JTY201" s="627"/>
      <c r="JTZ201" s="627"/>
      <c r="JUA201" s="627"/>
      <c r="JUB201" s="627"/>
      <c r="JUC201" s="627"/>
      <c r="JUD201" s="627"/>
      <c r="JUE201" s="627"/>
      <c r="JUF201" s="627"/>
      <c r="JUG201" s="627"/>
      <c r="JUH201" s="627"/>
      <c r="JUI201" s="627"/>
      <c r="JUJ201" s="627"/>
      <c r="JUK201" s="627"/>
      <c r="JUL201" s="627"/>
      <c r="JUM201" s="627"/>
      <c r="JUN201" s="627"/>
      <c r="JUO201" s="627"/>
      <c r="JUP201" s="627"/>
      <c r="JUQ201" s="627"/>
      <c r="JUR201" s="627"/>
      <c r="JUS201" s="627"/>
      <c r="JUT201" s="627"/>
      <c r="JUU201" s="627"/>
      <c r="JUV201" s="627"/>
      <c r="JUW201" s="627"/>
      <c r="JUX201" s="627"/>
      <c r="JUY201" s="627"/>
      <c r="JUZ201" s="627"/>
      <c r="JVA201" s="627"/>
      <c r="JVB201" s="627"/>
      <c r="JVC201" s="627"/>
      <c r="JVD201" s="627"/>
      <c r="JVE201" s="627"/>
      <c r="JVF201" s="627"/>
      <c r="JVG201" s="627"/>
      <c r="JVH201" s="627"/>
      <c r="JVI201" s="627"/>
      <c r="JVJ201" s="627"/>
      <c r="JVK201" s="627"/>
      <c r="JVL201" s="627"/>
      <c r="JVM201" s="627"/>
      <c r="JVN201" s="627"/>
      <c r="JVO201" s="627"/>
      <c r="JVP201" s="627"/>
      <c r="JVQ201" s="627"/>
      <c r="JVR201" s="627"/>
      <c r="JVS201" s="627"/>
      <c r="JVT201" s="627"/>
      <c r="JVU201" s="627"/>
      <c r="JVV201" s="627"/>
      <c r="JVW201" s="627"/>
      <c r="JVX201" s="627"/>
      <c r="JVY201" s="627"/>
      <c r="JVZ201" s="627"/>
      <c r="JWA201" s="627"/>
      <c r="JWB201" s="627"/>
      <c r="JWC201" s="627"/>
      <c r="JWD201" s="627"/>
      <c r="JWE201" s="627"/>
      <c r="JWF201" s="627"/>
      <c r="JWG201" s="627"/>
      <c r="JWH201" s="627"/>
      <c r="JWI201" s="627"/>
      <c r="JWJ201" s="627"/>
      <c r="JWK201" s="627"/>
      <c r="JWL201" s="627"/>
      <c r="JWM201" s="627"/>
      <c r="JWN201" s="627"/>
      <c r="JWO201" s="627"/>
      <c r="JWP201" s="627"/>
      <c r="JWQ201" s="627"/>
      <c r="JWR201" s="627"/>
      <c r="JWS201" s="627"/>
      <c r="JWT201" s="627"/>
      <c r="JWU201" s="627"/>
      <c r="JWV201" s="627"/>
      <c r="JWW201" s="627"/>
      <c r="JWX201" s="627"/>
      <c r="JWY201" s="627"/>
      <c r="JWZ201" s="627"/>
      <c r="JXA201" s="627"/>
      <c r="JXB201" s="627"/>
      <c r="JXC201" s="627"/>
      <c r="JXD201" s="627"/>
      <c r="JXE201" s="627"/>
      <c r="JXF201" s="627"/>
      <c r="JXG201" s="627"/>
      <c r="JXH201" s="627"/>
      <c r="JXI201" s="627"/>
      <c r="JXJ201" s="627"/>
      <c r="JXK201" s="627"/>
      <c r="JXL201" s="627"/>
      <c r="JXM201" s="627"/>
      <c r="JXN201" s="627"/>
      <c r="JXO201" s="627"/>
      <c r="JXP201" s="627"/>
      <c r="JXQ201" s="627"/>
      <c r="JXR201" s="627"/>
      <c r="JXS201" s="627"/>
      <c r="JXT201" s="627"/>
      <c r="JXU201" s="627"/>
      <c r="JXV201" s="627"/>
      <c r="JXW201" s="627"/>
      <c r="JXX201" s="627"/>
      <c r="JXY201" s="627"/>
      <c r="JXZ201" s="627"/>
      <c r="JYA201" s="627"/>
      <c r="JYB201" s="627"/>
      <c r="JYC201" s="627"/>
      <c r="JYD201" s="627"/>
      <c r="JYE201" s="627"/>
      <c r="JYF201" s="627"/>
      <c r="JYG201" s="627"/>
      <c r="JYH201" s="627"/>
      <c r="JYI201" s="627"/>
      <c r="JYJ201" s="627"/>
      <c r="JYK201" s="627"/>
      <c r="JYL201" s="627"/>
      <c r="JYM201" s="627"/>
      <c r="JYN201" s="627"/>
      <c r="JYO201" s="627"/>
      <c r="JYP201" s="627"/>
      <c r="JYQ201" s="627"/>
      <c r="JYR201" s="627"/>
      <c r="JYS201" s="627"/>
      <c r="JYT201" s="627"/>
      <c r="JYU201" s="627"/>
      <c r="JYV201" s="627"/>
      <c r="JYW201" s="627"/>
      <c r="JYX201" s="627"/>
      <c r="JYY201" s="627"/>
      <c r="JYZ201" s="627"/>
      <c r="JZA201" s="627"/>
      <c r="JZB201" s="627"/>
      <c r="JZC201" s="627"/>
      <c r="JZD201" s="627"/>
      <c r="JZE201" s="627"/>
      <c r="JZF201" s="627"/>
      <c r="JZG201" s="627"/>
      <c r="JZH201" s="627"/>
      <c r="JZI201" s="627"/>
      <c r="JZJ201" s="627"/>
      <c r="JZK201" s="627"/>
      <c r="JZL201" s="627"/>
      <c r="JZM201" s="627"/>
      <c r="JZN201" s="627"/>
      <c r="JZO201" s="627"/>
      <c r="JZP201" s="627"/>
      <c r="JZQ201" s="627"/>
      <c r="JZR201" s="627"/>
      <c r="JZS201" s="627"/>
      <c r="JZT201" s="627"/>
      <c r="JZU201" s="627"/>
      <c r="JZV201" s="627"/>
      <c r="JZW201" s="627"/>
      <c r="JZX201" s="627"/>
      <c r="JZY201" s="627"/>
      <c r="JZZ201" s="627"/>
      <c r="KAA201" s="627"/>
      <c r="KAB201" s="627"/>
      <c r="KAC201" s="627"/>
      <c r="KAD201" s="627"/>
      <c r="KAE201" s="627"/>
      <c r="KAF201" s="627"/>
      <c r="KAG201" s="627"/>
      <c r="KAH201" s="627"/>
      <c r="KAI201" s="627"/>
      <c r="KAJ201" s="627"/>
      <c r="KAK201" s="627"/>
      <c r="KAL201" s="627"/>
      <c r="KAM201" s="627"/>
      <c r="KAN201" s="627"/>
      <c r="KAO201" s="627"/>
      <c r="KAP201" s="627"/>
      <c r="KAQ201" s="627"/>
      <c r="KAR201" s="627"/>
      <c r="KAS201" s="627"/>
      <c r="KAT201" s="627"/>
      <c r="KAU201" s="627"/>
      <c r="KAV201" s="627"/>
      <c r="KAW201" s="627"/>
      <c r="KAX201" s="627"/>
      <c r="KAY201" s="627"/>
      <c r="KAZ201" s="627"/>
      <c r="KBA201" s="627"/>
      <c r="KBB201" s="627"/>
      <c r="KBC201" s="627"/>
      <c r="KBD201" s="627"/>
      <c r="KBE201" s="627"/>
      <c r="KBF201" s="627"/>
      <c r="KBG201" s="627"/>
      <c r="KBH201" s="627"/>
      <c r="KBI201" s="627"/>
      <c r="KBJ201" s="627"/>
      <c r="KBK201" s="627"/>
      <c r="KBL201" s="627"/>
      <c r="KBM201" s="627"/>
      <c r="KBN201" s="627"/>
      <c r="KBO201" s="627"/>
      <c r="KBP201" s="627"/>
      <c r="KBQ201" s="627"/>
      <c r="KBR201" s="627"/>
      <c r="KBS201" s="627"/>
      <c r="KBT201" s="627"/>
      <c r="KBU201" s="627"/>
      <c r="KBV201" s="627"/>
      <c r="KBW201" s="627"/>
      <c r="KBX201" s="627"/>
      <c r="KBY201" s="627"/>
      <c r="KBZ201" s="627"/>
      <c r="KCA201" s="627"/>
      <c r="KCB201" s="627"/>
      <c r="KCC201" s="627"/>
      <c r="KCD201" s="627"/>
      <c r="KCE201" s="627"/>
      <c r="KCF201" s="627"/>
      <c r="KCG201" s="627"/>
      <c r="KCH201" s="627"/>
      <c r="KCI201" s="627"/>
      <c r="KCJ201" s="627"/>
      <c r="KCK201" s="627"/>
      <c r="KCL201" s="627"/>
      <c r="KCM201" s="627"/>
      <c r="KCN201" s="627"/>
      <c r="KCO201" s="627"/>
      <c r="KCP201" s="627"/>
      <c r="KCQ201" s="627"/>
      <c r="KCR201" s="627"/>
      <c r="KCS201" s="627"/>
      <c r="KCT201" s="627"/>
      <c r="KCU201" s="627"/>
      <c r="KCV201" s="627"/>
      <c r="KCW201" s="627"/>
      <c r="KCX201" s="627"/>
      <c r="KCY201" s="627"/>
      <c r="KCZ201" s="627"/>
      <c r="KDA201" s="627"/>
      <c r="KDB201" s="627"/>
      <c r="KDC201" s="627"/>
      <c r="KDD201" s="627"/>
      <c r="KDE201" s="627"/>
      <c r="KDF201" s="627"/>
      <c r="KDG201" s="627"/>
      <c r="KDH201" s="627"/>
      <c r="KDI201" s="627"/>
      <c r="KDJ201" s="627"/>
      <c r="KDK201" s="627"/>
      <c r="KDL201" s="627"/>
      <c r="KDM201" s="627"/>
      <c r="KDN201" s="627"/>
      <c r="KDO201" s="627"/>
      <c r="KDP201" s="627"/>
      <c r="KDQ201" s="627"/>
      <c r="KDR201" s="627"/>
      <c r="KDS201" s="627"/>
      <c r="KDT201" s="627"/>
      <c r="KDU201" s="627"/>
      <c r="KDV201" s="627"/>
      <c r="KDW201" s="627"/>
      <c r="KDX201" s="627"/>
      <c r="KDY201" s="627"/>
      <c r="KDZ201" s="627"/>
      <c r="KEA201" s="627"/>
      <c r="KEB201" s="627"/>
      <c r="KEC201" s="627"/>
      <c r="KED201" s="627"/>
      <c r="KEE201" s="627"/>
      <c r="KEF201" s="627"/>
      <c r="KEG201" s="627"/>
      <c r="KEH201" s="627"/>
      <c r="KEI201" s="627"/>
      <c r="KEJ201" s="627"/>
      <c r="KEK201" s="627"/>
      <c r="KEL201" s="627"/>
      <c r="KEM201" s="627"/>
      <c r="KEN201" s="627"/>
      <c r="KEO201" s="627"/>
      <c r="KEP201" s="627"/>
      <c r="KEQ201" s="627"/>
      <c r="KER201" s="627"/>
      <c r="KES201" s="627"/>
      <c r="KET201" s="627"/>
      <c r="KEU201" s="627"/>
      <c r="KEV201" s="627"/>
      <c r="KEW201" s="627"/>
      <c r="KEX201" s="627"/>
      <c r="KEY201" s="627"/>
      <c r="KEZ201" s="627"/>
      <c r="KFA201" s="627"/>
      <c r="KFB201" s="627"/>
      <c r="KFC201" s="627"/>
      <c r="KFD201" s="627"/>
      <c r="KFE201" s="627"/>
      <c r="KFF201" s="627"/>
      <c r="KFG201" s="627"/>
      <c r="KFH201" s="627"/>
      <c r="KFI201" s="627"/>
      <c r="KFJ201" s="627"/>
      <c r="KFK201" s="627"/>
      <c r="KFL201" s="627"/>
      <c r="KFM201" s="627"/>
      <c r="KFN201" s="627"/>
      <c r="KFO201" s="627"/>
      <c r="KFP201" s="627"/>
      <c r="KFQ201" s="627"/>
      <c r="KFR201" s="627"/>
      <c r="KFS201" s="627"/>
      <c r="KFT201" s="627"/>
      <c r="KFU201" s="627"/>
      <c r="KFV201" s="627"/>
      <c r="KFW201" s="627"/>
      <c r="KFX201" s="627"/>
      <c r="KFY201" s="627"/>
      <c r="KFZ201" s="627"/>
      <c r="KGA201" s="627"/>
      <c r="KGB201" s="627"/>
      <c r="KGC201" s="627"/>
      <c r="KGD201" s="627"/>
      <c r="KGE201" s="627"/>
      <c r="KGF201" s="627"/>
      <c r="KGG201" s="627"/>
      <c r="KGH201" s="627"/>
      <c r="KGI201" s="627"/>
      <c r="KGJ201" s="627"/>
      <c r="KGK201" s="627"/>
      <c r="KGL201" s="627"/>
      <c r="KGM201" s="627"/>
      <c r="KGN201" s="627"/>
      <c r="KGO201" s="627"/>
      <c r="KGP201" s="627"/>
      <c r="KGQ201" s="627"/>
      <c r="KGR201" s="627"/>
      <c r="KGS201" s="627"/>
      <c r="KGT201" s="627"/>
      <c r="KGU201" s="627"/>
      <c r="KGV201" s="627"/>
      <c r="KGW201" s="627"/>
      <c r="KGX201" s="627"/>
      <c r="KGY201" s="627"/>
      <c r="KGZ201" s="627"/>
      <c r="KHA201" s="627"/>
      <c r="KHB201" s="627"/>
      <c r="KHC201" s="627"/>
      <c r="KHD201" s="627"/>
      <c r="KHE201" s="627"/>
      <c r="KHF201" s="627"/>
      <c r="KHG201" s="627"/>
      <c r="KHH201" s="627"/>
      <c r="KHI201" s="627"/>
      <c r="KHJ201" s="627"/>
      <c r="KHK201" s="627"/>
      <c r="KHL201" s="627"/>
      <c r="KHM201" s="627"/>
      <c r="KHN201" s="627"/>
      <c r="KHO201" s="627"/>
      <c r="KHP201" s="627"/>
      <c r="KHQ201" s="627"/>
      <c r="KHR201" s="627"/>
      <c r="KHS201" s="627"/>
      <c r="KHT201" s="627"/>
      <c r="KHU201" s="627"/>
      <c r="KHV201" s="627"/>
      <c r="KHW201" s="627"/>
      <c r="KHX201" s="627"/>
      <c r="KHY201" s="627"/>
      <c r="KHZ201" s="627"/>
      <c r="KIA201" s="627"/>
      <c r="KIB201" s="627"/>
      <c r="KIC201" s="627"/>
      <c r="KID201" s="627"/>
      <c r="KIE201" s="627"/>
      <c r="KIF201" s="627"/>
      <c r="KIG201" s="627"/>
      <c r="KIH201" s="627"/>
      <c r="KII201" s="627"/>
      <c r="KIJ201" s="627"/>
      <c r="KIK201" s="627"/>
      <c r="KIL201" s="627"/>
      <c r="KIM201" s="627"/>
      <c r="KIN201" s="627"/>
      <c r="KIO201" s="627"/>
      <c r="KIP201" s="627"/>
      <c r="KIQ201" s="627"/>
      <c r="KIR201" s="627"/>
      <c r="KIS201" s="627"/>
      <c r="KIT201" s="627"/>
      <c r="KIU201" s="627"/>
      <c r="KIV201" s="627"/>
      <c r="KIW201" s="627"/>
      <c r="KIX201" s="627"/>
      <c r="KIY201" s="627"/>
      <c r="KIZ201" s="627"/>
      <c r="KJA201" s="627"/>
      <c r="KJB201" s="627"/>
      <c r="KJC201" s="627"/>
      <c r="KJD201" s="627"/>
      <c r="KJE201" s="627"/>
      <c r="KJF201" s="627"/>
      <c r="KJG201" s="627"/>
      <c r="KJH201" s="627"/>
      <c r="KJI201" s="627"/>
      <c r="KJJ201" s="627"/>
      <c r="KJK201" s="627"/>
      <c r="KJL201" s="627"/>
      <c r="KJM201" s="627"/>
      <c r="KJN201" s="627"/>
      <c r="KJO201" s="627"/>
      <c r="KJP201" s="627"/>
      <c r="KJQ201" s="627"/>
      <c r="KJR201" s="627"/>
      <c r="KJS201" s="627"/>
      <c r="KJT201" s="627"/>
      <c r="KJU201" s="627"/>
      <c r="KJV201" s="627"/>
      <c r="KJW201" s="627"/>
      <c r="KJX201" s="627"/>
      <c r="KJY201" s="627"/>
      <c r="KJZ201" s="627"/>
      <c r="KKA201" s="627"/>
      <c r="KKB201" s="627"/>
      <c r="KKC201" s="627"/>
      <c r="KKD201" s="627"/>
      <c r="KKE201" s="627"/>
      <c r="KKF201" s="627"/>
      <c r="KKG201" s="627"/>
      <c r="KKH201" s="627"/>
      <c r="KKI201" s="627"/>
      <c r="KKJ201" s="627"/>
      <c r="KKK201" s="627"/>
      <c r="KKL201" s="627"/>
      <c r="KKM201" s="627"/>
      <c r="KKN201" s="627"/>
      <c r="KKO201" s="627"/>
      <c r="KKP201" s="627"/>
      <c r="KKQ201" s="627"/>
      <c r="KKR201" s="627"/>
      <c r="KKS201" s="627"/>
      <c r="KKT201" s="627"/>
      <c r="KKU201" s="627"/>
      <c r="KKV201" s="627"/>
      <c r="KKW201" s="627"/>
      <c r="KKX201" s="627"/>
      <c r="KKY201" s="627"/>
      <c r="KKZ201" s="627"/>
      <c r="KLA201" s="627"/>
      <c r="KLB201" s="627"/>
      <c r="KLC201" s="627"/>
      <c r="KLD201" s="627"/>
      <c r="KLE201" s="627"/>
      <c r="KLF201" s="627"/>
      <c r="KLG201" s="627"/>
      <c r="KLH201" s="627"/>
      <c r="KLI201" s="627"/>
      <c r="KLJ201" s="627"/>
      <c r="KLK201" s="627"/>
      <c r="KLL201" s="627"/>
      <c r="KLM201" s="627"/>
      <c r="KLN201" s="627"/>
      <c r="KLO201" s="627"/>
      <c r="KLP201" s="627"/>
      <c r="KLQ201" s="627"/>
      <c r="KLR201" s="627"/>
      <c r="KLS201" s="627"/>
      <c r="KLT201" s="627"/>
      <c r="KLU201" s="627"/>
      <c r="KLV201" s="627"/>
      <c r="KLW201" s="627"/>
      <c r="KLX201" s="627"/>
      <c r="KLY201" s="627"/>
      <c r="KLZ201" s="627"/>
      <c r="KMA201" s="627"/>
      <c r="KMB201" s="627"/>
      <c r="KMC201" s="627"/>
      <c r="KMD201" s="627"/>
      <c r="KME201" s="627"/>
      <c r="KMF201" s="627"/>
      <c r="KMG201" s="627"/>
      <c r="KMH201" s="627"/>
      <c r="KMI201" s="627"/>
      <c r="KMJ201" s="627"/>
      <c r="KMK201" s="627"/>
      <c r="KML201" s="627"/>
      <c r="KMM201" s="627"/>
      <c r="KMN201" s="627"/>
      <c r="KMO201" s="627"/>
      <c r="KMP201" s="627"/>
      <c r="KMQ201" s="627"/>
      <c r="KMR201" s="627"/>
      <c r="KMS201" s="627"/>
      <c r="KMT201" s="627"/>
      <c r="KMU201" s="627"/>
      <c r="KMV201" s="627"/>
      <c r="KMW201" s="627"/>
      <c r="KMX201" s="627"/>
      <c r="KMY201" s="627"/>
      <c r="KMZ201" s="627"/>
      <c r="KNA201" s="627"/>
      <c r="KNB201" s="627"/>
      <c r="KNC201" s="627"/>
      <c r="KND201" s="627"/>
      <c r="KNE201" s="627"/>
      <c r="KNF201" s="627"/>
      <c r="KNG201" s="627"/>
      <c r="KNH201" s="627"/>
      <c r="KNI201" s="627"/>
      <c r="KNJ201" s="627"/>
      <c r="KNK201" s="627"/>
      <c r="KNL201" s="627"/>
      <c r="KNM201" s="627"/>
      <c r="KNN201" s="627"/>
      <c r="KNO201" s="627"/>
      <c r="KNP201" s="627"/>
      <c r="KNQ201" s="627"/>
      <c r="KNR201" s="627"/>
      <c r="KNS201" s="627"/>
      <c r="KNT201" s="627"/>
      <c r="KNU201" s="627"/>
      <c r="KNV201" s="627"/>
      <c r="KNW201" s="627"/>
      <c r="KNX201" s="627"/>
      <c r="KNY201" s="627"/>
      <c r="KNZ201" s="627"/>
      <c r="KOA201" s="627"/>
      <c r="KOB201" s="627"/>
      <c r="KOC201" s="627"/>
      <c r="KOD201" s="627"/>
      <c r="KOE201" s="627"/>
      <c r="KOF201" s="627"/>
      <c r="KOG201" s="627"/>
      <c r="KOH201" s="627"/>
      <c r="KOI201" s="627"/>
      <c r="KOJ201" s="627"/>
      <c r="KOK201" s="627"/>
      <c r="KOL201" s="627"/>
      <c r="KOM201" s="627"/>
      <c r="KON201" s="627"/>
      <c r="KOO201" s="627"/>
      <c r="KOP201" s="627"/>
      <c r="KOQ201" s="627"/>
      <c r="KOR201" s="627"/>
      <c r="KOS201" s="627"/>
      <c r="KOT201" s="627"/>
      <c r="KOU201" s="627"/>
      <c r="KOV201" s="627"/>
      <c r="KOW201" s="627"/>
      <c r="KOX201" s="627"/>
      <c r="KOY201" s="627"/>
      <c r="KOZ201" s="627"/>
      <c r="KPA201" s="627"/>
      <c r="KPB201" s="627"/>
      <c r="KPC201" s="627"/>
      <c r="KPD201" s="627"/>
      <c r="KPE201" s="627"/>
      <c r="KPF201" s="627"/>
      <c r="KPG201" s="627"/>
      <c r="KPH201" s="627"/>
      <c r="KPI201" s="627"/>
      <c r="KPJ201" s="627"/>
      <c r="KPK201" s="627"/>
      <c r="KPL201" s="627"/>
      <c r="KPM201" s="627"/>
      <c r="KPN201" s="627"/>
      <c r="KPO201" s="627"/>
      <c r="KPP201" s="627"/>
      <c r="KPQ201" s="627"/>
      <c r="KPR201" s="627"/>
      <c r="KPS201" s="627"/>
      <c r="KPT201" s="627"/>
      <c r="KPU201" s="627"/>
      <c r="KPV201" s="627"/>
      <c r="KPW201" s="627"/>
      <c r="KPX201" s="627"/>
      <c r="KPY201" s="627"/>
      <c r="KPZ201" s="627"/>
      <c r="KQA201" s="627"/>
      <c r="KQB201" s="627"/>
      <c r="KQC201" s="627"/>
      <c r="KQD201" s="627"/>
      <c r="KQE201" s="627"/>
      <c r="KQF201" s="627"/>
      <c r="KQG201" s="627"/>
      <c r="KQH201" s="627"/>
      <c r="KQI201" s="627"/>
      <c r="KQJ201" s="627"/>
      <c r="KQK201" s="627"/>
      <c r="KQL201" s="627"/>
      <c r="KQM201" s="627"/>
      <c r="KQN201" s="627"/>
      <c r="KQO201" s="627"/>
      <c r="KQP201" s="627"/>
      <c r="KQQ201" s="627"/>
      <c r="KQR201" s="627"/>
      <c r="KQS201" s="627"/>
      <c r="KQT201" s="627"/>
      <c r="KQU201" s="627"/>
      <c r="KQV201" s="627"/>
      <c r="KQW201" s="627"/>
      <c r="KQX201" s="627"/>
      <c r="KQY201" s="627"/>
      <c r="KQZ201" s="627"/>
      <c r="KRA201" s="627"/>
      <c r="KRB201" s="627"/>
      <c r="KRC201" s="627"/>
      <c r="KRD201" s="627"/>
      <c r="KRE201" s="627"/>
      <c r="KRF201" s="627"/>
      <c r="KRG201" s="627"/>
      <c r="KRH201" s="627"/>
      <c r="KRI201" s="627"/>
      <c r="KRJ201" s="627"/>
      <c r="KRK201" s="627"/>
      <c r="KRL201" s="627"/>
      <c r="KRM201" s="627"/>
      <c r="KRN201" s="627"/>
      <c r="KRO201" s="627"/>
      <c r="KRP201" s="627"/>
      <c r="KRQ201" s="627"/>
      <c r="KRR201" s="627"/>
      <c r="KRS201" s="627"/>
      <c r="KRT201" s="627"/>
      <c r="KRU201" s="627"/>
      <c r="KRV201" s="627"/>
      <c r="KRW201" s="627"/>
      <c r="KRX201" s="627"/>
      <c r="KRY201" s="627"/>
      <c r="KRZ201" s="627"/>
      <c r="KSA201" s="627"/>
      <c r="KSB201" s="627"/>
      <c r="KSC201" s="627"/>
      <c r="KSD201" s="627"/>
      <c r="KSE201" s="627"/>
      <c r="KSF201" s="627"/>
      <c r="KSG201" s="627"/>
      <c r="KSH201" s="627"/>
      <c r="KSI201" s="627"/>
      <c r="KSJ201" s="627"/>
      <c r="KSK201" s="627"/>
      <c r="KSL201" s="627"/>
      <c r="KSM201" s="627"/>
      <c r="KSN201" s="627"/>
      <c r="KSO201" s="627"/>
      <c r="KSP201" s="627"/>
      <c r="KSQ201" s="627"/>
      <c r="KSR201" s="627"/>
      <c r="KSS201" s="627"/>
      <c r="KST201" s="627"/>
      <c r="KSU201" s="627"/>
      <c r="KSV201" s="627"/>
      <c r="KSW201" s="627"/>
      <c r="KSX201" s="627"/>
      <c r="KSY201" s="627"/>
      <c r="KSZ201" s="627"/>
      <c r="KTA201" s="627"/>
      <c r="KTB201" s="627"/>
      <c r="KTC201" s="627"/>
      <c r="KTD201" s="627"/>
      <c r="KTE201" s="627"/>
      <c r="KTF201" s="627"/>
      <c r="KTG201" s="627"/>
      <c r="KTH201" s="627"/>
      <c r="KTI201" s="627"/>
      <c r="KTJ201" s="627"/>
      <c r="KTK201" s="627"/>
      <c r="KTL201" s="627"/>
      <c r="KTM201" s="627"/>
      <c r="KTN201" s="627"/>
      <c r="KTO201" s="627"/>
      <c r="KTP201" s="627"/>
      <c r="KTQ201" s="627"/>
      <c r="KTR201" s="627"/>
      <c r="KTS201" s="627"/>
      <c r="KTT201" s="627"/>
      <c r="KTU201" s="627"/>
      <c r="KTV201" s="627"/>
      <c r="KTW201" s="627"/>
      <c r="KTX201" s="627"/>
      <c r="KTY201" s="627"/>
      <c r="KTZ201" s="627"/>
      <c r="KUA201" s="627"/>
      <c r="KUB201" s="627"/>
      <c r="KUC201" s="627"/>
      <c r="KUD201" s="627"/>
      <c r="KUE201" s="627"/>
      <c r="KUF201" s="627"/>
      <c r="KUG201" s="627"/>
      <c r="KUH201" s="627"/>
      <c r="KUI201" s="627"/>
      <c r="KUJ201" s="627"/>
      <c r="KUK201" s="627"/>
      <c r="KUL201" s="627"/>
      <c r="KUM201" s="627"/>
      <c r="KUN201" s="627"/>
      <c r="KUO201" s="627"/>
      <c r="KUP201" s="627"/>
      <c r="KUQ201" s="627"/>
      <c r="KUR201" s="627"/>
      <c r="KUS201" s="627"/>
      <c r="KUT201" s="627"/>
      <c r="KUU201" s="627"/>
      <c r="KUV201" s="627"/>
      <c r="KUW201" s="627"/>
      <c r="KUX201" s="627"/>
      <c r="KUY201" s="627"/>
      <c r="KUZ201" s="627"/>
      <c r="KVA201" s="627"/>
      <c r="KVB201" s="627"/>
      <c r="KVC201" s="627"/>
      <c r="KVD201" s="627"/>
      <c r="KVE201" s="627"/>
      <c r="KVF201" s="627"/>
      <c r="KVG201" s="627"/>
      <c r="KVH201" s="627"/>
      <c r="KVI201" s="627"/>
      <c r="KVJ201" s="627"/>
      <c r="KVK201" s="627"/>
      <c r="KVL201" s="627"/>
      <c r="KVM201" s="627"/>
      <c r="KVN201" s="627"/>
      <c r="KVO201" s="627"/>
      <c r="KVP201" s="627"/>
      <c r="KVQ201" s="627"/>
      <c r="KVR201" s="627"/>
      <c r="KVS201" s="627"/>
      <c r="KVT201" s="627"/>
      <c r="KVU201" s="627"/>
      <c r="KVV201" s="627"/>
      <c r="KVW201" s="627"/>
      <c r="KVX201" s="627"/>
      <c r="KVY201" s="627"/>
      <c r="KVZ201" s="627"/>
      <c r="KWA201" s="627"/>
      <c r="KWB201" s="627"/>
      <c r="KWC201" s="627"/>
      <c r="KWD201" s="627"/>
      <c r="KWE201" s="627"/>
      <c r="KWF201" s="627"/>
      <c r="KWG201" s="627"/>
      <c r="KWH201" s="627"/>
      <c r="KWI201" s="627"/>
      <c r="KWJ201" s="627"/>
      <c r="KWK201" s="627"/>
      <c r="KWL201" s="627"/>
      <c r="KWM201" s="627"/>
      <c r="KWN201" s="627"/>
      <c r="KWO201" s="627"/>
      <c r="KWP201" s="627"/>
      <c r="KWQ201" s="627"/>
      <c r="KWR201" s="627"/>
      <c r="KWS201" s="627"/>
      <c r="KWT201" s="627"/>
      <c r="KWU201" s="627"/>
      <c r="KWV201" s="627"/>
      <c r="KWW201" s="627"/>
      <c r="KWX201" s="627"/>
      <c r="KWY201" s="627"/>
      <c r="KWZ201" s="627"/>
      <c r="KXA201" s="627"/>
      <c r="KXB201" s="627"/>
      <c r="KXC201" s="627"/>
      <c r="KXD201" s="627"/>
      <c r="KXE201" s="627"/>
      <c r="KXF201" s="627"/>
      <c r="KXG201" s="627"/>
      <c r="KXH201" s="627"/>
      <c r="KXI201" s="627"/>
      <c r="KXJ201" s="627"/>
      <c r="KXK201" s="627"/>
      <c r="KXL201" s="627"/>
      <c r="KXM201" s="627"/>
      <c r="KXN201" s="627"/>
      <c r="KXO201" s="627"/>
      <c r="KXP201" s="627"/>
      <c r="KXQ201" s="627"/>
      <c r="KXR201" s="627"/>
      <c r="KXS201" s="627"/>
      <c r="KXT201" s="627"/>
      <c r="KXU201" s="627"/>
      <c r="KXV201" s="627"/>
      <c r="KXW201" s="627"/>
      <c r="KXX201" s="627"/>
      <c r="KXY201" s="627"/>
      <c r="KXZ201" s="627"/>
      <c r="KYA201" s="627"/>
      <c r="KYB201" s="627"/>
      <c r="KYC201" s="627"/>
      <c r="KYD201" s="627"/>
      <c r="KYE201" s="627"/>
      <c r="KYF201" s="627"/>
      <c r="KYG201" s="627"/>
      <c r="KYH201" s="627"/>
      <c r="KYI201" s="627"/>
      <c r="KYJ201" s="627"/>
      <c r="KYK201" s="627"/>
      <c r="KYL201" s="627"/>
      <c r="KYM201" s="627"/>
      <c r="KYN201" s="627"/>
      <c r="KYO201" s="627"/>
      <c r="KYP201" s="627"/>
      <c r="KYQ201" s="627"/>
      <c r="KYR201" s="627"/>
      <c r="KYS201" s="627"/>
      <c r="KYT201" s="627"/>
      <c r="KYU201" s="627"/>
      <c r="KYV201" s="627"/>
      <c r="KYW201" s="627"/>
      <c r="KYX201" s="627"/>
      <c r="KYY201" s="627"/>
      <c r="KYZ201" s="627"/>
      <c r="KZA201" s="627"/>
      <c r="KZB201" s="627"/>
      <c r="KZC201" s="627"/>
      <c r="KZD201" s="627"/>
      <c r="KZE201" s="627"/>
      <c r="KZF201" s="627"/>
      <c r="KZG201" s="627"/>
      <c r="KZH201" s="627"/>
      <c r="KZI201" s="627"/>
      <c r="KZJ201" s="627"/>
      <c r="KZK201" s="627"/>
      <c r="KZL201" s="627"/>
      <c r="KZM201" s="627"/>
      <c r="KZN201" s="627"/>
      <c r="KZO201" s="627"/>
      <c r="KZP201" s="627"/>
      <c r="KZQ201" s="627"/>
      <c r="KZR201" s="627"/>
      <c r="KZS201" s="627"/>
      <c r="KZT201" s="627"/>
      <c r="KZU201" s="627"/>
      <c r="KZV201" s="627"/>
      <c r="KZW201" s="627"/>
      <c r="KZX201" s="627"/>
      <c r="KZY201" s="627"/>
      <c r="KZZ201" s="627"/>
      <c r="LAA201" s="627"/>
      <c r="LAB201" s="627"/>
      <c r="LAC201" s="627"/>
      <c r="LAD201" s="627"/>
      <c r="LAE201" s="627"/>
      <c r="LAF201" s="627"/>
      <c r="LAG201" s="627"/>
      <c r="LAH201" s="627"/>
      <c r="LAI201" s="627"/>
      <c r="LAJ201" s="627"/>
      <c r="LAK201" s="627"/>
      <c r="LAL201" s="627"/>
      <c r="LAM201" s="627"/>
      <c r="LAN201" s="627"/>
      <c r="LAO201" s="627"/>
      <c r="LAP201" s="627"/>
      <c r="LAQ201" s="627"/>
      <c r="LAR201" s="627"/>
      <c r="LAS201" s="627"/>
      <c r="LAT201" s="627"/>
      <c r="LAU201" s="627"/>
      <c r="LAV201" s="627"/>
      <c r="LAW201" s="627"/>
      <c r="LAX201" s="627"/>
      <c r="LAY201" s="627"/>
      <c r="LAZ201" s="627"/>
      <c r="LBA201" s="627"/>
      <c r="LBB201" s="627"/>
      <c r="LBC201" s="627"/>
      <c r="LBD201" s="627"/>
      <c r="LBE201" s="627"/>
      <c r="LBF201" s="627"/>
      <c r="LBG201" s="627"/>
      <c r="LBH201" s="627"/>
      <c r="LBI201" s="627"/>
      <c r="LBJ201" s="627"/>
      <c r="LBK201" s="627"/>
      <c r="LBL201" s="627"/>
      <c r="LBM201" s="627"/>
      <c r="LBN201" s="627"/>
      <c r="LBO201" s="627"/>
      <c r="LBP201" s="627"/>
      <c r="LBQ201" s="627"/>
      <c r="LBR201" s="627"/>
      <c r="LBS201" s="627"/>
      <c r="LBT201" s="627"/>
      <c r="LBU201" s="627"/>
      <c r="LBV201" s="627"/>
      <c r="LBW201" s="627"/>
      <c r="LBX201" s="627"/>
      <c r="LBY201" s="627"/>
      <c r="LBZ201" s="627"/>
      <c r="LCA201" s="627"/>
      <c r="LCB201" s="627"/>
      <c r="LCC201" s="627"/>
      <c r="LCD201" s="627"/>
      <c r="LCE201" s="627"/>
      <c r="LCF201" s="627"/>
      <c r="LCG201" s="627"/>
      <c r="LCH201" s="627"/>
      <c r="LCI201" s="627"/>
      <c r="LCJ201" s="627"/>
      <c r="LCK201" s="627"/>
      <c r="LCL201" s="627"/>
      <c r="LCM201" s="627"/>
      <c r="LCN201" s="627"/>
      <c r="LCO201" s="627"/>
      <c r="LCP201" s="627"/>
      <c r="LCQ201" s="627"/>
      <c r="LCR201" s="627"/>
      <c r="LCS201" s="627"/>
      <c r="LCT201" s="627"/>
      <c r="LCU201" s="627"/>
      <c r="LCV201" s="627"/>
      <c r="LCW201" s="627"/>
      <c r="LCX201" s="627"/>
      <c r="LCY201" s="627"/>
      <c r="LCZ201" s="627"/>
      <c r="LDA201" s="627"/>
      <c r="LDB201" s="627"/>
      <c r="LDC201" s="627"/>
      <c r="LDD201" s="627"/>
      <c r="LDE201" s="627"/>
      <c r="LDF201" s="627"/>
      <c r="LDG201" s="627"/>
      <c r="LDH201" s="627"/>
      <c r="LDI201" s="627"/>
      <c r="LDJ201" s="627"/>
      <c r="LDK201" s="627"/>
      <c r="LDL201" s="627"/>
      <c r="LDM201" s="627"/>
      <c r="LDN201" s="627"/>
      <c r="LDO201" s="627"/>
      <c r="LDP201" s="627"/>
      <c r="LDQ201" s="627"/>
      <c r="LDR201" s="627"/>
      <c r="LDS201" s="627"/>
      <c r="LDT201" s="627"/>
      <c r="LDU201" s="627"/>
      <c r="LDV201" s="627"/>
      <c r="LDW201" s="627"/>
      <c r="LDX201" s="627"/>
      <c r="LDY201" s="627"/>
      <c r="LDZ201" s="627"/>
      <c r="LEA201" s="627"/>
      <c r="LEB201" s="627"/>
      <c r="LEC201" s="627"/>
      <c r="LED201" s="627"/>
      <c r="LEE201" s="627"/>
      <c r="LEF201" s="627"/>
      <c r="LEG201" s="627"/>
      <c r="LEH201" s="627"/>
      <c r="LEI201" s="627"/>
      <c r="LEJ201" s="627"/>
      <c r="LEK201" s="627"/>
      <c r="LEL201" s="627"/>
      <c r="LEM201" s="627"/>
      <c r="LEN201" s="627"/>
      <c r="LEO201" s="627"/>
      <c r="LEP201" s="627"/>
      <c r="LEQ201" s="627"/>
      <c r="LER201" s="627"/>
      <c r="LES201" s="627"/>
      <c r="LET201" s="627"/>
      <c r="LEU201" s="627"/>
      <c r="LEV201" s="627"/>
      <c r="LEW201" s="627"/>
      <c r="LEX201" s="627"/>
      <c r="LEY201" s="627"/>
      <c r="LEZ201" s="627"/>
      <c r="LFA201" s="627"/>
      <c r="LFB201" s="627"/>
      <c r="LFC201" s="627"/>
      <c r="LFD201" s="627"/>
      <c r="LFE201" s="627"/>
      <c r="LFF201" s="627"/>
      <c r="LFG201" s="627"/>
      <c r="LFH201" s="627"/>
      <c r="LFI201" s="627"/>
      <c r="LFJ201" s="627"/>
      <c r="LFK201" s="627"/>
      <c r="LFL201" s="627"/>
      <c r="LFM201" s="627"/>
      <c r="LFN201" s="627"/>
      <c r="LFO201" s="627"/>
      <c r="LFP201" s="627"/>
      <c r="LFQ201" s="627"/>
      <c r="LFR201" s="627"/>
      <c r="LFS201" s="627"/>
      <c r="LFT201" s="627"/>
      <c r="LFU201" s="627"/>
      <c r="LFV201" s="627"/>
      <c r="LFW201" s="627"/>
      <c r="LFX201" s="627"/>
      <c r="LFY201" s="627"/>
      <c r="LFZ201" s="627"/>
      <c r="LGA201" s="627"/>
      <c r="LGB201" s="627"/>
      <c r="LGC201" s="627"/>
      <c r="LGD201" s="627"/>
      <c r="LGE201" s="627"/>
      <c r="LGF201" s="627"/>
      <c r="LGG201" s="627"/>
      <c r="LGH201" s="627"/>
      <c r="LGI201" s="627"/>
      <c r="LGJ201" s="627"/>
      <c r="LGK201" s="627"/>
      <c r="LGL201" s="627"/>
      <c r="LGM201" s="627"/>
      <c r="LGN201" s="627"/>
      <c r="LGO201" s="627"/>
      <c r="LGP201" s="627"/>
      <c r="LGQ201" s="627"/>
      <c r="LGR201" s="627"/>
      <c r="LGS201" s="627"/>
      <c r="LGT201" s="627"/>
      <c r="LGU201" s="627"/>
      <c r="LGV201" s="627"/>
      <c r="LGW201" s="627"/>
      <c r="LGX201" s="627"/>
      <c r="LGY201" s="627"/>
      <c r="LGZ201" s="627"/>
      <c r="LHA201" s="627"/>
      <c r="LHB201" s="627"/>
      <c r="LHC201" s="627"/>
      <c r="LHD201" s="627"/>
      <c r="LHE201" s="627"/>
      <c r="LHF201" s="627"/>
      <c r="LHG201" s="627"/>
      <c r="LHH201" s="627"/>
      <c r="LHI201" s="627"/>
      <c r="LHJ201" s="627"/>
      <c r="LHK201" s="627"/>
      <c r="LHL201" s="627"/>
      <c r="LHM201" s="627"/>
      <c r="LHN201" s="627"/>
      <c r="LHO201" s="627"/>
      <c r="LHP201" s="627"/>
      <c r="LHQ201" s="627"/>
      <c r="LHR201" s="627"/>
      <c r="LHS201" s="627"/>
      <c r="LHT201" s="627"/>
      <c r="LHU201" s="627"/>
      <c r="LHV201" s="627"/>
      <c r="LHW201" s="627"/>
      <c r="LHX201" s="627"/>
      <c r="LHY201" s="627"/>
      <c r="LHZ201" s="627"/>
      <c r="LIA201" s="627"/>
      <c r="LIB201" s="627"/>
      <c r="LIC201" s="627"/>
      <c r="LID201" s="627"/>
      <c r="LIE201" s="627"/>
      <c r="LIF201" s="627"/>
      <c r="LIG201" s="627"/>
      <c r="LIH201" s="627"/>
      <c r="LII201" s="627"/>
      <c r="LIJ201" s="627"/>
      <c r="LIK201" s="627"/>
      <c r="LIL201" s="627"/>
      <c r="LIM201" s="627"/>
      <c r="LIN201" s="627"/>
      <c r="LIO201" s="627"/>
      <c r="LIP201" s="627"/>
      <c r="LIQ201" s="627"/>
      <c r="LIR201" s="627"/>
      <c r="LIS201" s="627"/>
      <c r="LIT201" s="627"/>
      <c r="LIU201" s="627"/>
      <c r="LIV201" s="627"/>
      <c r="LIW201" s="627"/>
      <c r="LIX201" s="627"/>
      <c r="LIY201" s="627"/>
      <c r="LIZ201" s="627"/>
      <c r="LJA201" s="627"/>
      <c r="LJB201" s="627"/>
      <c r="LJC201" s="627"/>
      <c r="LJD201" s="627"/>
      <c r="LJE201" s="627"/>
      <c r="LJF201" s="627"/>
      <c r="LJG201" s="627"/>
      <c r="LJH201" s="627"/>
      <c r="LJI201" s="627"/>
      <c r="LJJ201" s="627"/>
      <c r="LJK201" s="627"/>
      <c r="LJL201" s="627"/>
      <c r="LJM201" s="627"/>
      <c r="LJN201" s="627"/>
      <c r="LJO201" s="627"/>
      <c r="LJP201" s="627"/>
      <c r="LJQ201" s="627"/>
      <c r="LJR201" s="627"/>
      <c r="LJS201" s="627"/>
      <c r="LJT201" s="627"/>
      <c r="LJU201" s="627"/>
      <c r="LJV201" s="627"/>
      <c r="LJW201" s="627"/>
      <c r="LJX201" s="627"/>
      <c r="LJY201" s="627"/>
      <c r="LJZ201" s="627"/>
      <c r="LKA201" s="627"/>
      <c r="LKB201" s="627"/>
      <c r="LKC201" s="627"/>
      <c r="LKD201" s="627"/>
      <c r="LKE201" s="627"/>
      <c r="LKF201" s="627"/>
      <c r="LKG201" s="627"/>
      <c r="LKH201" s="627"/>
      <c r="LKI201" s="627"/>
      <c r="LKJ201" s="627"/>
      <c r="LKK201" s="627"/>
      <c r="LKL201" s="627"/>
      <c r="LKM201" s="627"/>
      <c r="LKN201" s="627"/>
      <c r="LKO201" s="627"/>
      <c r="LKP201" s="627"/>
      <c r="LKQ201" s="627"/>
      <c r="LKR201" s="627"/>
      <c r="LKS201" s="627"/>
      <c r="LKT201" s="627"/>
      <c r="LKU201" s="627"/>
      <c r="LKV201" s="627"/>
      <c r="LKW201" s="627"/>
      <c r="LKX201" s="627"/>
      <c r="LKY201" s="627"/>
      <c r="LKZ201" s="627"/>
      <c r="LLA201" s="627"/>
      <c r="LLB201" s="627"/>
      <c r="LLC201" s="627"/>
      <c r="LLD201" s="627"/>
      <c r="LLE201" s="627"/>
      <c r="LLF201" s="627"/>
      <c r="LLG201" s="627"/>
      <c r="LLH201" s="627"/>
      <c r="LLI201" s="627"/>
      <c r="LLJ201" s="627"/>
      <c r="LLK201" s="627"/>
      <c r="LLL201" s="627"/>
      <c r="LLM201" s="627"/>
      <c r="LLN201" s="627"/>
      <c r="LLO201" s="627"/>
      <c r="LLP201" s="627"/>
      <c r="LLQ201" s="627"/>
      <c r="LLR201" s="627"/>
      <c r="LLS201" s="627"/>
      <c r="LLT201" s="627"/>
      <c r="LLU201" s="627"/>
      <c r="LLV201" s="627"/>
      <c r="LLW201" s="627"/>
      <c r="LLX201" s="627"/>
      <c r="LLY201" s="627"/>
      <c r="LLZ201" s="627"/>
      <c r="LMA201" s="627"/>
      <c r="LMB201" s="627"/>
      <c r="LMC201" s="627"/>
      <c r="LMD201" s="627"/>
      <c r="LME201" s="627"/>
      <c r="LMF201" s="627"/>
      <c r="LMG201" s="627"/>
      <c r="LMH201" s="627"/>
      <c r="LMI201" s="627"/>
      <c r="LMJ201" s="627"/>
      <c r="LMK201" s="627"/>
      <c r="LML201" s="627"/>
      <c r="LMM201" s="627"/>
      <c r="LMN201" s="627"/>
      <c r="LMO201" s="627"/>
      <c r="LMP201" s="627"/>
      <c r="LMQ201" s="627"/>
      <c r="LMR201" s="627"/>
      <c r="LMS201" s="627"/>
      <c r="LMT201" s="627"/>
      <c r="LMU201" s="627"/>
      <c r="LMV201" s="627"/>
      <c r="LMW201" s="627"/>
      <c r="LMX201" s="627"/>
      <c r="LMY201" s="627"/>
      <c r="LMZ201" s="627"/>
      <c r="LNA201" s="627"/>
      <c r="LNB201" s="627"/>
      <c r="LNC201" s="627"/>
      <c r="LND201" s="627"/>
      <c r="LNE201" s="627"/>
      <c r="LNF201" s="627"/>
      <c r="LNG201" s="627"/>
      <c r="LNH201" s="627"/>
      <c r="LNI201" s="627"/>
      <c r="LNJ201" s="627"/>
      <c r="LNK201" s="627"/>
      <c r="LNL201" s="627"/>
      <c r="LNM201" s="627"/>
      <c r="LNN201" s="627"/>
      <c r="LNO201" s="627"/>
      <c r="LNP201" s="627"/>
      <c r="LNQ201" s="627"/>
      <c r="LNR201" s="627"/>
      <c r="LNS201" s="627"/>
      <c r="LNT201" s="627"/>
      <c r="LNU201" s="627"/>
      <c r="LNV201" s="627"/>
      <c r="LNW201" s="627"/>
      <c r="LNX201" s="627"/>
      <c r="LNY201" s="627"/>
      <c r="LNZ201" s="627"/>
      <c r="LOA201" s="627"/>
      <c r="LOB201" s="627"/>
      <c r="LOC201" s="627"/>
      <c r="LOD201" s="627"/>
      <c r="LOE201" s="627"/>
      <c r="LOF201" s="627"/>
      <c r="LOG201" s="627"/>
      <c r="LOH201" s="627"/>
      <c r="LOI201" s="627"/>
      <c r="LOJ201" s="627"/>
      <c r="LOK201" s="627"/>
      <c r="LOL201" s="627"/>
      <c r="LOM201" s="627"/>
      <c r="LON201" s="627"/>
      <c r="LOO201" s="627"/>
      <c r="LOP201" s="627"/>
      <c r="LOQ201" s="627"/>
      <c r="LOR201" s="627"/>
      <c r="LOS201" s="627"/>
      <c r="LOT201" s="627"/>
      <c r="LOU201" s="627"/>
      <c r="LOV201" s="627"/>
      <c r="LOW201" s="627"/>
      <c r="LOX201" s="627"/>
      <c r="LOY201" s="627"/>
      <c r="LOZ201" s="627"/>
      <c r="LPA201" s="627"/>
      <c r="LPB201" s="627"/>
      <c r="LPC201" s="627"/>
      <c r="LPD201" s="627"/>
      <c r="LPE201" s="627"/>
      <c r="LPF201" s="627"/>
      <c r="LPG201" s="627"/>
      <c r="LPH201" s="627"/>
      <c r="LPI201" s="627"/>
      <c r="LPJ201" s="627"/>
      <c r="LPK201" s="627"/>
      <c r="LPL201" s="627"/>
      <c r="LPM201" s="627"/>
      <c r="LPN201" s="627"/>
      <c r="LPO201" s="627"/>
      <c r="LPP201" s="627"/>
      <c r="LPQ201" s="627"/>
      <c r="LPR201" s="627"/>
      <c r="LPS201" s="627"/>
      <c r="LPT201" s="627"/>
      <c r="LPU201" s="627"/>
      <c r="LPV201" s="627"/>
      <c r="LPW201" s="627"/>
      <c r="LPX201" s="627"/>
      <c r="LPY201" s="627"/>
      <c r="LPZ201" s="627"/>
      <c r="LQA201" s="627"/>
      <c r="LQB201" s="627"/>
      <c r="LQC201" s="627"/>
      <c r="LQD201" s="627"/>
      <c r="LQE201" s="627"/>
      <c r="LQF201" s="627"/>
      <c r="LQG201" s="627"/>
      <c r="LQH201" s="627"/>
      <c r="LQI201" s="627"/>
      <c r="LQJ201" s="627"/>
      <c r="LQK201" s="627"/>
      <c r="LQL201" s="627"/>
      <c r="LQM201" s="627"/>
      <c r="LQN201" s="627"/>
      <c r="LQO201" s="627"/>
      <c r="LQP201" s="627"/>
      <c r="LQQ201" s="627"/>
      <c r="LQR201" s="627"/>
      <c r="LQS201" s="627"/>
      <c r="LQT201" s="627"/>
      <c r="LQU201" s="627"/>
      <c r="LQV201" s="627"/>
      <c r="LQW201" s="627"/>
      <c r="LQX201" s="627"/>
      <c r="LQY201" s="627"/>
      <c r="LQZ201" s="627"/>
      <c r="LRA201" s="627"/>
      <c r="LRB201" s="627"/>
      <c r="LRC201" s="627"/>
      <c r="LRD201" s="627"/>
      <c r="LRE201" s="627"/>
      <c r="LRF201" s="627"/>
      <c r="LRG201" s="627"/>
      <c r="LRH201" s="627"/>
      <c r="LRI201" s="627"/>
      <c r="LRJ201" s="627"/>
      <c r="LRK201" s="627"/>
      <c r="LRL201" s="627"/>
      <c r="LRM201" s="627"/>
      <c r="LRN201" s="627"/>
      <c r="LRO201" s="627"/>
      <c r="LRP201" s="627"/>
      <c r="LRQ201" s="627"/>
      <c r="LRR201" s="627"/>
      <c r="LRS201" s="627"/>
      <c r="LRT201" s="627"/>
      <c r="LRU201" s="627"/>
      <c r="LRV201" s="627"/>
      <c r="LRW201" s="627"/>
      <c r="LRX201" s="627"/>
      <c r="LRY201" s="627"/>
      <c r="LRZ201" s="627"/>
      <c r="LSA201" s="627"/>
      <c r="LSB201" s="627"/>
      <c r="LSC201" s="627"/>
      <c r="LSD201" s="627"/>
      <c r="LSE201" s="627"/>
      <c r="LSF201" s="627"/>
      <c r="LSG201" s="627"/>
      <c r="LSH201" s="627"/>
      <c r="LSI201" s="627"/>
      <c r="LSJ201" s="627"/>
      <c r="LSK201" s="627"/>
      <c r="LSL201" s="627"/>
      <c r="LSM201" s="627"/>
      <c r="LSN201" s="627"/>
      <c r="LSO201" s="627"/>
      <c r="LSP201" s="627"/>
      <c r="LSQ201" s="627"/>
      <c r="LSR201" s="627"/>
      <c r="LSS201" s="627"/>
      <c r="LST201" s="627"/>
      <c r="LSU201" s="627"/>
      <c r="LSV201" s="627"/>
      <c r="LSW201" s="627"/>
      <c r="LSX201" s="627"/>
      <c r="LSY201" s="627"/>
      <c r="LSZ201" s="627"/>
      <c r="LTA201" s="627"/>
      <c r="LTB201" s="627"/>
      <c r="LTC201" s="627"/>
      <c r="LTD201" s="627"/>
      <c r="LTE201" s="627"/>
      <c r="LTF201" s="627"/>
      <c r="LTG201" s="627"/>
      <c r="LTH201" s="627"/>
      <c r="LTI201" s="627"/>
      <c r="LTJ201" s="627"/>
      <c r="LTK201" s="627"/>
      <c r="LTL201" s="627"/>
      <c r="LTM201" s="627"/>
      <c r="LTN201" s="627"/>
      <c r="LTO201" s="627"/>
      <c r="LTP201" s="627"/>
      <c r="LTQ201" s="627"/>
      <c r="LTR201" s="627"/>
      <c r="LTS201" s="627"/>
      <c r="LTT201" s="627"/>
      <c r="LTU201" s="627"/>
      <c r="LTV201" s="627"/>
      <c r="LTW201" s="627"/>
      <c r="LTX201" s="627"/>
      <c r="LTY201" s="627"/>
      <c r="LTZ201" s="627"/>
      <c r="LUA201" s="627"/>
      <c r="LUB201" s="627"/>
      <c r="LUC201" s="627"/>
      <c r="LUD201" s="627"/>
      <c r="LUE201" s="627"/>
      <c r="LUF201" s="627"/>
      <c r="LUG201" s="627"/>
      <c r="LUH201" s="627"/>
      <c r="LUI201" s="627"/>
      <c r="LUJ201" s="627"/>
      <c r="LUK201" s="627"/>
      <c r="LUL201" s="627"/>
      <c r="LUM201" s="627"/>
      <c r="LUN201" s="627"/>
      <c r="LUO201" s="627"/>
      <c r="LUP201" s="627"/>
      <c r="LUQ201" s="627"/>
      <c r="LUR201" s="627"/>
      <c r="LUS201" s="627"/>
      <c r="LUT201" s="627"/>
      <c r="LUU201" s="627"/>
      <c r="LUV201" s="627"/>
      <c r="LUW201" s="627"/>
      <c r="LUX201" s="627"/>
      <c r="LUY201" s="627"/>
      <c r="LUZ201" s="627"/>
      <c r="LVA201" s="627"/>
      <c r="LVB201" s="627"/>
      <c r="LVC201" s="627"/>
      <c r="LVD201" s="627"/>
      <c r="LVE201" s="627"/>
      <c r="LVF201" s="627"/>
      <c r="LVG201" s="627"/>
      <c r="LVH201" s="627"/>
      <c r="LVI201" s="627"/>
      <c r="LVJ201" s="627"/>
      <c r="LVK201" s="627"/>
      <c r="LVL201" s="627"/>
      <c r="LVM201" s="627"/>
      <c r="LVN201" s="627"/>
      <c r="LVO201" s="627"/>
      <c r="LVP201" s="627"/>
      <c r="LVQ201" s="627"/>
      <c r="LVR201" s="627"/>
      <c r="LVS201" s="627"/>
      <c r="LVT201" s="627"/>
      <c r="LVU201" s="627"/>
      <c r="LVV201" s="627"/>
      <c r="LVW201" s="627"/>
      <c r="LVX201" s="627"/>
      <c r="LVY201" s="627"/>
      <c r="LVZ201" s="627"/>
      <c r="LWA201" s="627"/>
      <c r="LWB201" s="627"/>
      <c r="LWC201" s="627"/>
      <c r="LWD201" s="627"/>
      <c r="LWE201" s="627"/>
      <c r="LWF201" s="627"/>
      <c r="LWG201" s="627"/>
      <c r="LWH201" s="627"/>
      <c r="LWI201" s="627"/>
      <c r="LWJ201" s="627"/>
      <c r="LWK201" s="627"/>
      <c r="LWL201" s="627"/>
      <c r="LWM201" s="627"/>
      <c r="LWN201" s="627"/>
      <c r="LWO201" s="627"/>
      <c r="LWP201" s="627"/>
      <c r="LWQ201" s="627"/>
      <c r="LWR201" s="627"/>
      <c r="LWS201" s="627"/>
      <c r="LWT201" s="627"/>
      <c r="LWU201" s="627"/>
      <c r="LWV201" s="627"/>
      <c r="LWW201" s="627"/>
      <c r="LWX201" s="627"/>
      <c r="LWY201" s="627"/>
      <c r="LWZ201" s="627"/>
      <c r="LXA201" s="627"/>
      <c r="LXB201" s="627"/>
      <c r="LXC201" s="627"/>
      <c r="LXD201" s="627"/>
      <c r="LXE201" s="627"/>
      <c r="LXF201" s="627"/>
      <c r="LXG201" s="627"/>
      <c r="LXH201" s="627"/>
      <c r="LXI201" s="627"/>
      <c r="LXJ201" s="627"/>
      <c r="LXK201" s="627"/>
      <c r="LXL201" s="627"/>
      <c r="LXM201" s="627"/>
      <c r="LXN201" s="627"/>
      <c r="LXO201" s="627"/>
      <c r="LXP201" s="627"/>
      <c r="LXQ201" s="627"/>
      <c r="LXR201" s="627"/>
      <c r="LXS201" s="627"/>
      <c r="LXT201" s="627"/>
      <c r="LXU201" s="627"/>
      <c r="LXV201" s="627"/>
      <c r="LXW201" s="627"/>
      <c r="LXX201" s="627"/>
      <c r="LXY201" s="627"/>
      <c r="LXZ201" s="627"/>
      <c r="LYA201" s="627"/>
      <c r="LYB201" s="627"/>
      <c r="LYC201" s="627"/>
      <c r="LYD201" s="627"/>
      <c r="LYE201" s="627"/>
      <c r="LYF201" s="627"/>
      <c r="LYG201" s="627"/>
      <c r="LYH201" s="627"/>
      <c r="LYI201" s="627"/>
      <c r="LYJ201" s="627"/>
      <c r="LYK201" s="627"/>
      <c r="LYL201" s="627"/>
      <c r="LYM201" s="627"/>
      <c r="LYN201" s="627"/>
      <c r="LYO201" s="627"/>
      <c r="LYP201" s="627"/>
      <c r="LYQ201" s="627"/>
      <c r="LYR201" s="627"/>
      <c r="LYS201" s="627"/>
      <c r="LYT201" s="627"/>
      <c r="LYU201" s="627"/>
      <c r="LYV201" s="627"/>
      <c r="LYW201" s="627"/>
      <c r="LYX201" s="627"/>
      <c r="LYY201" s="627"/>
      <c r="LYZ201" s="627"/>
      <c r="LZA201" s="627"/>
      <c r="LZB201" s="627"/>
      <c r="LZC201" s="627"/>
      <c r="LZD201" s="627"/>
      <c r="LZE201" s="627"/>
      <c r="LZF201" s="627"/>
      <c r="LZG201" s="627"/>
      <c r="LZH201" s="627"/>
      <c r="LZI201" s="627"/>
      <c r="LZJ201" s="627"/>
      <c r="LZK201" s="627"/>
      <c r="LZL201" s="627"/>
      <c r="LZM201" s="627"/>
      <c r="LZN201" s="627"/>
      <c r="LZO201" s="627"/>
      <c r="LZP201" s="627"/>
      <c r="LZQ201" s="627"/>
      <c r="LZR201" s="627"/>
      <c r="LZS201" s="627"/>
      <c r="LZT201" s="627"/>
      <c r="LZU201" s="627"/>
      <c r="LZV201" s="627"/>
      <c r="LZW201" s="627"/>
      <c r="LZX201" s="627"/>
      <c r="LZY201" s="627"/>
      <c r="LZZ201" s="627"/>
      <c r="MAA201" s="627"/>
      <c r="MAB201" s="627"/>
      <c r="MAC201" s="627"/>
      <c r="MAD201" s="627"/>
      <c r="MAE201" s="627"/>
      <c r="MAF201" s="627"/>
      <c r="MAG201" s="627"/>
      <c r="MAH201" s="627"/>
      <c r="MAI201" s="627"/>
      <c r="MAJ201" s="627"/>
      <c r="MAK201" s="627"/>
      <c r="MAL201" s="627"/>
      <c r="MAM201" s="627"/>
      <c r="MAN201" s="627"/>
      <c r="MAO201" s="627"/>
      <c r="MAP201" s="627"/>
      <c r="MAQ201" s="627"/>
      <c r="MAR201" s="627"/>
      <c r="MAS201" s="627"/>
      <c r="MAT201" s="627"/>
      <c r="MAU201" s="627"/>
      <c r="MAV201" s="627"/>
      <c r="MAW201" s="627"/>
      <c r="MAX201" s="627"/>
      <c r="MAY201" s="627"/>
      <c r="MAZ201" s="627"/>
      <c r="MBA201" s="627"/>
      <c r="MBB201" s="627"/>
      <c r="MBC201" s="627"/>
      <c r="MBD201" s="627"/>
      <c r="MBE201" s="627"/>
      <c r="MBF201" s="627"/>
      <c r="MBG201" s="627"/>
      <c r="MBH201" s="627"/>
      <c r="MBI201" s="627"/>
      <c r="MBJ201" s="627"/>
      <c r="MBK201" s="627"/>
      <c r="MBL201" s="627"/>
      <c r="MBM201" s="627"/>
      <c r="MBN201" s="627"/>
      <c r="MBO201" s="627"/>
      <c r="MBP201" s="627"/>
      <c r="MBQ201" s="627"/>
      <c r="MBR201" s="627"/>
      <c r="MBS201" s="627"/>
      <c r="MBT201" s="627"/>
      <c r="MBU201" s="627"/>
      <c r="MBV201" s="627"/>
      <c r="MBW201" s="627"/>
      <c r="MBX201" s="627"/>
      <c r="MBY201" s="627"/>
      <c r="MBZ201" s="627"/>
      <c r="MCA201" s="627"/>
      <c r="MCB201" s="627"/>
      <c r="MCC201" s="627"/>
      <c r="MCD201" s="627"/>
      <c r="MCE201" s="627"/>
      <c r="MCF201" s="627"/>
      <c r="MCG201" s="627"/>
      <c r="MCH201" s="627"/>
      <c r="MCI201" s="627"/>
      <c r="MCJ201" s="627"/>
      <c r="MCK201" s="627"/>
      <c r="MCL201" s="627"/>
      <c r="MCM201" s="627"/>
      <c r="MCN201" s="627"/>
      <c r="MCO201" s="627"/>
      <c r="MCP201" s="627"/>
      <c r="MCQ201" s="627"/>
      <c r="MCR201" s="627"/>
      <c r="MCS201" s="627"/>
      <c r="MCT201" s="627"/>
      <c r="MCU201" s="627"/>
      <c r="MCV201" s="627"/>
      <c r="MCW201" s="627"/>
      <c r="MCX201" s="627"/>
      <c r="MCY201" s="627"/>
      <c r="MCZ201" s="627"/>
      <c r="MDA201" s="627"/>
      <c r="MDB201" s="627"/>
      <c r="MDC201" s="627"/>
      <c r="MDD201" s="627"/>
      <c r="MDE201" s="627"/>
      <c r="MDF201" s="627"/>
      <c r="MDG201" s="627"/>
      <c r="MDH201" s="627"/>
      <c r="MDI201" s="627"/>
      <c r="MDJ201" s="627"/>
      <c r="MDK201" s="627"/>
      <c r="MDL201" s="627"/>
      <c r="MDM201" s="627"/>
      <c r="MDN201" s="627"/>
      <c r="MDO201" s="627"/>
      <c r="MDP201" s="627"/>
      <c r="MDQ201" s="627"/>
      <c r="MDR201" s="627"/>
      <c r="MDS201" s="627"/>
      <c r="MDT201" s="627"/>
      <c r="MDU201" s="627"/>
      <c r="MDV201" s="627"/>
      <c r="MDW201" s="627"/>
      <c r="MDX201" s="627"/>
      <c r="MDY201" s="627"/>
      <c r="MDZ201" s="627"/>
      <c r="MEA201" s="627"/>
      <c r="MEB201" s="627"/>
      <c r="MEC201" s="627"/>
      <c r="MED201" s="627"/>
      <c r="MEE201" s="627"/>
      <c r="MEF201" s="627"/>
      <c r="MEG201" s="627"/>
      <c r="MEH201" s="627"/>
      <c r="MEI201" s="627"/>
      <c r="MEJ201" s="627"/>
      <c r="MEK201" s="627"/>
      <c r="MEL201" s="627"/>
      <c r="MEM201" s="627"/>
      <c r="MEN201" s="627"/>
      <c r="MEO201" s="627"/>
      <c r="MEP201" s="627"/>
      <c r="MEQ201" s="627"/>
      <c r="MER201" s="627"/>
      <c r="MES201" s="627"/>
      <c r="MET201" s="627"/>
      <c r="MEU201" s="627"/>
      <c r="MEV201" s="627"/>
      <c r="MEW201" s="627"/>
      <c r="MEX201" s="627"/>
      <c r="MEY201" s="627"/>
      <c r="MEZ201" s="627"/>
      <c r="MFA201" s="627"/>
      <c r="MFB201" s="627"/>
      <c r="MFC201" s="627"/>
      <c r="MFD201" s="627"/>
      <c r="MFE201" s="627"/>
      <c r="MFF201" s="627"/>
      <c r="MFG201" s="627"/>
      <c r="MFH201" s="627"/>
      <c r="MFI201" s="627"/>
      <c r="MFJ201" s="627"/>
      <c r="MFK201" s="627"/>
      <c r="MFL201" s="627"/>
      <c r="MFM201" s="627"/>
      <c r="MFN201" s="627"/>
      <c r="MFO201" s="627"/>
      <c r="MFP201" s="627"/>
      <c r="MFQ201" s="627"/>
      <c r="MFR201" s="627"/>
      <c r="MFS201" s="627"/>
      <c r="MFT201" s="627"/>
      <c r="MFU201" s="627"/>
      <c r="MFV201" s="627"/>
      <c r="MFW201" s="627"/>
      <c r="MFX201" s="627"/>
      <c r="MFY201" s="627"/>
      <c r="MFZ201" s="627"/>
      <c r="MGA201" s="627"/>
      <c r="MGB201" s="627"/>
      <c r="MGC201" s="627"/>
      <c r="MGD201" s="627"/>
      <c r="MGE201" s="627"/>
      <c r="MGF201" s="627"/>
      <c r="MGG201" s="627"/>
      <c r="MGH201" s="627"/>
      <c r="MGI201" s="627"/>
      <c r="MGJ201" s="627"/>
      <c r="MGK201" s="627"/>
      <c r="MGL201" s="627"/>
      <c r="MGM201" s="627"/>
      <c r="MGN201" s="627"/>
      <c r="MGO201" s="627"/>
      <c r="MGP201" s="627"/>
      <c r="MGQ201" s="627"/>
      <c r="MGR201" s="627"/>
      <c r="MGS201" s="627"/>
      <c r="MGT201" s="627"/>
      <c r="MGU201" s="627"/>
      <c r="MGV201" s="627"/>
      <c r="MGW201" s="627"/>
      <c r="MGX201" s="627"/>
      <c r="MGY201" s="627"/>
      <c r="MGZ201" s="627"/>
      <c r="MHA201" s="627"/>
      <c r="MHB201" s="627"/>
      <c r="MHC201" s="627"/>
      <c r="MHD201" s="627"/>
      <c r="MHE201" s="627"/>
      <c r="MHF201" s="627"/>
      <c r="MHG201" s="627"/>
      <c r="MHH201" s="627"/>
      <c r="MHI201" s="627"/>
      <c r="MHJ201" s="627"/>
      <c r="MHK201" s="627"/>
      <c r="MHL201" s="627"/>
      <c r="MHM201" s="627"/>
      <c r="MHN201" s="627"/>
      <c r="MHO201" s="627"/>
      <c r="MHP201" s="627"/>
      <c r="MHQ201" s="627"/>
      <c r="MHR201" s="627"/>
      <c r="MHS201" s="627"/>
      <c r="MHT201" s="627"/>
      <c r="MHU201" s="627"/>
      <c r="MHV201" s="627"/>
      <c r="MHW201" s="627"/>
      <c r="MHX201" s="627"/>
      <c r="MHY201" s="627"/>
      <c r="MHZ201" s="627"/>
      <c r="MIA201" s="627"/>
      <c r="MIB201" s="627"/>
      <c r="MIC201" s="627"/>
      <c r="MID201" s="627"/>
      <c r="MIE201" s="627"/>
      <c r="MIF201" s="627"/>
      <c r="MIG201" s="627"/>
      <c r="MIH201" s="627"/>
      <c r="MII201" s="627"/>
      <c r="MIJ201" s="627"/>
      <c r="MIK201" s="627"/>
      <c r="MIL201" s="627"/>
      <c r="MIM201" s="627"/>
      <c r="MIN201" s="627"/>
      <c r="MIO201" s="627"/>
      <c r="MIP201" s="627"/>
      <c r="MIQ201" s="627"/>
      <c r="MIR201" s="627"/>
      <c r="MIS201" s="627"/>
      <c r="MIT201" s="627"/>
      <c r="MIU201" s="627"/>
      <c r="MIV201" s="627"/>
      <c r="MIW201" s="627"/>
      <c r="MIX201" s="627"/>
      <c r="MIY201" s="627"/>
      <c r="MIZ201" s="627"/>
      <c r="MJA201" s="627"/>
      <c r="MJB201" s="627"/>
      <c r="MJC201" s="627"/>
      <c r="MJD201" s="627"/>
      <c r="MJE201" s="627"/>
      <c r="MJF201" s="627"/>
      <c r="MJG201" s="627"/>
      <c r="MJH201" s="627"/>
      <c r="MJI201" s="627"/>
      <c r="MJJ201" s="627"/>
      <c r="MJK201" s="627"/>
      <c r="MJL201" s="627"/>
      <c r="MJM201" s="627"/>
      <c r="MJN201" s="627"/>
      <c r="MJO201" s="627"/>
      <c r="MJP201" s="627"/>
      <c r="MJQ201" s="627"/>
      <c r="MJR201" s="627"/>
      <c r="MJS201" s="627"/>
      <c r="MJT201" s="627"/>
      <c r="MJU201" s="627"/>
      <c r="MJV201" s="627"/>
      <c r="MJW201" s="627"/>
      <c r="MJX201" s="627"/>
      <c r="MJY201" s="627"/>
      <c r="MJZ201" s="627"/>
      <c r="MKA201" s="627"/>
      <c r="MKB201" s="627"/>
      <c r="MKC201" s="627"/>
      <c r="MKD201" s="627"/>
      <c r="MKE201" s="627"/>
      <c r="MKF201" s="627"/>
      <c r="MKG201" s="627"/>
      <c r="MKH201" s="627"/>
      <c r="MKI201" s="627"/>
      <c r="MKJ201" s="627"/>
      <c r="MKK201" s="627"/>
      <c r="MKL201" s="627"/>
      <c r="MKM201" s="627"/>
      <c r="MKN201" s="627"/>
      <c r="MKO201" s="627"/>
      <c r="MKP201" s="627"/>
      <c r="MKQ201" s="627"/>
      <c r="MKR201" s="627"/>
      <c r="MKS201" s="627"/>
      <c r="MKT201" s="627"/>
      <c r="MKU201" s="627"/>
      <c r="MKV201" s="627"/>
      <c r="MKW201" s="627"/>
      <c r="MKX201" s="627"/>
      <c r="MKY201" s="627"/>
      <c r="MKZ201" s="627"/>
      <c r="MLA201" s="627"/>
      <c r="MLB201" s="627"/>
      <c r="MLC201" s="627"/>
      <c r="MLD201" s="627"/>
      <c r="MLE201" s="627"/>
      <c r="MLF201" s="627"/>
      <c r="MLG201" s="627"/>
      <c r="MLH201" s="627"/>
      <c r="MLI201" s="627"/>
      <c r="MLJ201" s="627"/>
      <c r="MLK201" s="627"/>
      <c r="MLL201" s="627"/>
      <c r="MLM201" s="627"/>
      <c r="MLN201" s="627"/>
      <c r="MLO201" s="627"/>
      <c r="MLP201" s="627"/>
      <c r="MLQ201" s="627"/>
      <c r="MLR201" s="627"/>
      <c r="MLS201" s="627"/>
      <c r="MLT201" s="627"/>
      <c r="MLU201" s="627"/>
      <c r="MLV201" s="627"/>
      <c r="MLW201" s="627"/>
      <c r="MLX201" s="627"/>
      <c r="MLY201" s="627"/>
      <c r="MLZ201" s="627"/>
      <c r="MMA201" s="627"/>
      <c r="MMB201" s="627"/>
      <c r="MMC201" s="627"/>
      <c r="MMD201" s="627"/>
      <c r="MME201" s="627"/>
      <c r="MMF201" s="627"/>
      <c r="MMG201" s="627"/>
      <c r="MMH201" s="627"/>
      <c r="MMI201" s="627"/>
      <c r="MMJ201" s="627"/>
      <c r="MMK201" s="627"/>
      <c r="MML201" s="627"/>
      <c r="MMM201" s="627"/>
      <c r="MMN201" s="627"/>
      <c r="MMO201" s="627"/>
      <c r="MMP201" s="627"/>
      <c r="MMQ201" s="627"/>
      <c r="MMR201" s="627"/>
      <c r="MMS201" s="627"/>
      <c r="MMT201" s="627"/>
      <c r="MMU201" s="627"/>
      <c r="MMV201" s="627"/>
      <c r="MMW201" s="627"/>
      <c r="MMX201" s="627"/>
      <c r="MMY201" s="627"/>
      <c r="MMZ201" s="627"/>
      <c r="MNA201" s="627"/>
      <c r="MNB201" s="627"/>
      <c r="MNC201" s="627"/>
      <c r="MND201" s="627"/>
      <c r="MNE201" s="627"/>
      <c r="MNF201" s="627"/>
      <c r="MNG201" s="627"/>
      <c r="MNH201" s="627"/>
      <c r="MNI201" s="627"/>
      <c r="MNJ201" s="627"/>
      <c r="MNK201" s="627"/>
      <c r="MNL201" s="627"/>
      <c r="MNM201" s="627"/>
      <c r="MNN201" s="627"/>
      <c r="MNO201" s="627"/>
      <c r="MNP201" s="627"/>
      <c r="MNQ201" s="627"/>
      <c r="MNR201" s="627"/>
      <c r="MNS201" s="627"/>
      <c r="MNT201" s="627"/>
      <c r="MNU201" s="627"/>
      <c r="MNV201" s="627"/>
      <c r="MNW201" s="627"/>
      <c r="MNX201" s="627"/>
      <c r="MNY201" s="627"/>
      <c r="MNZ201" s="627"/>
      <c r="MOA201" s="627"/>
      <c r="MOB201" s="627"/>
      <c r="MOC201" s="627"/>
      <c r="MOD201" s="627"/>
      <c r="MOE201" s="627"/>
      <c r="MOF201" s="627"/>
      <c r="MOG201" s="627"/>
      <c r="MOH201" s="627"/>
      <c r="MOI201" s="627"/>
      <c r="MOJ201" s="627"/>
      <c r="MOK201" s="627"/>
      <c r="MOL201" s="627"/>
      <c r="MOM201" s="627"/>
      <c r="MON201" s="627"/>
      <c r="MOO201" s="627"/>
      <c r="MOP201" s="627"/>
      <c r="MOQ201" s="627"/>
      <c r="MOR201" s="627"/>
      <c r="MOS201" s="627"/>
      <c r="MOT201" s="627"/>
      <c r="MOU201" s="627"/>
      <c r="MOV201" s="627"/>
      <c r="MOW201" s="627"/>
      <c r="MOX201" s="627"/>
      <c r="MOY201" s="627"/>
      <c r="MOZ201" s="627"/>
      <c r="MPA201" s="627"/>
      <c r="MPB201" s="627"/>
      <c r="MPC201" s="627"/>
      <c r="MPD201" s="627"/>
      <c r="MPE201" s="627"/>
      <c r="MPF201" s="627"/>
      <c r="MPG201" s="627"/>
      <c r="MPH201" s="627"/>
      <c r="MPI201" s="627"/>
      <c r="MPJ201" s="627"/>
      <c r="MPK201" s="627"/>
      <c r="MPL201" s="627"/>
      <c r="MPM201" s="627"/>
      <c r="MPN201" s="627"/>
      <c r="MPO201" s="627"/>
      <c r="MPP201" s="627"/>
      <c r="MPQ201" s="627"/>
      <c r="MPR201" s="627"/>
      <c r="MPS201" s="627"/>
      <c r="MPT201" s="627"/>
      <c r="MPU201" s="627"/>
      <c r="MPV201" s="627"/>
      <c r="MPW201" s="627"/>
      <c r="MPX201" s="627"/>
      <c r="MPY201" s="627"/>
      <c r="MPZ201" s="627"/>
      <c r="MQA201" s="627"/>
      <c r="MQB201" s="627"/>
      <c r="MQC201" s="627"/>
      <c r="MQD201" s="627"/>
      <c r="MQE201" s="627"/>
      <c r="MQF201" s="627"/>
      <c r="MQG201" s="627"/>
      <c r="MQH201" s="627"/>
      <c r="MQI201" s="627"/>
      <c r="MQJ201" s="627"/>
      <c r="MQK201" s="627"/>
      <c r="MQL201" s="627"/>
      <c r="MQM201" s="627"/>
      <c r="MQN201" s="627"/>
      <c r="MQO201" s="627"/>
      <c r="MQP201" s="627"/>
      <c r="MQQ201" s="627"/>
      <c r="MQR201" s="627"/>
      <c r="MQS201" s="627"/>
      <c r="MQT201" s="627"/>
      <c r="MQU201" s="627"/>
      <c r="MQV201" s="627"/>
      <c r="MQW201" s="627"/>
      <c r="MQX201" s="627"/>
      <c r="MQY201" s="627"/>
      <c r="MQZ201" s="627"/>
      <c r="MRA201" s="627"/>
      <c r="MRB201" s="627"/>
      <c r="MRC201" s="627"/>
      <c r="MRD201" s="627"/>
      <c r="MRE201" s="627"/>
      <c r="MRF201" s="627"/>
      <c r="MRG201" s="627"/>
      <c r="MRH201" s="627"/>
      <c r="MRI201" s="627"/>
      <c r="MRJ201" s="627"/>
      <c r="MRK201" s="627"/>
      <c r="MRL201" s="627"/>
      <c r="MRM201" s="627"/>
      <c r="MRN201" s="627"/>
      <c r="MRO201" s="627"/>
      <c r="MRP201" s="627"/>
      <c r="MRQ201" s="627"/>
      <c r="MRR201" s="627"/>
      <c r="MRS201" s="627"/>
      <c r="MRT201" s="627"/>
      <c r="MRU201" s="627"/>
      <c r="MRV201" s="627"/>
      <c r="MRW201" s="627"/>
      <c r="MRX201" s="627"/>
      <c r="MRY201" s="627"/>
      <c r="MRZ201" s="627"/>
      <c r="MSA201" s="627"/>
      <c r="MSB201" s="627"/>
      <c r="MSC201" s="627"/>
      <c r="MSD201" s="627"/>
      <c r="MSE201" s="627"/>
      <c r="MSF201" s="627"/>
      <c r="MSG201" s="627"/>
      <c r="MSH201" s="627"/>
      <c r="MSI201" s="627"/>
      <c r="MSJ201" s="627"/>
      <c r="MSK201" s="627"/>
      <c r="MSL201" s="627"/>
      <c r="MSM201" s="627"/>
      <c r="MSN201" s="627"/>
      <c r="MSO201" s="627"/>
      <c r="MSP201" s="627"/>
      <c r="MSQ201" s="627"/>
      <c r="MSR201" s="627"/>
      <c r="MSS201" s="627"/>
      <c r="MST201" s="627"/>
      <c r="MSU201" s="627"/>
      <c r="MSV201" s="627"/>
      <c r="MSW201" s="627"/>
      <c r="MSX201" s="627"/>
      <c r="MSY201" s="627"/>
      <c r="MSZ201" s="627"/>
      <c r="MTA201" s="627"/>
      <c r="MTB201" s="627"/>
      <c r="MTC201" s="627"/>
      <c r="MTD201" s="627"/>
      <c r="MTE201" s="627"/>
      <c r="MTF201" s="627"/>
      <c r="MTG201" s="627"/>
      <c r="MTH201" s="627"/>
      <c r="MTI201" s="627"/>
      <c r="MTJ201" s="627"/>
      <c r="MTK201" s="627"/>
      <c r="MTL201" s="627"/>
      <c r="MTM201" s="627"/>
      <c r="MTN201" s="627"/>
      <c r="MTO201" s="627"/>
      <c r="MTP201" s="627"/>
      <c r="MTQ201" s="627"/>
      <c r="MTR201" s="627"/>
      <c r="MTS201" s="627"/>
      <c r="MTT201" s="627"/>
      <c r="MTU201" s="627"/>
      <c r="MTV201" s="627"/>
      <c r="MTW201" s="627"/>
      <c r="MTX201" s="627"/>
      <c r="MTY201" s="627"/>
      <c r="MTZ201" s="627"/>
      <c r="MUA201" s="627"/>
      <c r="MUB201" s="627"/>
      <c r="MUC201" s="627"/>
      <c r="MUD201" s="627"/>
      <c r="MUE201" s="627"/>
      <c r="MUF201" s="627"/>
      <c r="MUG201" s="627"/>
      <c r="MUH201" s="627"/>
      <c r="MUI201" s="627"/>
      <c r="MUJ201" s="627"/>
      <c r="MUK201" s="627"/>
      <c r="MUL201" s="627"/>
      <c r="MUM201" s="627"/>
      <c r="MUN201" s="627"/>
      <c r="MUO201" s="627"/>
      <c r="MUP201" s="627"/>
      <c r="MUQ201" s="627"/>
      <c r="MUR201" s="627"/>
      <c r="MUS201" s="627"/>
      <c r="MUT201" s="627"/>
      <c r="MUU201" s="627"/>
      <c r="MUV201" s="627"/>
      <c r="MUW201" s="627"/>
      <c r="MUX201" s="627"/>
      <c r="MUY201" s="627"/>
      <c r="MUZ201" s="627"/>
      <c r="MVA201" s="627"/>
      <c r="MVB201" s="627"/>
      <c r="MVC201" s="627"/>
      <c r="MVD201" s="627"/>
      <c r="MVE201" s="627"/>
      <c r="MVF201" s="627"/>
      <c r="MVG201" s="627"/>
      <c r="MVH201" s="627"/>
      <c r="MVI201" s="627"/>
      <c r="MVJ201" s="627"/>
      <c r="MVK201" s="627"/>
      <c r="MVL201" s="627"/>
      <c r="MVM201" s="627"/>
      <c r="MVN201" s="627"/>
      <c r="MVO201" s="627"/>
      <c r="MVP201" s="627"/>
      <c r="MVQ201" s="627"/>
      <c r="MVR201" s="627"/>
      <c r="MVS201" s="627"/>
      <c r="MVT201" s="627"/>
      <c r="MVU201" s="627"/>
      <c r="MVV201" s="627"/>
      <c r="MVW201" s="627"/>
      <c r="MVX201" s="627"/>
      <c r="MVY201" s="627"/>
      <c r="MVZ201" s="627"/>
      <c r="MWA201" s="627"/>
      <c r="MWB201" s="627"/>
      <c r="MWC201" s="627"/>
      <c r="MWD201" s="627"/>
      <c r="MWE201" s="627"/>
      <c r="MWF201" s="627"/>
      <c r="MWG201" s="627"/>
      <c r="MWH201" s="627"/>
      <c r="MWI201" s="627"/>
      <c r="MWJ201" s="627"/>
      <c r="MWK201" s="627"/>
      <c r="MWL201" s="627"/>
      <c r="MWM201" s="627"/>
      <c r="MWN201" s="627"/>
      <c r="MWO201" s="627"/>
      <c r="MWP201" s="627"/>
      <c r="MWQ201" s="627"/>
      <c r="MWR201" s="627"/>
      <c r="MWS201" s="627"/>
      <c r="MWT201" s="627"/>
      <c r="MWU201" s="627"/>
      <c r="MWV201" s="627"/>
      <c r="MWW201" s="627"/>
      <c r="MWX201" s="627"/>
      <c r="MWY201" s="627"/>
      <c r="MWZ201" s="627"/>
      <c r="MXA201" s="627"/>
      <c r="MXB201" s="627"/>
      <c r="MXC201" s="627"/>
      <c r="MXD201" s="627"/>
      <c r="MXE201" s="627"/>
      <c r="MXF201" s="627"/>
      <c r="MXG201" s="627"/>
      <c r="MXH201" s="627"/>
      <c r="MXI201" s="627"/>
      <c r="MXJ201" s="627"/>
      <c r="MXK201" s="627"/>
      <c r="MXL201" s="627"/>
      <c r="MXM201" s="627"/>
      <c r="MXN201" s="627"/>
      <c r="MXO201" s="627"/>
      <c r="MXP201" s="627"/>
      <c r="MXQ201" s="627"/>
      <c r="MXR201" s="627"/>
      <c r="MXS201" s="627"/>
      <c r="MXT201" s="627"/>
      <c r="MXU201" s="627"/>
      <c r="MXV201" s="627"/>
      <c r="MXW201" s="627"/>
      <c r="MXX201" s="627"/>
      <c r="MXY201" s="627"/>
      <c r="MXZ201" s="627"/>
      <c r="MYA201" s="627"/>
      <c r="MYB201" s="627"/>
      <c r="MYC201" s="627"/>
      <c r="MYD201" s="627"/>
      <c r="MYE201" s="627"/>
      <c r="MYF201" s="627"/>
      <c r="MYG201" s="627"/>
      <c r="MYH201" s="627"/>
      <c r="MYI201" s="627"/>
      <c r="MYJ201" s="627"/>
      <c r="MYK201" s="627"/>
      <c r="MYL201" s="627"/>
      <c r="MYM201" s="627"/>
      <c r="MYN201" s="627"/>
      <c r="MYO201" s="627"/>
      <c r="MYP201" s="627"/>
      <c r="MYQ201" s="627"/>
      <c r="MYR201" s="627"/>
      <c r="MYS201" s="627"/>
      <c r="MYT201" s="627"/>
      <c r="MYU201" s="627"/>
      <c r="MYV201" s="627"/>
      <c r="MYW201" s="627"/>
      <c r="MYX201" s="627"/>
      <c r="MYY201" s="627"/>
      <c r="MYZ201" s="627"/>
      <c r="MZA201" s="627"/>
      <c r="MZB201" s="627"/>
      <c r="MZC201" s="627"/>
      <c r="MZD201" s="627"/>
      <c r="MZE201" s="627"/>
      <c r="MZF201" s="627"/>
      <c r="MZG201" s="627"/>
      <c r="MZH201" s="627"/>
      <c r="MZI201" s="627"/>
      <c r="MZJ201" s="627"/>
      <c r="MZK201" s="627"/>
      <c r="MZL201" s="627"/>
      <c r="MZM201" s="627"/>
      <c r="MZN201" s="627"/>
      <c r="MZO201" s="627"/>
      <c r="MZP201" s="627"/>
      <c r="MZQ201" s="627"/>
      <c r="MZR201" s="627"/>
      <c r="MZS201" s="627"/>
      <c r="MZT201" s="627"/>
      <c r="MZU201" s="627"/>
      <c r="MZV201" s="627"/>
      <c r="MZW201" s="627"/>
      <c r="MZX201" s="627"/>
      <c r="MZY201" s="627"/>
      <c r="MZZ201" s="627"/>
      <c r="NAA201" s="627"/>
      <c r="NAB201" s="627"/>
      <c r="NAC201" s="627"/>
      <c r="NAD201" s="627"/>
      <c r="NAE201" s="627"/>
      <c r="NAF201" s="627"/>
      <c r="NAG201" s="627"/>
      <c r="NAH201" s="627"/>
      <c r="NAI201" s="627"/>
      <c r="NAJ201" s="627"/>
      <c r="NAK201" s="627"/>
      <c r="NAL201" s="627"/>
      <c r="NAM201" s="627"/>
      <c r="NAN201" s="627"/>
      <c r="NAO201" s="627"/>
      <c r="NAP201" s="627"/>
      <c r="NAQ201" s="627"/>
      <c r="NAR201" s="627"/>
      <c r="NAS201" s="627"/>
      <c r="NAT201" s="627"/>
      <c r="NAU201" s="627"/>
      <c r="NAV201" s="627"/>
      <c r="NAW201" s="627"/>
      <c r="NAX201" s="627"/>
      <c r="NAY201" s="627"/>
      <c r="NAZ201" s="627"/>
      <c r="NBA201" s="627"/>
      <c r="NBB201" s="627"/>
      <c r="NBC201" s="627"/>
      <c r="NBD201" s="627"/>
      <c r="NBE201" s="627"/>
      <c r="NBF201" s="627"/>
      <c r="NBG201" s="627"/>
      <c r="NBH201" s="627"/>
      <c r="NBI201" s="627"/>
      <c r="NBJ201" s="627"/>
      <c r="NBK201" s="627"/>
      <c r="NBL201" s="627"/>
      <c r="NBM201" s="627"/>
      <c r="NBN201" s="627"/>
      <c r="NBO201" s="627"/>
      <c r="NBP201" s="627"/>
      <c r="NBQ201" s="627"/>
      <c r="NBR201" s="627"/>
      <c r="NBS201" s="627"/>
      <c r="NBT201" s="627"/>
      <c r="NBU201" s="627"/>
      <c r="NBV201" s="627"/>
      <c r="NBW201" s="627"/>
      <c r="NBX201" s="627"/>
      <c r="NBY201" s="627"/>
      <c r="NBZ201" s="627"/>
      <c r="NCA201" s="627"/>
      <c r="NCB201" s="627"/>
      <c r="NCC201" s="627"/>
      <c r="NCD201" s="627"/>
      <c r="NCE201" s="627"/>
      <c r="NCF201" s="627"/>
      <c r="NCG201" s="627"/>
      <c r="NCH201" s="627"/>
      <c r="NCI201" s="627"/>
      <c r="NCJ201" s="627"/>
      <c r="NCK201" s="627"/>
      <c r="NCL201" s="627"/>
      <c r="NCM201" s="627"/>
      <c r="NCN201" s="627"/>
      <c r="NCO201" s="627"/>
      <c r="NCP201" s="627"/>
      <c r="NCQ201" s="627"/>
      <c r="NCR201" s="627"/>
      <c r="NCS201" s="627"/>
      <c r="NCT201" s="627"/>
      <c r="NCU201" s="627"/>
      <c r="NCV201" s="627"/>
      <c r="NCW201" s="627"/>
      <c r="NCX201" s="627"/>
      <c r="NCY201" s="627"/>
      <c r="NCZ201" s="627"/>
      <c r="NDA201" s="627"/>
      <c r="NDB201" s="627"/>
      <c r="NDC201" s="627"/>
      <c r="NDD201" s="627"/>
      <c r="NDE201" s="627"/>
      <c r="NDF201" s="627"/>
      <c r="NDG201" s="627"/>
      <c r="NDH201" s="627"/>
      <c r="NDI201" s="627"/>
      <c r="NDJ201" s="627"/>
      <c r="NDK201" s="627"/>
      <c r="NDL201" s="627"/>
      <c r="NDM201" s="627"/>
      <c r="NDN201" s="627"/>
      <c r="NDO201" s="627"/>
      <c r="NDP201" s="627"/>
      <c r="NDQ201" s="627"/>
      <c r="NDR201" s="627"/>
      <c r="NDS201" s="627"/>
      <c r="NDT201" s="627"/>
      <c r="NDU201" s="627"/>
      <c r="NDV201" s="627"/>
      <c r="NDW201" s="627"/>
      <c r="NDX201" s="627"/>
      <c r="NDY201" s="627"/>
      <c r="NDZ201" s="627"/>
      <c r="NEA201" s="627"/>
      <c r="NEB201" s="627"/>
      <c r="NEC201" s="627"/>
      <c r="NED201" s="627"/>
      <c r="NEE201" s="627"/>
      <c r="NEF201" s="627"/>
      <c r="NEG201" s="627"/>
      <c r="NEH201" s="627"/>
      <c r="NEI201" s="627"/>
      <c r="NEJ201" s="627"/>
      <c r="NEK201" s="627"/>
      <c r="NEL201" s="627"/>
      <c r="NEM201" s="627"/>
      <c r="NEN201" s="627"/>
      <c r="NEO201" s="627"/>
      <c r="NEP201" s="627"/>
      <c r="NEQ201" s="627"/>
      <c r="NER201" s="627"/>
      <c r="NES201" s="627"/>
      <c r="NET201" s="627"/>
      <c r="NEU201" s="627"/>
      <c r="NEV201" s="627"/>
      <c r="NEW201" s="627"/>
      <c r="NEX201" s="627"/>
      <c r="NEY201" s="627"/>
      <c r="NEZ201" s="627"/>
      <c r="NFA201" s="627"/>
      <c r="NFB201" s="627"/>
      <c r="NFC201" s="627"/>
      <c r="NFD201" s="627"/>
      <c r="NFE201" s="627"/>
      <c r="NFF201" s="627"/>
      <c r="NFG201" s="627"/>
      <c r="NFH201" s="627"/>
      <c r="NFI201" s="627"/>
      <c r="NFJ201" s="627"/>
      <c r="NFK201" s="627"/>
      <c r="NFL201" s="627"/>
      <c r="NFM201" s="627"/>
      <c r="NFN201" s="627"/>
      <c r="NFO201" s="627"/>
      <c r="NFP201" s="627"/>
      <c r="NFQ201" s="627"/>
      <c r="NFR201" s="627"/>
      <c r="NFS201" s="627"/>
      <c r="NFT201" s="627"/>
      <c r="NFU201" s="627"/>
      <c r="NFV201" s="627"/>
      <c r="NFW201" s="627"/>
      <c r="NFX201" s="627"/>
      <c r="NFY201" s="627"/>
      <c r="NFZ201" s="627"/>
      <c r="NGA201" s="627"/>
      <c r="NGB201" s="627"/>
      <c r="NGC201" s="627"/>
      <c r="NGD201" s="627"/>
      <c r="NGE201" s="627"/>
      <c r="NGF201" s="627"/>
      <c r="NGG201" s="627"/>
      <c r="NGH201" s="627"/>
      <c r="NGI201" s="627"/>
      <c r="NGJ201" s="627"/>
      <c r="NGK201" s="627"/>
      <c r="NGL201" s="627"/>
      <c r="NGM201" s="627"/>
      <c r="NGN201" s="627"/>
      <c r="NGO201" s="627"/>
      <c r="NGP201" s="627"/>
      <c r="NGQ201" s="627"/>
      <c r="NGR201" s="627"/>
      <c r="NGS201" s="627"/>
      <c r="NGT201" s="627"/>
      <c r="NGU201" s="627"/>
      <c r="NGV201" s="627"/>
      <c r="NGW201" s="627"/>
      <c r="NGX201" s="627"/>
      <c r="NGY201" s="627"/>
      <c r="NGZ201" s="627"/>
      <c r="NHA201" s="627"/>
      <c r="NHB201" s="627"/>
      <c r="NHC201" s="627"/>
      <c r="NHD201" s="627"/>
      <c r="NHE201" s="627"/>
      <c r="NHF201" s="627"/>
      <c r="NHG201" s="627"/>
      <c r="NHH201" s="627"/>
      <c r="NHI201" s="627"/>
      <c r="NHJ201" s="627"/>
      <c r="NHK201" s="627"/>
      <c r="NHL201" s="627"/>
      <c r="NHM201" s="627"/>
      <c r="NHN201" s="627"/>
      <c r="NHO201" s="627"/>
      <c r="NHP201" s="627"/>
      <c r="NHQ201" s="627"/>
      <c r="NHR201" s="627"/>
      <c r="NHS201" s="627"/>
      <c r="NHT201" s="627"/>
      <c r="NHU201" s="627"/>
      <c r="NHV201" s="627"/>
      <c r="NHW201" s="627"/>
      <c r="NHX201" s="627"/>
      <c r="NHY201" s="627"/>
      <c r="NHZ201" s="627"/>
      <c r="NIA201" s="627"/>
      <c r="NIB201" s="627"/>
      <c r="NIC201" s="627"/>
      <c r="NID201" s="627"/>
      <c r="NIE201" s="627"/>
      <c r="NIF201" s="627"/>
      <c r="NIG201" s="627"/>
      <c r="NIH201" s="627"/>
      <c r="NII201" s="627"/>
      <c r="NIJ201" s="627"/>
      <c r="NIK201" s="627"/>
      <c r="NIL201" s="627"/>
      <c r="NIM201" s="627"/>
      <c r="NIN201" s="627"/>
      <c r="NIO201" s="627"/>
      <c r="NIP201" s="627"/>
      <c r="NIQ201" s="627"/>
      <c r="NIR201" s="627"/>
      <c r="NIS201" s="627"/>
      <c r="NIT201" s="627"/>
      <c r="NIU201" s="627"/>
      <c r="NIV201" s="627"/>
      <c r="NIW201" s="627"/>
      <c r="NIX201" s="627"/>
      <c r="NIY201" s="627"/>
      <c r="NIZ201" s="627"/>
      <c r="NJA201" s="627"/>
      <c r="NJB201" s="627"/>
      <c r="NJC201" s="627"/>
      <c r="NJD201" s="627"/>
      <c r="NJE201" s="627"/>
      <c r="NJF201" s="627"/>
      <c r="NJG201" s="627"/>
      <c r="NJH201" s="627"/>
      <c r="NJI201" s="627"/>
      <c r="NJJ201" s="627"/>
      <c r="NJK201" s="627"/>
      <c r="NJL201" s="627"/>
      <c r="NJM201" s="627"/>
      <c r="NJN201" s="627"/>
      <c r="NJO201" s="627"/>
      <c r="NJP201" s="627"/>
      <c r="NJQ201" s="627"/>
      <c r="NJR201" s="627"/>
      <c r="NJS201" s="627"/>
      <c r="NJT201" s="627"/>
      <c r="NJU201" s="627"/>
      <c r="NJV201" s="627"/>
      <c r="NJW201" s="627"/>
      <c r="NJX201" s="627"/>
      <c r="NJY201" s="627"/>
      <c r="NJZ201" s="627"/>
      <c r="NKA201" s="627"/>
      <c r="NKB201" s="627"/>
      <c r="NKC201" s="627"/>
      <c r="NKD201" s="627"/>
      <c r="NKE201" s="627"/>
      <c r="NKF201" s="627"/>
      <c r="NKG201" s="627"/>
      <c r="NKH201" s="627"/>
      <c r="NKI201" s="627"/>
      <c r="NKJ201" s="627"/>
      <c r="NKK201" s="627"/>
      <c r="NKL201" s="627"/>
      <c r="NKM201" s="627"/>
      <c r="NKN201" s="627"/>
      <c r="NKO201" s="627"/>
      <c r="NKP201" s="627"/>
      <c r="NKQ201" s="627"/>
      <c r="NKR201" s="627"/>
      <c r="NKS201" s="627"/>
      <c r="NKT201" s="627"/>
      <c r="NKU201" s="627"/>
      <c r="NKV201" s="627"/>
      <c r="NKW201" s="627"/>
      <c r="NKX201" s="627"/>
      <c r="NKY201" s="627"/>
      <c r="NKZ201" s="627"/>
      <c r="NLA201" s="627"/>
      <c r="NLB201" s="627"/>
      <c r="NLC201" s="627"/>
      <c r="NLD201" s="627"/>
      <c r="NLE201" s="627"/>
      <c r="NLF201" s="627"/>
      <c r="NLG201" s="627"/>
      <c r="NLH201" s="627"/>
      <c r="NLI201" s="627"/>
      <c r="NLJ201" s="627"/>
      <c r="NLK201" s="627"/>
      <c r="NLL201" s="627"/>
      <c r="NLM201" s="627"/>
      <c r="NLN201" s="627"/>
      <c r="NLO201" s="627"/>
      <c r="NLP201" s="627"/>
      <c r="NLQ201" s="627"/>
      <c r="NLR201" s="627"/>
      <c r="NLS201" s="627"/>
      <c r="NLT201" s="627"/>
      <c r="NLU201" s="627"/>
      <c r="NLV201" s="627"/>
      <c r="NLW201" s="627"/>
      <c r="NLX201" s="627"/>
      <c r="NLY201" s="627"/>
      <c r="NLZ201" s="627"/>
      <c r="NMA201" s="627"/>
      <c r="NMB201" s="627"/>
      <c r="NMC201" s="627"/>
      <c r="NMD201" s="627"/>
      <c r="NME201" s="627"/>
      <c r="NMF201" s="627"/>
      <c r="NMG201" s="627"/>
      <c r="NMH201" s="627"/>
      <c r="NMI201" s="627"/>
      <c r="NMJ201" s="627"/>
      <c r="NMK201" s="627"/>
      <c r="NML201" s="627"/>
      <c r="NMM201" s="627"/>
      <c r="NMN201" s="627"/>
      <c r="NMO201" s="627"/>
      <c r="NMP201" s="627"/>
      <c r="NMQ201" s="627"/>
      <c r="NMR201" s="627"/>
      <c r="NMS201" s="627"/>
      <c r="NMT201" s="627"/>
      <c r="NMU201" s="627"/>
      <c r="NMV201" s="627"/>
      <c r="NMW201" s="627"/>
      <c r="NMX201" s="627"/>
      <c r="NMY201" s="627"/>
      <c r="NMZ201" s="627"/>
      <c r="NNA201" s="627"/>
      <c r="NNB201" s="627"/>
      <c r="NNC201" s="627"/>
      <c r="NND201" s="627"/>
      <c r="NNE201" s="627"/>
      <c r="NNF201" s="627"/>
      <c r="NNG201" s="627"/>
      <c r="NNH201" s="627"/>
      <c r="NNI201" s="627"/>
      <c r="NNJ201" s="627"/>
      <c r="NNK201" s="627"/>
      <c r="NNL201" s="627"/>
      <c r="NNM201" s="627"/>
      <c r="NNN201" s="627"/>
      <c r="NNO201" s="627"/>
      <c r="NNP201" s="627"/>
      <c r="NNQ201" s="627"/>
      <c r="NNR201" s="627"/>
      <c r="NNS201" s="627"/>
      <c r="NNT201" s="627"/>
      <c r="NNU201" s="627"/>
      <c r="NNV201" s="627"/>
      <c r="NNW201" s="627"/>
      <c r="NNX201" s="627"/>
      <c r="NNY201" s="627"/>
      <c r="NNZ201" s="627"/>
      <c r="NOA201" s="627"/>
      <c r="NOB201" s="627"/>
      <c r="NOC201" s="627"/>
      <c r="NOD201" s="627"/>
      <c r="NOE201" s="627"/>
      <c r="NOF201" s="627"/>
      <c r="NOG201" s="627"/>
      <c r="NOH201" s="627"/>
      <c r="NOI201" s="627"/>
      <c r="NOJ201" s="627"/>
      <c r="NOK201" s="627"/>
      <c r="NOL201" s="627"/>
      <c r="NOM201" s="627"/>
      <c r="NON201" s="627"/>
      <c r="NOO201" s="627"/>
      <c r="NOP201" s="627"/>
      <c r="NOQ201" s="627"/>
      <c r="NOR201" s="627"/>
      <c r="NOS201" s="627"/>
      <c r="NOT201" s="627"/>
      <c r="NOU201" s="627"/>
      <c r="NOV201" s="627"/>
      <c r="NOW201" s="627"/>
      <c r="NOX201" s="627"/>
      <c r="NOY201" s="627"/>
      <c r="NOZ201" s="627"/>
      <c r="NPA201" s="627"/>
      <c r="NPB201" s="627"/>
      <c r="NPC201" s="627"/>
      <c r="NPD201" s="627"/>
      <c r="NPE201" s="627"/>
      <c r="NPF201" s="627"/>
      <c r="NPG201" s="627"/>
      <c r="NPH201" s="627"/>
      <c r="NPI201" s="627"/>
      <c r="NPJ201" s="627"/>
      <c r="NPK201" s="627"/>
      <c r="NPL201" s="627"/>
      <c r="NPM201" s="627"/>
      <c r="NPN201" s="627"/>
      <c r="NPO201" s="627"/>
      <c r="NPP201" s="627"/>
      <c r="NPQ201" s="627"/>
      <c r="NPR201" s="627"/>
      <c r="NPS201" s="627"/>
      <c r="NPT201" s="627"/>
      <c r="NPU201" s="627"/>
      <c r="NPV201" s="627"/>
      <c r="NPW201" s="627"/>
      <c r="NPX201" s="627"/>
      <c r="NPY201" s="627"/>
      <c r="NPZ201" s="627"/>
      <c r="NQA201" s="627"/>
      <c r="NQB201" s="627"/>
      <c r="NQC201" s="627"/>
      <c r="NQD201" s="627"/>
      <c r="NQE201" s="627"/>
      <c r="NQF201" s="627"/>
      <c r="NQG201" s="627"/>
      <c r="NQH201" s="627"/>
      <c r="NQI201" s="627"/>
      <c r="NQJ201" s="627"/>
      <c r="NQK201" s="627"/>
      <c r="NQL201" s="627"/>
      <c r="NQM201" s="627"/>
      <c r="NQN201" s="627"/>
      <c r="NQO201" s="627"/>
      <c r="NQP201" s="627"/>
      <c r="NQQ201" s="627"/>
      <c r="NQR201" s="627"/>
      <c r="NQS201" s="627"/>
      <c r="NQT201" s="627"/>
      <c r="NQU201" s="627"/>
      <c r="NQV201" s="627"/>
      <c r="NQW201" s="627"/>
      <c r="NQX201" s="627"/>
      <c r="NQY201" s="627"/>
      <c r="NQZ201" s="627"/>
      <c r="NRA201" s="627"/>
      <c r="NRB201" s="627"/>
      <c r="NRC201" s="627"/>
      <c r="NRD201" s="627"/>
      <c r="NRE201" s="627"/>
      <c r="NRF201" s="627"/>
      <c r="NRG201" s="627"/>
      <c r="NRH201" s="627"/>
      <c r="NRI201" s="627"/>
      <c r="NRJ201" s="627"/>
      <c r="NRK201" s="627"/>
      <c r="NRL201" s="627"/>
      <c r="NRM201" s="627"/>
      <c r="NRN201" s="627"/>
      <c r="NRO201" s="627"/>
      <c r="NRP201" s="627"/>
      <c r="NRQ201" s="627"/>
      <c r="NRR201" s="627"/>
      <c r="NRS201" s="627"/>
      <c r="NRT201" s="627"/>
      <c r="NRU201" s="627"/>
      <c r="NRV201" s="627"/>
      <c r="NRW201" s="627"/>
      <c r="NRX201" s="627"/>
      <c r="NRY201" s="627"/>
      <c r="NRZ201" s="627"/>
      <c r="NSA201" s="627"/>
      <c r="NSB201" s="627"/>
      <c r="NSC201" s="627"/>
      <c r="NSD201" s="627"/>
      <c r="NSE201" s="627"/>
      <c r="NSF201" s="627"/>
      <c r="NSG201" s="627"/>
      <c r="NSH201" s="627"/>
      <c r="NSI201" s="627"/>
      <c r="NSJ201" s="627"/>
      <c r="NSK201" s="627"/>
      <c r="NSL201" s="627"/>
      <c r="NSM201" s="627"/>
      <c r="NSN201" s="627"/>
      <c r="NSO201" s="627"/>
      <c r="NSP201" s="627"/>
      <c r="NSQ201" s="627"/>
      <c r="NSR201" s="627"/>
      <c r="NSS201" s="627"/>
      <c r="NST201" s="627"/>
      <c r="NSU201" s="627"/>
      <c r="NSV201" s="627"/>
      <c r="NSW201" s="627"/>
      <c r="NSX201" s="627"/>
      <c r="NSY201" s="627"/>
      <c r="NSZ201" s="627"/>
      <c r="NTA201" s="627"/>
      <c r="NTB201" s="627"/>
      <c r="NTC201" s="627"/>
      <c r="NTD201" s="627"/>
      <c r="NTE201" s="627"/>
      <c r="NTF201" s="627"/>
      <c r="NTG201" s="627"/>
      <c r="NTH201" s="627"/>
      <c r="NTI201" s="627"/>
      <c r="NTJ201" s="627"/>
      <c r="NTK201" s="627"/>
      <c r="NTL201" s="627"/>
      <c r="NTM201" s="627"/>
      <c r="NTN201" s="627"/>
      <c r="NTO201" s="627"/>
      <c r="NTP201" s="627"/>
      <c r="NTQ201" s="627"/>
      <c r="NTR201" s="627"/>
      <c r="NTS201" s="627"/>
      <c r="NTT201" s="627"/>
      <c r="NTU201" s="627"/>
      <c r="NTV201" s="627"/>
      <c r="NTW201" s="627"/>
      <c r="NTX201" s="627"/>
      <c r="NTY201" s="627"/>
      <c r="NTZ201" s="627"/>
      <c r="NUA201" s="627"/>
      <c r="NUB201" s="627"/>
      <c r="NUC201" s="627"/>
      <c r="NUD201" s="627"/>
      <c r="NUE201" s="627"/>
      <c r="NUF201" s="627"/>
      <c r="NUG201" s="627"/>
      <c r="NUH201" s="627"/>
      <c r="NUI201" s="627"/>
      <c r="NUJ201" s="627"/>
      <c r="NUK201" s="627"/>
      <c r="NUL201" s="627"/>
      <c r="NUM201" s="627"/>
      <c r="NUN201" s="627"/>
      <c r="NUO201" s="627"/>
      <c r="NUP201" s="627"/>
      <c r="NUQ201" s="627"/>
      <c r="NUR201" s="627"/>
      <c r="NUS201" s="627"/>
      <c r="NUT201" s="627"/>
      <c r="NUU201" s="627"/>
      <c r="NUV201" s="627"/>
      <c r="NUW201" s="627"/>
      <c r="NUX201" s="627"/>
      <c r="NUY201" s="627"/>
      <c r="NUZ201" s="627"/>
      <c r="NVA201" s="627"/>
      <c r="NVB201" s="627"/>
      <c r="NVC201" s="627"/>
      <c r="NVD201" s="627"/>
      <c r="NVE201" s="627"/>
      <c r="NVF201" s="627"/>
      <c r="NVG201" s="627"/>
      <c r="NVH201" s="627"/>
      <c r="NVI201" s="627"/>
      <c r="NVJ201" s="627"/>
      <c r="NVK201" s="627"/>
      <c r="NVL201" s="627"/>
      <c r="NVM201" s="627"/>
      <c r="NVN201" s="627"/>
      <c r="NVO201" s="627"/>
      <c r="NVP201" s="627"/>
      <c r="NVQ201" s="627"/>
      <c r="NVR201" s="627"/>
      <c r="NVS201" s="627"/>
      <c r="NVT201" s="627"/>
      <c r="NVU201" s="627"/>
      <c r="NVV201" s="627"/>
      <c r="NVW201" s="627"/>
      <c r="NVX201" s="627"/>
      <c r="NVY201" s="627"/>
      <c r="NVZ201" s="627"/>
      <c r="NWA201" s="627"/>
      <c r="NWB201" s="627"/>
      <c r="NWC201" s="627"/>
      <c r="NWD201" s="627"/>
      <c r="NWE201" s="627"/>
      <c r="NWF201" s="627"/>
      <c r="NWG201" s="627"/>
      <c r="NWH201" s="627"/>
      <c r="NWI201" s="627"/>
      <c r="NWJ201" s="627"/>
      <c r="NWK201" s="627"/>
      <c r="NWL201" s="627"/>
      <c r="NWM201" s="627"/>
      <c r="NWN201" s="627"/>
      <c r="NWO201" s="627"/>
      <c r="NWP201" s="627"/>
      <c r="NWQ201" s="627"/>
      <c r="NWR201" s="627"/>
      <c r="NWS201" s="627"/>
      <c r="NWT201" s="627"/>
      <c r="NWU201" s="627"/>
      <c r="NWV201" s="627"/>
      <c r="NWW201" s="627"/>
      <c r="NWX201" s="627"/>
      <c r="NWY201" s="627"/>
      <c r="NWZ201" s="627"/>
      <c r="NXA201" s="627"/>
      <c r="NXB201" s="627"/>
      <c r="NXC201" s="627"/>
      <c r="NXD201" s="627"/>
      <c r="NXE201" s="627"/>
      <c r="NXF201" s="627"/>
      <c r="NXG201" s="627"/>
      <c r="NXH201" s="627"/>
      <c r="NXI201" s="627"/>
      <c r="NXJ201" s="627"/>
      <c r="NXK201" s="627"/>
      <c r="NXL201" s="627"/>
      <c r="NXM201" s="627"/>
      <c r="NXN201" s="627"/>
      <c r="NXO201" s="627"/>
      <c r="NXP201" s="627"/>
      <c r="NXQ201" s="627"/>
      <c r="NXR201" s="627"/>
      <c r="NXS201" s="627"/>
      <c r="NXT201" s="627"/>
      <c r="NXU201" s="627"/>
      <c r="NXV201" s="627"/>
      <c r="NXW201" s="627"/>
      <c r="NXX201" s="627"/>
      <c r="NXY201" s="627"/>
      <c r="NXZ201" s="627"/>
      <c r="NYA201" s="627"/>
      <c r="NYB201" s="627"/>
      <c r="NYC201" s="627"/>
      <c r="NYD201" s="627"/>
      <c r="NYE201" s="627"/>
      <c r="NYF201" s="627"/>
      <c r="NYG201" s="627"/>
      <c r="NYH201" s="627"/>
      <c r="NYI201" s="627"/>
      <c r="NYJ201" s="627"/>
      <c r="NYK201" s="627"/>
      <c r="NYL201" s="627"/>
      <c r="NYM201" s="627"/>
      <c r="NYN201" s="627"/>
      <c r="NYO201" s="627"/>
      <c r="NYP201" s="627"/>
      <c r="NYQ201" s="627"/>
      <c r="NYR201" s="627"/>
      <c r="NYS201" s="627"/>
      <c r="NYT201" s="627"/>
      <c r="NYU201" s="627"/>
      <c r="NYV201" s="627"/>
      <c r="NYW201" s="627"/>
      <c r="NYX201" s="627"/>
      <c r="NYY201" s="627"/>
      <c r="NYZ201" s="627"/>
      <c r="NZA201" s="627"/>
      <c r="NZB201" s="627"/>
      <c r="NZC201" s="627"/>
      <c r="NZD201" s="627"/>
      <c r="NZE201" s="627"/>
      <c r="NZF201" s="627"/>
      <c r="NZG201" s="627"/>
      <c r="NZH201" s="627"/>
      <c r="NZI201" s="627"/>
      <c r="NZJ201" s="627"/>
      <c r="NZK201" s="627"/>
      <c r="NZL201" s="627"/>
      <c r="NZM201" s="627"/>
      <c r="NZN201" s="627"/>
      <c r="NZO201" s="627"/>
      <c r="NZP201" s="627"/>
      <c r="NZQ201" s="627"/>
      <c r="NZR201" s="627"/>
      <c r="NZS201" s="627"/>
      <c r="NZT201" s="627"/>
      <c r="NZU201" s="627"/>
      <c r="NZV201" s="627"/>
      <c r="NZW201" s="627"/>
      <c r="NZX201" s="627"/>
      <c r="NZY201" s="627"/>
      <c r="NZZ201" s="627"/>
      <c r="OAA201" s="627"/>
      <c r="OAB201" s="627"/>
      <c r="OAC201" s="627"/>
      <c r="OAD201" s="627"/>
      <c r="OAE201" s="627"/>
      <c r="OAF201" s="627"/>
      <c r="OAG201" s="627"/>
      <c r="OAH201" s="627"/>
      <c r="OAI201" s="627"/>
      <c r="OAJ201" s="627"/>
      <c r="OAK201" s="627"/>
      <c r="OAL201" s="627"/>
      <c r="OAM201" s="627"/>
      <c r="OAN201" s="627"/>
      <c r="OAO201" s="627"/>
      <c r="OAP201" s="627"/>
      <c r="OAQ201" s="627"/>
      <c r="OAR201" s="627"/>
      <c r="OAS201" s="627"/>
      <c r="OAT201" s="627"/>
      <c r="OAU201" s="627"/>
      <c r="OAV201" s="627"/>
      <c r="OAW201" s="627"/>
      <c r="OAX201" s="627"/>
      <c r="OAY201" s="627"/>
      <c r="OAZ201" s="627"/>
      <c r="OBA201" s="627"/>
      <c r="OBB201" s="627"/>
      <c r="OBC201" s="627"/>
      <c r="OBD201" s="627"/>
      <c r="OBE201" s="627"/>
      <c r="OBF201" s="627"/>
      <c r="OBG201" s="627"/>
      <c r="OBH201" s="627"/>
      <c r="OBI201" s="627"/>
      <c r="OBJ201" s="627"/>
      <c r="OBK201" s="627"/>
      <c r="OBL201" s="627"/>
      <c r="OBM201" s="627"/>
      <c r="OBN201" s="627"/>
      <c r="OBO201" s="627"/>
      <c r="OBP201" s="627"/>
      <c r="OBQ201" s="627"/>
      <c r="OBR201" s="627"/>
      <c r="OBS201" s="627"/>
      <c r="OBT201" s="627"/>
      <c r="OBU201" s="627"/>
      <c r="OBV201" s="627"/>
      <c r="OBW201" s="627"/>
      <c r="OBX201" s="627"/>
      <c r="OBY201" s="627"/>
      <c r="OBZ201" s="627"/>
      <c r="OCA201" s="627"/>
      <c r="OCB201" s="627"/>
      <c r="OCC201" s="627"/>
      <c r="OCD201" s="627"/>
      <c r="OCE201" s="627"/>
      <c r="OCF201" s="627"/>
      <c r="OCG201" s="627"/>
      <c r="OCH201" s="627"/>
      <c r="OCI201" s="627"/>
      <c r="OCJ201" s="627"/>
      <c r="OCK201" s="627"/>
      <c r="OCL201" s="627"/>
      <c r="OCM201" s="627"/>
      <c r="OCN201" s="627"/>
      <c r="OCO201" s="627"/>
      <c r="OCP201" s="627"/>
      <c r="OCQ201" s="627"/>
      <c r="OCR201" s="627"/>
      <c r="OCS201" s="627"/>
      <c r="OCT201" s="627"/>
      <c r="OCU201" s="627"/>
      <c r="OCV201" s="627"/>
      <c r="OCW201" s="627"/>
      <c r="OCX201" s="627"/>
      <c r="OCY201" s="627"/>
      <c r="OCZ201" s="627"/>
      <c r="ODA201" s="627"/>
      <c r="ODB201" s="627"/>
      <c r="ODC201" s="627"/>
      <c r="ODD201" s="627"/>
      <c r="ODE201" s="627"/>
      <c r="ODF201" s="627"/>
      <c r="ODG201" s="627"/>
      <c r="ODH201" s="627"/>
      <c r="ODI201" s="627"/>
      <c r="ODJ201" s="627"/>
      <c r="ODK201" s="627"/>
      <c r="ODL201" s="627"/>
      <c r="ODM201" s="627"/>
      <c r="ODN201" s="627"/>
      <c r="ODO201" s="627"/>
      <c r="ODP201" s="627"/>
      <c r="ODQ201" s="627"/>
      <c r="ODR201" s="627"/>
      <c r="ODS201" s="627"/>
      <c r="ODT201" s="627"/>
      <c r="ODU201" s="627"/>
      <c r="ODV201" s="627"/>
      <c r="ODW201" s="627"/>
      <c r="ODX201" s="627"/>
      <c r="ODY201" s="627"/>
      <c r="ODZ201" s="627"/>
      <c r="OEA201" s="627"/>
      <c r="OEB201" s="627"/>
      <c r="OEC201" s="627"/>
      <c r="OED201" s="627"/>
      <c r="OEE201" s="627"/>
      <c r="OEF201" s="627"/>
      <c r="OEG201" s="627"/>
      <c r="OEH201" s="627"/>
      <c r="OEI201" s="627"/>
      <c r="OEJ201" s="627"/>
      <c r="OEK201" s="627"/>
      <c r="OEL201" s="627"/>
      <c r="OEM201" s="627"/>
      <c r="OEN201" s="627"/>
      <c r="OEO201" s="627"/>
      <c r="OEP201" s="627"/>
      <c r="OEQ201" s="627"/>
      <c r="OER201" s="627"/>
      <c r="OES201" s="627"/>
      <c r="OET201" s="627"/>
      <c r="OEU201" s="627"/>
      <c r="OEV201" s="627"/>
      <c r="OEW201" s="627"/>
      <c r="OEX201" s="627"/>
      <c r="OEY201" s="627"/>
      <c r="OEZ201" s="627"/>
      <c r="OFA201" s="627"/>
      <c r="OFB201" s="627"/>
      <c r="OFC201" s="627"/>
      <c r="OFD201" s="627"/>
      <c r="OFE201" s="627"/>
      <c r="OFF201" s="627"/>
      <c r="OFG201" s="627"/>
      <c r="OFH201" s="627"/>
      <c r="OFI201" s="627"/>
      <c r="OFJ201" s="627"/>
      <c r="OFK201" s="627"/>
      <c r="OFL201" s="627"/>
      <c r="OFM201" s="627"/>
      <c r="OFN201" s="627"/>
      <c r="OFO201" s="627"/>
      <c r="OFP201" s="627"/>
      <c r="OFQ201" s="627"/>
      <c r="OFR201" s="627"/>
      <c r="OFS201" s="627"/>
      <c r="OFT201" s="627"/>
      <c r="OFU201" s="627"/>
      <c r="OFV201" s="627"/>
      <c r="OFW201" s="627"/>
      <c r="OFX201" s="627"/>
      <c r="OFY201" s="627"/>
      <c r="OFZ201" s="627"/>
      <c r="OGA201" s="627"/>
      <c r="OGB201" s="627"/>
      <c r="OGC201" s="627"/>
      <c r="OGD201" s="627"/>
      <c r="OGE201" s="627"/>
      <c r="OGF201" s="627"/>
      <c r="OGG201" s="627"/>
      <c r="OGH201" s="627"/>
      <c r="OGI201" s="627"/>
      <c r="OGJ201" s="627"/>
      <c r="OGK201" s="627"/>
      <c r="OGL201" s="627"/>
      <c r="OGM201" s="627"/>
      <c r="OGN201" s="627"/>
      <c r="OGO201" s="627"/>
      <c r="OGP201" s="627"/>
      <c r="OGQ201" s="627"/>
      <c r="OGR201" s="627"/>
      <c r="OGS201" s="627"/>
      <c r="OGT201" s="627"/>
      <c r="OGU201" s="627"/>
      <c r="OGV201" s="627"/>
      <c r="OGW201" s="627"/>
      <c r="OGX201" s="627"/>
      <c r="OGY201" s="627"/>
      <c r="OGZ201" s="627"/>
      <c r="OHA201" s="627"/>
      <c r="OHB201" s="627"/>
      <c r="OHC201" s="627"/>
      <c r="OHD201" s="627"/>
      <c r="OHE201" s="627"/>
      <c r="OHF201" s="627"/>
      <c r="OHG201" s="627"/>
      <c r="OHH201" s="627"/>
      <c r="OHI201" s="627"/>
      <c r="OHJ201" s="627"/>
      <c r="OHK201" s="627"/>
      <c r="OHL201" s="627"/>
      <c r="OHM201" s="627"/>
      <c r="OHN201" s="627"/>
      <c r="OHO201" s="627"/>
      <c r="OHP201" s="627"/>
      <c r="OHQ201" s="627"/>
      <c r="OHR201" s="627"/>
      <c r="OHS201" s="627"/>
      <c r="OHT201" s="627"/>
      <c r="OHU201" s="627"/>
      <c r="OHV201" s="627"/>
      <c r="OHW201" s="627"/>
      <c r="OHX201" s="627"/>
      <c r="OHY201" s="627"/>
      <c r="OHZ201" s="627"/>
      <c r="OIA201" s="627"/>
      <c r="OIB201" s="627"/>
      <c r="OIC201" s="627"/>
      <c r="OID201" s="627"/>
      <c r="OIE201" s="627"/>
      <c r="OIF201" s="627"/>
      <c r="OIG201" s="627"/>
      <c r="OIH201" s="627"/>
      <c r="OII201" s="627"/>
      <c r="OIJ201" s="627"/>
      <c r="OIK201" s="627"/>
      <c r="OIL201" s="627"/>
      <c r="OIM201" s="627"/>
      <c r="OIN201" s="627"/>
      <c r="OIO201" s="627"/>
      <c r="OIP201" s="627"/>
      <c r="OIQ201" s="627"/>
      <c r="OIR201" s="627"/>
      <c r="OIS201" s="627"/>
      <c r="OIT201" s="627"/>
      <c r="OIU201" s="627"/>
      <c r="OIV201" s="627"/>
      <c r="OIW201" s="627"/>
      <c r="OIX201" s="627"/>
      <c r="OIY201" s="627"/>
      <c r="OIZ201" s="627"/>
      <c r="OJA201" s="627"/>
      <c r="OJB201" s="627"/>
      <c r="OJC201" s="627"/>
      <c r="OJD201" s="627"/>
      <c r="OJE201" s="627"/>
      <c r="OJF201" s="627"/>
      <c r="OJG201" s="627"/>
      <c r="OJH201" s="627"/>
      <c r="OJI201" s="627"/>
      <c r="OJJ201" s="627"/>
      <c r="OJK201" s="627"/>
      <c r="OJL201" s="627"/>
      <c r="OJM201" s="627"/>
      <c r="OJN201" s="627"/>
      <c r="OJO201" s="627"/>
      <c r="OJP201" s="627"/>
      <c r="OJQ201" s="627"/>
      <c r="OJR201" s="627"/>
      <c r="OJS201" s="627"/>
      <c r="OJT201" s="627"/>
      <c r="OJU201" s="627"/>
      <c r="OJV201" s="627"/>
      <c r="OJW201" s="627"/>
      <c r="OJX201" s="627"/>
      <c r="OJY201" s="627"/>
      <c r="OJZ201" s="627"/>
      <c r="OKA201" s="627"/>
      <c r="OKB201" s="627"/>
      <c r="OKC201" s="627"/>
      <c r="OKD201" s="627"/>
      <c r="OKE201" s="627"/>
      <c r="OKF201" s="627"/>
      <c r="OKG201" s="627"/>
      <c r="OKH201" s="627"/>
      <c r="OKI201" s="627"/>
      <c r="OKJ201" s="627"/>
      <c r="OKK201" s="627"/>
      <c r="OKL201" s="627"/>
      <c r="OKM201" s="627"/>
      <c r="OKN201" s="627"/>
      <c r="OKO201" s="627"/>
      <c r="OKP201" s="627"/>
      <c r="OKQ201" s="627"/>
      <c r="OKR201" s="627"/>
      <c r="OKS201" s="627"/>
      <c r="OKT201" s="627"/>
      <c r="OKU201" s="627"/>
      <c r="OKV201" s="627"/>
      <c r="OKW201" s="627"/>
      <c r="OKX201" s="627"/>
      <c r="OKY201" s="627"/>
      <c r="OKZ201" s="627"/>
      <c r="OLA201" s="627"/>
      <c r="OLB201" s="627"/>
      <c r="OLC201" s="627"/>
      <c r="OLD201" s="627"/>
      <c r="OLE201" s="627"/>
      <c r="OLF201" s="627"/>
      <c r="OLG201" s="627"/>
      <c r="OLH201" s="627"/>
      <c r="OLI201" s="627"/>
      <c r="OLJ201" s="627"/>
      <c r="OLK201" s="627"/>
      <c r="OLL201" s="627"/>
      <c r="OLM201" s="627"/>
      <c r="OLN201" s="627"/>
      <c r="OLO201" s="627"/>
      <c r="OLP201" s="627"/>
      <c r="OLQ201" s="627"/>
      <c r="OLR201" s="627"/>
      <c r="OLS201" s="627"/>
      <c r="OLT201" s="627"/>
      <c r="OLU201" s="627"/>
      <c r="OLV201" s="627"/>
      <c r="OLW201" s="627"/>
      <c r="OLX201" s="627"/>
      <c r="OLY201" s="627"/>
      <c r="OLZ201" s="627"/>
      <c r="OMA201" s="627"/>
      <c r="OMB201" s="627"/>
      <c r="OMC201" s="627"/>
      <c r="OMD201" s="627"/>
      <c r="OME201" s="627"/>
      <c r="OMF201" s="627"/>
      <c r="OMG201" s="627"/>
      <c r="OMH201" s="627"/>
      <c r="OMI201" s="627"/>
      <c r="OMJ201" s="627"/>
      <c r="OMK201" s="627"/>
      <c r="OML201" s="627"/>
      <c r="OMM201" s="627"/>
      <c r="OMN201" s="627"/>
      <c r="OMO201" s="627"/>
      <c r="OMP201" s="627"/>
      <c r="OMQ201" s="627"/>
      <c r="OMR201" s="627"/>
      <c r="OMS201" s="627"/>
      <c r="OMT201" s="627"/>
      <c r="OMU201" s="627"/>
      <c r="OMV201" s="627"/>
      <c r="OMW201" s="627"/>
      <c r="OMX201" s="627"/>
      <c r="OMY201" s="627"/>
      <c r="OMZ201" s="627"/>
      <c r="ONA201" s="627"/>
      <c r="ONB201" s="627"/>
      <c r="ONC201" s="627"/>
      <c r="OND201" s="627"/>
      <c r="ONE201" s="627"/>
      <c r="ONF201" s="627"/>
      <c r="ONG201" s="627"/>
      <c r="ONH201" s="627"/>
      <c r="ONI201" s="627"/>
      <c r="ONJ201" s="627"/>
      <c r="ONK201" s="627"/>
      <c r="ONL201" s="627"/>
      <c r="ONM201" s="627"/>
      <c r="ONN201" s="627"/>
      <c r="ONO201" s="627"/>
      <c r="ONP201" s="627"/>
      <c r="ONQ201" s="627"/>
      <c r="ONR201" s="627"/>
      <c r="ONS201" s="627"/>
      <c r="ONT201" s="627"/>
      <c r="ONU201" s="627"/>
      <c r="ONV201" s="627"/>
      <c r="ONW201" s="627"/>
      <c r="ONX201" s="627"/>
      <c r="ONY201" s="627"/>
      <c r="ONZ201" s="627"/>
      <c r="OOA201" s="627"/>
      <c r="OOB201" s="627"/>
      <c r="OOC201" s="627"/>
      <c r="OOD201" s="627"/>
      <c r="OOE201" s="627"/>
      <c r="OOF201" s="627"/>
      <c r="OOG201" s="627"/>
      <c r="OOH201" s="627"/>
      <c r="OOI201" s="627"/>
      <c r="OOJ201" s="627"/>
      <c r="OOK201" s="627"/>
      <c r="OOL201" s="627"/>
      <c r="OOM201" s="627"/>
      <c r="OON201" s="627"/>
      <c r="OOO201" s="627"/>
      <c r="OOP201" s="627"/>
      <c r="OOQ201" s="627"/>
      <c r="OOR201" s="627"/>
      <c r="OOS201" s="627"/>
      <c r="OOT201" s="627"/>
      <c r="OOU201" s="627"/>
      <c r="OOV201" s="627"/>
      <c r="OOW201" s="627"/>
      <c r="OOX201" s="627"/>
      <c r="OOY201" s="627"/>
      <c r="OOZ201" s="627"/>
      <c r="OPA201" s="627"/>
      <c r="OPB201" s="627"/>
      <c r="OPC201" s="627"/>
      <c r="OPD201" s="627"/>
      <c r="OPE201" s="627"/>
      <c r="OPF201" s="627"/>
      <c r="OPG201" s="627"/>
      <c r="OPH201" s="627"/>
      <c r="OPI201" s="627"/>
      <c r="OPJ201" s="627"/>
      <c r="OPK201" s="627"/>
      <c r="OPL201" s="627"/>
      <c r="OPM201" s="627"/>
      <c r="OPN201" s="627"/>
      <c r="OPO201" s="627"/>
      <c r="OPP201" s="627"/>
      <c r="OPQ201" s="627"/>
      <c r="OPR201" s="627"/>
      <c r="OPS201" s="627"/>
      <c r="OPT201" s="627"/>
      <c r="OPU201" s="627"/>
      <c r="OPV201" s="627"/>
      <c r="OPW201" s="627"/>
      <c r="OPX201" s="627"/>
      <c r="OPY201" s="627"/>
      <c r="OPZ201" s="627"/>
      <c r="OQA201" s="627"/>
      <c r="OQB201" s="627"/>
      <c r="OQC201" s="627"/>
      <c r="OQD201" s="627"/>
      <c r="OQE201" s="627"/>
      <c r="OQF201" s="627"/>
      <c r="OQG201" s="627"/>
      <c r="OQH201" s="627"/>
      <c r="OQI201" s="627"/>
      <c r="OQJ201" s="627"/>
      <c r="OQK201" s="627"/>
      <c r="OQL201" s="627"/>
      <c r="OQM201" s="627"/>
      <c r="OQN201" s="627"/>
      <c r="OQO201" s="627"/>
      <c r="OQP201" s="627"/>
      <c r="OQQ201" s="627"/>
      <c r="OQR201" s="627"/>
      <c r="OQS201" s="627"/>
      <c r="OQT201" s="627"/>
      <c r="OQU201" s="627"/>
      <c r="OQV201" s="627"/>
      <c r="OQW201" s="627"/>
      <c r="OQX201" s="627"/>
      <c r="OQY201" s="627"/>
      <c r="OQZ201" s="627"/>
      <c r="ORA201" s="627"/>
      <c r="ORB201" s="627"/>
      <c r="ORC201" s="627"/>
      <c r="ORD201" s="627"/>
      <c r="ORE201" s="627"/>
      <c r="ORF201" s="627"/>
      <c r="ORG201" s="627"/>
      <c r="ORH201" s="627"/>
      <c r="ORI201" s="627"/>
      <c r="ORJ201" s="627"/>
      <c r="ORK201" s="627"/>
      <c r="ORL201" s="627"/>
      <c r="ORM201" s="627"/>
      <c r="ORN201" s="627"/>
      <c r="ORO201" s="627"/>
      <c r="ORP201" s="627"/>
      <c r="ORQ201" s="627"/>
      <c r="ORR201" s="627"/>
      <c r="ORS201" s="627"/>
      <c r="ORT201" s="627"/>
      <c r="ORU201" s="627"/>
      <c r="ORV201" s="627"/>
      <c r="ORW201" s="627"/>
      <c r="ORX201" s="627"/>
      <c r="ORY201" s="627"/>
      <c r="ORZ201" s="627"/>
      <c r="OSA201" s="627"/>
      <c r="OSB201" s="627"/>
      <c r="OSC201" s="627"/>
      <c r="OSD201" s="627"/>
      <c r="OSE201" s="627"/>
      <c r="OSF201" s="627"/>
      <c r="OSG201" s="627"/>
      <c r="OSH201" s="627"/>
      <c r="OSI201" s="627"/>
      <c r="OSJ201" s="627"/>
      <c r="OSK201" s="627"/>
      <c r="OSL201" s="627"/>
      <c r="OSM201" s="627"/>
      <c r="OSN201" s="627"/>
      <c r="OSO201" s="627"/>
      <c r="OSP201" s="627"/>
      <c r="OSQ201" s="627"/>
      <c r="OSR201" s="627"/>
      <c r="OSS201" s="627"/>
      <c r="OST201" s="627"/>
      <c r="OSU201" s="627"/>
      <c r="OSV201" s="627"/>
      <c r="OSW201" s="627"/>
      <c r="OSX201" s="627"/>
      <c r="OSY201" s="627"/>
      <c r="OSZ201" s="627"/>
      <c r="OTA201" s="627"/>
      <c r="OTB201" s="627"/>
      <c r="OTC201" s="627"/>
      <c r="OTD201" s="627"/>
      <c r="OTE201" s="627"/>
      <c r="OTF201" s="627"/>
      <c r="OTG201" s="627"/>
      <c r="OTH201" s="627"/>
      <c r="OTI201" s="627"/>
      <c r="OTJ201" s="627"/>
      <c r="OTK201" s="627"/>
      <c r="OTL201" s="627"/>
      <c r="OTM201" s="627"/>
      <c r="OTN201" s="627"/>
      <c r="OTO201" s="627"/>
      <c r="OTP201" s="627"/>
      <c r="OTQ201" s="627"/>
      <c r="OTR201" s="627"/>
      <c r="OTS201" s="627"/>
      <c r="OTT201" s="627"/>
      <c r="OTU201" s="627"/>
      <c r="OTV201" s="627"/>
      <c r="OTW201" s="627"/>
      <c r="OTX201" s="627"/>
      <c r="OTY201" s="627"/>
      <c r="OTZ201" s="627"/>
      <c r="OUA201" s="627"/>
      <c r="OUB201" s="627"/>
      <c r="OUC201" s="627"/>
      <c r="OUD201" s="627"/>
      <c r="OUE201" s="627"/>
      <c r="OUF201" s="627"/>
      <c r="OUG201" s="627"/>
      <c r="OUH201" s="627"/>
      <c r="OUI201" s="627"/>
      <c r="OUJ201" s="627"/>
      <c r="OUK201" s="627"/>
      <c r="OUL201" s="627"/>
      <c r="OUM201" s="627"/>
      <c r="OUN201" s="627"/>
      <c r="OUO201" s="627"/>
      <c r="OUP201" s="627"/>
      <c r="OUQ201" s="627"/>
      <c r="OUR201" s="627"/>
      <c r="OUS201" s="627"/>
      <c r="OUT201" s="627"/>
      <c r="OUU201" s="627"/>
      <c r="OUV201" s="627"/>
      <c r="OUW201" s="627"/>
      <c r="OUX201" s="627"/>
      <c r="OUY201" s="627"/>
      <c r="OUZ201" s="627"/>
      <c r="OVA201" s="627"/>
      <c r="OVB201" s="627"/>
      <c r="OVC201" s="627"/>
      <c r="OVD201" s="627"/>
      <c r="OVE201" s="627"/>
      <c r="OVF201" s="627"/>
      <c r="OVG201" s="627"/>
      <c r="OVH201" s="627"/>
      <c r="OVI201" s="627"/>
      <c r="OVJ201" s="627"/>
      <c r="OVK201" s="627"/>
      <c r="OVL201" s="627"/>
      <c r="OVM201" s="627"/>
      <c r="OVN201" s="627"/>
      <c r="OVO201" s="627"/>
      <c r="OVP201" s="627"/>
      <c r="OVQ201" s="627"/>
      <c r="OVR201" s="627"/>
      <c r="OVS201" s="627"/>
      <c r="OVT201" s="627"/>
      <c r="OVU201" s="627"/>
      <c r="OVV201" s="627"/>
      <c r="OVW201" s="627"/>
      <c r="OVX201" s="627"/>
      <c r="OVY201" s="627"/>
      <c r="OVZ201" s="627"/>
      <c r="OWA201" s="627"/>
      <c r="OWB201" s="627"/>
      <c r="OWC201" s="627"/>
      <c r="OWD201" s="627"/>
      <c r="OWE201" s="627"/>
      <c r="OWF201" s="627"/>
      <c r="OWG201" s="627"/>
      <c r="OWH201" s="627"/>
      <c r="OWI201" s="627"/>
      <c r="OWJ201" s="627"/>
      <c r="OWK201" s="627"/>
      <c r="OWL201" s="627"/>
      <c r="OWM201" s="627"/>
      <c r="OWN201" s="627"/>
      <c r="OWO201" s="627"/>
      <c r="OWP201" s="627"/>
      <c r="OWQ201" s="627"/>
      <c r="OWR201" s="627"/>
      <c r="OWS201" s="627"/>
      <c r="OWT201" s="627"/>
      <c r="OWU201" s="627"/>
      <c r="OWV201" s="627"/>
      <c r="OWW201" s="627"/>
      <c r="OWX201" s="627"/>
      <c r="OWY201" s="627"/>
      <c r="OWZ201" s="627"/>
      <c r="OXA201" s="627"/>
      <c r="OXB201" s="627"/>
      <c r="OXC201" s="627"/>
      <c r="OXD201" s="627"/>
      <c r="OXE201" s="627"/>
      <c r="OXF201" s="627"/>
      <c r="OXG201" s="627"/>
      <c r="OXH201" s="627"/>
      <c r="OXI201" s="627"/>
      <c r="OXJ201" s="627"/>
      <c r="OXK201" s="627"/>
      <c r="OXL201" s="627"/>
      <c r="OXM201" s="627"/>
      <c r="OXN201" s="627"/>
      <c r="OXO201" s="627"/>
      <c r="OXP201" s="627"/>
      <c r="OXQ201" s="627"/>
      <c r="OXR201" s="627"/>
      <c r="OXS201" s="627"/>
      <c r="OXT201" s="627"/>
      <c r="OXU201" s="627"/>
      <c r="OXV201" s="627"/>
      <c r="OXW201" s="627"/>
      <c r="OXX201" s="627"/>
      <c r="OXY201" s="627"/>
      <c r="OXZ201" s="627"/>
      <c r="OYA201" s="627"/>
      <c r="OYB201" s="627"/>
      <c r="OYC201" s="627"/>
      <c r="OYD201" s="627"/>
      <c r="OYE201" s="627"/>
      <c r="OYF201" s="627"/>
      <c r="OYG201" s="627"/>
      <c r="OYH201" s="627"/>
      <c r="OYI201" s="627"/>
      <c r="OYJ201" s="627"/>
      <c r="OYK201" s="627"/>
      <c r="OYL201" s="627"/>
      <c r="OYM201" s="627"/>
      <c r="OYN201" s="627"/>
      <c r="OYO201" s="627"/>
      <c r="OYP201" s="627"/>
      <c r="OYQ201" s="627"/>
      <c r="OYR201" s="627"/>
      <c r="OYS201" s="627"/>
      <c r="OYT201" s="627"/>
      <c r="OYU201" s="627"/>
      <c r="OYV201" s="627"/>
      <c r="OYW201" s="627"/>
      <c r="OYX201" s="627"/>
      <c r="OYY201" s="627"/>
      <c r="OYZ201" s="627"/>
      <c r="OZA201" s="627"/>
      <c r="OZB201" s="627"/>
      <c r="OZC201" s="627"/>
      <c r="OZD201" s="627"/>
      <c r="OZE201" s="627"/>
      <c r="OZF201" s="627"/>
      <c r="OZG201" s="627"/>
      <c r="OZH201" s="627"/>
      <c r="OZI201" s="627"/>
      <c r="OZJ201" s="627"/>
      <c r="OZK201" s="627"/>
      <c r="OZL201" s="627"/>
      <c r="OZM201" s="627"/>
      <c r="OZN201" s="627"/>
      <c r="OZO201" s="627"/>
      <c r="OZP201" s="627"/>
      <c r="OZQ201" s="627"/>
      <c r="OZR201" s="627"/>
      <c r="OZS201" s="627"/>
      <c r="OZT201" s="627"/>
      <c r="OZU201" s="627"/>
      <c r="OZV201" s="627"/>
      <c r="OZW201" s="627"/>
      <c r="OZX201" s="627"/>
      <c r="OZY201" s="627"/>
      <c r="OZZ201" s="627"/>
      <c r="PAA201" s="627"/>
      <c r="PAB201" s="627"/>
      <c r="PAC201" s="627"/>
      <c r="PAD201" s="627"/>
      <c r="PAE201" s="627"/>
      <c r="PAF201" s="627"/>
      <c r="PAG201" s="627"/>
      <c r="PAH201" s="627"/>
      <c r="PAI201" s="627"/>
      <c r="PAJ201" s="627"/>
      <c r="PAK201" s="627"/>
      <c r="PAL201" s="627"/>
      <c r="PAM201" s="627"/>
      <c r="PAN201" s="627"/>
      <c r="PAO201" s="627"/>
      <c r="PAP201" s="627"/>
      <c r="PAQ201" s="627"/>
      <c r="PAR201" s="627"/>
      <c r="PAS201" s="627"/>
      <c r="PAT201" s="627"/>
      <c r="PAU201" s="627"/>
      <c r="PAV201" s="627"/>
      <c r="PAW201" s="627"/>
      <c r="PAX201" s="627"/>
      <c r="PAY201" s="627"/>
      <c r="PAZ201" s="627"/>
      <c r="PBA201" s="627"/>
      <c r="PBB201" s="627"/>
      <c r="PBC201" s="627"/>
      <c r="PBD201" s="627"/>
      <c r="PBE201" s="627"/>
      <c r="PBF201" s="627"/>
      <c r="PBG201" s="627"/>
      <c r="PBH201" s="627"/>
      <c r="PBI201" s="627"/>
      <c r="PBJ201" s="627"/>
      <c r="PBK201" s="627"/>
      <c r="PBL201" s="627"/>
      <c r="PBM201" s="627"/>
      <c r="PBN201" s="627"/>
      <c r="PBO201" s="627"/>
      <c r="PBP201" s="627"/>
      <c r="PBQ201" s="627"/>
      <c r="PBR201" s="627"/>
      <c r="PBS201" s="627"/>
      <c r="PBT201" s="627"/>
      <c r="PBU201" s="627"/>
      <c r="PBV201" s="627"/>
      <c r="PBW201" s="627"/>
      <c r="PBX201" s="627"/>
      <c r="PBY201" s="627"/>
      <c r="PBZ201" s="627"/>
      <c r="PCA201" s="627"/>
      <c r="PCB201" s="627"/>
      <c r="PCC201" s="627"/>
      <c r="PCD201" s="627"/>
      <c r="PCE201" s="627"/>
      <c r="PCF201" s="627"/>
      <c r="PCG201" s="627"/>
      <c r="PCH201" s="627"/>
      <c r="PCI201" s="627"/>
      <c r="PCJ201" s="627"/>
      <c r="PCK201" s="627"/>
      <c r="PCL201" s="627"/>
      <c r="PCM201" s="627"/>
      <c r="PCN201" s="627"/>
      <c r="PCO201" s="627"/>
      <c r="PCP201" s="627"/>
      <c r="PCQ201" s="627"/>
      <c r="PCR201" s="627"/>
      <c r="PCS201" s="627"/>
      <c r="PCT201" s="627"/>
      <c r="PCU201" s="627"/>
      <c r="PCV201" s="627"/>
      <c r="PCW201" s="627"/>
      <c r="PCX201" s="627"/>
      <c r="PCY201" s="627"/>
      <c r="PCZ201" s="627"/>
      <c r="PDA201" s="627"/>
      <c r="PDB201" s="627"/>
      <c r="PDC201" s="627"/>
      <c r="PDD201" s="627"/>
      <c r="PDE201" s="627"/>
      <c r="PDF201" s="627"/>
      <c r="PDG201" s="627"/>
      <c r="PDH201" s="627"/>
      <c r="PDI201" s="627"/>
      <c r="PDJ201" s="627"/>
      <c r="PDK201" s="627"/>
      <c r="PDL201" s="627"/>
      <c r="PDM201" s="627"/>
      <c r="PDN201" s="627"/>
      <c r="PDO201" s="627"/>
      <c r="PDP201" s="627"/>
      <c r="PDQ201" s="627"/>
      <c r="PDR201" s="627"/>
      <c r="PDS201" s="627"/>
      <c r="PDT201" s="627"/>
      <c r="PDU201" s="627"/>
      <c r="PDV201" s="627"/>
      <c r="PDW201" s="627"/>
      <c r="PDX201" s="627"/>
      <c r="PDY201" s="627"/>
      <c r="PDZ201" s="627"/>
      <c r="PEA201" s="627"/>
      <c r="PEB201" s="627"/>
      <c r="PEC201" s="627"/>
      <c r="PED201" s="627"/>
      <c r="PEE201" s="627"/>
      <c r="PEF201" s="627"/>
      <c r="PEG201" s="627"/>
      <c r="PEH201" s="627"/>
      <c r="PEI201" s="627"/>
      <c r="PEJ201" s="627"/>
      <c r="PEK201" s="627"/>
      <c r="PEL201" s="627"/>
      <c r="PEM201" s="627"/>
      <c r="PEN201" s="627"/>
      <c r="PEO201" s="627"/>
      <c r="PEP201" s="627"/>
      <c r="PEQ201" s="627"/>
      <c r="PER201" s="627"/>
      <c r="PES201" s="627"/>
      <c r="PET201" s="627"/>
      <c r="PEU201" s="627"/>
      <c r="PEV201" s="627"/>
      <c r="PEW201" s="627"/>
      <c r="PEX201" s="627"/>
      <c r="PEY201" s="627"/>
      <c r="PEZ201" s="627"/>
      <c r="PFA201" s="627"/>
      <c r="PFB201" s="627"/>
      <c r="PFC201" s="627"/>
      <c r="PFD201" s="627"/>
      <c r="PFE201" s="627"/>
      <c r="PFF201" s="627"/>
      <c r="PFG201" s="627"/>
      <c r="PFH201" s="627"/>
      <c r="PFI201" s="627"/>
      <c r="PFJ201" s="627"/>
      <c r="PFK201" s="627"/>
      <c r="PFL201" s="627"/>
      <c r="PFM201" s="627"/>
      <c r="PFN201" s="627"/>
      <c r="PFO201" s="627"/>
      <c r="PFP201" s="627"/>
      <c r="PFQ201" s="627"/>
      <c r="PFR201" s="627"/>
      <c r="PFS201" s="627"/>
      <c r="PFT201" s="627"/>
      <c r="PFU201" s="627"/>
      <c r="PFV201" s="627"/>
      <c r="PFW201" s="627"/>
      <c r="PFX201" s="627"/>
      <c r="PFY201" s="627"/>
      <c r="PFZ201" s="627"/>
      <c r="PGA201" s="627"/>
      <c r="PGB201" s="627"/>
      <c r="PGC201" s="627"/>
      <c r="PGD201" s="627"/>
      <c r="PGE201" s="627"/>
      <c r="PGF201" s="627"/>
      <c r="PGG201" s="627"/>
      <c r="PGH201" s="627"/>
      <c r="PGI201" s="627"/>
      <c r="PGJ201" s="627"/>
      <c r="PGK201" s="627"/>
      <c r="PGL201" s="627"/>
      <c r="PGM201" s="627"/>
      <c r="PGN201" s="627"/>
      <c r="PGO201" s="627"/>
      <c r="PGP201" s="627"/>
      <c r="PGQ201" s="627"/>
      <c r="PGR201" s="627"/>
      <c r="PGS201" s="627"/>
      <c r="PGT201" s="627"/>
      <c r="PGU201" s="627"/>
      <c r="PGV201" s="627"/>
      <c r="PGW201" s="627"/>
      <c r="PGX201" s="627"/>
      <c r="PGY201" s="627"/>
      <c r="PGZ201" s="627"/>
      <c r="PHA201" s="627"/>
      <c r="PHB201" s="627"/>
      <c r="PHC201" s="627"/>
      <c r="PHD201" s="627"/>
      <c r="PHE201" s="627"/>
      <c r="PHF201" s="627"/>
      <c r="PHG201" s="627"/>
      <c r="PHH201" s="627"/>
      <c r="PHI201" s="627"/>
      <c r="PHJ201" s="627"/>
      <c r="PHK201" s="627"/>
      <c r="PHL201" s="627"/>
      <c r="PHM201" s="627"/>
      <c r="PHN201" s="627"/>
      <c r="PHO201" s="627"/>
      <c r="PHP201" s="627"/>
      <c r="PHQ201" s="627"/>
      <c r="PHR201" s="627"/>
      <c r="PHS201" s="627"/>
      <c r="PHT201" s="627"/>
      <c r="PHU201" s="627"/>
      <c r="PHV201" s="627"/>
      <c r="PHW201" s="627"/>
      <c r="PHX201" s="627"/>
      <c r="PHY201" s="627"/>
      <c r="PHZ201" s="627"/>
      <c r="PIA201" s="627"/>
      <c r="PIB201" s="627"/>
      <c r="PIC201" s="627"/>
      <c r="PID201" s="627"/>
      <c r="PIE201" s="627"/>
      <c r="PIF201" s="627"/>
      <c r="PIG201" s="627"/>
      <c r="PIH201" s="627"/>
      <c r="PII201" s="627"/>
      <c r="PIJ201" s="627"/>
      <c r="PIK201" s="627"/>
      <c r="PIL201" s="627"/>
      <c r="PIM201" s="627"/>
      <c r="PIN201" s="627"/>
      <c r="PIO201" s="627"/>
      <c r="PIP201" s="627"/>
      <c r="PIQ201" s="627"/>
      <c r="PIR201" s="627"/>
      <c r="PIS201" s="627"/>
      <c r="PIT201" s="627"/>
      <c r="PIU201" s="627"/>
      <c r="PIV201" s="627"/>
      <c r="PIW201" s="627"/>
      <c r="PIX201" s="627"/>
      <c r="PIY201" s="627"/>
      <c r="PIZ201" s="627"/>
      <c r="PJA201" s="627"/>
      <c r="PJB201" s="627"/>
      <c r="PJC201" s="627"/>
      <c r="PJD201" s="627"/>
      <c r="PJE201" s="627"/>
      <c r="PJF201" s="627"/>
      <c r="PJG201" s="627"/>
      <c r="PJH201" s="627"/>
      <c r="PJI201" s="627"/>
      <c r="PJJ201" s="627"/>
      <c r="PJK201" s="627"/>
      <c r="PJL201" s="627"/>
      <c r="PJM201" s="627"/>
      <c r="PJN201" s="627"/>
      <c r="PJO201" s="627"/>
      <c r="PJP201" s="627"/>
      <c r="PJQ201" s="627"/>
      <c r="PJR201" s="627"/>
      <c r="PJS201" s="627"/>
      <c r="PJT201" s="627"/>
      <c r="PJU201" s="627"/>
      <c r="PJV201" s="627"/>
      <c r="PJW201" s="627"/>
      <c r="PJX201" s="627"/>
      <c r="PJY201" s="627"/>
      <c r="PJZ201" s="627"/>
      <c r="PKA201" s="627"/>
      <c r="PKB201" s="627"/>
      <c r="PKC201" s="627"/>
      <c r="PKD201" s="627"/>
      <c r="PKE201" s="627"/>
      <c r="PKF201" s="627"/>
      <c r="PKG201" s="627"/>
      <c r="PKH201" s="627"/>
      <c r="PKI201" s="627"/>
      <c r="PKJ201" s="627"/>
      <c r="PKK201" s="627"/>
      <c r="PKL201" s="627"/>
      <c r="PKM201" s="627"/>
      <c r="PKN201" s="627"/>
      <c r="PKO201" s="627"/>
      <c r="PKP201" s="627"/>
      <c r="PKQ201" s="627"/>
      <c r="PKR201" s="627"/>
      <c r="PKS201" s="627"/>
      <c r="PKT201" s="627"/>
      <c r="PKU201" s="627"/>
      <c r="PKV201" s="627"/>
      <c r="PKW201" s="627"/>
      <c r="PKX201" s="627"/>
      <c r="PKY201" s="627"/>
      <c r="PKZ201" s="627"/>
      <c r="PLA201" s="627"/>
      <c r="PLB201" s="627"/>
      <c r="PLC201" s="627"/>
      <c r="PLD201" s="627"/>
      <c r="PLE201" s="627"/>
      <c r="PLF201" s="627"/>
      <c r="PLG201" s="627"/>
      <c r="PLH201" s="627"/>
      <c r="PLI201" s="627"/>
      <c r="PLJ201" s="627"/>
      <c r="PLK201" s="627"/>
      <c r="PLL201" s="627"/>
      <c r="PLM201" s="627"/>
      <c r="PLN201" s="627"/>
      <c r="PLO201" s="627"/>
      <c r="PLP201" s="627"/>
      <c r="PLQ201" s="627"/>
      <c r="PLR201" s="627"/>
      <c r="PLS201" s="627"/>
      <c r="PLT201" s="627"/>
      <c r="PLU201" s="627"/>
      <c r="PLV201" s="627"/>
      <c r="PLW201" s="627"/>
      <c r="PLX201" s="627"/>
      <c r="PLY201" s="627"/>
      <c r="PLZ201" s="627"/>
      <c r="PMA201" s="627"/>
      <c r="PMB201" s="627"/>
      <c r="PMC201" s="627"/>
      <c r="PMD201" s="627"/>
      <c r="PME201" s="627"/>
      <c r="PMF201" s="627"/>
      <c r="PMG201" s="627"/>
      <c r="PMH201" s="627"/>
      <c r="PMI201" s="627"/>
      <c r="PMJ201" s="627"/>
      <c r="PMK201" s="627"/>
      <c r="PML201" s="627"/>
      <c r="PMM201" s="627"/>
      <c r="PMN201" s="627"/>
      <c r="PMO201" s="627"/>
      <c r="PMP201" s="627"/>
      <c r="PMQ201" s="627"/>
      <c r="PMR201" s="627"/>
      <c r="PMS201" s="627"/>
      <c r="PMT201" s="627"/>
      <c r="PMU201" s="627"/>
      <c r="PMV201" s="627"/>
      <c r="PMW201" s="627"/>
      <c r="PMX201" s="627"/>
      <c r="PMY201" s="627"/>
      <c r="PMZ201" s="627"/>
      <c r="PNA201" s="627"/>
      <c r="PNB201" s="627"/>
      <c r="PNC201" s="627"/>
      <c r="PND201" s="627"/>
      <c r="PNE201" s="627"/>
      <c r="PNF201" s="627"/>
      <c r="PNG201" s="627"/>
      <c r="PNH201" s="627"/>
      <c r="PNI201" s="627"/>
      <c r="PNJ201" s="627"/>
      <c r="PNK201" s="627"/>
      <c r="PNL201" s="627"/>
      <c r="PNM201" s="627"/>
      <c r="PNN201" s="627"/>
      <c r="PNO201" s="627"/>
      <c r="PNP201" s="627"/>
      <c r="PNQ201" s="627"/>
      <c r="PNR201" s="627"/>
      <c r="PNS201" s="627"/>
      <c r="PNT201" s="627"/>
      <c r="PNU201" s="627"/>
      <c r="PNV201" s="627"/>
      <c r="PNW201" s="627"/>
      <c r="PNX201" s="627"/>
      <c r="PNY201" s="627"/>
      <c r="PNZ201" s="627"/>
      <c r="POA201" s="627"/>
      <c r="POB201" s="627"/>
      <c r="POC201" s="627"/>
      <c r="POD201" s="627"/>
      <c r="POE201" s="627"/>
      <c r="POF201" s="627"/>
      <c r="POG201" s="627"/>
      <c r="POH201" s="627"/>
      <c r="POI201" s="627"/>
      <c r="POJ201" s="627"/>
      <c r="POK201" s="627"/>
      <c r="POL201" s="627"/>
      <c r="POM201" s="627"/>
      <c r="PON201" s="627"/>
      <c r="POO201" s="627"/>
      <c r="POP201" s="627"/>
      <c r="POQ201" s="627"/>
      <c r="POR201" s="627"/>
      <c r="POS201" s="627"/>
      <c r="POT201" s="627"/>
      <c r="POU201" s="627"/>
      <c r="POV201" s="627"/>
      <c r="POW201" s="627"/>
      <c r="POX201" s="627"/>
      <c r="POY201" s="627"/>
      <c r="POZ201" s="627"/>
      <c r="PPA201" s="627"/>
      <c r="PPB201" s="627"/>
      <c r="PPC201" s="627"/>
      <c r="PPD201" s="627"/>
      <c r="PPE201" s="627"/>
      <c r="PPF201" s="627"/>
      <c r="PPG201" s="627"/>
      <c r="PPH201" s="627"/>
      <c r="PPI201" s="627"/>
      <c r="PPJ201" s="627"/>
      <c r="PPK201" s="627"/>
      <c r="PPL201" s="627"/>
      <c r="PPM201" s="627"/>
      <c r="PPN201" s="627"/>
      <c r="PPO201" s="627"/>
      <c r="PPP201" s="627"/>
      <c r="PPQ201" s="627"/>
      <c r="PPR201" s="627"/>
      <c r="PPS201" s="627"/>
      <c r="PPT201" s="627"/>
      <c r="PPU201" s="627"/>
      <c r="PPV201" s="627"/>
      <c r="PPW201" s="627"/>
      <c r="PPX201" s="627"/>
      <c r="PPY201" s="627"/>
      <c r="PPZ201" s="627"/>
      <c r="PQA201" s="627"/>
      <c r="PQB201" s="627"/>
      <c r="PQC201" s="627"/>
      <c r="PQD201" s="627"/>
      <c r="PQE201" s="627"/>
      <c r="PQF201" s="627"/>
      <c r="PQG201" s="627"/>
      <c r="PQH201" s="627"/>
      <c r="PQI201" s="627"/>
      <c r="PQJ201" s="627"/>
      <c r="PQK201" s="627"/>
      <c r="PQL201" s="627"/>
      <c r="PQM201" s="627"/>
      <c r="PQN201" s="627"/>
      <c r="PQO201" s="627"/>
      <c r="PQP201" s="627"/>
      <c r="PQQ201" s="627"/>
      <c r="PQR201" s="627"/>
      <c r="PQS201" s="627"/>
      <c r="PQT201" s="627"/>
      <c r="PQU201" s="627"/>
      <c r="PQV201" s="627"/>
      <c r="PQW201" s="627"/>
      <c r="PQX201" s="627"/>
      <c r="PQY201" s="627"/>
      <c r="PQZ201" s="627"/>
      <c r="PRA201" s="627"/>
      <c r="PRB201" s="627"/>
      <c r="PRC201" s="627"/>
      <c r="PRD201" s="627"/>
      <c r="PRE201" s="627"/>
      <c r="PRF201" s="627"/>
      <c r="PRG201" s="627"/>
      <c r="PRH201" s="627"/>
      <c r="PRI201" s="627"/>
      <c r="PRJ201" s="627"/>
      <c r="PRK201" s="627"/>
      <c r="PRL201" s="627"/>
      <c r="PRM201" s="627"/>
      <c r="PRN201" s="627"/>
      <c r="PRO201" s="627"/>
      <c r="PRP201" s="627"/>
      <c r="PRQ201" s="627"/>
      <c r="PRR201" s="627"/>
      <c r="PRS201" s="627"/>
      <c r="PRT201" s="627"/>
      <c r="PRU201" s="627"/>
      <c r="PRV201" s="627"/>
      <c r="PRW201" s="627"/>
      <c r="PRX201" s="627"/>
      <c r="PRY201" s="627"/>
      <c r="PRZ201" s="627"/>
      <c r="PSA201" s="627"/>
      <c r="PSB201" s="627"/>
      <c r="PSC201" s="627"/>
      <c r="PSD201" s="627"/>
      <c r="PSE201" s="627"/>
      <c r="PSF201" s="627"/>
      <c r="PSG201" s="627"/>
      <c r="PSH201" s="627"/>
      <c r="PSI201" s="627"/>
      <c r="PSJ201" s="627"/>
      <c r="PSK201" s="627"/>
      <c r="PSL201" s="627"/>
      <c r="PSM201" s="627"/>
      <c r="PSN201" s="627"/>
      <c r="PSO201" s="627"/>
      <c r="PSP201" s="627"/>
      <c r="PSQ201" s="627"/>
      <c r="PSR201" s="627"/>
      <c r="PSS201" s="627"/>
      <c r="PST201" s="627"/>
      <c r="PSU201" s="627"/>
      <c r="PSV201" s="627"/>
      <c r="PSW201" s="627"/>
      <c r="PSX201" s="627"/>
      <c r="PSY201" s="627"/>
      <c r="PSZ201" s="627"/>
      <c r="PTA201" s="627"/>
      <c r="PTB201" s="627"/>
      <c r="PTC201" s="627"/>
      <c r="PTD201" s="627"/>
      <c r="PTE201" s="627"/>
      <c r="PTF201" s="627"/>
      <c r="PTG201" s="627"/>
      <c r="PTH201" s="627"/>
      <c r="PTI201" s="627"/>
      <c r="PTJ201" s="627"/>
      <c r="PTK201" s="627"/>
      <c r="PTL201" s="627"/>
      <c r="PTM201" s="627"/>
      <c r="PTN201" s="627"/>
      <c r="PTO201" s="627"/>
      <c r="PTP201" s="627"/>
      <c r="PTQ201" s="627"/>
      <c r="PTR201" s="627"/>
      <c r="PTS201" s="627"/>
      <c r="PTT201" s="627"/>
      <c r="PTU201" s="627"/>
      <c r="PTV201" s="627"/>
      <c r="PTW201" s="627"/>
      <c r="PTX201" s="627"/>
      <c r="PTY201" s="627"/>
      <c r="PTZ201" s="627"/>
      <c r="PUA201" s="627"/>
      <c r="PUB201" s="627"/>
      <c r="PUC201" s="627"/>
      <c r="PUD201" s="627"/>
      <c r="PUE201" s="627"/>
      <c r="PUF201" s="627"/>
      <c r="PUG201" s="627"/>
      <c r="PUH201" s="627"/>
      <c r="PUI201" s="627"/>
      <c r="PUJ201" s="627"/>
      <c r="PUK201" s="627"/>
      <c r="PUL201" s="627"/>
      <c r="PUM201" s="627"/>
      <c r="PUN201" s="627"/>
      <c r="PUO201" s="627"/>
      <c r="PUP201" s="627"/>
      <c r="PUQ201" s="627"/>
      <c r="PUR201" s="627"/>
      <c r="PUS201" s="627"/>
      <c r="PUT201" s="627"/>
      <c r="PUU201" s="627"/>
      <c r="PUV201" s="627"/>
      <c r="PUW201" s="627"/>
      <c r="PUX201" s="627"/>
      <c r="PUY201" s="627"/>
      <c r="PUZ201" s="627"/>
      <c r="PVA201" s="627"/>
      <c r="PVB201" s="627"/>
      <c r="PVC201" s="627"/>
      <c r="PVD201" s="627"/>
      <c r="PVE201" s="627"/>
      <c r="PVF201" s="627"/>
      <c r="PVG201" s="627"/>
      <c r="PVH201" s="627"/>
      <c r="PVI201" s="627"/>
      <c r="PVJ201" s="627"/>
      <c r="PVK201" s="627"/>
      <c r="PVL201" s="627"/>
      <c r="PVM201" s="627"/>
      <c r="PVN201" s="627"/>
      <c r="PVO201" s="627"/>
      <c r="PVP201" s="627"/>
      <c r="PVQ201" s="627"/>
      <c r="PVR201" s="627"/>
      <c r="PVS201" s="627"/>
      <c r="PVT201" s="627"/>
      <c r="PVU201" s="627"/>
      <c r="PVV201" s="627"/>
      <c r="PVW201" s="627"/>
      <c r="PVX201" s="627"/>
      <c r="PVY201" s="627"/>
      <c r="PVZ201" s="627"/>
      <c r="PWA201" s="627"/>
      <c r="PWB201" s="627"/>
      <c r="PWC201" s="627"/>
      <c r="PWD201" s="627"/>
      <c r="PWE201" s="627"/>
      <c r="PWF201" s="627"/>
      <c r="PWG201" s="627"/>
      <c r="PWH201" s="627"/>
      <c r="PWI201" s="627"/>
      <c r="PWJ201" s="627"/>
      <c r="PWK201" s="627"/>
      <c r="PWL201" s="627"/>
      <c r="PWM201" s="627"/>
      <c r="PWN201" s="627"/>
      <c r="PWO201" s="627"/>
      <c r="PWP201" s="627"/>
      <c r="PWQ201" s="627"/>
      <c r="PWR201" s="627"/>
      <c r="PWS201" s="627"/>
      <c r="PWT201" s="627"/>
      <c r="PWU201" s="627"/>
      <c r="PWV201" s="627"/>
      <c r="PWW201" s="627"/>
      <c r="PWX201" s="627"/>
      <c r="PWY201" s="627"/>
      <c r="PWZ201" s="627"/>
      <c r="PXA201" s="627"/>
      <c r="PXB201" s="627"/>
      <c r="PXC201" s="627"/>
      <c r="PXD201" s="627"/>
      <c r="PXE201" s="627"/>
      <c r="PXF201" s="627"/>
      <c r="PXG201" s="627"/>
      <c r="PXH201" s="627"/>
      <c r="PXI201" s="627"/>
      <c r="PXJ201" s="627"/>
      <c r="PXK201" s="627"/>
      <c r="PXL201" s="627"/>
      <c r="PXM201" s="627"/>
      <c r="PXN201" s="627"/>
      <c r="PXO201" s="627"/>
      <c r="PXP201" s="627"/>
      <c r="PXQ201" s="627"/>
      <c r="PXR201" s="627"/>
      <c r="PXS201" s="627"/>
      <c r="PXT201" s="627"/>
      <c r="PXU201" s="627"/>
      <c r="PXV201" s="627"/>
      <c r="PXW201" s="627"/>
      <c r="PXX201" s="627"/>
      <c r="PXY201" s="627"/>
      <c r="PXZ201" s="627"/>
      <c r="PYA201" s="627"/>
      <c r="PYB201" s="627"/>
      <c r="PYC201" s="627"/>
      <c r="PYD201" s="627"/>
      <c r="PYE201" s="627"/>
      <c r="PYF201" s="627"/>
      <c r="PYG201" s="627"/>
      <c r="PYH201" s="627"/>
      <c r="PYI201" s="627"/>
      <c r="PYJ201" s="627"/>
      <c r="PYK201" s="627"/>
      <c r="PYL201" s="627"/>
      <c r="PYM201" s="627"/>
      <c r="PYN201" s="627"/>
      <c r="PYO201" s="627"/>
      <c r="PYP201" s="627"/>
      <c r="PYQ201" s="627"/>
      <c r="PYR201" s="627"/>
      <c r="PYS201" s="627"/>
      <c r="PYT201" s="627"/>
      <c r="PYU201" s="627"/>
      <c r="PYV201" s="627"/>
      <c r="PYW201" s="627"/>
      <c r="PYX201" s="627"/>
      <c r="PYY201" s="627"/>
      <c r="PYZ201" s="627"/>
      <c r="PZA201" s="627"/>
      <c r="PZB201" s="627"/>
      <c r="PZC201" s="627"/>
      <c r="PZD201" s="627"/>
      <c r="PZE201" s="627"/>
      <c r="PZF201" s="627"/>
      <c r="PZG201" s="627"/>
      <c r="PZH201" s="627"/>
      <c r="PZI201" s="627"/>
      <c r="PZJ201" s="627"/>
      <c r="PZK201" s="627"/>
      <c r="PZL201" s="627"/>
      <c r="PZM201" s="627"/>
      <c r="PZN201" s="627"/>
      <c r="PZO201" s="627"/>
      <c r="PZP201" s="627"/>
      <c r="PZQ201" s="627"/>
      <c r="PZR201" s="627"/>
      <c r="PZS201" s="627"/>
      <c r="PZT201" s="627"/>
      <c r="PZU201" s="627"/>
      <c r="PZV201" s="627"/>
      <c r="PZW201" s="627"/>
      <c r="PZX201" s="627"/>
      <c r="PZY201" s="627"/>
      <c r="PZZ201" s="627"/>
      <c r="QAA201" s="627"/>
      <c r="QAB201" s="627"/>
      <c r="QAC201" s="627"/>
      <c r="QAD201" s="627"/>
      <c r="QAE201" s="627"/>
      <c r="QAF201" s="627"/>
      <c r="QAG201" s="627"/>
      <c r="QAH201" s="627"/>
      <c r="QAI201" s="627"/>
      <c r="QAJ201" s="627"/>
      <c r="QAK201" s="627"/>
      <c r="QAL201" s="627"/>
      <c r="QAM201" s="627"/>
      <c r="QAN201" s="627"/>
      <c r="QAO201" s="627"/>
      <c r="QAP201" s="627"/>
      <c r="QAQ201" s="627"/>
      <c r="QAR201" s="627"/>
      <c r="QAS201" s="627"/>
      <c r="QAT201" s="627"/>
      <c r="QAU201" s="627"/>
      <c r="QAV201" s="627"/>
      <c r="QAW201" s="627"/>
      <c r="QAX201" s="627"/>
      <c r="QAY201" s="627"/>
      <c r="QAZ201" s="627"/>
      <c r="QBA201" s="627"/>
      <c r="QBB201" s="627"/>
      <c r="QBC201" s="627"/>
      <c r="QBD201" s="627"/>
      <c r="QBE201" s="627"/>
      <c r="QBF201" s="627"/>
      <c r="QBG201" s="627"/>
      <c r="QBH201" s="627"/>
      <c r="QBI201" s="627"/>
      <c r="QBJ201" s="627"/>
      <c r="QBK201" s="627"/>
      <c r="QBL201" s="627"/>
      <c r="QBM201" s="627"/>
      <c r="QBN201" s="627"/>
      <c r="QBO201" s="627"/>
      <c r="QBP201" s="627"/>
      <c r="QBQ201" s="627"/>
      <c r="QBR201" s="627"/>
      <c r="QBS201" s="627"/>
      <c r="QBT201" s="627"/>
      <c r="QBU201" s="627"/>
      <c r="QBV201" s="627"/>
      <c r="QBW201" s="627"/>
      <c r="QBX201" s="627"/>
      <c r="QBY201" s="627"/>
      <c r="QBZ201" s="627"/>
      <c r="QCA201" s="627"/>
      <c r="QCB201" s="627"/>
      <c r="QCC201" s="627"/>
      <c r="QCD201" s="627"/>
      <c r="QCE201" s="627"/>
      <c r="QCF201" s="627"/>
      <c r="QCG201" s="627"/>
      <c r="QCH201" s="627"/>
      <c r="QCI201" s="627"/>
      <c r="QCJ201" s="627"/>
      <c r="QCK201" s="627"/>
      <c r="QCL201" s="627"/>
      <c r="QCM201" s="627"/>
      <c r="QCN201" s="627"/>
      <c r="QCO201" s="627"/>
      <c r="QCP201" s="627"/>
      <c r="QCQ201" s="627"/>
      <c r="QCR201" s="627"/>
      <c r="QCS201" s="627"/>
      <c r="QCT201" s="627"/>
      <c r="QCU201" s="627"/>
      <c r="QCV201" s="627"/>
      <c r="QCW201" s="627"/>
      <c r="QCX201" s="627"/>
      <c r="QCY201" s="627"/>
      <c r="QCZ201" s="627"/>
      <c r="QDA201" s="627"/>
      <c r="QDB201" s="627"/>
      <c r="QDC201" s="627"/>
      <c r="QDD201" s="627"/>
      <c r="QDE201" s="627"/>
      <c r="QDF201" s="627"/>
      <c r="QDG201" s="627"/>
      <c r="QDH201" s="627"/>
      <c r="QDI201" s="627"/>
      <c r="QDJ201" s="627"/>
      <c r="QDK201" s="627"/>
      <c r="QDL201" s="627"/>
      <c r="QDM201" s="627"/>
      <c r="QDN201" s="627"/>
      <c r="QDO201" s="627"/>
      <c r="QDP201" s="627"/>
      <c r="QDQ201" s="627"/>
      <c r="QDR201" s="627"/>
      <c r="QDS201" s="627"/>
      <c r="QDT201" s="627"/>
      <c r="QDU201" s="627"/>
      <c r="QDV201" s="627"/>
      <c r="QDW201" s="627"/>
      <c r="QDX201" s="627"/>
      <c r="QDY201" s="627"/>
      <c r="QDZ201" s="627"/>
      <c r="QEA201" s="627"/>
      <c r="QEB201" s="627"/>
      <c r="QEC201" s="627"/>
      <c r="QED201" s="627"/>
      <c r="QEE201" s="627"/>
      <c r="QEF201" s="627"/>
      <c r="QEG201" s="627"/>
      <c r="QEH201" s="627"/>
      <c r="QEI201" s="627"/>
      <c r="QEJ201" s="627"/>
      <c r="QEK201" s="627"/>
      <c r="QEL201" s="627"/>
      <c r="QEM201" s="627"/>
      <c r="QEN201" s="627"/>
      <c r="QEO201" s="627"/>
      <c r="QEP201" s="627"/>
      <c r="QEQ201" s="627"/>
      <c r="QER201" s="627"/>
      <c r="QES201" s="627"/>
      <c r="QET201" s="627"/>
      <c r="QEU201" s="627"/>
      <c r="QEV201" s="627"/>
      <c r="QEW201" s="627"/>
      <c r="QEX201" s="627"/>
      <c r="QEY201" s="627"/>
      <c r="QEZ201" s="627"/>
      <c r="QFA201" s="627"/>
      <c r="QFB201" s="627"/>
      <c r="QFC201" s="627"/>
      <c r="QFD201" s="627"/>
      <c r="QFE201" s="627"/>
      <c r="QFF201" s="627"/>
      <c r="QFG201" s="627"/>
      <c r="QFH201" s="627"/>
      <c r="QFI201" s="627"/>
      <c r="QFJ201" s="627"/>
      <c r="QFK201" s="627"/>
      <c r="QFL201" s="627"/>
      <c r="QFM201" s="627"/>
      <c r="QFN201" s="627"/>
      <c r="QFO201" s="627"/>
      <c r="QFP201" s="627"/>
      <c r="QFQ201" s="627"/>
      <c r="QFR201" s="627"/>
      <c r="QFS201" s="627"/>
      <c r="QFT201" s="627"/>
      <c r="QFU201" s="627"/>
      <c r="QFV201" s="627"/>
      <c r="QFW201" s="627"/>
      <c r="QFX201" s="627"/>
      <c r="QFY201" s="627"/>
      <c r="QFZ201" s="627"/>
      <c r="QGA201" s="627"/>
      <c r="QGB201" s="627"/>
      <c r="QGC201" s="627"/>
      <c r="QGD201" s="627"/>
      <c r="QGE201" s="627"/>
      <c r="QGF201" s="627"/>
      <c r="QGG201" s="627"/>
      <c r="QGH201" s="627"/>
      <c r="QGI201" s="627"/>
      <c r="QGJ201" s="627"/>
      <c r="QGK201" s="627"/>
      <c r="QGL201" s="627"/>
      <c r="QGM201" s="627"/>
      <c r="QGN201" s="627"/>
      <c r="QGO201" s="627"/>
      <c r="QGP201" s="627"/>
      <c r="QGQ201" s="627"/>
      <c r="QGR201" s="627"/>
      <c r="QGS201" s="627"/>
      <c r="QGT201" s="627"/>
      <c r="QGU201" s="627"/>
      <c r="QGV201" s="627"/>
      <c r="QGW201" s="627"/>
      <c r="QGX201" s="627"/>
      <c r="QGY201" s="627"/>
      <c r="QGZ201" s="627"/>
      <c r="QHA201" s="627"/>
      <c r="QHB201" s="627"/>
      <c r="QHC201" s="627"/>
      <c r="QHD201" s="627"/>
      <c r="QHE201" s="627"/>
      <c r="QHF201" s="627"/>
      <c r="QHG201" s="627"/>
      <c r="QHH201" s="627"/>
      <c r="QHI201" s="627"/>
      <c r="QHJ201" s="627"/>
      <c r="QHK201" s="627"/>
      <c r="QHL201" s="627"/>
      <c r="QHM201" s="627"/>
      <c r="QHN201" s="627"/>
      <c r="QHO201" s="627"/>
      <c r="QHP201" s="627"/>
      <c r="QHQ201" s="627"/>
      <c r="QHR201" s="627"/>
      <c r="QHS201" s="627"/>
      <c r="QHT201" s="627"/>
      <c r="QHU201" s="627"/>
      <c r="QHV201" s="627"/>
      <c r="QHW201" s="627"/>
      <c r="QHX201" s="627"/>
      <c r="QHY201" s="627"/>
      <c r="QHZ201" s="627"/>
      <c r="QIA201" s="627"/>
      <c r="QIB201" s="627"/>
      <c r="QIC201" s="627"/>
      <c r="QID201" s="627"/>
      <c r="QIE201" s="627"/>
      <c r="QIF201" s="627"/>
      <c r="QIG201" s="627"/>
      <c r="QIH201" s="627"/>
      <c r="QII201" s="627"/>
      <c r="QIJ201" s="627"/>
      <c r="QIK201" s="627"/>
      <c r="QIL201" s="627"/>
      <c r="QIM201" s="627"/>
      <c r="QIN201" s="627"/>
      <c r="QIO201" s="627"/>
      <c r="QIP201" s="627"/>
      <c r="QIQ201" s="627"/>
      <c r="QIR201" s="627"/>
      <c r="QIS201" s="627"/>
      <c r="QIT201" s="627"/>
      <c r="QIU201" s="627"/>
      <c r="QIV201" s="627"/>
      <c r="QIW201" s="627"/>
      <c r="QIX201" s="627"/>
      <c r="QIY201" s="627"/>
      <c r="QIZ201" s="627"/>
      <c r="QJA201" s="627"/>
      <c r="QJB201" s="627"/>
      <c r="QJC201" s="627"/>
      <c r="QJD201" s="627"/>
      <c r="QJE201" s="627"/>
      <c r="QJF201" s="627"/>
      <c r="QJG201" s="627"/>
      <c r="QJH201" s="627"/>
      <c r="QJI201" s="627"/>
      <c r="QJJ201" s="627"/>
      <c r="QJK201" s="627"/>
      <c r="QJL201" s="627"/>
      <c r="QJM201" s="627"/>
      <c r="QJN201" s="627"/>
      <c r="QJO201" s="627"/>
      <c r="QJP201" s="627"/>
      <c r="QJQ201" s="627"/>
      <c r="QJR201" s="627"/>
      <c r="QJS201" s="627"/>
      <c r="QJT201" s="627"/>
      <c r="QJU201" s="627"/>
      <c r="QJV201" s="627"/>
      <c r="QJW201" s="627"/>
      <c r="QJX201" s="627"/>
      <c r="QJY201" s="627"/>
      <c r="QJZ201" s="627"/>
      <c r="QKA201" s="627"/>
      <c r="QKB201" s="627"/>
      <c r="QKC201" s="627"/>
      <c r="QKD201" s="627"/>
      <c r="QKE201" s="627"/>
      <c r="QKF201" s="627"/>
      <c r="QKG201" s="627"/>
      <c r="QKH201" s="627"/>
      <c r="QKI201" s="627"/>
      <c r="QKJ201" s="627"/>
      <c r="QKK201" s="627"/>
      <c r="QKL201" s="627"/>
      <c r="QKM201" s="627"/>
      <c r="QKN201" s="627"/>
      <c r="QKO201" s="627"/>
      <c r="QKP201" s="627"/>
      <c r="QKQ201" s="627"/>
      <c r="QKR201" s="627"/>
      <c r="QKS201" s="627"/>
      <c r="QKT201" s="627"/>
      <c r="QKU201" s="627"/>
      <c r="QKV201" s="627"/>
      <c r="QKW201" s="627"/>
      <c r="QKX201" s="627"/>
      <c r="QKY201" s="627"/>
      <c r="QKZ201" s="627"/>
      <c r="QLA201" s="627"/>
      <c r="QLB201" s="627"/>
      <c r="QLC201" s="627"/>
      <c r="QLD201" s="627"/>
      <c r="QLE201" s="627"/>
      <c r="QLF201" s="627"/>
      <c r="QLG201" s="627"/>
      <c r="QLH201" s="627"/>
      <c r="QLI201" s="627"/>
      <c r="QLJ201" s="627"/>
      <c r="QLK201" s="627"/>
      <c r="QLL201" s="627"/>
      <c r="QLM201" s="627"/>
      <c r="QLN201" s="627"/>
      <c r="QLO201" s="627"/>
      <c r="QLP201" s="627"/>
      <c r="QLQ201" s="627"/>
      <c r="QLR201" s="627"/>
      <c r="QLS201" s="627"/>
      <c r="QLT201" s="627"/>
      <c r="QLU201" s="627"/>
      <c r="QLV201" s="627"/>
      <c r="QLW201" s="627"/>
      <c r="QLX201" s="627"/>
      <c r="QLY201" s="627"/>
      <c r="QLZ201" s="627"/>
      <c r="QMA201" s="627"/>
      <c r="QMB201" s="627"/>
      <c r="QMC201" s="627"/>
      <c r="QMD201" s="627"/>
      <c r="QME201" s="627"/>
      <c r="QMF201" s="627"/>
      <c r="QMG201" s="627"/>
      <c r="QMH201" s="627"/>
      <c r="QMI201" s="627"/>
      <c r="QMJ201" s="627"/>
      <c r="QMK201" s="627"/>
      <c r="QML201" s="627"/>
      <c r="QMM201" s="627"/>
      <c r="QMN201" s="627"/>
      <c r="QMO201" s="627"/>
      <c r="QMP201" s="627"/>
      <c r="QMQ201" s="627"/>
      <c r="QMR201" s="627"/>
      <c r="QMS201" s="627"/>
      <c r="QMT201" s="627"/>
      <c r="QMU201" s="627"/>
      <c r="QMV201" s="627"/>
      <c r="QMW201" s="627"/>
      <c r="QMX201" s="627"/>
      <c r="QMY201" s="627"/>
      <c r="QMZ201" s="627"/>
      <c r="QNA201" s="627"/>
      <c r="QNB201" s="627"/>
      <c r="QNC201" s="627"/>
      <c r="QND201" s="627"/>
      <c r="QNE201" s="627"/>
      <c r="QNF201" s="627"/>
      <c r="QNG201" s="627"/>
      <c r="QNH201" s="627"/>
      <c r="QNI201" s="627"/>
      <c r="QNJ201" s="627"/>
      <c r="QNK201" s="627"/>
      <c r="QNL201" s="627"/>
      <c r="QNM201" s="627"/>
      <c r="QNN201" s="627"/>
      <c r="QNO201" s="627"/>
      <c r="QNP201" s="627"/>
      <c r="QNQ201" s="627"/>
      <c r="QNR201" s="627"/>
      <c r="QNS201" s="627"/>
      <c r="QNT201" s="627"/>
      <c r="QNU201" s="627"/>
      <c r="QNV201" s="627"/>
      <c r="QNW201" s="627"/>
      <c r="QNX201" s="627"/>
      <c r="QNY201" s="627"/>
      <c r="QNZ201" s="627"/>
      <c r="QOA201" s="627"/>
      <c r="QOB201" s="627"/>
      <c r="QOC201" s="627"/>
      <c r="QOD201" s="627"/>
      <c r="QOE201" s="627"/>
      <c r="QOF201" s="627"/>
      <c r="QOG201" s="627"/>
      <c r="QOH201" s="627"/>
      <c r="QOI201" s="627"/>
      <c r="QOJ201" s="627"/>
      <c r="QOK201" s="627"/>
      <c r="QOL201" s="627"/>
      <c r="QOM201" s="627"/>
      <c r="QON201" s="627"/>
      <c r="QOO201" s="627"/>
      <c r="QOP201" s="627"/>
      <c r="QOQ201" s="627"/>
      <c r="QOR201" s="627"/>
      <c r="QOS201" s="627"/>
      <c r="QOT201" s="627"/>
      <c r="QOU201" s="627"/>
      <c r="QOV201" s="627"/>
      <c r="QOW201" s="627"/>
      <c r="QOX201" s="627"/>
      <c r="QOY201" s="627"/>
      <c r="QOZ201" s="627"/>
      <c r="QPA201" s="627"/>
      <c r="QPB201" s="627"/>
      <c r="QPC201" s="627"/>
      <c r="QPD201" s="627"/>
      <c r="QPE201" s="627"/>
      <c r="QPF201" s="627"/>
      <c r="QPG201" s="627"/>
      <c r="QPH201" s="627"/>
      <c r="QPI201" s="627"/>
      <c r="QPJ201" s="627"/>
      <c r="QPK201" s="627"/>
      <c r="QPL201" s="627"/>
      <c r="QPM201" s="627"/>
      <c r="QPN201" s="627"/>
      <c r="QPO201" s="627"/>
      <c r="QPP201" s="627"/>
      <c r="QPQ201" s="627"/>
      <c r="QPR201" s="627"/>
      <c r="QPS201" s="627"/>
      <c r="QPT201" s="627"/>
      <c r="QPU201" s="627"/>
      <c r="QPV201" s="627"/>
      <c r="QPW201" s="627"/>
      <c r="QPX201" s="627"/>
      <c r="QPY201" s="627"/>
      <c r="QPZ201" s="627"/>
      <c r="QQA201" s="627"/>
      <c r="QQB201" s="627"/>
      <c r="QQC201" s="627"/>
      <c r="QQD201" s="627"/>
      <c r="QQE201" s="627"/>
      <c r="QQF201" s="627"/>
      <c r="QQG201" s="627"/>
      <c r="QQH201" s="627"/>
      <c r="QQI201" s="627"/>
      <c r="QQJ201" s="627"/>
      <c r="QQK201" s="627"/>
      <c r="QQL201" s="627"/>
      <c r="QQM201" s="627"/>
      <c r="QQN201" s="627"/>
      <c r="QQO201" s="627"/>
      <c r="QQP201" s="627"/>
      <c r="QQQ201" s="627"/>
      <c r="QQR201" s="627"/>
      <c r="QQS201" s="627"/>
      <c r="QQT201" s="627"/>
      <c r="QQU201" s="627"/>
      <c r="QQV201" s="627"/>
      <c r="QQW201" s="627"/>
      <c r="QQX201" s="627"/>
      <c r="QQY201" s="627"/>
      <c r="QQZ201" s="627"/>
      <c r="QRA201" s="627"/>
      <c r="QRB201" s="627"/>
      <c r="QRC201" s="627"/>
      <c r="QRD201" s="627"/>
      <c r="QRE201" s="627"/>
      <c r="QRF201" s="627"/>
      <c r="QRG201" s="627"/>
      <c r="QRH201" s="627"/>
      <c r="QRI201" s="627"/>
      <c r="QRJ201" s="627"/>
      <c r="QRK201" s="627"/>
      <c r="QRL201" s="627"/>
      <c r="QRM201" s="627"/>
      <c r="QRN201" s="627"/>
      <c r="QRO201" s="627"/>
      <c r="QRP201" s="627"/>
      <c r="QRQ201" s="627"/>
      <c r="QRR201" s="627"/>
      <c r="QRS201" s="627"/>
      <c r="QRT201" s="627"/>
      <c r="QRU201" s="627"/>
      <c r="QRV201" s="627"/>
      <c r="QRW201" s="627"/>
      <c r="QRX201" s="627"/>
      <c r="QRY201" s="627"/>
      <c r="QRZ201" s="627"/>
      <c r="QSA201" s="627"/>
      <c r="QSB201" s="627"/>
      <c r="QSC201" s="627"/>
      <c r="QSD201" s="627"/>
      <c r="QSE201" s="627"/>
      <c r="QSF201" s="627"/>
      <c r="QSG201" s="627"/>
      <c r="QSH201" s="627"/>
      <c r="QSI201" s="627"/>
      <c r="QSJ201" s="627"/>
      <c r="QSK201" s="627"/>
      <c r="QSL201" s="627"/>
      <c r="QSM201" s="627"/>
      <c r="QSN201" s="627"/>
      <c r="QSO201" s="627"/>
      <c r="QSP201" s="627"/>
      <c r="QSQ201" s="627"/>
      <c r="QSR201" s="627"/>
      <c r="QSS201" s="627"/>
      <c r="QST201" s="627"/>
      <c r="QSU201" s="627"/>
      <c r="QSV201" s="627"/>
      <c r="QSW201" s="627"/>
      <c r="QSX201" s="627"/>
      <c r="QSY201" s="627"/>
      <c r="QSZ201" s="627"/>
      <c r="QTA201" s="627"/>
      <c r="QTB201" s="627"/>
      <c r="QTC201" s="627"/>
      <c r="QTD201" s="627"/>
      <c r="QTE201" s="627"/>
      <c r="QTF201" s="627"/>
      <c r="QTG201" s="627"/>
      <c r="QTH201" s="627"/>
      <c r="QTI201" s="627"/>
      <c r="QTJ201" s="627"/>
      <c r="QTK201" s="627"/>
      <c r="QTL201" s="627"/>
      <c r="QTM201" s="627"/>
      <c r="QTN201" s="627"/>
      <c r="QTO201" s="627"/>
      <c r="QTP201" s="627"/>
      <c r="QTQ201" s="627"/>
      <c r="QTR201" s="627"/>
      <c r="QTS201" s="627"/>
      <c r="QTT201" s="627"/>
      <c r="QTU201" s="627"/>
      <c r="QTV201" s="627"/>
      <c r="QTW201" s="627"/>
      <c r="QTX201" s="627"/>
      <c r="QTY201" s="627"/>
      <c r="QTZ201" s="627"/>
      <c r="QUA201" s="627"/>
      <c r="QUB201" s="627"/>
      <c r="QUC201" s="627"/>
      <c r="QUD201" s="627"/>
      <c r="QUE201" s="627"/>
      <c r="QUF201" s="627"/>
      <c r="QUG201" s="627"/>
      <c r="QUH201" s="627"/>
      <c r="QUI201" s="627"/>
      <c r="QUJ201" s="627"/>
      <c r="QUK201" s="627"/>
      <c r="QUL201" s="627"/>
      <c r="QUM201" s="627"/>
      <c r="QUN201" s="627"/>
      <c r="QUO201" s="627"/>
      <c r="QUP201" s="627"/>
      <c r="QUQ201" s="627"/>
      <c r="QUR201" s="627"/>
      <c r="QUS201" s="627"/>
      <c r="QUT201" s="627"/>
      <c r="QUU201" s="627"/>
      <c r="QUV201" s="627"/>
      <c r="QUW201" s="627"/>
      <c r="QUX201" s="627"/>
      <c r="QUY201" s="627"/>
      <c r="QUZ201" s="627"/>
      <c r="QVA201" s="627"/>
      <c r="QVB201" s="627"/>
      <c r="QVC201" s="627"/>
      <c r="QVD201" s="627"/>
      <c r="QVE201" s="627"/>
      <c r="QVF201" s="627"/>
      <c r="QVG201" s="627"/>
      <c r="QVH201" s="627"/>
      <c r="QVI201" s="627"/>
      <c r="QVJ201" s="627"/>
      <c r="QVK201" s="627"/>
      <c r="QVL201" s="627"/>
      <c r="QVM201" s="627"/>
      <c r="QVN201" s="627"/>
      <c r="QVO201" s="627"/>
      <c r="QVP201" s="627"/>
      <c r="QVQ201" s="627"/>
      <c r="QVR201" s="627"/>
      <c r="QVS201" s="627"/>
      <c r="QVT201" s="627"/>
      <c r="QVU201" s="627"/>
      <c r="QVV201" s="627"/>
      <c r="QVW201" s="627"/>
      <c r="QVX201" s="627"/>
      <c r="QVY201" s="627"/>
      <c r="QVZ201" s="627"/>
      <c r="QWA201" s="627"/>
      <c r="QWB201" s="627"/>
      <c r="QWC201" s="627"/>
      <c r="QWD201" s="627"/>
      <c r="QWE201" s="627"/>
      <c r="QWF201" s="627"/>
      <c r="QWG201" s="627"/>
      <c r="QWH201" s="627"/>
      <c r="QWI201" s="627"/>
      <c r="QWJ201" s="627"/>
      <c r="QWK201" s="627"/>
      <c r="QWL201" s="627"/>
      <c r="QWM201" s="627"/>
      <c r="QWN201" s="627"/>
      <c r="QWO201" s="627"/>
      <c r="QWP201" s="627"/>
      <c r="QWQ201" s="627"/>
      <c r="QWR201" s="627"/>
      <c r="QWS201" s="627"/>
      <c r="QWT201" s="627"/>
      <c r="QWU201" s="627"/>
      <c r="QWV201" s="627"/>
      <c r="QWW201" s="627"/>
      <c r="QWX201" s="627"/>
      <c r="QWY201" s="627"/>
      <c r="QWZ201" s="627"/>
      <c r="QXA201" s="627"/>
      <c r="QXB201" s="627"/>
      <c r="QXC201" s="627"/>
      <c r="QXD201" s="627"/>
      <c r="QXE201" s="627"/>
      <c r="QXF201" s="627"/>
      <c r="QXG201" s="627"/>
      <c r="QXH201" s="627"/>
      <c r="QXI201" s="627"/>
      <c r="QXJ201" s="627"/>
      <c r="QXK201" s="627"/>
      <c r="QXL201" s="627"/>
      <c r="QXM201" s="627"/>
      <c r="QXN201" s="627"/>
      <c r="QXO201" s="627"/>
      <c r="QXP201" s="627"/>
      <c r="QXQ201" s="627"/>
      <c r="QXR201" s="627"/>
      <c r="QXS201" s="627"/>
      <c r="QXT201" s="627"/>
      <c r="QXU201" s="627"/>
      <c r="QXV201" s="627"/>
      <c r="QXW201" s="627"/>
      <c r="QXX201" s="627"/>
      <c r="QXY201" s="627"/>
      <c r="QXZ201" s="627"/>
      <c r="QYA201" s="627"/>
      <c r="QYB201" s="627"/>
      <c r="QYC201" s="627"/>
      <c r="QYD201" s="627"/>
      <c r="QYE201" s="627"/>
      <c r="QYF201" s="627"/>
      <c r="QYG201" s="627"/>
      <c r="QYH201" s="627"/>
      <c r="QYI201" s="627"/>
      <c r="QYJ201" s="627"/>
      <c r="QYK201" s="627"/>
      <c r="QYL201" s="627"/>
      <c r="QYM201" s="627"/>
      <c r="QYN201" s="627"/>
      <c r="QYO201" s="627"/>
      <c r="QYP201" s="627"/>
      <c r="QYQ201" s="627"/>
      <c r="QYR201" s="627"/>
      <c r="QYS201" s="627"/>
      <c r="QYT201" s="627"/>
      <c r="QYU201" s="627"/>
      <c r="QYV201" s="627"/>
      <c r="QYW201" s="627"/>
      <c r="QYX201" s="627"/>
      <c r="QYY201" s="627"/>
      <c r="QYZ201" s="627"/>
      <c r="QZA201" s="627"/>
      <c r="QZB201" s="627"/>
      <c r="QZC201" s="627"/>
      <c r="QZD201" s="627"/>
      <c r="QZE201" s="627"/>
      <c r="QZF201" s="627"/>
      <c r="QZG201" s="627"/>
      <c r="QZH201" s="627"/>
      <c r="QZI201" s="627"/>
      <c r="QZJ201" s="627"/>
      <c r="QZK201" s="627"/>
      <c r="QZL201" s="627"/>
      <c r="QZM201" s="627"/>
      <c r="QZN201" s="627"/>
      <c r="QZO201" s="627"/>
      <c r="QZP201" s="627"/>
      <c r="QZQ201" s="627"/>
      <c r="QZR201" s="627"/>
      <c r="QZS201" s="627"/>
      <c r="QZT201" s="627"/>
      <c r="QZU201" s="627"/>
      <c r="QZV201" s="627"/>
      <c r="QZW201" s="627"/>
      <c r="QZX201" s="627"/>
      <c r="QZY201" s="627"/>
      <c r="QZZ201" s="627"/>
      <c r="RAA201" s="627"/>
      <c r="RAB201" s="627"/>
      <c r="RAC201" s="627"/>
      <c r="RAD201" s="627"/>
      <c r="RAE201" s="627"/>
      <c r="RAF201" s="627"/>
      <c r="RAG201" s="627"/>
      <c r="RAH201" s="627"/>
      <c r="RAI201" s="627"/>
      <c r="RAJ201" s="627"/>
      <c r="RAK201" s="627"/>
      <c r="RAL201" s="627"/>
      <c r="RAM201" s="627"/>
      <c r="RAN201" s="627"/>
      <c r="RAO201" s="627"/>
      <c r="RAP201" s="627"/>
      <c r="RAQ201" s="627"/>
      <c r="RAR201" s="627"/>
      <c r="RAS201" s="627"/>
      <c r="RAT201" s="627"/>
      <c r="RAU201" s="627"/>
      <c r="RAV201" s="627"/>
      <c r="RAW201" s="627"/>
      <c r="RAX201" s="627"/>
      <c r="RAY201" s="627"/>
      <c r="RAZ201" s="627"/>
      <c r="RBA201" s="627"/>
      <c r="RBB201" s="627"/>
      <c r="RBC201" s="627"/>
      <c r="RBD201" s="627"/>
      <c r="RBE201" s="627"/>
      <c r="RBF201" s="627"/>
      <c r="RBG201" s="627"/>
      <c r="RBH201" s="627"/>
      <c r="RBI201" s="627"/>
      <c r="RBJ201" s="627"/>
      <c r="RBK201" s="627"/>
      <c r="RBL201" s="627"/>
      <c r="RBM201" s="627"/>
      <c r="RBN201" s="627"/>
      <c r="RBO201" s="627"/>
      <c r="RBP201" s="627"/>
      <c r="RBQ201" s="627"/>
      <c r="RBR201" s="627"/>
      <c r="RBS201" s="627"/>
      <c r="RBT201" s="627"/>
      <c r="RBU201" s="627"/>
      <c r="RBV201" s="627"/>
      <c r="RBW201" s="627"/>
      <c r="RBX201" s="627"/>
      <c r="RBY201" s="627"/>
      <c r="RBZ201" s="627"/>
      <c r="RCA201" s="627"/>
      <c r="RCB201" s="627"/>
      <c r="RCC201" s="627"/>
      <c r="RCD201" s="627"/>
      <c r="RCE201" s="627"/>
      <c r="RCF201" s="627"/>
      <c r="RCG201" s="627"/>
      <c r="RCH201" s="627"/>
      <c r="RCI201" s="627"/>
      <c r="RCJ201" s="627"/>
      <c r="RCK201" s="627"/>
      <c r="RCL201" s="627"/>
      <c r="RCM201" s="627"/>
      <c r="RCN201" s="627"/>
      <c r="RCO201" s="627"/>
      <c r="RCP201" s="627"/>
      <c r="RCQ201" s="627"/>
      <c r="RCR201" s="627"/>
      <c r="RCS201" s="627"/>
      <c r="RCT201" s="627"/>
      <c r="RCU201" s="627"/>
      <c r="RCV201" s="627"/>
      <c r="RCW201" s="627"/>
      <c r="RCX201" s="627"/>
      <c r="RCY201" s="627"/>
      <c r="RCZ201" s="627"/>
      <c r="RDA201" s="627"/>
      <c r="RDB201" s="627"/>
      <c r="RDC201" s="627"/>
      <c r="RDD201" s="627"/>
      <c r="RDE201" s="627"/>
      <c r="RDF201" s="627"/>
      <c r="RDG201" s="627"/>
      <c r="RDH201" s="627"/>
      <c r="RDI201" s="627"/>
      <c r="RDJ201" s="627"/>
      <c r="RDK201" s="627"/>
      <c r="RDL201" s="627"/>
      <c r="RDM201" s="627"/>
      <c r="RDN201" s="627"/>
      <c r="RDO201" s="627"/>
      <c r="RDP201" s="627"/>
      <c r="RDQ201" s="627"/>
      <c r="RDR201" s="627"/>
      <c r="RDS201" s="627"/>
      <c r="RDT201" s="627"/>
      <c r="RDU201" s="627"/>
      <c r="RDV201" s="627"/>
      <c r="RDW201" s="627"/>
      <c r="RDX201" s="627"/>
      <c r="RDY201" s="627"/>
      <c r="RDZ201" s="627"/>
      <c r="REA201" s="627"/>
      <c r="REB201" s="627"/>
      <c r="REC201" s="627"/>
      <c r="RED201" s="627"/>
      <c r="REE201" s="627"/>
      <c r="REF201" s="627"/>
      <c r="REG201" s="627"/>
      <c r="REH201" s="627"/>
      <c r="REI201" s="627"/>
      <c r="REJ201" s="627"/>
      <c r="REK201" s="627"/>
      <c r="REL201" s="627"/>
      <c r="REM201" s="627"/>
      <c r="REN201" s="627"/>
      <c r="REO201" s="627"/>
      <c r="REP201" s="627"/>
      <c r="REQ201" s="627"/>
      <c r="RER201" s="627"/>
      <c r="RES201" s="627"/>
      <c r="RET201" s="627"/>
      <c r="REU201" s="627"/>
      <c r="REV201" s="627"/>
      <c r="REW201" s="627"/>
      <c r="REX201" s="627"/>
      <c r="REY201" s="627"/>
      <c r="REZ201" s="627"/>
      <c r="RFA201" s="627"/>
      <c r="RFB201" s="627"/>
      <c r="RFC201" s="627"/>
      <c r="RFD201" s="627"/>
      <c r="RFE201" s="627"/>
      <c r="RFF201" s="627"/>
      <c r="RFG201" s="627"/>
      <c r="RFH201" s="627"/>
      <c r="RFI201" s="627"/>
      <c r="RFJ201" s="627"/>
      <c r="RFK201" s="627"/>
      <c r="RFL201" s="627"/>
      <c r="RFM201" s="627"/>
      <c r="RFN201" s="627"/>
      <c r="RFO201" s="627"/>
      <c r="RFP201" s="627"/>
      <c r="RFQ201" s="627"/>
      <c r="RFR201" s="627"/>
      <c r="RFS201" s="627"/>
      <c r="RFT201" s="627"/>
      <c r="RFU201" s="627"/>
      <c r="RFV201" s="627"/>
      <c r="RFW201" s="627"/>
      <c r="RFX201" s="627"/>
      <c r="RFY201" s="627"/>
      <c r="RFZ201" s="627"/>
      <c r="RGA201" s="627"/>
      <c r="RGB201" s="627"/>
      <c r="RGC201" s="627"/>
      <c r="RGD201" s="627"/>
      <c r="RGE201" s="627"/>
      <c r="RGF201" s="627"/>
      <c r="RGG201" s="627"/>
      <c r="RGH201" s="627"/>
      <c r="RGI201" s="627"/>
      <c r="RGJ201" s="627"/>
      <c r="RGK201" s="627"/>
      <c r="RGL201" s="627"/>
      <c r="RGM201" s="627"/>
      <c r="RGN201" s="627"/>
      <c r="RGO201" s="627"/>
      <c r="RGP201" s="627"/>
      <c r="RGQ201" s="627"/>
      <c r="RGR201" s="627"/>
      <c r="RGS201" s="627"/>
      <c r="RGT201" s="627"/>
      <c r="RGU201" s="627"/>
      <c r="RGV201" s="627"/>
      <c r="RGW201" s="627"/>
      <c r="RGX201" s="627"/>
      <c r="RGY201" s="627"/>
      <c r="RGZ201" s="627"/>
      <c r="RHA201" s="627"/>
      <c r="RHB201" s="627"/>
      <c r="RHC201" s="627"/>
      <c r="RHD201" s="627"/>
      <c r="RHE201" s="627"/>
      <c r="RHF201" s="627"/>
      <c r="RHG201" s="627"/>
      <c r="RHH201" s="627"/>
      <c r="RHI201" s="627"/>
      <c r="RHJ201" s="627"/>
      <c r="RHK201" s="627"/>
      <c r="RHL201" s="627"/>
      <c r="RHM201" s="627"/>
      <c r="RHN201" s="627"/>
      <c r="RHO201" s="627"/>
      <c r="RHP201" s="627"/>
      <c r="RHQ201" s="627"/>
      <c r="RHR201" s="627"/>
      <c r="RHS201" s="627"/>
      <c r="RHT201" s="627"/>
      <c r="RHU201" s="627"/>
      <c r="RHV201" s="627"/>
      <c r="RHW201" s="627"/>
      <c r="RHX201" s="627"/>
      <c r="RHY201" s="627"/>
      <c r="RHZ201" s="627"/>
      <c r="RIA201" s="627"/>
      <c r="RIB201" s="627"/>
      <c r="RIC201" s="627"/>
      <c r="RID201" s="627"/>
      <c r="RIE201" s="627"/>
      <c r="RIF201" s="627"/>
      <c r="RIG201" s="627"/>
      <c r="RIH201" s="627"/>
      <c r="RII201" s="627"/>
      <c r="RIJ201" s="627"/>
      <c r="RIK201" s="627"/>
      <c r="RIL201" s="627"/>
      <c r="RIM201" s="627"/>
      <c r="RIN201" s="627"/>
      <c r="RIO201" s="627"/>
      <c r="RIP201" s="627"/>
      <c r="RIQ201" s="627"/>
      <c r="RIR201" s="627"/>
      <c r="RIS201" s="627"/>
      <c r="RIT201" s="627"/>
      <c r="RIU201" s="627"/>
      <c r="RIV201" s="627"/>
      <c r="RIW201" s="627"/>
      <c r="RIX201" s="627"/>
      <c r="RIY201" s="627"/>
      <c r="RIZ201" s="627"/>
      <c r="RJA201" s="627"/>
      <c r="RJB201" s="627"/>
      <c r="RJC201" s="627"/>
      <c r="RJD201" s="627"/>
      <c r="RJE201" s="627"/>
      <c r="RJF201" s="627"/>
      <c r="RJG201" s="627"/>
      <c r="RJH201" s="627"/>
      <c r="RJI201" s="627"/>
      <c r="RJJ201" s="627"/>
      <c r="RJK201" s="627"/>
      <c r="RJL201" s="627"/>
      <c r="RJM201" s="627"/>
      <c r="RJN201" s="627"/>
      <c r="RJO201" s="627"/>
      <c r="RJP201" s="627"/>
      <c r="RJQ201" s="627"/>
      <c r="RJR201" s="627"/>
      <c r="RJS201" s="627"/>
      <c r="RJT201" s="627"/>
      <c r="RJU201" s="627"/>
      <c r="RJV201" s="627"/>
      <c r="RJW201" s="627"/>
      <c r="RJX201" s="627"/>
      <c r="RJY201" s="627"/>
      <c r="RJZ201" s="627"/>
      <c r="RKA201" s="627"/>
      <c r="RKB201" s="627"/>
      <c r="RKC201" s="627"/>
      <c r="RKD201" s="627"/>
      <c r="RKE201" s="627"/>
      <c r="RKF201" s="627"/>
      <c r="RKG201" s="627"/>
      <c r="RKH201" s="627"/>
      <c r="RKI201" s="627"/>
      <c r="RKJ201" s="627"/>
      <c r="RKK201" s="627"/>
      <c r="RKL201" s="627"/>
      <c r="RKM201" s="627"/>
      <c r="RKN201" s="627"/>
      <c r="RKO201" s="627"/>
      <c r="RKP201" s="627"/>
      <c r="RKQ201" s="627"/>
      <c r="RKR201" s="627"/>
      <c r="RKS201" s="627"/>
      <c r="RKT201" s="627"/>
      <c r="RKU201" s="627"/>
      <c r="RKV201" s="627"/>
      <c r="RKW201" s="627"/>
      <c r="RKX201" s="627"/>
      <c r="RKY201" s="627"/>
      <c r="RKZ201" s="627"/>
      <c r="RLA201" s="627"/>
      <c r="RLB201" s="627"/>
      <c r="RLC201" s="627"/>
      <c r="RLD201" s="627"/>
      <c r="RLE201" s="627"/>
      <c r="RLF201" s="627"/>
      <c r="RLG201" s="627"/>
      <c r="RLH201" s="627"/>
      <c r="RLI201" s="627"/>
      <c r="RLJ201" s="627"/>
      <c r="RLK201" s="627"/>
      <c r="RLL201" s="627"/>
      <c r="RLM201" s="627"/>
      <c r="RLN201" s="627"/>
      <c r="RLO201" s="627"/>
      <c r="RLP201" s="627"/>
      <c r="RLQ201" s="627"/>
      <c r="RLR201" s="627"/>
      <c r="RLS201" s="627"/>
      <c r="RLT201" s="627"/>
      <c r="RLU201" s="627"/>
      <c r="RLV201" s="627"/>
      <c r="RLW201" s="627"/>
      <c r="RLX201" s="627"/>
      <c r="RLY201" s="627"/>
      <c r="RLZ201" s="627"/>
      <c r="RMA201" s="627"/>
      <c r="RMB201" s="627"/>
      <c r="RMC201" s="627"/>
      <c r="RMD201" s="627"/>
      <c r="RME201" s="627"/>
      <c r="RMF201" s="627"/>
      <c r="RMG201" s="627"/>
      <c r="RMH201" s="627"/>
      <c r="RMI201" s="627"/>
      <c r="RMJ201" s="627"/>
      <c r="RMK201" s="627"/>
      <c r="RML201" s="627"/>
      <c r="RMM201" s="627"/>
      <c r="RMN201" s="627"/>
      <c r="RMO201" s="627"/>
      <c r="RMP201" s="627"/>
      <c r="RMQ201" s="627"/>
      <c r="RMR201" s="627"/>
      <c r="RMS201" s="627"/>
      <c r="RMT201" s="627"/>
      <c r="RMU201" s="627"/>
      <c r="RMV201" s="627"/>
      <c r="RMW201" s="627"/>
      <c r="RMX201" s="627"/>
      <c r="RMY201" s="627"/>
      <c r="RMZ201" s="627"/>
      <c r="RNA201" s="627"/>
      <c r="RNB201" s="627"/>
      <c r="RNC201" s="627"/>
      <c r="RND201" s="627"/>
      <c r="RNE201" s="627"/>
      <c r="RNF201" s="627"/>
      <c r="RNG201" s="627"/>
      <c r="RNH201" s="627"/>
      <c r="RNI201" s="627"/>
      <c r="RNJ201" s="627"/>
      <c r="RNK201" s="627"/>
      <c r="RNL201" s="627"/>
      <c r="RNM201" s="627"/>
      <c r="RNN201" s="627"/>
      <c r="RNO201" s="627"/>
      <c r="RNP201" s="627"/>
      <c r="RNQ201" s="627"/>
      <c r="RNR201" s="627"/>
      <c r="RNS201" s="627"/>
      <c r="RNT201" s="627"/>
      <c r="RNU201" s="627"/>
      <c r="RNV201" s="627"/>
      <c r="RNW201" s="627"/>
      <c r="RNX201" s="627"/>
      <c r="RNY201" s="627"/>
      <c r="RNZ201" s="627"/>
      <c r="ROA201" s="627"/>
      <c r="ROB201" s="627"/>
      <c r="ROC201" s="627"/>
      <c r="ROD201" s="627"/>
      <c r="ROE201" s="627"/>
      <c r="ROF201" s="627"/>
      <c r="ROG201" s="627"/>
      <c r="ROH201" s="627"/>
      <c r="ROI201" s="627"/>
      <c r="ROJ201" s="627"/>
      <c r="ROK201" s="627"/>
      <c r="ROL201" s="627"/>
      <c r="ROM201" s="627"/>
      <c r="RON201" s="627"/>
      <c r="ROO201" s="627"/>
      <c r="ROP201" s="627"/>
      <c r="ROQ201" s="627"/>
      <c r="ROR201" s="627"/>
      <c r="ROS201" s="627"/>
      <c r="ROT201" s="627"/>
      <c r="ROU201" s="627"/>
      <c r="ROV201" s="627"/>
      <c r="ROW201" s="627"/>
      <c r="ROX201" s="627"/>
      <c r="ROY201" s="627"/>
      <c r="ROZ201" s="627"/>
      <c r="RPA201" s="627"/>
      <c r="RPB201" s="627"/>
      <c r="RPC201" s="627"/>
      <c r="RPD201" s="627"/>
      <c r="RPE201" s="627"/>
      <c r="RPF201" s="627"/>
      <c r="RPG201" s="627"/>
      <c r="RPH201" s="627"/>
      <c r="RPI201" s="627"/>
      <c r="RPJ201" s="627"/>
      <c r="RPK201" s="627"/>
      <c r="RPL201" s="627"/>
      <c r="RPM201" s="627"/>
      <c r="RPN201" s="627"/>
      <c r="RPO201" s="627"/>
      <c r="RPP201" s="627"/>
      <c r="RPQ201" s="627"/>
      <c r="RPR201" s="627"/>
      <c r="RPS201" s="627"/>
      <c r="RPT201" s="627"/>
      <c r="RPU201" s="627"/>
      <c r="RPV201" s="627"/>
      <c r="RPW201" s="627"/>
      <c r="RPX201" s="627"/>
      <c r="RPY201" s="627"/>
      <c r="RPZ201" s="627"/>
      <c r="RQA201" s="627"/>
      <c r="RQB201" s="627"/>
      <c r="RQC201" s="627"/>
      <c r="RQD201" s="627"/>
      <c r="RQE201" s="627"/>
      <c r="RQF201" s="627"/>
      <c r="RQG201" s="627"/>
      <c r="RQH201" s="627"/>
      <c r="RQI201" s="627"/>
      <c r="RQJ201" s="627"/>
      <c r="RQK201" s="627"/>
      <c r="RQL201" s="627"/>
      <c r="RQM201" s="627"/>
      <c r="RQN201" s="627"/>
      <c r="RQO201" s="627"/>
      <c r="RQP201" s="627"/>
      <c r="RQQ201" s="627"/>
      <c r="RQR201" s="627"/>
      <c r="RQS201" s="627"/>
      <c r="RQT201" s="627"/>
      <c r="RQU201" s="627"/>
      <c r="RQV201" s="627"/>
      <c r="RQW201" s="627"/>
      <c r="RQX201" s="627"/>
      <c r="RQY201" s="627"/>
      <c r="RQZ201" s="627"/>
      <c r="RRA201" s="627"/>
      <c r="RRB201" s="627"/>
      <c r="RRC201" s="627"/>
      <c r="RRD201" s="627"/>
      <c r="RRE201" s="627"/>
      <c r="RRF201" s="627"/>
      <c r="RRG201" s="627"/>
      <c r="RRH201" s="627"/>
      <c r="RRI201" s="627"/>
      <c r="RRJ201" s="627"/>
      <c r="RRK201" s="627"/>
      <c r="RRL201" s="627"/>
      <c r="RRM201" s="627"/>
      <c r="RRN201" s="627"/>
      <c r="RRO201" s="627"/>
      <c r="RRP201" s="627"/>
      <c r="RRQ201" s="627"/>
      <c r="RRR201" s="627"/>
      <c r="RRS201" s="627"/>
      <c r="RRT201" s="627"/>
      <c r="RRU201" s="627"/>
      <c r="RRV201" s="627"/>
      <c r="RRW201" s="627"/>
      <c r="RRX201" s="627"/>
      <c r="RRY201" s="627"/>
      <c r="RRZ201" s="627"/>
      <c r="RSA201" s="627"/>
      <c r="RSB201" s="627"/>
      <c r="RSC201" s="627"/>
      <c r="RSD201" s="627"/>
      <c r="RSE201" s="627"/>
      <c r="RSF201" s="627"/>
      <c r="RSG201" s="627"/>
      <c r="RSH201" s="627"/>
      <c r="RSI201" s="627"/>
      <c r="RSJ201" s="627"/>
      <c r="RSK201" s="627"/>
      <c r="RSL201" s="627"/>
      <c r="RSM201" s="627"/>
      <c r="RSN201" s="627"/>
      <c r="RSO201" s="627"/>
      <c r="RSP201" s="627"/>
      <c r="RSQ201" s="627"/>
      <c r="RSR201" s="627"/>
      <c r="RSS201" s="627"/>
      <c r="RST201" s="627"/>
      <c r="RSU201" s="627"/>
      <c r="RSV201" s="627"/>
      <c r="RSW201" s="627"/>
      <c r="RSX201" s="627"/>
      <c r="RSY201" s="627"/>
      <c r="RSZ201" s="627"/>
      <c r="RTA201" s="627"/>
      <c r="RTB201" s="627"/>
      <c r="RTC201" s="627"/>
      <c r="RTD201" s="627"/>
      <c r="RTE201" s="627"/>
      <c r="RTF201" s="627"/>
      <c r="RTG201" s="627"/>
      <c r="RTH201" s="627"/>
      <c r="RTI201" s="627"/>
      <c r="RTJ201" s="627"/>
      <c r="RTK201" s="627"/>
      <c r="RTL201" s="627"/>
      <c r="RTM201" s="627"/>
      <c r="RTN201" s="627"/>
      <c r="RTO201" s="627"/>
      <c r="RTP201" s="627"/>
      <c r="RTQ201" s="627"/>
      <c r="RTR201" s="627"/>
      <c r="RTS201" s="627"/>
      <c r="RTT201" s="627"/>
      <c r="RTU201" s="627"/>
      <c r="RTV201" s="627"/>
      <c r="RTW201" s="627"/>
      <c r="RTX201" s="627"/>
      <c r="RTY201" s="627"/>
      <c r="RTZ201" s="627"/>
      <c r="RUA201" s="627"/>
      <c r="RUB201" s="627"/>
      <c r="RUC201" s="627"/>
      <c r="RUD201" s="627"/>
      <c r="RUE201" s="627"/>
      <c r="RUF201" s="627"/>
      <c r="RUG201" s="627"/>
      <c r="RUH201" s="627"/>
      <c r="RUI201" s="627"/>
      <c r="RUJ201" s="627"/>
      <c r="RUK201" s="627"/>
      <c r="RUL201" s="627"/>
      <c r="RUM201" s="627"/>
      <c r="RUN201" s="627"/>
      <c r="RUO201" s="627"/>
      <c r="RUP201" s="627"/>
      <c r="RUQ201" s="627"/>
      <c r="RUR201" s="627"/>
      <c r="RUS201" s="627"/>
      <c r="RUT201" s="627"/>
      <c r="RUU201" s="627"/>
      <c r="RUV201" s="627"/>
      <c r="RUW201" s="627"/>
      <c r="RUX201" s="627"/>
      <c r="RUY201" s="627"/>
      <c r="RUZ201" s="627"/>
      <c r="RVA201" s="627"/>
      <c r="RVB201" s="627"/>
      <c r="RVC201" s="627"/>
      <c r="RVD201" s="627"/>
      <c r="RVE201" s="627"/>
      <c r="RVF201" s="627"/>
      <c r="RVG201" s="627"/>
      <c r="RVH201" s="627"/>
      <c r="RVI201" s="627"/>
      <c r="RVJ201" s="627"/>
      <c r="RVK201" s="627"/>
      <c r="RVL201" s="627"/>
      <c r="RVM201" s="627"/>
      <c r="RVN201" s="627"/>
      <c r="RVO201" s="627"/>
      <c r="RVP201" s="627"/>
      <c r="RVQ201" s="627"/>
      <c r="RVR201" s="627"/>
      <c r="RVS201" s="627"/>
      <c r="RVT201" s="627"/>
      <c r="RVU201" s="627"/>
      <c r="RVV201" s="627"/>
      <c r="RVW201" s="627"/>
      <c r="RVX201" s="627"/>
      <c r="RVY201" s="627"/>
      <c r="RVZ201" s="627"/>
      <c r="RWA201" s="627"/>
      <c r="RWB201" s="627"/>
      <c r="RWC201" s="627"/>
      <c r="RWD201" s="627"/>
      <c r="RWE201" s="627"/>
      <c r="RWF201" s="627"/>
      <c r="RWG201" s="627"/>
      <c r="RWH201" s="627"/>
      <c r="RWI201" s="627"/>
      <c r="RWJ201" s="627"/>
      <c r="RWK201" s="627"/>
      <c r="RWL201" s="627"/>
      <c r="RWM201" s="627"/>
      <c r="RWN201" s="627"/>
      <c r="RWO201" s="627"/>
      <c r="RWP201" s="627"/>
      <c r="RWQ201" s="627"/>
      <c r="RWR201" s="627"/>
      <c r="RWS201" s="627"/>
      <c r="RWT201" s="627"/>
      <c r="RWU201" s="627"/>
      <c r="RWV201" s="627"/>
      <c r="RWW201" s="627"/>
      <c r="RWX201" s="627"/>
      <c r="RWY201" s="627"/>
      <c r="RWZ201" s="627"/>
      <c r="RXA201" s="627"/>
      <c r="RXB201" s="627"/>
      <c r="RXC201" s="627"/>
      <c r="RXD201" s="627"/>
      <c r="RXE201" s="627"/>
      <c r="RXF201" s="627"/>
      <c r="RXG201" s="627"/>
      <c r="RXH201" s="627"/>
      <c r="RXI201" s="627"/>
      <c r="RXJ201" s="627"/>
      <c r="RXK201" s="627"/>
      <c r="RXL201" s="627"/>
      <c r="RXM201" s="627"/>
      <c r="RXN201" s="627"/>
      <c r="RXO201" s="627"/>
      <c r="RXP201" s="627"/>
      <c r="RXQ201" s="627"/>
      <c r="RXR201" s="627"/>
      <c r="RXS201" s="627"/>
      <c r="RXT201" s="627"/>
      <c r="RXU201" s="627"/>
      <c r="RXV201" s="627"/>
      <c r="RXW201" s="627"/>
      <c r="RXX201" s="627"/>
      <c r="RXY201" s="627"/>
      <c r="RXZ201" s="627"/>
      <c r="RYA201" s="627"/>
      <c r="RYB201" s="627"/>
      <c r="RYC201" s="627"/>
      <c r="RYD201" s="627"/>
      <c r="RYE201" s="627"/>
      <c r="RYF201" s="627"/>
      <c r="RYG201" s="627"/>
      <c r="RYH201" s="627"/>
      <c r="RYI201" s="627"/>
      <c r="RYJ201" s="627"/>
      <c r="RYK201" s="627"/>
      <c r="RYL201" s="627"/>
      <c r="RYM201" s="627"/>
      <c r="RYN201" s="627"/>
      <c r="RYO201" s="627"/>
      <c r="RYP201" s="627"/>
      <c r="RYQ201" s="627"/>
      <c r="RYR201" s="627"/>
      <c r="RYS201" s="627"/>
      <c r="RYT201" s="627"/>
      <c r="RYU201" s="627"/>
      <c r="RYV201" s="627"/>
      <c r="RYW201" s="627"/>
      <c r="RYX201" s="627"/>
      <c r="RYY201" s="627"/>
      <c r="RYZ201" s="627"/>
      <c r="RZA201" s="627"/>
      <c r="RZB201" s="627"/>
      <c r="RZC201" s="627"/>
      <c r="RZD201" s="627"/>
      <c r="RZE201" s="627"/>
      <c r="RZF201" s="627"/>
      <c r="RZG201" s="627"/>
      <c r="RZH201" s="627"/>
      <c r="RZI201" s="627"/>
      <c r="RZJ201" s="627"/>
      <c r="RZK201" s="627"/>
      <c r="RZL201" s="627"/>
      <c r="RZM201" s="627"/>
      <c r="RZN201" s="627"/>
      <c r="RZO201" s="627"/>
      <c r="RZP201" s="627"/>
      <c r="RZQ201" s="627"/>
      <c r="RZR201" s="627"/>
      <c r="RZS201" s="627"/>
      <c r="RZT201" s="627"/>
      <c r="RZU201" s="627"/>
      <c r="RZV201" s="627"/>
      <c r="RZW201" s="627"/>
      <c r="RZX201" s="627"/>
      <c r="RZY201" s="627"/>
      <c r="RZZ201" s="627"/>
      <c r="SAA201" s="627"/>
      <c r="SAB201" s="627"/>
      <c r="SAC201" s="627"/>
      <c r="SAD201" s="627"/>
      <c r="SAE201" s="627"/>
      <c r="SAF201" s="627"/>
      <c r="SAG201" s="627"/>
      <c r="SAH201" s="627"/>
      <c r="SAI201" s="627"/>
      <c r="SAJ201" s="627"/>
      <c r="SAK201" s="627"/>
      <c r="SAL201" s="627"/>
      <c r="SAM201" s="627"/>
      <c r="SAN201" s="627"/>
      <c r="SAO201" s="627"/>
      <c r="SAP201" s="627"/>
      <c r="SAQ201" s="627"/>
      <c r="SAR201" s="627"/>
      <c r="SAS201" s="627"/>
      <c r="SAT201" s="627"/>
      <c r="SAU201" s="627"/>
      <c r="SAV201" s="627"/>
      <c r="SAW201" s="627"/>
      <c r="SAX201" s="627"/>
      <c r="SAY201" s="627"/>
      <c r="SAZ201" s="627"/>
      <c r="SBA201" s="627"/>
      <c r="SBB201" s="627"/>
      <c r="SBC201" s="627"/>
      <c r="SBD201" s="627"/>
      <c r="SBE201" s="627"/>
      <c r="SBF201" s="627"/>
      <c r="SBG201" s="627"/>
      <c r="SBH201" s="627"/>
      <c r="SBI201" s="627"/>
      <c r="SBJ201" s="627"/>
      <c r="SBK201" s="627"/>
      <c r="SBL201" s="627"/>
      <c r="SBM201" s="627"/>
      <c r="SBN201" s="627"/>
      <c r="SBO201" s="627"/>
      <c r="SBP201" s="627"/>
      <c r="SBQ201" s="627"/>
      <c r="SBR201" s="627"/>
      <c r="SBS201" s="627"/>
      <c r="SBT201" s="627"/>
      <c r="SBU201" s="627"/>
      <c r="SBV201" s="627"/>
      <c r="SBW201" s="627"/>
      <c r="SBX201" s="627"/>
      <c r="SBY201" s="627"/>
      <c r="SBZ201" s="627"/>
      <c r="SCA201" s="627"/>
      <c r="SCB201" s="627"/>
      <c r="SCC201" s="627"/>
      <c r="SCD201" s="627"/>
      <c r="SCE201" s="627"/>
      <c r="SCF201" s="627"/>
      <c r="SCG201" s="627"/>
      <c r="SCH201" s="627"/>
      <c r="SCI201" s="627"/>
      <c r="SCJ201" s="627"/>
      <c r="SCK201" s="627"/>
      <c r="SCL201" s="627"/>
      <c r="SCM201" s="627"/>
      <c r="SCN201" s="627"/>
      <c r="SCO201" s="627"/>
      <c r="SCP201" s="627"/>
      <c r="SCQ201" s="627"/>
      <c r="SCR201" s="627"/>
      <c r="SCS201" s="627"/>
      <c r="SCT201" s="627"/>
      <c r="SCU201" s="627"/>
      <c r="SCV201" s="627"/>
      <c r="SCW201" s="627"/>
      <c r="SCX201" s="627"/>
      <c r="SCY201" s="627"/>
      <c r="SCZ201" s="627"/>
      <c r="SDA201" s="627"/>
      <c r="SDB201" s="627"/>
      <c r="SDC201" s="627"/>
      <c r="SDD201" s="627"/>
      <c r="SDE201" s="627"/>
      <c r="SDF201" s="627"/>
      <c r="SDG201" s="627"/>
      <c r="SDH201" s="627"/>
      <c r="SDI201" s="627"/>
      <c r="SDJ201" s="627"/>
      <c r="SDK201" s="627"/>
      <c r="SDL201" s="627"/>
      <c r="SDM201" s="627"/>
      <c r="SDN201" s="627"/>
      <c r="SDO201" s="627"/>
      <c r="SDP201" s="627"/>
      <c r="SDQ201" s="627"/>
      <c r="SDR201" s="627"/>
      <c r="SDS201" s="627"/>
      <c r="SDT201" s="627"/>
      <c r="SDU201" s="627"/>
      <c r="SDV201" s="627"/>
      <c r="SDW201" s="627"/>
      <c r="SDX201" s="627"/>
      <c r="SDY201" s="627"/>
      <c r="SDZ201" s="627"/>
      <c r="SEA201" s="627"/>
      <c r="SEB201" s="627"/>
      <c r="SEC201" s="627"/>
      <c r="SED201" s="627"/>
      <c r="SEE201" s="627"/>
      <c r="SEF201" s="627"/>
      <c r="SEG201" s="627"/>
      <c r="SEH201" s="627"/>
      <c r="SEI201" s="627"/>
      <c r="SEJ201" s="627"/>
      <c r="SEK201" s="627"/>
      <c r="SEL201" s="627"/>
      <c r="SEM201" s="627"/>
      <c r="SEN201" s="627"/>
      <c r="SEO201" s="627"/>
      <c r="SEP201" s="627"/>
      <c r="SEQ201" s="627"/>
      <c r="SER201" s="627"/>
      <c r="SES201" s="627"/>
      <c r="SET201" s="627"/>
      <c r="SEU201" s="627"/>
      <c r="SEV201" s="627"/>
      <c r="SEW201" s="627"/>
      <c r="SEX201" s="627"/>
      <c r="SEY201" s="627"/>
      <c r="SEZ201" s="627"/>
      <c r="SFA201" s="627"/>
      <c r="SFB201" s="627"/>
      <c r="SFC201" s="627"/>
      <c r="SFD201" s="627"/>
      <c r="SFE201" s="627"/>
      <c r="SFF201" s="627"/>
      <c r="SFG201" s="627"/>
      <c r="SFH201" s="627"/>
      <c r="SFI201" s="627"/>
      <c r="SFJ201" s="627"/>
      <c r="SFK201" s="627"/>
      <c r="SFL201" s="627"/>
      <c r="SFM201" s="627"/>
      <c r="SFN201" s="627"/>
      <c r="SFO201" s="627"/>
      <c r="SFP201" s="627"/>
      <c r="SFQ201" s="627"/>
      <c r="SFR201" s="627"/>
      <c r="SFS201" s="627"/>
      <c r="SFT201" s="627"/>
      <c r="SFU201" s="627"/>
      <c r="SFV201" s="627"/>
      <c r="SFW201" s="627"/>
      <c r="SFX201" s="627"/>
      <c r="SFY201" s="627"/>
      <c r="SFZ201" s="627"/>
      <c r="SGA201" s="627"/>
      <c r="SGB201" s="627"/>
      <c r="SGC201" s="627"/>
      <c r="SGD201" s="627"/>
      <c r="SGE201" s="627"/>
      <c r="SGF201" s="627"/>
      <c r="SGG201" s="627"/>
      <c r="SGH201" s="627"/>
      <c r="SGI201" s="627"/>
      <c r="SGJ201" s="627"/>
      <c r="SGK201" s="627"/>
      <c r="SGL201" s="627"/>
      <c r="SGM201" s="627"/>
      <c r="SGN201" s="627"/>
      <c r="SGO201" s="627"/>
      <c r="SGP201" s="627"/>
      <c r="SGQ201" s="627"/>
      <c r="SGR201" s="627"/>
      <c r="SGS201" s="627"/>
      <c r="SGT201" s="627"/>
      <c r="SGU201" s="627"/>
      <c r="SGV201" s="627"/>
      <c r="SGW201" s="627"/>
      <c r="SGX201" s="627"/>
      <c r="SGY201" s="627"/>
      <c r="SGZ201" s="627"/>
      <c r="SHA201" s="627"/>
      <c r="SHB201" s="627"/>
      <c r="SHC201" s="627"/>
      <c r="SHD201" s="627"/>
      <c r="SHE201" s="627"/>
      <c r="SHF201" s="627"/>
      <c r="SHG201" s="627"/>
      <c r="SHH201" s="627"/>
      <c r="SHI201" s="627"/>
      <c r="SHJ201" s="627"/>
      <c r="SHK201" s="627"/>
      <c r="SHL201" s="627"/>
      <c r="SHM201" s="627"/>
      <c r="SHN201" s="627"/>
      <c r="SHO201" s="627"/>
      <c r="SHP201" s="627"/>
      <c r="SHQ201" s="627"/>
      <c r="SHR201" s="627"/>
      <c r="SHS201" s="627"/>
      <c r="SHT201" s="627"/>
      <c r="SHU201" s="627"/>
      <c r="SHV201" s="627"/>
      <c r="SHW201" s="627"/>
      <c r="SHX201" s="627"/>
      <c r="SHY201" s="627"/>
      <c r="SHZ201" s="627"/>
      <c r="SIA201" s="627"/>
      <c r="SIB201" s="627"/>
      <c r="SIC201" s="627"/>
      <c r="SID201" s="627"/>
      <c r="SIE201" s="627"/>
      <c r="SIF201" s="627"/>
      <c r="SIG201" s="627"/>
      <c r="SIH201" s="627"/>
      <c r="SII201" s="627"/>
      <c r="SIJ201" s="627"/>
      <c r="SIK201" s="627"/>
      <c r="SIL201" s="627"/>
      <c r="SIM201" s="627"/>
      <c r="SIN201" s="627"/>
      <c r="SIO201" s="627"/>
      <c r="SIP201" s="627"/>
      <c r="SIQ201" s="627"/>
      <c r="SIR201" s="627"/>
      <c r="SIS201" s="627"/>
      <c r="SIT201" s="627"/>
      <c r="SIU201" s="627"/>
      <c r="SIV201" s="627"/>
      <c r="SIW201" s="627"/>
      <c r="SIX201" s="627"/>
      <c r="SIY201" s="627"/>
      <c r="SIZ201" s="627"/>
      <c r="SJA201" s="627"/>
      <c r="SJB201" s="627"/>
      <c r="SJC201" s="627"/>
      <c r="SJD201" s="627"/>
      <c r="SJE201" s="627"/>
      <c r="SJF201" s="627"/>
      <c r="SJG201" s="627"/>
      <c r="SJH201" s="627"/>
      <c r="SJI201" s="627"/>
      <c r="SJJ201" s="627"/>
      <c r="SJK201" s="627"/>
      <c r="SJL201" s="627"/>
      <c r="SJM201" s="627"/>
      <c r="SJN201" s="627"/>
      <c r="SJO201" s="627"/>
      <c r="SJP201" s="627"/>
      <c r="SJQ201" s="627"/>
      <c r="SJR201" s="627"/>
      <c r="SJS201" s="627"/>
      <c r="SJT201" s="627"/>
      <c r="SJU201" s="627"/>
      <c r="SJV201" s="627"/>
      <c r="SJW201" s="627"/>
      <c r="SJX201" s="627"/>
      <c r="SJY201" s="627"/>
      <c r="SJZ201" s="627"/>
      <c r="SKA201" s="627"/>
      <c r="SKB201" s="627"/>
      <c r="SKC201" s="627"/>
      <c r="SKD201" s="627"/>
      <c r="SKE201" s="627"/>
      <c r="SKF201" s="627"/>
      <c r="SKG201" s="627"/>
      <c r="SKH201" s="627"/>
      <c r="SKI201" s="627"/>
      <c r="SKJ201" s="627"/>
      <c r="SKK201" s="627"/>
      <c r="SKL201" s="627"/>
      <c r="SKM201" s="627"/>
      <c r="SKN201" s="627"/>
      <c r="SKO201" s="627"/>
      <c r="SKP201" s="627"/>
      <c r="SKQ201" s="627"/>
      <c r="SKR201" s="627"/>
      <c r="SKS201" s="627"/>
      <c r="SKT201" s="627"/>
      <c r="SKU201" s="627"/>
      <c r="SKV201" s="627"/>
      <c r="SKW201" s="627"/>
      <c r="SKX201" s="627"/>
      <c r="SKY201" s="627"/>
      <c r="SKZ201" s="627"/>
      <c r="SLA201" s="627"/>
      <c r="SLB201" s="627"/>
      <c r="SLC201" s="627"/>
      <c r="SLD201" s="627"/>
      <c r="SLE201" s="627"/>
      <c r="SLF201" s="627"/>
      <c r="SLG201" s="627"/>
      <c r="SLH201" s="627"/>
      <c r="SLI201" s="627"/>
      <c r="SLJ201" s="627"/>
      <c r="SLK201" s="627"/>
      <c r="SLL201" s="627"/>
      <c r="SLM201" s="627"/>
      <c r="SLN201" s="627"/>
      <c r="SLO201" s="627"/>
      <c r="SLP201" s="627"/>
      <c r="SLQ201" s="627"/>
      <c r="SLR201" s="627"/>
      <c r="SLS201" s="627"/>
      <c r="SLT201" s="627"/>
      <c r="SLU201" s="627"/>
      <c r="SLV201" s="627"/>
      <c r="SLW201" s="627"/>
      <c r="SLX201" s="627"/>
      <c r="SLY201" s="627"/>
      <c r="SLZ201" s="627"/>
      <c r="SMA201" s="627"/>
      <c r="SMB201" s="627"/>
      <c r="SMC201" s="627"/>
      <c r="SMD201" s="627"/>
      <c r="SME201" s="627"/>
      <c r="SMF201" s="627"/>
      <c r="SMG201" s="627"/>
      <c r="SMH201" s="627"/>
      <c r="SMI201" s="627"/>
      <c r="SMJ201" s="627"/>
      <c r="SMK201" s="627"/>
      <c r="SML201" s="627"/>
      <c r="SMM201" s="627"/>
      <c r="SMN201" s="627"/>
      <c r="SMO201" s="627"/>
      <c r="SMP201" s="627"/>
      <c r="SMQ201" s="627"/>
      <c r="SMR201" s="627"/>
      <c r="SMS201" s="627"/>
      <c r="SMT201" s="627"/>
      <c r="SMU201" s="627"/>
      <c r="SMV201" s="627"/>
      <c r="SMW201" s="627"/>
      <c r="SMX201" s="627"/>
      <c r="SMY201" s="627"/>
      <c r="SMZ201" s="627"/>
      <c r="SNA201" s="627"/>
      <c r="SNB201" s="627"/>
      <c r="SNC201" s="627"/>
      <c r="SND201" s="627"/>
      <c r="SNE201" s="627"/>
      <c r="SNF201" s="627"/>
      <c r="SNG201" s="627"/>
      <c r="SNH201" s="627"/>
      <c r="SNI201" s="627"/>
      <c r="SNJ201" s="627"/>
      <c r="SNK201" s="627"/>
      <c r="SNL201" s="627"/>
      <c r="SNM201" s="627"/>
      <c r="SNN201" s="627"/>
      <c r="SNO201" s="627"/>
      <c r="SNP201" s="627"/>
      <c r="SNQ201" s="627"/>
      <c r="SNR201" s="627"/>
      <c r="SNS201" s="627"/>
      <c r="SNT201" s="627"/>
      <c r="SNU201" s="627"/>
      <c r="SNV201" s="627"/>
      <c r="SNW201" s="627"/>
      <c r="SNX201" s="627"/>
      <c r="SNY201" s="627"/>
      <c r="SNZ201" s="627"/>
      <c r="SOA201" s="627"/>
      <c r="SOB201" s="627"/>
      <c r="SOC201" s="627"/>
      <c r="SOD201" s="627"/>
      <c r="SOE201" s="627"/>
      <c r="SOF201" s="627"/>
      <c r="SOG201" s="627"/>
      <c r="SOH201" s="627"/>
      <c r="SOI201" s="627"/>
      <c r="SOJ201" s="627"/>
      <c r="SOK201" s="627"/>
      <c r="SOL201" s="627"/>
      <c r="SOM201" s="627"/>
      <c r="SON201" s="627"/>
      <c r="SOO201" s="627"/>
      <c r="SOP201" s="627"/>
      <c r="SOQ201" s="627"/>
      <c r="SOR201" s="627"/>
      <c r="SOS201" s="627"/>
      <c r="SOT201" s="627"/>
      <c r="SOU201" s="627"/>
      <c r="SOV201" s="627"/>
      <c r="SOW201" s="627"/>
      <c r="SOX201" s="627"/>
      <c r="SOY201" s="627"/>
      <c r="SOZ201" s="627"/>
      <c r="SPA201" s="627"/>
      <c r="SPB201" s="627"/>
      <c r="SPC201" s="627"/>
      <c r="SPD201" s="627"/>
      <c r="SPE201" s="627"/>
      <c r="SPF201" s="627"/>
      <c r="SPG201" s="627"/>
      <c r="SPH201" s="627"/>
      <c r="SPI201" s="627"/>
      <c r="SPJ201" s="627"/>
      <c r="SPK201" s="627"/>
      <c r="SPL201" s="627"/>
      <c r="SPM201" s="627"/>
      <c r="SPN201" s="627"/>
      <c r="SPO201" s="627"/>
      <c r="SPP201" s="627"/>
      <c r="SPQ201" s="627"/>
      <c r="SPR201" s="627"/>
      <c r="SPS201" s="627"/>
      <c r="SPT201" s="627"/>
      <c r="SPU201" s="627"/>
      <c r="SPV201" s="627"/>
      <c r="SPW201" s="627"/>
      <c r="SPX201" s="627"/>
      <c r="SPY201" s="627"/>
      <c r="SPZ201" s="627"/>
      <c r="SQA201" s="627"/>
      <c r="SQB201" s="627"/>
      <c r="SQC201" s="627"/>
      <c r="SQD201" s="627"/>
      <c r="SQE201" s="627"/>
      <c r="SQF201" s="627"/>
      <c r="SQG201" s="627"/>
      <c r="SQH201" s="627"/>
      <c r="SQI201" s="627"/>
      <c r="SQJ201" s="627"/>
      <c r="SQK201" s="627"/>
      <c r="SQL201" s="627"/>
      <c r="SQM201" s="627"/>
      <c r="SQN201" s="627"/>
      <c r="SQO201" s="627"/>
      <c r="SQP201" s="627"/>
      <c r="SQQ201" s="627"/>
      <c r="SQR201" s="627"/>
      <c r="SQS201" s="627"/>
      <c r="SQT201" s="627"/>
      <c r="SQU201" s="627"/>
      <c r="SQV201" s="627"/>
      <c r="SQW201" s="627"/>
      <c r="SQX201" s="627"/>
      <c r="SQY201" s="627"/>
      <c r="SQZ201" s="627"/>
      <c r="SRA201" s="627"/>
      <c r="SRB201" s="627"/>
      <c r="SRC201" s="627"/>
      <c r="SRD201" s="627"/>
      <c r="SRE201" s="627"/>
      <c r="SRF201" s="627"/>
      <c r="SRG201" s="627"/>
      <c r="SRH201" s="627"/>
      <c r="SRI201" s="627"/>
      <c r="SRJ201" s="627"/>
      <c r="SRK201" s="627"/>
      <c r="SRL201" s="627"/>
      <c r="SRM201" s="627"/>
      <c r="SRN201" s="627"/>
      <c r="SRO201" s="627"/>
      <c r="SRP201" s="627"/>
      <c r="SRQ201" s="627"/>
      <c r="SRR201" s="627"/>
      <c r="SRS201" s="627"/>
      <c r="SRT201" s="627"/>
      <c r="SRU201" s="627"/>
      <c r="SRV201" s="627"/>
      <c r="SRW201" s="627"/>
      <c r="SRX201" s="627"/>
      <c r="SRY201" s="627"/>
      <c r="SRZ201" s="627"/>
      <c r="SSA201" s="627"/>
      <c r="SSB201" s="627"/>
      <c r="SSC201" s="627"/>
      <c r="SSD201" s="627"/>
      <c r="SSE201" s="627"/>
      <c r="SSF201" s="627"/>
      <c r="SSG201" s="627"/>
      <c r="SSH201" s="627"/>
      <c r="SSI201" s="627"/>
      <c r="SSJ201" s="627"/>
      <c r="SSK201" s="627"/>
      <c r="SSL201" s="627"/>
      <c r="SSM201" s="627"/>
      <c r="SSN201" s="627"/>
      <c r="SSO201" s="627"/>
      <c r="SSP201" s="627"/>
      <c r="SSQ201" s="627"/>
      <c r="SSR201" s="627"/>
      <c r="SSS201" s="627"/>
      <c r="SST201" s="627"/>
      <c r="SSU201" s="627"/>
      <c r="SSV201" s="627"/>
      <c r="SSW201" s="627"/>
      <c r="SSX201" s="627"/>
      <c r="SSY201" s="627"/>
      <c r="SSZ201" s="627"/>
      <c r="STA201" s="627"/>
      <c r="STB201" s="627"/>
      <c r="STC201" s="627"/>
      <c r="STD201" s="627"/>
      <c r="STE201" s="627"/>
      <c r="STF201" s="627"/>
      <c r="STG201" s="627"/>
      <c r="STH201" s="627"/>
      <c r="STI201" s="627"/>
      <c r="STJ201" s="627"/>
      <c r="STK201" s="627"/>
      <c r="STL201" s="627"/>
      <c r="STM201" s="627"/>
      <c r="STN201" s="627"/>
      <c r="STO201" s="627"/>
      <c r="STP201" s="627"/>
      <c r="STQ201" s="627"/>
      <c r="STR201" s="627"/>
      <c r="STS201" s="627"/>
      <c r="STT201" s="627"/>
      <c r="STU201" s="627"/>
      <c r="STV201" s="627"/>
      <c r="STW201" s="627"/>
      <c r="STX201" s="627"/>
      <c r="STY201" s="627"/>
      <c r="STZ201" s="627"/>
      <c r="SUA201" s="627"/>
      <c r="SUB201" s="627"/>
      <c r="SUC201" s="627"/>
      <c r="SUD201" s="627"/>
      <c r="SUE201" s="627"/>
      <c r="SUF201" s="627"/>
      <c r="SUG201" s="627"/>
      <c r="SUH201" s="627"/>
      <c r="SUI201" s="627"/>
      <c r="SUJ201" s="627"/>
      <c r="SUK201" s="627"/>
      <c r="SUL201" s="627"/>
      <c r="SUM201" s="627"/>
      <c r="SUN201" s="627"/>
      <c r="SUO201" s="627"/>
      <c r="SUP201" s="627"/>
      <c r="SUQ201" s="627"/>
      <c r="SUR201" s="627"/>
      <c r="SUS201" s="627"/>
      <c r="SUT201" s="627"/>
      <c r="SUU201" s="627"/>
      <c r="SUV201" s="627"/>
      <c r="SUW201" s="627"/>
      <c r="SUX201" s="627"/>
      <c r="SUY201" s="627"/>
      <c r="SUZ201" s="627"/>
      <c r="SVA201" s="627"/>
      <c r="SVB201" s="627"/>
      <c r="SVC201" s="627"/>
      <c r="SVD201" s="627"/>
      <c r="SVE201" s="627"/>
      <c r="SVF201" s="627"/>
      <c r="SVG201" s="627"/>
      <c r="SVH201" s="627"/>
      <c r="SVI201" s="627"/>
      <c r="SVJ201" s="627"/>
      <c r="SVK201" s="627"/>
      <c r="SVL201" s="627"/>
      <c r="SVM201" s="627"/>
      <c r="SVN201" s="627"/>
      <c r="SVO201" s="627"/>
      <c r="SVP201" s="627"/>
      <c r="SVQ201" s="627"/>
      <c r="SVR201" s="627"/>
      <c r="SVS201" s="627"/>
      <c r="SVT201" s="627"/>
      <c r="SVU201" s="627"/>
      <c r="SVV201" s="627"/>
      <c r="SVW201" s="627"/>
      <c r="SVX201" s="627"/>
      <c r="SVY201" s="627"/>
      <c r="SVZ201" s="627"/>
      <c r="SWA201" s="627"/>
      <c r="SWB201" s="627"/>
      <c r="SWC201" s="627"/>
      <c r="SWD201" s="627"/>
      <c r="SWE201" s="627"/>
      <c r="SWF201" s="627"/>
      <c r="SWG201" s="627"/>
      <c r="SWH201" s="627"/>
      <c r="SWI201" s="627"/>
      <c r="SWJ201" s="627"/>
      <c r="SWK201" s="627"/>
      <c r="SWL201" s="627"/>
      <c r="SWM201" s="627"/>
      <c r="SWN201" s="627"/>
      <c r="SWO201" s="627"/>
      <c r="SWP201" s="627"/>
      <c r="SWQ201" s="627"/>
      <c r="SWR201" s="627"/>
      <c r="SWS201" s="627"/>
      <c r="SWT201" s="627"/>
      <c r="SWU201" s="627"/>
      <c r="SWV201" s="627"/>
      <c r="SWW201" s="627"/>
      <c r="SWX201" s="627"/>
      <c r="SWY201" s="627"/>
      <c r="SWZ201" s="627"/>
      <c r="SXA201" s="627"/>
      <c r="SXB201" s="627"/>
      <c r="SXC201" s="627"/>
      <c r="SXD201" s="627"/>
      <c r="SXE201" s="627"/>
      <c r="SXF201" s="627"/>
      <c r="SXG201" s="627"/>
      <c r="SXH201" s="627"/>
      <c r="SXI201" s="627"/>
      <c r="SXJ201" s="627"/>
      <c r="SXK201" s="627"/>
      <c r="SXL201" s="627"/>
      <c r="SXM201" s="627"/>
      <c r="SXN201" s="627"/>
      <c r="SXO201" s="627"/>
      <c r="SXP201" s="627"/>
      <c r="SXQ201" s="627"/>
      <c r="SXR201" s="627"/>
      <c r="SXS201" s="627"/>
      <c r="SXT201" s="627"/>
      <c r="SXU201" s="627"/>
      <c r="SXV201" s="627"/>
      <c r="SXW201" s="627"/>
      <c r="SXX201" s="627"/>
      <c r="SXY201" s="627"/>
      <c r="SXZ201" s="627"/>
      <c r="SYA201" s="627"/>
      <c r="SYB201" s="627"/>
      <c r="SYC201" s="627"/>
      <c r="SYD201" s="627"/>
      <c r="SYE201" s="627"/>
      <c r="SYF201" s="627"/>
      <c r="SYG201" s="627"/>
      <c r="SYH201" s="627"/>
      <c r="SYI201" s="627"/>
      <c r="SYJ201" s="627"/>
      <c r="SYK201" s="627"/>
      <c r="SYL201" s="627"/>
      <c r="SYM201" s="627"/>
      <c r="SYN201" s="627"/>
      <c r="SYO201" s="627"/>
      <c r="SYP201" s="627"/>
      <c r="SYQ201" s="627"/>
      <c r="SYR201" s="627"/>
      <c r="SYS201" s="627"/>
      <c r="SYT201" s="627"/>
      <c r="SYU201" s="627"/>
      <c r="SYV201" s="627"/>
      <c r="SYW201" s="627"/>
      <c r="SYX201" s="627"/>
      <c r="SYY201" s="627"/>
      <c r="SYZ201" s="627"/>
      <c r="SZA201" s="627"/>
      <c r="SZB201" s="627"/>
      <c r="SZC201" s="627"/>
      <c r="SZD201" s="627"/>
      <c r="SZE201" s="627"/>
      <c r="SZF201" s="627"/>
      <c r="SZG201" s="627"/>
      <c r="SZH201" s="627"/>
      <c r="SZI201" s="627"/>
      <c r="SZJ201" s="627"/>
      <c r="SZK201" s="627"/>
      <c r="SZL201" s="627"/>
      <c r="SZM201" s="627"/>
      <c r="SZN201" s="627"/>
      <c r="SZO201" s="627"/>
      <c r="SZP201" s="627"/>
      <c r="SZQ201" s="627"/>
      <c r="SZR201" s="627"/>
      <c r="SZS201" s="627"/>
      <c r="SZT201" s="627"/>
      <c r="SZU201" s="627"/>
      <c r="SZV201" s="627"/>
      <c r="SZW201" s="627"/>
      <c r="SZX201" s="627"/>
      <c r="SZY201" s="627"/>
      <c r="SZZ201" s="627"/>
      <c r="TAA201" s="627"/>
      <c r="TAB201" s="627"/>
      <c r="TAC201" s="627"/>
      <c r="TAD201" s="627"/>
      <c r="TAE201" s="627"/>
      <c r="TAF201" s="627"/>
      <c r="TAG201" s="627"/>
      <c r="TAH201" s="627"/>
      <c r="TAI201" s="627"/>
      <c r="TAJ201" s="627"/>
      <c r="TAK201" s="627"/>
      <c r="TAL201" s="627"/>
      <c r="TAM201" s="627"/>
      <c r="TAN201" s="627"/>
      <c r="TAO201" s="627"/>
      <c r="TAP201" s="627"/>
      <c r="TAQ201" s="627"/>
      <c r="TAR201" s="627"/>
      <c r="TAS201" s="627"/>
      <c r="TAT201" s="627"/>
      <c r="TAU201" s="627"/>
      <c r="TAV201" s="627"/>
      <c r="TAW201" s="627"/>
      <c r="TAX201" s="627"/>
      <c r="TAY201" s="627"/>
      <c r="TAZ201" s="627"/>
      <c r="TBA201" s="627"/>
      <c r="TBB201" s="627"/>
      <c r="TBC201" s="627"/>
      <c r="TBD201" s="627"/>
      <c r="TBE201" s="627"/>
      <c r="TBF201" s="627"/>
      <c r="TBG201" s="627"/>
      <c r="TBH201" s="627"/>
      <c r="TBI201" s="627"/>
      <c r="TBJ201" s="627"/>
      <c r="TBK201" s="627"/>
      <c r="TBL201" s="627"/>
      <c r="TBM201" s="627"/>
      <c r="TBN201" s="627"/>
      <c r="TBO201" s="627"/>
      <c r="TBP201" s="627"/>
      <c r="TBQ201" s="627"/>
      <c r="TBR201" s="627"/>
      <c r="TBS201" s="627"/>
      <c r="TBT201" s="627"/>
      <c r="TBU201" s="627"/>
      <c r="TBV201" s="627"/>
      <c r="TBW201" s="627"/>
      <c r="TBX201" s="627"/>
      <c r="TBY201" s="627"/>
      <c r="TBZ201" s="627"/>
      <c r="TCA201" s="627"/>
      <c r="TCB201" s="627"/>
      <c r="TCC201" s="627"/>
      <c r="TCD201" s="627"/>
      <c r="TCE201" s="627"/>
      <c r="TCF201" s="627"/>
      <c r="TCG201" s="627"/>
      <c r="TCH201" s="627"/>
      <c r="TCI201" s="627"/>
      <c r="TCJ201" s="627"/>
      <c r="TCK201" s="627"/>
      <c r="TCL201" s="627"/>
      <c r="TCM201" s="627"/>
      <c r="TCN201" s="627"/>
      <c r="TCO201" s="627"/>
      <c r="TCP201" s="627"/>
      <c r="TCQ201" s="627"/>
      <c r="TCR201" s="627"/>
      <c r="TCS201" s="627"/>
      <c r="TCT201" s="627"/>
      <c r="TCU201" s="627"/>
      <c r="TCV201" s="627"/>
      <c r="TCW201" s="627"/>
      <c r="TCX201" s="627"/>
      <c r="TCY201" s="627"/>
      <c r="TCZ201" s="627"/>
      <c r="TDA201" s="627"/>
      <c r="TDB201" s="627"/>
      <c r="TDC201" s="627"/>
      <c r="TDD201" s="627"/>
      <c r="TDE201" s="627"/>
      <c r="TDF201" s="627"/>
      <c r="TDG201" s="627"/>
      <c r="TDH201" s="627"/>
      <c r="TDI201" s="627"/>
      <c r="TDJ201" s="627"/>
      <c r="TDK201" s="627"/>
      <c r="TDL201" s="627"/>
      <c r="TDM201" s="627"/>
      <c r="TDN201" s="627"/>
      <c r="TDO201" s="627"/>
      <c r="TDP201" s="627"/>
      <c r="TDQ201" s="627"/>
      <c r="TDR201" s="627"/>
      <c r="TDS201" s="627"/>
      <c r="TDT201" s="627"/>
      <c r="TDU201" s="627"/>
      <c r="TDV201" s="627"/>
      <c r="TDW201" s="627"/>
      <c r="TDX201" s="627"/>
      <c r="TDY201" s="627"/>
      <c r="TDZ201" s="627"/>
      <c r="TEA201" s="627"/>
      <c r="TEB201" s="627"/>
      <c r="TEC201" s="627"/>
      <c r="TED201" s="627"/>
      <c r="TEE201" s="627"/>
      <c r="TEF201" s="627"/>
      <c r="TEG201" s="627"/>
      <c r="TEH201" s="627"/>
      <c r="TEI201" s="627"/>
      <c r="TEJ201" s="627"/>
      <c r="TEK201" s="627"/>
      <c r="TEL201" s="627"/>
      <c r="TEM201" s="627"/>
      <c r="TEN201" s="627"/>
      <c r="TEO201" s="627"/>
      <c r="TEP201" s="627"/>
      <c r="TEQ201" s="627"/>
      <c r="TER201" s="627"/>
      <c r="TES201" s="627"/>
      <c r="TET201" s="627"/>
      <c r="TEU201" s="627"/>
      <c r="TEV201" s="627"/>
      <c r="TEW201" s="627"/>
      <c r="TEX201" s="627"/>
      <c r="TEY201" s="627"/>
      <c r="TEZ201" s="627"/>
      <c r="TFA201" s="627"/>
      <c r="TFB201" s="627"/>
      <c r="TFC201" s="627"/>
      <c r="TFD201" s="627"/>
      <c r="TFE201" s="627"/>
      <c r="TFF201" s="627"/>
      <c r="TFG201" s="627"/>
      <c r="TFH201" s="627"/>
      <c r="TFI201" s="627"/>
      <c r="TFJ201" s="627"/>
      <c r="TFK201" s="627"/>
      <c r="TFL201" s="627"/>
      <c r="TFM201" s="627"/>
      <c r="TFN201" s="627"/>
      <c r="TFO201" s="627"/>
      <c r="TFP201" s="627"/>
      <c r="TFQ201" s="627"/>
      <c r="TFR201" s="627"/>
      <c r="TFS201" s="627"/>
      <c r="TFT201" s="627"/>
      <c r="TFU201" s="627"/>
      <c r="TFV201" s="627"/>
      <c r="TFW201" s="627"/>
      <c r="TFX201" s="627"/>
      <c r="TFY201" s="627"/>
      <c r="TFZ201" s="627"/>
      <c r="TGA201" s="627"/>
      <c r="TGB201" s="627"/>
      <c r="TGC201" s="627"/>
      <c r="TGD201" s="627"/>
      <c r="TGE201" s="627"/>
      <c r="TGF201" s="627"/>
      <c r="TGG201" s="627"/>
      <c r="TGH201" s="627"/>
      <c r="TGI201" s="627"/>
      <c r="TGJ201" s="627"/>
      <c r="TGK201" s="627"/>
      <c r="TGL201" s="627"/>
      <c r="TGM201" s="627"/>
      <c r="TGN201" s="627"/>
      <c r="TGO201" s="627"/>
      <c r="TGP201" s="627"/>
      <c r="TGQ201" s="627"/>
      <c r="TGR201" s="627"/>
      <c r="TGS201" s="627"/>
      <c r="TGT201" s="627"/>
      <c r="TGU201" s="627"/>
      <c r="TGV201" s="627"/>
      <c r="TGW201" s="627"/>
      <c r="TGX201" s="627"/>
      <c r="TGY201" s="627"/>
      <c r="TGZ201" s="627"/>
      <c r="THA201" s="627"/>
      <c r="THB201" s="627"/>
      <c r="THC201" s="627"/>
      <c r="THD201" s="627"/>
      <c r="THE201" s="627"/>
      <c r="THF201" s="627"/>
      <c r="THG201" s="627"/>
      <c r="THH201" s="627"/>
      <c r="THI201" s="627"/>
      <c r="THJ201" s="627"/>
      <c r="THK201" s="627"/>
      <c r="THL201" s="627"/>
      <c r="THM201" s="627"/>
      <c r="THN201" s="627"/>
      <c r="THO201" s="627"/>
      <c r="THP201" s="627"/>
      <c r="THQ201" s="627"/>
      <c r="THR201" s="627"/>
      <c r="THS201" s="627"/>
      <c r="THT201" s="627"/>
      <c r="THU201" s="627"/>
      <c r="THV201" s="627"/>
      <c r="THW201" s="627"/>
      <c r="THX201" s="627"/>
      <c r="THY201" s="627"/>
      <c r="THZ201" s="627"/>
      <c r="TIA201" s="627"/>
      <c r="TIB201" s="627"/>
      <c r="TIC201" s="627"/>
      <c r="TID201" s="627"/>
      <c r="TIE201" s="627"/>
      <c r="TIF201" s="627"/>
      <c r="TIG201" s="627"/>
      <c r="TIH201" s="627"/>
      <c r="TII201" s="627"/>
      <c r="TIJ201" s="627"/>
      <c r="TIK201" s="627"/>
      <c r="TIL201" s="627"/>
      <c r="TIM201" s="627"/>
      <c r="TIN201" s="627"/>
      <c r="TIO201" s="627"/>
      <c r="TIP201" s="627"/>
      <c r="TIQ201" s="627"/>
      <c r="TIR201" s="627"/>
      <c r="TIS201" s="627"/>
      <c r="TIT201" s="627"/>
      <c r="TIU201" s="627"/>
      <c r="TIV201" s="627"/>
      <c r="TIW201" s="627"/>
      <c r="TIX201" s="627"/>
      <c r="TIY201" s="627"/>
      <c r="TIZ201" s="627"/>
      <c r="TJA201" s="627"/>
      <c r="TJB201" s="627"/>
      <c r="TJC201" s="627"/>
      <c r="TJD201" s="627"/>
      <c r="TJE201" s="627"/>
      <c r="TJF201" s="627"/>
      <c r="TJG201" s="627"/>
      <c r="TJH201" s="627"/>
      <c r="TJI201" s="627"/>
      <c r="TJJ201" s="627"/>
      <c r="TJK201" s="627"/>
      <c r="TJL201" s="627"/>
      <c r="TJM201" s="627"/>
      <c r="TJN201" s="627"/>
      <c r="TJO201" s="627"/>
      <c r="TJP201" s="627"/>
      <c r="TJQ201" s="627"/>
      <c r="TJR201" s="627"/>
      <c r="TJS201" s="627"/>
      <c r="TJT201" s="627"/>
      <c r="TJU201" s="627"/>
      <c r="TJV201" s="627"/>
      <c r="TJW201" s="627"/>
      <c r="TJX201" s="627"/>
      <c r="TJY201" s="627"/>
      <c r="TJZ201" s="627"/>
      <c r="TKA201" s="627"/>
      <c r="TKB201" s="627"/>
      <c r="TKC201" s="627"/>
      <c r="TKD201" s="627"/>
      <c r="TKE201" s="627"/>
      <c r="TKF201" s="627"/>
      <c r="TKG201" s="627"/>
      <c r="TKH201" s="627"/>
      <c r="TKI201" s="627"/>
      <c r="TKJ201" s="627"/>
      <c r="TKK201" s="627"/>
      <c r="TKL201" s="627"/>
      <c r="TKM201" s="627"/>
      <c r="TKN201" s="627"/>
      <c r="TKO201" s="627"/>
      <c r="TKP201" s="627"/>
      <c r="TKQ201" s="627"/>
      <c r="TKR201" s="627"/>
      <c r="TKS201" s="627"/>
      <c r="TKT201" s="627"/>
      <c r="TKU201" s="627"/>
      <c r="TKV201" s="627"/>
      <c r="TKW201" s="627"/>
      <c r="TKX201" s="627"/>
      <c r="TKY201" s="627"/>
      <c r="TKZ201" s="627"/>
      <c r="TLA201" s="627"/>
      <c r="TLB201" s="627"/>
      <c r="TLC201" s="627"/>
      <c r="TLD201" s="627"/>
      <c r="TLE201" s="627"/>
      <c r="TLF201" s="627"/>
      <c r="TLG201" s="627"/>
      <c r="TLH201" s="627"/>
      <c r="TLI201" s="627"/>
      <c r="TLJ201" s="627"/>
      <c r="TLK201" s="627"/>
      <c r="TLL201" s="627"/>
      <c r="TLM201" s="627"/>
      <c r="TLN201" s="627"/>
      <c r="TLO201" s="627"/>
      <c r="TLP201" s="627"/>
      <c r="TLQ201" s="627"/>
      <c r="TLR201" s="627"/>
      <c r="TLS201" s="627"/>
      <c r="TLT201" s="627"/>
      <c r="TLU201" s="627"/>
      <c r="TLV201" s="627"/>
      <c r="TLW201" s="627"/>
      <c r="TLX201" s="627"/>
      <c r="TLY201" s="627"/>
      <c r="TLZ201" s="627"/>
      <c r="TMA201" s="627"/>
      <c r="TMB201" s="627"/>
      <c r="TMC201" s="627"/>
      <c r="TMD201" s="627"/>
      <c r="TME201" s="627"/>
      <c r="TMF201" s="627"/>
      <c r="TMG201" s="627"/>
      <c r="TMH201" s="627"/>
      <c r="TMI201" s="627"/>
      <c r="TMJ201" s="627"/>
      <c r="TMK201" s="627"/>
      <c r="TML201" s="627"/>
      <c r="TMM201" s="627"/>
      <c r="TMN201" s="627"/>
      <c r="TMO201" s="627"/>
      <c r="TMP201" s="627"/>
      <c r="TMQ201" s="627"/>
      <c r="TMR201" s="627"/>
      <c r="TMS201" s="627"/>
      <c r="TMT201" s="627"/>
      <c r="TMU201" s="627"/>
      <c r="TMV201" s="627"/>
      <c r="TMW201" s="627"/>
      <c r="TMX201" s="627"/>
      <c r="TMY201" s="627"/>
      <c r="TMZ201" s="627"/>
      <c r="TNA201" s="627"/>
      <c r="TNB201" s="627"/>
      <c r="TNC201" s="627"/>
      <c r="TND201" s="627"/>
      <c r="TNE201" s="627"/>
      <c r="TNF201" s="627"/>
      <c r="TNG201" s="627"/>
      <c r="TNH201" s="627"/>
      <c r="TNI201" s="627"/>
      <c r="TNJ201" s="627"/>
      <c r="TNK201" s="627"/>
      <c r="TNL201" s="627"/>
      <c r="TNM201" s="627"/>
      <c r="TNN201" s="627"/>
      <c r="TNO201" s="627"/>
      <c r="TNP201" s="627"/>
      <c r="TNQ201" s="627"/>
      <c r="TNR201" s="627"/>
      <c r="TNS201" s="627"/>
      <c r="TNT201" s="627"/>
      <c r="TNU201" s="627"/>
      <c r="TNV201" s="627"/>
      <c r="TNW201" s="627"/>
      <c r="TNX201" s="627"/>
      <c r="TNY201" s="627"/>
      <c r="TNZ201" s="627"/>
      <c r="TOA201" s="627"/>
      <c r="TOB201" s="627"/>
      <c r="TOC201" s="627"/>
      <c r="TOD201" s="627"/>
      <c r="TOE201" s="627"/>
      <c r="TOF201" s="627"/>
      <c r="TOG201" s="627"/>
      <c r="TOH201" s="627"/>
      <c r="TOI201" s="627"/>
      <c r="TOJ201" s="627"/>
      <c r="TOK201" s="627"/>
      <c r="TOL201" s="627"/>
      <c r="TOM201" s="627"/>
      <c r="TON201" s="627"/>
      <c r="TOO201" s="627"/>
      <c r="TOP201" s="627"/>
      <c r="TOQ201" s="627"/>
      <c r="TOR201" s="627"/>
      <c r="TOS201" s="627"/>
      <c r="TOT201" s="627"/>
      <c r="TOU201" s="627"/>
      <c r="TOV201" s="627"/>
      <c r="TOW201" s="627"/>
      <c r="TOX201" s="627"/>
      <c r="TOY201" s="627"/>
      <c r="TOZ201" s="627"/>
      <c r="TPA201" s="627"/>
      <c r="TPB201" s="627"/>
      <c r="TPC201" s="627"/>
      <c r="TPD201" s="627"/>
      <c r="TPE201" s="627"/>
      <c r="TPF201" s="627"/>
      <c r="TPG201" s="627"/>
      <c r="TPH201" s="627"/>
      <c r="TPI201" s="627"/>
      <c r="TPJ201" s="627"/>
      <c r="TPK201" s="627"/>
      <c r="TPL201" s="627"/>
      <c r="TPM201" s="627"/>
      <c r="TPN201" s="627"/>
      <c r="TPO201" s="627"/>
      <c r="TPP201" s="627"/>
      <c r="TPQ201" s="627"/>
      <c r="TPR201" s="627"/>
      <c r="TPS201" s="627"/>
      <c r="TPT201" s="627"/>
      <c r="TPU201" s="627"/>
      <c r="TPV201" s="627"/>
      <c r="TPW201" s="627"/>
      <c r="TPX201" s="627"/>
      <c r="TPY201" s="627"/>
      <c r="TPZ201" s="627"/>
      <c r="TQA201" s="627"/>
      <c r="TQB201" s="627"/>
      <c r="TQC201" s="627"/>
      <c r="TQD201" s="627"/>
      <c r="TQE201" s="627"/>
      <c r="TQF201" s="627"/>
      <c r="TQG201" s="627"/>
      <c r="TQH201" s="627"/>
      <c r="TQI201" s="627"/>
      <c r="TQJ201" s="627"/>
      <c r="TQK201" s="627"/>
      <c r="TQL201" s="627"/>
      <c r="TQM201" s="627"/>
      <c r="TQN201" s="627"/>
      <c r="TQO201" s="627"/>
      <c r="TQP201" s="627"/>
      <c r="TQQ201" s="627"/>
      <c r="TQR201" s="627"/>
      <c r="TQS201" s="627"/>
      <c r="TQT201" s="627"/>
      <c r="TQU201" s="627"/>
      <c r="TQV201" s="627"/>
      <c r="TQW201" s="627"/>
      <c r="TQX201" s="627"/>
      <c r="TQY201" s="627"/>
      <c r="TQZ201" s="627"/>
      <c r="TRA201" s="627"/>
      <c r="TRB201" s="627"/>
      <c r="TRC201" s="627"/>
      <c r="TRD201" s="627"/>
      <c r="TRE201" s="627"/>
      <c r="TRF201" s="627"/>
      <c r="TRG201" s="627"/>
      <c r="TRH201" s="627"/>
      <c r="TRI201" s="627"/>
      <c r="TRJ201" s="627"/>
      <c r="TRK201" s="627"/>
      <c r="TRL201" s="627"/>
      <c r="TRM201" s="627"/>
      <c r="TRN201" s="627"/>
      <c r="TRO201" s="627"/>
      <c r="TRP201" s="627"/>
      <c r="TRQ201" s="627"/>
      <c r="TRR201" s="627"/>
      <c r="TRS201" s="627"/>
      <c r="TRT201" s="627"/>
      <c r="TRU201" s="627"/>
      <c r="TRV201" s="627"/>
      <c r="TRW201" s="627"/>
      <c r="TRX201" s="627"/>
      <c r="TRY201" s="627"/>
      <c r="TRZ201" s="627"/>
      <c r="TSA201" s="627"/>
      <c r="TSB201" s="627"/>
      <c r="TSC201" s="627"/>
      <c r="TSD201" s="627"/>
      <c r="TSE201" s="627"/>
      <c r="TSF201" s="627"/>
      <c r="TSG201" s="627"/>
      <c r="TSH201" s="627"/>
      <c r="TSI201" s="627"/>
      <c r="TSJ201" s="627"/>
      <c r="TSK201" s="627"/>
      <c r="TSL201" s="627"/>
      <c r="TSM201" s="627"/>
      <c r="TSN201" s="627"/>
      <c r="TSO201" s="627"/>
      <c r="TSP201" s="627"/>
      <c r="TSQ201" s="627"/>
      <c r="TSR201" s="627"/>
      <c r="TSS201" s="627"/>
      <c r="TST201" s="627"/>
      <c r="TSU201" s="627"/>
      <c r="TSV201" s="627"/>
      <c r="TSW201" s="627"/>
      <c r="TSX201" s="627"/>
      <c r="TSY201" s="627"/>
      <c r="TSZ201" s="627"/>
      <c r="TTA201" s="627"/>
      <c r="TTB201" s="627"/>
      <c r="TTC201" s="627"/>
      <c r="TTD201" s="627"/>
      <c r="TTE201" s="627"/>
      <c r="TTF201" s="627"/>
      <c r="TTG201" s="627"/>
      <c r="TTH201" s="627"/>
      <c r="TTI201" s="627"/>
      <c r="TTJ201" s="627"/>
      <c r="TTK201" s="627"/>
      <c r="TTL201" s="627"/>
      <c r="TTM201" s="627"/>
      <c r="TTN201" s="627"/>
      <c r="TTO201" s="627"/>
      <c r="TTP201" s="627"/>
      <c r="TTQ201" s="627"/>
      <c r="TTR201" s="627"/>
      <c r="TTS201" s="627"/>
      <c r="TTT201" s="627"/>
      <c r="TTU201" s="627"/>
      <c r="TTV201" s="627"/>
      <c r="TTW201" s="627"/>
      <c r="TTX201" s="627"/>
      <c r="TTY201" s="627"/>
      <c r="TTZ201" s="627"/>
      <c r="TUA201" s="627"/>
      <c r="TUB201" s="627"/>
      <c r="TUC201" s="627"/>
      <c r="TUD201" s="627"/>
      <c r="TUE201" s="627"/>
      <c r="TUF201" s="627"/>
      <c r="TUG201" s="627"/>
      <c r="TUH201" s="627"/>
      <c r="TUI201" s="627"/>
      <c r="TUJ201" s="627"/>
      <c r="TUK201" s="627"/>
      <c r="TUL201" s="627"/>
      <c r="TUM201" s="627"/>
      <c r="TUN201" s="627"/>
      <c r="TUO201" s="627"/>
      <c r="TUP201" s="627"/>
      <c r="TUQ201" s="627"/>
      <c r="TUR201" s="627"/>
      <c r="TUS201" s="627"/>
      <c r="TUT201" s="627"/>
      <c r="TUU201" s="627"/>
      <c r="TUV201" s="627"/>
      <c r="TUW201" s="627"/>
      <c r="TUX201" s="627"/>
      <c r="TUY201" s="627"/>
      <c r="TUZ201" s="627"/>
      <c r="TVA201" s="627"/>
      <c r="TVB201" s="627"/>
      <c r="TVC201" s="627"/>
      <c r="TVD201" s="627"/>
      <c r="TVE201" s="627"/>
      <c r="TVF201" s="627"/>
      <c r="TVG201" s="627"/>
      <c r="TVH201" s="627"/>
      <c r="TVI201" s="627"/>
      <c r="TVJ201" s="627"/>
      <c r="TVK201" s="627"/>
      <c r="TVL201" s="627"/>
      <c r="TVM201" s="627"/>
      <c r="TVN201" s="627"/>
      <c r="TVO201" s="627"/>
      <c r="TVP201" s="627"/>
      <c r="TVQ201" s="627"/>
      <c r="TVR201" s="627"/>
      <c r="TVS201" s="627"/>
      <c r="TVT201" s="627"/>
      <c r="TVU201" s="627"/>
      <c r="TVV201" s="627"/>
      <c r="TVW201" s="627"/>
      <c r="TVX201" s="627"/>
      <c r="TVY201" s="627"/>
      <c r="TVZ201" s="627"/>
      <c r="TWA201" s="627"/>
      <c r="TWB201" s="627"/>
      <c r="TWC201" s="627"/>
      <c r="TWD201" s="627"/>
      <c r="TWE201" s="627"/>
      <c r="TWF201" s="627"/>
      <c r="TWG201" s="627"/>
      <c r="TWH201" s="627"/>
      <c r="TWI201" s="627"/>
      <c r="TWJ201" s="627"/>
      <c r="TWK201" s="627"/>
      <c r="TWL201" s="627"/>
      <c r="TWM201" s="627"/>
      <c r="TWN201" s="627"/>
      <c r="TWO201" s="627"/>
      <c r="TWP201" s="627"/>
      <c r="TWQ201" s="627"/>
      <c r="TWR201" s="627"/>
      <c r="TWS201" s="627"/>
      <c r="TWT201" s="627"/>
      <c r="TWU201" s="627"/>
      <c r="TWV201" s="627"/>
      <c r="TWW201" s="627"/>
      <c r="TWX201" s="627"/>
      <c r="TWY201" s="627"/>
      <c r="TWZ201" s="627"/>
      <c r="TXA201" s="627"/>
      <c r="TXB201" s="627"/>
      <c r="TXC201" s="627"/>
      <c r="TXD201" s="627"/>
      <c r="TXE201" s="627"/>
      <c r="TXF201" s="627"/>
      <c r="TXG201" s="627"/>
      <c r="TXH201" s="627"/>
      <c r="TXI201" s="627"/>
      <c r="TXJ201" s="627"/>
      <c r="TXK201" s="627"/>
      <c r="TXL201" s="627"/>
      <c r="TXM201" s="627"/>
      <c r="TXN201" s="627"/>
      <c r="TXO201" s="627"/>
      <c r="TXP201" s="627"/>
      <c r="TXQ201" s="627"/>
      <c r="TXR201" s="627"/>
      <c r="TXS201" s="627"/>
      <c r="TXT201" s="627"/>
      <c r="TXU201" s="627"/>
      <c r="TXV201" s="627"/>
      <c r="TXW201" s="627"/>
      <c r="TXX201" s="627"/>
      <c r="TXY201" s="627"/>
      <c r="TXZ201" s="627"/>
      <c r="TYA201" s="627"/>
      <c r="TYB201" s="627"/>
      <c r="TYC201" s="627"/>
      <c r="TYD201" s="627"/>
      <c r="TYE201" s="627"/>
      <c r="TYF201" s="627"/>
      <c r="TYG201" s="627"/>
      <c r="TYH201" s="627"/>
      <c r="TYI201" s="627"/>
      <c r="TYJ201" s="627"/>
      <c r="TYK201" s="627"/>
      <c r="TYL201" s="627"/>
      <c r="TYM201" s="627"/>
      <c r="TYN201" s="627"/>
      <c r="TYO201" s="627"/>
      <c r="TYP201" s="627"/>
      <c r="TYQ201" s="627"/>
      <c r="TYR201" s="627"/>
      <c r="TYS201" s="627"/>
      <c r="TYT201" s="627"/>
      <c r="TYU201" s="627"/>
      <c r="TYV201" s="627"/>
      <c r="TYW201" s="627"/>
      <c r="TYX201" s="627"/>
      <c r="TYY201" s="627"/>
      <c r="TYZ201" s="627"/>
      <c r="TZA201" s="627"/>
      <c r="TZB201" s="627"/>
      <c r="TZC201" s="627"/>
      <c r="TZD201" s="627"/>
      <c r="TZE201" s="627"/>
      <c r="TZF201" s="627"/>
      <c r="TZG201" s="627"/>
      <c r="TZH201" s="627"/>
      <c r="TZI201" s="627"/>
      <c r="TZJ201" s="627"/>
      <c r="TZK201" s="627"/>
      <c r="TZL201" s="627"/>
      <c r="TZM201" s="627"/>
      <c r="TZN201" s="627"/>
      <c r="TZO201" s="627"/>
      <c r="TZP201" s="627"/>
      <c r="TZQ201" s="627"/>
      <c r="TZR201" s="627"/>
      <c r="TZS201" s="627"/>
      <c r="TZT201" s="627"/>
      <c r="TZU201" s="627"/>
      <c r="TZV201" s="627"/>
      <c r="TZW201" s="627"/>
      <c r="TZX201" s="627"/>
      <c r="TZY201" s="627"/>
      <c r="TZZ201" s="627"/>
      <c r="UAA201" s="627"/>
      <c r="UAB201" s="627"/>
      <c r="UAC201" s="627"/>
      <c r="UAD201" s="627"/>
      <c r="UAE201" s="627"/>
      <c r="UAF201" s="627"/>
      <c r="UAG201" s="627"/>
      <c r="UAH201" s="627"/>
      <c r="UAI201" s="627"/>
      <c r="UAJ201" s="627"/>
      <c r="UAK201" s="627"/>
      <c r="UAL201" s="627"/>
      <c r="UAM201" s="627"/>
      <c r="UAN201" s="627"/>
      <c r="UAO201" s="627"/>
      <c r="UAP201" s="627"/>
      <c r="UAQ201" s="627"/>
      <c r="UAR201" s="627"/>
      <c r="UAS201" s="627"/>
      <c r="UAT201" s="627"/>
      <c r="UAU201" s="627"/>
      <c r="UAV201" s="627"/>
      <c r="UAW201" s="627"/>
      <c r="UAX201" s="627"/>
      <c r="UAY201" s="627"/>
      <c r="UAZ201" s="627"/>
      <c r="UBA201" s="627"/>
      <c r="UBB201" s="627"/>
      <c r="UBC201" s="627"/>
      <c r="UBD201" s="627"/>
      <c r="UBE201" s="627"/>
      <c r="UBF201" s="627"/>
      <c r="UBG201" s="627"/>
      <c r="UBH201" s="627"/>
      <c r="UBI201" s="627"/>
      <c r="UBJ201" s="627"/>
      <c r="UBK201" s="627"/>
      <c r="UBL201" s="627"/>
      <c r="UBM201" s="627"/>
      <c r="UBN201" s="627"/>
      <c r="UBO201" s="627"/>
      <c r="UBP201" s="627"/>
      <c r="UBQ201" s="627"/>
      <c r="UBR201" s="627"/>
      <c r="UBS201" s="627"/>
      <c r="UBT201" s="627"/>
      <c r="UBU201" s="627"/>
      <c r="UBV201" s="627"/>
      <c r="UBW201" s="627"/>
      <c r="UBX201" s="627"/>
      <c r="UBY201" s="627"/>
      <c r="UBZ201" s="627"/>
      <c r="UCA201" s="627"/>
      <c r="UCB201" s="627"/>
      <c r="UCC201" s="627"/>
      <c r="UCD201" s="627"/>
      <c r="UCE201" s="627"/>
      <c r="UCF201" s="627"/>
      <c r="UCG201" s="627"/>
      <c r="UCH201" s="627"/>
      <c r="UCI201" s="627"/>
      <c r="UCJ201" s="627"/>
      <c r="UCK201" s="627"/>
      <c r="UCL201" s="627"/>
      <c r="UCM201" s="627"/>
      <c r="UCN201" s="627"/>
      <c r="UCO201" s="627"/>
      <c r="UCP201" s="627"/>
      <c r="UCQ201" s="627"/>
      <c r="UCR201" s="627"/>
      <c r="UCS201" s="627"/>
      <c r="UCT201" s="627"/>
      <c r="UCU201" s="627"/>
      <c r="UCV201" s="627"/>
      <c r="UCW201" s="627"/>
      <c r="UCX201" s="627"/>
      <c r="UCY201" s="627"/>
      <c r="UCZ201" s="627"/>
      <c r="UDA201" s="627"/>
      <c r="UDB201" s="627"/>
      <c r="UDC201" s="627"/>
      <c r="UDD201" s="627"/>
      <c r="UDE201" s="627"/>
      <c r="UDF201" s="627"/>
      <c r="UDG201" s="627"/>
      <c r="UDH201" s="627"/>
      <c r="UDI201" s="627"/>
      <c r="UDJ201" s="627"/>
      <c r="UDK201" s="627"/>
      <c r="UDL201" s="627"/>
      <c r="UDM201" s="627"/>
      <c r="UDN201" s="627"/>
      <c r="UDO201" s="627"/>
      <c r="UDP201" s="627"/>
      <c r="UDQ201" s="627"/>
      <c r="UDR201" s="627"/>
      <c r="UDS201" s="627"/>
      <c r="UDT201" s="627"/>
      <c r="UDU201" s="627"/>
      <c r="UDV201" s="627"/>
      <c r="UDW201" s="627"/>
      <c r="UDX201" s="627"/>
      <c r="UDY201" s="627"/>
      <c r="UDZ201" s="627"/>
      <c r="UEA201" s="627"/>
      <c r="UEB201" s="627"/>
      <c r="UEC201" s="627"/>
      <c r="UED201" s="627"/>
      <c r="UEE201" s="627"/>
      <c r="UEF201" s="627"/>
      <c r="UEG201" s="627"/>
      <c r="UEH201" s="627"/>
      <c r="UEI201" s="627"/>
      <c r="UEJ201" s="627"/>
      <c r="UEK201" s="627"/>
      <c r="UEL201" s="627"/>
      <c r="UEM201" s="627"/>
      <c r="UEN201" s="627"/>
      <c r="UEO201" s="627"/>
      <c r="UEP201" s="627"/>
      <c r="UEQ201" s="627"/>
      <c r="UER201" s="627"/>
      <c r="UES201" s="627"/>
      <c r="UET201" s="627"/>
      <c r="UEU201" s="627"/>
      <c r="UEV201" s="627"/>
      <c r="UEW201" s="627"/>
      <c r="UEX201" s="627"/>
      <c r="UEY201" s="627"/>
      <c r="UEZ201" s="627"/>
      <c r="UFA201" s="627"/>
      <c r="UFB201" s="627"/>
      <c r="UFC201" s="627"/>
      <c r="UFD201" s="627"/>
      <c r="UFE201" s="627"/>
      <c r="UFF201" s="627"/>
      <c r="UFG201" s="627"/>
      <c r="UFH201" s="627"/>
      <c r="UFI201" s="627"/>
      <c r="UFJ201" s="627"/>
      <c r="UFK201" s="627"/>
      <c r="UFL201" s="627"/>
      <c r="UFM201" s="627"/>
      <c r="UFN201" s="627"/>
      <c r="UFO201" s="627"/>
      <c r="UFP201" s="627"/>
      <c r="UFQ201" s="627"/>
      <c r="UFR201" s="627"/>
      <c r="UFS201" s="627"/>
      <c r="UFT201" s="627"/>
      <c r="UFU201" s="627"/>
      <c r="UFV201" s="627"/>
      <c r="UFW201" s="627"/>
      <c r="UFX201" s="627"/>
      <c r="UFY201" s="627"/>
      <c r="UFZ201" s="627"/>
      <c r="UGA201" s="627"/>
      <c r="UGB201" s="627"/>
      <c r="UGC201" s="627"/>
      <c r="UGD201" s="627"/>
      <c r="UGE201" s="627"/>
      <c r="UGF201" s="627"/>
      <c r="UGG201" s="627"/>
      <c r="UGH201" s="627"/>
      <c r="UGI201" s="627"/>
      <c r="UGJ201" s="627"/>
      <c r="UGK201" s="627"/>
      <c r="UGL201" s="627"/>
      <c r="UGM201" s="627"/>
      <c r="UGN201" s="627"/>
      <c r="UGO201" s="627"/>
      <c r="UGP201" s="627"/>
      <c r="UGQ201" s="627"/>
      <c r="UGR201" s="627"/>
      <c r="UGS201" s="627"/>
      <c r="UGT201" s="627"/>
      <c r="UGU201" s="627"/>
      <c r="UGV201" s="627"/>
      <c r="UGW201" s="627"/>
      <c r="UGX201" s="627"/>
      <c r="UGY201" s="627"/>
      <c r="UGZ201" s="627"/>
      <c r="UHA201" s="627"/>
      <c r="UHB201" s="627"/>
      <c r="UHC201" s="627"/>
      <c r="UHD201" s="627"/>
      <c r="UHE201" s="627"/>
      <c r="UHF201" s="627"/>
      <c r="UHG201" s="627"/>
      <c r="UHH201" s="627"/>
      <c r="UHI201" s="627"/>
      <c r="UHJ201" s="627"/>
      <c r="UHK201" s="627"/>
      <c r="UHL201" s="627"/>
      <c r="UHM201" s="627"/>
      <c r="UHN201" s="627"/>
      <c r="UHO201" s="627"/>
      <c r="UHP201" s="627"/>
      <c r="UHQ201" s="627"/>
      <c r="UHR201" s="627"/>
      <c r="UHS201" s="627"/>
      <c r="UHT201" s="627"/>
      <c r="UHU201" s="627"/>
      <c r="UHV201" s="627"/>
      <c r="UHW201" s="627"/>
      <c r="UHX201" s="627"/>
      <c r="UHY201" s="627"/>
      <c r="UHZ201" s="627"/>
      <c r="UIA201" s="627"/>
      <c r="UIB201" s="627"/>
      <c r="UIC201" s="627"/>
      <c r="UID201" s="627"/>
      <c r="UIE201" s="627"/>
      <c r="UIF201" s="627"/>
      <c r="UIG201" s="627"/>
      <c r="UIH201" s="627"/>
      <c r="UII201" s="627"/>
      <c r="UIJ201" s="627"/>
      <c r="UIK201" s="627"/>
      <c r="UIL201" s="627"/>
      <c r="UIM201" s="627"/>
      <c r="UIN201" s="627"/>
      <c r="UIO201" s="627"/>
      <c r="UIP201" s="627"/>
      <c r="UIQ201" s="627"/>
      <c r="UIR201" s="627"/>
      <c r="UIS201" s="627"/>
      <c r="UIT201" s="627"/>
      <c r="UIU201" s="627"/>
      <c r="UIV201" s="627"/>
      <c r="UIW201" s="627"/>
      <c r="UIX201" s="627"/>
      <c r="UIY201" s="627"/>
      <c r="UIZ201" s="627"/>
      <c r="UJA201" s="627"/>
      <c r="UJB201" s="627"/>
      <c r="UJC201" s="627"/>
      <c r="UJD201" s="627"/>
      <c r="UJE201" s="627"/>
      <c r="UJF201" s="627"/>
      <c r="UJG201" s="627"/>
      <c r="UJH201" s="627"/>
      <c r="UJI201" s="627"/>
      <c r="UJJ201" s="627"/>
      <c r="UJK201" s="627"/>
      <c r="UJL201" s="627"/>
      <c r="UJM201" s="627"/>
      <c r="UJN201" s="627"/>
      <c r="UJO201" s="627"/>
      <c r="UJP201" s="627"/>
      <c r="UJQ201" s="627"/>
      <c r="UJR201" s="627"/>
      <c r="UJS201" s="627"/>
      <c r="UJT201" s="627"/>
      <c r="UJU201" s="627"/>
      <c r="UJV201" s="627"/>
      <c r="UJW201" s="627"/>
      <c r="UJX201" s="627"/>
      <c r="UJY201" s="627"/>
      <c r="UJZ201" s="627"/>
      <c r="UKA201" s="627"/>
      <c r="UKB201" s="627"/>
      <c r="UKC201" s="627"/>
      <c r="UKD201" s="627"/>
      <c r="UKE201" s="627"/>
      <c r="UKF201" s="627"/>
      <c r="UKG201" s="627"/>
      <c r="UKH201" s="627"/>
      <c r="UKI201" s="627"/>
      <c r="UKJ201" s="627"/>
      <c r="UKK201" s="627"/>
      <c r="UKL201" s="627"/>
      <c r="UKM201" s="627"/>
      <c r="UKN201" s="627"/>
      <c r="UKO201" s="627"/>
      <c r="UKP201" s="627"/>
      <c r="UKQ201" s="627"/>
      <c r="UKR201" s="627"/>
      <c r="UKS201" s="627"/>
      <c r="UKT201" s="627"/>
      <c r="UKU201" s="627"/>
      <c r="UKV201" s="627"/>
      <c r="UKW201" s="627"/>
      <c r="UKX201" s="627"/>
      <c r="UKY201" s="627"/>
      <c r="UKZ201" s="627"/>
      <c r="ULA201" s="627"/>
      <c r="ULB201" s="627"/>
      <c r="ULC201" s="627"/>
      <c r="ULD201" s="627"/>
      <c r="ULE201" s="627"/>
      <c r="ULF201" s="627"/>
      <c r="ULG201" s="627"/>
      <c r="ULH201" s="627"/>
      <c r="ULI201" s="627"/>
      <c r="ULJ201" s="627"/>
      <c r="ULK201" s="627"/>
      <c r="ULL201" s="627"/>
      <c r="ULM201" s="627"/>
      <c r="ULN201" s="627"/>
      <c r="ULO201" s="627"/>
      <c r="ULP201" s="627"/>
      <c r="ULQ201" s="627"/>
      <c r="ULR201" s="627"/>
      <c r="ULS201" s="627"/>
      <c r="ULT201" s="627"/>
      <c r="ULU201" s="627"/>
      <c r="ULV201" s="627"/>
      <c r="ULW201" s="627"/>
      <c r="ULX201" s="627"/>
      <c r="ULY201" s="627"/>
      <c r="ULZ201" s="627"/>
      <c r="UMA201" s="627"/>
      <c r="UMB201" s="627"/>
      <c r="UMC201" s="627"/>
      <c r="UMD201" s="627"/>
      <c r="UME201" s="627"/>
      <c r="UMF201" s="627"/>
      <c r="UMG201" s="627"/>
      <c r="UMH201" s="627"/>
      <c r="UMI201" s="627"/>
      <c r="UMJ201" s="627"/>
      <c r="UMK201" s="627"/>
      <c r="UML201" s="627"/>
      <c r="UMM201" s="627"/>
      <c r="UMN201" s="627"/>
      <c r="UMO201" s="627"/>
      <c r="UMP201" s="627"/>
      <c r="UMQ201" s="627"/>
      <c r="UMR201" s="627"/>
      <c r="UMS201" s="627"/>
      <c r="UMT201" s="627"/>
      <c r="UMU201" s="627"/>
      <c r="UMV201" s="627"/>
      <c r="UMW201" s="627"/>
      <c r="UMX201" s="627"/>
      <c r="UMY201" s="627"/>
      <c r="UMZ201" s="627"/>
      <c r="UNA201" s="627"/>
      <c r="UNB201" s="627"/>
      <c r="UNC201" s="627"/>
      <c r="UND201" s="627"/>
      <c r="UNE201" s="627"/>
      <c r="UNF201" s="627"/>
      <c r="UNG201" s="627"/>
      <c r="UNH201" s="627"/>
      <c r="UNI201" s="627"/>
      <c r="UNJ201" s="627"/>
      <c r="UNK201" s="627"/>
      <c r="UNL201" s="627"/>
      <c r="UNM201" s="627"/>
      <c r="UNN201" s="627"/>
      <c r="UNO201" s="627"/>
      <c r="UNP201" s="627"/>
      <c r="UNQ201" s="627"/>
      <c r="UNR201" s="627"/>
      <c r="UNS201" s="627"/>
      <c r="UNT201" s="627"/>
      <c r="UNU201" s="627"/>
      <c r="UNV201" s="627"/>
      <c r="UNW201" s="627"/>
      <c r="UNX201" s="627"/>
      <c r="UNY201" s="627"/>
      <c r="UNZ201" s="627"/>
      <c r="UOA201" s="627"/>
      <c r="UOB201" s="627"/>
      <c r="UOC201" s="627"/>
      <c r="UOD201" s="627"/>
      <c r="UOE201" s="627"/>
      <c r="UOF201" s="627"/>
      <c r="UOG201" s="627"/>
      <c r="UOH201" s="627"/>
      <c r="UOI201" s="627"/>
      <c r="UOJ201" s="627"/>
      <c r="UOK201" s="627"/>
      <c r="UOL201" s="627"/>
      <c r="UOM201" s="627"/>
      <c r="UON201" s="627"/>
      <c r="UOO201" s="627"/>
      <c r="UOP201" s="627"/>
      <c r="UOQ201" s="627"/>
      <c r="UOR201" s="627"/>
      <c r="UOS201" s="627"/>
      <c r="UOT201" s="627"/>
      <c r="UOU201" s="627"/>
      <c r="UOV201" s="627"/>
      <c r="UOW201" s="627"/>
      <c r="UOX201" s="627"/>
      <c r="UOY201" s="627"/>
      <c r="UOZ201" s="627"/>
      <c r="UPA201" s="627"/>
      <c r="UPB201" s="627"/>
      <c r="UPC201" s="627"/>
      <c r="UPD201" s="627"/>
      <c r="UPE201" s="627"/>
      <c r="UPF201" s="627"/>
      <c r="UPG201" s="627"/>
      <c r="UPH201" s="627"/>
      <c r="UPI201" s="627"/>
      <c r="UPJ201" s="627"/>
      <c r="UPK201" s="627"/>
      <c r="UPL201" s="627"/>
      <c r="UPM201" s="627"/>
      <c r="UPN201" s="627"/>
      <c r="UPO201" s="627"/>
      <c r="UPP201" s="627"/>
      <c r="UPQ201" s="627"/>
      <c r="UPR201" s="627"/>
      <c r="UPS201" s="627"/>
      <c r="UPT201" s="627"/>
      <c r="UPU201" s="627"/>
      <c r="UPV201" s="627"/>
      <c r="UPW201" s="627"/>
      <c r="UPX201" s="627"/>
      <c r="UPY201" s="627"/>
      <c r="UPZ201" s="627"/>
      <c r="UQA201" s="627"/>
      <c r="UQB201" s="627"/>
      <c r="UQC201" s="627"/>
      <c r="UQD201" s="627"/>
      <c r="UQE201" s="627"/>
      <c r="UQF201" s="627"/>
      <c r="UQG201" s="627"/>
      <c r="UQH201" s="627"/>
      <c r="UQI201" s="627"/>
      <c r="UQJ201" s="627"/>
      <c r="UQK201" s="627"/>
      <c r="UQL201" s="627"/>
      <c r="UQM201" s="627"/>
      <c r="UQN201" s="627"/>
      <c r="UQO201" s="627"/>
      <c r="UQP201" s="627"/>
      <c r="UQQ201" s="627"/>
      <c r="UQR201" s="627"/>
      <c r="UQS201" s="627"/>
      <c r="UQT201" s="627"/>
      <c r="UQU201" s="627"/>
      <c r="UQV201" s="627"/>
      <c r="UQW201" s="627"/>
      <c r="UQX201" s="627"/>
      <c r="UQY201" s="627"/>
      <c r="UQZ201" s="627"/>
      <c r="URA201" s="627"/>
      <c r="URB201" s="627"/>
      <c r="URC201" s="627"/>
      <c r="URD201" s="627"/>
      <c r="URE201" s="627"/>
      <c r="URF201" s="627"/>
      <c r="URG201" s="627"/>
      <c r="URH201" s="627"/>
      <c r="URI201" s="627"/>
      <c r="URJ201" s="627"/>
      <c r="URK201" s="627"/>
      <c r="URL201" s="627"/>
      <c r="URM201" s="627"/>
      <c r="URN201" s="627"/>
      <c r="URO201" s="627"/>
      <c r="URP201" s="627"/>
      <c r="URQ201" s="627"/>
      <c r="URR201" s="627"/>
      <c r="URS201" s="627"/>
      <c r="URT201" s="627"/>
      <c r="URU201" s="627"/>
      <c r="URV201" s="627"/>
      <c r="URW201" s="627"/>
      <c r="URX201" s="627"/>
      <c r="URY201" s="627"/>
      <c r="URZ201" s="627"/>
      <c r="USA201" s="627"/>
      <c r="USB201" s="627"/>
      <c r="USC201" s="627"/>
      <c r="USD201" s="627"/>
      <c r="USE201" s="627"/>
      <c r="USF201" s="627"/>
      <c r="USG201" s="627"/>
      <c r="USH201" s="627"/>
      <c r="USI201" s="627"/>
      <c r="USJ201" s="627"/>
      <c r="USK201" s="627"/>
      <c r="USL201" s="627"/>
      <c r="USM201" s="627"/>
      <c r="USN201" s="627"/>
      <c r="USO201" s="627"/>
      <c r="USP201" s="627"/>
      <c r="USQ201" s="627"/>
      <c r="USR201" s="627"/>
      <c r="USS201" s="627"/>
      <c r="UST201" s="627"/>
      <c r="USU201" s="627"/>
      <c r="USV201" s="627"/>
      <c r="USW201" s="627"/>
      <c r="USX201" s="627"/>
      <c r="USY201" s="627"/>
      <c r="USZ201" s="627"/>
      <c r="UTA201" s="627"/>
      <c r="UTB201" s="627"/>
      <c r="UTC201" s="627"/>
      <c r="UTD201" s="627"/>
      <c r="UTE201" s="627"/>
      <c r="UTF201" s="627"/>
      <c r="UTG201" s="627"/>
      <c r="UTH201" s="627"/>
      <c r="UTI201" s="627"/>
      <c r="UTJ201" s="627"/>
      <c r="UTK201" s="627"/>
      <c r="UTL201" s="627"/>
      <c r="UTM201" s="627"/>
      <c r="UTN201" s="627"/>
      <c r="UTO201" s="627"/>
      <c r="UTP201" s="627"/>
      <c r="UTQ201" s="627"/>
      <c r="UTR201" s="627"/>
      <c r="UTS201" s="627"/>
      <c r="UTT201" s="627"/>
      <c r="UTU201" s="627"/>
      <c r="UTV201" s="627"/>
      <c r="UTW201" s="627"/>
      <c r="UTX201" s="627"/>
      <c r="UTY201" s="627"/>
      <c r="UTZ201" s="627"/>
      <c r="UUA201" s="627"/>
      <c r="UUB201" s="627"/>
      <c r="UUC201" s="627"/>
      <c r="UUD201" s="627"/>
      <c r="UUE201" s="627"/>
      <c r="UUF201" s="627"/>
      <c r="UUG201" s="627"/>
      <c r="UUH201" s="627"/>
      <c r="UUI201" s="627"/>
      <c r="UUJ201" s="627"/>
      <c r="UUK201" s="627"/>
      <c r="UUL201" s="627"/>
      <c r="UUM201" s="627"/>
      <c r="UUN201" s="627"/>
      <c r="UUO201" s="627"/>
      <c r="UUP201" s="627"/>
      <c r="UUQ201" s="627"/>
      <c r="UUR201" s="627"/>
      <c r="UUS201" s="627"/>
      <c r="UUT201" s="627"/>
      <c r="UUU201" s="627"/>
      <c r="UUV201" s="627"/>
      <c r="UUW201" s="627"/>
      <c r="UUX201" s="627"/>
      <c r="UUY201" s="627"/>
      <c r="UUZ201" s="627"/>
      <c r="UVA201" s="627"/>
      <c r="UVB201" s="627"/>
      <c r="UVC201" s="627"/>
      <c r="UVD201" s="627"/>
      <c r="UVE201" s="627"/>
      <c r="UVF201" s="627"/>
      <c r="UVG201" s="627"/>
      <c r="UVH201" s="627"/>
      <c r="UVI201" s="627"/>
      <c r="UVJ201" s="627"/>
      <c r="UVK201" s="627"/>
      <c r="UVL201" s="627"/>
      <c r="UVM201" s="627"/>
      <c r="UVN201" s="627"/>
      <c r="UVO201" s="627"/>
      <c r="UVP201" s="627"/>
      <c r="UVQ201" s="627"/>
      <c r="UVR201" s="627"/>
      <c r="UVS201" s="627"/>
      <c r="UVT201" s="627"/>
      <c r="UVU201" s="627"/>
      <c r="UVV201" s="627"/>
      <c r="UVW201" s="627"/>
      <c r="UVX201" s="627"/>
      <c r="UVY201" s="627"/>
      <c r="UVZ201" s="627"/>
      <c r="UWA201" s="627"/>
      <c r="UWB201" s="627"/>
      <c r="UWC201" s="627"/>
      <c r="UWD201" s="627"/>
      <c r="UWE201" s="627"/>
      <c r="UWF201" s="627"/>
      <c r="UWG201" s="627"/>
      <c r="UWH201" s="627"/>
      <c r="UWI201" s="627"/>
      <c r="UWJ201" s="627"/>
      <c r="UWK201" s="627"/>
      <c r="UWL201" s="627"/>
      <c r="UWM201" s="627"/>
      <c r="UWN201" s="627"/>
      <c r="UWO201" s="627"/>
      <c r="UWP201" s="627"/>
      <c r="UWQ201" s="627"/>
      <c r="UWR201" s="627"/>
      <c r="UWS201" s="627"/>
      <c r="UWT201" s="627"/>
      <c r="UWU201" s="627"/>
      <c r="UWV201" s="627"/>
      <c r="UWW201" s="627"/>
      <c r="UWX201" s="627"/>
      <c r="UWY201" s="627"/>
      <c r="UWZ201" s="627"/>
      <c r="UXA201" s="627"/>
      <c r="UXB201" s="627"/>
      <c r="UXC201" s="627"/>
      <c r="UXD201" s="627"/>
      <c r="UXE201" s="627"/>
      <c r="UXF201" s="627"/>
      <c r="UXG201" s="627"/>
      <c r="UXH201" s="627"/>
      <c r="UXI201" s="627"/>
      <c r="UXJ201" s="627"/>
      <c r="UXK201" s="627"/>
      <c r="UXL201" s="627"/>
      <c r="UXM201" s="627"/>
      <c r="UXN201" s="627"/>
      <c r="UXO201" s="627"/>
      <c r="UXP201" s="627"/>
      <c r="UXQ201" s="627"/>
      <c r="UXR201" s="627"/>
      <c r="UXS201" s="627"/>
      <c r="UXT201" s="627"/>
      <c r="UXU201" s="627"/>
      <c r="UXV201" s="627"/>
      <c r="UXW201" s="627"/>
      <c r="UXX201" s="627"/>
      <c r="UXY201" s="627"/>
      <c r="UXZ201" s="627"/>
      <c r="UYA201" s="627"/>
      <c r="UYB201" s="627"/>
      <c r="UYC201" s="627"/>
      <c r="UYD201" s="627"/>
      <c r="UYE201" s="627"/>
      <c r="UYF201" s="627"/>
      <c r="UYG201" s="627"/>
      <c r="UYH201" s="627"/>
      <c r="UYI201" s="627"/>
      <c r="UYJ201" s="627"/>
      <c r="UYK201" s="627"/>
      <c r="UYL201" s="627"/>
      <c r="UYM201" s="627"/>
      <c r="UYN201" s="627"/>
      <c r="UYO201" s="627"/>
      <c r="UYP201" s="627"/>
      <c r="UYQ201" s="627"/>
      <c r="UYR201" s="627"/>
      <c r="UYS201" s="627"/>
      <c r="UYT201" s="627"/>
      <c r="UYU201" s="627"/>
      <c r="UYV201" s="627"/>
      <c r="UYW201" s="627"/>
      <c r="UYX201" s="627"/>
      <c r="UYY201" s="627"/>
      <c r="UYZ201" s="627"/>
      <c r="UZA201" s="627"/>
      <c r="UZB201" s="627"/>
      <c r="UZC201" s="627"/>
      <c r="UZD201" s="627"/>
      <c r="UZE201" s="627"/>
      <c r="UZF201" s="627"/>
      <c r="UZG201" s="627"/>
      <c r="UZH201" s="627"/>
      <c r="UZI201" s="627"/>
      <c r="UZJ201" s="627"/>
      <c r="UZK201" s="627"/>
      <c r="UZL201" s="627"/>
      <c r="UZM201" s="627"/>
      <c r="UZN201" s="627"/>
      <c r="UZO201" s="627"/>
      <c r="UZP201" s="627"/>
      <c r="UZQ201" s="627"/>
      <c r="UZR201" s="627"/>
      <c r="UZS201" s="627"/>
      <c r="UZT201" s="627"/>
      <c r="UZU201" s="627"/>
      <c r="UZV201" s="627"/>
      <c r="UZW201" s="627"/>
      <c r="UZX201" s="627"/>
      <c r="UZY201" s="627"/>
      <c r="UZZ201" s="627"/>
      <c r="VAA201" s="627"/>
      <c r="VAB201" s="627"/>
      <c r="VAC201" s="627"/>
      <c r="VAD201" s="627"/>
      <c r="VAE201" s="627"/>
      <c r="VAF201" s="627"/>
      <c r="VAG201" s="627"/>
      <c r="VAH201" s="627"/>
      <c r="VAI201" s="627"/>
      <c r="VAJ201" s="627"/>
      <c r="VAK201" s="627"/>
      <c r="VAL201" s="627"/>
      <c r="VAM201" s="627"/>
      <c r="VAN201" s="627"/>
      <c r="VAO201" s="627"/>
      <c r="VAP201" s="627"/>
      <c r="VAQ201" s="627"/>
      <c r="VAR201" s="627"/>
      <c r="VAS201" s="627"/>
      <c r="VAT201" s="627"/>
      <c r="VAU201" s="627"/>
      <c r="VAV201" s="627"/>
      <c r="VAW201" s="627"/>
      <c r="VAX201" s="627"/>
      <c r="VAY201" s="627"/>
      <c r="VAZ201" s="627"/>
      <c r="VBA201" s="627"/>
      <c r="VBB201" s="627"/>
      <c r="VBC201" s="627"/>
      <c r="VBD201" s="627"/>
      <c r="VBE201" s="627"/>
      <c r="VBF201" s="627"/>
      <c r="VBG201" s="627"/>
      <c r="VBH201" s="627"/>
      <c r="VBI201" s="627"/>
      <c r="VBJ201" s="627"/>
      <c r="VBK201" s="627"/>
      <c r="VBL201" s="627"/>
      <c r="VBM201" s="627"/>
      <c r="VBN201" s="627"/>
      <c r="VBO201" s="627"/>
      <c r="VBP201" s="627"/>
      <c r="VBQ201" s="627"/>
      <c r="VBR201" s="627"/>
      <c r="VBS201" s="627"/>
      <c r="VBT201" s="627"/>
      <c r="VBU201" s="627"/>
      <c r="VBV201" s="627"/>
      <c r="VBW201" s="627"/>
      <c r="VBX201" s="627"/>
      <c r="VBY201" s="627"/>
      <c r="VBZ201" s="627"/>
      <c r="VCA201" s="627"/>
      <c r="VCB201" s="627"/>
      <c r="VCC201" s="627"/>
      <c r="VCD201" s="627"/>
      <c r="VCE201" s="627"/>
      <c r="VCF201" s="627"/>
      <c r="VCG201" s="627"/>
      <c r="VCH201" s="627"/>
      <c r="VCI201" s="627"/>
      <c r="VCJ201" s="627"/>
      <c r="VCK201" s="627"/>
      <c r="VCL201" s="627"/>
      <c r="VCM201" s="627"/>
      <c r="VCN201" s="627"/>
      <c r="VCO201" s="627"/>
      <c r="VCP201" s="627"/>
      <c r="VCQ201" s="627"/>
      <c r="VCR201" s="627"/>
      <c r="VCS201" s="627"/>
      <c r="VCT201" s="627"/>
      <c r="VCU201" s="627"/>
      <c r="VCV201" s="627"/>
      <c r="VCW201" s="627"/>
      <c r="VCX201" s="627"/>
      <c r="VCY201" s="627"/>
      <c r="VCZ201" s="627"/>
      <c r="VDA201" s="627"/>
      <c r="VDB201" s="627"/>
      <c r="VDC201" s="627"/>
      <c r="VDD201" s="627"/>
      <c r="VDE201" s="627"/>
      <c r="VDF201" s="627"/>
      <c r="VDG201" s="627"/>
      <c r="VDH201" s="627"/>
      <c r="VDI201" s="627"/>
      <c r="VDJ201" s="627"/>
      <c r="VDK201" s="627"/>
      <c r="VDL201" s="627"/>
      <c r="VDM201" s="627"/>
      <c r="VDN201" s="627"/>
      <c r="VDO201" s="627"/>
      <c r="VDP201" s="627"/>
      <c r="VDQ201" s="627"/>
      <c r="VDR201" s="627"/>
      <c r="VDS201" s="627"/>
      <c r="VDT201" s="627"/>
      <c r="VDU201" s="627"/>
      <c r="VDV201" s="627"/>
      <c r="VDW201" s="627"/>
      <c r="VDX201" s="627"/>
      <c r="VDY201" s="627"/>
      <c r="VDZ201" s="627"/>
      <c r="VEA201" s="627"/>
      <c r="VEB201" s="627"/>
      <c r="VEC201" s="627"/>
      <c r="VED201" s="627"/>
      <c r="VEE201" s="627"/>
      <c r="VEF201" s="627"/>
      <c r="VEG201" s="627"/>
      <c r="VEH201" s="627"/>
      <c r="VEI201" s="627"/>
      <c r="VEJ201" s="627"/>
      <c r="VEK201" s="627"/>
      <c r="VEL201" s="627"/>
      <c r="VEM201" s="627"/>
      <c r="VEN201" s="627"/>
      <c r="VEO201" s="627"/>
      <c r="VEP201" s="627"/>
      <c r="VEQ201" s="627"/>
      <c r="VER201" s="627"/>
      <c r="VES201" s="627"/>
      <c r="VET201" s="627"/>
      <c r="VEU201" s="627"/>
      <c r="VEV201" s="627"/>
      <c r="VEW201" s="627"/>
      <c r="VEX201" s="627"/>
      <c r="VEY201" s="627"/>
      <c r="VEZ201" s="627"/>
      <c r="VFA201" s="627"/>
      <c r="VFB201" s="627"/>
      <c r="VFC201" s="627"/>
      <c r="VFD201" s="627"/>
      <c r="VFE201" s="627"/>
      <c r="VFF201" s="627"/>
      <c r="VFG201" s="627"/>
      <c r="VFH201" s="627"/>
      <c r="VFI201" s="627"/>
      <c r="VFJ201" s="627"/>
      <c r="VFK201" s="627"/>
      <c r="VFL201" s="627"/>
      <c r="VFM201" s="627"/>
      <c r="VFN201" s="627"/>
      <c r="VFO201" s="627"/>
      <c r="VFP201" s="627"/>
      <c r="VFQ201" s="627"/>
      <c r="VFR201" s="627"/>
      <c r="VFS201" s="627"/>
      <c r="VFT201" s="627"/>
      <c r="VFU201" s="627"/>
      <c r="VFV201" s="627"/>
      <c r="VFW201" s="627"/>
      <c r="VFX201" s="627"/>
      <c r="VFY201" s="627"/>
      <c r="VFZ201" s="627"/>
      <c r="VGA201" s="627"/>
      <c r="VGB201" s="627"/>
      <c r="VGC201" s="627"/>
      <c r="VGD201" s="627"/>
      <c r="VGE201" s="627"/>
      <c r="VGF201" s="627"/>
      <c r="VGG201" s="627"/>
      <c r="VGH201" s="627"/>
      <c r="VGI201" s="627"/>
      <c r="VGJ201" s="627"/>
      <c r="VGK201" s="627"/>
      <c r="VGL201" s="627"/>
      <c r="VGM201" s="627"/>
      <c r="VGN201" s="627"/>
      <c r="VGO201" s="627"/>
      <c r="VGP201" s="627"/>
      <c r="VGQ201" s="627"/>
      <c r="VGR201" s="627"/>
      <c r="VGS201" s="627"/>
      <c r="VGT201" s="627"/>
      <c r="VGU201" s="627"/>
      <c r="VGV201" s="627"/>
      <c r="VGW201" s="627"/>
      <c r="VGX201" s="627"/>
      <c r="VGY201" s="627"/>
      <c r="VGZ201" s="627"/>
      <c r="VHA201" s="627"/>
      <c r="VHB201" s="627"/>
      <c r="VHC201" s="627"/>
      <c r="VHD201" s="627"/>
      <c r="VHE201" s="627"/>
      <c r="VHF201" s="627"/>
      <c r="VHG201" s="627"/>
      <c r="VHH201" s="627"/>
      <c r="VHI201" s="627"/>
      <c r="VHJ201" s="627"/>
      <c r="VHK201" s="627"/>
      <c r="VHL201" s="627"/>
      <c r="VHM201" s="627"/>
      <c r="VHN201" s="627"/>
      <c r="VHO201" s="627"/>
      <c r="VHP201" s="627"/>
      <c r="VHQ201" s="627"/>
      <c r="VHR201" s="627"/>
      <c r="VHS201" s="627"/>
      <c r="VHT201" s="627"/>
      <c r="VHU201" s="627"/>
      <c r="VHV201" s="627"/>
      <c r="VHW201" s="627"/>
      <c r="VHX201" s="627"/>
      <c r="VHY201" s="627"/>
      <c r="VHZ201" s="627"/>
      <c r="VIA201" s="627"/>
      <c r="VIB201" s="627"/>
      <c r="VIC201" s="627"/>
      <c r="VID201" s="627"/>
      <c r="VIE201" s="627"/>
      <c r="VIF201" s="627"/>
      <c r="VIG201" s="627"/>
      <c r="VIH201" s="627"/>
      <c r="VII201" s="627"/>
      <c r="VIJ201" s="627"/>
      <c r="VIK201" s="627"/>
      <c r="VIL201" s="627"/>
      <c r="VIM201" s="627"/>
      <c r="VIN201" s="627"/>
      <c r="VIO201" s="627"/>
      <c r="VIP201" s="627"/>
      <c r="VIQ201" s="627"/>
      <c r="VIR201" s="627"/>
      <c r="VIS201" s="627"/>
      <c r="VIT201" s="627"/>
      <c r="VIU201" s="627"/>
      <c r="VIV201" s="627"/>
      <c r="VIW201" s="627"/>
      <c r="VIX201" s="627"/>
      <c r="VIY201" s="627"/>
      <c r="VIZ201" s="627"/>
      <c r="VJA201" s="627"/>
      <c r="VJB201" s="627"/>
      <c r="VJC201" s="627"/>
      <c r="VJD201" s="627"/>
      <c r="VJE201" s="627"/>
      <c r="VJF201" s="627"/>
      <c r="VJG201" s="627"/>
      <c r="VJH201" s="627"/>
      <c r="VJI201" s="627"/>
      <c r="VJJ201" s="627"/>
      <c r="VJK201" s="627"/>
      <c r="VJL201" s="627"/>
      <c r="VJM201" s="627"/>
      <c r="VJN201" s="627"/>
      <c r="VJO201" s="627"/>
      <c r="VJP201" s="627"/>
      <c r="VJQ201" s="627"/>
      <c r="VJR201" s="627"/>
      <c r="VJS201" s="627"/>
      <c r="VJT201" s="627"/>
      <c r="VJU201" s="627"/>
      <c r="VJV201" s="627"/>
      <c r="VJW201" s="627"/>
      <c r="VJX201" s="627"/>
      <c r="VJY201" s="627"/>
      <c r="VJZ201" s="627"/>
      <c r="VKA201" s="627"/>
      <c r="VKB201" s="627"/>
      <c r="VKC201" s="627"/>
      <c r="VKD201" s="627"/>
      <c r="VKE201" s="627"/>
      <c r="VKF201" s="627"/>
      <c r="VKG201" s="627"/>
      <c r="VKH201" s="627"/>
      <c r="VKI201" s="627"/>
      <c r="VKJ201" s="627"/>
      <c r="VKK201" s="627"/>
      <c r="VKL201" s="627"/>
      <c r="VKM201" s="627"/>
      <c r="VKN201" s="627"/>
      <c r="VKO201" s="627"/>
      <c r="VKP201" s="627"/>
      <c r="VKQ201" s="627"/>
      <c r="VKR201" s="627"/>
      <c r="VKS201" s="627"/>
      <c r="VKT201" s="627"/>
      <c r="VKU201" s="627"/>
      <c r="VKV201" s="627"/>
      <c r="VKW201" s="627"/>
      <c r="VKX201" s="627"/>
      <c r="VKY201" s="627"/>
      <c r="VKZ201" s="627"/>
      <c r="VLA201" s="627"/>
      <c r="VLB201" s="627"/>
      <c r="VLC201" s="627"/>
      <c r="VLD201" s="627"/>
      <c r="VLE201" s="627"/>
      <c r="VLF201" s="627"/>
      <c r="VLG201" s="627"/>
      <c r="VLH201" s="627"/>
      <c r="VLI201" s="627"/>
      <c r="VLJ201" s="627"/>
      <c r="VLK201" s="627"/>
      <c r="VLL201" s="627"/>
      <c r="VLM201" s="627"/>
      <c r="VLN201" s="627"/>
      <c r="VLO201" s="627"/>
      <c r="VLP201" s="627"/>
      <c r="VLQ201" s="627"/>
      <c r="VLR201" s="627"/>
      <c r="VLS201" s="627"/>
      <c r="VLT201" s="627"/>
      <c r="VLU201" s="627"/>
      <c r="VLV201" s="627"/>
      <c r="VLW201" s="627"/>
      <c r="VLX201" s="627"/>
      <c r="VLY201" s="627"/>
      <c r="VLZ201" s="627"/>
      <c r="VMA201" s="627"/>
      <c r="VMB201" s="627"/>
      <c r="VMC201" s="627"/>
      <c r="VMD201" s="627"/>
      <c r="VME201" s="627"/>
      <c r="VMF201" s="627"/>
      <c r="VMG201" s="627"/>
      <c r="VMH201" s="627"/>
      <c r="VMI201" s="627"/>
      <c r="VMJ201" s="627"/>
      <c r="VMK201" s="627"/>
      <c r="VML201" s="627"/>
      <c r="VMM201" s="627"/>
      <c r="VMN201" s="627"/>
      <c r="VMO201" s="627"/>
      <c r="VMP201" s="627"/>
      <c r="VMQ201" s="627"/>
      <c r="VMR201" s="627"/>
      <c r="VMS201" s="627"/>
      <c r="VMT201" s="627"/>
      <c r="VMU201" s="627"/>
      <c r="VMV201" s="627"/>
      <c r="VMW201" s="627"/>
      <c r="VMX201" s="627"/>
      <c r="VMY201" s="627"/>
      <c r="VMZ201" s="627"/>
      <c r="VNA201" s="627"/>
      <c r="VNB201" s="627"/>
      <c r="VNC201" s="627"/>
      <c r="VND201" s="627"/>
      <c r="VNE201" s="627"/>
      <c r="VNF201" s="627"/>
      <c r="VNG201" s="627"/>
      <c r="VNH201" s="627"/>
      <c r="VNI201" s="627"/>
      <c r="VNJ201" s="627"/>
      <c r="VNK201" s="627"/>
      <c r="VNL201" s="627"/>
      <c r="VNM201" s="627"/>
      <c r="VNN201" s="627"/>
      <c r="VNO201" s="627"/>
      <c r="VNP201" s="627"/>
      <c r="VNQ201" s="627"/>
      <c r="VNR201" s="627"/>
      <c r="VNS201" s="627"/>
      <c r="VNT201" s="627"/>
      <c r="VNU201" s="627"/>
      <c r="VNV201" s="627"/>
      <c r="VNW201" s="627"/>
      <c r="VNX201" s="627"/>
      <c r="VNY201" s="627"/>
      <c r="VNZ201" s="627"/>
      <c r="VOA201" s="627"/>
      <c r="VOB201" s="627"/>
      <c r="VOC201" s="627"/>
      <c r="VOD201" s="627"/>
      <c r="VOE201" s="627"/>
      <c r="VOF201" s="627"/>
      <c r="VOG201" s="627"/>
      <c r="VOH201" s="627"/>
      <c r="VOI201" s="627"/>
      <c r="VOJ201" s="627"/>
      <c r="VOK201" s="627"/>
      <c r="VOL201" s="627"/>
      <c r="VOM201" s="627"/>
      <c r="VON201" s="627"/>
      <c r="VOO201" s="627"/>
      <c r="VOP201" s="627"/>
      <c r="VOQ201" s="627"/>
      <c r="VOR201" s="627"/>
      <c r="VOS201" s="627"/>
      <c r="VOT201" s="627"/>
      <c r="VOU201" s="627"/>
      <c r="VOV201" s="627"/>
      <c r="VOW201" s="627"/>
      <c r="VOX201" s="627"/>
      <c r="VOY201" s="627"/>
      <c r="VOZ201" s="627"/>
      <c r="VPA201" s="627"/>
      <c r="VPB201" s="627"/>
      <c r="VPC201" s="627"/>
      <c r="VPD201" s="627"/>
      <c r="VPE201" s="627"/>
      <c r="VPF201" s="627"/>
      <c r="VPG201" s="627"/>
      <c r="VPH201" s="627"/>
      <c r="VPI201" s="627"/>
      <c r="VPJ201" s="627"/>
      <c r="VPK201" s="627"/>
      <c r="VPL201" s="627"/>
      <c r="VPM201" s="627"/>
      <c r="VPN201" s="627"/>
      <c r="VPO201" s="627"/>
      <c r="VPP201" s="627"/>
      <c r="VPQ201" s="627"/>
      <c r="VPR201" s="627"/>
      <c r="VPS201" s="627"/>
      <c r="VPT201" s="627"/>
      <c r="VPU201" s="627"/>
      <c r="VPV201" s="627"/>
      <c r="VPW201" s="627"/>
      <c r="VPX201" s="627"/>
      <c r="VPY201" s="627"/>
      <c r="VPZ201" s="627"/>
      <c r="VQA201" s="627"/>
      <c r="VQB201" s="627"/>
      <c r="VQC201" s="627"/>
      <c r="VQD201" s="627"/>
      <c r="VQE201" s="627"/>
      <c r="VQF201" s="627"/>
      <c r="VQG201" s="627"/>
      <c r="VQH201" s="627"/>
      <c r="VQI201" s="627"/>
      <c r="VQJ201" s="627"/>
      <c r="VQK201" s="627"/>
      <c r="VQL201" s="627"/>
      <c r="VQM201" s="627"/>
      <c r="VQN201" s="627"/>
      <c r="VQO201" s="627"/>
      <c r="VQP201" s="627"/>
      <c r="VQQ201" s="627"/>
      <c r="VQR201" s="627"/>
      <c r="VQS201" s="627"/>
      <c r="VQT201" s="627"/>
      <c r="VQU201" s="627"/>
      <c r="VQV201" s="627"/>
      <c r="VQW201" s="627"/>
      <c r="VQX201" s="627"/>
      <c r="VQY201" s="627"/>
      <c r="VQZ201" s="627"/>
      <c r="VRA201" s="627"/>
      <c r="VRB201" s="627"/>
      <c r="VRC201" s="627"/>
      <c r="VRD201" s="627"/>
      <c r="VRE201" s="627"/>
      <c r="VRF201" s="627"/>
      <c r="VRG201" s="627"/>
      <c r="VRH201" s="627"/>
      <c r="VRI201" s="627"/>
      <c r="VRJ201" s="627"/>
      <c r="VRK201" s="627"/>
      <c r="VRL201" s="627"/>
      <c r="VRM201" s="627"/>
      <c r="VRN201" s="627"/>
      <c r="VRO201" s="627"/>
      <c r="VRP201" s="627"/>
      <c r="VRQ201" s="627"/>
      <c r="VRR201" s="627"/>
      <c r="VRS201" s="627"/>
      <c r="VRT201" s="627"/>
      <c r="VRU201" s="627"/>
      <c r="VRV201" s="627"/>
      <c r="VRW201" s="627"/>
      <c r="VRX201" s="627"/>
      <c r="VRY201" s="627"/>
      <c r="VRZ201" s="627"/>
      <c r="VSA201" s="627"/>
      <c r="VSB201" s="627"/>
      <c r="VSC201" s="627"/>
      <c r="VSD201" s="627"/>
      <c r="VSE201" s="627"/>
      <c r="VSF201" s="627"/>
      <c r="VSG201" s="627"/>
      <c r="VSH201" s="627"/>
      <c r="VSI201" s="627"/>
      <c r="VSJ201" s="627"/>
      <c r="VSK201" s="627"/>
      <c r="VSL201" s="627"/>
      <c r="VSM201" s="627"/>
      <c r="VSN201" s="627"/>
      <c r="VSO201" s="627"/>
      <c r="VSP201" s="627"/>
      <c r="VSQ201" s="627"/>
      <c r="VSR201" s="627"/>
      <c r="VSS201" s="627"/>
      <c r="VST201" s="627"/>
      <c r="VSU201" s="627"/>
      <c r="VSV201" s="627"/>
      <c r="VSW201" s="627"/>
      <c r="VSX201" s="627"/>
      <c r="VSY201" s="627"/>
      <c r="VSZ201" s="627"/>
      <c r="VTA201" s="627"/>
      <c r="VTB201" s="627"/>
      <c r="VTC201" s="627"/>
      <c r="VTD201" s="627"/>
      <c r="VTE201" s="627"/>
      <c r="VTF201" s="627"/>
      <c r="VTG201" s="627"/>
      <c r="VTH201" s="627"/>
      <c r="VTI201" s="627"/>
      <c r="VTJ201" s="627"/>
      <c r="VTK201" s="627"/>
      <c r="VTL201" s="627"/>
      <c r="VTM201" s="627"/>
      <c r="VTN201" s="627"/>
      <c r="VTO201" s="627"/>
      <c r="VTP201" s="627"/>
      <c r="VTQ201" s="627"/>
      <c r="VTR201" s="627"/>
      <c r="VTS201" s="627"/>
      <c r="VTT201" s="627"/>
      <c r="VTU201" s="627"/>
      <c r="VTV201" s="627"/>
      <c r="VTW201" s="627"/>
      <c r="VTX201" s="627"/>
      <c r="VTY201" s="627"/>
      <c r="VTZ201" s="627"/>
      <c r="VUA201" s="627"/>
      <c r="VUB201" s="627"/>
      <c r="VUC201" s="627"/>
      <c r="VUD201" s="627"/>
      <c r="VUE201" s="627"/>
      <c r="VUF201" s="627"/>
      <c r="VUG201" s="627"/>
      <c r="VUH201" s="627"/>
      <c r="VUI201" s="627"/>
      <c r="VUJ201" s="627"/>
      <c r="VUK201" s="627"/>
      <c r="VUL201" s="627"/>
      <c r="VUM201" s="627"/>
      <c r="VUN201" s="627"/>
      <c r="VUO201" s="627"/>
      <c r="VUP201" s="627"/>
      <c r="VUQ201" s="627"/>
      <c r="VUR201" s="627"/>
      <c r="VUS201" s="627"/>
      <c r="VUT201" s="627"/>
      <c r="VUU201" s="627"/>
      <c r="VUV201" s="627"/>
      <c r="VUW201" s="627"/>
      <c r="VUX201" s="627"/>
      <c r="VUY201" s="627"/>
      <c r="VUZ201" s="627"/>
      <c r="VVA201" s="627"/>
      <c r="VVB201" s="627"/>
      <c r="VVC201" s="627"/>
      <c r="VVD201" s="627"/>
      <c r="VVE201" s="627"/>
      <c r="VVF201" s="627"/>
      <c r="VVG201" s="627"/>
      <c r="VVH201" s="627"/>
      <c r="VVI201" s="627"/>
      <c r="VVJ201" s="627"/>
      <c r="VVK201" s="627"/>
      <c r="VVL201" s="627"/>
      <c r="VVM201" s="627"/>
      <c r="VVN201" s="627"/>
      <c r="VVO201" s="627"/>
      <c r="VVP201" s="627"/>
      <c r="VVQ201" s="627"/>
      <c r="VVR201" s="627"/>
      <c r="VVS201" s="627"/>
      <c r="VVT201" s="627"/>
      <c r="VVU201" s="627"/>
      <c r="VVV201" s="627"/>
      <c r="VVW201" s="627"/>
      <c r="VVX201" s="627"/>
      <c r="VVY201" s="627"/>
      <c r="VVZ201" s="627"/>
      <c r="VWA201" s="627"/>
      <c r="VWB201" s="627"/>
      <c r="VWC201" s="627"/>
      <c r="VWD201" s="627"/>
      <c r="VWE201" s="627"/>
      <c r="VWF201" s="627"/>
      <c r="VWG201" s="627"/>
      <c r="VWH201" s="627"/>
      <c r="VWI201" s="627"/>
      <c r="VWJ201" s="627"/>
      <c r="VWK201" s="627"/>
      <c r="VWL201" s="627"/>
      <c r="VWM201" s="627"/>
      <c r="VWN201" s="627"/>
      <c r="VWO201" s="627"/>
      <c r="VWP201" s="627"/>
      <c r="VWQ201" s="627"/>
      <c r="VWR201" s="627"/>
      <c r="VWS201" s="627"/>
      <c r="VWT201" s="627"/>
      <c r="VWU201" s="627"/>
      <c r="VWV201" s="627"/>
      <c r="VWW201" s="627"/>
      <c r="VWX201" s="627"/>
      <c r="VWY201" s="627"/>
      <c r="VWZ201" s="627"/>
      <c r="VXA201" s="627"/>
      <c r="VXB201" s="627"/>
      <c r="VXC201" s="627"/>
      <c r="VXD201" s="627"/>
      <c r="VXE201" s="627"/>
      <c r="VXF201" s="627"/>
      <c r="VXG201" s="627"/>
      <c r="VXH201" s="627"/>
      <c r="VXI201" s="627"/>
      <c r="VXJ201" s="627"/>
      <c r="VXK201" s="627"/>
      <c r="VXL201" s="627"/>
      <c r="VXM201" s="627"/>
      <c r="VXN201" s="627"/>
      <c r="VXO201" s="627"/>
      <c r="VXP201" s="627"/>
      <c r="VXQ201" s="627"/>
      <c r="VXR201" s="627"/>
      <c r="VXS201" s="627"/>
      <c r="VXT201" s="627"/>
      <c r="VXU201" s="627"/>
      <c r="VXV201" s="627"/>
      <c r="VXW201" s="627"/>
      <c r="VXX201" s="627"/>
      <c r="VXY201" s="627"/>
      <c r="VXZ201" s="627"/>
      <c r="VYA201" s="627"/>
      <c r="VYB201" s="627"/>
      <c r="VYC201" s="627"/>
      <c r="VYD201" s="627"/>
      <c r="VYE201" s="627"/>
      <c r="VYF201" s="627"/>
      <c r="VYG201" s="627"/>
      <c r="VYH201" s="627"/>
      <c r="VYI201" s="627"/>
      <c r="VYJ201" s="627"/>
      <c r="VYK201" s="627"/>
      <c r="VYL201" s="627"/>
      <c r="VYM201" s="627"/>
      <c r="VYN201" s="627"/>
      <c r="VYO201" s="627"/>
      <c r="VYP201" s="627"/>
      <c r="VYQ201" s="627"/>
      <c r="VYR201" s="627"/>
      <c r="VYS201" s="627"/>
      <c r="VYT201" s="627"/>
      <c r="VYU201" s="627"/>
      <c r="VYV201" s="627"/>
      <c r="VYW201" s="627"/>
      <c r="VYX201" s="627"/>
      <c r="VYY201" s="627"/>
      <c r="VYZ201" s="627"/>
      <c r="VZA201" s="627"/>
      <c r="VZB201" s="627"/>
      <c r="VZC201" s="627"/>
      <c r="VZD201" s="627"/>
      <c r="VZE201" s="627"/>
      <c r="VZF201" s="627"/>
      <c r="VZG201" s="627"/>
      <c r="VZH201" s="627"/>
      <c r="VZI201" s="627"/>
      <c r="VZJ201" s="627"/>
      <c r="VZK201" s="627"/>
      <c r="VZL201" s="627"/>
      <c r="VZM201" s="627"/>
      <c r="VZN201" s="627"/>
      <c r="VZO201" s="627"/>
      <c r="VZP201" s="627"/>
      <c r="VZQ201" s="627"/>
      <c r="VZR201" s="627"/>
      <c r="VZS201" s="627"/>
      <c r="VZT201" s="627"/>
      <c r="VZU201" s="627"/>
      <c r="VZV201" s="627"/>
      <c r="VZW201" s="627"/>
      <c r="VZX201" s="627"/>
      <c r="VZY201" s="627"/>
      <c r="VZZ201" s="627"/>
      <c r="WAA201" s="627"/>
      <c r="WAB201" s="627"/>
      <c r="WAC201" s="627"/>
      <c r="WAD201" s="627"/>
      <c r="WAE201" s="627"/>
      <c r="WAF201" s="627"/>
      <c r="WAG201" s="627"/>
      <c r="WAH201" s="627"/>
      <c r="WAI201" s="627"/>
      <c r="WAJ201" s="627"/>
      <c r="WAK201" s="627"/>
      <c r="WAL201" s="627"/>
      <c r="WAM201" s="627"/>
      <c r="WAN201" s="627"/>
      <c r="WAO201" s="627"/>
      <c r="WAP201" s="627"/>
      <c r="WAQ201" s="627"/>
      <c r="WAR201" s="627"/>
      <c r="WAS201" s="627"/>
      <c r="WAT201" s="627"/>
      <c r="WAU201" s="627"/>
      <c r="WAV201" s="627"/>
      <c r="WAW201" s="627"/>
      <c r="WAX201" s="627"/>
      <c r="WAY201" s="627"/>
      <c r="WAZ201" s="627"/>
      <c r="WBA201" s="627"/>
      <c r="WBB201" s="627"/>
      <c r="WBC201" s="627"/>
      <c r="WBD201" s="627"/>
      <c r="WBE201" s="627"/>
      <c r="WBF201" s="627"/>
      <c r="WBG201" s="627"/>
      <c r="WBH201" s="627"/>
      <c r="WBI201" s="627"/>
      <c r="WBJ201" s="627"/>
      <c r="WBK201" s="627"/>
      <c r="WBL201" s="627"/>
      <c r="WBM201" s="627"/>
      <c r="WBN201" s="627"/>
      <c r="WBO201" s="627"/>
      <c r="WBP201" s="627"/>
      <c r="WBQ201" s="627"/>
      <c r="WBR201" s="627"/>
      <c r="WBS201" s="627"/>
      <c r="WBT201" s="627"/>
      <c r="WBU201" s="627"/>
      <c r="WBV201" s="627"/>
      <c r="WBW201" s="627"/>
      <c r="WBX201" s="627"/>
      <c r="WBY201" s="627"/>
      <c r="WBZ201" s="627"/>
      <c r="WCA201" s="627"/>
      <c r="WCB201" s="627"/>
      <c r="WCC201" s="627"/>
      <c r="WCD201" s="627"/>
      <c r="WCE201" s="627"/>
      <c r="WCF201" s="627"/>
      <c r="WCG201" s="627"/>
      <c r="WCH201" s="627"/>
      <c r="WCI201" s="627"/>
      <c r="WCJ201" s="627"/>
      <c r="WCK201" s="627"/>
      <c r="WCL201" s="627"/>
      <c r="WCM201" s="627"/>
      <c r="WCN201" s="627"/>
      <c r="WCO201" s="627"/>
      <c r="WCP201" s="627"/>
      <c r="WCQ201" s="627"/>
      <c r="WCR201" s="627"/>
      <c r="WCS201" s="627"/>
      <c r="WCT201" s="627"/>
      <c r="WCU201" s="627"/>
      <c r="WCV201" s="627"/>
      <c r="WCW201" s="627"/>
      <c r="WCX201" s="627"/>
      <c r="WCY201" s="627"/>
      <c r="WCZ201" s="627"/>
      <c r="WDA201" s="627"/>
      <c r="WDB201" s="627"/>
      <c r="WDC201" s="627"/>
      <c r="WDD201" s="627"/>
      <c r="WDE201" s="627"/>
      <c r="WDF201" s="627"/>
      <c r="WDG201" s="627"/>
      <c r="WDH201" s="627"/>
      <c r="WDI201" s="627"/>
      <c r="WDJ201" s="627"/>
      <c r="WDK201" s="627"/>
      <c r="WDL201" s="627"/>
      <c r="WDM201" s="627"/>
      <c r="WDN201" s="627"/>
      <c r="WDO201" s="627"/>
      <c r="WDP201" s="627"/>
      <c r="WDQ201" s="627"/>
      <c r="WDR201" s="627"/>
      <c r="WDS201" s="627"/>
      <c r="WDT201" s="627"/>
      <c r="WDU201" s="627"/>
      <c r="WDV201" s="627"/>
      <c r="WDW201" s="627"/>
      <c r="WDX201" s="627"/>
      <c r="WDY201" s="627"/>
      <c r="WDZ201" s="627"/>
      <c r="WEA201" s="627"/>
      <c r="WEB201" s="627"/>
      <c r="WEC201" s="627"/>
      <c r="WED201" s="627"/>
      <c r="WEE201" s="627"/>
      <c r="WEF201" s="627"/>
      <c r="WEG201" s="627"/>
      <c r="WEH201" s="627"/>
      <c r="WEI201" s="627"/>
      <c r="WEJ201" s="627"/>
      <c r="WEK201" s="627"/>
      <c r="WEL201" s="627"/>
      <c r="WEM201" s="627"/>
      <c r="WEN201" s="627"/>
      <c r="WEO201" s="627"/>
      <c r="WEP201" s="627"/>
      <c r="WEQ201" s="627"/>
      <c r="WER201" s="627"/>
      <c r="WES201" s="627"/>
      <c r="WET201" s="627"/>
      <c r="WEU201" s="627"/>
      <c r="WEV201" s="627"/>
      <c r="WEW201" s="627"/>
      <c r="WEX201" s="627"/>
      <c r="WEY201" s="627"/>
      <c r="WEZ201" s="627"/>
      <c r="WFA201" s="627"/>
      <c r="WFB201" s="627"/>
      <c r="WFC201" s="627"/>
      <c r="WFD201" s="627"/>
      <c r="WFE201" s="627"/>
      <c r="WFF201" s="627"/>
      <c r="WFG201" s="627"/>
      <c r="WFH201" s="627"/>
      <c r="WFI201" s="627"/>
      <c r="WFJ201" s="627"/>
      <c r="WFK201" s="627"/>
      <c r="WFL201" s="627"/>
      <c r="WFM201" s="627"/>
      <c r="WFN201" s="627"/>
      <c r="WFO201" s="627"/>
      <c r="WFP201" s="627"/>
      <c r="WFQ201" s="627"/>
      <c r="WFR201" s="627"/>
      <c r="WFS201" s="627"/>
      <c r="WFT201" s="627"/>
      <c r="WFU201" s="627"/>
      <c r="WFV201" s="627"/>
      <c r="WFW201" s="627"/>
      <c r="WFX201" s="627"/>
      <c r="WFY201" s="627"/>
      <c r="WFZ201" s="627"/>
      <c r="WGA201" s="627"/>
      <c r="WGB201" s="627"/>
      <c r="WGC201" s="627"/>
      <c r="WGD201" s="627"/>
      <c r="WGE201" s="627"/>
      <c r="WGF201" s="627"/>
      <c r="WGG201" s="627"/>
      <c r="WGH201" s="627"/>
      <c r="WGI201" s="627"/>
      <c r="WGJ201" s="627"/>
      <c r="WGK201" s="627"/>
      <c r="WGL201" s="627"/>
      <c r="WGM201" s="627"/>
      <c r="WGN201" s="627"/>
      <c r="WGO201" s="627"/>
      <c r="WGP201" s="627"/>
      <c r="WGQ201" s="627"/>
      <c r="WGR201" s="627"/>
      <c r="WGS201" s="627"/>
      <c r="WGT201" s="627"/>
      <c r="WGU201" s="627"/>
      <c r="WGV201" s="627"/>
      <c r="WGW201" s="627"/>
      <c r="WGX201" s="627"/>
      <c r="WGY201" s="627"/>
      <c r="WGZ201" s="627"/>
      <c r="WHA201" s="627"/>
      <c r="WHB201" s="627"/>
      <c r="WHC201" s="627"/>
      <c r="WHD201" s="627"/>
      <c r="WHE201" s="627"/>
      <c r="WHF201" s="627"/>
      <c r="WHG201" s="627"/>
      <c r="WHH201" s="627"/>
      <c r="WHI201" s="627"/>
      <c r="WHJ201" s="627"/>
      <c r="WHK201" s="627"/>
      <c r="WHL201" s="627"/>
      <c r="WHM201" s="627"/>
      <c r="WHN201" s="627"/>
      <c r="WHO201" s="627"/>
      <c r="WHP201" s="627"/>
      <c r="WHQ201" s="627"/>
      <c r="WHR201" s="627"/>
      <c r="WHS201" s="627"/>
      <c r="WHT201" s="627"/>
      <c r="WHU201" s="627"/>
      <c r="WHV201" s="627"/>
      <c r="WHW201" s="627"/>
      <c r="WHX201" s="627"/>
      <c r="WHY201" s="627"/>
      <c r="WHZ201" s="627"/>
      <c r="WIA201" s="627"/>
      <c r="WIB201" s="627"/>
      <c r="WIC201" s="627"/>
      <c r="WID201" s="627"/>
      <c r="WIE201" s="627"/>
      <c r="WIF201" s="627"/>
      <c r="WIG201" s="627"/>
      <c r="WIH201" s="627"/>
      <c r="WII201" s="627"/>
      <c r="WIJ201" s="627"/>
      <c r="WIK201" s="627"/>
      <c r="WIL201" s="627"/>
      <c r="WIM201" s="627"/>
      <c r="WIN201" s="627"/>
      <c r="WIO201" s="627"/>
      <c r="WIP201" s="627"/>
      <c r="WIQ201" s="627"/>
      <c r="WIR201" s="627"/>
      <c r="WIS201" s="627"/>
      <c r="WIT201" s="627"/>
      <c r="WIU201" s="627"/>
      <c r="WIV201" s="627"/>
      <c r="WIW201" s="627"/>
      <c r="WIX201" s="627"/>
      <c r="WIY201" s="627"/>
      <c r="WIZ201" s="627"/>
      <c r="WJA201" s="627"/>
      <c r="WJB201" s="627"/>
      <c r="WJC201" s="627"/>
      <c r="WJD201" s="627"/>
      <c r="WJE201" s="627"/>
      <c r="WJF201" s="627"/>
      <c r="WJG201" s="627"/>
      <c r="WJH201" s="627"/>
      <c r="WJI201" s="627"/>
      <c r="WJJ201" s="627"/>
      <c r="WJK201" s="627"/>
      <c r="WJL201" s="627"/>
      <c r="WJM201" s="627"/>
      <c r="WJN201" s="627"/>
      <c r="WJO201" s="627"/>
      <c r="WJP201" s="627"/>
      <c r="WJQ201" s="627"/>
      <c r="WJR201" s="627"/>
      <c r="WJS201" s="627"/>
      <c r="WJT201" s="627"/>
      <c r="WJU201" s="627"/>
      <c r="WJV201" s="627"/>
      <c r="WJW201" s="627"/>
      <c r="WJX201" s="627"/>
      <c r="WJY201" s="627"/>
      <c r="WJZ201" s="627"/>
      <c r="WKA201" s="627"/>
      <c r="WKB201" s="627"/>
      <c r="WKC201" s="627"/>
      <c r="WKD201" s="627"/>
      <c r="WKE201" s="627"/>
      <c r="WKF201" s="627"/>
      <c r="WKG201" s="627"/>
      <c r="WKH201" s="627"/>
      <c r="WKI201" s="627"/>
      <c r="WKJ201" s="627"/>
      <c r="WKK201" s="627"/>
      <c r="WKL201" s="627"/>
      <c r="WKM201" s="627"/>
      <c r="WKN201" s="627"/>
      <c r="WKO201" s="627"/>
      <c r="WKP201" s="627"/>
      <c r="WKQ201" s="627"/>
      <c r="WKR201" s="627"/>
      <c r="WKS201" s="627"/>
      <c r="WKT201" s="627"/>
      <c r="WKU201" s="627"/>
      <c r="WKV201" s="627"/>
      <c r="WKW201" s="627"/>
      <c r="WKX201" s="627"/>
      <c r="WKY201" s="627"/>
      <c r="WKZ201" s="627"/>
      <c r="WLA201" s="627"/>
      <c r="WLB201" s="627"/>
      <c r="WLC201" s="627"/>
      <c r="WLD201" s="627"/>
      <c r="WLE201" s="627"/>
      <c r="WLF201" s="627"/>
      <c r="WLG201" s="627"/>
      <c r="WLH201" s="627"/>
      <c r="WLI201" s="627"/>
      <c r="WLJ201" s="627"/>
      <c r="WLK201" s="627"/>
      <c r="WLL201" s="627"/>
      <c r="WLM201" s="627"/>
      <c r="WLN201" s="627"/>
      <c r="WLO201" s="627"/>
      <c r="WLP201" s="627"/>
      <c r="WLQ201" s="627"/>
      <c r="WLR201" s="627"/>
      <c r="WLS201" s="627"/>
      <c r="WLT201" s="627"/>
      <c r="WLU201" s="627"/>
      <c r="WLV201" s="627"/>
      <c r="WLW201" s="627"/>
      <c r="WLX201" s="627"/>
      <c r="WLY201" s="627"/>
      <c r="WLZ201" s="627"/>
      <c r="WMA201" s="627"/>
      <c r="WMB201" s="627"/>
      <c r="WMC201" s="627"/>
      <c r="WMD201" s="627"/>
      <c r="WME201" s="627"/>
      <c r="WMF201" s="627"/>
      <c r="WMG201" s="627"/>
      <c r="WMH201" s="627"/>
      <c r="WMI201" s="627"/>
      <c r="WMJ201" s="627"/>
      <c r="WMK201" s="627"/>
      <c r="WML201" s="627"/>
      <c r="WMM201" s="627"/>
      <c r="WMN201" s="627"/>
      <c r="WMO201" s="627"/>
      <c r="WMP201" s="627"/>
      <c r="WMQ201" s="627"/>
      <c r="WMR201" s="627"/>
      <c r="WMS201" s="627"/>
      <c r="WMT201" s="627"/>
      <c r="WMU201" s="627"/>
      <c r="WMV201" s="627"/>
      <c r="WMW201" s="627"/>
      <c r="WMX201" s="627"/>
      <c r="WMY201" s="627"/>
      <c r="WMZ201" s="627"/>
      <c r="WNA201" s="627"/>
      <c r="WNB201" s="627"/>
      <c r="WNC201" s="627"/>
      <c r="WND201" s="627"/>
      <c r="WNE201" s="627"/>
      <c r="WNF201" s="627"/>
      <c r="WNG201" s="627"/>
      <c r="WNH201" s="627"/>
      <c r="WNI201" s="627"/>
      <c r="WNJ201" s="627"/>
      <c r="WNK201" s="627"/>
      <c r="WNL201" s="627"/>
      <c r="WNM201" s="627"/>
      <c r="WNN201" s="627"/>
      <c r="WNO201" s="627"/>
      <c r="WNP201" s="627"/>
      <c r="WNQ201" s="627"/>
      <c r="WNR201" s="627"/>
      <c r="WNS201" s="627"/>
      <c r="WNT201" s="627"/>
      <c r="WNU201" s="627"/>
      <c r="WNV201" s="627"/>
      <c r="WNW201" s="627"/>
      <c r="WNX201" s="627"/>
      <c r="WNY201" s="627"/>
      <c r="WNZ201" s="627"/>
      <c r="WOA201" s="627"/>
      <c r="WOB201" s="627"/>
      <c r="WOC201" s="627"/>
      <c r="WOD201" s="627"/>
      <c r="WOE201" s="627"/>
      <c r="WOF201" s="627"/>
      <c r="WOG201" s="627"/>
      <c r="WOH201" s="627"/>
      <c r="WOI201" s="627"/>
      <c r="WOJ201" s="627"/>
      <c r="WOK201" s="627"/>
      <c r="WOL201" s="627"/>
      <c r="WOM201" s="627"/>
      <c r="WON201" s="627"/>
      <c r="WOO201" s="627"/>
      <c r="WOP201" s="627"/>
      <c r="WOQ201" s="627"/>
      <c r="WOR201" s="627"/>
      <c r="WOS201" s="627"/>
      <c r="WOT201" s="627"/>
      <c r="WOU201" s="627"/>
      <c r="WOV201" s="627"/>
      <c r="WOW201" s="627"/>
      <c r="WOX201" s="627"/>
      <c r="WOY201" s="627"/>
      <c r="WOZ201" s="627"/>
      <c r="WPA201" s="627"/>
      <c r="WPB201" s="627"/>
      <c r="WPC201" s="627"/>
      <c r="WPD201" s="627"/>
      <c r="WPE201" s="627"/>
      <c r="WPF201" s="627"/>
      <c r="WPG201" s="627"/>
      <c r="WPH201" s="627"/>
      <c r="WPI201" s="627"/>
      <c r="WPJ201" s="627"/>
      <c r="WPK201" s="627"/>
      <c r="WPL201" s="627"/>
      <c r="WPM201" s="627"/>
      <c r="WPN201" s="627"/>
      <c r="WPO201" s="627"/>
      <c r="WPP201" s="627"/>
      <c r="WPQ201" s="627"/>
      <c r="WPR201" s="627"/>
      <c r="WPS201" s="627"/>
      <c r="WPT201" s="627"/>
      <c r="WPU201" s="627"/>
      <c r="WPV201" s="627"/>
      <c r="WPW201" s="627"/>
      <c r="WPX201" s="627"/>
      <c r="WPY201" s="627"/>
      <c r="WPZ201" s="627"/>
      <c r="WQA201" s="627"/>
      <c r="WQB201" s="627"/>
      <c r="WQC201" s="627"/>
      <c r="WQD201" s="627"/>
      <c r="WQE201" s="627"/>
      <c r="WQF201" s="627"/>
      <c r="WQG201" s="627"/>
      <c r="WQH201" s="627"/>
      <c r="WQI201" s="627"/>
      <c r="WQJ201" s="627"/>
      <c r="WQK201" s="627"/>
      <c r="WQL201" s="627"/>
      <c r="WQM201" s="627"/>
      <c r="WQN201" s="627"/>
      <c r="WQO201" s="627"/>
      <c r="WQP201" s="627"/>
      <c r="WQQ201" s="627"/>
      <c r="WQR201" s="627"/>
      <c r="WQS201" s="627"/>
      <c r="WQT201" s="627"/>
      <c r="WQU201" s="627"/>
      <c r="WQV201" s="627"/>
      <c r="WQW201" s="627"/>
      <c r="WQX201" s="627"/>
      <c r="WQY201" s="627"/>
      <c r="WQZ201" s="627"/>
      <c r="WRA201" s="627"/>
      <c r="WRB201" s="627"/>
      <c r="WRC201" s="627"/>
      <c r="WRD201" s="627"/>
      <c r="WRE201" s="627"/>
      <c r="WRF201" s="627"/>
      <c r="WRG201" s="627"/>
      <c r="WRH201" s="627"/>
      <c r="WRI201" s="627"/>
      <c r="WRJ201" s="627"/>
      <c r="WRK201" s="627"/>
      <c r="WRL201" s="627"/>
      <c r="WRM201" s="627"/>
      <c r="WRN201" s="627"/>
      <c r="WRO201" s="627"/>
      <c r="WRP201" s="627"/>
      <c r="WRQ201" s="627"/>
      <c r="WRR201" s="627"/>
      <c r="WRS201" s="627"/>
      <c r="WRT201" s="627"/>
      <c r="WRU201" s="627"/>
      <c r="WRV201" s="627"/>
      <c r="WRW201" s="627"/>
      <c r="WRX201" s="627"/>
      <c r="WRY201" s="627"/>
      <c r="WRZ201" s="627"/>
      <c r="WSA201" s="627"/>
      <c r="WSB201" s="627"/>
      <c r="WSC201" s="627"/>
      <c r="WSD201" s="627"/>
      <c r="WSE201" s="627"/>
      <c r="WSF201" s="627"/>
      <c r="WSG201" s="627"/>
      <c r="WSH201" s="627"/>
      <c r="WSI201" s="627"/>
      <c r="WSJ201" s="627"/>
      <c r="WSK201" s="627"/>
      <c r="WSL201" s="627"/>
      <c r="WSM201" s="627"/>
      <c r="WSN201" s="627"/>
      <c r="WSO201" s="627"/>
      <c r="WSP201" s="627"/>
      <c r="WSQ201" s="627"/>
      <c r="WSR201" s="627"/>
      <c r="WSS201" s="627"/>
      <c r="WST201" s="627"/>
      <c r="WSU201" s="627"/>
      <c r="WSV201" s="627"/>
      <c r="WSW201" s="627"/>
      <c r="WSX201" s="627"/>
      <c r="WSY201" s="627"/>
      <c r="WSZ201" s="627"/>
      <c r="WTA201" s="627"/>
      <c r="WTB201" s="627"/>
      <c r="WTC201" s="627"/>
      <c r="WTD201" s="627"/>
      <c r="WTE201" s="627"/>
      <c r="WTF201" s="627"/>
      <c r="WTG201" s="627"/>
      <c r="WTH201" s="627"/>
      <c r="WTI201" s="627"/>
      <c r="WTJ201" s="627"/>
      <c r="WTK201" s="627"/>
      <c r="WTL201" s="627"/>
      <c r="WTM201" s="627"/>
      <c r="WTN201" s="627"/>
      <c r="WTO201" s="627"/>
      <c r="WTP201" s="627"/>
      <c r="WTQ201" s="627"/>
      <c r="WTR201" s="627"/>
      <c r="WTS201" s="627"/>
      <c r="WTT201" s="627"/>
      <c r="WTU201" s="627"/>
      <c r="WTV201" s="627"/>
      <c r="WTW201" s="627"/>
      <c r="WTX201" s="627"/>
      <c r="WTY201" s="627"/>
      <c r="WTZ201" s="627"/>
      <c r="WUA201" s="627"/>
      <c r="WUB201" s="627"/>
      <c r="WUC201" s="627"/>
      <c r="WUD201" s="627"/>
      <c r="WUE201" s="627"/>
      <c r="WUF201" s="627"/>
      <c r="WUG201" s="627"/>
      <c r="WUH201" s="627"/>
      <c r="WUI201" s="627"/>
      <c r="WUJ201" s="627"/>
      <c r="WUK201" s="627"/>
      <c r="WUL201" s="627"/>
      <c r="WUM201" s="627"/>
      <c r="WUN201" s="627"/>
      <c r="WUO201" s="627"/>
      <c r="WUP201" s="627"/>
    </row>
    <row r="202" spans="1:16110" s="627" customFormat="1" ht="25.5" x14ac:dyDescent="0.25">
      <c r="A202" s="656" t="s">
        <v>475</v>
      </c>
      <c r="B202" s="546" t="s">
        <v>476</v>
      </c>
      <c r="C202" s="625" t="s">
        <v>199</v>
      </c>
      <c r="D202" s="617">
        <v>691</v>
      </c>
      <c r="E202" s="641">
        <v>667</v>
      </c>
      <c r="F202" s="641">
        <v>667</v>
      </c>
      <c r="G202" s="641">
        <v>667</v>
      </c>
      <c r="H202" s="642">
        <v>667</v>
      </c>
      <c r="I202" s="643">
        <f t="shared" si="178"/>
        <v>1</v>
      </c>
      <c r="J202" s="644">
        <f t="shared" si="179"/>
        <v>1</v>
      </c>
      <c r="K202" s="617">
        <v>888</v>
      </c>
      <c r="L202" s="641">
        <v>880</v>
      </c>
      <c r="M202" s="641">
        <v>880</v>
      </c>
      <c r="N202" s="641">
        <v>880</v>
      </c>
      <c r="O202" s="642">
        <v>590</v>
      </c>
      <c r="P202" s="643">
        <f t="shared" si="230"/>
        <v>1</v>
      </c>
      <c r="Q202" s="644">
        <f t="shared" si="231"/>
        <v>1</v>
      </c>
      <c r="R202" s="617">
        <v>513</v>
      </c>
      <c r="S202" s="641">
        <v>513</v>
      </c>
      <c r="T202" s="641">
        <v>513</v>
      </c>
      <c r="U202" s="641">
        <v>513</v>
      </c>
      <c r="V202" s="642">
        <v>513</v>
      </c>
      <c r="W202" s="643">
        <f t="shared" si="176"/>
        <v>1</v>
      </c>
      <c r="X202" s="644">
        <f t="shared" si="177"/>
        <v>1</v>
      </c>
      <c r="Y202" s="617">
        <v>396</v>
      </c>
      <c r="Z202" s="641">
        <v>392</v>
      </c>
      <c r="AA202" s="641">
        <v>392</v>
      </c>
      <c r="AB202" s="641">
        <v>392</v>
      </c>
      <c r="AC202" s="642">
        <v>392</v>
      </c>
      <c r="AD202" s="643">
        <f t="shared" si="232"/>
        <v>1</v>
      </c>
      <c r="AE202" s="644">
        <f t="shared" si="233"/>
        <v>1</v>
      </c>
      <c r="AF202" s="617">
        <v>520</v>
      </c>
      <c r="AG202" s="641">
        <v>519</v>
      </c>
      <c r="AH202" s="641">
        <v>519</v>
      </c>
      <c r="AI202" s="641">
        <v>519</v>
      </c>
      <c r="AJ202" s="642">
        <v>519</v>
      </c>
      <c r="AK202" s="643">
        <f t="shared" si="234"/>
        <v>1</v>
      </c>
      <c r="AL202" s="644">
        <f t="shared" si="235"/>
        <v>1</v>
      </c>
      <c r="AM202" s="617">
        <v>378</v>
      </c>
      <c r="AN202" s="641">
        <v>378</v>
      </c>
      <c r="AO202" s="641">
        <v>378</v>
      </c>
      <c r="AP202" s="641">
        <v>378</v>
      </c>
      <c r="AQ202" s="642">
        <v>378</v>
      </c>
      <c r="AR202" s="643">
        <f t="shared" si="236"/>
        <v>1</v>
      </c>
      <c r="AS202" s="644">
        <f t="shared" si="237"/>
        <v>1</v>
      </c>
      <c r="AT202" s="617">
        <v>358</v>
      </c>
      <c r="AU202" s="641">
        <v>356</v>
      </c>
      <c r="AV202" s="641">
        <v>356</v>
      </c>
      <c r="AW202" s="641">
        <v>356</v>
      </c>
      <c r="AX202" s="642">
        <v>356</v>
      </c>
      <c r="AY202" s="643">
        <f t="shared" ref="AY202" si="258">AW202/AU202</f>
        <v>1</v>
      </c>
      <c r="AZ202" s="644">
        <f t="shared" ref="AZ202" si="259">AW202/AV202</f>
        <v>1</v>
      </c>
      <c r="BA202" s="617" t="s">
        <v>67</v>
      </c>
      <c r="BB202" s="641" t="s">
        <v>67</v>
      </c>
      <c r="BC202" s="641" t="s">
        <v>67</v>
      </c>
      <c r="BD202" s="641" t="s">
        <v>67</v>
      </c>
      <c r="BE202" s="642" t="s">
        <v>67</v>
      </c>
      <c r="BF202" s="643" t="s">
        <v>67</v>
      </c>
      <c r="BG202" s="644" t="s">
        <v>67</v>
      </c>
      <c r="BH202" s="617" t="s">
        <v>67</v>
      </c>
      <c r="BI202" s="641" t="s">
        <v>67</v>
      </c>
      <c r="BJ202" s="641" t="s">
        <v>67</v>
      </c>
      <c r="BK202" s="641" t="s">
        <v>67</v>
      </c>
      <c r="BL202" s="642" t="s">
        <v>67</v>
      </c>
      <c r="BM202" s="643" t="s">
        <v>67</v>
      </c>
      <c r="BN202" s="644" t="s">
        <v>67</v>
      </c>
      <c r="BO202" s="617" t="s">
        <v>67</v>
      </c>
      <c r="BP202" s="641" t="s">
        <v>67</v>
      </c>
      <c r="BQ202" s="641" t="s">
        <v>67</v>
      </c>
      <c r="BR202" s="641" t="s">
        <v>67</v>
      </c>
      <c r="BS202" s="642" t="s">
        <v>67</v>
      </c>
      <c r="BT202" s="643" t="s">
        <v>67</v>
      </c>
      <c r="BU202" s="644" t="s">
        <v>67</v>
      </c>
      <c r="BV202" s="617" t="s">
        <v>67</v>
      </c>
      <c r="BW202" s="641" t="s">
        <v>67</v>
      </c>
      <c r="BX202" s="641" t="s">
        <v>67</v>
      </c>
      <c r="BY202" s="641" t="s">
        <v>67</v>
      </c>
      <c r="BZ202" s="642" t="s">
        <v>67</v>
      </c>
      <c r="CA202" s="643" t="s">
        <v>67</v>
      </c>
      <c r="CB202" s="644" t="s">
        <v>67</v>
      </c>
      <c r="CC202" s="617" t="s">
        <v>67</v>
      </c>
      <c r="CD202" s="618" t="s">
        <v>67</v>
      </c>
      <c r="CE202" s="618" t="s">
        <v>67</v>
      </c>
      <c r="CF202" s="618" t="s">
        <v>67</v>
      </c>
      <c r="CG202" s="619" t="s">
        <v>67</v>
      </c>
      <c r="CH202" s="643" t="s">
        <v>67</v>
      </c>
      <c r="CI202" s="644" t="s">
        <v>67</v>
      </c>
      <c r="CJ202" s="617" t="s">
        <v>67</v>
      </c>
      <c r="CK202" s="618" t="s">
        <v>67</v>
      </c>
      <c r="CL202" s="618" t="s">
        <v>67</v>
      </c>
      <c r="CM202" s="618" t="s">
        <v>67</v>
      </c>
      <c r="CN202" s="619" t="s">
        <v>67</v>
      </c>
      <c r="CO202" s="643" t="s">
        <v>67</v>
      </c>
      <c r="CP202" s="762" t="s">
        <v>67</v>
      </c>
      <c r="CQ202" s="643" t="s">
        <v>67</v>
      </c>
      <c r="CR202" s="644" t="s">
        <v>67</v>
      </c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  <c r="KB202" s="4"/>
      <c r="KC202" s="4"/>
      <c r="KD202" s="4"/>
      <c r="KE202" s="4"/>
      <c r="KF202" s="4"/>
      <c r="KG202" s="4"/>
      <c r="KH202" s="4"/>
      <c r="KI202" s="4"/>
      <c r="KJ202" s="4"/>
      <c r="KK202" s="4"/>
      <c r="KL202" s="4"/>
      <c r="KM202" s="4"/>
      <c r="KN202" s="4"/>
      <c r="KO202" s="4"/>
      <c r="KP202" s="4"/>
      <c r="KQ202" s="4"/>
      <c r="KR202" s="4"/>
      <c r="KS202" s="4"/>
      <c r="KT202" s="4"/>
      <c r="KU202" s="4"/>
      <c r="KV202" s="4"/>
      <c r="KW202" s="4"/>
      <c r="KX202" s="4"/>
      <c r="KY202" s="4"/>
      <c r="KZ202" s="4"/>
      <c r="LA202" s="4"/>
      <c r="LB202" s="4"/>
      <c r="LC202" s="4"/>
      <c r="LD202" s="4"/>
      <c r="LE202" s="4"/>
      <c r="LF202" s="4"/>
      <c r="LG202" s="4"/>
      <c r="LH202" s="4"/>
      <c r="LI202" s="4"/>
      <c r="LJ202" s="4"/>
      <c r="LK202" s="4"/>
      <c r="LL202" s="4"/>
      <c r="LM202" s="4"/>
      <c r="LN202" s="4"/>
      <c r="LO202" s="4"/>
      <c r="LP202" s="4"/>
      <c r="LQ202" s="4"/>
      <c r="LR202" s="4"/>
      <c r="LS202" s="4"/>
      <c r="LT202" s="4"/>
      <c r="LU202" s="4"/>
      <c r="LV202" s="4"/>
      <c r="LW202" s="4"/>
      <c r="LX202" s="4"/>
      <c r="LY202" s="4"/>
      <c r="LZ202" s="4"/>
      <c r="MA202" s="4"/>
      <c r="MB202" s="4"/>
      <c r="MC202" s="4"/>
      <c r="MD202" s="4"/>
      <c r="ME202" s="4"/>
      <c r="MF202" s="4"/>
      <c r="MG202" s="4"/>
      <c r="MH202" s="4"/>
      <c r="MI202" s="4"/>
      <c r="MJ202" s="4"/>
      <c r="MK202" s="4"/>
      <c r="ML202" s="4"/>
      <c r="MM202" s="4"/>
      <c r="MN202" s="4"/>
      <c r="MO202" s="4"/>
      <c r="MP202" s="4"/>
      <c r="MQ202" s="4"/>
      <c r="MR202" s="4"/>
      <c r="MS202" s="4"/>
      <c r="MT202" s="4"/>
      <c r="MU202" s="4"/>
      <c r="MV202" s="4"/>
      <c r="MW202" s="4"/>
      <c r="MX202" s="4"/>
      <c r="MY202" s="4"/>
      <c r="MZ202" s="4"/>
      <c r="NA202" s="4"/>
      <c r="NB202" s="4"/>
      <c r="NC202" s="4"/>
      <c r="ND202" s="4"/>
      <c r="NE202" s="4"/>
      <c r="NF202" s="4"/>
      <c r="NG202" s="4"/>
      <c r="NH202" s="4"/>
      <c r="NI202" s="4"/>
      <c r="NJ202" s="4"/>
      <c r="NK202" s="4"/>
      <c r="NL202" s="4"/>
      <c r="NM202" s="4"/>
      <c r="NN202" s="4"/>
      <c r="NO202" s="4"/>
      <c r="NP202" s="4"/>
      <c r="NQ202" s="4"/>
      <c r="NR202" s="4"/>
      <c r="NS202" s="4"/>
      <c r="NT202" s="4"/>
      <c r="NU202" s="4"/>
      <c r="NV202" s="4"/>
      <c r="NW202" s="4"/>
      <c r="NX202" s="4"/>
      <c r="NY202" s="4"/>
      <c r="NZ202" s="4"/>
      <c r="OA202" s="4"/>
      <c r="OB202" s="4"/>
      <c r="OC202" s="4"/>
      <c r="OD202" s="4"/>
      <c r="OE202" s="4"/>
      <c r="OF202" s="4"/>
      <c r="OG202" s="4"/>
      <c r="OH202" s="4"/>
      <c r="OI202" s="4"/>
      <c r="OJ202" s="4"/>
      <c r="OK202" s="4"/>
      <c r="OL202" s="4"/>
      <c r="OM202" s="4"/>
      <c r="ON202" s="4"/>
      <c r="OO202" s="4"/>
      <c r="OP202" s="4"/>
      <c r="OQ202" s="4"/>
      <c r="OR202" s="4"/>
      <c r="OS202" s="4"/>
      <c r="OT202" s="4"/>
      <c r="OU202" s="4"/>
      <c r="OV202" s="4"/>
      <c r="OW202" s="4"/>
      <c r="OX202" s="4"/>
      <c r="OY202" s="4"/>
      <c r="OZ202" s="4"/>
      <c r="PA202" s="4"/>
      <c r="PB202" s="4"/>
      <c r="PC202" s="4"/>
      <c r="PD202" s="4"/>
      <c r="PE202" s="4"/>
      <c r="PF202" s="4"/>
      <c r="PG202" s="4"/>
      <c r="PH202" s="4"/>
      <c r="PI202" s="4"/>
      <c r="PJ202" s="4"/>
      <c r="PK202" s="4"/>
      <c r="PL202" s="4"/>
      <c r="PM202" s="4"/>
      <c r="PN202" s="4"/>
      <c r="PO202" s="4"/>
      <c r="PP202" s="4"/>
      <c r="PQ202" s="4"/>
      <c r="PR202" s="4"/>
      <c r="PS202" s="4"/>
      <c r="PT202" s="4"/>
      <c r="PU202" s="4"/>
      <c r="PV202" s="4"/>
      <c r="PW202" s="4"/>
      <c r="PX202" s="4"/>
      <c r="PY202" s="4"/>
      <c r="PZ202" s="4"/>
      <c r="QA202" s="4"/>
      <c r="QB202" s="4"/>
      <c r="QC202" s="4"/>
      <c r="QD202" s="4"/>
      <c r="QE202" s="4"/>
      <c r="QF202" s="4"/>
      <c r="QG202" s="4"/>
      <c r="QH202" s="4"/>
      <c r="QI202" s="4"/>
      <c r="QJ202" s="4"/>
      <c r="QK202" s="4"/>
      <c r="QL202" s="4"/>
      <c r="QM202" s="4"/>
      <c r="QN202" s="4"/>
      <c r="QO202" s="4"/>
      <c r="QP202" s="4"/>
      <c r="QQ202" s="4"/>
      <c r="QR202" s="4"/>
      <c r="QS202" s="4"/>
      <c r="QT202" s="4"/>
      <c r="QU202" s="4"/>
      <c r="QV202" s="4"/>
      <c r="QW202" s="4"/>
      <c r="QX202" s="4"/>
      <c r="QY202" s="4"/>
      <c r="QZ202" s="4"/>
      <c r="RA202" s="4"/>
      <c r="RB202" s="4"/>
      <c r="RC202" s="4"/>
      <c r="RD202" s="4"/>
      <c r="RE202" s="4"/>
      <c r="RF202" s="4"/>
      <c r="RG202" s="4"/>
      <c r="RH202" s="4"/>
      <c r="RI202" s="4"/>
      <c r="RJ202" s="4"/>
      <c r="RK202" s="4"/>
      <c r="RL202" s="4"/>
      <c r="RM202" s="4"/>
      <c r="RN202" s="4"/>
      <c r="RO202" s="4"/>
      <c r="RP202" s="4"/>
      <c r="RQ202" s="4"/>
      <c r="RR202" s="4"/>
      <c r="RS202" s="4"/>
      <c r="RT202" s="4"/>
      <c r="RU202" s="4"/>
      <c r="RV202" s="4"/>
      <c r="RW202" s="4"/>
      <c r="RX202" s="4"/>
      <c r="RY202" s="4"/>
      <c r="RZ202" s="4"/>
      <c r="SA202" s="4"/>
      <c r="SB202" s="4"/>
      <c r="SC202" s="4"/>
      <c r="SD202" s="4"/>
      <c r="SE202" s="4"/>
      <c r="SF202" s="4"/>
      <c r="SG202" s="4"/>
      <c r="SH202" s="4"/>
      <c r="SI202" s="4"/>
      <c r="SJ202" s="4"/>
      <c r="SK202" s="4"/>
      <c r="SL202" s="4"/>
      <c r="SM202" s="4"/>
      <c r="SN202" s="4"/>
      <c r="SO202" s="4"/>
      <c r="SP202" s="4"/>
      <c r="SQ202" s="4"/>
      <c r="SR202" s="4"/>
      <c r="SS202" s="4"/>
      <c r="ST202" s="4"/>
      <c r="SU202" s="4"/>
      <c r="SV202" s="4"/>
      <c r="SW202" s="4"/>
      <c r="SX202" s="4"/>
      <c r="SY202" s="4"/>
      <c r="SZ202" s="4"/>
      <c r="TA202" s="4"/>
      <c r="TB202" s="4"/>
      <c r="TC202" s="4"/>
      <c r="TD202" s="4"/>
      <c r="TE202" s="4"/>
      <c r="TF202" s="4"/>
      <c r="TG202" s="4"/>
      <c r="TH202" s="4"/>
      <c r="TI202" s="4"/>
      <c r="TJ202" s="4"/>
      <c r="TK202" s="4"/>
      <c r="TL202" s="4"/>
      <c r="TM202" s="4"/>
      <c r="TN202" s="4"/>
      <c r="TO202" s="4"/>
      <c r="TP202" s="4"/>
      <c r="TQ202" s="4"/>
      <c r="TR202" s="4"/>
      <c r="TS202" s="4"/>
      <c r="TT202" s="4"/>
      <c r="TU202" s="4"/>
      <c r="TV202" s="4"/>
      <c r="TW202" s="4"/>
      <c r="TX202" s="4"/>
      <c r="TY202" s="4"/>
      <c r="TZ202" s="4"/>
      <c r="UA202" s="4"/>
      <c r="UB202" s="4"/>
      <c r="UC202" s="4"/>
      <c r="UD202" s="4"/>
      <c r="UE202" s="4"/>
      <c r="UF202" s="4"/>
      <c r="UG202" s="4"/>
      <c r="UH202" s="4"/>
      <c r="UI202" s="4"/>
      <c r="UJ202" s="4"/>
      <c r="UK202" s="4"/>
      <c r="UL202" s="4"/>
      <c r="UM202" s="4"/>
      <c r="UN202" s="4"/>
      <c r="UO202" s="4"/>
      <c r="UP202" s="4"/>
      <c r="UQ202" s="4"/>
      <c r="UR202" s="4"/>
      <c r="US202" s="4"/>
      <c r="UT202" s="4"/>
      <c r="UU202" s="4"/>
      <c r="UV202" s="4"/>
      <c r="UW202" s="4"/>
      <c r="UX202" s="4"/>
      <c r="UY202" s="4"/>
      <c r="UZ202" s="4"/>
      <c r="VA202" s="4"/>
      <c r="VB202" s="4"/>
      <c r="VC202" s="4"/>
      <c r="VD202" s="4"/>
      <c r="VE202" s="4"/>
      <c r="VF202" s="4"/>
      <c r="VG202" s="4"/>
      <c r="VH202" s="4"/>
      <c r="VI202" s="4"/>
      <c r="VJ202" s="4"/>
      <c r="VK202" s="4"/>
      <c r="VL202" s="4"/>
      <c r="VM202" s="4"/>
      <c r="VN202" s="4"/>
      <c r="VO202" s="4"/>
      <c r="VP202" s="4"/>
      <c r="VQ202" s="4"/>
      <c r="VR202" s="4"/>
      <c r="VS202" s="4"/>
      <c r="VT202" s="4"/>
      <c r="VU202" s="4"/>
      <c r="VV202" s="4"/>
      <c r="VW202" s="4"/>
      <c r="VX202" s="4"/>
      <c r="VY202" s="4"/>
      <c r="VZ202" s="4"/>
      <c r="WA202" s="4"/>
      <c r="WB202" s="4"/>
      <c r="WC202" s="4"/>
      <c r="WD202" s="4"/>
      <c r="WE202" s="4"/>
      <c r="WF202" s="4"/>
      <c r="WG202" s="4"/>
      <c r="WH202" s="4"/>
      <c r="WI202" s="4"/>
      <c r="WJ202" s="4"/>
      <c r="WK202" s="4"/>
      <c r="WL202" s="4"/>
      <c r="WM202" s="4"/>
      <c r="WN202" s="4"/>
      <c r="WO202" s="4"/>
      <c r="WP202" s="4"/>
      <c r="WQ202" s="4"/>
      <c r="WR202" s="4"/>
      <c r="WS202" s="4"/>
      <c r="WT202" s="4"/>
      <c r="WU202" s="4"/>
      <c r="WV202" s="4"/>
      <c r="WW202" s="4"/>
      <c r="WX202" s="4"/>
      <c r="WY202" s="4"/>
      <c r="WZ202" s="4"/>
      <c r="XA202" s="4"/>
      <c r="XB202" s="4"/>
      <c r="XC202" s="4"/>
      <c r="XD202" s="4"/>
      <c r="XE202" s="4"/>
      <c r="XF202" s="4"/>
      <c r="XG202" s="4"/>
      <c r="XH202" s="4"/>
      <c r="XI202" s="4"/>
      <c r="XJ202" s="4"/>
      <c r="XK202" s="4"/>
      <c r="XL202" s="4"/>
      <c r="XM202" s="4"/>
      <c r="XN202" s="4"/>
      <c r="XO202" s="4"/>
      <c r="XP202" s="4"/>
      <c r="XQ202" s="4"/>
      <c r="XR202" s="4"/>
      <c r="XS202" s="4"/>
      <c r="XT202" s="4"/>
      <c r="XU202" s="4"/>
      <c r="XV202" s="4"/>
      <c r="XW202" s="4"/>
      <c r="XX202" s="4"/>
      <c r="XY202" s="4"/>
      <c r="XZ202" s="4"/>
      <c r="YA202" s="4"/>
      <c r="YB202" s="4"/>
      <c r="YC202" s="4"/>
      <c r="YD202" s="4"/>
      <c r="YE202" s="4"/>
      <c r="YF202" s="4"/>
      <c r="YG202" s="4"/>
      <c r="YH202" s="4"/>
      <c r="YI202" s="4"/>
      <c r="YJ202" s="4"/>
      <c r="YK202" s="4"/>
      <c r="YL202" s="4"/>
      <c r="YM202" s="4"/>
      <c r="YN202" s="4"/>
      <c r="YO202" s="4"/>
      <c r="YP202" s="4"/>
      <c r="YQ202" s="4"/>
      <c r="YR202" s="4"/>
      <c r="YS202" s="4"/>
      <c r="YT202" s="4"/>
      <c r="YU202" s="4"/>
      <c r="YV202" s="4"/>
      <c r="YW202" s="4"/>
      <c r="YX202" s="4"/>
      <c r="YY202" s="4"/>
      <c r="YZ202" s="4"/>
      <c r="ZA202" s="4"/>
      <c r="ZB202" s="4"/>
      <c r="ZC202" s="4"/>
      <c r="ZD202" s="4"/>
      <c r="ZE202" s="4"/>
      <c r="ZF202" s="4"/>
      <c r="ZG202" s="4"/>
      <c r="ZH202" s="4"/>
      <c r="ZI202" s="4"/>
      <c r="ZJ202" s="4"/>
      <c r="ZK202" s="4"/>
      <c r="ZL202" s="4"/>
      <c r="ZM202" s="4"/>
      <c r="ZN202" s="4"/>
      <c r="ZO202" s="4"/>
      <c r="ZP202" s="4"/>
      <c r="ZQ202" s="4"/>
      <c r="ZR202" s="4"/>
      <c r="ZS202" s="4"/>
      <c r="ZT202" s="4"/>
      <c r="ZU202" s="4"/>
      <c r="ZV202" s="4"/>
      <c r="ZW202" s="4"/>
      <c r="ZX202" s="4"/>
      <c r="ZY202" s="4"/>
      <c r="ZZ202" s="4"/>
      <c r="AAA202" s="4"/>
      <c r="AAB202" s="4"/>
      <c r="AAC202" s="4"/>
      <c r="AAD202" s="4"/>
      <c r="AAE202" s="4"/>
      <c r="AAF202" s="4"/>
      <c r="AAG202" s="4"/>
      <c r="AAH202" s="4"/>
      <c r="AAI202" s="4"/>
      <c r="AAJ202" s="4"/>
      <c r="AAK202" s="4"/>
      <c r="AAL202" s="4"/>
      <c r="AAM202" s="4"/>
      <c r="AAN202" s="4"/>
      <c r="AAO202" s="4"/>
      <c r="AAP202" s="4"/>
      <c r="AAQ202" s="4"/>
      <c r="AAR202" s="4"/>
      <c r="AAS202" s="4"/>
      <c r="AAT202" s="4"/>
      <c r="AAU202" s="4"/>
      <c r="AAV202" s="4"/>
      <c r="AAW202" s="4"/>
      <c r="AAX202" s="4"/>
      <c r="AAY202" s="4"/>
      <c r="AAZ202" s="4"/>
      <c r="ABA202" s="4"/>
      <c r="ABB202" s="4"/>
      <c r="ABC202" s="4"/>
      <c r="ABD202" s="4"/>
      <c r="ABE202" s="4"/>
      <c r="ABF202" s="4"/>
      <c r="ABG202" s="4"/>
      <c r="ABH202" s="4"/>
      <c r="ABI202" s="4"/>
      <c r="ABJ202" s="4"/>
      <c r="ABK202" s="4"/>
      <c r="ABL202" s="4"/>
      <c r="ABM202" s="4"/>
      <c r="ABN202" s="4"/>
      <c r="ABO202" s="4"/>
      <c r="ABP202" s="4"/>
      <c r="ABQ202" s="4"/>
      <c r="ABR202" s="4"/>
      <c r="ABS202" s="4"/>
      <c r="ABT202" s="4"/>
      <c r="ABU202" s="4"/>
      <c r="ABV202" s="4"/>
      <c r="ABW202" s="4"/>
      <c r="ABX202" s="4"/>
      <c r="ABY202" s="4"/>
      <c r="ABZ202" s="4"/>
      <c r="ACA202" s="4"/>
      <c r="ACB202" s="4"/>
      <c r="ACC202" s="4"/>
      <c r="ACD202" s="4"/>
      <c r="ACE202" s="4"/>
      <c r="ACF202" s="4"/>
      <c r="ACG202" s="4"/>
      <c r="ACH202" s="4"/>
      <c r="ACI202" s="4"/>
      <c r="ACJ202" s="4"/>
      <c r="ACK202" s="4"/>
      <c r="ACL202" s="4"/>
      <c r="ACM202" s="4"/>
      <c r="ACN202" s="4"/>
      <c r="ACO202" s="4"/>
      <c r="ACP202" s="4"/>
      <c r="ACQ202" s="4"/>
      <c r="ACR202" s="4"/>
      <c r="ACS202" s="4"/>
      <c r="ACT202" s="4"/>
      <c r="ACU202" s="4"/>
      <c r="ACV202" s="4"/>
      <c r="ACW202" s="4"/>
      <c r="ACX202" s="4"/>
      <c r="ACY202" s="4"/>
      <c r="ACZ202" s="4"/>
      <c r="ADA202" s="4"/>
      <c r="ADB202" s="4"/>
      <c r="ADC202" s="4"/>
      <c r="ADD202" s="4"/>
      <c r="ADE202" s="4"/>
      <c r="ADF202" s="4"/>
      <c r="ADG202" s="4"/>
      <c r="ADH202" s="4"/>
      <c r="ADI202" s="4"/>
      <c r="ADJ202" s="4"/>
      <c r="ADK202" s="4"/>
      <c r="ADL202" s="4"/>
      <c r="ADM202" s="4"/>
      <c r="ADN202" s="4"/>
      <c r="ADO202" s="4"/>
      <c r="ADP202" s="4"/>
      <c r="ADQ202" s="4"/>
      <c r="ADR202" s="4"/>
      <c r="ADS202" s="4"/>
      <c r="ADT202" s="4"/>
      <c r="ADU202" s="4"/>
      <c r="ADV202" s="4"/>
      <c r="ADW202" s="4"/>
      <c r="ADX202" s="4"/>
      <c r="ADY202" s="4"/>
      <c r="ADZ202" s="4"/>
      <c r="AEA202" s="4"/>
      <c r="AEB202" s="4"/>
      <c r="AEC202" s="4"/>
      <c r="AED202" s="4"/>
      <c r="AEE202" s="4"/>
      <c r="AEF202" s="4"/>
      <c r="AEG202" s="4"/>
      <c r="AEH202" s="4"/>
      <c r="AEI202" s="4"/>
      <c r="AEJ202" s="4"/>
      <c r="AEK202" s="4"/>
      <c r="AEL202" s="4"/>
      <c r="AEM202" s="4"/>
      <c r="AEN202" s="4"/>
      <c r="AEO202" s="4"/>
      <c r="AEP202" s="4"/>
      <c r="AEQ202" s="4"/>
      <c r="AER202" s="4"/>
      <c r="AES202" s="4"/>
      <c r="AET202" s="4"/>
      <c r="AEU202" s="4"/>
      <c r="AEV202" s="4"/>
      <c r="AEW202" s="4"/>
      <c r="AEX202" s="4"/>
      <c r="AEY202" s="4"/>
      <c r="AEZ202" s="4"/>
      <c r="AFA202" s="4"/>
      <c r="AFB202" s="4"/>
      <c r="AFC202" s="4"/>
      <c r="AFD202" s="4"/>
      <c r="AFE202" s="4"/>
      <c r="AFF202" s="4"/>
      <c r="AFG202" s="4"/>
      <c r="AFH202" s="4"/>
      <c r="AFI202" s="4"/>
      <c r="AFJ202" s="4"/>
      <c r="AFK202" s="4"/>
      <c r="AFL202" s="4"/>
      <c r="AFM202" s="4"/>
      <c r="AFN202" s="4"/>
      <c r="AFO202" s="4"/>
      <c r="AFP202" s="4"/>
      <c r="AFQ202" s="4"/>
      <c r="AFR202" s="4"/>
      <c r="AFS202" s="4"/>
      <c r="AFT202" s="4"/>
      <c r="AFU202" s="4"/>
      <c r="AFV202" s="4"/>
      <c r="AFW202" s="4"/>
      <c r="AFX202" s="4"/>
      <c r="AFY202" s="4"/>
      <c r="AFZ202" s="4"/>
      <c r="AGA202" s="4"/>
      <c r="AGB202" s="4"/>
      <c r="AGC202" s="4"/>
      <c r="AGD202" s="4"/>
      <c r="AGE202" s="4"/>
      <c r="AGF202" s="4"/>
      <c r="AGG202" s="4"/>
      <c r="AGH202" s="4"/>
      <c r="AGI202" s="4"/>
      <c r="AGJ202" s="4"/>
      <c r="AGK202" s="4"/>
      <c r="AGL202" s="4"/>
      <c r="AGM202" s="4"/>
      <c r="AGN202" s="4"/>
      <c r="AGO202" s="4"/>
      <c r="AGP202" s="4"/>
      <c r="AGQ202" s="4"/>
      <c r="AGR202" s="4"/>
      <c r="AGS202" s="4"/>
      <c r="AGT202" s="4"/>
      <c r="AGU202" s="4"/>
      <c r="AGV202" s="4"/>
      <c r="AGW202" s="4"/>
      <c r="AGX202" s="4"/>
      <c r="AGY202" s="4"/>
      <c r="AGZ202" s="4"/>
      <c r="AHA202" s="4"/>
      <c r="AHB202" s="4"/>
      <c r="AHC202" s="4"/>
      <c r="AHD202" s="4"/>
      <c r="AHE202" s="4"/>
      <c r="AHF202" s="4"/>
      <c r="AHG202" s="4"/>
      <c r="AHH202" s="4"/>
      <c r="AHI202" s="4"/>
      <c r="AHJ202" s="4"/>
      <c r="AHK202" s="4"/>
      <c r="AHL202" s="4"/>
      <c r="AHM202" s="4"/>
      <c r="AHN202" s="4"/>
      <c r="AHO202" s="4"/>
      <c r="AHP202" s="4"/>
      <c r="AHQ202" s="4"/>
      <c r="AHR202" s="4"/>
      <c r="AHS202" s="4"/>
      <c r="AHT202" s="4"/>
      <c r="AHU202" s="4"/>
      <c r="AHV202" s="4"/>
      <c r="AHW202" s="4"/>
      <c r="AHX202" s="4"/>
      <c r="AHY202" s="4"/>
      <c r="AHZ202" s="4"/>
      <c r="AIA202" s="4"/>
      <c r="AIB202" s="4"/>
      <c r="AIC202" s="4"/>
      <c r="AID202" s="4"/>
      <c r="AIE202" s="4"/>
      <c r="AIF202" s="4"/>
      <c r="AIG202" s="4"/>
      <c r="AIH202" s="4"/>
      <c r="AII202" s="4"/>
      <c r="AIJ202" s="4"/>
      <c r="AIK202" s="4"/>
      <c r="AIL202" s="4"/>
      <c r="AIM202" s="4"/>
      <c r="AIN202" s="4"/>
      <c r="AIO202" s="4"/>
      <c r="AIP202" s="4"/>
      <c r="AIQ202" s="4"/>
      <c r="AIR202" s="4"/>
      <c r="AIS202" s="4"/>
      <c r="AIT202" s="4"/>
      <c r="AIU202" s="4"/>
      <c r="AIV202" s="4"/>
      <c r="AIW202" s="4"/>
      <c r="AIX202" s="4"/>
      <c r="AIY202" s="4"/>
      <c r="AIZ202" s="4"/>
      <c r="AJA202" s="4"/>
      <c r="AJB202" s="4"/>
      <c r="AJC202" s="4"/>
      <c r="AJD202" s="4"/>
      <c r="AJE202" s="4"/>
      <c r="AJF202" s="4"/>
      <c r="AJG202" s="4"/>
      <c r="AJH202" s="4"/>
      <c r="AJI202" s="4"/>
      <c r="AJJ202" s="4"/>
      <c r="AJK202" s="4"/>
      <c r="AJL202" s="4"/>
      <c r="AJM202" s="4"/>
      <c r="AJN202" s="4"/>
      <c r="AJO202" s="4"/>
      <c r="AJP202" s="4"/>
      <c r="AJQ202" s="4"/>
      <c r="AJR202" s="4"/>
      <c r="AJS202" s="4"/>
      <c r="AJT202" s="4"/>
      <c r="AJU202" s="4"/>
      <c r="AJV202" s="4"/>
      <c r="AJW202" s="4"/>
      <c r="AJX202" s="4"/>
      <c r="AJY202" s="4"/>
      <c r="AJZ202" s="4"/>
      <c r="AKA202" s="4"/>
      <c r="AKB202" s="4"/>
      <c r="AKC202" s="4"/>
      <c r="AKD202" s="4"/>
      <c r="AKE202" s="4"/>
      <c r="AKF202" s="4"/>
      <c r="AKG202" s="4"/>
      <c r="AKH202" s="4"/>
      <c r="AKI202" s="4"/>
      <c r="AKJ202" s="4"/>
      <c r="AKK202" s="4"/>
      <c r="AKL202" s="4"/>
      <c r="AKM202" s="4"/>
      <c r="AKN202" s="4"/>
      <c r="AKO202" s="4"/>
      <c r="AKP202" s="4"/>
      <c r="AKQ202" s="4"/>
      <c r="AKR202" s="4"/>
      <c r="AKS202" s="4"/>
      <c r="AKT202" s="4"/>
      <c r="AKU202" s="4"/>
      <c r="AKV202" s="4"/>
      <c r="AKW202" s="4"/>
      <c r="AKX202" s="4"/>
      <c r="AKY202" s="4"/>
      <c r="AKZ202" s="4"/>
      <c r="ALA202" s="4"/>
      <c r="ALB202" s="4"/>
      <c r="ALC202" s="4"/>
      <c r="ALD202" s="4"/>
      <c r="ALE202" s="4"/>
      <c r="ALF202" s="4"/>
      <c r="ALG202" s="4"/>
      <c r="ALH202" s="4"/>
      <c r="ALI202" s="4"/>
      <c r="ALJ202" s="4"/>
      <c r="ALK202" s="4"/>
      <c r="ALL202" s="4"/>
      <c r="ALM202" s="4"/>
      <c r="ALN202" s="4"/>
      <c r="ALO202" s="4"/>
      <c r="ALP202" s="4"/>
      <c r="ALQ202" s="4"/>
      <c r="ALR202" s="4"/>
      <c r="ALS202" s="4"/>
      <c r="ALT202" s="4"/>
      <c r="ALU202" s="4"/>
      <c r="ALV202" s="4"/>
      <c r="ALW202" s="4"/>
      <c r="ALX202" s="4"/>
      <c r="ALY202" s="4"/>
      <c r="ALZ202" s="4"/>
      <c r="AMA202" s="4"/>
      <c r="AMB202" s="4"/>
      <c r="AMC202" s="4"/>
      <c r="AMD202" s="4"/>
      <c r="AME202" s="4"/>
      <c r="AMF202" s="4"/>
      <c r="AMG202" s="4"/>
      <c r="AMH202" s="4"/>
      <c r="AMI202" s="4"/>
      <c r="AMJ202" s="4"/>
      <c r="AMK202" s="4"/>
      <c r="AML202" s="4"/>
      <c r="AMM202" s="4"/>
      <c r="AMN202" s="4"/>
      <c r="AMO202" s="4"/>
      <c r="AMP202" s="4"/>
      <c r="AMQ202" s="4"/>
      <c r="AMR202" s="4"/>
      <c r="AMS202" s="4"/>
      <c r="AMT202" s="4"/>
      <c r="AMU202" s="4"/>
      <c r="AMV202" s="4"/>
      <c r="AMW202" s="4"/>
      <c r="AMX202" s="4"/>
      <c r="AMY202" s="4"/>
      <c r="AMZ202" s="4"/>
      <c r="ANA202" s="4"/>
      <c r="ANB202" s="4"/>
      <c r="ANC202" s="4"/>
      <c r="AND202" s="4"/>
      <c r="ANE202" s="4"/>
      <c r="ANF202" s="4"/>
      <c r="ANG202" s="4"/>
      <c r="ANH202" s="4"/>
      <c r="ANI202" s="4"/>
      <c r="ANJ202" s="4"/>
      <c r="ANK202" s="4"/>
      <c r="ANL202" s="4"/>
      <c r="ANM202" s="4"/>
      <c r="ANN202" s="4"/>
      <c r="ANO202" s="4"/>
      <c r="ANP202" s="4"/>
      <c r="ANQ202" s="4"/>
      <c r="ANR202" s="4"/>
      <c r="ANS202" s="4"/>
      <c r="ANT202" s="4"/>
      <c r="ANU202" s="4"/>
      <c r="ANV202" s="4"/>
      <c r="ANW202" s="4"/>
      <c r="ANX202" s="4"/>
      <c r="ANY202" s="4"/>
      <c r="ANZ202" s="4"/>
      <c r="AOA202" s="4"/>
      <c r="AOB202" s="4"/>
      <c r="AOC202" s="4"/>
      <c r="AOD202" s="4"/>
      <c r="AOE202" s="4"/>
      <c r="AOF202" s="4"/>
      <c r="AOG202" s="4"/>
      <c r="AOH202" s="4"/>
      <c r="AOI202" s="4"/>
      <c r="AOJ202" s="4"/>
      <c r="AOK202" s="4"/>
      <c r="AOL202" s="4"/>
      <c r="AOM202" s="4"/>
      <c r="AON202" s="4"/>
      <c r="AOO202" s="4"/>
      <c r="AOP202" s="4"/>
      <c r="AOQ202" s="4"/>
      <c r="AOR202" s="4"/>
      <c r="AOS202" s="4"/>
      <c r="AOT202" s="4"/>
      <c r="AOU202" s="4"/>
      <c r="AOV202" s="4"/>
      <c r="AOW202" s="4"/>
      <c r="AOX202" s="4"/>
      <c r="AOY202" s="4"/>
      <c r="AOZ202" s="4"/>
      <c r="APA202" s="4"/>
      <c r="APB202" s="4"/>
      <c r="APC202" s="4"/>
      <c r="APD202" s="4"/>
      <c r="APE202" s="4"/>
      <c r="APF202" s="4"/>
      <c r="APG202" s="4"/>
      <c r="APH202" s="4"/>
      <c r="API202" s="4"/>
      <c r="APJ202" s="4"/>
      <c r="APK202" s="4"/>
      <c r="APL202" s="4"/>
      <c r="APM202" s="4"/>
      <c r="APN202" s="4"/>
      <c r="APO202" s="4"/>
      <c r="APP202" s="4"/>
      <c r="APQ202" s="4"/>
      <c r="APR202" s="4"/>
      <c r="APS202" s="4"/>
      <c r="APT202" s="4"/>
      <c r="APU202" s="4"/>
      <c r="APV202" s="4"/>
      <c r="APW202" s="4"/>
      <c r="APX202" s="4"/>
      <c r="APY202" s="4"/>
      <c r="APZ202" s="4"/>
      <c r="AQA202" s="4"/>
      <c r="AQB202" s="4"/>
      <c r="AQC202" s="4"/>
      <c r="AQD202" s="4"/>
      <c r="AQE202" s="4"/>
      <c r="AQF202" s="4"/>
      <c r="AQG202" s="4"/>
      <c r="AQH202" s="4"/>
      <c r="AQI202" s="4"/>
      <c r="AQJ202" s="4"/>
      <c r="AQK202" s="4"/>
      <c r="AQL202" s="4"/>
      <c r="AQM202" s="4"/>
      <c r="AQN202" s="4"/>
      <c r="AQO202" s="4"/>
      <c r="AQP202" s="4"/>
      <c r="AQQ202" s="4"/>
      <c r="AQR202" s="4"/>
      <c r="AQS202" s="4"/>
      <c r="AQT202" s="4"/>
      <c r="AQU202" s="4"/>
      <c r="AQV202" s="4"/>
      <c r="AQW202" s="4"/>
      <c r="AQX202" s="4"/>
      <c r="AQY202" s="4"/>
      <c r="AQZ202" s="4"/>
      <c r="ARA202" s="4"/>
      <c r="ARB202" s="4"/>
      <c r="ARC202" s="4"/>
      <c r="ARD202" s="4"/>
      <c r="ARE202" s="4"/>
      <c r="ARF202" s="4"/>
      <c r="ARG202" s="4"/>
      <c r="ARH202" s="4"/>
      <c r="ARI202" s="4"/>
      <c r="ARJ202" s="4"/>
      <c r="ARK202" s="4"/>
      <c r="ARL202" s="4"/>
      <c r="ARM202" s="4"/>
      <c r="ARN202" s="4"/>
      <c r="ARO202" s="4"/>
      <c r="ARP202" s="4"/>
      <c r="ARQ202" s="4"/>
      <c r="ARR202" s="4"/>
      <c r="ARS202" s="4"/>
      <c r="ART202" s="4"/>
      <c r="ARU202" s="4"/>
      <c r="ARV202" s="4"/>
      <c r="ARW202" s="4"/>
      <c r="ARX202" s="4"/>
      <c r="ARY202" s="4"/>
      <c r="ARZ202" s="4"/>
      <c r="ASA202" s="4"/>
      <c r="ASB202" s="4"/>
      <c r="ASC202" s="4"/>
      <c r="ASD202" s="4"/>
      <c r="ASE202" s="4"/>
      <c r="ASF202" s="4"/>
      <c r="ASG202" s="4"/>
      <c r="ASH202" s="4"/>
      <c r="ASI202" s="4"/>
      <c r="ASJ202" s="4"/>
      <c r="ASK202" s="4"/>
      <c r="ASL202" s="4"/>
      <c r="ASM202" s="4"/>
      <c r="ASN202" s="4"/>
      <c r="ASO202" s="4"/>
      <c r="ASP202" s="4"/>
      <c r="ASQ202" s="4"/>
      <c r="ASR202" s="4"/>
      <c r="ASS202" s="4"/>
      <c r="AST202" s="4"/>
      <c r="ASU202" s="4"/>
      <c r="ASV202" s="4"/>
      <c r="ASW202" s="4"/>
      <c r="ASX202" s="4"/>
      <c r="ASY202" s="4"/>
      <c r="ASZ202" s="4"/>
      <c r="ATA202" s="4"/>
      <c r="ATB202" s="4"/>
      <c r="ATC202" s="4"/>
      <c r="ATD202" s="4"/>
      <c r="ATE202" s="4"/>
      <c r="ATF202" s="4"/>
      <c r="ATG202" s="4"/>
      <c r="ATH202" s="4"/>
      <c r="ATI202" s="4"/>
      <c r="ATJ202" s="4"/>
      <c r="ATK202" s="4"/>
      <c r="ATL202" s="4"/>
      <c r="ATM202" s="4"/>
      <c r="ATN202" s="4"/>
      <c r="ATO202" s="4"/>
      <c r="ATP202" s="4"/>
      <c r="ATQ202" s="4"/>
      <c r="ATR202" s="4"/>
      <c r="ATS202" s="4"/>
      <c r="ATT202" s="4"/>
      <c r="ATU202" s="4"/>
      <c r="ATV202" s="4"/>
      <c r="ATW202" s="4"/>
      <c r="ATX202" s="4"/>
      <c r="ATY202" s="4"/>
      <c r="ATZ202" s="4"/>
      <c r="AUA202" s="4"/>
      <c r="AUB202" s="4"/>
      <c r="AUC202" s="4"/>
      <c r="AUD202" s="4"/>
      <c r="AUE202" s="4"/>
      <c r="AUF202" s="4"/>
      <c r="AUG202" s="4"/>
      <c r="AUH202" s="4"/>
      <c r="AUI202" s="4"/>
      <c r="AUJ202" s="4"/>
      <c r="AUK202" s="4"/>
      <c r="AUL202" s="4"/>
      <c r="AUM202" s="4"/>
      <c r="AUN202" s="4"/>
      <c r="AUO202" s="4"/>
      <c r="AUP202" s="4"/>
      <c r="AUQ202" s="4"/>
      <c r="AUR202" s="4"/>
      <c r="AUS202" s="4"/>
      <c r="AUT202" s="4"/>
      <c r="AUU202" s="4"/>
      <c r="AUV202" s="4"/>
      <c r="AUW202" s="4"/>
      <c r="AUX202" s="4"/>
      <c r="AUY202" s="4"/>
      <c r="AUZ202" s="4"/>
      <c r="AVA202" s="4"/>
      <c r="AVB202" s="4"/>
      <c r="AVC202" s="4"/>
      <c r="AVD202" s="4"/>
      <c r="AVE202" s="4"/>
      <c r="AVF202" s="4"/>
      <c r="AVG202" s="4"/>
      <c r="AVH202" s="4"/>
      <c r="AVI202" s="4"/>
      <c r="AVJ202" s="4"/>
      <c r="AVK202" s="4"/>
      <c r="AVL202" s="4"/>
      <c r="AVM202" s="4"/>
      <c r="AVN202" s="4"/>
      <c r="AVO202" s="4"/>
      <c r="AVP202" s="4"/>
      <c r="AVQ202" s="4"/>
      <c r="AVR202" s="4"/>
      <c r="AVS202" s="4"/>
      <c r="AVT202" s="4"/>
      <c r="AVU202" s="4"/>
      <c r="AVV202" s="4"/>
      <c r="AVW202" s="4"/>
      <c r="AVX202" s="4"/>
      <c r="AVY202" s="4"/>
      <c r="AVZ202" s="4"/>
      <c r="AWA202" s="4"/>
      <c r="AWB202" s="4"/>
      <c r="AWC202" s="4"/>
      <c r="AWD202" s="4"/>
      <c r="AWE202" s="4"/>
      <c r="AWF202" s="4"/>
      <c r="AWG202" s="4"/>
      <c r="AWH202" s="4"/>
      <c r="AWI202" s="4"/>
      <c r="AWJ202" s="4"/>
      <c r="AWK202" s="4"/>
      <c r="AWL202" s="4"/>
      <c r="AWM202" s="4"/>
      <c r="AWN202" s="4"/>
      <c r="AWO202" s="4"/>
      <c r="AWP202" s="4"/>
      <c r="AWQ202" s="4"/>
      <c r="AWR202" s="4"/>
      <c r="AWS202" s="4"/>
      <c r="AWT202" s="4"/>
      <c r="AWU202" s="4"/>
      <c r="AWV202" s="4"/>
      <c r="AWW202" s="4"/>
      <c r="AWX202" s="4"/>
      <c r="AWY202" s="4"/>
      <c r="AWZ202" s="4"/>
      <c r="AXA202" s="4"/>
      <c r="AXB202" s="4"/>
      <c r="AXC202" s="4"/>
      <c r="AXD202" s="4"/>
      <c r="AXE202" s="4"/>
      <c r="AXF202" s="4"/>
      <c r="AXG202" s="4"/>
      <c r="AXH202" s="4"/>
      <c r="AXI202" s="4"/>
      <c r="AXJ202" s="4"/>
      <c r="AXK202" s="4"/>
      <c r="AXL202" s="4"/>
      <c r="AXM202" s="4"/>
      <c r="AXN202" s="4"/>
      <c r="AXO202" s="4"/>
      <c r="AXP202" s="4"/>
      <c r="AXQ202" s="4"/>
      <c r="AXR202" s="4"/>
      <c r="AXS202" s="4"/>
      <c r="AXT202" s="4"/>
      <c r="AXU202" s="4"/>
      <c r="AXV202" s="4"/>
      <c r="AXW202" s="4"/>
      <c r="AXX202" s="4"/>
      <c r="AXY202" s="4"/>
      <c r="AXZ202" s="4"/>
      <c r="AYA202" s="4"/>
      <c r="AYB202" s="4"/>
      <c r="AYC202" s="4"/>
      <c r="AYD202" s="4"/>
      <c r="AYE202" s="4"/>
      <c r="AYF202" s="4"/>
      <c r="AYG202" s="4"/>
      <c r="AYH202" s="4"/>
      <c r="AYI202" s="4"/>
      <c r="AYJ202" s="4"/>
      <c r="AYK202" s="4"/>
      <c r="AYL202" s="4"/>
      <c r="AYM202" s="4"/>
      <c r="AYN202" s="4"/>
      <c r="AYO202" s="4"/>
      <c r="AYP202" s="4"/>
      <c r="AYQ202" s="4"/>
      <c r="AYR202" s="4"/>
      <c r="AYS202" s="4"/>
      <c r="AYT202" s="4"/>
      <c r="AYU202" s="4"/>
      <c r="AYV202" s="4"/>
      <c r="AYW202" s="4"/>
      <c r="AYX202" s="4"/>
      <c r="AYY202" s="4"/>
      <c r="AYZ202" s="4"/>
      <c r="AZA202" s="4"/>
      <c r="AZB202" s="4"/>
      <c r="AZC202" s="4"/>
      <c r="AZD202" s="4"/>
      <c r="AZE202" s="4"/>
      <c r="AZF202" s="4"/>
      <c r="AZG202" s="4"/>
      <c r="AZH202" s="4"/>
      <c r="AZI202" s="4"/>
      <c r="AZJ202" s="4"/>
      <c r="AZK202" s="4"/>
      <c r="AZL202" s="4"/>
      <c r="AZM202" s="4"/>
      <c r="AZN202" s="4"/>
      <c r="AZO202" s="4"/>
      <c r="AZP202" s="4"/>
      <c r="AZQ202" s="4"/>
      <c r="AZR202" s="4"/>
      <c r="AZS202" s="4"/>
      <c r="AZT202" s="4"/>
      <c r="AZU202" s="4"/>
      <c r="AZV202" s="4"/>
      <c r="AZW202" s="4"/>
      <c r="AZX202" s="4"/>
      <c r="AZY202" s="4"/>
      <c r="AZZ202" s="4"/>
      <c r="BAA202" s="4"/>
      <c r="BAB202" s="4"/>
      <c r="BAC202" s="4"/>
      <c r="BAD202" s="4"/>
      <c r="BAE202" s="4"/>
      <c r="BAF202" s="4"/>
      <c r="BAG202" s="4"/>
      <c r="BAH202" s="4"/>
      <c r="BAI202" s="4"/>
      <c r="BAJ202" s="4"/>
      <c r="BAK202" s="4"/>
      <c r="BAL202" s="4"/>
      <c r="BAM202" s="4"/>
      <c r="BAN202" s="4"/>
      <c r="BAO202" s="4"/>
      <c r="BAP202" s="4"/>
      <c r="BAQ202" s="4"/>
      <c r="BAR202" s="4"/>
      <c r="BAS202" s="4"/>
      <c r="BAT202" s="4"/>
      <c r="BAU202" s="4"/>
      <c r="BAV202" s="4"/>
      <c r="BAW202" s="4"/>
      <c r="BAX202" s="4"/>
      <c r="BAY202" s="4"/>
      <c r="BAZ202" s="4"/>
      <c r="BBA202" s="4"/>
      <c r="BBB202" s="4"/>
      <c r="BBC202" s="4"/>
      <c r="BBD202" s="4"/>
      <c r="BBE202" s="4"/>
      <c r="BBF202" s="4"/>
      <c r="BBG202" s="4"/>
      <c r="BBH202" s="4"/>
      <c r="BBI202" s="4"/>
      <c r="BBJ202" s="4"/>
      <c r="BBK202" s="4"/>
      <c r="BBL202" s="4"/>
      <c r="BBM202" s="4"/>
      <c r="BBN202" s="4"/>
      <c r="BBO202" s="4"/>
      <c r="BBP202" s="4"/>
      <c r="BBQ202" s="4"/>
      <c r="BBR202" s="4"/>
      <c r="BBS202" s="4"/>
      <c r="BBT202" s="4"/>
      <c r="BBU202" s="4"/>
      <c r="BBV202" s="4"/>
      <c r="BBW202" s="4"/>
      <c r="BBX202" s="4"/>
      <c r="BBY202" s="4"/>
      <c r="BBZ202" s="4"/>
      <c r="BCA202" s="4"/>
      <c r="BCB202" s="4"/>
      <c r="BCC202" s="4"/>
      <c r="BCD202" s="4"/>
      <c r="BCE202" s="4"/>
      <c r="BCF202" s="4"/>
      <c r="BCG202" s="4"/>
      <c r="BCH202" s="4"/>
      <c r="BCI202" s="4"/>
      <c r="BCJ202" s="4"/>
      <c r="BCK202" s="4"/>
      <c r="BCL202" s="4"/>
      <c r="BCM202" s="4"/>
      <c r="BCN202" s="4"/>
      <c r="BCO202" s="4"/>
      <c r="BCP202" s="4"/>
      <c r="BCQ202" s="4"/>
      <c r="BCR202" s="4"/>
      <c r="BCS202" s="4"/>
      <c r="BCT202" s="4"/>
      <c r="BCU202" s="4"/>
      <c r="BCV202" s="4"/>
      <c r="BCW202" s="4"/>
      <c r="BCX202" s="4"/>
      <c r="BCY202" s="4"/>
      <c r="BCZ202" s="4"/>
      <c r="BDA202" s="4"/>
      <c r="BDB202" s="4"/>
      <c r="BDC202" s="4"/>
      <c r="BDD202" s="4"/>
      <c r="BDE202" s="4"/>
      <c r="BDF202" s="4"/>
      <c r="BDG202" s="4"/>
      <c r="BDH202" s="4"/>
      <c r="BDI202" s="4"/>
      <c r="BDJ202" s="4"/>
      <c r="BDK202" s="4"/>
      <c r="BDL202" s="4"/>
      <c r="BDM202" s="4"/>
      <c r="BDN202" s="4"/>
      <c r="BDO202" s="4"/>
      <c r="BDP202" s="4"/>
      <c r="BDQ202" s="4"/>
      <c r="BDR202" s="4"/>
      <c r="BDS202" s="4"/>
      <c r="BDT202" s="4"/>
      <c r="BDU202" s="4"/>
      <c r="BDV202" s="4"/>
      <c r="BDW202" s="4"/>
      <c r="BDX202" s="4"/>
      <c r="BDY202" s="4"/>
      <c r="BDZ202" s="4"/>
      <c r="BEA202" s="4"/>
      <c r="BEB202" s="4"/>
      <c r="BEC202" s="4"/>
      <c r="BED202" s="4"/>
      <c r="BEE202" s="4"/>
      <c r="BEF202" s="4"/>
      <c r="BEG202" s="4"/>
      <c r="BEH202" s="4"/>
      <c r="BEI202" s="4"/>
      <c r="BEJ202" s="4"/>
      <c r="BEK202" s="4"/>
      <c r="BEL202" s="4"/>
      <c r="BEM202" s="4"/>
      <c r="BEN202" s="4"/>
      <c r="BEO202" s="4"/>
      <c r="BEP202" s="4"/>
      <c r="BEQ202" s="4"/>
      <c r="BER202" s="4"/>
      <c r="BES202" s="4"/>
      <c r="BET202" s="4"/>
      <c r="BEU202" s="4"/>
      <c r="BEV202" s="4"/>
      <c r="BEW202" s="4"/>
      <c r="BEX202" s="4"/>
      <c r="BEY202" s="4"/>
      <c r="BEZ202" s="4"/>
      <c r="BFA202" s="4"/>
      <c r="BFB202" s="4"/>
      <c r="BFC202" s="4"/>
      <c r="BFD202" s="4"/>
      <c r="BFE202" s="4"/>
      <c r="BFF202" s="4"/>
      <c r="BFG202" s="4"/>
      <c r="BFH202" s="4"/>
      <c r="BFI202" s="4"/>
      <c r="BFJ202" s="4"/>
      <c r="BFK202" s="4"/>
      <c r="BFL202" s="4"/>
      <c r="BFM202" s="4"/>
      <c r="BFN202" s="4"/>
      <c r="BFO202" s="4"/>
      <c r="BFP202" s="4"/>
      <c r="BFQ202" s="4"/>
      <c r="BFR202" s="4"/>
      <c r="BFS202" s="4"/>
      <c r="BFT202" s="4"/>
      <c r="BFU202" s="4"/>
      <c r="BFV202" s="4"/>
      <c r="BFW202" s="4"/>
      <c r="BFX202" s="4"/>
      <c r="BFY202" s="4"/>
      <c r="BFZ202" s="4"/>
      <c r="BGA202" s="4"/>
      <c r="BGB202" s="4"/>
      <c r="BGC202" s="4"/>
      <c r="BGD202" s="4"/>
      <c r="BGE202" s="4"/>
      <c r="BGF202" s="4"/>
      <c r="BGG202" s="4"/>
      <c r="BGH202" s="4"/>
      <c r="BGI202" s="4"/>
      <c r="BGJ202" s="4"/>
      <c r="BGK202" s="4"/>
      <c r="BGL202" s="4"/>
      <c r="BGM202" s="4"/>
      <c r="BGN202" s="4"/>
      <c r="BGO202" s="4"/>
      <c r="BGP202" s="4"/>
      <c r="BGQ202" s="4"/>
      <c r="BGR202" s="4"/>
      <c r="BGS202" s="4"/>
      <c r="BGT202" s="4"/>
      <c r="BGU202" s="4"/>
      <c r="BGV202" s="4"/>
      <c r="BGW202" s="4"/>
      <c r="BGX202" s="4"/>
      <c r="BGY202" s="4"/>
      <c r="BGZ202" s="4"/>
      <c r="BHA202" s="4"/>
      <c r="BHB202" s="4"/>
      <c r="BHC202" s="4"/>
      <c r="BHD202" s="4"/>
      <c r="BHE202" s="4"/>
      <c r="BHF202" s="4"/>
      <c r="BHG202" s="4"/>
      <c r="BHH202" s="4"/>
      <c r="BHI202" s="4"/>
      <c r="BHJ202" s="4"/>
      <c r="BHK202" s="4"/>
      <c r="BHL202" s="4"/>
      <c r="BHM202" s="4"/>
      <c r="BHN202" s="4"/>
      <c r="BHO202" s="4"/>
      <c r="BHP202" s="4"/>
      <c r="BHQ202" s="4"/>
      <c r="BHR202" s="4"/>
      <c r="BHS202" s="4"/>
      <c r="BHT202" s="4"/>
      <c r="BHU202" s="4"/>
      <c r="BHV202" s="4"/>
      <c r="BHW202" s="4"/>
      <c r="BHX202" s="4"/>
      <c r="BHY202" s="4"/>
      <c r="BHZ202" s="4"/>
      <c r="BIA202" s="4"/>
      <c r="BIB202" s="4"/>
      <c r="BIC202" s="4"/>
      <c r="BID202" s="4"/>
      <c r="BIE202" s="4"/>
      <c r="BIF202" s="4"/>
      <c r="BIG202" s="4"/>
      <c r="BIH202" s="4"/>
      <c r="BII202" s="4"/>
      <c r="BIJ202" s="4"/>
      <c r="BIK202" s="4"/>
      <c r="BIL202" s="4"/>
      <c r="BIM202" s="4"/>
      <c r="BIN202" s="4"/>
      <c r="BIO202" s="4"/>
      <c r="BIP202" s="4"/>
      <c r="BIQ202" s="4"/>
      <c r="BIR202" s="4"/>
      <c r="BIS202" s="4"/>
      <c r="BIT202" s="4"/>
      <c r="BIU202" s="4"/>
      <c r="BIV202" s="4"/>
      <c r="BIW202" s="4"/>
      <c r="BIX202" s="4"/>
      <c r="BIY202" s="4"/>
      <c r="BIZ202" s="4"/>
      <c r="BJA202" s="4"/>
      <c r="BJB202" s="4"/>
      <c r="BJC202" s="4"/>
      <c r="BJD202" s="4"/>
      <c r="BJE202" s="4"/>
      <c r="BJF202" s="4"/>
      <c r="BJG202" s="4"/>
      <c r="BJH202" s="4"/>
      <c r="BJI202" s="4"/>
      <c r="BJJ202" s="4"/>
      <c r="BJK202" s="4"/>
      <c r="BJL202" s="4"/>
      <c r="BJM202" s="4"/>
      <c r="BJN202" s="4"/>
      <c r="BJO202" s="4"/>
      <c r="BJP202" s="4"/>
      <c r="BJQ202" s="4"/>
      <c r="BJR202" s="4"/>
      <c r="BJS202" s="4"/>
      <c r="BJT202" s="4"/>
      <c r="BJU202" s="4"/>
      <c r="BJV202" s="4"/>
      <c r="BJW202" s="4"/>
      <c r="BJX202" s="4"/>
      <c r="BJY202" s="4"/>
      <c r="BJZ202" s="4"/>
      <c r="BKA202" s="4"/>
      <c r="BKB202" s="4"/>
      <c r="BKC202" s="4"/>
      <c r="BKD202" s="4"/>
      <c r="BKE202" s="4"/>
      <c r="BKF202" s="4"/>
      <c r="BKG202" s="4"/>
      <c r="BKH202" s="4"/>
      <c r="BKI202" s="4"/>
      <c r="BKJ202" s="4"/>
      <c r="BKK202" s="4"/>
      <c r="BKL202" s="4"/>
      <c r="BKM202" s="4"/>
      <c r="BKN202" s="4"/>
      <c r="BKO202" s="4"/>
      <c r="BKP202" s="4"/>
      <c r="BKQ202" s="4"/>
      <c r="BKR202" s="4"/>
      <c r="BKS202" s="4"/>
      <c r="BKT202" s="4"/>
      <c r="BKU202" s="4"/>
      <c r="BKV202" s="4"/>
      <c r="BKW202" s="4"/>
      <c r="BKX202" s="4"/>
      <c r="BKY202" s="4"/>
      <c r="BKZ202" s="4"/>
      <c r="BLA202" s="4"/>
      <c r="BLB202" s="4"/>
      <c r="BLC202" s="4"/>
      <c r="BLD202" s="4"/>
      <c r="BLE202" s="4"/>
      <c r="BLF202" s="4"/>
      <c r="BLG202" s="4"/>
      <c r="BLH202" s="4"/>
      <c r="BLI202" s="4"/>
      <c r="BLJ202" s="4"/>
      <c r="BLK202" s="4"/>
      <c r="BLL202" s="4"/>
      <c r="BLM202" s="4"/>
      <c r="BLN202" s="4"/>
      <c r="BLO202" s="4"/>
      <c r="BLP202" s="4"/>
      <c r="BLQ202" s="4"/>
      <c r="BLR202" s="4"/>
      <c r="BLS202" s="4"/>
      <c r="BLT202" s="4"/>
      <c r="BLU202" s="4"/>
      <c r="BLV202" s="4"/>
      <c r="BLW202" s="4"/>
      <c r="BLX202" s="4"/>
      <c r="BLY202" s="4"/>
      <c r="BLZ202" s="4"/>
      <c r="BMA202" s="4"/>
      <c r="BMB202" s="4"/>
      <c r="BMC202" s="4"/>
      <c r="BMD202" s="4"/>
      <c r="BME202" s="4"/>
      <c r="BMF202" s="4"/>
      <c r="BMG202" s="4"/>
      <c r="BMH202" s="4"/>
      <c r="BMI202" s="4"/>
      <c r="BMJ202" s="4"/>
      <c r="BMK202" s="4"/>
      <c r="BML202" s="4"/>
      <c r="BMM202" s="4"/>
      <c r="BMN202" s="4"/>
      <c r="BMO202" s="4"/>
      <c r="BMP202" s="4"/>
      <c r="BMQ202" s="4"/>
      <c r="BMR202" s="4"/>
      <c r="BMS202" s="4"/>
      <c r="BMT202" s="4"/>
      <c r="BMU202" s="4"/>
      <c r="BMV202" s="4"/>
      <c r="BMW202" s="4"/>
      <c r="BMX202" s="4"/>
      <c r="BMY202" s="4"/>
      <c r="BMZ202" s="4"/>
      <c r="BNA202" s="4"/>
      <c r="BNB202" s="4"/>
      <c r="BNC202" s="4"/>
      <c r="BND202" s="4"/>
      <c r="BNE202" s="4"/>
      <c r="BNF202" s="4"/>
      <c r="BNG202" s="4"/>
      <c r="BNH202" s="4"/>
      <c r="BNI202" s="4"/>
      <c r="BNJ202" s="4"/>
      <c r="BNK202" s="4"/>
      <c r="BNL202" s="4"/>
      <c r="BNM202" s="4"/>
      <c r="BNN202" s="4"/>
      <c r="BNO202" s="4"/>
      <c r="BNP202" s="4"/>
      <c r="BNQ202" s="4"/>
      <c r="BNR202" s="4"/>
      <c r="BNS202" s="4"/>
      <c r="BNT202" s="4"/>
      <c r="BNU202" s="4"/>
      <c r="BNV202" s="4"/>
      <c r="BNW202" s="4"/>
      <c r="BNX202" s="4"/>
      <c r="BNY202" s="4"/>
      <c r="BNZ202" s="4"/>
      <c r="BOA202" s="4"/>
      <c r="BOB202" s="4"/>
      <c r="BOC202" s="4"/>
      <c r="BOD202" s="4"/>
      <c r="BOE202" s="4"/>
      <c r="BOF202" s="4"/>
      <c r="BOG202" s="4"/>
      <c r="BOH202" s="4"/>
      <c r="BOI202" s="4"/>
      <c r="BOJ202" s="4"/>
      <c r="BOK202" s="4"/>
      <c r="BOL202" s="4"/>
      <c r="BOM202" s="4"/>
      <c r="BON202" s="4"/>
      <c r="BOO202" s="4"/>
      <c r="BOP202" s="4"/>
      <c r="BOQ202" s="4"/>
      <c r="BOR202" s="4"/>
      <c r="BOS202" s="4"/>
      <c r="BOT202" s="4"/>
      <c r="BOU202" s="4"/>
      <c r="BOV202" s="4"/>
      <c r="BOW202" s="4"/>
      <c r="BOX202" s="4"/>
      <c r="BOY202" s="4"/>
      <c r="BOZ202" s="4"/>
      <c r="BPA202" s="4"/>
      <c r="BPB202" s="4"/>
      <c r="BPC202" s="4"/>
      <c r="BPD202" s="4"/>
      <c r="BPE202" s="4"/>
      <c r="BPF202" s="4"/>
      <c r="BPG202" s="4"/>
      <c r="BPH202" s="4"/>
      <c r="BPI202" s="4"/>
      <c r="BPJ202" s="4"/>
      <c r="BPK202" s="4"/>
      <c r="BPL202" s="4"/>
      <c r="BPM202" s="4"/>
      <c r="BPN202" s="4"/>
      <c r="BPO202" s="4"/>
      <c r="BPP202" s="4"/>
      <c r="BPQ202" s="4"/>
      <c r="BPR202" s="4"/>
      <c r="BPS202" s="4"/>
      <c r="BPT202" s="4"/>
      <c r="BPU202" s="4"/>
      <c r="BPV202" s="4"/>
      <c r="BPW202" s="4"/>
      <c r="BPX202" s="4"/>
      <c r="BPY202" s="4"/>
      <c r="BPZ202" s="4"/>
      <c r="BQA202" s="4"/>
      <c r="BQB202" s="4"/>
      <c r="BQC202" s="4"/>
      <c r="BQD202" s="4"/>
      <c r="BQE202" s="4"/>
      <c r="BQF202" s="4"/>
      <c r="BQG202" s="4"/>
      <c r="BQH202" s="4"/>
      <c r="BQI202" s="4"/>
      <c r="BQJ202" s="4"/>
      <c r="BQK202" s="4"/>
      <c r="BQL202" s="4"/>
      <c r="BQM202" s="4"/>
      <c r="BQN202" s="4"/>
      <c r="BQO202" s="4"/>
      <c r="BQP202" s="4"/>
      <c r="BQQ202" s="4"/>
      <c r="BQR202" s="4"/>
      <c r="BQS202" s="4"/>
      <c r="BQT202" s="4"/>
      <c r="BQU202" s="4"/>
      <c r="BQV202" s="4"/>
      <c r="BQW202" s="4"/>
      <c r="BQX202" s="4"/>
      <c r="BQY202" s="4"/>
      <c r="BQZ202" s="4"/>
      <c r="BRA202" s="4"/>
      <c r="BRB202" s="4"/>
      <c r="BRC202" s="4"/>
      <c r="BRD202" s="4"/>
      <c r="BRE202" s="4"/>
      <c r="BRF202" s="4"/>
      <c r="BRG202" s="4"/>
      <c r="BRH202" s="4"/>
      <c r="BRI202" s="4"/>
      <c r="BRJ202" s="4"/>
      <c r="BRK202" s="4"/>
      <c r="BRL202" s="4"/>
      <c r="BRM202" s="4"/>
      <c r="BRN202" s="4"/>
      <c r="BRO202" s="4"/>
      <c r="BRP202" s="4"/>
      <c r="BRQ202" s="4"/>
      <c r="BRR202" s="4"/>
      <c r="BRS202" s="4"/>
      <c r="BRT202" s="4"/>
      <c r="BRU202" s="4"/>
      <c r="BRV202" s="4"/>
      <c r="BRW202" s="4"/>
      <c r="BRX202" s="4"/>
      <c r="BRY202" s="4"/>
      <c r="BRZ202" s="4"/>
      <c r="BSA202" s="4"/>
      <c r="BSB202" s="4"/>
      <c r="BSC202" s="4"/>
      <c r="BSD202" s="4"/>
      <c r="BSE202" s="4"/>
      <c r="BSF202" s="4"/>
      <c r="BSG202" s="4"/>
      <c r="BSH202" s="4"/>
      <c r="BSI202" s="4"/>
      <c r="BSJ202" s="4"/>
      <c r="BSK202" s="4"/>
      <c r="BSL202" s="4"/>
      <c r="BSM202" s="4"/>
      <c r="BSN202" s="4"/>
      <c r="BSO202" s="4"/>
      <c r="BSP202" s="4"/>
      <c r="BSQ202" s="4"/>
      <c r="BSR202" s="4"/>
      <c r="BSS202" s="4"/>
      <c r="BST202" s="4"/>
      <c r="BSU202" s="4"/>
      <c r="BSV202" s="4"/>
      <c r="BSW202" s="4"/>
      <c r="BSX202" s="4"/>
      <c r="BSY202" s="4"/>
      <c r="BSZ202" s="4"/>
      <c r="BTA202" s="4"/>
      <c r="BTB202" s="4"/>
      <c r="BTC202" s="4"/>
      <c r="BTD202" s="4"/>
      <c r="BTE202" s="4"/>
      <c r="BTF202" s="4"/>
      <c r="BTG202" s="4"/>
      <c r="BTH202" s="4"/>
      <c r="BTI202" s="4"/>
      <c r="BTJ202" s="4"/>
      <c r="BTK202" s="4"/>
      <c r="BTL202" s="4"/>
      <c r="BTM202" s="4"/>
      <c r="BTN202" s="4"/>
      <c r="BTO202" s="4"/>
      <c r="BTP202" s="4"/>
      <c r="BTQ202" s="4"/>
      <c r="BTR202" s="4"/>
      <c r="BTS202" s="4"/>
      <c r="BTT202" s="4"/>
      <c r="BTU202" s="4"/>
      <c r="BTV202" s="4"/>
      <c r="BTW202" s="4"/>
      <c r="BTX202" s="4"/>
      <c r="BTY202" s="4"/>
      <c r="BTZ202" s="4"/>
      <c r="BUA202" s="4"/>
      <c r="BUB202" s="4"/>
      <c r="BUC202" s="4"/>
      <c r="BUD202" s="4"/>
      <c r="BUE202" s="4"/>
      <c r="BUF202" s="4"/>
      <c r="BUG202" s="4"/>
      <c r="BUH202" s="4"/>
      <c r="BUI202" s="4"/>
      <c r="BUJ202" s="4"/>
      <c r="BUK202" s="4"/>
      <c r="BUL202" s="4"/>
      <c r="BUM202" s="4"/>
      <c r="BUN202" s="4"/>
      <c r="BUO202" s="4"/>
      <c r="BUP202" s="4"/>
      <c r="BUQ202" s="4"/>
      <c r="BUR202" s="4"/>
      <c r="BUS202" s="4"/>
      <c r="BUT202" s="4"/>
      <c r="BUU202" s="4"/>
      <c r="BUV202" s="4"/>
      <c r="BUW202" s="4"/>
      <c r="BUX202" s="4"/>
      <c r="BUY202" s="4"/>
      <c r="BUZ202" s="4"/>
      <c r="BVA202" s="4"/>
      <c r="BVB202" s="4"/>
      <c r="BVC202" s="4"/>
      <c r="BVD202" s="4"/>
      <c r="BVE202" s="4"/>
      <c r="BVF202" s="4"/>
      <c r="BVG202" s="4"/>
      <c r="BVH202" s="4"/>
      <c r="BVI202" s="4"/>
      <c r="BVJ202" s="4"/>
      <c r="BVK202" s="4"/>
      <c r="BVL202" s="4"/>
      <c r="BVM202" s="4"/>
      <c r="BVN202" s="4"/>
      <c r="BVO202" s="4"/>
      <c r="BVP202" s="4"/>
      <c r="BVQ202" s="4"/>
      <c r="BVR202" s="4"/>
      <c r="BVS202" s="4"/>
      <c r="BVT202" s="4"/>
      <c r="BVU202" s="4"/>
      <c r="BVV202" s="4"/>
      <c r="BVW202" s="4"/>
      <c r="BVX202" s="4"/>
      <c r="BVY202" s="4"/>
      <c r="BVZ202" s="4"/>
      <c r="BWA202" s="4"/>
      <c r="BWB202" s="4"/>
      <c r="BWC202" s="4"/>
      <c r="BWD202" s="4"/>
      <c r="BWE202" s="4"/>
      <c r="BWF202" s="4"/>
      <c r="BWG202" s="4"/>
      <c r="BWH202" s="4"/>
      <c r="BWI202" s="4"/>
      <c r="BWJ202" s="4"/>
      <c r="BWK202" s="4"/>
      <c r="BWL202" s="4"/>
      <c r="BWM202" s="4"/>
      <c r="BWN202" s="4"/>
      <c r="BWO202" s="4"/>
      <c r="BWP202" s="4"/>
      <c r="BWQ202" s="4"/>
      <c r="BWR202" s="4"/>
      <c r="BWS202" s="4"/>
      <c r="BWT202" s="4"/>
      <c r="BWU202" s="4"/>
      <c r="BWV202" s="4"/>
      <c r="BWW202" s="4"/>
      <c r="BWX202" s="4"/>
      <c r="BWY202" s="4"/>
      <c r="BWZ202" s="4"/>
      <c r="BXA202" s="4"/>
      <c r="BXB202" s="4"/>
      <c r="BXC202" s="4"/>
      <c r="BXD202" s="4"/>
      <c r="BXE202" s="4"/>
      <c r="BXF202" s="4"/>
      <c r="BXG202" s="4"/>
      <c r="BXH202" s="4"/>
      <c r="BXI202" s="4"/>
      <c r="BXJ202" s="4"/>
      <c r="BXK202" s="4"/>
      <c r="BXL202" s="4"/>
      <c r="BXM202" s="4"/>
      <c r="BXN202" s="4"/>
      <c r="BXO202" s="4"/>
      <c r="BXP202" s="4"/>
      <c r="BXQ202" s="4"/>
      <c r="BXR202" s="4"/>
      <c r="BXS202" s="4"/>
      <c r="BXT202" s="4"/>
      <c r="BXU202" s="4"/>
      <c r="BXV202" s="4"/>
      <c r="BXW202" s="4"/>
      <c r="BXX202" s="4"/>
      <c r="BXY202" s="4"/>
      <c r="BXZ202" s="4"/>
      <c r="BYA202" s="4"/>
      <c r="BYB202" s="4"/>
      <c r="BYC202" s="4"/>
      <c r="BYD202" s="4"/>
      <c r="BYE202" s="4"/>
      <c r="BYF202" s="4"/>
      <c r="BYG202" s="4"/>
      <c r="BYH202" s="4"/>
      <c r="BYI202" s="4"/>
      <c r="BYJ202" s="4"/>
      <c r="BYK202" s="4"/>
      <c r="BYL202" s="4"/>
      <c r="BYM202" s="4"/>
      <c r="BYN202" s="4"/>
      <c r="BYO202" s="4"/>
      <c r="BYP202" s="4"/>
      <c r="BYQ202" s="4"/>
      <c r="BYR202" s="4"/>
      <c r="BYS202" s="4"/>
      <c r="BYT202" s="4"/>
      <c r="BYU202" s="4"/>
      <c r="BYV202" s="4"/>
      <c r="BYW202" s="4"/>
      <c r="BYX202" s="4"/>
      <c r="BYY202" s="4"/>
      <c r="BYZ202" s="4"/>
      <c r="BZA202" s="4"/>
      <c r="BZB202" s="4"/>
      <c r="BZC202" s="4"/>
      <c r="BZD202" s="4"/>
      <c r="BZE202" s="4"/>
      <c r="BZF202" s="4"/>
      <c r="BZG202" s="4"/>
      <c r="BZH202" s="4"/>
      <c r="BZI202" s="4"/>
      <c r="BZJ202" s="4"/>
      <c r="BZK202" s="4"/>
      <c r="BZL202" s="4"/>
      <c r="BZM202" s="4"/>
      <c r="BZN202" s="4"/>
      <c r="BZO202" s="4"/>
      <c r="BZP202" s="4"/>
      <c r="BZQ202" s="4"/>
      <c r="BZR202" s="4"/>
      <c r="BZS202" s="4"/>
      <c r="BZT202" s="4"/>
      <c r="BZU202" s="4"/>
      <c r="BZV202" s="4"/>
      <c r="BZW202" s="4"/>
      <c r="BZX202" s="4"/>
      <c r="BZY202" s="4"/>
      <c r="BZZ202" s="4"/>
      <c r="CAA202" s="4"/>
      <c r="CAB202" s="4"/>
      <c r="CAC202" s="4"/>
      <c r="CAD202" s="4"/>
      <c r="CAE202" s="4"/>
      <c r="CAF202" s="4"/>
      <c r="CAG202" s="4"/>
      <c r="CAH202" s="4"/>
      <c r="CAI202" s="4"/>
      <c r="CAJ202" s="4"/>
      <c r="CAK202" s="4"/>
      <c r="CAL202" s="4"/>
      <c r="CAM202" s="4"/>
      <c r="CAN202" s="4"/>
      <c r="CAO202" s="4"/>
      <c r="CAP202" s="4"/>
      <c r="CAQ202" s="4"/>
      <c r="CAR202" s="4"/>
      <c r="CAS202" s="4"/>
      <c r="CAT202" s="4"/>
      <c r="CAU202" s="4"/>
      <c r="CAV202" s="4"/>
      <c r="CAW202" s="4"/>
      <c r="CAX202" s="4"/>
      <c r="CAY202" s="4"/>
      <c r="CAZ202" s="4"/>
      <c r="CBA202" s="4"/>
      <c r="CBB202" s="4"/>
      <c r="CBC202" s="4"/>
      <c r="CBD202" s="4"/>
      <c r="CBE202" s="4"/>
      <c r="CBF202" s="4"/>
      <c r="CBG202" s="4"/>
      <c r="CBH202" s="4"/>
      <c r="CBI202" s="4"/>
      <c r="CBJ202" s="4"/>
      <c r="CBK202" s="4"/>
      <c r="CBL202" s="4"/>
      <c r="CBM202" s="4"/>
      <c r="CBN202" s="4"/>
      <c r="CBO202" s="4"/>
      <c r="CBP202" s="4"/>
      <c r="CBQ202" s="4"/>
      <c r="CBR202" s="4"/>
      <c r="CBS202" s="4"/>
      <c r="CBT202" s="4"/>
      <c r="CBU202" s="4"/>
      <c r="CBV202" s="4"/>
      <c r="CBW202" s="4"/>
      <c r="CBX202" s="4"/>
      <c r="CBY202" s="4"/>
      <c r="CBZ202" s="4"/>
      <c r="CCA202" s="4"/>
      <c r="CCB202" s="4"/>
      <c r="CCC202" s="4"/>
      <c r="CCD202" s="4"/>
      <c r="CCE202" s="4"/>
      <c r="CCF202" s="4"/>
      <c r="CCG202" s="4"/>
      <c r="CCH202" s="4"/>
      <c r="CCI202" s="4"/>
      <c r="CCJ202" s="4"/>
      <c r="CCK202" s="4"/>
      <c r="CCL202" s="4"/>
      <c r="CCM202" s="4"/>
      <c r="CCN202" s="4"/>
      <c r="CCO202" s="4"/>
      <c r="CCP202" s="4"/>
      <c r="CCQ202" s="4"/>
      <c r="CCR202" s="4"/>
      <c r="CCS202" s="4"/>
      <c r="CCT202" s="4"/>
      <c r="CCU202" s="4"/>
      <c r="CCV202" s="4"/>
      <c r="CCW202" s="4"/>
      <c r="CCX202" s="4"/>
      <c r="CCY202" s="4"/>
      <c r="CCZ202" s="4"/>
      <c r="CDA202" s="4"/>
      <c r="CDB202" s="4"/>
      <c r="CDC202" s="4"/>
      <c r="CDD202" s="4"/>
      <c r="CDE202" s="4"/>
      <c r="CDF202" s="4"/>
      <c r="CDG202" s="4"/>
      <c r="CDH202" s="4"/>
      <c r="CDI202" s="4"/>
      <c r="CDJ202" s="4"/>
      <c r="CDK202" s="4"/>
      <c r="CDL202" s="4"/>
      <c r="CDM202" s="4"/>
      <c r="CDN202" s="4"/>
      <c r="CDO202" s="4"/>
      <c r="CDP202" s="4"/>
      <c r="CDQ202" s="4"/>
      <c r="CDR202" s="4"/>
      <c r="CDS202" s="4"/>
      <c r="CDT202" s="4"/>
      <c r="CDU202" s="4"/>
      <c r="CDV202" s="4"/>
      <c r="CDW202" s="4"/>
      <c r="CDX202" s="4"/>
      <c r="CDY202" s="4"/>
      <c r="CDZ202" s="4"/>
      <c r="CEA202" s="4"/>
      <c r="CEB202" s="4"/>
      <c r="CEC202" s="4"/>
      <c r="CED202" s="4"/>
      <c r="CEE202" s="4"/>
      <c r="CEF202" s="4"/>
      <c r="CEG202" s="4"/>
      <c r="CEH202" s="4"/>
      <c r="CEI202" s="4"/>
      <c r="CEJ202" s="4"/>
      <c r="CEK202" s="4"/>
      <c r="CEL202" s="4"/>
      <c r="CEM202" s="4"/>
      <c r="CEN202" s="4"/>
      <c r="CEO202" s="4"/>
      <c r="CEP202" s="4"/>
      <c r="CEQ202" s="4"/>
      <c r="CER202" s="4"/>
      <c r="CES202" s="4"/>
      <c r="CET202" s="4"/>
      <c r="CEU202" s="4"/>
      <c r="CEV202" s="4"/>
      <c r="CEW202" s="4"/>
      <c r="CEX202" s="4"/>
      <c r="CEY202" s="4"/>
      <c r="CEZ202" s="4"/>
      <c r="CFA202" s="4"/>
      <c r="CFB202" s="4"/>
      <c r="CFC202" s="4"/>
      <c r="CFD202" s="4"/>
      <c r="CFE202" s="4"/>
      <c r="CFF202" s="4"/>
      <c r="CFG202" s="4"/>
      <c r="CFH202" s="4"/>
      <c r="CFI202" s="4"/>
      <c r="CFJ202" s="4"/>
      <c r="CFK202" s="4"/>
      <c r="CFL202" s="4"/>
      <c r="CFM202" s="4"/>
      <c r="CFN202" s="4"/>
      <c r="CFO202" s="4"/>
      <c r="CFP202" s="4"/>
      <c r="CFQ202" s="4"/>
      <c r="CFR202" s="4"/>
      <c r="CFS202" s="4"/>
      <c r="CFT202" s="4"/>
      <c r="CFU202" s="4"/>
      <c r="CFV202" s="4"/>
      <c r="CFW202" s="4"/>
      <c r="CFX202" s="4"/>
      <c r="CFY202" s="4"/>
      <c r="CFZ202" s="4"/>
      <c r="CGA202" s="4"/>
      <c r="CGB202" s="4"/>
      <c r="CGC202" s="4"/>
      <c r="CGD202" s="4"/>
      <c r="CGE202" s="4"/>
      <c r="CGF202" s="4"/>
      <c r="CGG202" s="4"/>
      <c r="CGH202" s="4"/>
      <c r="CGI202" s="4"/>
      <c r="CGJ202" s="4"/>
      <c r="CGK202" s="4"/>
      <c r="CGL202" s="4"/>
      <c r="CGM202" s="4"/>
      <c r="CGN202" s="4"/>
      <c r="CGO202" s="4"/>
      <c r="CGP202" s="4"/>
      <c r="CGQ202" s="4"/>
      <c r="CGR202" s="4"/>
      <c r="CGS202" s="4"/>
      <c r="CGT202" s="4"/>
      <c r="CGU202" s="4"/>
      <c r="CGV202" s="4"/>
      <c r="CGW202" s="4"/>
      <c r="CGX202" s="4"/>
      <c r="CGY202" s="4"/>
      <c r="CGZ202" s="4"/>
      <c r="CHA202" s="4"/>
      <c r="CHB202" s="4"/>
      <c r="CHC202" s="4"/>
      <c r="CHD202" s="4"/>
      <c r="CHE202" s="4"/>
      <c r="CHF202" s="4"/>
      <c r="CHG202" s="4"/>
      <c r="CHH202" s="4"/>
      <c r="CHI202" s="4"/>
      <c r="CHJ202" s="4"/>
      <c r="CHK202" s="4"/>
      <c r="CHL202" s="4"/>
      <c r="CHM202" s="4"/>
      <c r="CHN202" s="4"/>
      <c r="CHO202" s="4"/>
      <c r="CHP202" s="4"/>
      <c r="CHQ202" s="4"/>
      <c r="CHR202" s="4"/>
      <c r="CHS202" s="4"/>
      <c r="CHT202" s="4"/>
      <c r="CHU202" s="4"/>
      <c r="CHV202" s="4"/>
      <c r="CHW202" s="4"/>
      <c r="CHX202" s="4"/>
      <c r="CHY202" s="4"/>
      <c r="CHZ202" s="4"/>
      <c r="CIA202" s="4"/>
      <c r="CIB202" s="4"/>
      <c r="CIC202" s="4"/>
      <c r="CID202" s="4"/>
      <c r="CIE202" s="4"/>
      <c r="CIF202" s="4"/>
      <c r="CIG202" s="4"/>
      <c r="CIH202" s="4"/>
      <c r="CII202" s="4"/>
      <c r="CIJ202" s="4"/>
      <c r="CIK202" s="4"/>
      <c r="CIL202" s="4"/>
      <c r="CIM202" s="4"/>
      <c r="CIN202" s="4"/>
      <c r="CIO202" s="4"/>
      <c r="CIP202" s="4"/>
      <c r="CIQ202" s="4"/>
      <c r="CIR202" s="4"/>
      <c r="CIS202" s="4"/>
      <c r="CIT202" s="4"/>
      <c r="CIU202" s="4"/>
      <c r="CIV202" s="4"/>
      <c r="CIW202" s="4"/>
      <c r="CIX202" s="4"/>
      <c r="CIY202" s="4"/>
      <c r="CIZ202" s="4"/>
      <c r="CJA202" s="4"/>
      <c r="CJB202" s="4"/>
      <c r="CJC202" s="4"/>
      <c r="CJD202" s="4"/>
      <c r="CJE202" s="4"/>
      <c r="CJF202" s="4"/>
      <c r="CJG202" s="4"/>
      <c r="CJH202" s="4"/>
      <c r="CJI202" s="4"/>
      <c r="CJJ202" s="4"/>
      <c r="CJK202" s="4"/>
      <c r="CJL202" s="4"/>
      <c r="CJM202" s="4"/>
      <c r="CJN202" s="4"/>
      <c r="CJO202" s="4"/>
      <c r="CJP202" s="4"/>
      <c r="CJQ202" s="4"/>
      <c r="CJR202" s="4"/>
      <c r="CJS202" s="4"/>
      <c r="CJT202" s="4"/>
      <c r="CJU202" s="4"/>
      <c r="CJV202" s="4"/>
      <c r="CJW202" s="4"/>
      <c r="CJX202" s="4"/>
      <c r="CJY202" s="4"/>
      <c r="CJZ202" s="4"/>
      <c r="CKA202" s="4"/>
      <c r="CKB202" s="4"/>
      <c r="CKC202" s="4"/>
      <c r="CKD202" s="4"/>
      <c r="CKE202" s="4"/>
      <c r="CKF202" s="4"/>
      <c r="CKG202" s="4"/>
      <c r="CKH202" s="4"/>
      <c r="CKI202" s="4"/>
      <c r="CKJ202" s="4"/>
      <c r="CKK202" s="4"/>
      <c r="CKL202" s="4"/>
      <c r="CKM202" s="4"/>
      <c r="CKN202" s="4"/>
      <c r="CKO202" s="4"/>
      <c r="CKP202" s="4"/>
      <c r="CKQ202" s="4"/>
      <c r="CKR202" s="4"/>
      <c r="CKS202" s="4"/>
      <c r="CKT202" s="4"/>
      <c r="CKU202" s="4"/>
      <c r="CKV202" s="4"/>
      <c r="CKW202" s="4"/>
      <c r="CKX202" s="4"/>
      <c r="CKY202" s="4"/>
      <c r="CKZ202" s="4"/>
      <c r="CLA202" s="4"/>
      <c r="CLB202" s="4"/>
      <c r="CLC202" s="4"/>
      <c r="CLD202" s="4"/>
      <c r="CLE202" s="4"/>
      <c r="CLF202" s="4"/>
      <c r="CLG202" s="4"/>
      <c r="CLH202" s="4"/>
      <c r="CLI202" s="4"/>
      <c r="CLJ202" s="4"/>
      <c r="CLK202" s="4"/>
      <c r="CLL202" s="4"/>
      <c r="CLM202" s="4"/>
      <c r="CLN202" s="4"/>
      <c r="CLO202" s="4"/>
      <c r="CLP202" s="4"/>
      <c r="CLQ202" s="4"/>
      <c r="CLR202" s="4"/>
      <c r="CLS202" s="4"/>
      <c r="CLT202" s="4"/>
      <c r="CLU202" s="4"/>
      <c r="CLV202" s="4"/>
      <c r="CLW202" s="4"/>
      <c r="CLX202" s="4"/>
      <c r="CLY202" s="4"/>
      <c r="CLZ202" s="4"/>
      <c r="CMA202" s="4"/>
      <c r="CMB202" s="4"/>
      <c r="CMC202" s="4"/>
      <c r="CMD202" s="4"/>
      <c r="CME202" s="4"/>
      <c r="CMF202" s="4"/>
      <c r="CMG202" s="4"/>
      <c r="CMH202" s="4"/>
      <c r="CMI202" s="4"/>
      <c r="CMJ202" s="4"/>
      <c r="CMK202" s="4"/>
      <c r="CML202" s="4"/>
      <c r="CMM202" s="4"/>
      <c r="CMN202" s="4"/>
      <c r="CMO202" s="4"/>
      <c r="CMP202" s="4"/>
      <c r="CMQ202" s="4"/>
      <c r="CMR202" s="4"/>
      <c r="CMS202" s="4"/>
      <c r="CMT202" s="4"/>
      <c r="CMU202" s="4"/>
      <c r="CMV202" s="4"/>
      <c r="CMW202" s="4"/>
      <c r="CMX202" s="4"/>
      <c r="CMY202" s="4"/>
      <c r="CMZ202" s="4"/>
      <c r="CNA202" s="4"/>
      <c r="CNB202" s="4"/>
      <c r="CNC202" s="4"/>
      <c r="CND202" s="4"/>
      <c r="CNE202" s="4"/>
      <c r="CNF202" s="4"/>
      <c r="CNG202" s="4"/>
      <c r="CNH202" s="4"/>
      <c r="CNI202" s="4"/>
      <c r="CNJ202" s="4"/>
      <c r="CNK202" s="4"/>
      <c r="CNL202" s="4"/>
      <c r="CNM202" s="4"/>
      <c r="CNN202" s="4"/>
      <c r="CNO202" s="4"/>
      <c r="CNP202" s="4"/>
      <c r="CNQ202" s="4"/>
      <c r="CNR202" s="4"/>
      <c r="CNS202" s="4"/>
      <c r="CNT202" s="4"/>
      <c r="CNU202" s="4"/>
      <c r="CNV202" s="4"/>
      <c r="CNW202" s="4"/>
      <c r="CNX202" s="4"/>
      <c r="CNY202" s="4"/>
      <c r="CNZ202" s="4"/>
      <c r="COA202" s="4"/>
      <c r="COB202" s="4"/>
      <c r="COC202" s="4"/>
      <c r="COD202" s="4"/>
      <c r="COE202" s="4"/>
      <c r="COF202" s="4"/>
      <c r="COG202" s="4"/>
      <c r="COH202" s="4"/>
      <c r="COI202" s="4"/>
      <c r="COJ202" s="4"/>
      <c r="COK202" s="4"/>
      <c r="COL202" s="4"/>
      <c r="COM202" s="4"/>
      <c r="CON202" s="4"/>
      <c r="COO202" s="4"/>
      <c r="COP202" s="4"/>
      <c r="COQ202" s="4"/>
      <c r="COR202" s="4"/>
      <c r="COS202" s="4"/>
      <c r="COT202" s="4"/>
      <c r="COU202" s="4"/>
      <c r="COV202" s="4"/>
      <c r="COW202" s="4"/>
      <c r="COX202" s="4"/>
      <c r="COY202" s="4"/>
      <c r="COZ202" s="4"/>
      <c r="CPA202" s="4"/>
      <c r="CPB202" s="4"/>
      <c r="CPC202" s="4"/>
      <c r="CPD202" s="4"/>
      <c r="CPE202" s="4"/>
      <c r="CPF202" s="4"/>
      <c r="CPG202" s="4"/>
      <c r="CPH202" s="4"/>
      <c r="CPI202" s="4"/>
      <c r="CPJ202" s="4"/>
      <c r="CPK202" s="4"/>
      <c r="CPL202" s="4"/>
      <c r="CPM202" s="4"/>
      <c r="CPN202" s="4"/>
      <c r="CPO202" s="4"/>
      <c r="CPP202" s="4"/>
      <c r="CPQ202" s="4"/>
      <c r="CPR202" s="4"/>
      <c r="CPS202" s="4"/>
      <c r="CPT202" s="4"/>
      <c r="CPU202" s="4"/>
      <c r="CPV202" s="4"/>
      <c r="CPW202" s="4"/>
      <c r="CPX202" s="4"/>
      <c r="CPY202" s="4"/>
      <c r="CPZ202" s="4"/>
      <c r="CQA202" s="4"/>
      <c r="CQB202" s="4"/>
      <c r="CQC202" s="4"/>
      <c r="CQD202" s="4"/>
      <c r="CQE202" s="4"/>
      <c r="CQF202" s="4"/>
      <c r="CQG202" s="4"/>
      <c r="CQH202" s="4"/>
      <c r="CQI202" s="4"/>
      <c r="CQJ202" s="4"/>
      <c r="CQK202" s="4"/>
      <c r="CQL202" s="4"/>
      <c r="CQM202" s="4"/>
      <c r="CQN202" s="4"/>
      <c r="CQO202" s="4"/>
      <c r="CQP202" s="4"/>
      <c r="CQQ202" s="4"/>
      <c r="CQR202" s="4"/>
      <c r="CQS202" s="4"/>
      <c r="CQT202" s="4"/>
      <c r="CQU202" s="4"/>
      <c r="CQV202" s="4"/>
      <c r="CQW202" s="4"/>
      <c r="CQX202" s="4"/>
      <c r="CQY202" s="4"/>
      <c r="CQZ202" s="4"/>
      <c r="CRA202" s="4"/>
      <c r="CRB202" s="4"/>
      <c r="CRC202" s="4"/>
      <c r="CRD202" s="4"/>
      <c r="CRE202" s="4"/>
      <c r="CRF202" s="4"/>
      <c r="CRG202" s="4"/>
      <c r="CRH202" s="4"/>
      <c r="CRI202" s="4"/>
      <c r="CRJ202" s="4"/>
      <c r="CRK202" s="4"/>
      <c r="CRL202" s="4"/>
      <c r="CRM202" s="4"/>
      <c r="CRN202" s="4"/>
      <c r="CRO202" s="4"/>
      <c r="CRP202" s="4"/>
      <c r="CRQ202" s="4"/>
      <c r="CRR202" s="4"/>
      <c r="CRS202" s="4"/>
      <c r="CRT202" s="4"/>
      <c r="CRU202" s="4"/>
      <c r="CRV202" s="4"/>
      <c r="CRW202" s="4"/>
      <c r="CRX202" s="4"/>
      <c r="CRY202" s="4"/>
      <c r="CRZ202" s="4"/>
      <c r="CSA202" s="4"/>
      <c r="CSB202" s="4"/>
      <c r="CSC202" s="4"/>
      <c r="CSD202" s="4"/>
      <c r="CSE202" s="4"/>
      <c r="CSF202" s="4"/>
      <c r="CSG202" s="4"/>
      <c r="CSH202" s="4"/>
      <c r="CSI202" s="4"/>
      <c r="CSJ202" s="4"/>
      <c r="CSK202" s="4"/>
      <c r="CSL202" s="4"/>
      <c r="CSM202" s="4"/>
      <c r="CSN202" s="4"/>
      <c r="CSO202" s="4"/>
      <c r="CSP202" s="4"/>
      <c r="CSQ202" s="4"/>
      <c r="CSR202" s="4"/>
      <c r="CSS202" s="4"/>
      <c r="CST202" s="4"/>
      <c r="CSU202" s="4"/>
      <c r="CSV202" s="4"/>
      <c r="CSW202" s="4"/>
      <c r="CSX202" s="4"/>
      <c r="CSY202" s="4"/>
      <c r="CSZ202" s="4"/>
      <c r="CTA202" s="4"/>
      <c r="CTB202" s="4"/>
      <c r="CTC202" s="4"/>
      <c r="CTD202" s="4"/>
      <c r="CTE202" s="4"/>
      <c r="CTF202" s="4"/>
      <c r="CTG202" s="4"/>
      <c r="CTH202" s="4"/>
      <c r="CTI202" s="4"/>
      <c r="CTJ202" s="4"/>
      <c r="CTK202" s="4"/>
      <c r="CTL202" s="4"/>
      <c r="CTM202" s="4"/>
      <c r="CTN202" s="4"/>
      <c r="CTO202" s="4"/>
      <c r="CTP202" s="4"/>
      <c r="CTQ202" s="4"/>
      <c r="CTR202" s="4"/>
      <c r="CTS202" s="4"/>
      <c r="CTT202" s="4"/>
      <c r="CTU202" s="4"/>
      <c r="CTV202" s="4"/>
      <c r="CTW202" s="4"/>
      <c r="CTX202" s="4"/>
      <c r="CTY202" s="4"/>
      <c r="CTZ202" s="4"/>
      <c r="CUA202" s="4"/>
      <c r="CUB202" s="4"/>
      <c r="CUC202" s="4"/>
      <c r="CUD202" s="4"/>
      <c r="CUE202" s="4"/>
      <c r="CUF202" s="4"/>
      <c r="CUG202" s="4"/>
      <c r="CUH202" s="4"/>
      <c r="CUI202" s="4"/>
      <c r="CUJ202" s="4"/>
      <c r="CUK202" s="4"/>
      <c r="CUL202" s="4"/>
      <c r="CUM202" s="4"/>
      <c r="CUN202" s="4"/>
      <c r="CUO202" s="4"/>
      <c r="CUP202" s="4"/>
      <c r="CUQ202" s="4"/>
      <c r="CUR202" s="4"/>
      <c r="CUS202" s="4"/>
      <c r="CUT202" s="4"/>
      <c r="CUU202" s="4"/>
      <c r="CUV202" s="4"/>
      <c r="CUW202" s="4"/>
      <c r="CUX202" s="4"/>
      <c r="CUY202" s="4"/>
      <c r="CUZ202" s="4"/>
      <c r="CVA202" s="4"/>
      <c r="CVB202" s="4"/>
      <c r="CVC202" s="4"/>
      <c r="CVD202" s="4"/>
      <c r="CVE202" s="4"/>
      <c r="CVF202" s="4"/>
      <c r="CVG202" s="4"/>
      <c r="CVH202" s="4"/>
      <c r="CVI202" s="4"/>
      <c r="CVJ202" s="4"/>
      <c r="CVK202" s="4"/>
      <c r="CVL202" s="4"/>
      <c r="CVM202" s="4"/>
      <c r="CVN202" s="4"/>
      <c r="CVO202" s="4"/>
      <c r="CVP202" s="4"/>
      <c r="CVQ202" s="4"/>
      <c r="CVR202" s="4"/>
      <c r="CVS202" s="4"/>
      <c r="CVT202" s="4"/>
      <c r="CVU202" s="4"/>
      <c r="CVV202" s="4"/>
      <c r="CVW202" s="4"/>
      <c r="CVX202" s="4"/>
      <c r="CVY202" s="4"/>
      <c r="CVZ202" s="4"/>
      <c r="CWA202" s="4"/>
      <c r="CWB202" s="4"/>
      <c r="CWC202" s="4"/>
      <c r="CWD202" s="4"/>
      <c r="CWE202" s="4"/>
      <c r="CWF202" s="4"/>
      <c r="CWG202" s="4"/>
      <c r="CWH202" s="4"/>
      <c r="CWI202" s="4"/>
      <c r="CWJ202" s="4"/>
      <c r="CWK202" s="4"/>
      <c r="CWL202" s="4"/>
      <c r="CWM202" s="4"/>
      <c r="CWN202" s="4"/>
      <c r="CWO202" s="4"/>
      <c r="CWP202" s="4"/>
      <c r="CWQ202" s="4"/>
      <c r="CWR202" s="4"/>
      <c r="CWS202" s="4"/>
      <c r="CWT202" s="4"/>
      <c r="CWU202" s="4"/>
      <c r="CWV202" s="4"/>
      <c r="CWW202" s="4"/>
      <c r="CWX202" s="4"/>
      <c r="CWY202" s="4"/>
      <c r="CWZ202" s="4"/>
      <c r="CXA202" s="4"/>
      <c r="CXB202" s="4"/>
      <c r="CXC202" s="4"/>
      <c r="CXD202" s="4"/>
      <c r="CXE202" s="4"/>
      <c r="CXF202" s="4"/>
      <c r="CXG202" s="4"/>
      <c r="CXH202" s="4"/>
      <c r="CXI202" s="4"/>
      <c r="CXJ202" s="4"/>
      <c r="CXK202" s="4"/>
      <c r="CXL202" s="4"/>
      <c r="CXM202" s="4"/>
      <c r="CXN202" s="4"/>
      <c r="CXO202" s="4"/>
      <c r="CXP202" s="4"/>
      <c r="CXQ202" s="4"/>
      <c r="CXR202" s="4"/>
      <c r="CXS202" s="4"/>
      <c r="CXT202" s="4"/>
      <c r="CXU202" s="4"/>
      <c r="CXV202" s="4"/>
      <c r="CXW202" s="4"/>
      <c r="CXX202" s="4"/>
      <c r="CXY202" s="4"/>
      <c r="CXZ202" s="4"/>
      <c r="CYA202" s="4"/>
      <c r="CYB202" s="4"/>
      <c r="CYC202" s="4"/>
      <c r="CYD202" s="4"/>
      <c r="CYE202" s="4"/>
      <c r="CYF202" s="4"/>
      <c r="CYG202" s="4"/>
      <c r="CYH202" s="4"/>
      <c r="CYI202" s="4"/>
      <c r="CYJ202" s="4"/>
      <c r="CYK202" s="4"/>
      <c r="CYL202" s="4"/>
      <c r="CYM202" s="4"/>
      <c r="CYN202" s="4"/>
      <c r="CYO202" s="4"/>
      <c r="CYP202" s="4"/>
      <c r="CYQ202" s="4"/>
      <c r="CYR202" s="4"/>
      <c r="CYS202" s="4"/>
      <c r="CYT202" s="4"/>
      <c r="CYU202" s="4"/>
      <c r="CYV202" s="4"/>
      <c r="CYW202" s="4"/>
      <c r="CYX202" s="4"/>
      <c r="CYY202" s="4"/>
      <c r="CYZ202" s="4"/>
      <c r="CZA202" s="4"/>
      <c r="CZB202" s="4"/>
      <c r="CZC202" s="4"/>
      <c r="CZD202" s="4"/>
      <c r="CZE202" s="4"/>
      <c r="CZF202" s="4"/>
      <c r="CZG202" s="4"/>
      <c r="CZH202" s="4"/>
      <c r="CZI202" s="4"/>
      <c r="CZJ202" s="4"/>
      <c r="CZK202" s="4"/>
      <c r="CZL202" s="4"/>
      <c r="CZM202" s="4"/>
      <c r="CZN202" s="4"/>
      <c r="CZO202" s="4"/>
      <c r="CZP202" s="4"/>
      <c r="CZQ202" s="4"/>
      <c r="CZR202" s="4"/>
      <c r="CZS202" s="4"/>
      <c r="CZT202" s="4"/>
      <c r="CZU202" s="4"/>
      <c r="CZV202" s="4"/>
      <c r="CZW202" s="4"/>
      <c r="CZX202" s="4"/>
      <c r="CZY202" s="4"/>
      <c r="CZZ202" s="4"/>
      <c r="DAA202" s="4"/>
      <c r="DAB202" s="4"/>
      <c r="DAC202" s="4"/>
      <c r="DAD202" s="4"/>
      <c r="DAE202" s="4"/>
      <c r="DAF202" s="4"/>
      <c r="DAG202" s="4"/>
      <c r="DAH202" s="4"/>
      <c r="DAI202" s="4"/>
      <c r="DAJ202" s="4"/>
      <c r="DAK202" s="4"/>
      <c r="DAL202" s="4"/>
      <c r="DAM202" s="4"/>
      <c r="DAN202" s="4"/>
      <c r="DAO202" s="4"/>
      <c r="DAP202" s="4"/>
      <c r="DAQ202" s="4"/>
      <c r="DAR202" s="4"/>
      <c r="DAS202" s="4"/>
      <c r="DAT202" s="4"/>
      <c r="DAU202" s="4"/>
      <c r="DAV202" s="4"/>
      <c r="DAW202" s="4"/>
      <c r="DAX202" s="4"/>
      <c r="DAY202" s="4"/>
      <c r="DAZ202" s="4"/>
      <c r="DBA202" s="4"/>
      <c r="DBB202" s="4"/>
      <c r="DBC202" s="4"/>
      <c r="DBD202" s="4"/>
      <c r="DBE202" s="4"/>
      <c r="DBF202" s="4"/>
      <c r="DBG202" s="4"/>
      <c r="DBH202" s="4"/>
      <c r="DBI202" s="4"/>
      <c r="DBJ202" s="4"/>
      <c r="DBK202" s="4"/>
      <c r="DBL202" s="4"/>
      <c r="DBM202" s="4"/>
      <c r="DBN202" s="4"/>
      <c r="DBO202" s="4"/>
      <c r="DBP202" s="4"/>
      <c r="DBQ202" s="4"/>
      <c r="DBR202" s="4"/>
      <c r="DBS202" s="4"/>
      <c r="DBT202" s="4"/>
      <c r="DBU202" s="4"/>
      <c r="DBV202" s="4"/>
      <c r="DBW202" s="4"/>
      <c r="DBX202" s="4"/>
      <c r="DBY202" s="4"/>
      <c r="DBZ202" s="4"/>
      <c r="DCA202" s="4"/>
      <c r="DCB202" s="4"/>
      <c r="DCC202" s="4"/>
      <c r="DCD202" s="4"/>
      <c r="DCE202" s="4"/>
      <c r="DCF202" s="4"/>
      <c r="DCG202" s="4"/>
      <c r="DCH202" s="4"/>
      <c r="DCI202" s="4"/>
      <c r="DCJ202" s="4"/>
      <c r="DCK202" s="4"/>
      <c r="DCL202" s="4"/>
      <c r="DCM202" s="4"/>
      <c r="DCN202" s="4"/>
      <c r="DCO202" s="4"/>
      <c r="DCP202" s="4"/>
      <c r="DCQ202" s="4"/>
      <c r="DCR202" s="4"/>
      <c r="DCS202" s="4"/>
      <c r="DCT202" s="4"/>
      <c r="DCU202" s="4"/>
      <c r="DCV202" s="4"/>
      <c r="DCW202" s="4"/>
      <c r="DCX202" s="4"/>
      <c r="DCY202" s="4"/>
      <c r="DCZ202" s="4"/>
      <c r="DDA202" s="4"/>
      <c r="DDB202" s="4"/>
      <c r="DDC202" s="4"/>
      <c r="DDD202" s="4"/>
      <c r="DDE202" s="4"/>
      <c r="DDF202" s="4"/>
      <c r="DDG202" s="4"/>
      <c r="DDH202" s="4"/>
      <c r="DDI202" s="4"/>
      <c r="DDJ202" s="4"/>
      <c r="DDK202" s="4"/>
      <c r="DDL202" s="4"/>
      <c r="DDM202" s="4"/>
      <c r="DDN202" s="4"/>
      <c r="DDO202" s="4"/>
      <c r="DDP202" s="4"/>
      <c r="DDQ202" s="4"/>
      <c r="DDR202" s="4"/>
      <c r="DDS202" s="4"/>
      <c r="DDT202" s="4"/>
      <c r="DDU202" s="4"/>
      <c r="DDV202" s="4"/>
      <c r="DDW202" s="4"/>
      <c r="DDX202" s="4"/>
      <c r="DDY202" s="4"/>
      <c r="DDZ202" s="4"/>
      <c r="DEA202" s="4"/>
      <c r="DEB202" s="4"/>
      <c r="DEC202" s="4"/>
      <c r="DED202" s="4"/>
      <c r="DEE202" s="4"/>
      <c r="DEF202" s="4"/>
      <c r="DEG202" s="4"/>
      <c r="DEH202" s="4"/>
      <c r="DEI202" s="4"/>
      <c r="DEJ202" s="4"/>
      <c r="DEK202" s="4"/>
      <c r="DEL202" s="4"/>
      <c r="DEM202" s="4"/>
      <c r="DEN202" s="4"/>
      <c r="DEO202" s="4"/>
      <c r="DEP202" s="4"/>
      <c r="DEQ202" s="4"/>
      <c r="DER202" s="4"/>
      <c r="DES202" s="4"/>
      <c r="DET202" s="4"/>
      <c r="DEU202" s="4"/>
      <c r="DEV202" s="4"/>
      <c r="DEW202" s="4"/>
      <c r="DEX202" s="4"/>
      <c r="DEY202" s="4"/>
      <c r="DEZ202" s="4"/>
      <c r="DFA202" s="4"/>
      <c r="DFB202" s="4"/>
      <c r="DFC202" s="4"/>
      <c r="DFD202" s="4"/>
      <c r="DFE202" s="4"/>
      <c r="DFF202" s="4"/>
      <c r="DFG202" s="4"/>
      <c r="DFH202" s="4"/>
      <c r="DFI202" s="4"/>
      <c r="DFJ202" s="4"/>
      <c r="DFK202" s="4"/>
      <c r="DFL202" s="4"/>
      <c r="DFM202" s="4"/>
      <c r="DFN202" s="4"/>
      <c r="DFO202" s="4"/>
      <c r="DFP202" s="4"/>
      <c r="DFQ202" s="4"/>
      <c r="DFR202" s="4"/>
      <c r="DFS202" s="4"/>
      <c r="DFT202" s="4"/>
      <c r="DFU202" s="4"/>
      <c r="DFV202" s="4"/>
      <c r="DFW202" s="4"/>
      <c r="DFX202" s="4"/>
      <c r="DFY202" s="4"/>
      <c r="DFZ202" s="4"/>
      <c r="DGA202" s="4"/>
      <c r="DGB202" s="4"/>
      <c r="DGC202" s="4"/>
      <c r="DGD202" s="4"/>
      <c r="DGE202" s="4"/>
      <c r="DGF202" s="4"/>
      <c r="DGG202" s="4"/>
      <c r="DGH202" s="4"/>
      <c r="DGI202" s="4"/>
      <c r="DGJ202" s="4"/>
      <c r="DGK202" s="4"/>
      <c r="DGL202" s="4"/>
      <c r="DGM202" s="4"/>
      <c r="DGN202" s="4"/>
      <c r="DGO202" s="4"/>
      <c r="DGP202" s="4"/>
      <c r="DGQ202" s="4"/>
      <c r="DGR202" s="4"/>
      <c r="DGS202" s="4"/>
      <c r="DGT202" s="4"/>
      <c r="DGU202" s="4"/>
      <c r="DGV202" s="4"/>
      <c r="DGW202" s="4"/>
      <c r="DGX202" s="4"/>
      <c r="DGY202" s="4"/>
      <c r="DGZ202" s="4"/>
      <c r="DHA202" s="4"/>
      <c r="DHB202" s="4"/>
      <c r="DHC202" s="4"/>
      <c r="DHD202" s="4"/>
      <c r="DHE202" s="4"/>
      <c r="DHF202" s="4"/>
      <c r="DHG202" s="4"/>
      <c r="DHH202" s="4"/>
      <c r="DHI202" s="4"/>
      <c r="DHJ202" s="4"/>
      <c r="DHK202" s="4"/>
      <c r="DHL202" s="4"/>
      <c r="DHM202" s="4"/>
      <c r="DHN202" s="4"/>
      <c r="DHO202" s="4"/>
      <c r="DHP202" s="4"/>
      <c r="DHQ202" s="4"/>
      <c r="DHR202" s="4"/>
      <c r="DHS202" s="4"/>
      <c r="DHT202" s="4"/>
      <c r="DHU202" s="4"/>
      <c r="DHV202" s="4"/>
      <c r="DHW202" s="4"/>
      <c r="DHX202" s="4"/>
      <c r="DHY202" s="4"/>
      <c r="DHZ202" s="4"/>
      <c r="DIA202" s="4"/>
      <c r="DIB202" s="4"/>
      <c r="DIC202" s="4"/>
      <c r="DID202" s="4"/>
      <c r="DIE202" s="4"/>
      <c r="DIF202" s="4"/>
      <c r="DIG202" s="4"/>
      <c r="DIH202" s="4"/>
      <c r="DII202" s="4"/>
      <c r="DIJ202" s="4"/>
      <c r="DIK202" s="4"/>
      <c r="DIL202" s="4"/>
      <c r="DIM202" s="4"/>
      <c r="DIN202" s="4"/>
      <c r="DIO202" s="4"/>
      <c r="DIP202" s="4"/>
      <c r="DIQ202" s="4"/>
      <c r="DIR202" s="4"/>
      <c r="DIS202" s="4"/>
      <c r="DIT202" s="4"/>
      <c r="DIU202" s="4"/>
      <c r="DIV202" s="4"/>
      <c r="DIW202" s="4"/>
      <c r="DIX202" s="4"/>
      <c r="DIY202" s="4"/>
      <c r="DIZ202" s="4"/>
      <c r="DJA202" s="4"/>
      <c r="DJB202" s="4"/>
      <c r="DJC202" s="4"/>
      <c r="DJD202" s="4"/>
      <c r="DJE202" s="4"/>
      <c r="DJF202" s="4"/>
      <c r="DJG202" s="4"/>
      <c r="DJH202" s="4"/>
      <c r="DJI202" s="4"/>
      <c r="DJJ202" s="4"/>
      <c r="DJK202" s="4"/>
      <c r="DJL202" s="4"/>
      <c r="DJM202" s="4"/>
      <c r="DJN202" s="4"/>
      <c r="DJO202" s="4"/>
      <c r="DJP202" s="4"/>
      <c r="DJQ202" s="4"/>
      <c r="DJR202" s="4"/>
      <c r="DJS202" s="4"/>
      <c r="DJT202" s="4"/>
      <c r="DJU202" s="4"/>
      <c r="DJV202" s="4"/>
      <c r="DJW202" s="4"/>
      <c r="DJX202" s="4"/>
      <c r="DJY202" s="4"/>
      <c r="DJZ202" s="4"/>
      <c r="DKA202" s="4"/>
      <c r="DKB202" s="4"/>
      <c r="DKC202" s="4"/>
      <c r="DKD202" s="4"/>
      <c r="DKE202" s="4"/>
      <c r="DKF202" s="4"/>
      <c r="DKG202" s="4"/>
      <c r="DKH202" s="4"/>
      <c r="DKI202" s="4"/>
      <c r="DKJ202" s="4"/>
      <c r="DKK202" s="4"/>
      <c r="DKL202" s="4"/>
      <c r="DKM202" s="4"/>
      <c r="DKN202" s="4"/>
      <c r="DKO202" s="4"/>
      <c r="DKP202" s="4"/>
      <c r="DKQ202" s="4"/>
      <c r="DKR202" s="4"/>
      <c r="DKS202" s="4"/>
      <c r="DKT202" s="4"/>
      <c r="DKU202" s="4"/>
      <c r="DKV202" s="4"/>
      <c r="DKW202" s="4"/>
      <c r="DKX202" s="4"/>
      <c r="DKY202" s="4"/>
      <c r="DKZ202" s="4"/>
      <c r="DLA202" s="4"/>
      <c r="DLB202" s="4"/>
      <c r="DLC202" s="4"/>
      <c r="DLD202" s="4"/>
      <c r="DLE202" s="4"/>
      <c r="DLF202" s="4"/>
      <c r="DLG202" s="4"/>
      <c r="DLH202" s="4"/>
      <c r="DLI202" s="4"/>
      <c r="DLJ202" s="4"/>
      <c r="DLK202" s="4"/>
      <c r="DLL202" s="4"/>
      <c r="DLM202" s="4"/>
      <c r="DLN202" s="4"/>
      <c r="DLO202" s="4"/>
      <c r="DLP202" s="4"/>
      <c r="DLQ202" s="4"/>
      <c r="DLR202" s="4"/>
      <c r="DLS202" s="4"/>
      <c r="DLT202" s="4"/>
      <c r="DLU202" s="4"/>
      <c r="DLV202" s="4"/>
      <c r="DLW202" s="4"/>
      <c r="DLX202" s="4"/>
      <c r="DLY202" s="4"/>
      <c r="DLZ202" s="4"/>
      <c r="DMA202" s="4"/>
      <c r="DMB202" s="4"/>
      <c r="DMC202" s="4"/>
      <c r="DMD202" s="4"/>
      <c r="DME202" s="4"/>
      <c r="DMF202" s="4"/>
      <c r="DMG202" s="4"/>
      <c r="DMH202" s="4"/>
      <c r="DMI202" s="4"/>
      <c r="DMJ202" s="4"/>
      <c r="DMK202" s="4"/>
      <c r="DML202" s="4"/>
      <c r="DMM202" s="4"/>
      <c r="DMN202" s="4"/>
      <c r="DMO202" s="4"/>
      <c r="DMP202" s="4"/>
      <c r="DMQ202" s="4"/>
      <c r="DMR202" s="4"/>
      <c r="DMS202" s="4"/>
      <c r="DMT202" s="4"/>
      <c r="DMU202" s="4"/>
      <c r="DMV202" s="4"/>
      <c r="DMW202" s="4"/>
      <c r="DMX202" s="4"/>
      <c r="DMY202" s="4"/>
      <c r="DMZ202" s="4"/>
      <c r="DNA202" s="4"/>
      <c r="DNB202" s="4"/>
      <c r="DNC202" s="4"/>
      <c r="DND202" s="4"/>
      <c r="DNE202" s="4"/>
      <c r="DNF202" s="4"/>
      <c r="DNG202" s="4"/>
      <c r="DNH202" s="4"/>
      <c r="DNI202" s="4"/>
      <c r="DNJ202" s="4"/>
      <c r="DNK202" s="4"/>
      <c r="DNL202" s="4"/>
      <c r="DNM202" s="4"/>
      <c r="DNN202" s="4"/>
      <c r="DNO202" s="4"/>
      <c r="DNP202" s="4"/>
      <c r="DNQ202" s="4"/>
      <c r="DNR202" s="4"/>
      <c r="DNS202" s="4"/>
      <c r="DNT202" s="4"/>
      <c r="DNU202" s="4"/>
      <c r="DNV202" s="4"/>
      <c r="DNW202" s="4"/>
      <c r="DNX202" s="4"/>
      <c r="DNY202" s="4"/>
      <c r="DNZ202" s="4"/>
      <c r="DOA202" s="4"/>
      <c r="DOB202" s="4"/>
      <c r="DOC202" s="4"/>
      <c r="DOD202" s="4"/>
      <c r="DOE202" s="4"/>
      <c r="DOF202" s="4"/>
      <c r="DOG202" s="4"/>
      <c r="DOH202" s="4"/>
      <c r="DOI202" s="4"/>
      <c r="DOJ202" s="4"/>
      <c r="DOK202" s="4"/>
      <c r="DOL202" s="4"/>
      <c r="DOM202" s="4"/>
      <c r="DON202" s="4"/>
      <c r="DOO202" s="4"/>
      <c r="DOP202" s="4"/>
      <c r="DOQ202" s="4"/>
      <c r="DOR202" s="4"/>
      <c r="DOS202" s="4"/>
      <c r="DOT202" s="4"/>
      <c r="DOU202" s="4"/>
      <c r="DOV202" s="4"/>
      <c r="DOW202" s="4"/>
      <c r="DOX202" s="4"/>
      <c r="DOY202" s="4"/>
      <c r="DOZ202" s="4"/>
      <c r="DPA202" s="4"/>
      <c r="DPB202" s="4"/>
      <c r="DPC202" s="4"/>
      <c r="DPD202" s="4"/>
      <c r="DPE202" s="4"/>
      <c r="DPF202" s="4"/>
      <c r="DPG202" s="4"/>
      <c r="DPH202" s="4"/>
      <c r="DPI202" s="4"/>
      <c r="DPJ202" s="4"/>
      <c r="DPK202" s="4"/>
      <c r="DPL202" s="4"/>
      <c r="DPM202" s="4"/>
      <c r="DPN202" s="4"/>
      <c r="DPO202" s="4"/>
      <c r="DPP202" s="4"/>
      <c r="DPQ202" s="4"/>
      <c r="DPR202" s="4"/>
      <c r="DPS202" s="4"/>
      <c r="DPT202" s="4"/>
      <c r="DPU202" s="4"/>
      <c r="DPV202" s="4"/>
      <c r="DPW202" s="4"/>
      <c r="DPX202" s="4"/>
      <c r="DPY202" s="4"/>
      <c r="DPZ202" s="4"/>
      <c r="DQA202" s="4"/>
      <c r="DQB202" s="4"/>
      <c r="DQC202" s="4"/>
      <c r="DQD202" s="4"/>
      <c r="DQE202" s="4"/>
      <c r="DQF202" s="4"/>
      <c r="DQG202" s="4"/>
      <c r="DQH202" s="4"/>
      <c r="DQI202" s="4"/>
      <c r="DQJ202" s="4"/>
      <c r="DQK202" s="4"/>
      <c r="DQL202" s="4"/>
      <c r="DQM202" s="4"/>
      <c r="DQN202" s="4"/>
      <c r="DQO202" s="4"/>
      <c r="DQP202" s="4"/>
      <c r="DQQ202" s="4"/>
      <c r="DQR202" s="4"/>
      <c r="DQS202" s="4"/>
      <c r="DQT202" s="4"/>
      <c r="DQU202" s="4"/>
      <c r="DQV202" s="4"/>
      <c r="DQW202" s="4"/>
      <c r="DQX202" s="4"/>
      <c r="DQY202" s="4"/>
      <c r="DQZ202" s="4"/>
      <c r="DRA202" s="4"/>
      <c r="DRB202" s="4"/>
      <c r="DRC202" s="4"/>
      <c r="DRD202" s="4"/>
      <c r="DRE202" s="4"/>
      <c r="DRF202" s="4"/>
      <c r="DRG202" s="4"/>
      <c r="DRH202" s="4"/>
      <c r="DRI202" s="4"/>
      <c r="DRJ202" s="4"/>
      <c r="DRK202" s="4"/>
      <c r="DRL202" s="4"/>
      <c r="DRM202" s="4"/>
      <c r="DRN202" s="4"/>
      <c r="DRO202" s="4"/>
      <c r="DRP202" s="4"/>
      <c r="DRQ202" s="4"/>
      <c r="DRR202" s="4"/>
      <c r="DRS202" s="4"/>
      <c r="DRT202" s="4"/>
      <c r="DRU202" s="4"/>
      <c r="DRV202" s="4"/>
      <c r="DRW202" s="4"/>
      <c r="DRX202" s="4"/>
      <c r="DRY202" s="4"/>
      <c r="DRZ202" s="4"/>
      <c r="DSA202" s="4"/>
      <c r="DSB202" s="4"/>
      <c r="DSC202" s="4"/>
      <c r="DSD202" s="4"/>
      <c r="DSE202" s="4"/>
      <c r="DSF202" s="4"/>
      <c r="DSG202" s="4"/>
      <c r="DSH202" s="4"/>
      <c r="DSI202" s="4"/>
      <c r="DSJ202" s="4"/>
      <c r="DSK202" s="4"/>
      <c r="DSL202" s="4"/>
      <c r="DSM202" s="4"/>
      <c r="DSN202" s="4"/>
      <c r="DSO202" s="4"/>
      <c r="DSP202" s="4"/>
      <c r="DSQ202" s="4"/>
      <c r="DSR202" s="4"/>
      <c r="DSS202" s="4"/>
      <c r="DST202" s="4"/>
      <c r="DSU202" s="4"/>
      <c r="DSV202" s="4"/>
      <c r="DSW202" s="4"/>
      <c r="DSX202" s="4"/>
      <c r="DSY202" s="4"/>
      <c r="DSZ202" s="4"/>
      <c r="DTA202" s="4"/>
      <c r="DTB202" s="4"/>
      <c r="DTC202" s="4"/>
      <c r="DTD202" s="4"/>
      <c r="DTE202" s="4"/>
      <c r="DTF202" s="4"/>
      <c r="DTG202" s="4"/>
      <c r="DTH202" s="4"/>
      <c r="DTI202" s="4"/>
      <c r="DTJ202" s="4"/>
      <c r="DTK202" s="4"/>
      <c r="DTL202" s="4"/>
      <c r="DTM202" s="4"/>
      <c r="DTN202" s="4"/>
      <c r="DTO202" s="4"/>
      <c r="DTP202" s="4"/>
      <c r="DTQ202" s="4"/>
      <c r="DTR202" s="4"/>
      <c r="DTS202" s="4"/>
      <c r="DTT202" s="4"/>
      <c r="DTU202" s="4"/>
      <c r="DTV202" s="4"/>
      <c r="DTW202" s="4"/>
      <c r="DTX202" s="4"/>
      <c r="DTY202" s="4"/>
      <c r="DTZ202" s="4"/>
      <c r="DUA202" s="4"/>
      <c r="DUB202" s="4"/>
      <c r="DUC202" s="4"/>
      <c r="DUD202" s="4"/>
      <c r="DUE202" s="4"/>
      <c r="DUF202" s="4"/>
      <c r="DUG202" s="4"/>
      <c r="DUH202" s="4"/>
      <c r="DUI202" s="4"/>
      <c r="DUJ202" s="4"/>
      <c r="DUK202" s="4"/>
      <c r="DUL202" s="4"/>
      <c r="DUM202" s="4"/>
      <c r="DUN202" s="4"/>
      <c r="DUO202" s="4"/>
      <c r="DUP202" s="4"/>
      <c r="DUQ202" s="4"/>
      <c r="DUR202" s="4"/>
      <c r="DUS202" s="4"/>
      <c r="DUT202" s="4"/>
      <c r="DUU202" s="4"/>
      <c r="DUV202" s="4"/>
      <c r="DUW202" s="4"/>
      <c r="DUX202" s="4"/>
      <c r="DUY202" s="4"/>
      <c r="DUZ202" s="4"/>
      <c r="DVA202" s="4"/>
      <c r="DVB202" s="4"/>
      <c r="DVC202" s="4"/>
      <c r="DVD202" s="4"/>
      <c r="DVE202" s="4"/>
      <c r="DVF202" s="4"/>
      <c r="DVG202" s="4"/>
      <c r="DVH202" s="4"/>
      <c r="DVI202" s="4"/>
      <c r="DVJ202" s="4"/>
      <c r="DVK202" s="4"/>
      <c r="DVL202" s="4"/>
      <c r="DVM202" s="4"/>
      <c r="DVN202" s="4"/>
      <c r="DVO202" s="4"/>
      <c r="DVP202" s="4"/>
      <c r="DVQ202" s="4"/>
      <c r="DVR202" s="4"/>
      <c r="DVS202" s="4"/>
      <c r="DVT202" s="4"/>
      <c r="DVU202" s="4"/>
      <c r="DVV202" s="4"/>
      <c r="DVW202" s="4"/>
      <c r="DVX202" s="4"/>
      <c r="DVY202" s="4"/>
      <c r="DVZ202" s="4"/>
      <c r="DWA202" s="4"/>
      <c r="DWB202" s="4"/>
      <c r="DWC202" s="4"/>
      <c r="DWD202" s="4"/>
      <c r="DWE202" s="4"/>
      <c r="DWF202" s="4"/>
      <c r="DWG202" s="4"/>
      <c r="DWH202" s="4"/>
      <c r="DWI202" s="4"/>
      <c r="DWJ202" s="4"/>
      <c r="DWK202" s="4"/>
      <c r="DWL202" s="4"/>
      <c r="DWM202" s="4"/>
      <c r="DWN202" s="4"/>
      <c r="DWO202" s="4"/>
      <c r="DWP202" s="4"/>
      <c r="DWQ202" s="4"/>
      <c r="DWR202" s="4"/>
      <c r="DWS202" s="4"/>
      <c r="DWT202" s="4"/>
      <c r="DWU202" s="4"/>
      <c r="DWV202" s="4"/>
      <c r="DWW202" s="4"/>
      <c r="DWX202" s="4"/>
      <c r="DWY202" s="4"/>
      <c r="DWZ202" s="4"/>
      <c r="DXA202" s="4"/>
      <c r="DXB202" s="4"/>
      <c r="DXC202" s="4"/>
      <c r="DXD202" s="4"/>
      <c r="DXE202" s="4"/>
      <c r="DXF202" s="4"/>
      <c r="DXG202" s="4"/>
      <c r="DXH202" s="4"/>
      <c r="DXI202" s="4"/>
      <c r="DXJ202" s="4"/>
      <c r="DXK202" s="4"/>
      <c r="DXL202" s="4"/>
      <c r="DXM202" s="4"/>
      <c r="DXN202" s="4"/>
      <c r="DXO202" s="4"/>
      <c r="DXP202" s="4"/>
      <c r="DXQ202" s="4"/>
      <c r="DXR202" s="4"/>
      <c r="DXS202" s="4"/>
      <c r="DXT202" s="4"/>
      <c r="DXU202" s="4"/>
      <c r="DXV202" s="4"/>
      <c r="DXW202" s="4"/>
      <c r="DXX202" s="4"/>
      <c r="DXY202" s="4"/>
      <c r="DXZ202" s="4"/>
      <c r="DYA202" s="4"/>
      <c r="DYB202" s="4"/>
      <c r="DYC202" s="4"/>
      <c r="DYD202" s="4"/>
      <c r="DYE202" s="4"/>
      <c r="DYF202" s="4"/>
      <c r="DYG202" s="4"/>
      <c r="DYH202" s="4"/>
      <c r="DYI202" s="4"/>
      <c r="DYJ202" s="4"/>
      <c r="DYK202" s="4"/>
      <c r="DYL202" s="4"/>
      <c r="DYM202" s="4"/>
      <c r="DYN202" s="4"/>
      <c r="DYO202" s="4"/>
      <c r="DYP202" s="4"/>
      <c r="DYQ202" s="4"/>
      <c r="DYR202" s="4"/>
      <c r="DYS202" s="4"/>
      <c r="DYT202" s="4"/>
      <c r="DYU202" s="4"/>
      <c r="DYV202" s="4"/>
      <c r="DYW202" s="4"/>
      <c r="DYX202" s="4"/>
      <c r="DYY202" s="4"/>
      <c r="DYZ202" s="4"/>
      <c r="DZA202" s="4"/>
      <c r="DZB202" s="4"/>
      <c r="DZC202" s="4"/>
      <c r="DZD202" s="4"/>
      <c r="DZE202" s="4"/>
      <c r="DZF202" s="4"/>
      <c r="DZG202" s="4"/>
      <c r="DZH202" s="4"/>
      <c r="DZI202" s="4"/>
      <c r="DZJ202" s="4"/>
      <c r="DZK202" s="4"/>
      <c r="DZL202" s="4"/>
      <c r="DZM202" s="4"/>
      <c r="DZN202" s="4"/>
      <c r="DZO202" s="4"/>
      <c r="DZP202" s="4"/>
      <c r="DZQ202" s="4"/>
      <c r="DZR202" s="4"/>
      <c r="DZS202" s="4"/>
      <c r="DZT202" s="4"/>
      <c r="DZU202" s="4"/>
      <c r="DZV202" s="4"/>
      <c r="DZW202" s="4"/>
      <c r="DZX202" s="4"/>
      <c r="DZY202" s="4"/>
      <c r="DZZ202" s="4"/>
      <c r="EAA202" s="4"/>
      <c r="EAB202" s="4"/>
      <c r="EAC202" s="4"/>
      <c r="EAD202" s="4"/>
      <c r="EAE202" s="4"/>
      <c r="EAF202" s="4"/>
      <c r="EAG202" s="4"/>
      <c r="EAH202" s="4"/>
      <c r="EAI202" s="4"/>
      <c r="EAJ202" s="4"/>
      <c r="EAK202" s="4"/>
      <c r="EAL202" s="4"/>
      <c r="EAM202" s="4"/>
      <c r="EAN202" s="4"/>
      <c r="EAO202" s="4"/>
      <c r="EAP202" s="4"/>
      <c r="EAQ202" s="4"/>
      <c r="EAR202" s="4"/>
      <c r="EAS202" s="4"/>
      <c r="EAT202" s="4"/>
      <c r="EAU202" s="4"/>
      <c r="EAV202" s="4"/>
      <c r="EAW202" s="4"/>
      <c r="EAX202" s="4"/>
      <c r="EAY202" s="4"/>
      <c r="EAZ202" s="4"/>
      <c r="EBA202" s="4"/>
      <c r="EBB202" s="4"/>
      <c r="EBC202" s="4"/>
      <c r="EBD202" s="4"/>
      <c r="EBE202" s="4"/>
      <c r="EBF202" s="4"/>
      <c r="EBG202" s="4"/>
      <c r="EBH202" s="4"/>
      <c r="EBI202" s="4"/>
      <c r="EBJ202" s="4"/>
      <c r="EBK202" s="4"/>
      <c r="EBL202" s="4"/>
      <c r="EBM202" s="4"/>
      <c r="EBN202" s="4"/>
      <c r="EBO202" s="4"/>
      <c r="EBP202" s="4"/>
      <c r="EBQ202" s="4"/>
      <c r="EBR202" s="4"/>
      <c r="EBS202" s="4"/>
      <c r="EBT202" s="4"/>
      <c r="EBU202" s="4"/>
      <c r="EBV202" s="4"/>
      <c r="EBW202" s="4"/>
      <c r="EBX202" s="4"/>
      <c r="EBY202" s="4"/>
      <c r="EBZ202" s="4"/>
      <c r="ECA202" s="4"/>
      <c r="ECB202" s="4"/>
      <c r="ECC202" s="4"/>
      <c r="ECD202" s="4"/>
      <c r="ECE202" s="4"/>
      <c r="ECF202" s="4"/>
      <c r="ECG202" s="4"/>
      <c r="ECH202" s="4"/>
      <c r="ECI202" s="4"/>
      <c r="ECJ202" s="4"/>
      <c r="ECK202" s="4"/>
      <c r="ECL202" s="4"/>
      <c r="ECM202" s="4"/>
      <c r="ECN202" s="4"/>
      <c r="ECO202" s="4"/>
      <c r="ECP202" s="4"/>
      <c r="ECQ202" s="4"/>
      <c r="ECR202" s="4"/>
      <c r="ECS202" s="4"/>
      <c r="ECT202" s="4"/>
      <c r="ECU202" s="4"/>
      <c r="ECV202" s="4"/>
      <c r="ECW202" s="4"/>
      <c r="ECX202" s="4"/>
      <c r="ECY202" s="4"/>
      <c r="ECZ202" s="4"/>
      <c r="EDA202" s="4"/>
      <c r="EDB202" s="4"/>
      <c r="EDC202" s="4"/>
      <c r="EDD202" s="4"/>
      <c r="EDE202" s="4"/>
      <c r="EDF202" s="4"/>
      <c r="EDG202" s="4"/>
      <c r="EDH202" s="4"/>
      <c r="EDI202" s="4"/>
      <c r="EDJ202" s="4"/>
      <c r="EDK202" s="4"/>
      <c r="EDL202" s="4"/>
      <c r="EDM202" s="4"/>
      <c r="EDN202" s="4"/>
      <c r="EDO202" s="4"/>
      <c r="EDP202" s="4"/>
      <c r="EDQ202" s="4"/>
      <c r="EDR202" s="4"/>
      <c r="EDS202" s="4"/>
      <c r="EDT202" s="4"/>
      <c r="EDU202" s="4"/>
      <c r="EDV202" s="4"/>
      <c r="EDW202" s="4"/>
      <c r="EDX202" s="4"/>
      <c r="EDY202" s="4"/>
      <c r="EDZ202" s="4"/>
      <c r="EEA202" s="4"/>
      <c r="EEB202" s="4"/>
      <c r="EEC202" s="4"/>
      <c r="EED202" s="4"/>
      <c r="EEE202" s="4"/>
      <c r="EEF202" s="4"/>
      <c r="EEG202" s="4"/>
      <c r="EEH202" s="4"/>
      <c r="EEI202" s="4"/>
      <c r="EEJ202" s="4"/>
      <c r="EEK202" s="4"/>
      <c r="EEL202" s="4"/>
      <c r="EEM202" s="4"/>
      <c r="EEN202" s="4"/>
      <c r="EEO202" s="4"/>
      <c r="EEP202" s="4"/>
      <c r="EEQ202" s="4"/>
      <c r="EER202" s="4"/>
      <c r="EES202" s="4"/>
      <c r="EET202" s="4"/>
      <c r="EEU202" s="4"/>
      <c r="EEV202" s="4"/>
      <c r="EEW202" s="4"/>
      <c r="EEX202" s="4"/>
      <c r="EEY202" s="4"/>
      <c r="EEZ202" s="4"/>
      <c r="EFA202" s="4"/>
      <c r="EFB202" s="4"/>
      <c r="EFC202" s="4"/>
      <c r="EFD202" s="4"/>
      <c r="EFE202" s="4"/>
      <c r="EFF202" s="4"/>
      <c r="EFG202" s="4"/>
      <c r="EFH202" s="4"/>
      <c r="EFI202" s="4"/>
      <c r="EFJ202" s="4"/>
      <c r="EFK202" s="4"/>
      <c r="EFL202" s="4"/>
      <c r="EFM202" s="4"/>
      <c r="EFN202" s="4"/>
      <c r="EFO202" s="4"/>
      <c r="EFP202" s="4"/>
      <c r="EFQ202" s="4"/>
      <c r="EFR202" s="4"/>
      <c r="EFS202" s="4"/>
      <c r="EFT202" s="4"/>
      <c r="EFU202" s="4"/>
      <c r="EFV202" s="4"/>
      <c r="EFW202" s="4"/>
      <c r="EFX202" s="4"/>
      <c r="EFY202" s="4"/>
      <c r="EFZ202" s="4"/>
      <c r="EGA202" s="4"/>
      <c r="EGB202" s="4"/>
      <c r="EGC202" s="4"/>
      <c r="EGD202" s="4"/>
      <c r="EGE202" s="4"/>
      <c r="EGF202" s="4"/>
      <c r="EGG202" s="4"/>
      <c r="EGH202" s="4"/>
      <c r="EGI202" s="4"/>
      <c r="EGJ202" s="4"/>
      <c r="EGK202" s="4"/>
      <c r="EGL202" s="4"/>
      <c r="EGM202" s="4"/>
      <c r="EGN202" s="4"/>
      <c r="EGO202" s="4"/>
      <c r="EGP202" s="4"/>
      <c r="EGQ202" s="4"/>
      <c r="EGR202" s="4"/>
      <c r="EGS202" s="4"/>
      <c r="EGT202" s="4"/>
      <c r="EGU202" s="4"/>
      <c r="EGV202" s="4"/>
      <c r="EGW202" s="4"/>
      <c r="EGX202" s="4"/>
      <c r="EGY202" s="4"/>
      <c r="EGZ202" s="4"/>
      <c r="EHA202" s="4"/>
      <c r="EHB202" s="4"/>
      <c r="EHC202" s="4"/>
      <c r="EHD202" s="4"/>
      <c r="EHE202" s="4"/>
      <c r="EHF202" s="4"/>
      <c r="EHG202" s="4"/>
      <c r="EHH202" s="4"/>
      <c r="EHI202" s="4"/>
      <c r="EHJ202" s="4"/>
      <c r="EHK202" s="4"/>
      <c r="EHL202" s="4"/>
      <c r="EHM202" s="4"/>
      <c r="EHN202" s="4"/>
      <c r="EHO202" s="4"/>
      <c r="EHP202" s="4"/>
      <c r="EHQ202" s="4"/>
      <c r="EHR202" s="4"/>
      <c r="EHS202" s="4"/>
      <c r="EHT202" s="4"/>
      <c r="EHU202" s="4"/>
      <c r="EHV202" s="4"/>
      <c r="EHW202" s="4"/>
      <c r="EHX202" s="4"/>
      <c r="EHY202" s="4"/>
      <c r="EHZ202" s="4"/>
      <c r="EIA202" s="4"/>
      <c r="EIB202" s="4"/>
      <c r="EIC202" s="4"/>
      <c r="EID202" s="4"/>
      <c r="EIE202" s="4"/>
      <c r="EIF202" s="4"/>
      <c r="EIG202" s="4"/>
      <c r="EIH202" s="4"/>
      <c r="EII202" s="4"/>
      <c r="EIJ202" s="4"/>
      <c r="EIK202" s="4"/>
      <c r="EIL202" s="4"/>
      <c r="EIM202" s="4"/>
      <c r="EIN202" s="4"/>
      <c r="EIO202" s="4"/>
      <c r="EIP202" s="4"/>
      <c r="EIQ202" s="4"/>
      <c r="EIR202" s="4"/>
      <c r="EIS202" s="4"/>
      <c r="EIT202" s="4"/>
      <c r="EIU202" s="4"/>
      <c r="EIV202" s="4"/>
      <c r="EIW202" s="4"/>
      <c r="EIX202" s="4"/>
      <c r="EIY202" s="4"/>
      <c r="EIZ202" s="4"/>
      <c r="EJA202" s="4"/>
      <c r="EJB202" s="4"/>
      <c r="EJC202" s="4"/>
      <c r="EJD202" s="4"/>
      <c r="EJE202" s="4"/>
      <c r="EJF202" s="4"/>
      <c r="EJG202" s="4"/>
      <c r="EJH202" s="4"/>
      <c r="EJI202" s="4"/>
      <c r="EJJ202" s="4"/>
      <c r="EJK202" s="4"/>
      <c r="EJL202" s="4"/>
      <c r="EJM202" s="4"/>
      <c r="EJN202" s="4"/>
      <c r="EJO202" s="4"/>
      <c r="EJP202" s="4"/>
      <c r="EJQ202" s="4"/>
      <c r="EJR202" s="4"/>
      <c r="EJS202" s="4"/>
      <c r="EJT202" s="4"/>
      <c r="EJU202" s="4"/>
      <c r="EJV202" s="4"/>
      <c r="EJW202" s="4"/>
      <c r="EJX202" s="4"/>
      <c r="EJY202" s="4"/>
      <c r="EJZ202" s="4"/>
      <c r="EKA202" s="4"/>
      <c r="EKB202" s="4"/>
      <c r="EKC202" s="4"/>
      <c r="EKD202" s="4"/>
      <c r="EKE202" s="4"/>
      <c r="EKF202" s="4"/>
      <c r="EKG202" s="4"/>
      <c r="EKH202" s="4"/>
      <c r="EKI202" s="4"/>
      <c r="EKJ202" s="4"/>
      <c r="EKK202" s="4"/>
      <c r="EKL202" s="4"/>
      <c r="EKM202" s="4"/>
      <c r="EKN202" s="4"/>
      <c r="EKO202" s="4"/>
      <c r="EKP202" s="4"/>
      <c r="EKQ202" s="4"/>
      <c r="EKR202" s="4"/>
      <c r="EKS202" s="4"/>
      <c r="EKT202" s="4"/>
      <c r="EKU202" s="4"/>
      <c r="EKV202" s="4"/>
      <c r="EKW202" s="4"/>
      <c r="EKX202" s="4"/>
      <c r="EKY202" s="4"/>
      <c r="EKZ202" s="4"/>
      <c r="ELA202" s="4"/>
      <c r="ELB202" s="4"/>
      <c r="ELC202" s="4"/>
      <c r="ELD202" s="4"/>
      <c r="ELE202" s="4"/>
      <c r="ELF202" s="4"/>
      <c r="ELG202" s="4"/>
      <c r="ELH202" s="4"/>
      <c r="ELI202" s="4"/>
      <c r="ELJ202" s="4"/>
      <c r="ELK202" s="4"/>
      <c r="ELL202" s="4"/>
      <c r="ELM202" s="4"/>
      <c r="ELN202" s="4"/>
      <c r="ELO202" s="4"/>
      <c r="ELP202" s="4"/>
      <c r="ELQ202" s="4"/>
      <c r="ELR202" s="4"/>
      <c r="ELS202" s="4"/>
      <c r="ELT202" s="4"/>
      <c r="ELU202" s="4"/>
      <c r="ELV202" s="4"/>
      <c r="ELW202" s="4"/>
      <c r="ELX202" s="4"/>
      <c r="ELY202" s="4"/>
      <c r="ELZ202" s="4"/>
      <c r="EMA202" s="4"/>
      <c r="EMB202" s="4"/>
      <c r="EMC202" s="4"/>
      <c r="EMD202" s="4"/>
      <c r="EME202" s="4"/>
      <c r="EMF202" s="4"/>
      <c r="EMG202" s="4"/>
      <c r="EMH202" s="4"/>
      <c r="EMI202" s="4"/>
      <c r="EMJ202" s="4"/>
      <c r="EMK202" s="4"/>
      <c r="EML202" s="4"/>
      <c r="EMM202" s="4"/>
      <c r="EMN202" s="4"/>
      <c r="EMO202" s="4"/>
      <c r="EMP202" s="4"/>
      <c r="EMQ202" s="4"/>
      <c r="EMR202" s="4"/>
      <c r="EMS202" s="4"/>
      <c r="EMT202" s="4"/>
      <c r="EMU202" s="4"/>
      <c r="EMV202" s="4"/>
      <c r="EMW202" s="4"/>
      <c r="EMX202" s="4"/>
      <c r="EMY202" s="4"/>
      <c r="EMZ202" s="4"/>
      <c r="ENA202" s="4"/>
      <c r="ENB202" s="4"/>
      <c r="ENC202" s="4"/>
      <c r="END202" s="4"/>
      <c r="ENE202" s="4"/>
      <c r="ENF202" s="4"/>
      <c r="ENG202" s="4"/>
      <c r="ENH202" s="4"/>
      <c r="ENI202" s="4"/>
      <c r="ENJ202" s="4"/>
      <c r="ENK202" s="4"/>
      <c r="ENL202" s="4"/>
      <c r="ENM202" s="4"/>
      <c r="ENN202" s="4"/>
      <c r="ENO202" s="4"/>
      <c r="ENP202" s="4"/>
      <c r="ENQ202" s="4"/>
      <c r="ENR202" s="4"/>
      <c r="ENS202" s="4"/>
      <c r="ENT202" s="4"/>
      <c r="ENU202" s="4"/>
      <c r="ENV202" s="4"/>
      <c r="ENW202" s="4"/>
      <c r="ENX202" s="4"/>
      <c r="ENY202" s="4"/>
      <c r="ENZ202" s="4"/>
      <c r="EOA202" s="4"/>
      <c r="EOB202" s="4"/>
      <c r="EOC202" s="4"/>
      <c r="EOD202" s="4"/>
      <c r="EOE202" s="4"/>
      <c r="EOF202" s="4"/>
      <c r="EOG202" s="4"/>
      <c r="EOH202" s="4"/>
      <c r="EOI202" s="4"/>
      <c r="EOJ202" s="4"/>
      <c r="EOK202" s="4"/>
      <c r="EOL202" s="4"/>
      <c r="EOM202" s="4"/>
      <c r="EON202" s="4"/>
      <c r="EOO202" s="4"/>
      <c r="EOP202" s="4"/>
      <c r="EOQ202" s="4"/>
      <c r="EOR202" s="4"/>
      <c r="EOS202" s="4"/>
      <c r="EOT202" s="4"/>
      <c r="EOU202" s="4"/>
      <c r="EOV202" s="4"/>
      <c r="EOW202" s="4"/>
      <c r="EOX202" s="4"/>
      <c r="EOY202" s="4"/>
      <c r="EOZ202" s="4"/>
      <c r="EPA202" s="4"/>
      <c r="EPB202" s="4"/>
      <c r="EPC202" s="4"/>
      <c r="EPD202" s="4"/>
      <c r="EPE202" s="4"/>
      <c r="EPF202" s="4"/>
      <c r="EPG202" s="4"/>
      <c r="EPH202" s="4"/>
      <c r="EPI202" s="4"/>
      <c r="EPJ202" s="4"/>
      <c r="EPK202" s="4"/>
      <c r="EPL202" s="4"/>
      <c r="EPM202" s="4"/>
      <c r="EPN202" s="4"/>
      <c r="EPO202" s="4"/>
      <c r="EPP202" s="4"/>
      <c r="EPQ202" s="4"/>
      <c r="EPR202" s="4"/>
      <c r="EPS202" s="4"/>
      <c r="EPT202" s="4"/>
      <c r="EPU202" s="4"/>
      <c r="EPV202" s="4"/>
      <c r="EPW202" s="4"/>
      <c r="EPX202" s="4"/>
      <c r="EPY202" s="4"/>
      <c r="EPZ202" s="4"/>
      <c r="EQA202" s="4"/>
      <c r="EQB202" s="4"/>
      <c r="EQC202" s="4"/>
      <c r="EQD202" s="4"/>
      <c r="EQE202" s="4"/>
      <c r="EQF202" s="4"/>
      <c r="EQG202" s="4"/>
      <c r="EQH202" s="4"/>
      <c r="EQI202" s="4"/>
      <c r="EQJ202" s="4"/>
      <c r="EQK202" s="4"/>
      <c r="EQL202" s="4"/>
      <c r="EQM202" s="4"/>
      <c r="EQN202" s="4"/>
      <c r="EQO202" s="4"/>
      <c r="EQP202" s="4"/>
      <c r="EQQ202" s="4"/>
      <c r="EQR202" s="4"/>
      <c r="EQS202" s="4"/>
      <c r="EQT202" s="4"/>
      <c r="EQU202" s="4"/>
      <c r="EQV202" s="4"/>
      <c r="EQW202" s="4"/>
      <c r="EQX202" s="4"/>
      <c r="EQY202" s="4"/>
      <c r="EQZ202" s="4"/>
      <c r="ERA202" s="4"/>
      <c r="ERB202" s="4"/>
      <c r="ERC202" s="4"/>
      <c r="ERD202" s="4"/>
      <c r="ERE202" s="4"/>
      <c r="ERF202" s="4"/>
      <c r="ERG202" s="4"/>
      <c r="ERH202" s="4"/>
      <c r="ERI202" s="4"/>
      <c r="ERJ202" s="4"/>
      <c r="ERK202" s="4"/>
      <c r="ERL202" s="4"/>
      <c r="ERM202" s="4"/>
      <c r="ERN202" s="4"/>
      <c r="ERO202" s="4"/>
      <c r="ERP202" s="4"/>
      <c r="ERQ202" s="4"/>
      <c r="ERR202" s="4"/>
      <c r="ERS202" s="4"/>
      <c r="ERT202" s="4"/>
      <c r="ERU202" s="4"/>
      <c r="ERV202" s="4"/>
      <c r="ERW202" s="4"/>
      <c r="ERX202" s="4"/>
      <c r="ERY202" s="4"/>
      <c r="ERZ202" s="4"/>
      <c r="ESA202" s="4"/>
      <c r="ESB202" s="4"/>
      <c r="ESC202" s="4"/>
      <c r="ESD202" s="4"/>
      <c r="ESE202" s="4"/>
      <c r="ESF202" s="4"/>
      <c r="ESG202" s="4"/>
      <c r="ESH202" s="4"/>
      <c r="ESI202" s="4"/>
      <c r="ESJ202" s="4"/>
      <c r="ESK202" s="4"/>
      <c r="ESL202" s="4"/>
      <c r="ESM202" s="4"/>
      <c r="ESN202" s="4"/>
      <c r="ESO202" s="4"/>
      <c r="ESP202" s="4"/>
      <c r="ESQ202" s="4"/>
      <c r="ESR202" s="4"/>
      <c r="ESS202" s="4"/>
      <c r="EST202" s="4"/>
      <c r="ESU202" s="4"/>
      <c r="ESV202" s="4"/>
      <c r="ESW202" s="4"/>
      <c r="ESX202" s="4"/>
      <c r="ESY202" s="4"/>
      <c r="ESZ202" s="4"/>
      <c r="ETA202" s="4"/>
      <c r="ETB202" s="4"/>
      <c r="ETC202" s="4"/>
      <c r="ETD202" s="4"/>
      <c r="ETE202" s="4"/>
      <c r="ETF202" s="4"/>
      <c r="ETG202" s="4"/>
      <c r="ETH202" s="4"/>
      <c r="ETI202" s="4"/>
      <c r="ETJ202" s="4"/>
      <c r="ETK202" s="4"/>
      <c r="ETL202" s="4"/>
      <c r="ETM202" s="4"/>
      <c r="ETN202" s="4"/>
      <c r="ETO202" s="4"/>
      <c r="ETP202" s="4"/>
      <c r="ETQ202" s="4"/>
      <c r="ETR202" s="4"/>
      <c r="ETS202" s="4"/>
      <c r="ETT202" s="4"/>
      <c r="ETU202" s="4"/>
      <c r="ETV202" s="4"/>
      <c r="ETW202" s="4"/>
      <c r="ETX202" s="4"/>
      <c r="ETY202" s="4"/>
      <c r="ETZ202" s="4"/>
      <c r="EUA202" s="4"/>
      <c r="EUB202" s="4"/>
      <c r="EUC202" s="4"/>
      <c r="EUD202" s="4"/>
      <c r="EUE202" s="4"/>
      <c r="EUF202" s="4"/>
      <c r="EUG202" s="4"/>
      <c r="EUH202" s="4"/>
      <c r="EUI202" s="4"/>
      <c r="EUJ202" s="4"/>
      <c r="EUK202" s="4"/>
      <c r="EUL202" s="4"/>
      <c r="EUM202" s="4"/>
      <c r="EUN202" s="4"/>
      <c r="EUO202" s="4"/>
      <c r="EUP202" s="4"/>
      <c r="EUQ202" s="4"/>
      <c r="EUR202" s="4"/>
      <c r="EUS202" s="4"/>
      <c r="EUT202" s="4"/>
      <c r="EUU202" s="4"/>
      <c r="EUV202" s="4"/>
      <c r="EUW202" s="4"/>
      <c r="EUX202" s="4"/>
      <c r="EUY202" s="4"/>
      <c r="EUZ202" s="4"/>
      <c r="EVA202" s="4"/>
      <c r="EVB202" s="4"/>
      <c r="EVC202" s="4"/>
      <c r="EVD202" s="4"/>
      <c r="EVE202" s="4"/>
      <c r="EVF202" s="4"/>
      <c r="EVG202" s="4"/>
      <c r="EVH202" s="4"/>
      <c r="EVI202" s="4"/>
      <c r="EVJ202" s="4"/>
      <c r="EVK202" s="4"/>
      <c r="EVL202" s="4"/>
      <c r="EVM202" s="4"/>
      <c r="EVN202" s="4"/>
      <c r="EVO202" s="4"/>
      <c r="EVP202" s="4"/>
      <c r="EVQ202" s="4"/>
      <c r="EVR202" s="4"/>
      <c r="EVS202" s="4"/>
      <c r="EVT202" s="4"/>
      <c r="EVU202" s="4"/>
      <c r="EVV202" s="4"/>
      <c r="EVW202" s="4"/>
      <c r="EVX202" s="4"/>
      <c r="EVY202" s="4"/>
      <c r="EVZ202" s="4"/>
      <c r="EWA202" s="4"/>
      <c r="EWB202" s="4"/>
      <c r="EWC202" s="4"/>
      <c r="EWD202" s="4"/>
      <c r="EWE202" s="4"/>
      <c r="EWF202" s="4"/>
      <c r="EWG202" s="4"/>
      <c r="EWH202" s="4"/>
      <c r="EWI202" s="4"/>
      <c r="EWJ202" s="4"/>
      <c r="EWK202" s="4"/>
      <c r="EWL202" s="4"/>
      <c r="EWM202" s="4"/>
      <c r="EWN202" s="4"/>
      <c r="EWO202" s="4"/>
      <c r="EWP202" s="4"/>
      <c r="EWQ202" s="4"/>
      <c r="EWR202" s="4"/>
      <c r="EWS202" s="4"/>
      <c r="EWT202" s="4"/>
      <c r="EWU202" s="4"/>
      <c r="EWV202" s="4"/>
      <c r="EWW202" s="4"/>
      <c r="EWX202" s="4"/>
      <c r="EWY202" s="4"/>
      <c r="EWZ202" s="4"/>
      <c r="EXA202" s="4"/>
      <c r="EXB202" s="4"/>
      <c r="EXC202" s="4"/>
      <c r="EXD202" s="4"/>
      <c r="EXE202" s="4"/>
      <c r="EXF202" s="4"/>
      <c r="EXG202" s="4"/>
      <c r="EXH202" s="4"/>
      <c r="EXI202" s="4"/>
      <c r="EXJ202" s="4"/>
      <c r="EXK202" s="4"/>
      <c r="EXL202" s="4"/>
      <c r="EXM202" s="4"/>
      <c r="EXN202" s="4"/>
      <c r="EXO202" s="4"/>
      <c r="EXP202" s="4"/>
      <c r="EXQ202" s="4"/>
      <c r="EXR202" s="4"/>
      <c r="EXS202" s="4"/>
      <c r="EXT202" s="4"/>
      <c r="EXU202" s="4"/>
      <c r="EXV202" s="4"/>
      <c r="EXW202" s="4"/>
      <c r="EXX202" s="4"/>
      <c r="EXY202" s="4"/>
      <c r="EXZ202" s="4"/>
      <c r="EYA202" s="4"/>
      <c r="EYB202" s="4"/>
      <c r="EYC202" s="4"/>
      <c r="EYD202" s="4"/>
      <c r="EYE202" s="4"/>
      <c r="EYF202" s="4"/>
      <c r="EYG202" s="4"/>
      <c r="EYH202" s="4"/>
      <c r="EYI202" s="4"/>
      <c r="EYJ202" s="4"/>
      <c r="EYK202" s="4"/>
      <c r="EYL202" s="4"/>
      <c r="EYM202" s="4"/>
      <c r="EYN202" s="4"/>
      <c r="EYO202" s="4"/>
      <c r="EYP202" s="4"/>
      <c r="EYQ202" s="4"/>
      <c r="EYR202" s="4"/>
      <c r="EYS202" s="4"/>
      <c r="EYT202" s="4"/>
      <c r="EYU202" s="4"/>
      <c r="EYV202" s="4"/>
      <c r="EYW202" s="4"/>
      <c r="EYX202" s="4"/>
      <c r="EYY202" s="4"/>
      <c r="EYZ202" s="4"/>
      <c r="EZA202" s="4"/>
      <c r="EZB202" s="4"/>
      <c r="EZC202" s="4"/>
      <c r="EZD202" s="4"/>
      <c r="EZE202" s="4"/>
      <c r="EZF202" s="4"/>
      <c r="EZG202" s="4"/>
      <c r="EZH202" s="4"/>
      <c r="EZI202" s="4"/>
      <c r="EZJ202" s="4"/>
      <c r="EZK202" s="4"/>
      <c r="EZL202" s="4"/>
      <c r="EZM202" s="4"/>
      <c r="EZN202" s="4"/>
      <c r="EZO202" s="4"/>
      <c r="EZP202" s="4"/>
      <c r="EZQ202" s="4"/>
      <c r="EZR202" s="4"/>
      <c r="EZS202" s="4"/>
      <c r="EZT202" s="4"/>
      <c r="EZU202" s="4"/>
      <c r="EZV202" s="4"/>
      <c r="EZW202" s="4"/>
      <c r="EZX202" s="4"/>
      <c r="EZY202" s="4"/>
      <c r="EZZ202" s="4"/>
      <c r="FAA202" s="4"/>
      <c r="FAB202" s="4"/>
      <c r="FAC202" s="4"/>
      <c r="FAD202" s="4"/>
      <c r="FAE202" s="4"/>
      <c r="FAF202" s="4"/>
      <c r="FAG202" s="4"/>
      <c r="FAH202" s="4"/>
      <c r="FAI202" s="4"/>
      <c r="FAJ202" s="4"/>
      <c r="FAK202" s="4"/>
      <c r="FAL202" s="4"/>
      <c r="FAM202" s="4"/>
      <c r="FAN202" s="4"/>
      <c r="FAO202" s="4"/>
      <c r="FAP202" s="4"/>
      <c r="FAQ202" s="4"/>
      <c r="FAR202" s="4"/>
      <c r="FAS202" s="4"/>
      <c r="FAT202" s="4"/>
      <c r="FAU202" s="4"/>
      <c r="FAV202" s="4"/>
      <c r="FAW202" s="4"/>
      <c r="FAX202" s="4"/>
      <c r="FAY202" s="4"/>
      <c r="FAZ202" s="4"/>
      <c r="FBA202" s="4"/>
      <c r="FBB202" s="4"/>
      <c r="FBC202" s="4"/>
      <c r="FBD202" s="4"/>
      <c r="FBE202" s="4"/>
      <c r="FBF202" s="4"/>
      <c r="FBG202" s="4"/>
      <c r="FBH202" s="4"/>
      <c r="FBI202" s="4"/>
      <c r="FBJ202" s="4"/>
      <c r="FBK202" s="4"/>
      <c r="FBL202" s="4"/>
      <c r="FBM202" s="4"/>
      <c r="FBN202" s="4"/>
      <c r="FBO202" s="4"/>
      <c r="FBP202" s="4"/>
      <c r="FBQ202" s="4"/>
      <c r="FBR202" s="4"/>
      <c r="FBS202" s="4"/>
      <c r="FBT202" s="4"/>
      <c r="FBU202" s="4"/>
      <c r="FBV202" s="4"/>
      <c r="FBW202" s="4"/>
      <c r="FBX202" s="4"/>
      <c r="FBY202" s="4"/>
      <c r="FBZ202" s="4"/>
      <c r="FCA202" s="4"/>
      <c r="FCB202" s="4"/>
      <c r="FCC202" s="4"/>
      <c r="FCD202" s="4"/>
      <c r="FCE202" s="4"/>
      <c r="FCF202" s="4"/>
      <c r="FCG202" s="4"/>
      <c r="FCH202" s="4"/>
      <c r="FCI202" s="4"/>
      <c r="FCJ202" s="4"/>
      <c r="FCK202" s="4"/>
      <c r="FCL202" s="4"/>
      <c r="FCM202" s="4"/>
      <c r="FCN202" s="4"/>
      <c r="FCO202" s="4"/>
      <c r="FCP202" s="4"/>
      <c r="FCQ202" s="4"/>
      <c r="FCR202" s="4"/>
      <c r="FCS202" s="4"/>
      <c r="FCT202" s="4"/>
      <c r="FCU202" s="4"/>
      <c r="FCV202" s="4"/>
      <c r="FCW202" s="4"/>
      <c r="FCX202" s="4"/>
      <c r="FCY202" s="4"/>
      <c r="FCZ202" s="4"/>
      <c r="FDA202" s="4"/>
      <c r="FDB202" s="4"/>
      <c r="FDC202" s="4"/>
      <c r="FDD202" s="4"/>
      <c r="FDE202" s="4"/>
      <c r="FDF202" s="4"/>
      <c r="FDG202" s="4"/>
      <c r="FDH202" s="4"/>
      <c r="FDI202" s="4"/>
      <c r="FDJ202" s="4"/>
      <c r="FDK202" s="4"/>
      <c r="FDL202" s="4"/>
      <c r="FDM202" s="4"/>
      <c r="FDN202" s="4"/>
      <c r="FDO202" s="4"/>
      <c r="FDP202" s="4"/>
      <c r="FDQ202" s="4"/>
      <c r="FDR202" s="4"/>
      <c r="FDS202" s="4"/>
      <c r="FDT202" s="4"/>
      <c r="FDU202" s="4"/>
      <c r="FDV202" s="4"/>
      <c r="FDW202" s="4"/>
      <c r="FDX202" s="4"/>
      <c r="FDY202" s="4"/>
      <c r="FDZ202" s="4"/>
      <c r="FEA202" s="4"/>
      <c r="FEB202" s="4"/>
      <c r="FEC202" s="4"/>
      <c r="FED202" s="4"/>
      <c r="FEE202" s="4"/>
      <c r="FEF202" s="4"/>
      <c r="FEG202" s="4"/>
      <c r="FEH202" s="4"/>
      <c r="FEI202" s="4"/>
      <c r="FEJ202" s="4"/>
      <c r="FEK202" s="4"/>
      <c r="FEL202" s="4"/>
      <c r="FEM202" s="4"/>
      <c r="FEN202" s="4"/>
      <c r="FEO202" s="4"/>
      <c r="FEP202" s="4"/>
      <c r="FEQ202" s="4"/>
      <c r="FER202" s="4"/>
      <c r="FES202" s="4"/>
      <c r="FET202" s="4"/>
      <c r="FEU202" s="4"/>
      <c r="FEV202" s="4"/>
      <c r="FEW202" s="4"/>
      <c r="FEX202" s="4"/>
      <c r="FEY202" s="4"/>
      <c r="FEZ202" s="4"/>
      <c r="FFA202" s="4"/>
      <c r="FFB202" s="4"/>
      <c r="FFC202" s="4"/>
      <c r="FFD202" s="4"/>
      <c r="FFE202" s="4"/>
      <c r="FFF202" s="4"/>
      <c r="FFG202" s="4"/>
      <c r="FFH202" s="4"/>
      <c r="FFI202" s="4"/>
      <c r="FFJ202" s="4"/>
      <c r="FFK202" s="4"/>
      <c r="FFL202" s="4"/>
      <c r="FFM202" s="4"/>
      <c r="FFN202" s="4"/>
      <c r="FFO202" s="4"/>
      <c r="FFP202" s="4"/>
      <c r="FFQ202" s="4"/>
      <c r="FFR202" s="4"/>
      <c r="FFS202" s="4"/>
      <c r="FFT202" s="4"/>
      <c r="FFU202" s="4"/>
      <c r="FFV202" s="4"/>
      <c r="FFW202" s="4"/>
      <c r="FFX202" s="4"/>
      <c r="FFY202" s="4"/>
      <c r="FFZ202" s="4"/>
      <c r="FGA202" s="4"/>
      <c r="FGB202" s="4"/>
      <c r="FGC202" s="4"/>
      <c r="FGD202" s="4"/>
      <c r="FGE202" s="4"/>
      <c r="FGF202" s="4"/>
      <c r="FGG202" s="4"/>
      <c r="FGH202" s="4"/>
      <c r="FGI202" s="4"/>
      <c r="FGJ202" s="4"/>
      <c r="FGK202" s="4"/>
      <c r="FGL202" s="4"/>
      <c r="FGM202" s="4"/>
      <c r="FGN202" s="4"/>
      <c r="FGO202" s="4"/>
      <c r="FGP202" s="4"/>
      <c r="FGQ202" s="4"/>
      <c r="FGR202" s="4"/>
      <c r="FGS202" s="4"/>
      <c r="FGT202" s="4"/>
      <c r="FGU202" s="4"/>
      <c r="FGV202" s="4"/>
      <c r="FGW202" s="4"/>
      <c r="FGX202" s="4"/>
      <c r="FGY202" s="4"/>
      <c r="FGZ202" s="4"/>
      <c r="FHA202" s="4"/>
      <c r="FHB202" s="4"/>
      <c r="FHC202" s="4"/>
      <c r="FHD202" s="4"/>
      <c r="FHE202" s="4"/>
      <c r="FHF202" s="4"/>
      <c r="FHG202" s="4"/>
      <c r="FHH202" s="4"/>
      <c r="FHI202" s="4"/>
      <c r="FHJ202" s="4"/>
      <c r="FHK202" s="4"/>
      <c r="FHL202" s="4"/>
      <c r="FHM202" s="4"/>
      <c r="FHN202" s="4"/>
      <c r="FHO202" s="4"/>
      <c r="FHP202" s="4"/>
      <c r="FHQ202" s="4"/>
      <c r="FHR202" s="4"/>
      <c r="FHS202" s="4"/>
      <c r="FHT202" s="4"/>
      <c r="FHU202" s="4"/>
      <c r="FHV202" s="4"/>
      <c r="FHW202" s="4"/>
      <c r="FHX202" s="4"/>
      <c r="FHY202" s="4"/>
      <c r="FHZ202" s="4"/>
      <c r="FIA202" s="4"/>
      <c r="FIB202" s="4"/>
      <c r="FIC202" s="4"/>
      <c r="FID202" s="4"/>
      <c r="FIE202" s="4"/>
      <c r="FIF202" s="4"/>
      <c r="FIG202" s="4"/>
      <c r="FIH202" s="4"/>
      <c r="FII202" s="4"/>
      <c r="FIJ202" s="4"/>
      <c r="FIK202" s="4"/>
      <c r="FIL202" s="4"/>
      <c r="FIM202" s="4"/>
      <c r="FIN202" s="4"/>
      <c r="FIO202" s="4"/>
      <c r="FIP202" s="4"/>
      <c r="FIQ202" s="4"/>
      <c r="FIR202" s="4"/>
      <c r="FIS202" s="4"/>
      <c r="FIT202" s="4"/>
      <c r="FIU202" s="4"/>
      <c r="FIV202" s="4"/>
      <c r="FIW202" s="4"/>
      <c r="FIX202" s="4"/>
      <c r="FIY202" s="4"/>
      <c r="FIZ202" s="4"/>
      <c r="FJA202" s="4"/>
      <c r="FJB202" s="4"/>
      <c r="FJC202" s="4"/>
      <c r="FJD202" s="4"/>
      <c r="FJE202" s="4"/>
      <c r="FJF202" s="4"/>
      <c r="FJG202" s="4"/>
      <c r="FJH202" s="4"/>
      <c r="FJI202" s="4"/>
      <c r="FJJ202" s="4"/>
      <c r="FJK202" s="4"/>
      <c r="FJL202" s="4"/>
      <c r="FJM202" s="4"/>
      <c r="FJN202" s="4"/>
      <c r="FJO202" s="4"/>
      <c r="FJP202" s="4"/>
      <c r="FJQ202" s="4"/>
      <c r="FJR202" s="4"/>
      <c r="FJS202" s="4"/>
      <c r="FJT202" s="4"/>
      <c r="FJU202" s="4"/>
      <c r="FJV202" s="4"/>
      <c r="FJW202" s="4"/>
      <c r="FJX202" s="4"/>
      <c r="FJY202" s="4"/>
      <c r="FJZ202" s="4"/>
      <c r="FKA202" s="4"/>
      <c r="FKB202" s="4"/>
      <c r="FKC202" s="4"/>
      <c r="FKD202" s="4"/>
      <c r="FKE202" s="4"/>
      <c r="FKF202" s="4"/>
      <c r="FKG202" s="4"/>
      <c r="FKH202" s="4"/>
      <c r="FKI202" s="4"/>
      <c r="FKJ202" s="4"/>
      <c r="FKK202" s="4"/>
      <c r="FKL202" s="4"/>
      <c r="FKM202" s="4"/>
      <c r="FKN202" s="4"/>
      <c r="FKO202" s="4"/>
      <c r="FKP202" s="4"/>
      <c r="FKQ202" s="4"/>
      <c r="FKR202" s="4"/>
      <c r="FKS202" s="4"/>
      <c r="FKT202" s="4"/>
      <c r="FKU202" s="4"/>
      <c r="FKV202" s="4"/>
      <c r="FKW202" s="4"/>
      <c r="FKX202" s="4"/>
      <c r="FKY202" s="4"/>
      <c r="FKZ202" s="4"/>
      <c r="FLA202" s="4"/>
      <c r="FLB202" s="4"/>
      <c r="FLC202" s="4"/>
      <c r="FLD202" s="4"/>
      <c r="FLE202" s="4"/>
      <c r="FLF202" s="4"/>
      <c r="FLG202" s="4"/>
      <c r="FLH202" s="4"/>
      <c r="FLI202" s="4"/>
      <c r="FLJ202" s="4"/>
      <c r="FLK202" s="4"/>
      <c r="FLL202" s="4"/>
      <c r="FLM202" s="4"/>
      <c r="FLN202" s="4"/>
      <c r="FLO202" s="4"/>
      <c r="FLP202" s="4"/>
      <c r="FLQ202" s="4"/>
      <c r="FLR202" s="4"/>
      <c r="FLS202" s="4"/>
      <c r="FLT202" s="4"/>
      <c r="FLU202" s="4"/>
      <c r="FLV202" s="4"/>
      <c r="FLW202" s="4"/>
      <c r="FLX202" s="4"/>
      <c r="FLY202" s="4"/>
      <c r="FLZ202" s="4"/>
      <c r="FMA202" s="4"/>
      <c r="FMB202" s="4"/>
      <c r="FMC202" s="4"/>
      <c r="FMD202" s="4"/>
      <c r="FME202" s="4"/>
      <c r="FMF202" s="4"/>
      <c r="FMG202" s="4"/>
      <c r="FMH202" s="4"/>
      <c r="FMI202" s="4"/>
      <c r="FMJ202" s="4"/>
      <c r="FMK202" s="4"/>
      <c r="FML202" s="4"/>
      <c r="FMM202" s="4"/>
      <c r="FMN202" s="4"/>
      <c r="FMO202" s="4"/>
      <c r="FMP202" s="4"/>
      <c r="FMQ202" s="4"/>
      <c r="FMR202" s="4"/>
      <c r="FMS202" s="4"/>
      <c r="FMT202" s="4"/>
      <c r="FMU202" s="4"/>
      <c r="FMV202" s="4"/>
      <c r="FMW202" s="4"/>
      <c r="FMX202" s="4"/>
      <c r="FMY202" s="4"/>
      <c r="FMZ202" s="4"/>
      <c r="FNA202" s="4"/>
      <c r="FNB202" s="4"/>
      <c r="FNC202" s="4"/>
      <c r="FND202" s="4"/>
      <c r="FNE202" s="4"/>
      <c r="FNF202" s="4"/>
      <c r="FNG202" s="4"/>
      <c r="FNH202" s="4"/>
      <c r="FNI202" s="4"/>
      <c r="FNJ202" s="4"/>
      <c r="FNK202" s="4"/>
      <c r="FNL202" s="4"/>
      <c r="FNM202" s="4"/>
      <c r="FNN202" s="4"/>
      <c r="FNO202" s="4"/>
      <c r="FNP202" s="4"/>
      <c r="FNQ202" s="4"/>
      <c r="FNR202" s="4"/>
      <c r="FNS202" s="4"/>
      <c r="FNT202" s="4"/>
      <c r="FNU202" s="4"/>
      <c r="FNV202" s="4"/>
      <c r="FNW202" s="4"/>
      <c r="FNX202" s="4"/>
      <c r="FNY202" s="4"/>
      <c r="FNZ202" s="4"/>
      <c r="FOA202" s="4"/>
      <c r="FOB202" s="4"/>
      <c r="FOC202" s="4"/>
      <c r="FOD202" s="4"/>
      <c r="FOE202" s="4"/>
      <c r="FOF202" s="4"/>
      <c r="FOG202" s="4"/>
      <c r="FOH202" s="4"/>
      <c r="FOI202" s="4"/>
      <c r="FOJ202" s="4"/>
      <c r="FOK202" s="4"/>
      <c r="FOL202" s="4"/>
      <c r="FOM202" s="4"/>
      <c r="FON202" s="4"/>
      <c r="FOO202" s="4"/>
      <c r="FOP202" s="4"/>
      <c r="FOQ202" s="4"/>
      <c r="FOR202" s="4"/>
      <c r="FOS202" s="4"/>
      <c r="FOT202" s="4"/>
      <c r="FOU202" s="4"/>
      <c r="FOV202" s="4"/>
      <c r="FOW202" s="4"/>
      <c r="FOX202" s="4"/>
      <c r="FOY202" s="4"/>
      <c r="FOZ202" s="4"/>
      <c r="FPA202" s="4"/>
      <c r="FPB202" s="4"/>
      <c r="FPC202" s="4"/>
      <c r="FPD202" s="4"/>
      <c r="FPE202" s="4"/>
      <c r="FPF202" s="4"/>
      <c r="FPG202" s="4"/>
      <c r="FPH202" s="4"/>
      <c r="FPI202" s="4"/>
      <c r="FPJ202" s="4"/>
      <c r="FPK202" s="4"/>
      <c r="FPL202" s="4"/>
      <c r="FPM202" s="4"/>
      <c r="FPN202" s="4"/>
      <c r="FPO202" s="4"/>
      <c r="FPP202" s="4"/>
      <c r="FPQ202" s="4"/>
      <c r="FPR202" s="4"/>
      <c r="FPS202" s="4"/>
      <c r="FPT202" s="4"/>
      <c r="FPU202" s="4"/>
      <c r="FPV202" s="4"/>
      <c r="FPW202" s="4"/>
      <c r="FPX202" s="4"/>
      <c r="FPY202" s="4"/>
      <c r="FPZ202" s="4"/>
      <c r="FQA202" s="4"/>
      <c r="FQB202" s="4"/>
      <c r="FQC202" s="4"/>
      <c r="FQD202" s="4"/>
      <c r="FQE202" s="4"/>
      <c r="FQF202" s="4"/>
      <c r="FQG202" s="4"/>
      <c r="FQH202" s="4"/>
      <c r="FQI202" s="4"/>
      <c r="FQJ202" s="4"/>
      <c r="FQK202" s="4"/>
      <c r="FQL202" s="4"/>
      <c r="FQM202" s="4"/>
      <c r="FQN202" s="4"/>
      <c r="FQO202" s="4"/>
      <c r="FQP202" s="4"/>
      <c r="FQQ202" s="4"/>
      <c r="FQR202" s="4"/>
      <c r="FQS202" s="4"/>
      <c r="FQT202" s="4"/>
      <c r="FQU202" s="4"/>
      <c r="FQV202" s="4"/>
      <c r="FQW202" s="4"/>
      <c r="FQX202" s="4"/>
      <c r="FQY202" s="4"/>
      <c r="FQZ202" s="4"/>
      <c r="FRA202" s="4"/>
      <c r="FRB202" s="4"/>
      <c r="FRC202" s="4"/>
      <c r="FRD202" s="4"/>
      <c r="FRE202" s="4"/>
      <c r="FRF202" s="4"/>
      <c r="FRG202" s="4"/>
      <c r="FRH202" s="4"/>
      <c r="FRI202" s="4"/>
      <c r="FRJ202" s="4"/>
      <c r="FRK202" s="4"/>
      <c r="FRL202" s="4"/>
      <c r="FRM202" s="4"/>
      <c r="FRN202" s="4"/>
      <c r="FRO202" s="4"/>
      <c r="FRP202" s="4"/>
      <c r="FRQ202" s="4"/>
      <c r="FRR202" s="4"/>
      <c r="FRS202" s="4"/>
      <c r="FRT202" s="4"/>
      <c r="FRU202" s="4"/>
      <c r="FRV202" s="4"/>
      <c r="FRW202" s="4"/>
      <c r="FRX202" s="4"/>
      <c r="FRY202" s="4"/>
      <c r="FRZ202" s="4"/>
      <c r="FSA202" s="4"/>
      <c r="FSB202" s="4"/>
      <c r="FSC202" s="4"/>
      <c r="FSD202" s="4"/>
      <c r="FSE202" s="4"/>
      <c r="FSF202" s="4"/>
      <c r="FSG202" s="4"/>
      <c r="FSH202" s="4"/>
      <c r="FSI202" s="4"/>
      <c r="FSJ202" s="4"/>
      <c r="FSK202" s="4"/>
      <c r="FSL202" s="4"/>
      <c r="FSM202" s="4"/>
      <c r="FSN202" s="4"/>
      <c r="FSO202" s="4"/>
      <c r="FSP202" s="4"/>
      <c r="FSQ202" s="4"/>
      <c r="FSR202" s="4"/>
      <c r="FSS202" s="4"/>
      <c r="FST202" s="4"/>
      <c r="FSU202" s="4"/>
      <c r="FSV202" s="4"/>
      <c r="FSW202" s="4"/>
      <c r="FSX202" s="4"/>
      <c r="FSY202" s="4"/>
      <c r="FSZ202" s="4"/>
      <c r="FTA202" s="4"/>
      <c r="FTB202" s="4"/>
      <c r="FTC202" s="4"/>
      <c r="FTD202" s="4"/>
      <c r="FTE202" s="4"/>
      <c r="FTF202" s="4"/>
      <c r="FTG202" s="4"/>
      <c r="FTH202" s="4"/>
      <c r="FTI202" s="4"/>
      <c r="FTJ202" s="4"/>
      <c r="FTK202" s="4"/>
      <c r="FTL202" s="4"/>
      <c r="FTM202" s="4"/>
      <c r="FTN202" s="4"/>
      <c r="FTO202" s="4"/>
      <c r="FTP202" s="4"/>
      <c r="FTQ202" s="4"/>
      <c r="FTR202" s="4"/>
      <c r="FTS202" s="4"/>
      <c r="FTT202" s="4"/>
      <c r="FTU202" s="4"/>
      <c r="FTV202" s="4"/>
      <c r="FTW202" s="4"/>
      <c r="FTX202" s="4"/>
      <c r="FTY202" s="4"/>
      <c r="FTZ202" s="4"/>
      <c r="FUA202" s="4"/>
      <c r="FUB202" s="4"/>
      <c r="FUC202" s="4"/>
      <c r="FUD202" s="4"/>
      <c r="FUE202" s="4"/>
      <c r="FUF202" s="4"/>
      <c r="FUG202" s="4"/>
      <c r="FUH202" s="4"/>
      <c r="FUI202" s="4"/>
      <c r="FUJ202" s="4"/>
      <c r="FUK202" s="4"/>
      <c r="FUL202" s="4"/>
      <c r="FUM202" s="4"/>
      <c r="FUN202" s="4"/>
      <c r="FUO202" s="4"/>
      <c r="FUP202" s="4"/>
      <c r="FUQ202" s="4"/>
      <c r="FUR202" s="4"/>
      <c r="FUS202" s="4"/>
      <c r="FUT202" s="4"/>
      <c r="FUU202" s="4"/>
      <c r="FUV202" s="4"/>
      <c r="FUW202" s="4"/>
      <c r="FUX202" s="4"/>
      <c r="FUY202" s="4"/>
      <c r="FUZ202" s="4"/>
      <c r="FVA202" s="4"/>
      <c r="FVB202" s="4"/>
      <c r="FVC202" s="4"/>
      <c r="FVD202" s="4"/>
      <c r="FVE202" s="4"/>
      <c r="FVF202" s="4"/>
      <c r="FVG202" s="4"/>
      <c r="FVH202" s="4"/>
      <c r="FVI202" s="4"/>
      <c r="FVJ202" s="4"/>
      <c r="FVK202" s="4"/>
      <c r="FVL202" s="4"/>
      <c r="FVM202" s="4"/>
      <c r="FVN202" s="4"/>
      <c r="FVO202" s="4"/>
      <c r="FVP202" s="4"/>
      <c r="FVQ202" s="4"/>
      <c r="FVR202" s="4"/>
      <c r="FVS202" s="4"/>
      <c r="FVT202" s="4"/>
      <c r="FVU202" s="4"/>
      <c r="FVV202" s="4"/>
      <c r="FVW202" s="4"/>
      <c r="FVX202" s="4"/>
      <c r="FVY202" s="4"/>
      <c r="FVZ202" s="4"/>
      <c r="FWA202" s="4"/>
      <c r="FWB202" s="4"/>
      <c r="FWC202" s="4"/>
      <c r="FWD202" s="4"/>
      <c r="FWE202" s="4"/>
      <c r="FWF202" s="4"/>
      <c r="FWG202" s="4"/>
      <c r="FWH202" s="4"/>
      <c r="FWI202" s="4"/>
      <c r="FWJ202" s="4"/>
      <c r="FWK202" s="4"/>
      <c r="FWL202" s="4"/>
      <c r="FWM202" s="4"/>
      <c r="FWN202" s="4"/>
      <c r="FWO202" s="4"/>
      <c r="FWP202" s="4"/>
      <c r="FWQ202" s="4"/>
      <c r="FWR202" s="4"/>
      <c r="FWS202" s="4"/>
      <c r="FWT202" s="4"/>
      <c r="FWU202" s="4"/>
      <c r="FWV202" s="4"/>
      <c r="FWW202" s="4"/>
      <c r="FWX202" s="4"/>
      <c r="FWY202" s="4"/>
      <c r="FWZ202" s="4"/>
      <c r="FXA202" s="4"/>
      <c r="FXB202" s="4"/>
      <c r="FXC202" s="4"/>
      <c r="FXD202" s="4"/>
      <c r="FXE202" s="4"/>
      <c r="FXF202" s="4"/>
      <c r="FXG202" s="4"/>
      <c r="FXH202" s="4"/>
      <c r="FXI202" s="4"/>
      <c r="FXJ202" s="4"/>
      <c r="FXK202" s="4"/>
      <c r="FXL202" s="4"/>
      <c r="FXM202" s="4"/>
      <c r="FXN202" s="4"/>
      <c r="FXO202" s="4"/>
      <c r="FXP202" s="4"/>
      <c r="FXQ202" s="4"/>
      <c r="FXR202" s="4"/>
      <c r="FXS202" s="4"/>
      <c r="FXT202" s="4"/>
      <c r="FXU202" s="4"/>
      <c r="FXV202" s="4"/>
      <c r="FXW202" s="4"/>
      <c r="FXX202" s="4"/>
      <c r="FXY202" s="4"/>
      <c r="FXZ202" s="4"/>
      <c r="FYA202" s="4"/>
      <c r="FYB202" s="4"/>
      <c r="FYC202" s="4"/>
      <c r="FYD202" s="4"/>
      <c r="FYE202" s="4"/>
      <c r="FYF202" s="4"/>
      <c r="FYG202" s="4"/>
      <c r="FYH202" s="4"/>
      <c r="FYI202" s="4"/>
      <c r="FYJ202" s="4"/>
      <c r="FYK202" s="4"/>
      <c r="FYL202" s="4"/>
      <c r="FYM202" s="4"/>
      <c r="FYN202" s="4"/>
      <c r="FYO202" s="4"/>
      <c r="FYP202" s="4"/>
      <c r="FYQ202" s="4"/>
      <c r="FYR202" s="4"/>
      <c r="FYS202" s="4"/>
      <c r="FYT202" s="4"/>
      <c r="FYU202" s="4"/>
      <c r="FYV202" s="4"/>
      <c r="FYW202" s="4"/>
      <c r="FYX202" s="4"/>
      <c r="FYY202" s="4"/>
      <c r="FYZ202" s="4"/>
      <c r="FZA202" s="4"/>
      <c r="FZB202" s="4"/>
      <c r="FZC202" s="4"/>
      <c r="FZD202" s="4"/>
      <c r="FZE202" s="4"/>
      <c r="FZF202" s="4"/>
      <c r="FZG202" s="4"/>
      <c r="FZH202" s="4"/>
      <c r="FZI202" s="4"/>
      <c r="FZJ202" s="4"/>
      <c r="FZK202" s="4"/>
      <c r="FZL202" s="4"/>
      <c r="FZM202" s="4"/>
      <c r="FZN202" s="4"/>
      <c r="FZO202" s="4"/>
      <c r="FZP202" s="4"/>
      <c r="FZQ202" s="4"/>
      <c r="FZR202" s="4"/>
      <c r="FZS202" s="4"/>
      <c r="FZT202" s="4"/>
      <c r="FZU202" s="4"/>
      <c r="FZV202" s="4"/>
      <c r="FZW202" s="4"/>
      <c r="FZX202" s="4"/>
      <c r="FZY202" s="4"/>
      <c r="FZZ202" s="4"/>
      <c r="GAA202" s="4"/>
      <c r="GAB202" s="4"/>
      <c r="GAC202" s="4"/>
      <c r="GAD202" s="4"/>
      <c r="GAE202" s="4"/>
      <c r="GAF202" s="4"/>
      <c r="GAG202" s="4"/>
      <c r="GAH202" s="4"/>
      <c r="GAI202" s="4"/>
      <c r="GAJ202" s="4"/>
      <c r="GAK202" s="4"/>
      <c r="GAL202" s="4"/>
      <c r="GAM202" s="4"/>
      <c r="GAN202" s="4"/>
      <c r="GAO202" s="4"/>
      <c r="GAP202" s="4"/>
      <c r="GAQ202" s="4"/>
      <c r="GAR202" s="4"/>
      <c r="GAS202" s="4"/>
      <c r="GAT202" s="4"/>
      <c r="GAU202" s="4"/>
      <c r="GAV202" s="4"/>
      <c r="GAW202" s="4"/>
      <c r="GAX202" s="4"/>
      <c r="GAY202" s="4"/>
      <c r="GAZ202" s="4"/>
      <c r="GBA202" s="4"/>
      <c r="GBB202" s="4"/>
      <c r="GBC202" s="4"/>
      <c r="GBD202" s="4"/>
      <c r="GBE202" s="4"/>
      <c r="GBF202" s="4"/>
      <c r="GBG202" s="4"/>
      <c r="GBH202" s="4"/>
      <c r="GBI202" s="4"/>
      <c r="GBJ202" s="4"/>
      <c r="GBK202" s="4"/>
      <c r="GBL202" s="4"/>
      <c r="GBM202" s="4"/>
      <c r="GBN202" s="4"/>
      <c r="GBO202" s="4"/>
      <c r="GBP202" s="4"/>
      <c r="GBQ202" s="4"/>
      <c r="GBR202" s="4"/>
      <c r="GBS202" s="4"/>
      <c r="GBT202" s="4"/>
      <c r="GBU202" s="4"/>
      <c r="GBV202" s="4"/>
      <c r="GBW202" s="4"/>
      <c r="GBX202" s="4"/>
      <c r="GBY202" s="4"/>
      <c r="GBZ202" s="4"/>
      <c r="GCA202" s="4"/>
      <c r="GCB202" s="4"/>
      <c r="GCC202" s="4"/>
      <c r="GCD202" s="4"/>
      <c r="GCE202" s="4"/>
      <c r="GCF202" s="4"/>
      <c r="GCG202" s="4"/>
      <c r="GCH202" s="4"/>
      <c r="GCI202" s="4"/>
      <c r="GCJ202" s="4"/>
      <c r="GCK202" s="4"/>
      <c r="GCL202" s="4"/>
      <c r="GCM202" s="4"/>
      <c r="GCN202" s="4"/>
      <c r="GCO202" s="4"/>
      <c r="GCP202" s="4"/>
      <c r="GCQ202" s="4"/>
      <c r="GCR202" s="4"/>
      <c r="GCS202" s="4"/>
      <c r="GCT202" s="4"/>
      <c r="GCU202" s="4"/>
      <c r="GCV202" s="4"/>
      <c r="GCW202" s="4"/>
      <c r="GCX202" s="4"/>
      <c r="GCY202" s="4"/>
      <c r="GCZ202" s="4"/>
      <c r="GDA202" s="4"/>
      <c r="GDB202" s="4"/>
      <c r="GDC202" s="4"/>
      <c r="GDD202" s="4"/>
      <c r="GDE202" s="4"/>
      <c r="GDF202" s="4"/>
      <c r="GDG202" s="4"/>
      <c r="GDH202" s="4"/>
      <c r="GDI202" s="4"/>
      <c r="GDJ202" s="4"/>
      <c r="GDK202" s="4"/>
      <c r="GDL202" s="4"/>
      <c r="GDM202" s="4"/>
      <c r="GDN202" s="4"/>
      <c r="GDO202" s="4"/>
      <c r="GDP202" s="4"/>
      <c r="GDQ202" s="4"/>
      <c r="GDR202" s="4"/>
      <c r="GDS202" s="4"/>
      <c r="GDT202" s="4"/>
      <c r="GDU202" s="4"/>
      <c r="GDV202" s="4"/>
      <c r="GDW202" s="4"/>
      <c r="GDX202" s="4"/>
      <c r="GDY202" s="4"/>
      <c r="GDZ202" s="4"/>
      <c r="GEA202" s="4"/>
      <c r="GEB202" s="4"/>
      <c r="GEC202" s="4"/>
      <c r="GED202" s="4"/>
      <c r="GEE202" s="4"/>
      <c r="GEF202" s="4"/>
      <c r="GEG202" s="4"/>
      <c r="GEH202" s="4"/>
      <c r="GEI202" s="4"/>
      <c r="GEJ202" s="4"/>
      <c r="GEK202" s="4"/>
      <c r="GEL202" s="4"/>
      <c r="GEM202" s="4"/>
      <c r="GEN202" s="4"/>
      <c r="GEO202" s="4"/>
      <c r="GEP202" s="4"/>
      <c r="GEQ202" s="4"/>
      <c r="GER202" s="4"/>
      <c r="GES202" s="4"/>
      <c r="GET202" s="4"/>
      <c r="GEU202" s="4"/>
      <c r="GEV202" s="4"/>
      <c r="GEW202" s="4"/>
      <c r="GEX202" s="4"/>
      <c r="GEY202" s="4"/>
      <c r="GEZ202" s="4"/>
      <c r="GFA202" s="4"/>
      <c r="GFB202" s="4"/>
      <c r="GFC202" s="4"/>
      <c r="GFD202" s="4"/>
      <c r="GFE202" s="4"/>
      <c r="GFF202" s="4"/>
      <c r="GFG202" s="4"/>
      <c r="GFH202" s="4"/>
      <c r="GFI202" s="4"/>
      <c r="GFJ202" s="4"/>
      <c r="GFK202" s="4"/>
      <c r="GFL202" s="4"/>
      <c r="GFM202" s="4"/>
      <c r="GFN202" s="4"/>
      <c r="GFO202" s="4"/>
      <c r="GFP202" s="4"/>
      <c r="GFQ202" s="4"/>
      <c r="GFR202" s="4"/>
      <c r="GFS202" s="4"/>
      <c r="GFT202" s="4"/>
      <c r="GFU202" s="4"/>
      <c r="GFV202" s="4"/>
      <c r="GFW202" s="4"/>
      <c r="GFX202" s="4"/>
      <c r="GFY202" s="4"/>
      <c r="GFZ202" s="4"/>
      <c r="GGA202" s="4"/>
      <c r="GGB202" s="4"/>
      <c r="GGC202" s="4"/>
      <c r="GGD202" s="4"/>
      <c r="GGE202" s="4"/>
      <c r="GGF202" s="4"/>
      <c r="GGG202" s="4"/>
      <c r="GGH202" s="4"/>
      <c r="GGI202" s="4"/>
      <c r="GGJ202" s="4"/>
      <c r="GGK202" s="4"/>
      <c r="GGL202" s="4"/>
      <c r="GGM202" s="4"/>
      <c r="GGN202" s="4"/>
      <c r="GGO202" s="4"/>
      <c r="GGP202" s="4"/>
      <c r="GGQ202" s="4"/>
      <c r="GGR202" s="4"/>
      <c r="GGS202" s="4"/>
      <c r="GGT202" s="4"/>
      <c r="GGU202" s="4"/>
      <c r="GGV202" s="4"/>
      <c r="GGW202" s="4"/>
      <c r="GGX202" s="4"/>
      <c r="GGY202" s="4"/>
      <c r="GGZ202" s="4"/>
      <c r="GHA202" s="4"/>
      <c r="GHB202" s="4"/>
      <c r="GHC202" s="4"/>
      <c r="GHD202" s="4"/>
      <c r="GHE202" s="4"/>
      <c r="GHF202" s="4"/>
      <c r="GHG202" s="4"/>
      <c r="GHH202" s="4"/>
      <c r="GHI202" s="4"/>
      <c r="GHJ202" s="4"/>
      <c r="GHK202" s="4"/>
      <c r="GHL202" s="4"/>
      <c r="GHM202" s="4"/>
      <c r="GHN202" s="4"/>
      <c r="GHO202" s="4"/>
      <c r="GHP202" s="4"/>
      <c r="GHQ202" s="4"/>
      <c r="GHR202" s="4"/>
      <c r="GHS202" s="4"/>
      <c r="GHT202" s="4"/>
      <c r="GHU202" s="4"/>
      <c r="GHV202" s="4"/>
      <c r="GHW202" s="4"/>
      <c r="GHX202" s="4"/>
      <c r="GHY202" s="4"/>
      <c r="GHZ202" s="4"/>
      <c r="GIA202" s="4"/>
      <c r="GIB202" s="4"/>
      <c r="GIC202" s="4"/>
      <c r="GID202" s="4"/>
      <c r="GIE202" s="4"/>
      <c r="GIF202" s="4"/>
      <c r="GIG202" s="4"/>
      <c r="GIH202" s="4"/>
      <c r="GII202" s="4"/>
      <c r="GIJ202" s="4"/>
      <c r="GIK202" s="4"/>
      <c r="GIL202" s="4"/>
      <c r="GIM202" s="4"/>
      <c r="GIN202" s="4"/>
      <c r="GIO202" s="4"/>
      <c r="GIP202" s="4"/>
      <c r="GIQ202" s="4"/>
      <c r="GIR202" s="4"/>
      <c r="GIS202" s="4"/>
      <c r="GIT202" s="4"/>
      <c r="GIU202" s="4"/>
      <c r="GIV202" s="4"/>
      <c r="GIW202" s="4"/>
      <c r="GIX202" s="4"/>
      <c r="GIY202" s="4"/>
      <c r="GIZ202" s="4"/>
      <c r="GJA202" s="4"/>
      <c r="GJB202" s="4"/>
      <c r="GJC202" s="4"/>
      <c r="GJD202" s="4"/>
      <c r="GJE202" s="4"/>
      <c r="GJF202" s="4"/>
      <c r="GJG202" s="4"/>
      <c r="GJH202" s="4"/>
      <c r="GJI202" s="4"/>
      <c r="GJJ202" s="4"/>
      <c r="GJK202" s="4"/>
      <c r="GJL202" s="4"/>
      <c r="GJM202" s="4"/>
      <c r="GJN202" s="4"/>
      <c r="GJO202" s="4"/>
      <c r="GJP202" s="4"/>
      <c r="GJQ202" s="4"/>
      <c r="GJR202" s="4"/>
      <c r="GJS202" s="4"/>
      <c r="GJT202" s="4"/>
      <c r="GJU202" s="4"/>
      <c r="GJV202" s="4"/>
      <c r="GJW202" s="4"/>
      <c r="GJX202" s="4"/>
      <c r="GJY202" s="4"/>
      <c r="GJZ202" s="4"/>
      <c r="GKA202" s="4"/>
      <c r="GKB202" s="4"/>
      <c r="GKC202" s="4"/>
      <c r="GKD202" s="4"/>
      <c r="GKE202" s="4"/>
      <c r="GKF202" s="4"/>
      <c r="GKG202" s="4"/>
      <c r="GKH202" s="4"/>
      <c r="GKI202" s="4"/>
      <c r="GKJ202" s="4"/>
      <c r="GKK202" s="4"/>
      <c r="GKL202" s="4"/>
      <c r="GKM202" s="4"/>
      <c r="GKN202" s="4"/>
      <c r="GKO202" s="4"/>
      <c r="GKP202" s="4"/>
      <c r="GKQ202" s="4"/>
      <c r="GKR202" s="4"/>
      <c r="GKS202" s="4"/>
      <c r="GKT202" s="4"/>
      <c r="GKU202" s="4"/>
      <c r="GKV202" s="4"/>
      <c r="GKW202" s="4"/>
      <c r="GKX202" s="4"/>
      <c r="GKY202" s="4"/>
      <c r="GKZ202" s="4"/>
      <c r="GLA202" s="4"/>
      <c r="GLB202" s="4"/>
      <c r="GLC202" s="4"/>
      <c r="GLD202" s="4"/>
      <c r="GLE202" s="4"/>
      <c r="GLF202" s="4"/>
      <c r="GLG202" s="4"/>
      <c r="GLH202" s="4"/>
      <c r="GLI202" s="4"/>
      <c r="GLJ202" s="4"/>
      <c r="GLK202" s="4"/>
      <c r="GLL202" s="4"/>
      <c r="GLM202" s="4"/>
      <c r="GLN202" s="4"/>
      <c r="GLO202" s="4"/>
      <c r="GLP202" s="4"/>
      <c r="GLQ202" s="4"/>
      <c r="GLR202" s="4"/>
      <c r="GLS202" s="4"/>
      <c r="GLT202" s="4"/>
      <c r="GLU202" s="4"/>
      <c r="GLV202" s="4"/>
      <c r="GLW202" s="4"/>
      <c r="GLX202" s="4"/>
      <c r="GLY202" s="4"/>
      <c r="GLZ202" s="4"/>
      <c r="GMA202" s="4"/>
      <c r="GMB202" s="4"/>
      <c r="GMC202" s="4"/>
      <c r="GMD202" s="4"/>
      <c r="GME202" s="4"/>
      <c r="GMF202" s="4"/>
      <c r="GMG202" s="4"/>
      <c r="GMH202" s="4"/>
      <c r="GMI202" s="4"/>
      <c r="GMJ202" s="4"/>
      <c r="GMK202" s="4"/>
      <c r="GML202" s="4"/>
      <c r="GMM202" s="4"/>
      <c r="GMN202" s="4"/>
      <c r="GMO202" s="4"/>
      <c r="GMP202" s="4"/>
      <c r="GMQ202" s="4"/>
      <c r="GMR202" s="4"/>
      <c r="GMS202" s="4"/>
      <c r="GMT202" s="4"/>
      <c r="GMU202" s="4"/>
      <c r="GMV202" s="4"/>
      <c r="GMW202" s="4"/>
      <c r="GMX202" s="4"/>
      <c r="GMY202" s="4"/>
      <c r="GMZ202" s="4"/>
      <c r="GNA202" s="4"/>
      <c r="GNB202" s="4"/>
      <c r="GNC202" s="4"/>
      <c r="GND202" s="4"/>
      <c r="GNE202" s="4"/>
      <c r="GNF202" s="4"/>
      <c r="GNG202" s="4"/>
      <c r="GNH202" s="4"/>
      <c r="GNI202" s="4"/>
      <c r="GNJ202" s="4"/>
      <c r="GNK202" s="4"/>
      <c r="GNL202" s="4"/>
      <c r="GNM202" s="4"/>
      <c r="GNN202" s="4"/>
      <c r="GNO202" s="4"/>
      <c r="GNP202" s="4"/>
      <c r="GNQ202" s="4"/>
      <c r="GNR202" s="4"/>
      <c r="GNS202" s="4"/>
      <c r="GNT202" s="4"/>
      <c r="GNU202" s="4"/>
      <c r="GNV202" s="4"/>
      <c r="GNW202" s="4"/>
      <c r="GNX202" s="4"/>
      <c r="GNY202" s="4"/>
      <c r="GNZ202" s="4"/>
      <c r="GOA202" s="4"/>
      <c r="GOB202" s="4"/>
      <c r="GOC202" s="4"/>
      <c r="GOD202" s="4"/>
      <c r="GOE202" s="4"/>
      <c r="GOF202" s="4"/>
      <c r="GOG202" s="4"/>
      <c r="GOH202" s="4"/>
      <c r="GOI202" s="4"/>
      <c r="GOJ202" s="4"/>
      <c r="GOK202" s="4"/>
      <c r="GOL202" s="4"/>
      <c r="GOM202" s="4"/>
      <c r="GON202" s="4"/>
      <c r="GOO202" s="4"/>
      <c r="GOP202" s="4"/>
      <c r="GOQ202" s="4"/>
      <c r="GOR202" s="4"/>
      <c r="GOS202" s="4"/>
      <c r="GOT202" s="4"/>
      <c r="GOU202" s="4"/>
      <c r="GOV202" s="4"/>
      <c r="GOW202" s="4"/>
      <c r="GOX202" s="4"/>
      <c r="GOY202" s="4"/>
      <c r="GOZ202" s="4"/>
      <c r="GPA202" s="4"/>
      <c r="GPB202" s="4"/>
      <c r="GPC202" s="4"/>
      <c r="GPD202" s="4"/>
      <c r="GPE202" s="4"/>
      <c r="GPF202" s="4"/>
      <c r="GPG202" s="4"/>
      <c r="GPH202" s="4"/>
      <c r="GPI202" s="4"/>
      <c r="GPJ202" s="4"/>
      <c r="GPK202" s="4"/>
      <c r="GPL202" s="4"/>
      <c r="GPM202" s="4"/>
      <c r="GPN202" s="4"/>
      <c r="GPO202" s="4"/>
      <c r="GPP202" s="4"/>
      <c r="GPQ202" s="4"/>
      <c r="GPR202" s="4"/>
      <c r="GPS202" s="4"/>
      <c r="GPT202" s="4"/>
      <c r="GPU202" s="4"/>
      <c r="GPV202" s="4"/>
      <c r="GPW202" s="4"/>
      <c r="GPX202" s="4"/>
      <c r="GPY202" s="4"/>
      <c r="GPZ202" s="4"/>
      <c r="GQA202" s="4"/>
      <c r="GQB202" s="4"/>
      <c r="GQC202" s="4"/>
      <c r="GQD202" s="4"/>
      <c r="GQE202" s="4"/>
      <c r="GQF202" s="4"/>
      <c r="GQG202" s="4"/>
      <c r="GQH202" s="4"/>
      <c r="GQI202" s="4"/>
      <c r="GQJ202" s="4"/>
      <c r="GQK202" s="4"/>
      <c r="GQL202" s="4"/>
      <c r="GQM202" s="4"/>
      <c r="GQN202" s="4"/>
      <c r="GQO202" s="4"/>
      <c r="GQP202" s="4"/>
      <c r="GQQ202" s="4"/>
      <c r="GQR202" s="4"/>
      <c r="GQS202" s="4"/>
      <c r="GQT202" s="4"/>
      <c r="GQU202" s="4"/>
      <c r="GQV202" s="4"/>
      <c r="GQW202" s="4"/>
      <c r="GQX202" s="4"/>
      <c r="GQY202" s="4"/>
      <c r="GQZ202" s="4"/>
      <c r="GRA202" s="4"/>
      <c r="GRB202" s="4"/>
      <c r="GRC202" s="4"/>
      <c r="GRD202" s="4"/>
      <c r="GRE202" s="4"/>
      <c r="GRF202" s="4"/>
      <c r="GRG202" s="4"/>
      <c r="GRH202" s="4"/>
      <c r="GRI202" s="4"/>
      <c r="GRJ202" s="4"/>
      <c r="GRK202" s="4"/>
      <c r="GRL202" s="4"/>
      <c r="GRM202" s="4"/>
      <c r="GRN202" s="4"/>
      <c r="GRO202" s="4"/>
      <c r="GRP202" s="4"/>
      <c r="GRQ202" s="4"/>
      <c r="GRR202" s="4"/>
      <c r="GRS202" s="4"/>
      <c r="GRT202" s="4"/>
      <c r="GRU202" s="4"/>
      <c r="GRV202" s="4"/>
      <c r="GRW202" s="4"/>
      <c r="GRX202" s="4"/>
      <c r="GRY202" s="4"/>
      <c r="GRZ202" s="4"/>
      <c r="GSA202" s="4"/>
      <c r="GSB202" s="4"/>
      <c r="GSC202" s="4"/>
      <c r="GSD202" s="4"/>
      <c r="GSE202" s="4"/>
      <c r="GSF202" s="4"/>
      <c r="GSG202" s="4"/>
      <c r="GSH202" s="4"/>
      <c r="GSI202" s="4"/>
      <c r="GSJ202" s="4"/>
      <c r="GSK202" s="4"/>
      <c r="GSL202" s="4"/>
      <c r="GSM202" s="4"/>
      <c r="GSN202" s="4"/>
      <c r="GSO202" s="4"/>
      <c r="GSP202" s="4"/>
      <c r="GSQ202" s="4"/>
      <c r="GSR202" s="4"/>
      <c r="GSS202" s="4"/>
      <c r="GST202" s="4"/>
      <c r="GSU202" s="4"/>
      <c r="GSV202" s="4"/>
      <c r="GSW202" s="4"/>
      <c r="GSX202" s="4"/>
      <c r="GSY202" s="4"/>
      <c r="GSZ202" s="4"/>
      <c r="GTA202" s="4"/>
      <c r="GTB202" s="4"/>
      <c r="GTC202" s="4"/>
      <c r="GTD202" s="4"/>
      <c r="GTE202" s="4"/>
      <c r="GTF202" s="4"/>
      <c r="GTG202" s="4"/>
      <c r="GTH202" s="4"/>
      <c r="GTI202" s="4"/>
      <c r="GTJ202" s="4"/>
      <c r="GTK202" s="4"/>
      <c r="GTL202" s="4"/>
      <c r="GTM202" s="4"/>
      <c r="GTN202" s="4"/>
      <c r="GTO202" s="4"/>
      <c r="GTP202" s="4"/>
      <c r="GTQ202" s="4"/>
      <c r="GTR202" s="4"/>
      <c r="GTS202" s="4"/>
      <c r="GTT202" s="4"/>
      <c r="GTU202" s="4"/>
      <c r="GTV202" s="4"/>
      <c r="GTW202" s="4"/>
      <c r="GTX202" s="4"/>
      <c r="GTY202" s="4"/>
      <c r="GTZ202" s="4"/>
      <c r="GUA202" s="4"/>
      <c r="GUB202" s="4"/>
      <c r="GUC202" s="4"/>
      <c r="GUD202" s="4"/>
      <c r="GUE202" s="4"/>
      <c r="GUF202" s="4"/>
      <c r="GUG202" s="4"/>
      <c r="GUH202" s="4"/>
      <c r="GUI202" s="4"/>
      <c r="GUJ202" s="4"/>
      <c r="GUK202" s="4"/>
      <c r="GUL202" s="4"/>
      <c r="GUM202" s="4"/>
      <c r="GUN202" s="4"/>
      <c r="GUO202" s="4"/>
      <c r="GUP202" s="4"/>
      <c r="GUQ202" s="4"/>
      <c r="GUR202" s="4"/>
      <c r="GUS202" s="4"/>
      <c r="GUT202" s="4"/>
      <c r="GUU202" s="4"/>
      <c r="GUV202" s="4"/>
      <c r="GUW202" s="4"/>
      <c r="GUX202" s="4"/>
      <c r="GUY202" s="4"/>
      <c r="GUZ202" s="4"/>
      <c r="GVA202" s="4"/>
      <c r="GVB202" s="4"/>
      <c r="GVC202" s="4"/>
      <c r="GVD202" s="4"/>
      <c r="GVE202" s="4"/>
      <c r="GVF202" s="4"/>
      <c r="GVG202" s="4"/>
      <c r="GVH202" s="4"/>
      <c r="GVI202" s="4"/>
      <c r="GVJ202" s="4"/>
      <c r="GVK202" s="4"/>
      <c r="GVL202" s="4"/>
      <c r="GVM202" s="4"/>
      <c r="GVN202" s="4"/>
      <c r="GVO202" s="4"/>
      <c r="GVP202" s="4"/>
      <c r="GVQ202" s="4"/>
      <c r="GVR202" s="4"/>
      <c r="GVS202" s="4"/>
      <c r="GVT202" s="4"/>
      <c r="GVU202" s="4"/>
      <c r="GVV202" s="4"/>
      <c r="GVW202" s="4"/>
      <c r="GVX202" s="4"/>
      <c r="GVY202" s="4"/>
      <c r="GVZ202" s="4"/>
      <c r="GWA202" s="4"/>
      <c r="GWB202" s="4"/>
      <c r="GWC202" s="4"/>
      <c r="GWD202" s="4"/>
      <c r="GWE202" s="4"/>
      <c r="GWF202" s="4"/>
      <c r="GWG202" s="4"/>
      <c r="GWH202" s="4"/>
      <c r="GWI202" s="4"/>
      <c r="GWJ202" s="4"/>
      <c r="GWK202" s="4"/>
      <c r="GWL202" s="4"/>
      <c r="GWM202" s="4"/>
      <c r="GWN202" s="4"/>
      <c r="GWO202" s="4"/>
      <c r="GWP202" s="4"/>
      <c r="GWQ202" s="4"/>
      <c r="GWR202" s="4"/>
      <c r="GWS202" s="4"/>
      <c r="GWT202" s="4"/>
      <c r="GWU202" s="4"/>
      <c r="GWV202" s="4"/>
      <c r="GWW202" s="4"/>
      <c r="GWX202" s="4"/>
      <c r="GWY202" s="4"/>
      <c r="GWZ202" s="4"/>
      <c r="GXA202" s="4"/>
      <c r="GXB202" s="4"/>
      <c r="GXC202" s="4"/>
      <c r="GXD202" s="4"/>
      <c r="GXE202" s="4"/>
      <c r="GXF202" s="4"/>
      <c r="GXG202" s="4"/>
      <c r="GXH202" s="4"/>
      <c r="GXI202" s="4"/>
      <c r="GXJ202" s="4"/>
      <c r="GXK202" s="4"/>
      <c r="GXL202" s="4"/>
      <c r="GXM202" s="4"/>
      <c r="GXN202" s="4"/>
      <c r="GXO202" s="4"/>
      <c r="GXP202" s="4"/>
      <c r="GXQ202" s="4"/>
      <c r="GXR202" s="4"/>
      <c r="GXS202" s="4"/>
      <c r="GXT202" s="4"/>
      <c r="GXU202" s="4"/>
      <c r="GXV202" s="4"/>
      <c r="GXW202" s="4"/>
      <c r="GXX202" s="4"/>
      <c r="GXY202" s="4"/>
      <c r="GXZ202" s="4"/>
      <c r="GYA202" s="4"/>
      <c r="GYB202" s="4"/>
      <c r="GYC202" s="4"/>
      <c r="GYD202" s="4"/>
      <c r="GYE202" s="4"/>
      <c r="GYF202" s="4"/>
      <c r="GYG202" s="4"/>
      <c r="GYH202" s="4"/>
      <c r="GYI202" s="4"/>
      <c r="GYJ202" s="4"/>
      <c r="GYK202" s="4"/>
      <c r="GYL202" s="4"/>
      <c r="GYM202" s="4"/>
      <c r="GYN202" s="4"/>
      <c r="GYO202" s="4"/>
      <c r="GYP202" s="4"/>
      <c r="GYQ202" s="4"/>
      <c r="GYR202" s="4"/>
      <c r="GYS202" s="4"/>
      <c r="GYT202" s="4"/>
      <c r="GYU202" s="4"/>
      <c r="GYV202" s="4"/>
      <c r="GYW202" s="4"/>
      <c r="GYX202" s="4"/>
      <c r="GYY202" s="4"/>
      <c r="GYZ202" s="4"/>
      <c r="GZA202" s="4"/>
      <c r="GZB202" s="4"/>
      <c r="GZC202" s="4"/>
      <c r="GZD202" s="4"/>
      <c r="GZE202" s="4"/>
      <c r="GZF202" s="4"/>
      <c r="GZG202" s="4"/>
      <c r="GZH202" s="4"/>
      <c r="GZI202" s="4"/>
      <c r="GZJ202" s="4"/>
      <c r="GZK202" s="4"/>
      <c r="GZL202" s="4"/>
      <c r="GZM202" s="4"/>
      <c r="GZN202" s="4"/>
      <c r="GZO202" s="4"/>
      <c r="GZP202" s="4"/>
      <c r="GZQ202" s="4"/>
      <c r="GZR202" s="4"/>
      <c r="GZS202" s="4"/>
      <c r="GZT202" s="4"/>
      <c r="GZU202" s="4"/>
      <c r="GZV202" s="4"/>
      <c r="GZW202" s="4"/>
      <c r="GZX202" s="4"/>
      <c r="GZY202" s="4"/>
      <c r="GZZ202" s="4"/>
      <c r="HAA202" s="4"/>
      <c r="HAB202" s="4"/>
      <c r="HAC202" s="4"/>
      <c r="HAD202" s="4"/>
      <c r="HAE202" s="4"/>
      <c r="HAF202" s="4"/>
      <c r="HAG202" s="4"/>
      <c r="HAH202" s="4"/>
      <c r="HAI202" s="4"/>
      <c r="HAJ202" s="4"/>
      <c r="HAK202" s="4"/>
      <c r="HAL202" s="4"/>
      <c r="HAM202" s="4"/>
      <c r="HAN202" s="4"/>
      <c r="HAO202" s="4"/>
      <c r="HAP202" s="4"/>
      <c r="HAQ202" s="4"/>
      <c r="HAR202" s="4"/>
      <c r="HAS202" s="4"/>
      <c r="HAT202" s="4"/>
      <c r="HAU202" s="4"/>
      <c r="HAV202" s="4"/>
      <c r="HAW202" s="4"/>
      <c r="HAX202" s="4"/>
      <c r="HAY202" s="4"/>
      <c r="HAZ202" s="4"/>
      <c r="HBA202" s="4"/>
      <c r="HBB202" s="4"/>
      <c r="HBC202" s="4"/>
      <c r="HBD202" s="4"/>
      <c r="HBE202" s="4"/>
      <c r="HBF202" s="4"/>
      <c r="HBG202" s="4"/>
      <c r="HBH202" s="4"/>
      <c r="HBI202" s="4"/>
      <c r="HBJ202" s="4"/>
      <c r="HBK202" s="4"/>
      <c r="HBL202" s="4"/>
      <c r="HBM202" s="4"/>
      <c r="HBN202" s="4"/>
      <c r="HBO202" s="4"/>
      <c r="HBP202" s="4"/>
      <c r="HBQ202" s="4"/>
      <c r="HBR202" s="4"/>
      <c r="HBS202" s="4"/>
      <c r="HBT202" s="4"/>
      <c r="HBU202" s="4"/>
      <c r="HBV202" s="4"/>
      <c r="HBW202" s="4"/>
      <c r="HBX202" s="4"/>
      <c r="HBY202" s="4"/>
      <c r="HBZ202" s="4"/>
      <c r="HCA202" s="4"/>
      <c r="HCB202" s="4"/>
      <c r="HCC202" s="4"/>
      <c r="HCD202" s="4"/>
      <c r="HCE202" s="4"/>
      <c r="HCF202" s="4"/>
      <c r="HCG202" s="4"/>
      <c r="HCH202" s="4"/>
      <c r="HCI202" s="4"/>
      <c r="HCJ202" s="4"/>
      <c r="HCK202" s="4"/>
      <c r="HCL202" s="4"/>
      <c r="HCM202" s="4"/>
      <c r="HCN202" s="4"/>
      <c r="HCO202" s="4"/>
      <c r="HCP202" s="4"/>
      <c r="HCQ202" s="4"/>
      <c r="HCR202" s="4"/>
      <c r="HCS202" s="4"/>
      <c r="HCT202" s="4"/>
      <c r="HCU202" s="4"/>
      <c r="HCV202" s="4"/>
      <c r="HCW202" s="4"/>
      <c r="HCX202" s="4"/>
      <c r="HCY202" s="4"/>
      <c r="HCZ202" s="4"/>
      <c r="HDA202" s="4"/>
      <c r="HDB202" s="4"/>
      <c r="HDC202" s="4"/>
      <c r="HDD202" s="4"/>
      <c r="HDE202" s="4"/>
      <c r="HDF202" s="4"/>
      <c r="HDG202" s="4"/>
      <c r="HDH202" s="4"/>
      <c r="HDI202" s="4"/>
      <c r="HDJ202" s="4"/>
      <c r="HDK202" s="4"/>
      <c r="HDL202" s="4"/>
      <c r="HDM202" s="4"/>
      <c r="HDN202" s="4"/>
      <c r="HDO202" s="4"/>
      <c r="HDP202" s="4"/>
      <c r="HDQ202" s="4"/>
      <c r="HDR202" s="4"/>
      <c r="HDS202" s="4"/>
      <c r="HDT202" s="4"/>
      <c r="HDU202" s="4"/>
      <c r="HDV202" s="4"/>
      <c r="HDW202" s="4"/>
      <c r="HDX202" s="4"/>
      <c r="HDY202" s="4"/>
      <c r="HDZ202" s="4"/>
      <c r="HEA202" s="4"/>
      <c r="HEB202" s="4"/>
      <c r="HEC202" s="4"/>
      <c r="HED202" s="4"/>
      <c r="HEE202" s="4"/>
      <c r="HEF202" s="4"/>
      <c r="HEG202" s="4"/>
      <c r="HEH202" s="4"/>
      <c r="HEI202" s="4"/>
      <c r="HEJ202" s="4"/>
      <c r="HEK202" s="4"/>
      <c r="HEL202" s="4"/>
      <c r="HEM202" s="4"/>
      <c r="HEN202" s="4"/>
      <c r="HEO202" s="4"/>
      <c r="HEP202" s="4"/>
      <c r="HEQ202" s="4"/>
      <c r="HER202" s="4"/>
      <c r="HES202" s="4"/>
      <c r="HET202" s="4"/>
      <c r="HEU202" s="4"/>
      <c r="HEV202" s="4"/>
      <c r="HEW202" s="4"/>
      <c r="HEX202" s="4"/>
      <c r="HEY202" s="4"/>
      <c r="HEZ202" s="4"/>
      <c r="HFA202" s="4"/>
      <c r="HFB202" s="4"/>
      <c r="HFC202" s="4"/>
      <c r="HFD202" s="4"/>
      <c r="HFE202" s="4"/>
      <c r="HFF202" s="4"/>
      <c r="HFG202" s="4"/>
      <c r="HFH202" s="4"/>
      <c r="HFI202" s="4"/>
      <c r="HFJ202" s="4"/>
      <c r="HFK202" s="4"/>
      <c r="HFL202" s="4"/>
      <c r="HFM202" s="4"/>
      <c r="HFN202" s="4"/>
      <c r="HFO202" s="4"/>
      <c r="HFP202" s="4"/>
      <c r="HFQ202" s="4"/>
      <c r="HFR202" s="4"/>
      <c r="HFS202" s="4"/>
      <c r="HFT202" s="4"/>
      <c r="HFU202" s="4"/>
      <c r="HFV202" s="4"/>
      <c r="HFW202" s="4"/>
      <c r="HFX202" s="4"/>
      <c r="HFY202" s="4"/>
      <c r="HFZ202" s="4"/>
      <c r="HGA202" s="4"/>
      <c r="HGB202" s="4"/>
      <c r="HGC202" s="4"/>
      <c r="HGD202" s="4"/>
      <c r="HGE202" s="4"/>
      <c r="HGF202" s="4"/>
      <c r="HGG202" s="4"/>
      <c r="HGH202" s="4"/>
      <c r="HGI202" s="4"/>
      <c r="HGJ202" s="4"/>
      <c r="HGK202" s="4"/>
      <c r="HGL202" s="4"/>
      <c r="HGM202" s="4"/>
      <c r="HGN202" s="4"/>
      <c r="HGO202" s="4"/>
      <c r="HGP202" s="4"/>
      <c r="HGQ202" s="4"/>
      <c r="HGR202" s="4"/>
      <c r="HGS202" s="4"/>
      <c r="HGT202" s="4"/>
      <c r="HGU202" s="4"/>
      <c r="HGV202" s="4"/>
      <c r="HGW202" s="4"/>
      <c r="HGX202" s="4"/>
      <c r="HGY202" s="4"/>
      <c r="HGZ202" s="4"/>
      <c r="HHA202" s="4"/>
      <c r="HHB202" s="4"/>
      <c r="HHC202" s="4"/>
      <c r="HHD202" s="4"/>
      <c r="HHE202" s="4"/>
      <c r="HHF202" s="4"/>
      <c r="HHG202" s="4"/>
      <c r="HHH202" s="4"/>
      <c r="HHI202" s="4"/>
      <c r="HHJ202" s="4"/>
      <c r="HHK202" s="4"/>
      <c r="HHL202" s="4"/>
      <c r="HHM202" s="4"/>
      <c r="HHN202" s="4"/>
      <c r="HHO202" s="4"/>
      <c r="HHP202" s="4"/>
      <c r="HHQ202" s="4"/>
      <c r="HHR202" s="4"/>
      <c r="HHS202" s="4"/>
      <c r="HHT202" s="4"/>
      <c r="HHU202" s="4"/>
      <c r="HHV202" s="4"/>
      <c r="HHW202" s="4"/>
      <c r="HHX202" s="4"/>
      <c r="HHY202" s="4"/>
      <c r="HHZ202" s="4"/>
      <c r="HIA202" s="4"/>
      <c r="HIB202" s="4"/>
      <c r="HIC202" s="4"/>
      <c r="HID202" s="4"/>
      <c r="HIE202" s="4"/>
      <c r="HIF202" s="4"/>
      <c r="HIG202" s="4"/>
      <c r="HIH202" s="4"/>
      <c r="HII202" s="4"/>
      <c r="HIJ202" s="4"/>
      <c r="HIK202" s="4"/>
      <c r="HIL202" s="4"/>
      <c r="HIM202" s="4"/>
      <c r="HIN202" s="4"/>
      <c r="HIO202" s="4"/>
      <c r="HIP202" s="4"/>
      <c r="HIQ202" s="4"/>
      <c r="HIR202" s="4"/>
      <c r="HIS202" s="4"/>
      <c r="HIT202" s="4"/>
      <c r="HIU202" s="4"/>
      <c r="HIV202" s="4"/>
      <c r="HIW202" s="4"/>
      <c r="HIX202" s="4"/>
      <c r="HIY202" s="4"/>
      <c r="HIZ202" s="4"/>
      <c r="HJA202" s="4"/>
      <c r="HJB202" s="4"/>
      <c r="HJC202" s="4"/>
      <c r="HJD202" s="4"/>
      <c r="HJE202" s="4"/>
      <c r="HJF202" s="4"/>
      <c r="HJG202" s="4"/>
      <c r="HJH202" s="4"/>
      <c r="HJI202" s="4"/>
      <c r="HJJ202" s="4"/>
      <c r="HJK202" s="4"/>
      <c r="HJL202" s="4"/>
      <c r="HJM202" s="4"/>
      <c r="HJN202" s="4"/>
      <c r="HJO202" s="4"/>
      <c r="HJP202" s="4"/>
      <c r="HJQ202" s="4"/>
      <c r="HJR202" s="4"/>
      <c r="HJS202" s="4"/>
      <c r="HJT202" s="4"/>
      <c r="HJU202" s="4"/>
      <c r="HJV202" s="4"/>
      <c r="HJW202" s="4"/>
      <c r="HJX202" s="4"/>
      <c r="HJY202" s="4"/>
      <c r="HJZ202" s="4"/>
      <c r="HKA202" s="4"/>
      <c r="HKB202" s="4"/>
      <c r="HKC202" s="4"/>
      <c r="HKD202" s="4"/>
      <c r="HKE202" s="4"/>
      <c r="HKF202" s="4"/>
      <c r="HKG202" s="4"/>
      <c r="HKH202" s="4"/>
      <c r="HKI202" s="4"/>
      <c r="HKJ202" s="4"/>
      <c r="HKK202" s="4"/>
      <c r="HKL202" s="4"/>
      <c r="HKM202" s="4"/>
      <c r="HKN202" s="4"/>
      <c r="HKO202" s="4"/>
      <c r="HKP202" s="4"/>
      <c r="HKQ202" s="4"/>
      <c r="HKR202" s="4"/>
      <c r="HKS202" s="4"/>
      <c r="HKT202" s="4"/>
      <c r="HKU202" s="4"/>
      <c r="HKV202" s="4"/>
      <c r="HKW202" s="4"/>
      <c r="HKX202" s="4"/>
      <c r="HKY202" s="4"/>
      <c r="HKZ202" s="4"/>
      <c r="HLA202" s="4"/>
      <c r="HLB202" s="4"/>
      <c r="HLC202" s="4"/>
      <c r="HLD202" s="4"/>
      <c r="HLE202" s="4"/>
      <c r="HLF202" s="4"/>
      <c r="HLG202" s="4"/>
      <c r="HLH202" s="4"/>
      <c r="HLI202" s="4"/>
      <c r="HLJ202" s="4"/>
      <c r="HLK202" s="4"/>
      <c r="HLL202" s="4"/>
      <c r="HLM202" s="4"/>
      <c r="HLN202" s="4"/>
      <c r="HLO202" s="4"/>
      <c r="HLP202" s="4"/>
      <c r="HLQ202" s="4"/>
      <c r="HLR202" s="4"/>
      <c r="HLS202" s="4"/>
      <c r="HLT202" s="4"/>
      <c r="HLU202" s="4"/>
      <c r="HLV202" s="4"/>
      <c r="HLW202" s="4"/>
      <c r="HLX202" s="4"/>
      <c r="HLY202" s="4"/>
      <c r="HLZ202" s="4"/>
      <c r="HMA202" s="4"/>
      <c r="HMB202" s="4"/>
      <c r="HMC202" s="4"/>
      <c r="HMD202" s="4"/>
      <c r="HME202" s="4"/>
      <c r="HMF202" s="4"/>
      <c r="HMG202" s="4"/>
      <c r="HMH202" s="4"/>
      <c r="HMI202" s="4"/>
      <c r="HMJ202" s="4"/>
      <c r="HMK202" s="4"/>
      <c r="HML202" s="4"/>
      <c r="HMM202" s="4"/>
      <c r="HMN202" s="4"/>
      <c r="HMO202" s="4"/>
      <c r="HMP202" s="4"/>
      <c r="HMQ202" s="4"/>
      <c r="HMR202" s="4"/>
      <c r="HMS202" s="4"/>
      <c r="HMT202" s="4"/>
      <c r="HMU202" s="4"/>
      <c r="HMV202" s="4"/>
      <c r="HMW202" s="4"/>
      <c r="HMX202" s="4"/>
      <c r="HMY202" s="4"/>
      <c r="HMZ202" s="4"/>
      <c r="HNA202" s="4"/>
      <c r="HNB202" s="4"/>
      <c r="HNC202" s="4"/>
      <c r="HND202" s="4"/>
      <c r="HNE202" s="4"/>
      <c r="HNF202" s="4"/>
      <c r="HNG202" s="4"/>
      <c r="HNH202" s="4"/>
      <c r="HNI202" s="4"/>
      <c r="HNJ202" s="4"/>
      <c r="HNK202" s="4"/>
      <c r="HNL202" s="4"/>
      <c r="HNM202" s="4"/>
      <c r="HNN202" s="4"/>
      <c r="HNO202" s="4"/>
      <c r="HNP202" s="4"/>
      <c r="HNQ202" s="4"/>
      <c r="HNR202" s="4"/>
      <c r="HNS202" s="4"/>
      <c r="HNT202" s="4"/>
      <c r="HNU202" s="4"/>
      <c r="HNV202" s="4"/>
      <c r="HNW202" s="4"/>
      <c r="HNX202" s="4"/>
      <c r="HNY202" s="4"/>
      <c r="HNZ202" s="4"/>
      <c r="HOA202" s="4"/>
      <c r="HOB202" s="4"/>
      <c r="HOC202" s="4"/>
      <c r="HOD202" s="4"/>
      <c r="HOE202" s="4"/>
      <c r="HOF202" s="4"/>
      <c r="HOG202" s="4"/>
      <c r="HOH202" s="4"/>
      <c r="HOI202" s="4"/>
      <c r="HOJ202" s="4"/>
      <c r="HOK202" s="4"/>
      <c r="HOL202" s="4"/>
      <c r="HOM202" s="4"/>
      <c r="HON202" s="4"/>
      <c r="HOO202" s="4"/>
      <c r="HOP202" s="4"/>
      <c r="HOQ202" s="4"/>
      <c r="HOR202" s="4"/>
      <c r="HOS202" s="4"/>
      <c r="HOT202" s="4"/>
      <c r="HOU202" s="4"/>
      <c r="HOV202" s="4"/>
      <c r="HOW202" s="4"/>
      <c r="HOX202" s="4"/>
      <c r="HOY202" s="4"/>
      <c r="HOZ202" s="4"/>
      <c r="HPA202" s="4"/>
      <c r="HPB202" s="4"/>
      <c r="HPC202" s="4"/>
      <c r="HPD202" s="4"/>
      <c r="HPE202" s="4"/>
      <c r="HPF202" s="4"/>
      <c r="HPG202" s="4"/>
      <c r="HPH202" s="4"/>
      <c r="HPI202" s="4"/>
      <c r="HPJ202" s="4"/>
      <c r="HPK202" s="4"/>
      <c r="HPL202" s="4"/>
      <c r="HPM202" s="4"/>
      <c r="HPN202" s="4"/>
      <c r="HPO202" s="4"/>
      <c r="HPP202" s="4"/>
      <c r="HPQ202" s="4"/>
      <c r="HPR202" s="4"/>
      <c r="HPS202" s="4"/>
      <c r="HPT202" s="4"/>
      <c r="HPU202" s="4"/>
      <c r="HPV202" s="4"/>
      <c r="HPW202" s="4"/>
      <c r="HPX202" s="4"/>
      <c r="HPY202" s="4"/>
      <c r="HPZ202" s="4"/>
      <c r="HQA202" s="4"/>
      <c r="HQB202" s="4"/>
      <c r="HQC202" s="4"/>
      <c r="HQD202" s="4"/>
      <c r="HQE202" s="4"/>
      <c r="HQF202" s="4"/>
      <c r="HQG202" s="4"/>
      <c r="HQH202" s="4"/>
      <c r="HQI202" s="4"/>
      <c r="HQJ202" s="4"/>
      <c r="HQK202" s="4"/>
      <c r="HQL202" s="4"/>
      <c r="HQM202" s="4"/>
      <c r="HQN202" s="4"/>
      <c r="HQO202" s="4"/>
      <c r="HQP202" s="4"/>
      <c r="HQQ202" s="4"/>
      <c r="HQR202" s="4"/>
      <c r="HQS202" s="4"/>
      <c r="HQT202" s="4"/>
      <c r="HQU202" s="4"/>
      <c r="HQV202" s="4"/>
      <c r="HQW202" s="4"/>
      <c r="HQX202" s="4"/>
      <c r="HQY202" s="4"/>
      <c r="HQZ202" s="4"/>
      <c r="HRA202" s="4"/>
      <c r="HRB202" s="4"/>
      <c r="HRC202" s="4"/>
      <c r="HRD202" s="4"/>
      <c r="HRE202" s="4"/>
      <c r="HRF202" s="4"/>
      <c r="HRG202" s="4"/>
      <c r="HRH202" s="4"/>
      <c r="HRI202" s="4"/>
      <c r="HRJ202" s="4"/>
      <c r="HRK202" s="4"/>
      <c r="HRL202" s="4"/>
      <c r="HRM202" s="4"/>
      <c r="HRN202" s="4"/>
      <c r="HRO202" s="4"/>
      <c r="HRP202" s="4"/>
      <c r="HRQ202" s="4"/>
      <c r="HRR202" s="4"/>
      <c r="HRS202" s="4"/>
      <c r="HRT202" s="4"/>
      <c r="HRU202" s="4"/>
      <c r="HRV202" s="4"/>
      <c r="HRW202" s="4"/>
      <c r="HRX202" s="4"/>
      <c r="HRY202" s="4"/>
      <c r="HRZ202" s="4"/>
      <c r="HSA202" s="4"/>
      <c r="HSB202" s="4"/>
      <c r="HSC202" s="4"/>
      <c r="HSD202" s="4"/>
      <c r="HSE202" s="4"/>
      <c r="HSF202" s="4"/>
      <c r="HSG202" s="4"/>
      <c r="HSH202" s="4"/>
      <c r="HSI202" s="4"/>
      <c r="HSJ202" s="4"/>
      <c r="HSK202" s="4"/>
      <c r="HSL202" s="4"/>
      <c r="HSM202" s="4"/>
      <c r="HSN202" s="4"/>
      <c r="HSO202" s="4"/>
      <c r="HSP202" s="4"/>
      <c r="HSQ202" s="4"/>
      <c r="HSR202" s="4"/>
      <c r="HSS202" s="4"/>
      <c r="HST202" s="4"/>
      <c r="HSU202" s="4"/>
      <c r="HSV202" s="4"/>
      <c r="HSW202" s="4"/>
      <c r="HSX202" s="4"/>
      <c r="HSY202" s="4"/>
      <c r="HSZ202" s="4"/>
      <c r="HTA202" s="4"/>
      <c r="HTB202" s="4"/>
      <c r="HTC202" s="4"/>
      <c r="HTD202" s="4"/>
      <c r="HTE202" s="4"/>
      <c r="HTF202" s="4"/>
      <c r="HTG202" s="4"/>
      <c r="HTH202" s="4"/>
      <c r="HTI202" s="4"/>
      <c r="HTJ202" s="4"/>
      <c r="HTK202" s="4"/>
      <c r="HTL202" s="4"/>
      <c r="HTM202" s="4"/>
      <c r="HTN202" s="4"/>
      <c r="HTO202" s="4"/>
      <c r="HTP202" s="4"/>
      <c r="HTQ202" s="4"/>
      <c r="HTR202" s="4"/>
      <c r="HTS202" s="4"/>
      <c r="HTT202" s="4"/>
      <c r="HTU202" s="4"/>
      <c r="HTV202" s="4"/>
      <c r="HTW202" s="4"/>
      <c r="HTX202" s="4"/>
      <c r="HTY202" s="4"/>
      <c r="HTZ202" s="4"/>
      <c r="HUA202" s="4"/>
      <c r="HUB202" s="4"/>
      <c r="HUC202" s="4"/>
      <c r="HUD202" s="4"/>
      <c r="HUE202" s="4"/>
      <c r="HUF202" s="4"/>
      <c r="HUG202" s="4"/>
      <c r="HUH202" s="4"/>
      <c r="HUI202" s="4"/>
      <c r="HUJ202" s="4"/>
      <c r="HUK202" s="4"/>
      <c r="HUL202" s="4"/>
      <c r="HUM202" s="4"/>
      <c r="HUN202" s="4"/>
      <c r="HUO202" s="4"/>
      <c r="HUP202" s="4"/>
      <c r="HUQ202" s="4"/>
      <c r="HUR202" s="4"/>
      <c r="HUS202" s="4"/>
      <c r="HUT202" s="4"/>
      <c r="HUU202" s="4"/>
      <c r="HUV202" s="4"/>
      <c r="HUW202" s="4"/>
      <c r="HUX202" s="4"/>
      <c r="HUY202" s="4"/>
      <c r="HUZ202" s="4"/>
      <c r="HVA202" s="4"/>
      <c r="HVB202" s="4"/>
      <c r="HVC202" s="4"/>
      <c r="HVD202" s="4"/>
      <c r="HVE202" s="4"/>
      <c r="HVF202" s="4"/>
      <c r="HVG202" s="4"/>
      <c r="HVH202" s="4"/>
      <c r="HVI202" s="4"/>
      <c r="HVJ202" s="4"/>
      <c r="HVK202" s="4"/>
      <c r="HVL202" s="4"/>
      <c r="HVM202" s="4"/>
      <c r="HVN202" s="4"/>
      <c r="HVO202" s="4"/>
      <c r="HVP202" s="4"/>
      <c r="HVQ202" s="4"/>
      <c r="HVR202" s="4"/>
      <c r="HVS202" s="4"/>
      <c r="HVT202" s="4"/>
      <c r="HVU202" s="4"/>
      <c r="HVV202" s="4"/>
      <c r="HVW202" s="4"/>
      <c r="HVX202" s="4"/>
      <c r="HVY202" s="4"/>
      <c r="HVZ202" s="4"/>
      <c r="HWA202" s="4"/>
      <c r="HWB202" s="4"/>
      <c r="HWC202" s="4"/>
      <c r="HWD202" s="4"/>
      <c r="HWE202" s="4"/>
      <c r="HWF202" s="4"/>
      <c r="HWG202" s="4"/>
      <c r="HWH202" s="4"/>
      <c r="HWI202" s="4"/>
      <c r="HWJ202" s="4"/>
      <c r="HWK202" s="4"/>
      <c r="HWL202" s="4"/>
      <c r="HWM202" s="4"/>
      <c r="HWN202" s="4"/>
      <c r="HWO202" s="4"/>
      <c r="HWP202" s="4"/>
      <c r="HWQ202" s="4"/>
      <c r="HWR202" s="4"/>
      <c r="HWS202" s="4"/>
      <c r="HWT202" s="4"/>
      <c r="HWU202" s="4"/>
      <c r="HWV202" s="4"/>
      <c r="HWW202" s="4"/>
      <c r="HWX202" s="4"/>
      <c r="HWY202" s="4"/>
      <c r="HWZ202" s="4"/>
      <c r="HXA202" s="4"/>
      <c r="HXB202" s="4"/>
      <c r="HXC202" s="4"/>
      <c r="HXD202" s="4"/>
      <c r="HXE202" s="4"/>
      <c r="HXF202" s="4"/>
      <c r="HXG202" s="4"/>
      <c r="HXH202" s="4"/>
      <c r="HXI202" s="4"/>
      <c r="HXJ202" s="4"/>
      <c r="HXK202" s="4"/>
      <c r="HXL202" s="4"/>
      <c r="HXM202" s="4"/>
      <c r="HXN202" s="4"/>
      <c r="HXO202" s="4"/>
      <c r="HXP202" s="4"/>
      <c r="HXQ202" s="4"/>
      <c r="HXR202" s="4"/>
      <c r="HXS202" s="4"/>
      <c r="HXT202" s="4"/>
      <c r="HXU202" s="4"/>
      <c r="HXV202" s="4"/>
      <c r="HXW202" s="4"/>
      <c r="HXX202" s="4"/>
      <c r="HXY202" s="4"/>
      <c r="HXZ202" s="4"/>
      <c r="HYA202" s="4"/>
      <c r="HYB202" s="4"/>
      <c r="HYC202" s="4"/>
      <c r="HYD202" s="4"/>
      <c r="HYE202" s="4"/>
      <c r="HYF202" s="4"/>
      <c r="HYG202" s="4"/>
      <c r="HYH202" s="4"/>
      <c r="HYI202" s="4"/>
      <c r="HYJ202" s="4"/>
      <c r="HYK202" s="4"/>
      <c r="HYL202" s="4"/>
      <c r="HYM202" s="4"/>
      <c r="HYN202" s="4"/>
      <c r="HYO202" s="4"/>
      <c r="HYP202" s="4"/>
      <c r="HYQ202" s="4"/>
      <c r="HYR202" s="4"/>
      <c r="HYS202" s="4"/>
      <c r="HYT202" s="4"/>
      <c r="HYU202" s="4"/>
      <c r="HYV202" s="4"/>
      <c r="HYW202" s="4"/>
      <c r="HYX202" s="4"/>
      <c r="HYY202" s="4"/>
      <c r="HYZ202" s="4"/>
      <c r="HZA202" s="4"/>
      <c r="HZB202" s="4"/>
      <c r="HZC202" s="4"/>
      <c r="HZD202" s="4"/>
      <c r="HZE202" s="4"/>
      <c r="HZF202" s="4"/>
      <c r="HZG202" s="4"/>
      <c r="HZH202" s="4"/>
      <c r="HZI202" s="4"/>
      <c r="HZJ202" s="4"/>
      <c r="HZK202" s="4"/>
      <c r="HZL202" s="4"/>
      <c r="HZM202" s="4"/>
      <c r="HZN202" s="4"/>
      <c r="HZO202" s="4"/>
      <c r="HZP202" s="4"/>
      <c r="HZQ202" s="4"/>
      <c r="HZR202" s="4"/>
      <c r="HZS202" s="4"/>
      <c r="HZT202" s="4"/>
      <c r="HZU202" s="4"/>
      <c r="HZV202" s="4"/>
      <c r="HZW202" s="4"/>
      <c r="HZX202" s="4"/>
      <c r="HZY202" s="4"/>
      <c r="HZZ202" s="4"/>
      <c r="IAA202" s="4"/>
      <c r="IAB202" s="4"/>
      <c r="IAC202" s="4"/>
      <c r="IAD202" s="4"/>
      <c r="IAE202" s="4"/>
      <c r="IAF202" s="4"/>
      <c r="IAG202" s="4"/>
      <c r="IAH202" s="4"/>
      <c r="IAI202" s="4"/>
      <c r="IAJ202" s="4"/>
      <c r="IAK202" s="4"/>
      <c r="IAL202" s="4"/>
      <c r="IAM202" s="4"/>
      <c r="IAN202" s="4"/>
      <c r="IAO202" s="4"/>
      <c r="IAP202" s="4"/>
      <c r="IAQ202" s="4"/>
      <c r="IAR202" s="4"/>
      <c r="IAS202" s="4"/>
      <c r="IAT202" s="4"/>
      <c r="IAU202" s="4"/>
      <c r="IAV202" s="4"/>
      <c r="IAW202" s="4"/>
      <c r="IAX202" s="4"/>
      <c r="IAY202" s="4"/>
      <c r="IAZ202" s="4"/>
      <c r="IBA202" s="4"/>
      <c r="IBB202" s="4"/>
      <c r="IBC202" s="4"/>
      <c r="IBD202" s="4"/>
      <c r="IBE202" s="4"/>
      <c r="IBF202" s="4"/>
      <c r="IBG202" s="4"/>
      <c r="IBH202" s="4"/>
      <c r="IBI202" s="4"/>
      <c r="IBJ202" s="4"/>
      <c r="IBK202" s="4"/>
      <c r="IBL202" s="4"/>
      <c r="IBM202" s="4"/>
      <c r="IBN202" s="4"/>
      <c r="IBO202" s="4"/>
      <c r="IBP202" s="4"/>
      <c r="IBQ202" s="4"/>
      <c r="IBR202" s="4"/>
      <c r="IBS202" s="4"/>
      <c r="IBT202" s="4"/>
      <c r="IBU202" s="4"/>
      <c r="IBV202" s="4"/>
      <c r="IBW202" s="4"/>
      <c r="IBX202" s="4"/>
      <c r="IBY202" s="4"/>
      <c r="IBZ202" s="4"/>
      <c r="ICA202" s="4"/>
      <c r="ICB202" s="4"/>
      <c r="ICC202" s="4"/>
      <c r="ICD202" s="4"/>
      <c r="ICE202" s="4"/>
      <c r="ICF202" s="4"/>
      <c r="ICG202" s="4"/>
      <c r="ICH202" s="4"/>
      <c r="ICI202" s="4"/>
      <c r="ICJ202" s="4"/>
      <c r="ICK202" s="4"/>
      <c r="ICL202" s="4"/>
      <c r="ICM202" s="4"/>
      <c r="ICN202" s="4"/>
      <c r="ICO202" s="4"/>
      <c r="ICP202" s="4"/>
      <c r="ICQ202" s="4"/>
      <c r="ICR202" s="4"/>
      <c r="ICS202" s="4"/>
      <c r="ICT202" s="4"/>
      <c r="ICU202" s="4"/>
      <c r="ICV202" s="4"/>
      <c r="ICW202" s="4"/>
      <c r="ICX202" s="4"/>
      <c r="ICY202" s="4"/>
      <c r="ICZ202" s="4"/>
      <c r="IDA202" s="4"/>
      <c r="IDB202" s="4"/>
      <c r="IDC202" s="4"/>
      <c r="IDD202" s="4"/>
      <c r="IDE202" s="4"/>
      <c r="IDF202" s="4"/>
      <c r="IDG202" s="4"/>
      <c r="IDH202" s="4"/>
      <c r="IDI202" s="4"/>
      <c r="IDJ202" s="4"/>
      <c r="IDK202" s="4"/>
      <c r="IDL202" s="4"/>
      <c r="IDM202" s="4"/>
      <c r="IDN202" s="4"/>
      <c r="IDO202" s="4"/>
      <c r="IDP202" s="4"/>
      <c r="IDQ202" s="4"/>
      <c r="IDR202" s="4"/>
      <c r="IDS202" s="4"/>
      <c r="IDT202" s="4"/>
      <c r="IDU202" s="4"/>
      <c r="IDV202" s="4"/>
      <c r="IDW202" s="4"/>
      <c r="IDX202" s="4"/>
      <c r="IDY202" s="4"/>
      <c r="IDZ202" s="4"/>
      <c r="IEA202" s="4"/>
      <c r="IEB202" s="4"/>
      <c r="IEC202" s="4"/>
      <c r="IED202" s="4"/>
      <c r="IEE202" s="4"/>
      <c r="IEF202" s="4"/>
      <c r="IEG202" s="4"/>
      <c r="IEH202" s="4"/>
      <c r="IEI202" s="4"/>
      <c r="IEJ202" s="4"/>
      <c r="IEK202" s="4"/>
      <c r="IEL202" s="4"/>
      <c r="IEM202" s="4"/>
      <c r="IEN202" s="4"/>
      <c r="IEO202" s="4"/>
      <c r="IEP202" s="4"/>
      <c r="IEQ202" s="4"/>
      <c r="IER202" s="4"/>
      <c r="IES202" s="4"/>
      <c r="IET202" s="4"/>
      <c r="IEU202" s="4"/>
      <c r="IEV202" s="4"/>
      <c r="IEW202" s="4"/>
      <c r="IEX202" s="4"/>
      <c r="IEY202" s="4"/>
      <c r="IEZ202" s="4"/>
      <c r="IFA202" s="4"/>
      <c r="IFB202" s="4"/>
      <c r="IFC202" s="4"/>
      <c r="IFD202" s="4"/>
      <c r="IFE202" s="4"/>
      <c r="IFF202" s="4"/>
      <c r="IFG202" s="4"/>
      <c r="IFH202" s="4"/>
      <c r="IFI202" s="4"/>
      <c r="IFJ202" s="4"/>
      <c r="IFK202" s="4"/>
      <c r="IFL202" s="4"/>
      <c r="IFM202" s="4"/>
      <c r="IFN202" s="4"/>
      <c r="IFO202" s="4"/>
      <c r="IFP202" s="4"/>
      <c r="IFQ202" s="4"/>
      <c r="IFR202" s="4"/>
      <c r="IFS202" s="4"/>
      <c r="IFT202" s="4"/>
      <c r="IFU202" s="4"/>
      <c r="IFV202" s="4"/>
      <c r="IFW202" s="4"/>
      <c r="IFX202" s="4"/>
      <c r="IFY202" s="4"/>
      <c r="IFZ202" s="4"/>
      <c r="IGA202" s="4"/>
      <c r="IGB202" s="4"/>
      <c r="IGC202" s="4"/>
      <c r="IGD202" s="4"/>
      <c r="IGE202" s="4"/>
      <c r="IGF202" s="4"/>
      <c r="IGG202" s="4"/>
      <c r="IGH202" s="4"/>
      <c r="IGI202" s="4"/>
      <c r="IGJ202" s="4"/>
      <c r="IGK202" s="4"/>
      <c r="IGL202" s="4"/>
      <c r="IGM202" s="4"/>
      <c r="IGN202" s="4"/>
      <c r="IGO202" s="4"/>
      <c r="IGP202" s="4"/>
      <c r="IGQ202" s="4"/>
      <c r="IGR202" s="4"/>
      <c r="IGS202" s="4"/>
      <c r="IGT202" s="4"/>
      <c r="IGU202" s="4"/>
      <c r="IGV202" s="4"/>
      <c r="IGW202" s="4"/>
      <c r="IGX202" s="4"/>
      <c r="IGY202" s="4"/>
      <c r="IGZ202" s="4"/>
      <c r="IHA202" s="4"/>
      <c r="IHB202" s="4"/>
      <c r="IHC202" s="4"/>
      <c r="IHD202" s="4"/>
      <c r="IHE202" s="4"/>
      <c r="IHF202" s="4"/>
      <c r="IHG202" s="4"/>
      <c r="IHH202" s="4"/>
      <c r="IHI202" s="4"/>
      <c r="IHJ202" s="4"/>
      <c r="IHK202" s="4"/>
      <c r="IHL202" s="4"/>
      <c r="IHM202" s="4"/>
      <c r="IHN202" s="4"/>
      <c r="IHO202" s="4"/>
      <c r="IHP202" s="4"/>
      <c r="IHQ202" s="4"/>
      <c r="IHR202" s="4"/>
      <c r="IHS202" s="4"/>
      <c r="IHT202" s="4"/>
      <c r="IHU202" s="4"/>
      <c r="IHV202" s="4"/>
      <c r="IHW202" s="4"/>
      <c r="IHX202" s="4"/>
      <c r="IHY202" s="4"/>
      <c r="IHZ202" s="4"/>
      <c r="IIA202" s="4"/>
      <c r="IIB202" s="4"/>
      <c r="IIC202" s="4"/>
      <c r="IID202" s="4"/>
      <c r="IIE202" s="4"/>
      <c r="IIF202" s="4"/>
      <c r="IIG202" s="4"/>
      <c r="IIH202" s="4"/>
      <c r="III202" s="4"/>
      <c r="IIJ202" s="4"/>
      <c r="IIK202" s="4"/>
      <c r="IIL202" s="4"/>
      <c r="IIM202" s="4"/>
      <c r="IIN202" s="4"/>
      <c r="IIO202" s="4"/>
      <c r="IIP202" s="4"/>
      <c r="IIQ202" s="4"/>
      <c r="IIR202" s="4"/>
      <c r="IIS202" s="4"/>
      <c r="IIT202" s="4"/>
      <c r="IIU202" s="4"/>
      <c r="IIV202" s="4"/>
      <c r="IIW202" s="4"/>
      <c r="IIX202" s="4"/>
      <c r="IIY202" s="4"/>
      <c r="IIZ202" s="4"/>
      <c r="IJA202" s="4"/>
      <c r="IJB202" s="4"/>
      <c r="IJC202" s="4"/>
      <c r="IJD202" s="4"/>
      <c r="IJE202" s="4"/>
      <c r="IJF202" s="4"/>
      <c r="IJG202" s="4"/>
      <c r="IJH202" s="4"/>
      <c r="IJI202" s="4"/>
      <c r="IJJ202" s="4"/>
      <c r="IJK202" s="4"/>
      <c r="IJL202" s="4"/>
      <c r="IJM202" s="4"/>
      <c r="IJN202" s="4"/>
      <c r="IJO202" s="4"/>
      <c r="IJP202" s="4"/>
      <c r="IJQ202" s="4"/>
      <c r="IJR202" s="4"/>
      <c r="IJS202" s="4"/>
      <c r="IJT202" s="4"/>
      <c r="IJU202" s="4"/>
      <c r="IJV202" s="4"/>
      <c r="IJW202" s="4"/>
      <c r="IJX202" s="4"/>
      <c r="IJY202" s="4"/>
      <c r="IJZ202" s="4"/>
      <c r="IKA202" s="4"/>
      <c r="IKB202" s="4"/>
      <c r="IKC202" s="4"/>
      <c r="IKD202" s="4"/>
      <c r="IKE202" s="4"/>
      <c r="IKF202" s="4"/>
      <c r="IKG202" s="4"/>
      <c r="IKH202" s="4"/>
      <c r="IKI202" s="4"/>
      <c r="IKJ202" s="4"/>
      <c r="IKK202" s="4"/>
      <c r="IKL202" s="4"/>
      <c r="IKM202" s="4"/>
      <c r="IKN202" s="4"/>
      <c r="IKO202" s="4"/>
      <c r="IKP202" s="4"/>
      <c r="IKQ202" s="4"/>
      <c r="IKR202" s="4"/>
      <c r="IKS202" s="4"/>
      <c r="IKT202" s="4"/>
      <c r="IKU202" s="4"/>
      <c r="IKV202" s="4"/>
      <c r="IKW202" s="4"/>
      <c r="IKX202" s="4"/>
      <c r="IKY202" s="4"/>
      <c r="IKZ202" s="4"/>
      <c r="ILA202" s="4"/>
      <c r="ILB202" s="4"/>
      <c r="ILC202" s="4"/>
      <c r="ILD202" s="4"/>
      <c r="ILE202" s="4"/>
      <c r="ILF202" s="4"/>
      <c r="ILG202" s="4"/>
      <c r="ILH202" s="4"/>
      <c r="ILI202" s="4"/>
      <c r="ILJ202" s="4"/>
      <c r="ILK202" s="4"/>
      <c r="ILL202" s="4"/>
      <c r="ILM202" s="4"/>
      <c r="ILN202" s="4"/>
      <c r="ILO202" s="4"/>
      <c r="ILP202" s="4"/>
      <c r="ILQ202" s="4"/>
      <c r="ILR202" s="4"/>
      <c r="ILS202" s="4"/>
      <c r="ILT202" s="4"/>
      <c r="ILU202" s="4"/>
      <c r="ILV202" s="4"/>
      <c r="ILW202" s="4"/>
      <c r="ILX202" s="4"/>
      <c r="ILY202" s="4"/>
      <c r="ILZ202" s="4"/>
      <c r="IMA202" s="4"/>
      <c r="IMB202" s="4"/>
      <c r="IMC202" s="4"/>
      <c r="IMD202" s="4"/>
      <c r="IME202" s="4"/>
      <c r="IMF202" s="4"/>
      <c r="IMG202" s="4"/>
      <c r="IMH202" s="4"/>
      <c r="IMI202" s="4"/>
      <c r="IMJ202" s="4"/>
      <c r="IMK202" s="4"/>
      <c r="IML202" s="4"/>
      <c r="IMM202" s="4"/>
      <c r="IMN202" s="4"/>
      <c r="IMO202" s="4"/>
      <c r="IMP202" s="4"/>
      <c r="IMQ202" s="4"/>
      <c r="IMR202" s="4"/>
      <c r="IMS202" s="4"/>
      <c r="IMT202" s="4"/>
      <c r="IMU202" s="4"/>
      <c r="IMV202" s="4"/>
      <c r="IMW202" s="4"/>
      <c r="IMX202" s="4"/>
      <c r="IMY202" s="4"/>
      <c r="IMZ202" s="4"/>
      <c r="INA202" s="4"/>
      <c r="INB202" s="4"/>
      <c r="INC202" s="4"/>
      <c r="IND202" s="4"/>
      <c r="INE202" s="4"/>
      <c r="INF202" s="4"/>
      <c r="ING202" s="4"/>
      <c r="INH202" s="4"/>
      <c r="INI202" s="4"/>
      <c r="INJ202" s="4"/>
      <c r="INK202" s="4"/>
      <c r="INL202" s="4"/>
      <c r="INM202" s="4"/>
      <c r="INN202" s="4"/>
      <c r="INO202" s="4"/>
      <c r="INP202" s="4"/>
      <c r="INQ202" s="4"/>
      <c r="INR202" s="4"/>
      <c r="INS202" s="4"/>
      <c r="INT202" s="4"/>
      <c r="INU202" s="4"/>
      <c r="INV202" s="4"/>
      <c r="INW202" s="4"/>
      <c r="INX202" s="4"/>
      <c r="INY202" s="4"/>
      <c r="INZ202" s="4"/>
      <c r="IOA202" s="4"/>
      <c r="IOB202" s="4"/>
      <c r="IOC202" s="4"/>
      <c r="IOD202" s="4"/>
      <c r="IOE202" s="4"/>
      <c r="IOF202" s="4"/>
      <c r="IOG202" s="4"/>
      <c r="IOH202" s="4"/>
      <c r="IOI202" s="4"/>
      <c r="IOJ202" s="4"/>
      <c r="IOK202" s="4"/>
      <c r="IOL202" s="4"/>
      <c r="IOM202" s="4"/>
      <c r="ION202" s="4"/>
      <c r="IOO202" s="4"/>
      <c r="IOP202" s="4"/>
      <c r="IOQ202" s="4"/>
      <c r="IOR202" s="4"/>
      <c r="IOS202" s="4"/>
      <c r="IOT202" s="4"/>
      <c r="IOU202" s="4"/>
      <c r="IOV202" s="4"/>
      <c r="IOW202" s="4"/>
      <c r="IOX202" s="4"/>
      <c r="IOY202" s="4"/>
      <c r="IOZ202" s="4"/>
      <c r="IPA202" s="4"/>
      <c r="IPB202" s="4"/>
      <c r="IPC202" s="4"/>
      <c r="IPD202" s="4"/>
      <c r="IPE202" s="4"/>
      <c r="IPF202" s="4"/>
      <c r="IPG202" s="4"/>
      <c r="IPH202" s="4"/>
      <c r="IPI202" s="4"/>
      <c r="IPJ202" s="4"/>
      <c r="IPK202" s="4"/>
      <c r="IPL202" s="4"/>
      <c r="IPM202" s="4"/>
      <c r="IPN202" s="4"/>
      <c r="IPO202" s="4"/>
      <c r="IPP202" s="4"/>
      <c r="IPQ202" s="4"/>
      <c r="IPR202" s="4"/>
      <c r="IPS202" s="4"/>
      <c r="IPT202" s="4"/>
      <c r="IPU202" s="4"/>
      <c r="IPV202" s="4"/>
      <c r="IPW202" s="4"/>
      <c r="IPX202" s="4"/>
      <c r="IPY202" s="4"/>
      <c r="IPZ202" s="4"/>
      <c r="IQA202" s="4"/>
      <c r="IQB202" s="4"/>
      <c r="IQC202" s="4"/>
      <c r="IQD202" s="4"/>
      <c r="IQE202" s="4"/>
      <c r="IQF202" s="4"/>
      <c r="IQG202" s="4"/>
      <c r="IQH202" s="4"/>
      <c r="IQI202" s="4"/>
      <c r="IQJ202" s="4"/>
      <c r="IQK202" s="4"/>
      <c r="IQL202" s="4"/>
      <c r="IQM202" s="4"/>
      <c r="IQN202" s="4"/>
      <c r="IQO202" s="4"/>
      <c r="IQP202" s="4"/>
      <c r="IQQ202" s="4"/>
      <c r="IQR202" s="4"/>
      <c r="IQS202" s="4"/>
      <c r="IQT202" s="4"/>
      <c r="IQU202" s="4"/>
      <c r="IQV202" s="4"/>
      <c r="IQW202" s="4"/>
      <c r="IQX202" s="4"/>
      <c r="IQY202" s="4"/>
      <c r="IQZ202" s="4"/>
      <c r="IRA202" s="4"/>
      <c r="IRB202" s="4"/>
      <c r="IRC202" s="4"/>
      <c r="IRD202" s="4"/>
      <c r="IRE202" s="4"/>
      <c r="IRF202" s="4"/>
      <c r="IRG202" s="4"/>
      <c r="IRH202" s="4"/>
      <c r="IRI202" s="4"/>
      <c r="IRJ202" s="4"/>
      <c r="IRK202" s="4"/>
      <c r="IRL202" s="4"/>
      <c r="IRM202" s="4"/>
      <c r="IRN202" s="4"/>
      <c r="IRO202" s="4"/>
      <c r="IRP202" s="4"/>
      <c r="IRQ202" s="4"/>
      <c r="IRR202" s="4"/>
      <c r="IRS202" s="4"/>
      <c r="IRT202" s="4"/>
      <c r="IRU202" s="4"/>
      <c r="IRV202" s="4"/>
      <c r="IRW202" s="4"/>
      <c r="IRX202" s="4"/>
      <c r="IRY202" s="4"/>
      <c r="IRZ202" s="4"/>
      <c r="ISA202" s="4"/>
      <c r="ISB202" s="4"/>
      <c r="ISC202" s="4"/>
      <c r="ISD202" s="4"/>
      <c r="ISE202" s="4"/>
      <c r="ISF202" s="4"/>
      <c r="ISG202" s="4"/>
      <c r="ISH202" s="4"/>
      <c r="ISI202" s="4"/>
      <c r="ISJ202" s="4"/>
      <c r="ISK202" s="4"/>
      <c r="ISL202" s="4"/>
      <c r="ISM202" s="4"/>
      <c r="ISN202" s="4"/>
      <c r="ISO202" s="4"/>
      <c r="ISP202" s="4"/>
      <c r="ISQ202" s="4"/>
      <c r="ISR202" s="4"/>
      <c r="ISS202" s="4"/>
      <c r="IST202" s="4"/>
      <c r="ISU202" s="4"/>
      <c r="ISV202" s="4"/>
      <c r="ISW202" s="4"/>
      <c r="ISX202" s="4"/>
      <c r="ISY202" s="4"/>
      <c r="ISZ202" s="4"/>
      <c r="ITA202" s="4"/>
      <c r="ITB202" s="4"/>
      <c r="ITC202" s="4"/>
      <c r="ITD202" s="4"/>
      <c r="ITE202" s="4"/>
      <c r="ITF202" s="4"/>
      <c r="ITG202" s="4"/>
      <c r="ITH202" s="4"/>
      <c r="ITI202" s="4"/>
      <c r="ITJ202" s="4"/>
      <c r="ITK202" s="4"/>
      <c r="ITL202" s="4"/>
      <c r="ITM202" s="4"/>
      <c r="ITN202" s="4"/>
      <c r="ITO202" s="4"/>
      <c r="ITP202" s="4"/>
      <c r="ITQ202" s="4"/>
      <c r="ITR202" s="4"/>
      <c r="ITS202" s="4"/>
      <c r="ITT202" s="4"/>
      <c r="ITU202" s="4"/>
      <c r="ITV202" s="4"/>
      <c r="ITW202" s="4"/>
      <c r="ITX202" s="4"/>
      <c r="ITY202" s="4"/>
      <c r="ITZ202" s="4"/>
      <c r="IUA202" s="4"/>
      <c r="IUB202" s="4"/>
      <c r="IUC202" s="4"/>
      <c r="IUD202" s="4"/>
      <c r="IUE202" s="4"/>
      <c r="IUF202" s="4"/>
      <c r="IUG202" s="4"/>
      <c r="IUH202" s="4"/>
      <c r="IUI202" s="4"/>
      <c r="IUJ202" s="4"/>
      <c r="IUK202" s="4"/>
      <c r="IUL202" s="4"/>
      <c r="IUM202" s="4"/>
      <c r="IUN202" s="4"/>
      <c r="IUO202" s="4"/>
      <c r="IUP202" s="4"/>
      <c r="IUQ202" s="4"/>
      <c r="IUR202" s="4"/>
      <c r="IUS202" s="4"/>
      <c r="IUT202" s="4"/>
      <c r="IUU202" s="4"/>
      <c r="IUV202" s="4"/>
      <c r="IUW202" s="4"/>
      <c r="IUX202" s="4"/>
      <c r="IUY202" s="4"/>
      <c r="IUZ202" s="4"/>
      <c r="IVA202" s="4"/>
      <c r="IVB202" s="4"/>
      <c r="IVC202" s="4"/>
      <c r="IVD202" s="4"/>
      <c r="IVE202" s="4"/>
      <c r="IVF202" s="4"/>
      <c r="IVG202" s="4"/>
      <c r="IVH202" s="4"/>
      <c r="IVI202" s="4"/>
      <c r="IVJ202" s="4"/>
      <c r="IVK202" s="4"/>
      <c r="IVL202" s="4"/>
      <c r="IVM202" s="4"/>
      <c r="IVN202" s="4"/>
      <c r="IVO202" s="4"/>
      <c r="IVP202" s="4"/>
      <c r="IVQ202" s="4"/>
      <c r="IVR202" s="4"/>
      <c r="IVS202" s="4"/>
      <c r="IVT202" s="4"/>
      <c r="IVU202" s="4"/>
      <c r="IVV202" s="4"/>
      <c r="IVW202" s="4"/>
      <c r="IVX202" s="4"/>
      <c r="IVY202" s="4"/>
      <c r="IVZ202" s="4"/>
      <c r="IWA202" s="4"/>
      <c r="IWB202" s="4"/>
      <c r="IWC202" s="4"/>
      <c r="IWD202" s="4"/>
      <c r="IWE202" s="4"/>
      <c r="IWF202" s="4"/>
      <c r="IWG202" s="4"/>
      <c r="IWH202" s="4"/>
      <c r="IWI202" s="4"/>
      <c r="IWJ202" s="4"/>
      <c r="IWK202" s="4"/>
      <c r="IWL202" s="4"/>
      <c r="IWM202" s="4"/>
      <c r="IWN202" s="4"/>
      <c r="IWO202" s="4"/>
      <c r="IWP202" s="4"/>
      <c r="IWQ202" s="4"/>
      <c r="IWR202" s="4"/>
      <c r="IWS202" s="4"/>
      <c r="IWT202" s="4"/>
      <c r="IWU202" s="4"/>
      <c r="IWV202" s="4"/>
      <c r="IWW202" s="4"/>
      <c r="IWX202" s="4"/>
      <c r="IWY202" s="4"/>
      <c r="IWZ202" s="4"/>
      <c r="IXA202" s="4"/>
      <c r="IXB202" s="4"/>
      <c r="IXC202" s="4"/>
      <c r="IXD202" s="4"/>
      <c r="IXE202" s="4"/>
      <c r="IXF202" s="4"/>
      <c r="IXG202" s="4"/>
      <c r="IXH202" s="4"/>
      <c r="IXI202" s="4"/>
      <c r="IXJ202" s="4"/>
      <c r="IXK202" s="4"/>
      <c r="IXL202" s="4"/>
      <c r="IXM202" s="4"/>
      <c r="IXN202" s="4"/>
      <c r="IXO202" s="4"/>
      <c r="IXP202" s="4"/>
      <c r="IXQ202" s="4"/>
      <c r="IXR202" s="4"/>
      <c r="IXS202" s="4"/>
      <c r="IXT202" s="4"/>
      <c r="IXU202" s="4"/>
      <c r="IXV202" s="4"/>
      <c r="IXW202" s="4"/>
      <c r="IXX202" s="4"/>
      <c r="IXY202" s="4"/>
      <c r="IXZ202" s="4"/>
      <c r="IYA202" s="4"/>
      <c r="IYB202" s="4"/>
      <c r="IYC202" s="4"/>
      <c r="IYD202" s="4"/>
      <c r="IYE202" s="4"/>
      <c r="IYF202" s="4"/>
      <c r="IYG202" s="4"/>
      <c r="IYH202" s="4"/>
      <c r="IYI202" s="4"/>
      <c r="IYJ202" s="4"/>
      <c r="IYK202" s="4"/>
      <c r="IYL202" s="4"/>
      <c r="IYM202" s="4"/>
      <c r="IYN202" s="4"/>
      <c r="IYO202" s="4"/>
      <c r="IYP202" s="4"/>
      <c r="IYQ202" s="4"/>
      <c r="IYR202" s="4"/>
      <c r="IYS202" s="4"/>
      <c r="IYT202" s="4"/>
      <c r="IYU202" s="4"/>
      <c r="IYV202" s="4"/>
      <c r="IYW202" s="4"/>
      <c r="IYX202" s="4"/>
      <c r="IYY202" s="4"/>
      <c r="IYZ202" s="4"/>
      <c r="IZA202" s="4"/>
      <c r="IZB202" s="4"/>
      <c r="IZC202" s="4"/>
      <c r="IZD202" s="4"/>
      <c r="IZE202" s="4"/>
      <c r="IZF202" s="4"/>
      <c r="IZG202" s="4"/>
      <c r="IZH202" s="4"/>
      <c r="IZI202" s="4"/>
      <c r="IZJ202" s="4"/>
      <c r="IZK202" s="4"/>
      <c r="IZL202" s="4"/>
      <c r="IZM202" s="4"/>
      <c r="IZN202" s="4"/>
      <c r="IZO202" s="4"/>
      <c r="IZP202" s="4"/>
      <c r="IZQ202" s="4"/>
      <c r="IZR202" s="4"/>
      <c r="IZS202" s="4"/>
      <c r="IZT202" s="4"/>
      <c r="IZU202" s="4"/>
      <c r="IZV202" s="4"/>
      <c r="IZW202" s="4"/>
      <c r="IZX202" s="4"/>
      <c r="IZY202" s="4"/>
      <c r="IZZ202" s="4"/>
      <c r="JAA202" s="4"/>
      <c r="JAB202" s="4"/>
      <c r="JAC202" s="4"/>
      <c r="JAD202" s="4"/>
      <c r="JAE202" s="4"/>
      <c r="JAF202" s="4"/>
      <c r="JAG202" s="4"/>
      <c r="JAH202" s="4"/>
      <c r="JAI202" s="4"/>
      <c r="JAJ202" s="4"/>
      <c r="JAK202" s="4"/>
      <c r="JAL202" s="4"/>
      <c r="JAM202" s="4"/>
      <c r="JAN202" s="4"/>
      <c r="JAO202" s="4"/>
      <c r="JAP202" s="4"/>
      <c r="JAQ202" s="4"/>
      <c r="JAR202" s="4"/>
      <c r="JAS202" s="4"/>
      <c r="JAT202" s="4"/>
      <c r="JAU202" s="4"/>
      <c r="JAV202" s="4"/>
      <c r="JAW202" s="4"/>
      <c r="JAX202" s="4"/>
      <c r="JAY202" s="4"/>
      <c r="JAZ202" s="4"/>
      <c r="JBA202" s="4"/>
      <c r="JBB202" s="4"/>
      <c r="JBC202" s="4"/>
      <c r="JBD202" s="4"/>
      <c r="JBE202" s="4"/>
      <c r="JBF202" s="4"/>
      <c r="JBG202" s="4"/>
      <c r="JBH202" s="4"/>
      <c r="JBI202" s="4"/>
      <c r="JBJ202" s="4"/>
      <c r="JBK202" s="4"/>
      <c r="JBL202" s="4"/>
      <c r="JBM202" s="4"/>
      <c r="JBN202" s="4"/>
      <c r="JBO202" s="4"/>
      <c r="JBP202" s="4"/>
      <c r="JBQ202" s="4"/>
      <c r="JBR202" s="4"/>
      <c r="JBS202" s="4"/>
      <c r="JBT202" s="4"/>
      <c r="JBU202" s="4"/>
      <c r="JBV202" s="4"/>
      <c r="JBW202" s="4"/>
      <c r="JBX202" s="4"/>
      <c r="JBY202" s="4"/>
      <c r="JBZ202" s="4"/>
      <c r="JCA202" s="4"/>
      <c r="JCB202" s="4"/>
      <c r="JCC202" s="4"/>
      <c r="JCD202" s="4"/>
      <c r="JCE202" s="4"/>
      <c r="JCF202" s="4"/>
      <c r="JCG202" s="4"/>
      <c r="JCH202" s="4"/>
      <c r="JCI202" s="4"/>
      <c r="JCJ202" s="4"/>
      <c r="JCK202" s="4"/>
      <c r="JCL202" s="4"/>
      <c r="JCM202" s="4"/>
      <c r="JCN202" s="4"/>
      <c r="JCO202" s="4"/>
      <c r="JCP202" s="4"/>
      <c r="JCQ202" s="4"/>
      <c r="JCR202" s="4"/>
      <c r="JCS202" s="4"/>
      <c r="JCT202" s="4"/>
      <c r="JCU202" s="4"/>
      <c r="JCV202" s="4"/>
      <c r="JCW202" s="4"/>
      <c r="JCX202" s="4"/>
      <c r="JCY202" s="4"/>
      <c r="JCZ202" s="4"/>
      <c r="JDA202" s="4"/>
      <c r="JDB202" s="4"/>
      <c r="JDC202" s="4"/>
      <c r="JDD202" s="4"/>
      <c r="JDE202" s="4"/>
      <c r="JDF202" s="4"/>
      <c r="JDG202" s="4"/>
      <c r="JDH202" s="4"/>
      <c r="JDI202" s="4"/>
      <c r="JDJ202" s="4"/>
      <c r="JDK202" s="4"/>
      <c r="JDL202" s="4"/>
      <c r="JDM202" s="4"/>
      <c r="JDN202" s="4"/>
      <c r="JDO202" s="4"/>
      <c r="JDP202" s="4"/>
      <c r="JDQ202" s="4"/>
      <c r="JDR202" s="4"/>
      <c r="JDS202" s="4"/>
      <c r="JDT202" s="4"/>
      <c r="JDU202" s="4"/>
      <c r="JDV202" s="4"/>
      <c r="JDW202" s="4"/>
      <c r="JDX202" s="4"/>
      <c r="JDY202" s="4"/>
      <c r="JDZ202" s="4"/>
      <c r="JEA202" s="4"/>
      <c r="JEB202" s="4"/>
      <c r="JEC202" s="4"/>
      <c r="JED202" s="4"/>
      <c r="JEE202" s="4"/>
      <c r="JEF202" s="4"/>
      <c r="JEG202" s="4"/>
      <c r="JEH202" s="4"/>
      <c r="JEI202" s="4"/>
      <c r="JEJ202" s="4"/>
      <c r="JEK202" s="4"/>
      <c r="JEL202" s="4"/>
      <c r="JEM202" s="4"/>
      <c r="JEN202" s="4"/>
      <c r="JEO202" s="4"/>
      <c r="JEP202" s="4"/>
      <c r="JEQ202" s="4"/>
      <c r="JER202" s="4"/>
      <c r="JES202" s="4"/>
      <c r="JET202" s="4"/>
      <c r="JEU202" s="4"/>
      <c r="JEV202" s="4"/>
      <c r="JEW202" s="4"/>
      <c r="JEX202" s="4"/>
      <c r="JEY202" s="4"/>
      <c r="JEZ202" s="4"/>
      <c r="JFA202" s="4"/>
      <c r="JFB202" s="4"/>
      <c r="JFC202" s="4"/>
      <c r="JFD202" s="4"/>
      <c r="JFE202" s="4"/>
      <c r="JFF202" s="4"/>
      <c r="JFG202" s="4"/>
      <c r="JFH202" s="4"/>
      <c r="JFI202" s="4"/>
      <c r="JFJ202" s="4"/>
      <c r="JFK202" s="4"/>
      <c r="JFL202" s="4"/>
      <c r="JFM202" s="4"/>
      <c r="JFN202" s="4"/>
      <c r="JFO202" s="4"/>
      <c r="JFP202" s="4"/>
      <c r="JFQ202" s="4"/>
      <c r="JFR202" s="4"/>
      <c r="JFS202" s="4"/>
      <c r="JFT202" s="4"/>
      <c r="JFU202" s="4"/>
      <c r="JFV202" s="4"/>
      <c r="JFW202" s="4"/>
      <c r="JFX202" s="4"/>
      <c r="JFY202" s="4"/>
      <c r="JFZ202" s="4"/>
      <c r="JGA202" s="4"/>
      <c r="JGB202" s="4"/>
      <c r="JGC202" s="4"/>
      <c r="JGD202" s="4"/>
      <c r="JGE202" s="4"/>
      <c r="JGF202" s="4"/>
      <c r="JGG202" s="4"/>
      <c r="JGH202" s="4"/>
      <c r="JGI202" s="4"/>
      <c r="JGJ202" s="4"/>
      <c r="JGK202" s="4"/>
      <c r="JGL202" s="4"/>
      <c r="JGM202" s="4"/>
      <c r="JGN202" s="4"/>
      <c r="JGO202" s="4"/>
      <c r="JGP202" s="4"/>
      <c r="JGQ202" s="4"/>
      <c r="JGR202" s="4"/>
      <c r="JGS202" s="4"/>
      <c r="JGT202" s="4"/>
      <c r="JGU202" s="4"/>
      <c r="JGV202" s="4"/>
      <c r="JGW202" s="4"/>
      <c r="JGX202" s="4"/>
      <c r="JGY202" s="4"/>
      <c r="JGZ202" s="4"/>
      <c r="JHA202" s="4"/>
      <c r="JHB202" s="4"/>
      <c r="JHC202" s="4"/>
      <c r="JHD202" s="4"/>
      <c r="JHE202" s="4"/>
      <c r="JHF202" s="4"/>
      <c r="JHG202" s="4"/>
      <c r="JHH202" s="4"/>
      <c r="JHI202" s="4"/>
      <c r="JHJ202" s="4"/>
      <c r="JHK202" s="4"/>
      <c r="JHL202" s="4"/>
      <c r="JHM202" s="4"/>
      <c r="JHN202" s="4"/>
      <c r="JHO202" s="4"/>
      <c r="JHP202" s="4"/>
      <c r="JHQ202" s="4"/>
      <c r="JHR202" s="4"/>
      <c r="JHS202" s="4"/>
      <c r="JHT202" s="4"/>
      <c r="JHU202" s="4"/>
      <c r="JHV202" s="4"/>
      <c r="JHW202" s="4"/>
      <c r="JHX202" s="4"/>
      <c r="JHY202" s="4"/>
      <c r="JHZ202" s="4"/>
      <c r="JIA202" s="4"/>
      <c r="JIB202" s="4"/>
      <c r="JIC202" s="4"/>
      <c r="JID202" s="4"/>
      <c r="JIE202" s="4"/>
      <c r="JIF202" s="4"/>
      <c r="JIG202" s="4"/>
      <c r="JIH202" s="4"/>
      <c r="JII202" s="4"/>
      <c r="JIJ202" s="4"/>
      <c r="JIK202" s="4"/>
      <c r="JIL202" s="4"/>
      <c r="JIM202" s="4"/>
      <c r="JIN202" s="4"/>
      <c r="JIO202" s="4"/>
      <c r="JIP202" s="4"/>
      <c r="JIQ202" s="4"/>
      <c r="JIR202" s="4"/>
      <c r="JIS202" s="4"/>
      <c r="JIT202" s="4"/>
      <c r="JIU202" s="4"/>
      <c r="JIV202" s="4"/>
      <c r="JIW202" s="4"/>
      <c r="JIX202" s="4"/>
      <c r="JIY202" s="4"/>
      <c r="JIZ202" s="4"/>
      <c r="JJA202" s="4"/>
      <c r="JJB202" s="4"/>
      <c r="JJC202" s="4"/>
      <c r="JJD202" s="4"/>
      <c r="JJE202" s="4"/>
      <c r="JJF202" s="4"/>
      <c r="JJG202" s="4"/>
      <c r="JJH202" s="4"/>
      <c r="JJI202" s="4"/>
      <c r="JJJ202" s="4"/>
      <c r="JJK202" s="4"/>
      <c r="JJL202" s="4"/>
      <c r="JJM202" s="4"/>
      <c r="JJN202" s="4"/>
      <c r="JJO202" s="4"/>
      <c r="JJP202" s="4"/>
      <c r="JJQ202" s="4"/>
      <c r="JJR202" s="4"/>
      <c r="JJS202" s="4"/>
      <c r="JJT202" s="4"/>
      <c r="JJU202" s="4"/>
      <c r="JJV202" s="4"/>
      <c r="JJW202" s="4"/>
      <c r="JJX202" s="4"/>
      <c r="JJY202" s="4"/>
      <c r="JJZ202" s="4"/>
      <c r="JKA202" s="4"/>
      <c r="JKB202" s="4"/>
      <c r="JKC202" s="4"/>
      <c r="JKD202" s="4"/>
      <c r="JKE202" s="4"/>
      <c r="JKF202" s="4"/>
      <c r="JKG202" s="4"/>
      <c r="JKH202" s="4"/>
      <c r="JKI202" s="4"/>
      <c r="JKJ202" s="4"/>
      <c r="JKK202" s="4"/>
      <c r="JKL202" s="4"/>
      <c r="JKM202" s="4"/>
      <c r="JKN202" s="4"/>
      <c r="JKO202" s="4"/>
      <c r="JKP202" s="4"/>
      <c r="JKQ202" s="4"/>
      <c r="JKR202" s="4"/>
      <c r="JKS202" s="4"/>
      <c r="JKT202" s="4"/>
      <c r="JKU202" s="4"/>
      <c r="JKV202" s="4"/>
      <c r="JKW202" s="4"/>
      <c r="JKX202" s="4"/>
      <c r="JKY202" s="4"/>
      <c r="JKZ202" s="4"/>
      <c r="JLA202" s="4"/>
      <c r="JLB202" s="4"/>
      <c r="JLC202" s="4"/>
      <c r="JLD202" s="4"/>
      <c r="JLE202" s="4"/>
      <c r="JLF202" s="4"/>
      <c r="JLG202" s="4"/>
      <c r="JLH202" s="4"/>
      <c r="JLI202" s="4"/>
      <c r="JLJ202" s="4"/>
      <c r="JLK202" s="4"/>
      <c r="JLL202" s="4"/>
      <c r="JLM202" s="4"/>
      <c r="JLN202" s="4"/>
      <c r="JLO202" s="4"/>
      <c r="JLP202" s="4"/>
      <c r="JLQ202" s="4"/>
      <c r="JLR202" s="4"/>
      <c r="JLS202" s="4"/>
      <c r="JLT202" s="4"/>
      <c r="JLU202" s="4"/>
      <c r="JLV202" s="4"/>
      <c r="JLW202" s="4"/>
      <c r="JLX202" s="4"/>
      <c r="JLY202" s="4"/>
      <c r="JLZ202" s="4"/>
      <c r="JMA202" s="4"/>
      <c r="JMB202" s="4"/>
      <c r="JMC202" s="4"/>
      <c r="JMD202" s="4"/>
      <c r="JME202" s="4"/>
      <c r="JMF202" s="4"/>
      <c r="JMG202" s="4"/>
      <c r="JMH202" s="4"/>
      <c r="JMI202" s="4"/>
      <c r="JMJ202" s="4"/>
      <c r="JMK202" s="4"/>
      <c r="JML202" s="4"/>
      <c r="JMM202" s="4"/>
      <c r="JMN202" s="4"/>
      <c r="JMO202" s="4"/>
      <c r="JMP202" s="4"/>
      <c r="JMQ202" s="4"/>
      <c r="JMR202" s="4"/>
      <c r="JMS202" s="4"/>
      <c r="JMT202" s="4"/>
      <c r="JMU202" s="4"/>
      <c r="JMV202" s="4"/>
      <c r="JMW202" s="4"/>
      <c r="JMX202" s="4"/>
      <c r="JMY202" s="4"/>
      <c r="JMZ202" s="4"/>
      <c r="JNA202" s="4"/>
      <c r="JNB202" s="4"/>
      <c r="JNC202" s="4"/>
      <c r="JND202" s="4"/>
      <c r="JNE202" s="4"/>
      <c r="JNF202" s="4"/>
      <c r="JNG202" s="4"/>
      <c r="JNH202" s="4"/>
      <c r="JNI202" s="4"/>
      <c r="JNJ202" s="4"/>
      <c r="JNK202" s="4"/>
      <c r="JNL202" s="4"/>
      <c r="JNM202" s="4"/>
      <c r="JNN202" s="4"/>
      <c r="JNO202" s="4"/>
      <c r="JNP202" s="4"/>
      <c r="JNQ202" s="4"/>
      <c r="JNR202" s="4"/>
      <c r="JNS202" s="4"/>
      <c r="JNT202" s="4"/>
      <c r="JNU202" s="4"/>
      <c r="JNV202" s="4"/>
      <c r="JNW202" s="4"/>
      <c r="JNX202" s="4"/>
      <c r="JNY202" s="4"/>
      <c r="JNZ202" s="4"/>
      <c r="JOA202" s="4"/>
      <c r="JOB202" s="4"/>
      <c r="JOC202" s="4"/>
      <c r="JOD202" s="4"/>
      <c r="JOE202" s="4"/>
      <c r="JOF202" s="4"/>
      <c r="JOG202" s="4"/>
      <c r="JOH202" s="4"/>
      <c r="JOI202" s="4"/>
      <c r="JOJ202" s="4"/>
      <c r="JOK202" s="4"/>
      <c r="JOL202" s="4"/>
      <c r="JOM202" s="4"/>
      <c r="JON202" s="4"/>
      <c r="JOO202" s="4"/>
      <c r="JOP202" s="4"/>
      <c r="JOQ202" s="4"/>
      <c r="JOR202" s="4"/>
      <c r="JOS202" s="4"/>
      <c r="JOT202" s="4"/>
      <c r="JOU202" s="4"/>
      <c r="JOV202" s="4"/>
      <c r="JOW202" s="4"/>
      <c r="JOX202" s="4"/>
      <c r="JOY202" s="4"/>
      <c r="JOZ202" s="4"/>
      <c r="JPA202" s="4"/>
      <c r="JPB202" s="4"/>
      <c r="JPC202" s="4"/>
      <c r="JPD202" s="4"/>
      <c r="JPE202" s="4"/>
      <c r="JPF202" s="4"/>
      <c r="JPG202" s="4"/>
      <c r="JPH202" s="4"/>
      <c r="JPI202" s="4"/>
      <c r="JPJ202" s="4"/>
      <c r="JPK202" s="4"/>
      <c r="JPL202" s="4"/>
      <c r="JPM202" s="4"/>
      <c r="JPN202" s="4"/>
      <c r="JPO202" s="4"/>
      <c r="JPP202" s="4"/>
      <c r="JPQ202" s="4"/>
      <c r="JPR202" s="4"/>
      <c r="JPS202" s="4"/>
      <c r="JPT202" s="4"/>
      <c r="JPU202" s="4"/>
      <c r="JPV202" s="4"/>
      <c r="JPW202" s="4"/>
      <c r="JPX202" s="4"/>
      <c r="JPY202" s="4"/>
      <c r="JPZ202" s="4"/>
      <c r="JQA202" s="4"/>
      <c r="JQB202" s="4"/>
      <c r="JQC202" s="4"/>
      <c r="JQD202" s="4"/>
      <c r="JQE202" s="4"/>
      <c r="JQF202" s="4"/>
      <c r="JQG202" s="4"/>
      <c r="JQH202" s="4"/>
      <c r="JQI202" s="4"/>
      <c r="JQJ202" s="4"/>
      <c r="JQK202" s="4"/>
      <c r="JQL202" s="4"/>
      <c r="JQM202" s="4"/>
      <c r="JQN202" s="4"/>
      <c r="JQO202" s="4"/>
      <c r="JQP202" s="4"/>
      <c r="JQQ202" s="4"/>
      <c r="JQR202" s="4"/>
      <c r="JQS202" s="4"/>
      <c r="JQT202" s="4"/>
      <c r="JQU202" s="4"/>
      <c r="JQV202" s="4"/>
      <c r="JQW202" s="4"/>
      <c r="JQX202" s="4"/>
      <c r="JQY202" s="4"/>
      <c r="JQZ202" s="4"/>
      <c r="JRA202" s="4"/>
      <c r="JRB202" s="4"/>
      <c r="JRC202" s="4"/>
      <c r="JRD202" s="4"/>
      <c r="JRE202" s="4"/>
      <c r="JRF202" s="4"/>
      <c r="JRG202" s="4"/>
      <c r="JRH202" s="4"/>
      <c r="JRI202" s="4"/>
      <c r="JRJ202" s="4"/>
      <c r="JRK202" s="4"/>
      <c r="JRL202" s="4"/>
      <c r="JRM202" s="4"/>
      <c r="JRN202" s="4"/>
      <c r="JRO202" s="4"/>
      <c r="JRP202" s="4"/>
      <c r="JRQ202" s="4"/>
      <c r="JRR202" s="4"/>
      <c r="JRS202" s="4"/>
      <c r="JRT202" s="4"/>
      <c r="JRU202" s="4"/>
      <c r="JRV202" s="4"/>
      <c r="JRW202" s="4"/>
      <c r="JRX202" s="4"/>
      <c r="JRY202" s="4"/>
      <c r="JRZ202" s="4"/>
      <c r="JSA202" s="4"/>
      <c r="JSB202" s="4"/>
      <c r="JSC202" s="4"/>
      <c r="JSD202" s="4"/>
      <c r="JSE202" s="4"/>
      <c r="JSF202" s="4"/>
      <c r="JSG202" s="4"/>
      <c r="JSH202" s="4"/>
      <c r="JSI202" s="4"/>
      <c r="JSJ202" s="4"/>
      <c r="JSK202" s="4"/>
      <c r="JSL202" s="4"/>
      <c r="JSM202" s="4"/>
      <c r="JSN202" s="4"/>
      <c r="JSO202" s="4"/>
      <c r="JSP202" s="4"/>
      <c r="JSQ202" s="4"/>
      <c r="JSR202" s="4"/>
      <c r="JSS202" s="4"/>
      <c r="JST202" s="4"/>
      <c r="JSU202" s="4"/>
      <c r="JSV202" s="4"/>
      <c r="JSW202" s="4"/>
      <c r="JSX202" s="4"/>
      <c r="JSY202" s="4"/>
      <c r="JSZ202" s="4"/>
      <c r="JTA202" s="4"/>
      <c r="JTB202" s="4"/>
      <c r="JTC202" s="4"/>
      <c r="JTD202" s="4"/>
      <c r="JTE202" s="4"/>
      <c r="JTF202" s="4"/>
      <c r="JTG202" s="4"/>
      <c r="JTH202" s="4"/>
      <c r="JTI202" s="4"/>
      <c r="JTJ202" s="4"/>
      <c r="JTK202" s="4"/>
      <c r="JTL202" s="4"/>
      <c r="JTM202" s="4"/>
      <c r="JTN202" s="4"/>
      <c r="JTO202" s="4"/>
      <c r="JTP202" s="4"/>
      <c r="JTQ202" s="4"/>
      <c r="JTR202" s="4"/>
      <c r="JTS202" s="4"/>
      <c r="JTT202" s="4"/>
      <c r="JTU202" s="4"/>
      <c r="JTV202" s="4"/>
      <c r="JTW202" s="4"/>
      <c r="JTX202" s="4"/>
      <c r="JTY202" s="4"/>
      <c r="JTZ202" s="4"/>
      <c r="JUA202" s="4"/>
      <c r="JUB202" s="4"/>
      <c r="JUC202" s="4"/>
      <c r="JUD202" s="4"/>
      <c r="JUE202" s="4"/>
      <c r="JUF202" s="4"/>
      <c r="JUG202" s="4"/>
      <c r="JUH202" s="4"/>
      <c r="JUI202" s="4"/>
      <c r="JUJ202" s="4"/>
      <c r="JUK202" s="4"/>
      <c r="JUL202" s="4"/>
      <c r="JUM202" s="4"/>
      <c r="JUN202" s="4"/>
      <c r="JUO202" s="4"/>
      <c r="JUP202" s="4"/>
      <c r="JUQ202" s="4"/>
      <c r="JUR202" s="4"/>
      <c r="JUS202" s="4"/>
      <c r="JUT202" s="4"/>
      <c r="JUU202" s="4"/>
      <c r="JUV202" s="4"/>
      <c r="JUW202" s="4"/>
      <c r="JUX202" s="4"/>
      <c r="JUY202" s="4"/>
      <c r="JUZ202" s="4"/>
      <c r="JVA202" s="4"/>
      <c r="JVB202" s="4"/>
      <c r="JVC202" s="4"/>
      <c r="JVD202" s="4"/>
      <c r="JVE202" s="4"/>
      <c r="JVF202" s="4"/>
      <c r="JVG202" s="4"/>
      <c r="JVH202" s="4"/>
      <c r="JVI202" s="4"/>
      <c r="JVJ202" s="4"/>
      <c r="JVK202" s="4"/>
      <c r="JVL202" s="4"/>
      <c r="JVM202" s="4"/>
      <c r="JVN202" s="4"/>
      <c r="JVO202" s="4"/>
      <c r="JVP202" s="4"/>
      <c r="JVQ202" s="4"/>
      <c r="JVR202" s="4"/>
      <c r="JVS202" s="4"/>
      <c r="JVT202" s="4"/>
      <c r="JVU202" s="4"/>
      <c r="JVV202" s="4"/>
      <c r="JVW202" s="4"/>
      <c r="JVX202" s="4"/>
      <c r="JVY202" s="4"/>
      <c r="JVZ202" s="4"/>
      <c r="JWA202" s="4"/>
      <c r="JWB202" s="4"/>
      <c r="JWC202" s="4"/>
      <c r="JWD202" s="4"/>
      <c r="JWE202" s="4"/>
      <c r="JWF202" s="4"/>
      <c r="JWG202" s="4"/>
      <c r="JWH202" s="4"/>
      <c r="JWI202" s="4"/>
      <c r="JWJ202" s="4"/>
      <c r="JWK202" s="4"/>
      <c r="JWL202" s="4"/>
      <c r="JWM202" s="4"/>
      <c r="JWN202" s="4"/>
      <c r="JWO202" s="4"/>
      <c r="JWP202" s="4"/>
      <c r="JWQ202" s="4"/>
      <c r="JWR202" s="4"/>
      <c r="JWS202" s="4"/>
      <c r="JWT202" s="4"/>
      <c r="JWU202" s="4"/>
      <c r="JWV202" s="4"/>
      <c r="JWW202" s="4"/>
      <c r="JWX202" s="4"/>
      <c r="JWY202" s="4"/>
      <c r="JWZ202" s="4"/>
      <c r="JXA202" s="4"/>
      <c r="JXB202" s="4"/>
      <c r="JXC202" s="4"/>
      <c r="JXD202" s="4"/>
      <c r="JXE202" s="4"/>
      <c r="JXF202" s="4"/>
      <c r="JXG202" s="4"/>
      <c r="JXH202" s="4"/>
      <c r="JXI202" s="4"/>
      <c r="JXJ202" s="4"/>
      <c r="JXK202" s="4"/>
      <c r="JXL202" s="4"/>
      <c r="JXM202" s="4"/>
      <c r="JXN202" s="4"/>
      <c r="JXO202" s="4"/>
      <c r="JXP202" s="4"/>
      <c r="JXQ202" s="4"/>
      <c r="JXR202" s="4"/>
      <c r="JXS202" s="4"/>
      <c r="JXT202" s="4"/>
      <c r="JXU202" s="4"/>
      <c r="JXV202" s="4"/>
      <c r="JXW202" s="4"/>
      <c r="JXX202" s="4"/>
      <c r="JXY202" s="4"/>
      <c r="JXZ202" s="4"/>
      <c r="JYA202" s="4"/>
      <c r="JYB202" s="4"/>
      <c r="JYC202" s="4"/>
      <c r="JYD202" s="4"/>
      <c r="JYE202" s="4"/>
      <c r="JYF202" s="4"/>
      <c r="JYG202" s="4"/>
      <c r="JYH202" s="4"/>
      <c r="JYI202" s="4"/>
      <c r="JYJ202" s="4"/>
      <c r="JYK202" s="4"/>
      <c r="JYL202" s="4"/>
      <c r="JYM202" s="4"/>
      <c r="JYN202" s="4"/>
      <c r="JYO202" s="4"/>
      <c r="JYP202" s="4"/>
      <c r="JYQ202" s="4"/>
      <c r="JYR202" s="4"/>
      <c r="JYS202" s="4"/>
      <c r="JYT202" s="4"/>
      <c r="JYU202" s="4"/>
      <c r="JYV202" s="4"/>
      <c r="JYW202" s="4"/>
      <c r="JYX202" s="4"/>
      <c r="JYY202" s="4"/>
      <c r="JYZ202" s="4"/>
      <c r="JZA202" s="4"/>
      <c r="JZB202" s="4"/>
      <c r="JZC202" s="4"/>
      <c r="JZD202" s="4"/>
      <c r="JZE202" s="4"/>
      <c r="JZF202" s="4"/>
      <c r="JZG202" s="4"/>
      <c r="JZH202" s="4"/>
      <c r="JZI202" s="4"/>
      <c r="JZJ202" s="4"/>
      <c r="JZK202" s="4"/>
      <c r="JZL202" s="4"/>
      <c r="JZM202" s="4"/>
      <c r="JZN202" s="4"/>
      <c r="JZO202" s="4"/>
      <c r="JZP202" s="4"/>
      <c r="JZQ202" s="4"/>
      <c r="JZR202" s="4"/>
      <c r="JZS202" s="4"/>
      <c r="JZT202" s="4"/>
      <c r="JZU202" s="4"/>
      <c r="JZV202" s="4"/>
      <c r="JZW202" s="4"/>
      <c r="JZX202" s="4"/>
      <c r="JZY202" s="4"/>
      <c r="JZZ202" s="4"/>
      <c r="KAA202" s="4"/>
      <c r="KAB202" s="4"/>
      <c r="KAC202" s="4"/>
      <c r="KAD202" s="4"/>
      <c r="KAE202" s="4"/>
      <c r="KAF202" s="4"/>
      <c r="KAG202" s="4"/>
      <c r="KAH202" s="4"/>
      <c r="KAI202" s="4"/>
      <c r="KAJ202" s="4"/>
      <c r="KAK202" s="4"/>
      <c r="KAL202" s="4"/>
      <c r="KAM202" s="4"/>
      <c r="KAN202" s="4"/>
      <c r="KAO202" s="4"/>
      <c r="KAP202" s="4"/>
      <c r="KAQ202" s="4"/>
      <c r="KAR202" s="4"/>
      <c r="KAS202" s="4"/>
      <c r="KAT202" s="4"/>
      <c r="KAU202" s="4"/>
      <c r="KAV202" s="4"/>
      <c r="KAW202" s="4"/>
      <c r="KAX202" s="4"/>
      <c r="KAY202" s="4"/>
      <c r="KAZ202" s="4"/>
      <c r="KBA202" s="4"/>
      <c r="KBB202" s="4"/>
      <c r="KBC202" s="4"/>
      <c r="KBD202" s="4"/>
      <c r="KBE202" s="4"/>
      <c r="KBF202" s="4"/>
      <c r="KBG202" s="4"/>
      <c r="KBH202" s="4"/>
      <c r="KBI202" s="4"/>
      <c r="KBJ202" s="4"/>
      <c r="KBK202" s="4"/>
      <c r="KBL202" s="4"/>
      <c r="KBM202" s="4"/>
      <c r="KBN202" s="4"/>
      <c r="KBO202" s="4"/>
      <c r="KBP202" s="4"/>
      <c r="KBQ202" s="4"/>
      <c r="KBR202" s="4"/>
      <c r="KBS202" s="4"/>
      <c r="KBT202" s="4"/>
      <c r="KBU202" s="4"/>
      <c r="KBV202" s="4"/>
      <c r="KBW202" s="4"/>
      <c r="KBX202" s="4"/>
      <c r="KBY202" s="4"/>
      <c r="KBZ202" s="4"/>
      <c r="KCA202" s="4"/>
      <c r="KCB202" s="4"/>
      <c r="KCC202" s="4"/>
      <c r="KCD202" s="4"/>
      <c r="KCE202" s="4"/>
      <c r="KCF202" s="4"/>
      <c r="KCG202" s="4"/>
      <c r="KCH202" s="4"/>
      <c r="KCI202" s="4"/>
      <c r="KCJ202" s="4"/>
      <c r="KCK202" s="4"/>
      <c r="KCL202" s="4"/>
      <c r="KCM202" s="4"/>
      <c r="KCN202" s="4"/>
      <c r="KCO202" s="4"/>
      <c r="KCP202" s="4"/>
      <c r="KCQ202" s="4"/>
      <c r="KCR202" s="4"/>
      <c r="KCS202" s="4"/>
      <c r="KCT202" s="4"/>
      <c r="KCU202" s="4"/>
      <c r="KCV202" s="4"/>
      <c r="KCW202" s="4"/>
      <c r="KCX202" s="4"/>
      <c r="KCY202" s="4"/>
      <c r="KCZ202" s="4"/>
      <c r="KDA202" s="4"/>
      <c r="KDB202" s="4"/>
      <c r="KDC202" s="4"/>
      <c r="KDD202" s="4"/>
      <c r="KDE202" s="4"/>
      <c r="KDF202" s="4"/>
      <c r="KDG202" s="4"/>
      <c r="KDH202" s="4"/>
      <c r="KDI202" s="4"/>
      <c r="KDJ202" s="4"/>
      <c r="KDK202" s="4"/>
      <c r="KDL202" s="4"/>
      <c r="KDM202" s="4"/>
      <c r="KDN202" s="4"/>
      <c r="KDO202" s="4"/>
      <c r="KDP202" s="4"/>
      <c r="KDQ202" s="4"/>
      <c r="KDR202" s="4"/>
      <c r="KDS202" s="4"/>
      <c r="KDT202" s="4"/>
      <c r="KDU202" s="4"/>
      <c r="KDV202" s="4"/>
      <c r="KDW202" s="4"/>
      <c r="KDX202" s="4"/>
      <c r="KDY202" s="4"/>
      <c r="KDZ202" s="4"/>
      <c r="KEA202" s="4"/>
      <c r="KEB202" s="4"/>
      <c r="KEC202" s="4"/>
      <c r="KED202" s="4"/>
      <c r="KEE202" s="4"/>
      <c r="KEF202" s="4"/>
      <c r="KEG202" s="4"/>
      <c r="KEH202" s="4"/>
      <c r="KEI202" s="4"/>
      <c r="KEJ202" s="4"/>
      <c r="KEK202" s="4"/>
      <c r="KEL202" s="4"/>
      <c r="KEM202" s="4"/>
      <c r="KEN202" s="4"/>
      <c r="KEO202" s="4"/>
      <c r="KEP202" s="4"/>
      <c r="KEQ202" s="4"/>
      <c r="KER202" s="4"/>
      <c r="KES202" s="4"/>
      <c r="KET202" s="4"/>
      <c r="KEU202" s="4"/>
      <c r="KEV202" s="4"/>
      <c r="KEW202" s="4"/>
      <c r="KEX202" s="4"/>
      <c r="KEY202" s="4"/>
      <c r="KEZ202" s="4"/>
      <c r="KFA202" s="4"/>
      <c r="KFB202" s="4"/>
      <c r="KFC202" s="4"/>
      <c r="KFD202" s="4"/>
      <c r="KFE202" s="4"/>
      <c r="KFF202" s="4"/>
      <c r="KFG202" s="4"/>
      <c r="KFH202" s="4"/>
      <c r="KFI202" s="4"/>
      <c r="KFJ202" s="4"/>
      <c r="KFK202" s="4"/>
      <c r="KFL202" s="4"/>
      <c r="KFM202" s="4"/>
      <c r="KFN202" s="4"/>
      <c r="KFO202" s="4"/>
      <c r="KFP202" s="4"/>
      <c r="KFQ202" s="4"/>
      <c r="KFR202" s="4"/>
      <c r="KFS202" s="4"/>
      <c r="KFT202" s="4"/>
      <c r="KFU202" s="4"/>
      <c r="KFV202" s="4"/>
      <c r="KFW202" s="4"/>
      <c r="KFX202" s="4"/>
      <c r="KFY202" s="4"/>
      <c r="KFZ202" s="4"/>
      <c r="KGA202" s="4"/>
      <c r="KGB202" s="4"/>
      <c r="KGC202" s="4"/>
      <c r="KGD202" s="4"/>
      <c r="KGE202" s="4"/>
      <c r="KGF202" s="4"/>
      <c r="KGG202" s="4"/>
      <c r="KGH202" s="4"/>
      <c r="KGI202" s="4"/>
      <c r="KGJ202" s="4"/>
      <c r="KGK202" s="4"/>
      <c r="KGL202" s="4"/>
      <c r="KGM202" s="4"/>
      <c r="KGN202" s="4"/>
      <c r="KGO202" s="4"/>
      <c r="KGP202" s="4"/>
      <c r="KGQ202" s="4"/>
      <c r="KGR202" s="4"/>
      <c r="KGS202" s="4"/>
      <c r="KGT202" s="4"/>
      <c r="KGU202" s="4"/>
      <c r="KGV202" s="4"/>
      <c r="KGW202" s="4"/>
      <c r="KGX202" s="4"/>
      <c r="KGY202" s="4"/>
      <c r="KGZ202" s="4"/>
      <c r="KHA202" s="4"/>
      <c r="KHB202" s="4"/>
      <c r="KHC202" s="4"/>
      <c r="KHD202" s="4"/>
      <c r="KHE202" s="4"/>
      <c r="KHF202" s="4"/>
      <c r="KHG202" s="4"/>
      <c r="KHH202" s="4"/>
      <c r="KHI202" s="4"/>
      <c r="KHJ202" s="4"/>
      <c r="KHK202" s="4"/>
      <c r="KHL202" s="4"/>
      <c r="KHM202" s="4"/>
      <c r="KHN202" s="4"/>
      <c r="KHO202" s="4"/>
      <c r="KHP202" s="4"/>
      <c r="KHQ202" s="4"/>
      <c r="KHR202" s="4"/>
      <c r="KHS202" s="4"/>
      <c r="KHT202" s="4"/>
      <c r="KHU202" s="4"/>
      <c r="KHV202" s="4"/>
      <c r="KHW202" s="4"/>
      <c r="KHX202" s="4"/>
      <c r="KHY202" s="4"/>
      <c r="KHZ202" s="4"/>
      <c r="KIA202" s="4"/>
      <c r="KIB202" s="4"/>
      <c r="KIC202" s="4"/>
      <c r="KID202" s="4"/>
      <c r="KIE202" s="4"/>
      <c r="KIF202" s="4"/>
      <c r="KIG202" s="4"/>
      <c r="KIH202" s="4"/>
      <c r="KII202" s="4"/>
      <c r="KIJ202" s="4"/>
      <c r="KIK202" s="4"/>
      <c r="KIL202" s="4"/>
      <c r="KIM202" s="4"/>
      <c r="KIN202" s="4"/>
      <c r="KIO202" s="4"/>
      <c r="KIP202" s="4"/>
      <c r="KIQ202" s="4"/>
      <c r="KIR202" s="4"/>
      <c r="KIS202" s="4"/>
      <c r="KIT202" s="4"/>
      <c r="KIU202" s="4"/>
      <c r="KIV202" s="4"/>
      <c r="KIW202" s="4"/>
      <c r="KIX202" s="4"/>
      <c r="KIY202" s="4"/>
      <c r="KIZ202" s="4"/>
      <c r="KJA202" s="4"/>
      <c r="KJB202" s="4"/>
      <c r="KJC202" s="4"/>
      <c r="KJD202" s="4"/>
      <c r="KJE202" s="4"/>
      <c r="KJF202" s="4"/>
      <c r="KJG202" s="4"/>
      <c r="KJH202" s="4"/>
      <c r="KJI202" s="4"/>
      <c r="KJJ202" s="4"/>
      <c r="KJK202" s="4"/>
      <c r="KJL202" s="4"/>
      <c r="KJM202" s="4"/>
      <c r="KJN202" s="4"/>
      <c r="KJO202" s="4"/>
      <c r="KJP202" s="4"/>
      <c r="KJQ202" s="4"/>
      <c r="KJR202" s="4"/>
      <c r="KJS202" s="4"/>
      <c r="KJT202" s="4"/>
      <c r="KJU202" s="4"/>
      <c r="KJV202" s="4"/>
      <c r="KJW202" s="4"/>
      <c r="KJX202" s="4"/>
      <c r="KJY202" s="4"/>
      <c r="KJZ202" s="4"/>
      <c r="KKA202" s="4"/>
      <c r="KKB202" s="4"/>
      <c r="KKC202" s="4"/>
      <c r="KKD202" s="4"/>
      <c r="KKE202" s="4"/>
      <c r="KKF202" s="4"/>
      <c r="KKG202" s="4"/>
      <c r="KKH202" s="4"/>
      <c r="KKI202" s="4"/>
      <c r="KKJ202" s="4"/>
      <c r="KKK202" s="4"/>
      <c r="KKL202" s="4"/>
      <c r="KKM202" s="4"/>
      <c r="KKN202" s="4"/>
      <c r="KKO202" s="4"/>
      <c r="KKP202" s="4"/>
      <c r="KKQ202" s="4"/>
      <c r="KKR202" s="4"/>
      <c r="KKS202" s="4"/>
      <c r="KKT202" s="4"/>
      <c r="KKU202" s="4"/>
      <c r="KKV202" s="4"/>
      <c r="KKW202" s="4"/>
      <c r="KKX202" s="4"/>
      <c r="KKY202" s="4"/>
      <c r="KKZ202" s="4"/>
      <c r="KLA202" s="4"/>
      <c r="KLB202" s="4"/>
      <c r="KLC202" s="4"/>
      <c r="KLD202" s="4"/>
      <c r="KLE202" s="4"/>
      <c r="KLF202" s="4"/>
      <c r="KLG202" s="4"/>
      <c r="KLH202" s="4"/>
      <c r="KLI202" s="4"/>
      <c r="KLJ202" s="4"/>
      <c r="KLK202" s="4"/>
      <c r="KLL202" s="4"/>
      <c r="KLM202" s="4"/>
      <c r="KLN202" s="4"/>
      <c r="KLO202" s="4"/>
      <c r="KLP202" s="4"/>
      <c r="KLQ202" s="4"/>
      <c r="KLR202" s="4"/>
      <c r="KLS202" s="4"/>
      <c r="KLT202" s="4"/>
      <c r="KLU202" s="4"/>
      <c r="KLV202" s="4"/>
      <c r="KLW202" s="4"/>
      <c r="KLX202" s="4"/>
      <c r="KLY202" s="4"/>
      <c r="KLZ202" s="4"/>
      <c r="KMA202" s="4"/>
      <c r="KMB202" s="4"/>
      <c r="KMC202" s="4"/>
      <c r="KMD202" s="4"/>
      <c r="KME202" s="4"/>
      <c r="KMF202" s="4"/>
      <c r="KMG202" s="4"/>
      <c r="KMH202" s="4"/>
      <c r="KMI202" s="4"/>
      <c r="KMJ202" s="4"/>
      <c r="KMK202" s="4"/>
      <c r="KML202" s="4"/>
      <c r="KMM202" s="4"/>
      <c r="KMN202" s="4"/>
      <c r="KMO202" s="4"/>
      <c r="KMP202" s="4"/>
      <c r="KMQ202" s="4"/>
      <c r="KMR202" s="4"/>
      <c r="KMS202" s="4"/>
      <c r="KMT202" s="4"/>
      <c r="KMU202" s="4"/>
      <c r="KMV202" s="4"/>
      <c r="KMW202" s="4"/>
      <c r="KMX202" s="4"/>
      <c r="KMY202" s="4"/>
      <c r="KMZ202" s="4"/>
      <c r="KNA202" s="4"/>
      <c r="KNB202" s="4"/>
      <c r="KNC202" s="4"/>
      <c r="KND202" s="4"/>
      <c r="KNE202" s="4"/>
      <c r="KNF202" s="4"/>
      <c r="KNG202" s="4"/>
      <c r="KNH202" s="4"/>
      <c r="KNI202" s="4"/>
      <c r="KNJ202" s="4"/>
      <c r="KNK202" s="4"/>
      <c r="KNL202" s="4"/>
      <c r="KNM202" s="4"/>
      <c r="KNN202" s="4"/>
      <c r="KNO202" s="4"/>
      <c r="KNP202" s="4"/>
      <c r="KNQ202" s="4"/>
      <c r="KNR202" s="4"/>
      <c r="KNS202" s="4"/>
      <c r="KNT202" s="4"/>
      <c r="KNU202" s="4"/>
      <c r="KNV202" s="4"/>
      <c r="KNW202" s="4"/>
      <c r="KNX202" s="4"/>
      <c r="KNY202" s="4"/>
      <c r="KNZ202" s="4"/>
      <c r="KOA202" s="4"/>
      <c r="KOB202" s="4"/>
      <c r="KOC202" s="4"/>
      <c r="KOD202" s="4"/>
      <c r="KOE202" s="4"/>
      <c r="KOF202" s="4"/>
      <c r="KOG202" s="4"/>
      <c r="KOH202" s="4"/>
      <c r="KOI202" s="4"/>
      <c r="KOJ202" s="4"/>
      <c r="KOK202" s="4"/>
      <c r="KOL202" s="4"/>
      <c r="KOM202" s="4"/>
      <c r="KON202" s="4"/>
      <c r="KOO202" s="4"/>
      <c r="KOP202" s="4"/>
      <c r="KOQ202" s="4"/>
      <c r="KOR202" s="4"/>
      <c r="KOS202" s="4"/>
      <c r="KOT202" s="4"/>
      <c r="KOU202" s="4"/>
      <c r="KOV202" s="4"/>
      <c r="KOW202" s="4"/>
      <c r="KOX202" s="4"/>
      <c r="KOY202" s="4"/>
      <c r="KOZ202" s="4"/>
      <c r="KPA202" s="4"/>
      <c r="KPB202" s="4"/>
      <c r="KPC202" s="4"/>
      <c r="KPD202" s="4"/>
      <c r="KPE202" s="4"/>
      <c r="KPF202" s="4"/>
      <c r="KPG202" s="4"/>
      <c r="KPH202" s="4"/>
      <c r="KPI202" s="4"/>
      <c r="KPJ202" s="4"/>
      <c r="KPK202" s="4"/>
      <c r="KPL202" s="4"/>
      <c r="KPM202" s="4"/>
      <c r="KPN202" s="4"/>
      <c r="KPO202" s="4"/>
      <c r="KPP202" s="4"/>
      <c r="KPQ202" s="4"/>
      <c r="KPR202" s="4"/>
      <c r="KPS202" s="4"/>
      <c r="KPT202" s="4"/>
      <c r="KPU202" s="4"/>
      <c r="KPV202" s="4"/>
      <c r="KPW202" s="4"/>
      <c r="KPX202" s="4"/>
      <c r="KPY202" s="4"/>
      <c r="KPZ202" s="4"/>
      <c r="KQA202" s="4"/>
      <c r="KQB202" s="4"/>
      <c r="KQC202" s="4"/>
      <c r="KQD202" s="4"/>
      <c r="KQE202" s="4"/>
      <c r="KQF202" s="4"/>
      <c r="KQG202" s="4"/>
      <c r="KQH202" s="4"/>
      <c r="KQI202" s="4"/>
      <c r="KQJ202" s="4"/>
      <c r="KQK202" s="4"/>
      <c r="KQL202" s="4"/>
      <c r="KQM202" s="4"/>
      <c r="KQN202" s="4"/>
      <c r="KQO202" s="4"/>
      <c r="KQP202" s="4"/>
      <c r="KQQ202" s="4"/>
      <c r="KQR202" s="4"/>
      <c r="KQS202" s="4"/>
      <c r="KQT202" s="4"/>
      <c r="KQU202" s="4"/>
      <c r="KQV202" s="4"/>
      <c r="KQW202" s="4"/>
      <c r="KQX202" s="4"/>
      <c r="KQY202" s="4"/>
      <c r="KQZ202" s="4"/>
      <c r="KRA202" s="4"/>
      <c r="KRB202" s="4"/>
      <c r="KRC202" s="4"/>
      <c r="KRD202" s="4"/>
      <c r="KRE202" s="4"/>
      <c r="KRF202" s="4"/>
      <c r="KRG202" s="4"/>
      <c r="KRH202" s="4"/>
      <c r="KRI202" s="4"/>
      <c r="KRJ202" s="4"/>
      <c r="KRK202" s="4"/>
      <c r="KRL202" s="4"/>
      <c r="KRM202" s="4"/>
      <c r="KRN202" s="4"/>
      <c r="KRO202" s="4"/>
      <c r="KRP202" s="4"/>
      <c r="KRQ202" s="4"/>
      <c r="KRR202" s="4"/>
      <c r="KRS202" s="4"/>
      <c r="KRT202" s="4"/>
      <c r="KRU202" s="4"/>
      <c r="KRV202" s="4"/>
      <c r="KRW202" s="4"/>
      <c r="KRX202" s="4"/>
      <c r="KRY202" s="4"/>
      <c r="KRZ202" s="4"/>
      <c r="KSA202" s="4"/>
      <c r="KSB202" s="4"/>
      <c r="KSC202" s="4"/>
      <c r="KSD202" s="4"/>
      <c r="KSE202" s="4"/>
      <c r="KSF202" s="4"/>
      <c r="KSG202" s="4"/>
      <c r="KSH202" s="4"/>
      <c r="KSI202" s="4"/>
      <c r="KSJ202" s="4"/>
      <c r="KSK202" s="4"/>
      <c r="KSL202" s="4"/>
      <c r="KSM202" s="4"/>
      <c r="KSN202" s="4"/>
      <c r="KSO202" s="4"/>
      <c r="KSP202" s="4"/>
      <c r="KSQ202" s="4"/>
      <c r="KSR202" s="4"/>
      <c r="KSS202" s="4"/>
      <c r="KST202" s="4"/>
      <c r="KSU202" s="4"/>
      <c r="KSV202" s="4"/>
      <c r="KSW202" s="4"/>
      <c r="KSX202" s="4"/>
      <c r="KSY202" s="4"/>
      <c r="KSZ202" s="4"/>
      <c r="KTA202" s="4"/>
      <c r="KTB202" s="4"/>
      <c r="KTC202" s="4"/>
      <c r="KTD202" s="4"/>
      <c r="KTE202" s="4"/>
      <c r="KTF202" s="4"/>
      <c r="KTG202" s="4"/>
      <c r="KTH202" s="4"/>
      <c r="KTI202" s="4"/>
      <c r="KTJ202" s="4"/>
      <c r="KTK202" s="4"/>
      <c r="KTL202" s="4"/>
      <c r="KTM202" s="4"/>
      <c r="KTN202" s="4"/>
      <c r="KTO202" s="4"/>
      <c r="KTP202" s="4"/>
      <c r="KTQ202" s="4"/>
      <c r="KTR202" s="4"/>
      <c r="KTS202" s="4"/>
      <c r="KTT202" s="4"/>
      <c r="KTU202" s="4"/>
      <c r="KTV202" s="4"/>
      <c r="KTW202" s="4"/>
      <c r="KTX202" s="4"/>
      <c r="KTY202" s="4"/>
      <c r="KTZ202" s="4"/>
      <c r="KUA202" s="4"/>
      <c r="KUB202" s="4"/>
      <c r="KUC202" s="4"/>
      <c r="KUD202" s="4"/>
      <c r="KUE202" s="4"/>
      <c r="KUF202" s="4"/>
      <c r="KUG202" s="4"/>
      <c r="KUH202" s="4"/>
      <c r="KUI202" s="4"/>
      <c r="KUJ202" s="4"/>
      <c r="KUK202" s="4"/>
      <c r="KUL202" s="4"/>
      <c r="KUM202" s="4"/>
      <c r="KUN202" s="4"/>
      <c r="KUO202" s="4"/>
      <c r="KUP202" s="4"/>
      <c r="KUQ202" s="4"/>
      <c r="KUR202" s="4"/>
      <c r="KUS202" s="4"/>
      <c r="KUT202" s="4"/>
      <c r="KUU202" s="4"/>
      <c r="KUV202" s="4"/>
      <c r="KUW202" s="4"/>
      <c r="KUX202" s="4"/>
      <c r="KUY202" s="4"/>
      <c r="KUZ202" s="4"/>
      <c r="KVA202" s="4"/>
      <c r="KVB202" s="4"/>
      <c r="KVC202" s="4"/>
      <c r="KVD202" s="4"/>
      <c r="KVE202" s="4"/>
      <c r="KVF202" s="4"/>
      <c r="KVG202" s="4"/>
      <c r="KVH202" s="4"/>
      <c r="KVI202" s="4"/>
      <c r="KVJ202" s="4"/>
      <c r="KVK202" s="4"/>
      <c r="KVL202" s="4"/>
      <c r="KVM202" s="4"/>
      <c r="KVN202" s="4"/>
      <c r="KVO202" s="4"/>
      <c r="KVP202" s="4"/>
      <c r="KVQ202" s="4"/>
      <c r="KVR202" s="4"/>
      <c r="KVS202" s="4"/>
      <c r="KVT202" s="4"/>
      <c r="KVU202" s="4"/>
      <c r="KVV202" s="4"/>
      <c r="KVW202" s="4"/>
      <c r="KVX202" s="4"/>
      <c r="KVY202" s="4"/>
      <c r="KVZ202" s="4"/>
      <c r="KWA202" s="4"/>
      <c r="KWB202" s="4"/>
      <c r="KWC202" s="4"/>
      <c r="KWD202" s="4"/>
      <c r="KWE202" s="4"/>
      <c r="KWF202" s="4"/>
      <c r="KWG202" s="4"/>
      <c r="KWH202" s="4"/>
      <c r="KWI202" s="4"/>
      <c r="KWJ202" s="4"/>
      <c r="KWK202" s="4"/>
      <c r="KWL202" s="4"/>
      <c r="KWM202" s="4"/>
      <c r="KWN202" s="4"/>
      <c r="KWO202" s="4"/>
      <c r="KWP202" s="4"/>
      <c r="KWQ202" s="4"/>
      <c r="KWR202" s="4"/>
      <c r="KWS202" s="4"/>
      <c r="KWT202" s="4"/>
      <c r="KWU202" s="4"/>
      <c r="KWV202" s="4"/>
      <c r="KWW202" s="4"/>
      <c r="KWX202" s="4"/>
      <c r="KWY202" s="4"/>
      <c r="KWZ202" s="4"/>
      <c r="KXA202" s="4"/>
      <c r="KXB202" s="4"/>
      <c r="KXC202" s="4"/>
      <c r="KXD202" s="4"/>
      <c r="KXE202" s="4"/>
      <c r="KXF202" s="4"/>
      <c r="KXG202" s="4"/>
      <c r="KXH202" s="4"/>
      <c r="KXI202" s="4"/>
      <c r="KXJ202" s="4"/>
      <c r="KXK202" s="4"/>
      <c r="KXL202" s="4"/>
      <c r="KXM202" s="4"/>
      <c r="KXN202" s="4"/>
      <c r="KXO202" s="4"/>
      <c r="KXP202" s="4"/>
      <c r="KXQ202" s="4"/>
      <c r="KXR202" s="4"/>
      <c r="KXS202" s="4"/>
      <c r="KXT202" s="4"/>
      <c r="KXU202" s="4"/>
      <c r="KXV202" s="4"/>
      <c r="KXW202" s="4"/>
      <c r="KXX202" s="4"/>
      <c r="KXY202" s="4"/>
      <c r="KXZ202" s="4"/>
      <c r="KYA202" s="4"/>
      <c r="KYB202" s="4"/>
      <c r="KYC202" s="4"/>
      <c r="KYD202" s="4"/>
      <c r="KYE202" s="4"/>
      <c r="KYF202" s="4"/>
      <c r="KYG202" s="4"/>
      <c r="KYH202" s="4"/>
      <c r="KYI202" s="4"/>
      <c r="KYJ202" s="4"/>
      <c r="KYK202" s="4"/>
      <c r="KYL202" s="4"/>
      <c r="KYM202" s="4"/>
      <c r="KYN202" s="4"/>
      <c r="KYO202" s="4"/>
      <c r="KYP202" s="4"/>
      <c r="KYQ202" s="4"/>
      <c r="KYR202" s="4"/>
      <c r="KYS202" s="4"/>
      <c r="KYT202" s="4"/>
      <c r="KYU202" s="4"/>
      <c r="KYV202" s="4"/>
      <c r="KYW202" s="4"/>
      <c r="KYX202" s="4"/>
      <c r="KYY202" s="4"/>
      <c r="KYZ202" s="4"/>
      <c r="KZA202" s="4"/>
      <c r="KZB202" s="4"/>
      <c r="KZC202" s="4"/>
      <c r="KZD202" s="4"/>
      <c r="KZE202" s="4"/>
      <c r="KZF202" s="4"/>
      <c r="KZG202" s="4"/>
      <c r="KZH202" s="4"/>
      <c r="KZI202" s="4"/>
      <c r="KZJ202" s="4"/>
      <c r="KZK202" s="4"/>
      <c r="KZL202" s="4"/>
      <c r="KZM202" s="4"/>
      <c r="KZN202" s="4"/>
      <c r="KZO202" s="4"/>
      <c r="KZP202" s="4"/>
      <c r="KZQ202" s="4"/>
      <c r="KZR202" s="4"/>
      <c r="KZS202" s="4"/>
      <c r="KZT202" s="4"/>
      <c r="KZU202" s="4"/>
      <c r="KZV202" s="4"/>
      <c r="KZW202" s="4"/>
      <c r="KZX202" s="4"/>
      <c r="KZY202" s="4"/>
      <c r="KZZ202" s="4"/>
      <c r="LAA202" s="4"/>
      <c r="LAB202" s="4"/>
      <c r="LAC202" s="4"/>
      <c r="LAD202" s="4"/>
      <c r="LAE202" s="4"/>
      <c r="LAF202" s="4"/>
      <c r="LAG202" s="4"/>
      <c r="LAH202" s="4"/>
      <c r="LAI202" s="4"/>
      <c r="LAJ202" s="4"/>
      <c r="LAK202" s="4"/>
      <c r="LAL202" s="4"/>
      <c r="LAM202" s="4"/>
      <c r="LAN202" s="4"/>
      <c r="LAO202" s="4"/>
      <c r="LAP202" s="4"/>
      <c r="LAQ202" s="4"/>
      <c r="LAR202" s="4"/>
      <c r="LAS202" s="4"/>
      <c r="LAT202" s="4"/>
      <c r="LAU202" s="4"/>
      <c r="LAV202" s="4"/>
      <c r="LAW202" s="4"/>
      <c r="LAX202" s="4"/>
      <c r="LAY202" s="4"/>
      <c r="LAZ202" s="4"/>
      <c r="LBA202" s="4"/>
      <c r="LBB202" s="4"/>
      <c r="LBC202" s="4"/>
      <c r="LBD202" s="4"/>
      <c r="LBE202" s="4"/>
      <c r="LBF202" s="4"/>
      <c r="LBG202" s="4"/>
      <c r="LBH202" s="4"/>
      <c r="LBI202" s="4"/>
      <c r="LBJ202" s="4"/>
      <c r="LBK202" s="4"/>
      <c r="LBL202" s="4"/>
      <c r="LBM202" s="4"/>
      <c r="LBN202" s="4"/>
      <c r="LBO202" s="4"/>
      <c r="LBP202" s="4"/>
      <c r="LBQ202" s="4"/>
      <c r="LBR202" s="4"/>
      <c r="LBS202" s="4"/>
      <c r="LBT202" s="4"/>
      <c r="LBU202" s="4"/>
      <c r="LBV202" s="4"/>
      <c r="LBW202" s="4"/>
      <c r="LBX202" s="4"/>
      <c r="LBY202" s="4"/>
      <c r="LBZ202" s="4"/>
      <c r="LCA202" s="4"/>
      <c r="LCB202" s="4"/>
      <c r="LCC202" s="4"/>
      <c r="LCD202" s="4"/>
      <c r="LCE202" s="4"/>
      <c r="LCF202" s="4"/>
      <c r="LCG202" s="4"/>
      <c r="LCH202" s="4"/>
      <c r="LCI202" s="4"/>
      <c r="LCJ202" s="4"/>
      <c r="LCK202" s="4"/>
      <c r="LCL202" s="4"/>
      <c r="LCM202" s="4"/>
      <c r="LCN202" s="4"/>
      <c r="LCO202" s="4"/>
      <c r="LCP202" s="4"/>
      <c r="LCQ202" s="4"/>
      <c r="LCR202" s="4"/>
      <c r="LCS202" s="4"/>
      <c r="LCT202" s="4"/>
      <c r="LCU202" s="4"/>
      <c r="LCV202" s="4"/>
      <c r="LCW202" s="4"/>
      <c r="LCX202" s="4"/>
      <c r="LCY202" s="4"/>
      <c r="LCZ202" s="4"/>
      <c r="LDA202" s="4"/>
      <c r="LDB202" s="4"/>
      <c r="LDC202" s="4"/>
      <c r="LDD202" s="4"/>
      <c r="LDE202" s="4"/>
      <c r="LDF202" s="4"/>
      <c r="LDG202" s="4"/>
      <c r="LDH202" s="4"/>
      <c r="LDI202" s="4"/>
      <c r="LDJ202" s="4"/>
      <c r="LDK202" s="4"/>
      <c r="LDL202" s="4"/>
      <c r="LDM202" s="4"/>
      <c r="LDN202" s="4"/>
      <c r="LDO202" s="4"/>
      <c r="LDP202" s="4"/>
      <c r="LDQ202" s="4"/>
      <c r="LDR202" s="4"/>
      <c r="LDS202" s="4"/>
      <c r="LDT202" s="4"/>
      <c r="LDU202" s="4"/>
      <c r="LDV202" s="4"/>
      <c r="LDW202" s="4"/>
      <c r="LDX202" s="4"/>
      <c r="LDY202" s="4"/>
      <c r="LDZ202" s="4"/>
      <c r="LEA202" s="4"/>
      <c r="LEB202" s="4"/>
      <c r="LEC202" s="4"/>
      <c r="LED202" s="4"/>
      <c r="LEE202" s="4"/>
      <c r="LEF202" s="4"/>
      <c r="LEG202" s="4"/>
      <c r="LEH202" s="4"/>
      <c r="LEI202" s="4"/>
      <c r="LEJ202" s="4"/>
      <c r="LEK202" s="4"/>
      <c r="LEL202" s="4"/>
      <c r="LEM202" s="4"/>
      <c r="LEN202" s="4"/>
      <c r="LEO202" s="4"/>
      <c r="LEP202" s="4"/>
      <c r="LEQ202" s="4"/>
      <c r="LER202" s="4"/>
      <c r="LES202" s="4"/>
      <c r="LET202" s="4"/>
      <c r="LEU202" s="4"/>
      <c r="LEV202" s="4"/>
      <c r="LEW202" s="4"/>
      <c r="LEX202" s="4"/>
      <c r="LEY202" s="4"/>
      <c r="LEZ202" s="4"/>
      <c r="LFA202" s="4"/>
      <c r="LFB202" s="4"/>
      <c r="LFC202" s="4"/>
      <c r="LFD202" s="4"/>
      <c r="LFE202" s="4"/>
      <c r="LFF202" s="4"/>
      <c r="LFG202" s="4"/>
      <c r="LFH202" s="4"/>
      <c r="LFI202" s="4"/>
      <c r="LFJ202" s="4"/>
      <c r="LFK202" s="4"/>
      <c r="LFL202" s="4"/>
      <c r="LFM202" s="4"/>
      <c r="LFN202" s="4"/>
      <c r="LFO202" s="4"/>
      <c r="LFP202" s="4"/>
      <c r="LFQ202" s="4"/>
      <c r="LFR202" s="4"/>
      <c r="LFS202" s="4"/>
      <c r="LFT202" s="4"/>
      <c r="LFU202" s="4"/>
      <c r="LFV202" s="4"/>
      <c r="LFW202" s="4"/>
      <c r="LFX202" s="4"/>
      <c r="LFY202" s="4"/>
      <c r="LFZ202" s="4"/>
      <c r="LGA202" s="4"/>
      <c r="LGB202" s="4"/>
      <c r="LGC202" s="4"/>
      <c r="LGD202" s="4"/>
      <c r="LGE202" s="4"/>
      <c r="LGF202" s="4"/>
      <c r="LGG202" s="4"/>
      <c r="LGH202" s="4"/>
      <c r="LGI202" s="4"/>
      <c r="LGJ202" s="4"/>
      <c r="LGK202" s="4"/>
      <c r="LGL202" s="4"/>
      <c r="LGM202" s="4"/>
      <c r="LGN202" s="4"/>
      <c r="LGO202" s="4"/>
      <c r="LGP202" s="4"/>
      <c r="LGQ202" s="4"/>
      <c r="LGR202" s="4"/>
      <c r="LGS202" s="4"/>
      <c r="LGT202" s="4"/>
      <c r="LGU202" s="4"/>
      <c r="LGV202" s="4"/>
      <c r="LGW202" s="4"/>
      <c r="LGX202" s="4"/>
      <c r="LGY202" s="4"/>
      <c r="LGZ202" s="4"/>
      <c r="LHA202" s="4"/>
      <c r="LHB202" s="4"/>
      <c r="LHC202" s="4"/>
      <c r="LHD202" s="4"/>
      <c r="LHE202" s="4"/>
      <c r="LHF202" s="4"/>
      <c r="LHG202" s="4"/>
      <c r="LHH202" s="4"/>
      <c r="LHI202" s="4"/>
      <c r="LHJ202" s="4"/>
      <c r="LHK202" s="4"/>
      <c r="LHL202" s="4"/>
      <c r="LHM202" s="4"/>
      <c r="LHN202" s="4"/>
      <c r="LHO202" s="4"/>
      <c r="LHP202" s="4"/>
      <c r="LHQ202" s="4"/>
      <c r="LHR202" s="4"/>
      <c r="LHS202" s="4"/>
      <c r="LHT202" s="4"/>
      <c r="LHU202" s="4"/>
      <c r="LHV202" s="4"/>
      <c r="LHW202" s="4"/>
      <c r="LHX202" s="4"/>
      <c r="LHY202" s="4"/>
      <c r="LHZ202" s="4"/>
      <c r="LIA202" s="4"/>
      <c r="LIB202" s="4"/>
      <c r="LIC202" s="4"/>
      <c r="LID202" s="4"/>
      <c r="LIE202" s="4"/>
      <c r="LIF202" s="4"/>
      <c r="LIG202" s="4"/>
      <c r="LIH202" s="4"/>
      <c r="LII202" s="4"/>
      <c r="LIJ202" s="4"/>
      <c r="LIK202" s="4"/>
      <c r="LIL202" s="4"/>
      <c r="LIM202" s="4"/>
      <c r="LIN202" s="4"/>
      <c r="LIO202" s="4"/>
      <c r="LIP202" s="4"/>
      <c r="LIQ202" s="4"/>
      <c r="LIR202" s="4"/>
      <c r="LIS202" s="4"/>
      <c r="LIT202" s="4"/>
      <c r="LIU202" s="4"/>
      <c r="LIV202" s="4"/>
      <c r="LIW202" s="4"/>
      <c r="LIX202" s="4"/>
      <c r="LIY202" s="4"/>
      <c r="LIZ202" s="4"/>
      <c r="LJA202" s="4"/>
      <c r="LJB202" s="4"/>
      <c r="LJC202" s="4"/>
      <c r="LJD202" s="4"/>
      <c r="LJE202" s="4"/>
      <c r="LJF202" s="4"/>
      <c r="LJG202" s="4"/>
      <c r="LJH202" s="4"/>
      <c r="LJI202" s="4"/>
      <c r="LJJ202" s="4"/>
      <c r="LJK202" s="4"/>
      <c r="LJL202" s="4"/>
      <c r="LJM202" s="4"/>
      <c r="LJN202" s="4"/>
      <c r="LJO202" s="4"/>
      <c r="LJP202" s="4"/>
      <c r="LJQ202" s="4"/>
      <c r="LJR202" s="4"/>
      <c r="LJS202" s="4"/>
      <c r="LJT202" s="4"/>
      <c r="LJU202" s="4"/>
      <c r="LJV202" s="4"/>
      <c r="LJW202" s="4"/>
      <c r="LJX202" s="4"/>
      <c r="LJY202" s="4"/>
      <c r="LJZ202" s="4"/>
      <c r="LKA202" s="4"/>
      <c r="LKB202" s="4"/>
      <c r="LKC202" s="4"/>
      <c r="LKD202" s="4"/>
      <c r="LKE202" s="4"/>
      <c r="LKF202" s="4"/>
      <c r="LKG202" s="4"/>
      <c r="LKH202" s="4"/>
      <c r="LKI202" s="4"/>
      <c r="LKJ202" s="4"/>
      <c r="LKK202" s="4"/>
      <c r="LKL202" s="4"/>
      <c r="LKM202" s="4"/>
      <c r="LKN202" s="4"/>
      <c r="LKO202" s="4"/>
      <c r="LKP202" s="4"/>
      <c r="LKQ202" s="4"/>
      <c r="LKR202" s="4"/>
      <c r="LKS202" s="4"/>
      <c r="LKT202" s="4"/>
      <c r="LKU202" s="4"/>
      <c r="LKV202" s="4"/>
      <c r="LKW202" s="4"/>
      <c r="LKX202" s="4"/>
      <c r="LKY202" s="4"/>
      <c r="LKZ202" s="4"/>
      <c r="LLA202" s="4"/>
      <c r="LLB202" s="4"/>
      <c r="LLC202" s="4"/>
      <c r="LLD202" s="4"/>
      <c r="LLE202" s="4"/>
      <c r="LLF202" s="4"/>
      <c r="LLG202" s="4"/>
      <c r="LLH202" s="4"/>
      <c r="LLI202" s="4"/>
      <c r="LLJ202" s="4"/>
      <c r="LLK202" s="4"/>
      <c r="LLL202" s="4"/>
      <c r="LLM202" s="4"/>
      <c r="LLN202" s="4"/>
      <c r="LLO202" s="4"/>
      <c r="LLP202" s="4"/>
      <c r="LLQ202" s="4"/>
      <c r="LLR202" s="4"/>
      <c r="LLS202" s="4"/>
      <c r="LLT202" s="4"/>
      <c r="LLU202" s="4"/>
      <c r="LLV202" s="4"/>
      <c r="LLW202" s="4"/>
      <c r="LLX202" s="4"/>
      <c r="LLY202" s="4"/>
      <c r="LLZ202" s="4"/>
      <c r="LMA202" s="4"/>
      <c r="LMB202" s="4"/>
      <c r="LMC202" s="4"/>
      <c r="LMD202" s="4"/>
      <c r="LME202" s="4"/>
      <c r="LMF202" s="4"/>
      <c r="LMG202" s="4"/>
      <c r="LMH202" s="4"/>
      <c r="LMI202" s="4"/>
      <c r="LMJ202" s="4"/>
      <c r="LMK202" s="4"/>
      <c r="LML202" s="4"/>
      <c r="LMM202" s="4"/>
      <c r="LMN202" s="4"/>
      <c r="LMO202" s="4"/>
      <c r="LMP202" s="4"/>
      <c r="LMQ202" s="4"/>
      <c r="LMR202" s="4"/>
      <c r="LMS202" s="4"/>
      <c r="LMT202" s="4"/>
      <c r="LMU202" s="4"/>
      <c r="LMV202" s="4"/>
      <c r="LMW202" s="4"/>
      <c r="LMX202" s="4"/>
      <c r="LMY202" s="4"/>
      <c r="LMZ202" s="4"/>
      <c r="LNA202" s="4"/>
      <c r="LNB202" s="4"/>
      <c r="LNC202" s="4"/>
      <c r="LND202" s="4"/>
      <c r="LNE202" s="4"/>
      <c r="LNF202" s="4"/>
      <c r="LNG202" s="4"/>
      <c r="LNH202" s="4"/>
      <c r="LNI202" s="4"/>
      <c r="LNJ202" s="4"/>
      <c r="LNK202" s="4"/>
      <c r="LNL202" s="4"/>
      <c r="LNM202" s="4"/>
      <c r="LNN202" s="4"/>
      <c r="LNO202" s="4"/>
      <c r="LNP202" s="4"/>
      <c r="LNQ202" s="4"/>
      <c r="LNR202" s="4"/>
      <c r="LNS202" s="4"/>
      <c r="LNT202" s="4"/>
      <c r="LNU202" s="4"/>
      <c r="LNV202" s="4"/>
      <c r="LNW202" s="4"/>
      <c r="LNX202" s="4"/>
      <c r="LNY202" s="4"/>
      <c r="LNZ202" s="4"/>
      <c r="LOA202" s="4"/>
      <c r="LOB202" s="4"/>
      <c r="LOC202" s="4"/>
      <c r="LOD202" s="4"/>
      <c r="LOE202" s="4"/>
      <c r="LOF202" s="4"/>
      <c r="LOG202" s="4"/>
      <c r="LOH202" s="4"/>
      <c r="LOI202" s="4"/>
      <c r="LOJ202" s="4"/>
      <c r="LOK202" s="4"/>
      <c r="LOL202" s="4"/>
      <c r="LOM202" s="4"/>
      <c r="LON202" s="4"/>
      <c r="LOO202" s="4"/>
      <c r="LOP202" s="4"/>
      <c r="LOQ202" s="4"/>
      <c r="LOR202" s="4"/>
      <c r="LOS202" s="4"/>
      <c r="LOT202" s="4"/>
      <c r="LOU202" s="4"/>
      <c r="LOV202" s="4"/>
      <c r="LOW202" s="4"/>
      <c r="LOX202" s="4"/>
      <c r="LOY202" s="4"/>
      <c r="LOZ202" s="4"/>
      <c r="LPA202" s="4"/>
      <c r="LPB202" s="4"/>
      <c r="LPC202" s="4"/>
      <c r="LPD202" s="4"/>
      <c r="LPE202" s="4"/>
      <c r="LPF202" s="4"/>
      <c r="LPG202" s="4"/>
      <c r="LPH202" s="4"/>
      <c r="LPI202" s="4"/>
      <c r="LPJ202" s="4"/>
      <c r="LPK202" s="4"/>
      <c r="LPL202" s="4"/>
      <c r="LPM202" s="4"/>
      <c r="LPN202" s="4"/>
      <c r="LPO202" s="4"/>
      <c r="LPP202" s="4"/>
      <c r="LPQ202" s="4"/>
      <c r="LPR202" s="4"/>
      <c r="LPS202" s="4"/>
      <c r="LPT202" s="4"/>
      <c r="LPU202" s="4"/>
      <c r="LPV202" s="4"/>
      <c r="LPW202" s="4"/>
      <c r="LPX202" s="4"/>
      <c r="LPY202" s="4"/>
      <c r="LPZ202" s="4"/>
      <c r="LQA202" s="4"/>
      <c r="LQB202" s="4"/>
      <c r="LQC202" s="4"/>
      <c r="LQD202" s="4"/>
      <c r="LQE202" s="4"/>
      <c r="LQF202" s="4"/>
      <c r="LQG202" s="4"/>
      <c r="LQH202" s="4"/>
      <c r="LQI202" s="4"/>
      <c r="LQJ202" s="4"/>
      <c r="LQK202" s="4"/>
      <c r="LQL202" s="4"/>
      <c r="LQM202" s="4"/>
      <c r="LQN202" s="4"/>
      <c r="LQO202" s="4"/>
      <c r="LQP202" s="4"/>
      <c r="LQQ202" s="4"/>
      <c r="LQR202" s="4"/>
      <c r="LQS202" s="4"/>
      <c r="LQT202" s="4"/>
      <c r="LQU202" s="4"/>
      <c r="LQV202" s="4"/>
      <c r="LQW202" s="4"/>
      <c r="LQX202" s="4"/>
      <c r="LQY202" s="4"/>
      <c r="LQZ202" s="4"/>
      <c r="LRA202" s="4"/>
      <c r="LRB202" s="4"/>
      <c r="LRC202" s="4"/>
      <c r="LRD202" s="4"/>
      <c r="LRE202" s="4"/>
      <c r="LRF202" s="4"/>
      <c r="LRG202" s="4"/>
      <c r="LRH202" s="4"/>
      <c r="LRI202" s="4"/>
      <c r="LRJ202" s="4"/>
      <c r="LRK202" s="4"/>
      <c r="LRL202" s="4"/>
      <c r="LRM202" s="4"/>
      <c r="LRN202" s="4"/>
      <c r="LRO202" s="4"/>
      <c r="LRP202" s="4"/>
      <c r="LRQ202" s="4"/>
      <c r="LRR202" s="4"/>
      <c r="LRS202" s="4"/>
      <c r="LRT202" s="4"/>
      <c r="LRU202" s="4"/>
      <c r="LRV202" s="4"/>
      <c r="LRW202" s="4"/>
      <c r="LRX202" s="4"/>
      <c r="LRY202" s="4"/>
      <c r="LRZ202" s="4"/>
      <c r="LSA202" s="4"/>
      <c r="LSB202" s="4"/>
      <c r="LSC202" s="4"/>
      <c r="LSD202" s="4"/>
      <c r="LSE202" s="4"/>
      <c r="LSF202" s="4"/>
      <c r="LSG202" s="4"/>
      <c r="LSH202" s="4"/>
      <c r="LSI202" s="4"/>
      <c r="LSJ202" s="4"/>
      <c r="LSK202" s="4"/>
      <c r="LSL202" s="4"/>
      <c r="LSM202" s="4"/>
      <c r="LSN202" s="4"/>
      <c r="LSO202" s="4"/>
      <c r="LSP202" s="4"/>
      <c r="LSQ202" s="4"/>
      <c r="LSR202" s="4"/>
      <c r="LSS202" s="4"/>
      <c r="LST202" s="4"/>
      <c r="LSU202" s="4"/>
      <c r="LSV202" s="4"/>
      <c r="LSW202" s="4"/>
      <c r="LSX202" s="4"/>
      <c r="LSY202" s="4"/>
      <c r="LSZ202" s="4"/>
      <c r="LTA202" s="4"/>
      <c r="LTB202" s="4"/>
      <c r="LTC202" s="4"/>
      <c r="LTD202" s="4"/>
      <c r="LTE202" s="4"/>
      <c r="LTF202" s="4"/>
      <c r="LTG202" s="4"/>
      <c r="LTH202" s="4"/>
      <c r="LTI202" s="4"/>
      <c r="LTJ202" s="4"/>
      <c r="LTK202" s="4"/>
      <c r="LTL202" s="4"/>
      <c r="LTM202" s="4"/>
      <c r="LTN202" s="4"/>
      <c r="LTO202" s="4"/>
      <c r="LTP202" s="4"/>
      <c r="LTQ202" s="4"/>
      <c r="LTR202" s="4"/>
      <c r="LTS202" s="4"/>
      <c r="LTT202" s="4"/>
      <c r="LTU202" s="4"/>
      <c r="LTV202" s="4"/>
      <c r="LTW202" s="4"/>
      <c r="LTX202" s="4"/>
      <c r="LTY202" s="4"/>
      <c r="LTZ202" s="4"/>
      <c r="LUA202" s="4"/>
      <c r="LUB202" s="4"/>
      <c r="LUC202" s="4"/>
      <c r="LUD202" s="4"/>
      <c r="LUE202" s="4"/>
      <c r="LUF202" s="4"/>
      <c r="LUG202" s="4"/>
      <c r="LUH202" s="4"/>
      <c r="LUI202" s="4"/>
      <c r="LUJ202" s="4"/>
      <c r="LUK202" s="4"/>
      <c r="LUL202" s="4"/>
      <c r="LUM202" s="4"/>
      <c r="LUN202" s="4"/>
      <c r="LUO202" s="4"/>
      <c r="LUP202" s="4"/>
      <c r="LUQ202" s="4"/>
      <c r="LUR202" s="4"/>
      <c r="LUS202" s="4"/>
      <c r="LUT202" s="4"/>
      <c r="LUU202" s="4"/>
      <c r="LUV202" s="4"/>
      <c r="LUW202" s="4"/>
      <c r="LUX202" s="4"/>
      <c r="LUY202" s="4"/>
      <c r="LUZ202" s="4"/>
      <c r="LVA202" s="4"/>
      <c r="LVB202" s="4"/>
      <c r="LVC202" s="4"/>
      <c r="LVD202" s="4"/>
      <c r="LVE202" s="4"/>
      <c r="LVF202" s="4"/>
      <c r="LVG202" s="4"/>
      <c r="LVH202" s="4"/>
      <c r="LVI202" s="4"/>
      <c r="LVJ202" s="4"/>
      <c r="LVK202" s="4"/>
      <c r="LVL202" s="4"/>
      <c r="LVM202" s="4"/>
      <c r="LVN202" s="4"/>
      <c r="LVO202" s="4"/>
      <c r="LVP202" s="4"/>
      <c r="LVQ202" s="4"/>
      <c r="LVR202" s="4"/>
      <c r="LVS202" s="4"/>
      <c r="LVT202" s="4"/>
      <c r="LVU202" s="4"/>
      <c r="LVV202" s="4"/>
      <c r="LVW202" s="4"/>
      <c r="LVX202" s="4"/>
      <c r="LVY202" s="4"/>
      <c r="LVZ202" s="4"/>
      <c r="LWA202" s="4"/>
      <c r="LWB202" s="4"/>
      <c r="LWC202" s="4"/>
      <c r="LWD202" s="4"/>
      <c r="LWE202" s="4"/>
      <c r="LWF202" s="4"/>
      <c r="LWG202" s="4"/>
      <c r="LWH202" s="4"/>
      <c r="LWI202" s="4"/>
      <c r="LWJ202" s="4"/>
      <c r="LWK202" s="4"/>
      <c r="LWL202" s="4"/>
      <c r="LWM202" s="4"/>
      <c r="LWN202" s="4"/>
      <c r="LWO202" s="4"/>
      <c r="LWP202" s="4"/>
      <c r="LWQ202" s="4"/>
      <c r="LWR202" s="4"/>
      <c r="LWS202" s="4"/>
      <c r="LWT202" s="4"/>
      <c r="LWU202" s="4"/>
      <c r="LWV202" s="4"/>
      <c r="LWW202" s="4"/>
      <c r="LWX202" s="4"/>
      <c r="LWY202" s="4"/>
      <c r="LWZ202" s="4"/>
      <c r="LXA202" s="4"/>
      <c r="LXB202" s="4"/>
      <c r="LXC202" s="4"/>
      <c r="LXD202" s="4"/>
      <c r="LXE202" s="4"/>
      <c r="LXF202" s="4"/>
      <c r="LXG202" s="4"/>
      <c r="LXH202" s="4"/>
      <c r="LXI202" s="4"/>
      <c r="LXJ202" s="4"/>
      <c r="LXK202" s="4"/>
      <c r="LXL202" s="4"/>
      <c r="LXM202" s="4"/>
      <c r="LXN202" s="4"/>
      <c r="LXO202" s="4"/>
      <c r="LXP202" s="4"/>
      <c r="LXQ202" s="4"/>
      <c r="LXR202" s="4"/>
      <c r="LXS202" s="4"/>
      <c r="LXT202" s="4"/>
      <c r="LXU202" s="4"/>
      <c r="LXV202" s="4"/>
      <c r="LXW202" s="4"/>
      <c r="LXX202" s="4"/>
      <c r="LXY202" s="4"/>
      <c r="LXZ202" s="4"/>
      <c r="LYA202" s="4"/>
      <c r="LYB202" s="4"/>
      <c r="LYC202" s="4"/>
      <c r="LYD202" s="4"/>
      <c r="LYE202" s="4"/>
      <c r="LYF202" s="4"/>
      <c r="LYG202" s="4"/>
      <c r="LYH202" s="4"/>
      <c r="LYI202" s="4"/>
      <c r="LYJ202" s="4"/>
      <c r="LYK202" s="4"/>
      <c r="LYL202" s="4"/>
      <c r="LYM202" s="4"/>
      <c r="LYN202" s="4"/>
      <c r="LYO202" s="4"/>
      <c r="LYP202" s="4"/>
      <c r="LYQ202" s="4"/>
      <c r="LYR202" s="4"/>
      <c r="LYS202" s="4"/>
      <c r="LYT202" s="4"/>
      <c r="LYU202" s="4"/>
      <c r="LYV202" s="4"/>
      <c r="LYW202" s="4"/>
      <c r="LYX202" s="4"/>
      <c r="LYY202" s="4"/>
      <c r="LYZ202" s="4"/>
      <c r="LZA202" s="4"/>
      <c r="LZB202" s="4"/>
      <c r="LZC202" s="4"/>
      <c r="LZD202" s="4"/>
      <c r="LZE202" s="4"/>
      <c r="LZF202" s="4"/>
      <c r="LZG202" s="4"/>
      <c r="LZH202" s="4"/>
      <c r="LZI202" s="4"/>
      <c r="LZJ202" s="4"/>
      <c r="LZK202" s="4"/>
      <c r="LZL202" s="4"/>
      <c r="LZM202" s="4"/>
      <c r="LZN202" s="4"/>
      <c r="LZO202" s="4"/>
      <c r="LZP202" s="4"/>
      <c r="LZQ202" s="4"/>
      <c r="LZR202" s="4"/>
      <c r="LZS202" s="4"/>
      <c r="LZT202" s="4"/>
      <c r="LZU202" s="4"/>
      <c r="LZV202" s="4"/>
      <c r="LZW202" s="4"/>
      <c r="LZX202" s="4"/>
      <c r="LZY202" s="4"/>
      <c r="LZZ202" s="4"/>
      <c r="MAA202" s="4"/>
      <c r="MAB202" s="4"/>
      <c r="MAC202" s="4"/>
      <c r="MAD202" s="4"/>
      <c r="MAE202" s="4"/>
      <c r="MAF202" s="4"/>
      <c r="MAG202" s="4"/>
      <c r="MAH202" s="4"/>
      <c r="MAI202" s="4"/>
      <c r="MAJ202" s="4"/>
      <c r="MAK202" s="4"/>
      <c r="MAL202" s="4"/>
      <c r="MAM202" s="4"/>
      <c r="MAN202" s="4"/>
      <c r="MAO202" s="4"/>
      <c r="MAP202" s="4"/>
      <c r="MAQ202" s="4"/>
      <c r="MAR202" s="4"/>
      <c r="MAS202" s="4"/>
      <c r="MAT202" s="4"/>
      <c r="MAU202" s="4"/>
      <c r="MAV202" s="4"/>
      <c r="MAW202" s="4"/>
      <c r="MAX202" s="4"/>
      <c r="MAY202" s="4"/>
      <c r="MAZ202" s="4"/>
      <c r="MBA202" s="4"/>
      <c r="MBB202" s="4"/>
      <c r="MBC202" s="4"/>
      <c r="MBD202" s="4"/>
      <c r="MBE202" s="4"/>
      <c r="MBF202" s="4"/>
      <c r="MBG202" s="4"/>
      <c r="MBH202" s="4"/>
      <c r="MBI202" s="4"/>
      <c r="MBJ202" s="4"/>
      <c r="MBK202" s="4"/>
      <c r="MBL202" s="4"/>
      <c r="MBM202" s="4"/>
      <c r="MBN202" s="4"/>
      <c r="MBO202" s="4"/>
      <c r="MBP202" s="4"/>
      <c r="MBQ202" s="4"/>
      <c r="MBR202" s="4"/>
      <c r="MBS202" s="4"/>
      <c r="MBT202" s="4"/>
      <c r="MBU202" s="4"/>
      <c r="MBV202" s="4"/>
      <c r="MBW202" s="4"/>
      <c r="MBX202" s="4"/>
      <c r="MBY202" s="4"/>
      <c r="MBZ202" s="4"/>
      <c r="MCA202" s="4"/>
      <c r="MCB202" s="4"/>
      <c r="MCC202" s="4"/>
      <c r="MCD202" s="4"/>
      <c r="MCE202" s="4"/>
      <c r="MCF202" s="4"/>
      <c r="MCG202" s="4"/>
      <c r="MCH202" s="4"/>
      <c r="MCI202" s="4"/>
      <c r="MCJ202" s="4"/>
      <c r="MCK202" s="4"/>
      <c r="MCL202" s="4"/>
      <c r="MCM202" s="4"/>
      <c r="MCN202" s="4"/>
      <c r="MCO202" s="4"/>
      <c r="MCP202" s="4"/>
      <c r="MCQ202" s="4"/>
      <c r="MCR202" s="4"/>
      <c r="MCS202" s="4"/>
      <c r="MCT202" s="4"/>
      <c r="MCU202" s="4"/>
      <c r="MCV202" s="4"/>
      <c r="MCW202" s="4"/>
      <c r="MCX202" s="4"/>
      <c r="MCY202" s="4"/>
      <c r="MCZ202" s="4"/>
      <c r="MDA202" s="4"/>
      <c r="MDB202" s="4"/>
      <c r="MDC202" s="4"/>
      <c r="MDD202" s="4"/>
      <c r="MDE202" s="4"/>
      <c r="MDF202" s="4"/>
      <c r="MDG202" s="4"/>
      <c r="MDH202" s="4"/>
      <c r="MDI202" s="4"/>
      <c r="MDJ202" s="4"/>
      <c r="MDK202" s="4"/>
      <c r="MDL202" s="4"/>
      <c r="MDM202" s="4"/>
      <c r="MDN202" s="4"/>
      <c r="MDO202" s="4"/>
      <c r="MDP202" s="4"/>
      <c r="MDQ202" s="4"/>
      <c r="MDR202" s="4"/>
      <c r="MDS202" s="4"/>
      <c r="MDT202" s="4"/>
      <c r="MDU202" s="4"/>
      <c r="MDV202" s="4"/>
      <c r="MDW202" s="4"/>
      <c r="MDX202" s="4"/>
      <c r="MDY202" s="4"/>
      <c r="MDZ202" s="4"/>
      <c r="MEA202" s="4"/>
      <c r="MEB202" s="4"/>
      <c r="MEC202" s="4"/>
      <c r="MED202" s="4"/>
      <c r="MEE202" s="4"/>
      <c r="MEF202" s="4"/>
      <c r="MEG202" s="4"/>
      <c r="MEH202" s="4"/>
      <c r="MEI202" s="4"/>
      <c r="MEJ202" s="4"/>
      <c r="MEK202" s="4"/>
      <c r="MEL202" s="4"/>
      <c r="MEM202" s="4"/>
      <c r="MEN202" s="4"/>
      <c r="MEO202" s="4"/>
      <c r="MEP202" s="4"/>
      <c r="MEQ202" s="4"/>
      <c r="MER202" s="4"/>
      <c r="MES202" s="4"/>
      <c r="MET202" s="4"/>
      <c r="MEU202" s="4"/>
      <c r="MEV202" s="4"/>
      <c r="MEW202" s="4"/>
      <c r="MEX202" s="4"/>
      <c r="MEY202" s="4"/>
      <c r="MEZ202" s="4"/>
      <c r="MFA202" s="4"/>
      <c r="MFB202" s="4"/>
      <c r="MFC202" s="4"/>
      <c r="MFD202" s="4"/>
      <c r="MFE202" s="4"/>
      <c r="MFF202" s="4"/>
      <c r="MFG202" s="4"/>
      <c r="MFH202" s="4"/>
      <c r="MFI202" s="4"/>
      <c r="MFJ202" s="4"/>
      <c r="MFK202" s="4"/>
      <c r="MFL202" s="4"/>
      <c r="MFM202" s="4"/>
      <c r="MFN202" s="4"/>
      <c r="MFO202" s="4"/>
      <c r="MFP202" s="4"/>
      <c r="MFQ202" s="4"/>
      <c r="MFR202" s="4"/>
      <c r="MFS202" s="4"/>
      <c r="MFT202" s="4"/>
      <c r="MFU202" s="4"/>
      <c r="MFV202" s="4"/>
      <c r="MFW202" s="4"/>
      <c r="MFX202" s="4"/>
      <c r="MFY202" s="4"/>
      <c r="MFZ202" s="4"/>
      <c r="MGA202" s="4"/>
      <c r="MGB202" s="4"/>
      <c r="MGC202" s="4"/>
      <c r="MGD202" s="4"/>
      <c r="MGE202" s="4"/>
      <c r="MGF202" s="4"/>
      <c r="MGG202" s="4"/>
      <c r="MGH202" s="4"/>
      <c r="MGI202" s="4"/>
      <c r="MGJ202" s="4"/>
      <c r="MGK202" s="4"/>
      <c r="MGL202" s="4"/>
      <c r="MGM202" s="4"/>
      <c r="MGN202" s="4"/>
      <c r="MGO202" s="4"/>
      <c r="MGP202" s="4"/>
      <c r="MGQ202" s="4"/>
      <c r="MGR202" s="4"/>
      <c r="MGS202" s="4"/>
      <c r="MGT202" s="4"/>
      <c r="MGU202" s="4"/>
      <c r="MGV202" s="4"/>
      <c r="MGW202" s="4"/>
      <c r="MGX202" s="4"/>
      <c r="MGY202" s="4"/>
      <c r="MGZ202" s="4"/>
      <c r="MHA202" s="4"/>
      <c r="MHB202" s="4"/>
      <c r="MHC202" s="4"/>
      <c r="MHD202" s="4"/>
      <c r="MHE202" s="4"/>
      <c r="MHF202" s="4"/>
      <c r="MHG202" s="4"/>
      <c r="MHH202" s="4"/>
      <c r="MHI202" s="4"/>
      <c r="MHJ202" s="4"/>
      <c r="MHK202" s="4"/>
      <c r="MHL202" s="4"/>
      <c r="MHM202" s="4"/>
      <c r="MHN202" s="4"/>
      <c r="MHO202" s="4"/>
      <c r="MHP202" s="4"/>
      <c r="MHQ202" s="4"/>
      <c r="MHR202" s="4"/>
      <c r="MHS202" s="4"/>
      <c r="MHT202" s="4"/>
      <c r="MHU202" s="4"/>
      <c r="MHV202" s="4"/>
      <c r="MHW202" s="4"/>
      <c r="MHX202" s="4"/>
      <c r="MHY202" s="4"/>
      <c r="MHZ202" s="4"/>
      <c r="MIA202" s="4"/>
      <c r="MIB202" s="4"/>
      <c r="MIC202" s="4"/>
      <c r="MID202" s="4"/>
      <c r="MIE202" s="4"/>
      <c r="MIF202" s="4"/>
      <c r="MIG202" s="4"/>
      <c r="MIH202" s="4"/>
      <c r="MII202" s="4"/>
      <c r="MIJ202" s="4"/>
      <c r="MIK202" s="4"/>
      <c r="MIL202" s="4"/>
      <c r="MIM202" s="4"/>
      <c r="MIN202" s="4"/>
      <c r="MIO202" s="4"/>
      <c r="MIP202" s="4"/>
      <c r="MIQ202" s="4"/>
      <c r="MIR202" s="4"/>
      <c r="MIS202" s="4"/>
      <c r="MIT202" s="4"/>
      <c r="MIU202" s="4"/>
      <c r="MIV202" s="4"/>
      <c r="MIW202" s="4"/>
      <c r="MIX202" s="4"/>
      <c r="MIY202" s="4"/>
      <c r="MIZ202" s="4"/>
      <c r="MJA202" s="4"/>
      <c r="MJB202" s="4"/>
      <c r="MJC202" s="4"/>
      <c r="MJD202" s="4"/>
      <c r="MJE202" s="4"/>
      <c r="MJF202" s="4"/>
      <c r="MJG202" s="4"/>
      <c r="MJH202" s="4"/>
      <c r="MJI202" s="4"/>
      <c r="MJJ202" s="4"/>
      <c r="MJK202" s="4"/>
      <c r="MJL202" s="4"/>
      <c r="MJM202" s="4"/>
      <c r="MJN202" s="4"/>
      <c r="MJO202" s="4"/>
      <c r="MJP202" s="4"/>
      <c r="MJQ202" s="4"/>
      <c r="MJR202" s="4"/>
      <c r="MJS202" s="4"/>
      <c r="MJT202" s="4"/>
      <c r="MJU202" s="4"/>
      <c r="MJV202" s="4"/>
      <c r="MJW202" s="4"/>
      <c r="MJX202" s="4"/>
      <c r="MJY202" s="4"/>
      <c r="MJZ202" s="4"/>
      <c r="MKA202" s="4"/>
      <c r="MKB202" s="4"/>
      <c r="MKC202" s="4"/>
      <c r="MKD202" s="4"/>
      <c r="MKE202" s="4"/>
      <c r="MKF202" s="4"/>
      <c r="MKG202" s="4"/>
      <c r="MKH202" s="4"/>
      <c r="MKI202" s="4"/>
      <c r="MKJ202" s="4"/>
      <c r="MKK202" s="4"/>
      <c r="MKL202" s="4"/>
      <c r="MKM202" s="4"/>
      <c r="MKN202" s="4"/>
      <c r="MKO202" s="4"/>
      <c r="MKP202" s="4"/>
      <c r="MKQ202" s="4"/>
      <c r="MKR202" s="4"/>
      <c r="MKS202" s="4"/>
      <c r="MKT202" s="4"/>
      <c r="MKU202" s="4"/>
      <c r="MKV202" s="4"/>
      <c r="MKW202" s="4"/>
      <c r="MKX202" s="4"/>
      <c r="MKY202" s="4"/>
      <c r="MKZ202" s="4"/>
      <c r="MLA202" s="4"/>
      <c r="MLB202" s="4"/>
      <c r="MLC202" s="4"/>
      <c r="MLD202" s="4"/>
      <c r="MLE202" s="4"/>
      <c r="MLF202" s="4"/>
      <c r="MLG202" s="4"/>
      <c r="MLH202" s="4"/>
      <c r="MLI202" s="4"/>
      <c r="MLJ202" s="4"/>
      <c r="MLK202" s="4"/>
      <c r="MLL202" s="4"/>
      <c r="MLM202" s="4"/>
      <c r="MLN202" s="4"/>
      <c r="MLO202" s="4"/>
      <c r="MLP202" s="4"/>
      <c r="MLQ202" s="4"/>
      <c r="MLR202" s="4"/>
      <c r="MLS202" s="4"/>
      <c r="MLT202" s="4"/>
      <c r="MLU202" s="4"/>
      <c r="MLV202" s="4"/>
      <c r="MLW202" s="4"/>
      <c r="MLX202" s="4"/>
      <c r="MLY202" s="4"/>
      <c r="MLZ202" s="4"/>
      <c r="MMA202" s="4"/>
      <c r="MMB202" s="4"/>
      <c r="MMC202" s="4"/>
      <c r="MMD202" s="4"/>
      <c r="MME202" s="4"/>
      <c r="MMF202" s="4"/>
      <c r="MMG202" s="4"/>
      <c r="MMH202" s="4"/>
      <c r="MMI202" s="4"/>
      <c r="MMJ202" s="4"/>
      <c r="MMK202" s="4"/>
      <c r="MML202" s="4"/>
      <c r="MMM202" s="4"/>
      <c r="MMN202" s="4"/>
      <c r="MMO202" s="4"/>
      <c r="MMP202" s="4"/>
      <c r="MMQ202" s="4"/>
      <c r="MMR202" s="4"/>
      <c r="MMS202" s="4"/>
      <c r="MMT202" s="4"/>
      <c r="MMU202" s="4"/>
      <c r="MMV202" s="4"/>
      <c r="MMW202" s="4"/>
      <c r="MMX202" s="4"/>
      <c r="MMY202" s="4"/>
      <c r="MMZ202" s="4"/>
      <c r="MNA202" s="4"/>
      <c r="MNB202" s="4"/>
      <c r="MNC202" s="4"/>
      <c r="MND202" s="4"/>
      <c r="MNE202" s="4"/>
      <c r="MNF202" s="4"/>
      <c r="MNG202" s="4"/>
      <c r="MNH202" s="4"/>
      <c r="MNI202" s="4"/>
      <c r="MNJ202" s="4"/>
      <c r="MNK202" s="4"/>
      <c r="MNL202" s="4"/>
      <c r="MNM202" s="4"/>
      <c r="MNN202" s="4"/>
      <c r="MNO202" s="4"/>
      <c r="MNP202" s="4"/>
      <c r="MNQ202" s="4"/>
      <c r="MNR202" s="4"/>
      <c r="MNS202" s="4"/>
      <c r="MNT202" s="4"/>
      <c r="MNU202" s="4"/>
      <c r="MNV202" s="4"/>
      <c r="MNW202" s="4"/>
      <c r="MNX202" s="4"/>
      <c r="MNY202" s="4"/>
      <c r="MNZ202" s="4"/>
      <c r="MOA202" s="4"/>
      <c r="MOB202" s="4"/>
      <c r="MOC202" s="4"/>
      <c r="MOD202" s="4"/>
      <c r="MOE202" s="4"/>
      <c r="MOF202" s="4"/>
      <c r="MOG202" s="4"/>
      <c r="MOH202" s="4"/>
      <c r="MOI202" s="4"/>
      <c r="MOJ202" s="4"/>
      <c r="MOK202" s="4"/>
      <c r="MOL202" s="4"/>
      <c r="MOM202" s="4"/>
      <c r="MON202" s="4"/>
      <c r="MOO202" s="4"/>
      <c r="MOP202" s="4"/>
      <c r="MOQ202" s="4"/>
      <c r="MOR202" s="4"/>
      <c r="MOS202" s="4"/>
      <c r="MOT202" s="4"/>
      <c r="MOU202" s="4"/>
      <c r="MOV202" s="4"/>
      <c r="MOW202" s="4"/>
      <c r="MOX202" s="4"/>
      <c r="MOY202" s="4"/>
      <c r="MOZ202" s="4"/>
      <c r="MPA202" s="4"/>
      <c r="MPB202" s="4"/>
      <c r="MPC202" s="4"/>
      <c r="MPD202" s="4"/>
      <c r="MPE202" s="4"/>
      <c r="MPF202" s="4"/>
      <c r="MPG202" s="4"/>
      <c r="MPH202" s="4"/>
      <c r="MPI202" s="4"/>
      <c r="MPJ202" s="4"/>
      <c r="MPK202" s="4"/>
      <c r="MPL202" s="4"/>
      <c r="MPM202" s="4"/>
      <c r="MPN202" s="4"/>
      <c r="MPO202" s="4"/>
      <c r="MPP202" s="4"/>
      <c r="MPQ202" s="4"/>
      <c r="MPR202" s="4"/>
      <c r="MPS202" s="4"/>
      <c r="MPT202" s="4"/>
      <c r="MPU202" s="4"/>
      <c r="MPV202" s="4"/>
      <c r="MPW202" s="4"/>
      <c r="MPX202" s="4"/>
      <c r="MPY202" s="4"/>
      <c r="MPZ202" s="4"/>
      <c r="MQA202" s="4"/>
      <c r="MQB202" s="4"/>
      <c r="MQC202" s="4"/>
      <c r="MQD202" s="4"/>
      <c r="MQE202" s="4"/>
      <c r="MQF202" s="4"/>
      <c r="MQG202" s="4"/>
      <c r="MQH202" s="4"/>
      <c r="MQI202" s="4"/>
      <c r="MQJ202" s="4"/>
      <c r="MQK202" s="4"/>
      <c r="MQL202" s="4"/>
      <c r="MQM202" s="4"/>
      <c r="MQN202" s="4"/>
      <c r="MQO202" s="4"/>
      <c r="MQP202" s="4"/>
      <c r="MQQ202" s="4"/>
      <c r="MQR202" s="4"/>
      <c r="MQS202" s="4"/>
      <c r="MQT202" s="4"/>
      <c r="MQU202" s="4"/>
      <c r="MQV202" s="4"/>
      <c r="MQW202" s="4"/>
      <c r="MQX202" s="4"/>
      <c r="MQY202" s="4"/>
      <c r="MQZ202" s="4"/>
      <c r="MRA202" s="4"/>
      <c r="MRB202" s="4"/>
      <c r="MRC202" s="4"/>
      <c r="MRD202" s="4"/>
      <c r="MRE202" s="4"/>
      <c r="MRF202" s="4"/>
      <c r="MRG202" s="4"/>
      <c r="MRH202" s="4"/>
      <c r="MRI202" s="4"/>
      <c r="MRJ202" s="4"/>
      <c r="MRK202" s="4"/>
      <c r="MRL202" s="4"/>
      <c r="MRM202" s="4"/>
      <c r="MRN202" s="4"/>
      <c r="MRO202" s="4"/>
      <c r="MRP202" s="4"/>
      <c r="MRQ202" s="4"/>
      <c r="MRR202" s="4"/>
      <c r="MRS202" s="4"/>
      <c r="MRT202" s="4"/>
      <c r="MRU202" s="4"/>
      <c r="MRV202" s="4"/>
      <c r="MRW202" s="4"/>
      <c r="MRX202" s="4"/>
      <c r="MRY202" s="4"/>
      <c r="MRZ202" s="4"/>
      <c r="MSA202" s="4"/>
      <c r="MSB202" s="4"/>
      <c r="MSC202" s="4"/>
      <c r="MSD202" s="4"/>
      <c r="MSE202" s="4"/>
      <c r="MSF202" s="4"/>
      <c r="MSG202" s="4"/>
      <c r="MSH202" s="4"/>
      <c r="MSI202" s="4"/>
      <c r="MSJ202" s="4"/>
      <c r="MSK202" s="4"/>
      <c r="MSL202" s="4"/>
      <c r="MSM202" s="4"/>
      <c r="MSN202" s="4"/>
      <c r="MSO202" s="4"/>
      <c r="MSP202" s="4"/>
      <c r="MSQ202" s="4"/>
      <c r="MSR202" s="4"/>
      <c r="MSS202" s="4"/>
      <c r="MST202" s="4"/>
      <c r="MSU202" s="4"/>
      <c r="MSV202" s="4"/>
      <c r="MSW202" s="4"/>
      <c r="MSX202" s="4"/>
      <c r="MSY202" s="4"/>
      <c r="MSZ202" s="4"/>
      <c r="MTA202" s="4"/>
      <c r="MTB202" s="4"/>
      <c r="MTC202" s="4"/>
      <c r="MTD202" s="4"/>
      <c r="MTE202" s="4"/>
      <c r="MTF202" s="4"/>
      <c r="MTG202" s="4"/>
      <c r="MTH202" s="4"/>
      <c r="MTI202" s="4"/>
      <c r="MTJ202" s="4"/>
      <c r="MTK202" s="4"/>
      <c r="MTL202" s="4"/>
      <c r="MTM202" s="4"/>
      <c r="MTN202" s="4"/>
      <c r="MTO202" s="4"/>
      <c r="MTP202" s="4"/>
      <c r="MTQ202" s="4"/>
      <c r="MTR202" s="4"/>
      <c r="MTS202" s="4"/>
      <c r="MTT202" s="4"/>
      <c r="MTU202" s="4"/>
      <c r="MTV202" s="4"/>
      <c r="MTW202" s="4"/>
      <c r="MTX202" s="4"/>
      <c r="MTY202" s="4"/>
      <c r="MTZ202" s="4"/>
      <c r="MUA202" s="4"/>
      <c r="MUB202" s="4"/>
      <c r="MUC202" s="4"/>
      <c r="MUD202" s="4"/>
      <c r="MUE202" s="4"/>
      <c r="MUF202" s="4"/>
      <c r="MUG202" s="4"/>
      <c r="MUH202" s="4"/>
      <c r="MUI202" s="4"/>
      <c r="MUJ202" s="4"/>
      <c r="MUK202" s="4"/>
      <c r="MUL202" s="4"/>
      <c r="MUM202" s="4"/>
      <c r="MUN202" s="4"/>
      <c r="MUO202" s="4"/>
      <c r="MUP202" s="4"/>
      <c r="MUQ202" s="4"/>
      <c r="MUR202" s="4"/>
      <c r="MUS202" s="4"/>
      <c r="MUT202" s="4"/>
      <c r="MUU202" s="4"/>
      <c r="MUV202" s="4"/>
      <c r="MUW202" s="4"/>
      <c r="MUX202" s="4"/>
      <c r="MUY202" s="4"/>
      <c r="MUZ202" s="4"/>
      <c r="MVA202" s="4"/>
      <c r="MVB202" s="4"/>
      <c r="MVC202" s="4"/>
      <c r="MVD202" s="4"/>
      <c r="MVE202" s="4"/>
      <c r="MVF202" s="4"/>
      <c r="MVG202" s="4"/>
      <c r="MVH202" s="4"/>
      <c r="MVI202" s="4"/>
      <c r="MVJ202" s="4"/>
      <c r="MVK202" s="4"/>
      <c r="MVL202" s="4"/>
      <c r="MVM202" s="4"/>
      <c r="MVN202" s="4"/>
      <c r="MVO202" s="4"/>
      <c r="MVP202" s="4"/>
      <c r="MVQ202" s="4"/>
      <c r="MVR202" s="4"/>
      <c r="MVS202" s="4"/>
      <c r="MVT202" s="4"/>
      <c r="MVU202" s="4"/>
      <c r="MVV202" s="4"/>
      <c r="MVW202" s="4"/>
      <c r="MVX202" s="4"/>
      <c r="MVY202" s="4"/>
      <c r="MVZ202" s="4"/>
      <c r="MWA202" s="4"/>
      <c r="MWB202" s="4"/>
      <c r="MWC202" s="4"/>
      <c r="MWD202" s="4"/>
      <c r="MWE202" s="4"/>
      <c r="MWF202" s="4"/>
      <c r="MWG202" s="4"/>
      <c r="MWH202" s="4"/>
      <c r="MWI202" s="4"/>
      <c r="MWJ202" s="4"/>
      <c r="MWK202" s="4"/>
      <c r="MWL202" s="4"/>
      <c r="MWM202" s="4"/>
      <c r="MWN202" s="4"/>
      <c r="MWO202" s="4"/>
      <c r="MWP202" s="4"/>
      <c r="MWQ202" s="4"/>
      <c r="MWR202" s="4"/>
      <c r="MWS202" s="4"/>
      <c r="MWT202" s="4"/>
      <c r="MWU202" s="4"/>
      <c r="MWV202" s="4"/>
      <c r="MWW202" s="4"/>
      <c r="MWX202" s="4"/>
      <c r="MWY202" s="4"/>
      <c r="MWZ202" s="4"/>
      <c r="MXA202" s="4"/>
      <c r="MXB202" s="4"/>
      <c r="MXC202" s="4"/>
      <c r="MXD202" s="4"/>
      <c r="MXE202" s="4"/>
      <c r="MXF202" s="4"/>
      <c r="MXG202" s="4"/>
      <c r="MXH202" s="4"/>
      <c r="MXI202" s="4"/>
      <c r="MXJ202" s="4"/>
      <c r="MXK202" s="4"/>
      <c r="MXL202" s="4"/>
      <c r="MXM202" s="4"/>
      <c r="MXN202" s="4"/>
      <c r="MXO202" s="4"/>
      <c r="MXP202" s="4"/>
      <c r="MXQ202" s="4"/>
      <c r="MXR202" s="4"/>
      <c r="MXS202" s="4"/>
      <c r="MXT202" s="4"/>
      <c r="MXU202" s="4"/>
      <c r="MXV202" s="4"/>
      <c r="MXW202" s="4"/>
      <c r="MXX202" s="4"/>
      <c r="MXY202" s="4"/>
      <c r="MXZ202" s="4"/>
      <c r="MYA202" s="4"/>
      <c r="MYB202" s="4"/>
      <c r="MYC202" s="4"/>
      <c r="MYD202" s="4"/>
      <c r="MYE202" s="4"/>
      <c r="MYF202" s="4"/>
      <c r="MYG202" s="4"/>
      <c r="MYH202" s="4"/>
      <c r="MYI202" s="4"/>
      <c r="MYJ202" s="4"/>
      <c r="MYK202" s="4"/>
      <c r="MYL202" s="4"/>
      <c r="MYM202" s="4"/>
      <c r="MYN202" s="4"/>
      <c r="MYO202" s="4"/>
      <c r="MYP202" s="4"/>
      <c r="MYQ202" s="4"/>
      <c r="MYR202" s="4"/>
      <c r="MYS202" s="4"/>
      <c r="MYT202" s="4"/>
      <c r="MYU202" s="4"/>
      <c r="MYV202" s="4"/>
      <c r="MYW202" s="4"/>
      <c r="MYX202" s="4"/>
      <c r="MYY202" s="4"/>
      <c r="MYZ202" s="4"/>
      <c r="MZA202" s="4"/>
      <c r="MZB202" s="4"/>
      <c r="MZC202" s="4"/>
      <c r="MZD202" s="4"/>
      <c r="MZE202" s="4"/>
      <c r="MZF202" s="4"/>
      <c r="MZG202" s="4"/>
      <c r="MZH202" s="4"/>
      <c r="MZI202" s="4"/>
      <c r="MZJ202" s="4"/>
      <c r="MZK202" s="4"/>
      <c r="MZL202" s="4"/>
      <c r="MZM202" s="4"/>
      <c r="MZN202" s="4"/>
      <c r="MZO202" s="4"/>
      <c r="MZP202" s="4"/>
      <c r="MZQ202" s="4"/>
      <c r="MZR202" s="4"/>
      <c r="MZS202" s="4"/>
      <c r="MZT202" s="4"/>
      <c r="MZU202" s="4"/>
      <c r="MZV202" s="4"/>
      <c r="MZW202" s="4"/>
      <c r="MZX202" s="4"/>
      <c r="MZY202" s="4"/>
      <c r="MZZ202" s="4"/>
      <c r="NAA202" s="4"/>
      <c r="NAB202" s="4"/>
      <c r="NAC202" s="4"/>
      <c r="NAD202" s="4"/>
      <c r="NAE202" s="4"/>
      <c r="NAF202" s="4"/>
      <c r="NAG202" s="4"/>
      <c r="NAH202" s="4"/>
      <c r="NAI202" s="4"/>
      <c r="NAJ202" s="4"/>
      <c r="NAK202" s="4"/>
      <c r="NAL202" s="4"/>
      <c r="NAM202" s="4"/>
      <c r="NAN202" s="4"/>
      <c r="NAO202" s="4"/>
      <c r="NAP202" s="4"/>
      <c r="NAQ202" s="4"/>
      <c r="NAR202" s="4"/>
      <c r="NAS202" s="4"/>
      <c r="NAT202" s="4"/>
      <c r="NAU202" s="4"/>
      <c r="NAV202" s="4"/>
      <c r="NAW202" s="4"/>
      <c r="NAX202" s="4"/>
      <c r="NAY202" s="4"/>
      <c r="NAZ202" s="4"/>
      <c r="NBA202" s="4"/>
      <c r="NBB202" s="4"/>
      <c r="NBC202" s="4"/>
      <c r="NBD202" s="4"/>
      <c r="NBE202" s="4"/>
      <c r="NBF202" s="4"/>
      <c r="NBG202" s="4"/>
      <c r="NBH202" s="4"/>
      <c r="NBI202" s="4"/>
      <c r="NBJ202" s="4"/>
      <c r="NBK202" s="4"/>
      <c r="NBL202" s="4"/>
      <c r="NBM202" s="4"/>
      <c r="NBN202" s="4"/>
      <c r="NBO202" s="4"/>
      <c r="NBP202" s="4"/>
      <c r="NBQ202" s="4"/>
      <c r="NBR202" s="4"/>
      <c r="NBS202" s="4"/>
      <c r="NBT202" s="4"/>
      <c r="NBU202" s="4"/>
      <c r="NBV202" s="4"/>
      <c r="NBW202" s="4"/>
      <c r="NBX202" s="4"/>
      <c r="NBY202" s="4"/>
      <c r="NBZ202" s="4"/>
      <c r="NCA202" s="4"/>
      <c r="NCB202" s="4"/>
      <c r="NCC202" s="4"/>
      <c r="NCD202" s="4"/>
      <c r="NCE202" s="4"/>
      <c r="NCF202" s="4"/>
      <c r="NCG202" s="4"/>
      <c r="NCH202" s="4"/>
      <c r="NCI202" s="4"/>
      <c r="NCJ202" s="4"/>
      <c r="NCK202" s="4"/>
      <c r="NCL202" s="4"/>
      <c r="NCM202" s="4"/>
      <c r="NCN202" s="4"/>
      <c r="NCO202" s="4"/>
      <c r="NCP202" s="4"/>
      <c r="NCQ202" s="4"/>
      <c r="NCR202" s="4"/>
      <c r="NCS202" s="4"/>
      <c r="NCT202" s="4"/>
      <c r="NCU202" s="4"/>
      <c r="NCV202" s="4"/>
      <c r="NCW202" s="4"/>
      <c r="NCX202" s="4"/>
      <c r="NCY202" s="4"/>
      <c r="NCZ202" s="4"/>
      <c r="NDA202" s="4"/>
      <c r="NDB202" s="4"/>
      <c r="NDC202" s="4"/>
      <c r="NDD202" s="4"/>
      <c r="NDE202" s="4"/>
      <c r="NDF202" s="4"/>
      <c r="NDG202" s="4"/>
      <c r="NDH202" s="4"/>
      <c r="NDI202" s="4"/>
      <c r="NDJ202" s="4"/>
      <c r="NDK202" s="4"/>
      <c r="NDL202" s="4"/>
      <c r="NDM202" s="4"/>
      <c r="NDN202" s="4"/>
      <c r="NDO202" s="4"/>
      <c r="NDP202" s="4"/>
      <c r="NDQ202" s="4"/>
      <c r="NDR202" s="4"/>
      <c r="NDS202" s="4"/>
      <c r="NDT202" s="4"/>
      <c r="NDU202" s="4"/>
      <c r="NDV202" s="4"/>
      <c r="NDW202" s="4"/>
      <c r="NDX202" s="4"/>
      <c r="NDY202" s="4"/>
      <c r="NDZ202" s="4"/>
      <c r="NEA202" s="4"/>
      <c r="NEB202" s="4"/>
      <c r="NEC202" s="4"/>
      <c r="NED202" s="4"/>
      <c r="NEE202" s="4"/>
      <c r="NEF202" s="4"/>
      <c r="NEG202" s="4"/>
      <c r="NEH202" s="4"/>
      <c r="NEI202" s="4"/>
      <c r="NEJ202" s="4"/>
      <c r="NEK202" s="4"/>
      <c r="NEL202" s="4"/>
      <c r="NEM202" s="4"/>
      <c r="NEN202" s="4"/>
      <c r="NEO202" s="4"/>
      <c r="NEP202" s="4"/>
      <c r="NEQ202" s="4"/>
      <c r="NER202" s="4"/>
      <c r="NES202" s="4"/>
      <c r="NET202" s="4"/>
      <c r="NEU202" s="4"/>
      <c r="NEV202" s="4"/>
      <c r="NEW202" s="4"/>
      <c r="NEX202" s="4"/>
      <c r="NEY202" s="4"/>
      <c r="NEZ202" s="4"/>
      <c r="NFA202" s="4"/>
      <c r="NFB202" s="4"/>
      <c r="NFC202" s="4"/>
      <c r="NFD202" s="4"/>
      <c r="NFE202" s="4"/>
      <c r="NFF202" s="4"/>
      <c r="NFG202" s="4"/>
      <c r="NFH202" s="4"/>
      <c r="NFI202" s="4"/>
      <c r="NFJ202" s="4"/>
      <c r="NFK202" s="4"/>
      <c r="NFL202" s="4"/>
      <c r="NFM202" s="4"/>
      <c r="NFN202" s="4"/>
      <c r="NFO202" s="4"/>
      <c r="NFP202" s="4"/>
      <c r="NFQ202" s="4"/>
      <c r="NFR202" s="4"/>
      <c r="NFS202" s="4"/>
      <c r="NFT202" s="4"/>
      <c r="NFU202" s="4"/>
      <c r="NFV202" s="4"/>
      <c r="NFW202" s="4"/>
      <c r="NFX202" s="4"/>
      <c r="NFY202" s="4"/>
      <c r="NFZ202" s="4"/>
      <c r="NGA202" s="4"/>
      <c r="NGB202" s="4"/>
      <c r="NGC202" s="4"/>
      <c r="NGD202" s="4"/>
      <c r="NGE202" s="4"/>
      <c r="NGF202" s="4"/>
      <c r="NGG202" s="4"/>
      <c r="NGH202" s="4"/>
      <c r="NGI202" s="4"/>
      <c r="NGJ202" s="4"/>
      <c r="NGK202" s="4"/>
      <c r="NGL202" s="4"/>
      <c r="NGM202" s="4"/>
      <c r="NGN202" s="4"/>
      <c r="NGO202" s="4"/>
      <c r="NGP202" s="4"/>
      <c r="NGQ202" s="4"/>
      <c r="NGR202" s="4"/>
      <c r="NGS202" s="4"/>
      <c r="NGT202" s="4"/>
      <c r="NGU202" s="4"/>
      <c r="NGV202" s="4"/>
      <c r="NGW202" s="4"/>
      <c r="NGX202" s="4"/>
      <c r="NGY202" s="4"/>
      <c r="NGZ202" s="4"/>
      <c r="NHA202" s="4"/>
      <c r="NHB202" s="4"/>
      <c r="NHC202" s="4"/>
      <c r="NHD202" s="4"/>
      <c r="NHE202" s="4"/>
      <c r="NHF202" s="4"/>
      <c r="NHG202" s="4"/>
      <c r="NHH202" s="4"/>
      <c r="NHI202" s="4"/>
      <c r="NHJ202" s="4"/>
      <c r="NHK202" s="4"/>
      <c r="NHL202" s="4"/>
      <c r="NHM202" s="4"/>
      <c r="NHN202" s="4"/>
      <c r="NHO202" s="4"/>
      <c r="NHP202" s="4"/>
      <c r="NHQ202" s="4"/>
      <c r="NHR202" s="4"/>
      <c r="NHS202" s="4"/>
      <c r="NHT202" s="4"/>
      <c r="NHU202" s="4"/>
      <c r="NHV202" s="4"/>
      <c r="NHW202" s="4"/>
      <c r="NHX202" s="4"/>
      <c r="NHY202" s="4"/>
      <c r="NHZ202" s="4"/>
      <c r="NIA202" s="4"/>
      <c r="NIB202" s="4"/>
      <c r="NIC202" s="4"/>
      <c r="NID202" s="4"/>
      <c r="NIE202" s="4"/>
      <c r="NIF202" s="4"/>
      <c r="NIG202" s="4"/>
      <c r="NIH202" s="4"/>
      <c r="NII202" s="4"/>
      <c r="NIJ202" s="4"/>
      <c r="NIK202" s="4"/>
      <c r="NIL202" s="4"/>
      <c r="NIM202" s="4"/>
      <c r="NIN202" s="4"/>
      <c r="NIO202" s="4"/>
      <c r="NIP202" s="4"/>
      <c r="NIQ202" s="4"/>
      <c r="NIR202" s="4"/>
      <c r="NIS202" s="4"/>
      <c r="NIT202" s="4"/>
      <c r="NIU202" s="4"/>
      <c r="NIV202" s="4"/>
      <c r="NIW202" s="4"/>
      <c r="NIX202" s="4"/>
      <c r="NIY202" s="4"/>
      <c r="NIZ202" s="4"/>
      <c r="NJA202" s="4"/>
      <c r="NJB202" s="4"/>
      <c r="NJC202" s="4"/>
      <c r="NJD202" s="4"/>
      <c r="NJE202" s="4"/>
      <c r="NJF202" s="4"/>
      <c r="NJG202" s="4"/>
      <c r="NJH202" s="4"/>
      <c r="NJI202" s="4"/>
      <c r="NJJ202" s="4"/>
      <c r="NJK202" s="4"/>
      <c r="NJL202" s="4"/>
      <c r="NJM202" s="4"/>
      <c r="NJN202" s="4"/>
      <c r="NJO202" s="4"/>
      <c r="NJP202" s="4"/>
      <c r="NJQ202" s="4"/>
      <c r="NJR202" s="4"/>
      <c r="NJS202" s="4"/>
      <c r="NJT202" s="4"/>
      <c r="NJU202" s="4"/>
      <c r="NJV202" s="4"/>
      <c r="NJW202" s="4"/>
      <c r="NJX202" s="4"/>
      <c r="NJY202" s="4"/>
      <c r="NJZ202" s="4"/>
      <c r="NKA202" s="4"/>
      <c r="NKB202" s="4"/>
      <c r="NKC202" s="4"/>
      <c r="NKD202" s="4"/>
      <c r="NKE202" s="4"/>
      <c r="NKF202" s="4"/>
      <c r="NKG202" s="4"/>
      <c r="NKH202" s="4"/>
      <c r="NKI202" s="4"/>
      <c r="NKJ202" s="4"/>
      <c r="NKK202" s="4"/>
      <c r="NKL202" s="4"/>
      <c r="NKM202" s="4"/>
      <c r="NKN202" s="4"/>
      <c r="NKO202" s="4"/>
      <c r="NKP202" s="4"/>
      <c r="NKQ202" s="4"/>
      <c r="NKR202" s="4"/>
      <c r="NKS202" s="4"/>
      <c r="NKT202" s="4"/>
      <c r="NKU202" s="4"/>
      <c r="NKV202" s="4"/>
      <c r="NKW202" s="4"/>
      <c r="NKX202" s="4"/>
      <c r="NKY202" s="4"/>
      <c r="NKZ202" s="4"/>
      <c r="NLA202" s="4"/>
      <c r="NLB202" s="4"/>
      <c r="NLC202" s="4"/>
      <c r="NLD202" s="4"/>
      <c r="NLE202" s="4"/>
      <c r="NLF202" s="4"/>
      <c r="NLG202" s="4"/>
      <c r="NLH202" s="4"/>
      <c r="NLI202" s="4"/>
      <c r="NLJ202" s="4"/>
      <c r="NLK202" s="4"/>
      <c r="NLL202" s="4"/>
      <c r="NLM202" s="4"/>
      <c r="NLN202" s="4"/>
      <c r="NLO202" s="4"/>
      <c r="NLP202" s="4"/>
      <c r="NLQ202" s="4"/>
      <c r="NLR202" s="4"/>
      <c r="NLS202" s="4"/>
      <c r="NLT202" s="4"/>
      <c r="NLU202" s="4"/>
      <c r="NLV202" s="4"/>
      <c r="NLW202" s="4"/>
      <c r="NLX202" s="4"/>
      <c r="NLY202" s="4"/>
      <c r="NLZ202" s="4"/>
      <c r="NMA202" s="4"/>
      <c r="NMB202" s="4"/>
      <c r="NMC202" s="4"/>
      <c r="NMD202" s="4"/>
      <c r="NME202" s="4"/>
      <c r="NMF202" s="4"/>
      <c r="NMG202" s="4"/>
      <c r="NMH202" s="4"/>
      <c r="NMI202" s="4"/>
      <c r="NMJ202" s="4"/>
      <c r="NMK202" s="4"/>
      <c r="NML202" s="4"/>
      <c r="NMM202" s="4"/>
      <c r="NMN202" s="4"/>
      <c r="NMO202" s="4"/>
      <c r="NMP202" s="4"/>
      <c r="NMQ202" s="4"/>
      <c r="NMR202" s="4"/>
      <c r="NMS202" s="4"/>
      <c r="NMT202" s="4"/>
      <c r="NMU202" s="4"/>
      <c r="NMV202" s="4"/>
      <c r="NMW202" s="4"/>
      <c r="NMX202" s="4"/>
      <c r="NMY202" s="4"/>
      <c r="NMZ202" s="4"/>
      <c r="NNA202" s="4"/>
      <c r="NNB202" s="4"/>
      <c r="NNC202" s="4"/>
      <c r="NND202" s="4"/>
      <c r="NNE202" s="4"/>
      <c r="NNF202" s="4"/>
      <c r="NNG202" s="4"/>
      <c r="NNH202" s="4"/>
      <c r="NNI202" s="4"/>
      <c r="NNJ202" s="4"/>
      <c r="NNK202" s="4"/>
      <c r="NNL202" s="4"/>
      <c r="NNM202" s="4"/>
      <c r="NNN202" s="4"/>
      <c r="NNO202" s="4"/>
      <c r="NNP202" s="4"/>
      <c r="NNQ202" s="4"/>
      <c r="NNR202" s="4"/>
      <c r="NNS202" s="4"/>
      <c r="NNT202" s="4"/>
      <c r="NNU202" s="4"/>
      <c r="NNV202" s="4"/>
      <c r="NNW202" s="4"/>
      <c r="NNX202" s="4"/>
      <c r="NNY202" s="4"/>
      <c r="NNZ202" s="4"/>
      <c r="NOA202" s="4"/>
      <c r="NOB202" s="4"/>
      <c r="NOC202" s="4"/>
      <c r="NOD202" s="4"/>
      <c r="NOE202" s="4"/>
      <c r="NOF202" s="4"/>
      <c r="NOG202" s="4"/>
      <c r="NOH202" s="4"/>
      <c r="NOI202" s="4"/>
      <c r="NOJ202" s="4"/>
      <c r="NOK202" s="4"/>
      <c r="NOL202" s="4"/>
      <c r="NOM202" s="4"/>
      <c r="NON202" s="4"/>
      <c r="NOO202" s="4"/>
      <c r="NOP202" s="4"/>
      <c r="NOQ202" s="4"/>
      <c r="NOR202" s="4"/>
      <c r="NOS202" s="4"/>
      <c r="NOT202" s="4"/>
      <c r="NOU202" s="4"/>
      <c r="NOV202" s="4"/>
      <c r="NOW202" s="4"/>
      <c r="NOX202" s="4"/>
      <c r="NOY202" s="4"/>
      <c r="NOZ202" s="4"/>
      <c r="NPA202" s="4"/>
      <c r="NPB202" s="4"/>
      <c r="NPC202" s="4"/>
      <c r="NPD202" s="4"/>
      <c r="NPE202" s="4"/>
      <c r="NPF202" s="4"/>
      <c r="NPG202" s="4"/>
      <c r="NPH202" s="4"/>
      <c r="NPI202" s="4"/>
      <c r="NPJ202" s="4"/>
      <c r="NPK202" s="4"/>
      <c r="NPL202" s="4"/>
      <c r="NPM202" s="4"/>
      <c r="NPN202" s="4"/>
      <c r="NPO202" s="4"/>
      <c r="NPP202" s="4"/>
      <c r="NPQ202" s="4"/>
      <c r="NPR202" s="4"/>
      <c r="NPS202" s="4"/>
      <c r="NPT202" s="4"/>
      <c r="NPU202" s="4"/>
      <c r="NPV202" s="4"/>
      <c r="NPW202" s="4"/>
      <c r="NPX202" s="4"/>
      <c r="NPY202" s="4"/>
      <c r="NPZ202" s="4"/>
      <c r="NQA202" s="4"/>
      <c r="NQB202" s="4"/>
      <c r="NQC202" s="4"/>
      <c r="NQD202" s="4"/>
      <c r="NQE202" s="4"/>
      <c r="NQF202" s="4"/>
      <c r="NQG202" s="4"/>
      <c r="NQH202" s="4"/>
      <c r="NQI202" s="4"/>
      <c r="NQJ202" s="4"/>
      <c r="NQK202" s="4"/>
      <c r="NQL202" s="4"/>
      <c r="NQM202" s="4"/>
      <c r="NQN202" s="4"/>
      <c r="NQO202" s="4"/>
      <c r="NQP202" s="4"/>
      <c r="NQQ202" s="4"/>
      <c r="NQR202" s="4"/>
      <c r="NQS202" s="4"/>
      <c r="NQT202" s="4"/>
      <c r="NQU202" s="4"/>
      <c r="NQV202" s="4"/>
      <c r="NQW202" s="4"/>
      <c r="NQX202" s="4"/>
      <c r="NQY202" s="4"/>
      <c r="NQZ202" s="4"/>
      <c r="NRA202" s="4"/>
      <c r="NRB202" s="4"/>
      <c r="NRC202" s="4"/>
      <c r="NRD202" s="4"/>
      <c r="NRE202" s="4"/>
      <c r="NRF202" s="4"/>
      <c r="NRG202" s="4"/>
      <c r="NRH202" s="4"/>
      <c r="NRI202" s="4"/>
      <c r="NRJ202" s="4"/>
      <c r="NRK202" s="4"/>
      <c r="NRL202" s="4"/>
      <c r="NRM202" s="4"/>
      <c r="NRN202" s="4"/>
      <c r="NRO202" s="4"/>
      <c r="NRP202" s="4"/>
      <c r="NRQ202" s="4"/>
      <c r="NRR202" s="4"/>
      <c r="NRS202" s="4"/>
      <c r="NRT202" s="4"/>
      <c r="NRU202" s="4"/>
      <c r="NRV202" s="4"/>
      <c r="NRW202" s="4"/>
      <c r="NRX202" s="4"/>
      <c r="NRY202" s="4"/>
      <c r="NRZ202" s="4"/>
      <c r="NSA202" s="4"/>
      <c r="NSB202" s="4"/>
      <c r="NSC202" s="4"/>
      <c r="NSD202" s="4"/>
      <c r="NSE202" s="4"/>
      <c r="NSF202" s="4"/>
      <c r="NSG202" s="4"/>
      <c r="NSH202" s="4"/>
      <c r="NSI202" s="4"/>
      <c r="NSJ202" s="4"/>
      <c r="NSK202" s="4"/>
      <c r="NSL202" s="4"/>
      <c r="NSM202" s="4"/>
      <c r="NSN202" s="4"/>
      <c r="NSO202" s="4"/>
      <c r="NSP202" s="4"/>
      <c r="NSQ202" s="4"/>
      <c r="NSR202" s="4"/>
      <c r="NSS202" s="4"/>
      <c r="NST202" s="4"/>
      <c r="NSU202" s="4"/>
      <c r="NSV202" s="4"/>
      <c r="NSW202" s="4"/>
      <c r="NSX202" s="4"/>
      <c r="NSY202" s="4"/>
      <c r="NSZ202" s="4"/>
      <c r="NTA202" s="4"/>
      <c r="NTB202" s="4"/>
      <c r="NTC202" s="4"/>
      <c r="NTD202" s="4"/>
      <c r="NTE202" s="4"/>
      <c r="NTF202" s="4"/>
      <c r="NTG202" s="4"/>
      <c r="NTH202" s="4"/>
      <c r="NTI202" s="4"/>
      <c r="NTJ202" s="4"/>
      <c r="NTK202" s="4"/>
      <c r="NTL202" s="4"/>
      <c r="NTM202" s="4"/>
      <c r="NTN202" s="4"/>
      <c r="NTO202" s="4"/>
      <c r="NTP202" s="4"/>
      <c r="NTQ202" s="4"/>
      <c r="NTR202" s="4"/>
      <c r="NTS202" s="4"/>
      <c r="NTT202" s="4"/>
      <c r="NTU202" s="4"/>
      <c r="NTV202" s="4"/>
      <c r="NTW202" s="4"/>
      <c r="NTX202" s="4"/>
      <c r="NTY202" s="4"/>
      <c r="NTZ202" s="4"/>
      <c r="NUA202" s="4"/>
      <c r="NUB202" s="4"/>
      <c r="NUC202" s="4"/>
      <c r="NUD202" s="4"/>
      <c r="NUE202" s="4"/>
      <c r="NUF202" s="4"/>
      <c r="NUG202" s="4"/>
      <c r="NUH202" s="4"/>
      <c r="NUI202" s="4"/>
      <c r="NUJ202" s="4"/>
      <c r="NUK202" s="4"/>
      <c r="NUL202" s="4"/>
      <c r="NUM202" s="4"/>
      <c r="NUN202" s="4"/>
      <c r="NUO202" s="4"/>
      <c r="NUP202" s="4"/>
      <c r="NUQ202" s="4"/>
      <c r="NUR202" s="4"/>
      <c r="NUS202" s="4"/>
      <c r="NUT202" s="4"/>
      <c r="NUU202" s="4"/>
      <c r="NUV202" s="4"/>
      <c r="NUW202" s="4"/>
      <c r="NUX202" s="4"/>
      <c r="NUY202" s="4"/>
      <c r="NUZ202" s="4"/>
      <c r="NVA202" s="4"/>
      <c r="NVB202" s="4"/>
      <c r="NVC202" s="4"/>
      <c r="NVD202" s="4"/>
      <c r="NVE202" s="4"/>
      <c r="NVF202" s="4"/>
      <c r="NVG202" s="4"/>
      <c r="NVH202" s="4"/>
      <c r="NVI202" s="4"/>
      <c r="NVJ202" s="4"/>
      <c r="NVK202" s="4"/>
      <c r="NVL202" s="4"/>
      <c r="NVM202" s="4"/>
      <c r="NVN202" s="4"/>
      <c r="NVO202" s="4"/>
      <c r="NVP202" s="4"/>
      <c r="NVQ202" s="4"/>
      <c r="NVR202" s="4"/>
      <c r="NVS202" s="4"/>
      <c r="NVT202" s="4"/>
      <c r="NVU202" s="4"/>
      <c r="NVV202" s="4"/>
      <c r="NVW202" s="4"/>
      <c r="NVX202" s="4"/>
      <c r="NVY202" s="4"/>
      <c r="NVZ202" s="4"/>
      <c r="NWA202" s="4"/>
      <c r="NWB202" s="4"/>
      <c r="NWC202" s="4"/>
      <c r="NWD202" s="4"/>
      <c r="NWE202" s="4"/>
      <c r="NWF202" s="4"/>
      <c r="NWG202" s="4"/>
      <c r="NWH202" s="4"/>
      <c r="NWI202" s="4"/>
      <c r="NWJ202" s="4"/>
      <c r="NWK202" s="4"/>
      <c r="NWL202" s="4"/>
      <c r="NWM202" s="4"/>
      <c r="NWN202" s="4"/>
      <c r="NWO202" s="4"/>
      <c r="NWP202" s="4"/>
      <c r="NWQ202" s="4"/>
      <c r="NWR202" s="4"/>
      <c r="NWS202" s="4"/>
      <c r="NWT202" s="4"/>
      <c r="NWU202" s="4"/>
      <c r="NWV202" s="4"/>
      <c r="NWW202" s="4"/>
      <c r="NWX202" s="4"/>
      <c r="NWY202" s="4"/>
      <c r="NWZ202" s="4"/>
      <c r="NXA202" s="4"/>
      <c r="NXB202" s="4"/>
      <c r="NXC202" s="4"/>
      <c r="NXD202" s="4"/>
      <c r="NXE202" s="4"/>
      <c r="NXF202" s="4"/>
      <c r="NXG202" s="4"/>
      <c r="NXH202" s="4"/>
      <c r="NXI202" s="4"/>
      <c r="NXJ202" s="4"/>
      <c r="NXK202" s="4"/>
      <c r="NXL202" s="4"/>
      <c r="NXM202" s="4"/>
      <c r="NXN202" s="4"/>
      <c r="NXO202" s="4"/>
      <c r="NXP202" s="4"/>
      <c r="NXQ202" s="4"/>
      <c r="NXR202" s="4"/>
      <c r="NXS202" s="4"/>
      <c r="NXT202" s="4"/>
      <c r="NXU202" s="4"/>
      <c r="NXV202" s="4"/>
      <c r="NXW202" s="4"/>
      <c r="NXX202" s="4"/>
      <c r="NXY202" s="4"/>
      <c r="NXZ202" s="4"/>
      <c r="NYA202" s="4"/>
      <c r="NYB202" s="4"/>
      <c r="NYC202" s="4"/>
      <c r="NYD202" s="4"/>
      <c r="NYE202" s="4"/>
      <c r="NYF202" s="4"/>
      <c r="NYG202" s="4"/>
      <c r="NYH202" s="4"/>
      <c r="NYI202" s="4"/>
      <c r="NYJ202" s="4"/>
      <c r="NYK202" s="4"/>
      <c r="NYL202" s="4"/>
      <c r="NYM202" s="4"/>
      <c r="NYN202" s="4"/>
      <c r="NYO202" s="4"/>
      <c r="NYP202" s="4"/>
      <c r="NYQ202" s="4"/>
      <c r="NYR202" s="4"/>
      <c r="NYS202" s="4"/>
      <c r="NYT202" s="4"/>
      <c r="NYU202" s="4"/>
      <c r="NYV202" s="4"/>
      <c r="NYW202" s="4"/>
      <c r="NYX202" s="4"/>
      <c r="NYY202" s="4"/>
      <c r="NYZ202" s="4"/>
      <c r="NZA202" s="4"/>
      <c r="NZB202" s="4"/>
      <c r="NZC202" s="4"/>
      <c r="NZD202" s="4"/>
      <c r="NZE202" s="4"/>
      <c r="NZF202" s="4"/>
      <c r="NZG202" s="4"/>
      <c r="NZH202" s="4"/>
      <c r="NZI202" s="4"/>
      <c r="NZJ202" s="4"/>
      <c r="NZK202" s="4"/>
      <c r="NZL202" s="4"/>
      <c r="NZM202" s="4"/>
      <c r="NZN202" s="4"/>
      <c r="NZO202" s="4"/>
      <c r="NZP202" s="4"/>
      <c r="NZQ202" s="4"/>
      <c r="NZR202" s="4"/>
      <c r="NZS202" s="4"/>
      <c r="NZT202" s="4"/>
      <c r="NZU202" s="4"/>
      <c r="NZV202" s="4"/>
      <c r="NZW202" s="4"/>
      <c r="NZX202" s="4"/>
      <c r="NZY202" s="4"/>
      <c r="NZZ202" s="4"/>
      <c r="OAA202" s="4"/>
      <c r="OAB202" s="4"/>
      <c r="OAC202" s="4"/>
      <c r="OAD202" s="4"/>
      <c r="OAE202" s="4"/>
      <c r="OAF202" s="4"/>
      <c r="OAG202" s="4"/>
      <c r="OAH202" s="4"/>
      <c r="OAI202" s="4"/>
      <c r="OAJ202" s="4"/>
      <c r="OAK202" s="4"/>
      <c r="OAL202" s="4"/>
      <c r="OAM202" s="4"/>
      <c r="OAN202" s="4"/>
      <c r="OAO202" s="4"/>
      <c r="OAP202" s="4"/>
      <c r="OAQ202" s="4"/>
      <c r="OAR202" s="4"/>
      <c r="OAS202" s="4"/>
      <c r="OAT202" s="4"/>
      <c r="OAU202" s="4"/>
      <c r="OAV202" s="4"/>
      <c r="OAW202" s="4"/>
      <c r="OAX202" s="4"/>
      <c r="OAY202" s="4"/>
      <c r="OAZ202" s="4"/>
      <c r="OBA202" s="4"/>
      <c r="OBB202" s="4"/>
      <c r="OBC202" s="4"/>
      <c r="OBD202" s="4"/>
      <c r="OBE202" s="4"/>
      <c r="OBF202" s="4"/>
      <c r="OBG202" s="4"/>
      <c r="OBH202" s="4"/>
      <c r="OBI202" s="4"/>
      <c r="OBJ202" s="4"/>
      <c r="OBK202" s="4"/>
      <c r="OBL202" s="4"/>
      <c r="OBM202" s="4"/>
      <c r="OBN202" s="4"/>
      <c r="OBO202" s="4"/>
      <c r="OBP202" s="4"/>
      <c r="OBQ202" s="4"/>
      <c r="OBR202" s="4"/>
      <c r="OBS202" s="4"/>
      <c r="OBT202" s="4"/>
      <c r="OBU202" s="4"/>
      <c r="OBV202" s="4"/>
      <c r="OBW202" s="4"/>
      <c r="OBX202" s="4"/>
      <c r="OBY202" s="4"/>
      <c r="OBZ202" s="4"/>
      <c r="OCA202" s="4"/>
      <c r="OCB202" s="4"/>
      <c r="OCC202" s="4"/>
      <c r="OCD202" s="4"/>
      <c r="OCE202" s="4"/>
      <c r="OCF202" s="4"/>
      <c r="OCG202" s="4"/>
      <c r="OCH202" s="4"/>
      <c r="OCI202" s="4"/>
      <c r="OCJ202" s="4"/>
      <c r="OCK202" s="4"/>
      <c r="OCL202" s="4"/>
      <c r="OCM202" s="4"/>
      <c r="OCN202" s="4"/>
      <c r="OCO202" s="4"/>
      <c r="OCP202" s="4"/>
      <c r="OCQ202" s="4"/>
      <c r="OCR202" s="4"/>
      <c r="OCS202" s="4"/>
      <c r="OCT202" s="4"/>
      <c r="OCU202" s="4"/>
      <c r="OCV202" s="4"/>
      <c r="OCW202" s="4"/>
      <c r="OCX202" s="4"/>
      <c r="OCY202" s="4"/>
      <c r="OCZ202" s="4"/>
      <c r="ODA202" s="4"/>
      <c r="ODB202" s="4"/>
      <c r="ODC202" s="4"/>
      <c r="ODD202" s="4"/>
      <c r="ODE202" s="4"/>
      <c r="ODF202" s="4"/>
      <c r="ODG202" s="4"/>
      <c r="ODH202" s="4"/>
      <c r="ODI202" s="4"/>
      <c r="ODJ202" s="4"/>
      <c r="ODK202" s="4"/>
      <c r="ODL202" s="4"/>
      <c r="ODM202" s="4"/>
      <c r="ODN202" s="4"/>
      <c r="ODO202" s="4"/>
      <c r="ODP202" s="4"/>
      <c r="ODQ202" s="4"/>
      <c r="ODR202" s="4"/>
      <c r="ODS202" s="4"/>
      <c r="ODT202" s="4"/>
      <c r="ODU202" s="4"/>
      <c r="ODV202" s="4"/>
      <c r="ODW202" s="4"/>
      <c r="ODX202" s="4"/>
      <c r="ODY202" s="4"/>
      <c r="ODZ202" s="4"/>
      <c r="OEA202" s="4"/>
      <c r="OEB202" s="4"/>
      <c r="OEC202" s="4"/>
      <c r="OED202" s="4"/>
      <c r="OEE202" s="4"/>
      <c r="OEF202" s="4"/>
      <c r="OEG202" s="4"/>
      <c r="OEH202" s="4"/>
      <c r="OEI202" s="4"/>
      <c r="OEJ202" s="4"/>
      <c r="OEK202" s="4"/>
      <c r="OEL202" s="4"/>
      <c r="OEM202" s="4"/>
      <c r="OEN202" s="4"/>
      <c r="OEO202" s="4"/>
      <c r="OEP202" s="4"/>
      <c r="OEQ202" s="4"/>
      <c r="OER202" s="4"/>
      <c r="OES202" s="4"/>
      <c r="OET202" s="4"/>
      <c r="OEU202" s="4"/>
      <c r="OEV202" s="4"/>
      <c r="OEW202" s="4"/>
      <c r="OEX202" s="4"/>
      <c r="OEY202" s="4"/>
      <c r="OEZ202" s="4"/>
      <c r="OFA202" s="4"/>
      <c r="OFB202" s="4"/>
      <c r="OFC202" s="4"/>
      <c r="OFD202" s="4"/>
      <c r="OFE202" s="4"/>
      <c r="OFF202" s="4"/>
      <c r="OFG202" s="4"/>
      <c r="OFH202" s="4"/>
      <c r="OFI202" s="4"/>
      <c r="OFJ202" s="4"/>
      <c r="OFK202" s="4"/>
      <c r="OFL202" s="4"/>
      <c r="OFM202" s="4"/>
      <c r="OFN202" s="4"/>
      <c r="OFO202" s="4"/>
      <c r="OFP202" s="4"/>
      <c r="OFQ202" s="4"/>
      <c r="OFR202" s="4"/>
      <c r="OFS202" s="4"/>
      <c r="OFT202" s="4"/>
      <c r="OFU202" s="4"/>
      <c r="OFV202" s="4"/>
      <c r="OFW202" s="4"/>
      <c r="OFX202" s="4"/>
      <c r="OFY202" s="4"/>
      <c r="OFZ202" s="4"/>
      <c r="OGA202" s="4"/>
      <c r="OGB202" s="4"/>
      <c r="OGC202" s="4"/>
      <c r="OGD202" s="4"/>
      <c r="OGE202" s="4"/>
      <c r="OGF202" s="4"/>
      <c r="OGG202" s="4"/>
      <c r="OGH202" s="4"/>
      <c r="OGI202" s="4"/>
      <c r="OGJ202" s="4"/>
      <c r="OGK202" s="4"/>
      <c r="OGL202" s="4"/>
      <c r="OGM202" s="4"/>
      <c r="OGN202" s="4"/>
      <c r="OGO202" s="4"/>
      <c r="OGP202" s="4"/>
      <c r="OGQ202" s="4"/>
      <c r="OGR202" s="4"/>
      <c r="OGS202" s="4"/>
      <c r="OGT202" s="4"/>
      <c r="OGU202" s="4"/>
      <c r="OGV202" s="4"/>
      <c r="OGW202" s="4"/>
      <c r="OGX202" s="4"/>
      <c r="OGY202" s="4"/>
      <c r="OGZ202" s="4"/>
      <c r="OHA202" s="4"/>
      <c r="OHB202" s="4"/>
      <c r="OHC202" s="4"/>
      <c r="OHD202" s="4"/>
      <c r="OHE202" s="4"/>
      <c r="OHF202" s="4"/>
      <c r="OHG202" s="4"/>
      <c r="OHH202" s="4"/>
      <c r="OHI202" s="4"/>
      <c r="OHJ202" s="4"/>
      <c r="OHK202" s="4"/>
      <c r="OHL202" s="4"/>
      <c r="OHM202" s="4"/>
      <c r="OHN202" s="4"/>
      <c r="OHO202" s="4"/>
      <c r="OHP202" s="4"/>
      <c r="OHQ202" s="4"/>
      <c r="OHR202" s="4"/>
      <c r="OHS202" s="4"/>
      <c r="OHT202" s="4"/>
      <c r="OHU202" s="4"/>
      <c r="OHV202" s="4"/>
      <c r="OHW202" s="4"/>
      <c r="OHX202" s="4"/>
      <c r="OHY202" s="4"/>
      <c r="OHZ202" s="4"/>
      <c r="OIA202" s="4"/>
      <c r="OIB202" s="4"/>
      <c r="OIC202" s="4"/>
      <c r="OID202" s="4"/>
      <c r="OIE202" s="4"/>
      <c r="OIF202" s="4"/>
      <c r="OIG202" s="4"/>
      <c r="OIH202" s="4"/>
      <c r="OII202" s="4"/>
      <c r="OIJ202" s="4"/>
      <c r="OIK202" s="4"/>
      <c r="OIL202" s="4"/>
      <c r="OIM202" s="4"/>
      <c r="OIN202" s="4"/>
      <c r="OIO202" s="4"/>
      <c r="OIP202" s="4"/>
      <c r="OIQ202" s="4"/>
      <c r="OIR202" s="4"/>
      <c r="OIS202" s="4"/>
      <c r="OIT202" s="4"/>
      <c r="OIU202" s="4"/>
      <c r="OIV202" s="4"/>
      <c r="OIW202" s="4"/>
      <c r="OIX202" s="4"/>
      <c r="OIY202" s="4"/>
      <c r="OIZ202" s="4"/>
      <c r="OJA202" s="4"/>
      <c r="OJB202" s="4"/>
      <c r="OJC202" s="4"/>
      <c r="OJD202" s="4"/>
      <c r="OJE202" s="4"/>
      <c r="OJF202" s="4"/>
      <c r="OJG202" s="4"/>
      <c r="OJH202" s="4"/>
      <c r="OJI202" s="4"/>
      <c r="OJJ202" s="4"/>
      <c r="OJK202" s="4"/>
      <c r="OJL202" s="4"/>
      <c r="OJM202" s="4"/>
      <c r="OJN202" s="4"/>
      <c r="OJO202" s="4"/>
      <c r="OJP202" s="4"/>
      <c r="OJQ202" s="4"/>
      <c r="OJR202" s="4"/>
      <c r="OJS202" s="4"/>
      <c r="OJT202" s="4"/>
      <c r="OJU202" s="4"/>
      <c r="OJV202" s="4"/>
      <c r="OJW202" s="4"/>
      <c r="OJX202" s="4"/>
      <c r="OJY202" s="4"/>
      <c r="OJZ202" s="4"/>
      <c r="OKA202" s="4"/>
      <c r="OKB202" s="4"/>
      <c r="OKC202" s="4"/>
      <c r="OKD202" s="4"/>
      <c r="OKE202" s="4"/>
      <c r="OKF202" s="4"/>
      <c r="OKG202" s="4"/>
      <c r="OKH202" s="4"/>
      <c r="OKI202" s="4"/>
      <c r="OKJ202" s="4"/>
      <c r="OKK202" s="4"/>
      <c r="OKL202" s="4"/>
      <c r="OKM202" s="4"/>
      <c r="OKN202" s="4"/>
      <c r="OKO202" s="4"/>
      <c r="OKP202" s="4"/>
      <c r="OKQ202" s="4"/>
      <c r="OKR202" s="4"/>
      <c r="OKS202" s="4"/>
      <c r="OKT202" s="4"/>
      <c r="OKU202" s="4"/>
      <c r="OKV202" s="4"/>
      <c r="OKW202" s="4"/>
      <c r="OKX202" s="4"/>
      <c r="OKY202" s="4"/>
      <c r="OKZ202" s="4"/>
      <c r="OLA202" s="4"/>
      <c r="OLB202" s="4"/>
      <c r="OLC202" s="4"/>
      <c r="OLD202" s="4"/>
      <c r="OLE202" s="4"/>
      <c r="OLF202" s="4"/>
      <c r="OLG202" s="4"/>
      <c r="OLH202" s="4"/>
      <c r="OLI202" s="4"/>
      <c r="OLJ202" s="4"/>
      <c r="OLK202" s="4"/>
      <c r="OLL202" s="4"/>
      <c r="OLM202" s="4"/>
      <c r="OLN202" s="4"/>
      <c r="OLO202" s="4"/>
      <c r="OLP202" s="4"/>
      <c r="OLQ202" s="4"/>
      <c r="OLR202" s="4"/>
      <c r="OLS202" s="4"/>
      <c r="OLT202" s="4"/>
      <c r="OLU202" s="4"/>
      <c r="OLV202" s="4"/>
      <c r="OLW202" s="4"/>
      <c r="OLX202" s="4"/>
      <c r="OLY202" s="4"/>
      <c r="OLZ202" s="4"/>
      <c r="OMA202" s="4"/>
      <c r="OMB202" s="4"/>
      <c r="OMC202" s="4"/>
      <c r="OMD202" s="4"/>
      <c r="OME202" s="4"/>
      <c r="OMF202" s="4"/>
      <c r="OMG202" s="4"/>
      <c r="OMH202" s="4"/>
      <c r="OMI202" s="4"/>
      <c r="OMJ202" s="4"/>
      <c r="OMK202" s="4"/>
      <c r="OML202" s="4"/>
      <c r="OMM202" s="4"/>
      <c r="OMN202" s="4"/>
      <c r="OMO202" s="4"/>
      <c r="OMP202" s="4"/>
      <c r="OMQ202" s="4"/>
      <c r="OMR202" s="4"/>
      <c r="OMS202" s="4"/>
      <c r="OMT202" s="4"/>
      <c r="OMU202" s="4"/>
      <c r="OMV202" s="4"/>
      <c r="OMW202" s="4"/>
      <c r="OMX202" s="4"/>
      <c r="OMY202" s="4"/>
      <c r="OMZ202" s="4"/>
      <c r="ONA202" s="4"/>
      <c r="ONB202" s="4"/>
      <c r="ONC202" s="4"/>
      <c r="OND202" s="4"/>
      <c r="ONE202" s="4"/>
      <c r="ONF202" s="4"/>
      <c r="ONG202" s="4"/>
      <c r="ONH202" s="4"/>
      <c r="ONI202" s="4"/>
      <c r="ONJ202" s="4"/>
      <c r="ONK202" s="4"/>
      <c r="ONL202" s="4"/>
      <c r="ONM202" s="4"/>
      <c r="ONN202" s="4"/>
      <c r="ONO202" s="4"/>
      <c r="ONP202" s="4"/>
      <c r="ONQ202" s="4"/>
      <c r="ONR202" s="4"/>
      <c r="ONS202" s="4"/>
      <c r="ONT202" s="4"/>
      <c r="ONU202" s="4"/>
      <c r="ONV202" s="4"/>
      <c r="ONW202" s="4"/>
      <c r="ONX202" s="4"/>
      <c r="ONY202" s="4"/>
      <c r="ONZ202" s="4"/>
      <c r="OOA202" s="4"/>
      <c r="OOB202" s="4"/>
      <c r="OOC202" s="4"/>
      <c r="OOD202" s="4"/>
      <c r="OOE202" s="4"/>
      <c r="OOF202" s="4"/>
      <c r="OOG202" s="4"/>
      <c r="OOH202" s="4"/>
      <c r="OOI202" s="4"/>
      <c r="OOJ202" s="4"/>
      <c r="OOK202" s="4"/>
      <c r="OOL202" s="4"/>
      <c r="OOM202" s="4"/>
      <c r="OON202" s="4"/>
      <c r="OOO202" s="4"/>
      <c r="OOP202" s="4"/>
      <c r="OOQ202" s="4"/>
      <c r="OOR202" s="4"/>
      <c r="OOS202" s="4"/>
      <c r="OOT202" s="4"/>
      <c r="OOU202" s="4"/>
      <c r="OOV202" s="4"/>
      <c r="OOW202" s="4"/>
      <c r="OOX202" s="4"/>
      <c r="OOY202" s="4"/>
      <c r="OOZ202" s="4"/>
      <c r="OPA202" s="4"/>
      <c r="OPB202" s="4"/>
      <c r="OPC202" s="4"/>
      <c r="OPD202" s="4"/>
      <c r="OPE202" s="4"/>
      <c r="OPF202" s="4"/>
      <c r="OPG202" s="4"/>
      <c r="OPH202" s="4"/>
      <c r="OPI202" s="4"/>
      <c r="OPJ202" s="4"/>
      <c r="OPK202" s="4"/>
      <c r="OPL202" s="4"/>
      <c r="OPM202" s="4"/>
      <c r="OPN202" s="4"/>
      <c r="OPO202" s="4"/>
      <c r="OPP202" s="4"/>
      <c r="OPQ202" s="4"/>
      <c r="OPR202" s="4"/>
      <c r="OPS202" s="4"/>
      <c r="OPT202" s="4"/>
      <c r="OPU202" s="4"/>
      <c r="OPV202" s="4"/>
      <c r="OPW202" s="4"/>
      <c r="OPX202" s="4"/>
      <c r="OPY202" s="4"/>
      <c r="OPZ202" s="4"/>
      <c r="OQA202" s="4"/>
      <c r="OQB202" s="4"/>
      <c r="OQC202" s="4"/>
      <c r="OQD202" s="4"/>
      <c r="OQE202" s="4"/>
      <c r="OQF202" s="4"/>
      <c r="OQG202" s="4"/>
      <c r="OQH202" s="4"/>
      <c r="OQI202" s="4"/>
      <c r="OQJ202" s="4"/>
      <c r="OQK202" s="4"/>
      <c r="OQL202" s="4"/>
      <c r="OQM202" s="4"/>
      <c r="OQN202" s="4"/>
      <c r="OQO202" s="4"/>
      <c r="OQP202" s="4"/>
      <c r="OQQ202" s="4"/>
      <c r="OQR202" s="4"/>
      <c r="OQS202" s="4"/>
      <c r="OQT202" s="4"/>
      <c r="OQU202" s="4"/>
      <c r="OQV202" s="4"/>
      <c r="OQW202" s="4"/>
      <c r="OQX202" s="4"/>
      <c r="OQY202" s="4"/>
      <c r="OQZ202" s="4"/>
      <c r="ORA202" s="4"/>
      <c r="ORB202" s="4"/>
      <c r="ORC202" s="4"/>
      <c r="ORD202" s="4"/>
      <c r="ORE202" s="4"/>
      <c r="ORF202" s="4"/>
      <c r="ORG202" s="4"/>
      <c r="ORH202" s="4"/>
      <c r="ORI202" s="4"/>
      <c r="ORJ202" s="4"/>
      <c r="ORK202" s="4"/>
      <c r="ORL202" s="4"/>
      <c r="ORM202" s="4"/>
      <c r="ORN202" s="4"/>
      <c r="ORO202" s="4"/>
      <c r="ORP202" s="4"/>
      <c r="ORQ202" s="4"/>
      <c r="ORR202" s="4"/>
      <c r="ORS202" s="4"/>
      <c r="ORT202" s="4"/>
      <c r="ORU202" s="4"/>
      <c r="ORV202" s="4"/>
      <c r="ORW202" s="4"/>
      <c r="ORX202" s="4"/>
      <c r="ORY202" s="4"/>
      <c r="ORZ202" s="4"/>
      <c r="OSA202" s="4"/>
      <c r="OSB202" s="4"/>
      <c r="OSC202" s="4"/>
      <c r="OSD202" s="4"/>
      <c r="OSE202" s="4"/>
      <c r="OSF202" s="4"/>
      <c r="OSG202" s="4"/>
      <c r="OSH202" s="4"/>
      <c r="OSI202" s="4"/>
      <c r="OSJ202" s="4"/>
      <c r="OSK202" s="4"/>
      <c r="OSL202" s="4"/>
      <c r="OSM202" s="4"/>
      <c r="OSN202" s="4"/>
      <c r="OSO202" s="4"/>
      <c r="OSP202" s="4"/>
      <c r="OSQ202" s="4"/>
      <c r="OSR202" s="4"/>
      <c r="OSS202" s="4"/>
      <c r="OST202" s="4"/>
      <c r="OSU202" s="4"/>
      <c r="OSV202" s="4"/>
      <c r="OSW202" s="4"/>
      <c r="OSX202" s="4"/>
      <c r="OSY202" s="4"/>
      <c r="OSZ202" s="4"/>
      <c r="OTA202" s="4"/>
      <c r="OTB202" s="4"/>
      <c r="OTC202" s="4"/>
      <c r="OTD202" s="4"/>
      <c r="OTE202" s="4"/>
      <c r="OTF202" s="4"/>
      <c r="OTG202" s="4"/>
      <c r="OTH202" s="4"/>
      <c r="OTI202" s="4"/>
      <c r="OTJ202" s="4"/>
      <c r="OTK202" s="4"/>
      <c r="OTL202" s="4"/>
      <c r="OTM202" s="4"/>
      <c r="OTN202" s="4"/>
      <c r="OTO202" s="4"/>
      <c r="OTP202" s="4"/>
      <c r="OTQ202" s="4"/>
      <c r="OTR202" s="4"/>
      <c r="OTS202" s="4"/>
      <c r="OTT202" s="4"/>
      <c r="OTU202" s="4"/>
      <c r="OTV202" s="4"/>
      <c r="OTW202" s="4"/>
      <c r="OTX202" s="4"/>
      <c r="OTY202" s="4"/>
      <c r="OTZ202" s="4"/>
      <c r="OUA202" s="4"/>
      <c r="OUB202" s="4"/>
      <c r="OUC202" s="4"/>
      <c r="OUD202" s="4"/>
      <c r="OUE202" s="4"/>
      <c r="OUF202" s="4"/>
      <c r="OUG202" s="4"/>
      <c r="OUH202" s="4"/>
      <c r="OUI202" s="4"/>
      <c r="OUJ202" s="4"/>
      <c r="OUK202" s="4"/>
      <c r="OUL202" s="4"/>
      <c r="OUM202" s="4"/>
      <c r="OUN202" s="4"/>
      <c r="OUO202" s="4"/>
      <c r="OUP202" s="4"/>
      <c r="OUQ202" s="4"/>
      <c r="OUR202" s="4"/>
      <c r="OUS202" s="4"/>
      <c r="OUT202" s="4"/>
      <c r="OUU202" s="4"/>
      <c r="OUV202" s="4"/>
      <c r="OUW202" s="4"/>
      <c r="OUX202" s="4"/>
      <c r="OUY202" s="4"/>
      <c r="OUZ202" s="4"/>
      <c r="OVA202" s="4"/>
      <c r="OVB202" s="4"/>
      <c r="OVC202" s="4"/>
      <c r="OVD202" s="4"/>
      <c r="OVE202" s="4"/>
      <c r="OVF202" s="4"/>
      <c r="OVG202" s="4"/>
      <c r="OVH202" s="4"/>
      <c r="OVI202" s="4"/>
      <c r="OVJ202" s="4"/>
      <c r="OVK202" s="4"/>
      <c r="OVL202" s="4"/>
      <c r="OVM202" s="4"/>
      <c r="OVN202" s="4"/>
      <c r="OVO202" s="4"/>
      <c r="OVP202" s="4"/>
      <c r="OVQ202" s="4"/>
      <c r="OVR202" s="4"/>
      <c r="OVS202" s="4"/>
      <c r="OVT202" s="4"/>
      <c r="OVU202" s="4"/>
      <c r="OVV202" s="4"/>
      <c r="OVW202" s="4"/>
      <c r="OVX202" s="4"/>
      <c r="OVY202" s="4"/>
      <c r="OVZ202" s="4"/>
      <c r="OWA202" s="4"/>
      <c r="OWB202" s="4"/>
      <c r="OWC202" s="4"/>
      <c r="OWD202" s="4"/>
      <c r="OWE202" s="4"/>
      <c r="OWF202" s="4"/>
      <c r="OWG202" s="4"/>
      <c r="OWH202" s="4"/>
      <c r="OWI202" s="4"/>
      <c r="OWJ202" s="4"/>
      <c r="OWK202" s="4"/>
      <c r="OWL202" s="4"/>
      <c r="OWM202" s="4"/>
      <c r="OWN202" s="4"/>
      <c r="OWO202" s="4"/>
      <c r="OWP202" s="4"/>
      <c r="OWQ202" s="4"/>
      <c r="OWR202" s="4"/>
      <c r="OWS202" s="4"/>
      <c r="OWT202" s="4"/>
      <c r="OWU202" s="4"/>
      <c r="OWV202" s="4"/>
      <c r="OWW202" s="4"/>
      <c r="OWX202" s="4"/>
      <c r="OWY202" s="4"/>
      <c r="OWZ202" s="4"/>
      <c r="OXA202" s="4"/>
      <c r="OXB202" s="4"/>
      <c r="OXC202" s="4"/>
      <c r="OXD202" s="4"/>
      <c r="OXE202" s="4"/>
      <c r="OXF202" s="4"/>
      <c r="OXG202" s="4"/>
      <c r="OXH202" s="4"/>
      <c r="OXI202" s="4"/>
      <c r="OXJ202" s="4"/>
      <c r="OXK202" s="4"/>
      <c r="OXL202" s="4"/>
      <c r="OXM202" s="4"/>
      <c r="OXN202" s="4"/>
      <c r="OXO202" s="4"/>
      <c r="OXP202" s="4"/>
      <c r="OXQ202" s="4"/>
      <c r="OXR202" s="4"/>
      <c r="OXS202" s="4"/>
      <c r="OXT202" s="4"/>
      <c r="OXU202" s="4"/>
      <c r="OXV202" s="4"/>
      <c r="OXW202" s="4"/>
      <c r="OXX202" s="4"/>
      <c r="OXY202" s="4"/>
      <c r="OXZ202" s="4"/>
      <c r="OYA202" s="4"/>
      <c r="OYB202" s="4"/>
      <c r="OYC202" s="4"/>
      <c r="OYD202" s="4"/>
      <c r="OYE202" s="4"/>
      <c r="OYF202" s="4"/>
      <c r="OYG202" s="4"/>
      <c r="OYH202" s="4"/>
      <c r="OYI202" s="4"/>
      <c r="OYJ202" s="4"/>
      <c r="OYK202" s="4"/>
      <c r="OYL202" s="4"/>
      <c r="OYM202" s="4"/>
      <c r="OYN202" s="4"/>
      <c r="OYO202" s="4"/>
      <c r="OYP202" s="4"/>
      <c r="OYQ202" s="4"/>
      <c r="OYR202" s="4"/>
      <c r="OYS202" s="4"/>
      <c r="OYT202" s="4"/>
      <c r="OYU202" s="4"/>
      <c r="OYV202" s="4"/>
      <c r="OYW202" s="4"/>
      <c r="OYX202" s="4"/>
      <c r="OYY202" s="4"/>
      <c r="OYZ202" s="4"/>
      <c r="OZA202" s="4"/>
      <c r="OZB202" s="4"/>
      <c r="OZC202" s="4"/>
      <c r="OZD202" s="4"/>
      <c r="OZE202" s="4"/>
      <c r="OZF202" s="4"/>
      <c r="OZG202" s="4"/>
      <c r="OZH202" s="4"/>
      <c r="OZI202" s="4"/>
      <c r="OZJ202" s="4"/>
      <c r="OZK202" s="4"/>
      <c r="OZL202" s="4"/>
      <c r="OZM202" s="4"/>
      <c r="OZN202" s="4"/>
      <c r="OZO202" s="4"/>
      <c r="OZP202" s="4"/>
      <c r="OZQ202" s="4"/>
      <c r="OZR202" s="4"/>
      <c r="OZS202" s="4"/>
      <c r="OZT202" s="4"/>
      <c r="OZU202" s="4"/>
      <c r="OZV202" s="4"/>
      <c r="OZW202" s="4"/>
      <c r="OZX202" s="4"/>
      <c r="OZY202" s="4"/>
      <c r="OZZ202" s="4"/>
      <c r="PAA202" s="4"/>
      <c r="PAB202" s="4"/>
      <c r="PAC202" s="4"/>
      <c r="PAD202" s="4"/>
      <c r="PAE202" s="4"/>
      <c r="PAF202" s="4"/>
      <c r="PAG202" s="4"/>
      <c r="PAH202" s="4"/>
      <c r="PAI202" s="4"/>
      <c r="PAJ202" s="4"/>
      <c r="PAK202" s="4"/>
      <c r="PAL202" s="4"/>
      <c r="PAM202" s="4"/>
      <c r="PAN202" s="4"/>
      <c r="PAO202" s="4"/>
      <c r="PAP202" s="4"/>
      <c r="PAQ202" s="4"/>
      <c r="PAR202" s="4"/>
      <c r="PAS202" s="4"/>
      <c r="PAT202" s="4"/>
      <c r="PAU202" s="4"/>
      <c r="PAV202" s="4"/>
      <c r="PAW202" s="4"/>
      <c r="PAX202" s="4"/>
      <c r="PAY202" s="4"/>
      <c r="PAZ202" s="4"/>
      <c r="PBA202" s="4"/>
      <c r="PBB202" s="4"/>
      <c r="PBC202" s="4"/>
      <c r="PBD202" s="4"/>
      <c r="PBE202" s="4"/>
      <c r="PBF202" s="4"/>
      <c r="PBG202" s="4"/>
      <c r="PBH202" s="4"/>
      <c r="PBI202" s="4"/>
      <c r="PBJ202" s="4"/>
      <c r="PBK202" s="4"/>
      <c r="PBL202" s="4"/>
      <c r="PBM202" s="4"/>
      <c r="PBN202" s="4"/>
      <c r="PBO202" s="4"/>
      <c r="PBP202" s="4"/>
      <c r="PBQ202" s="4"/>
      <c r="PBR202" s="4"/>
      <c r="PBS202" s="4"/>
      <c r="PBT202" s="4"/>
      <c r="PBU202" s="4"/>
      <c r="PBV202" s="4"/>
      <c r="PBW202" s="4"/>
      <c r="PBX202" s="4"/>
      <c r="PBY202" s="4"/>
      <c r="PBZ202" s="4"/>
      <c r="PCA202" s="4"/>
      <c r="PCB202" s="4"/>
      <c r="PCC202" s="4"/>
      <c r="PCD202" s="4"/>
      <c r="PCE202" s="4"/>
      <c r="PCF202" s="4"/>
      <c r="PCG202" s="4"/>
      <c r="PCH202" s="4"/>
      <c r="PCI202" s="4"/>
      <c r="PCJ202" s="4"/>
      <c r="PCK202" s="4"/>
      <c r="PCL202" s="4"/>
      <c r="PCM202" s="4"/>
      <c r="PCN202" s="4"/>
      <c r="PCO202" s="4"/>
      <c r="PCP202" s="4"/>
      <c r="PCQ202" s="4"/>
      <c r="PCR202" s="4"/>
      <c r="PCS202" s="4"/>
      <c r="PCT202" s="4"/>
      <c r="PCU202" s="4"/>
      <c r="PCV202" s="4"/>
      <c r="PCW202" s="4"/>
      <c r="PCX202" s="4"/>
      <c r="PCY202" s="4"/>
      <c r="PCZ202" s="4"/>
      <c r="PDA202" s="4"/>
      <c r="PDB202" s="4"/>
      <c r="PDC202" s="4"/>
      <c r="PDD202" s="4"/>
      <c r="PDE202" s="4"/>
      <c r="PDF202" s="4"/>
      <c r="PDG202" s="4"/>
      <c r="PDH202" s="4"/>
      <c r="PDI202" s="4"/>
      <c r="PDJ202" s="4"/>
      <c r="PDK202" s="4"/>
      <c r="PDL202" s="4"/>
      <c r="PDM202" s="4"/>
      <c r="PDN202" s="4"/>
      <c r="PDO202" s="4"/>
      <c r="PDP202" s="4"/>
      <c r="PDQ202" s="4"/>
      <c r="PDR202" s="4"/>
      <c r="PDS202" s="4"/>
      <c r="PDT202" s="4"/>
      <c r="PDU202" s="4"/>
      <c r="PDV202" s="4"/>
      <c r="PDW202" s="4"/>
      <c r="PDX202" s="4"/>
      <c r="PDY202" s="4"/>
      <c r="PDZ202" s="4"/>
      <c r="PEA202" s="4"/>
      <c r="PEB202" s="4"/>
      <c r="PEC202" s="4"/>
      <c r="PED202" s="4"/>
      <c r="PEE202" s="4"/>
      <c r="PEF202" s="4"/>
      <c r="PEG202" s="4"/>
      <c r="PEH202" s="4"/>
      <c r="PEI202" s="4"/>
      <c r="PEJ202" s="4"/>
      <c r="PEK202" s="4"/>
      <c r="PEL202" s="4"/>
      <c r="PEM202" s="4"/>
      <c r="PEN202" s="4"/>
      <c r="PEO202" s="4"/>
      <c r="PEP202" s="4"/>
      <c r="PEQ202" s="4"/>
      <c r="PER202" s="4"/>
      <c r="PES202" s="4"/>
      <c r="PET202" s="4"/>
      <c r="PEU202" s="4"/>
      <c r="PEV202" s="4"/>
      <c r="PEW202" s="4"/>
      <c r="PEX202" s="4"/>
      <c r="PEY202" s="4"/>
      <c r="PEZ202" s="4"/>
      <c r="PFA202" s="4"/>
      <c r="PFB202" s="4"/>
      <c r="PFC202" s="4"/>
      <c r="PFD202" s="4"/>
      <c r="PFE202" s="4"/>
      <c r="PFF202" s="4"/>
      <c r="PFG202" s="4"/>
      <c r="PFH202" s="4"/>
      <c r="PFI202" s="4"/>
      <c r="PFJ202" s="4"/>
      <c r="PFK202" s="4"/>
      <c r="PFL202" s="4"/>
      <c r="PFM202" s="4"/>
      <c r="PFN202" s="4"/>
      <c r="PFO202" s="4"/>
      <c r="PFP202" s="4"/>
      <c r="PFQ202" s="4"/>
      <c r="PFR202" s="4"/>
      <c r="PFS202" s="4"/>
      <c r="PFT202" s="4"/>
      <c r="PFU202" s="4"/>
      <c r="PFV202" s="4"/>
      <c r="PFW202" s="4"/>
      <c r="PFX202" s="4"/>
      <c r="PFY202" s="4"/>
      <c r="PFZ202" s="4"/>
      <c r="PGA202" s="4"/>
      <c r="PGB202" s="4"/>
      <c r="PGC202" s="4"/>
      <c r="PGD202" s="4"/>
      <c r="PGE202" s="4"/>
      <c r="PGF202" s="4"/>
      <c r="PGG202" s="4"/>
      <c r="PGH202" s="4"/>
      <c r="PGI202" s="4"/>
      <c r="PGJ202" s="4"/>
      <c r="PGK202" s="4"/>
      <c r="PGL202" s="4"/>
      <c r="PGM202" s="4"/>
      <c r="PGN202" s="4"/>
      <c r="PGO202" s="4"/>
      <c r="PGP202" s="4"/>
      <c r="PGQ202" s="4"/>
      <c r="PGR202" s="4"/>
      <c r="PGS202" s="4"/>
      <c r="PGT202" s="4"/>
      <c r="PGU202" s="4"/>
      <c r="PGV202" s="4"/>
      <c r="PGW202" s="4"/>
      <c r="PGX202" s="4"/>
      <c r="PGY202" s="4"/>
      <c r="PGZ202" s="4"/>
      <c r="PHA202" s="4"/>
      <c r="PHB202" s="4"/>
      <c r="PHC202" s="4"/>
      <c r="PHD202" s="4"/>
      <c r="PHE202" s="4"/>
      <c r="PHF202" s="4"/>
      <c r="PHG202" s="4"/>
      <c r="PHH202" s="4"/>
      <c r="PHI202" s="4"/>
      <c r="PHJ202" s="4"/>
      <c r="PHK202" s="4"/>
      <c r="PHL202" s="4"/>
      <c r="PHM202" s="4"/>
      <c r="PHN202" s="4"/>
      <c r="PHO202" s="4"/>
      <c r="PHP202" s="4"/>
      <c r="PHQ202" s="4"/>
      <c r="PHR202" s="4"/>
      <c r="PHS202" s="4"/>
      <c r="PHT202" s="4"/>
      <c r="PHU202" s="4"/>
      <c r="PHV202" s="4"/>
      <c r="PHW202" s="4"/>
      <c r="PHX202" s="4"/>
      <c r="PHY202" s="4"/>
      <c r="PHZ202" s="4"/>
      <c r="PIA202" s="4"/>
      <c r="PIB202" s="4"/>
      <c r="PIC202" s="4"/>
      <c r="PID202" s="4"/>
      <c r="PIE202" s="4"/>
      <c r="PIF202" s="4"/>
      <c r="PIG202" s="4"/>
      <c r="PIH202" s="4"/>
      <c r="PII202" s="4"/>
      <c r="PIJ202" s="4"/>
      <c r="PIK202" s="4"/>
      <c r="PIL202" s="4"/>
      <c r="PIM202" s="4"/>
      <c r="PIN202" s="4"/>
      <c r="PIO202" s="4"/>
      <c r="PIP202" s="4"/>
      <c r="PIQ202" s="4"/>
      <c r="PIR202" s="4"/>
      <c r="PIS202" s="4"/>
      <c r="PIT202" s="4"/>
      <c r="PIU202" s="4"/>
      <c r="PIV202" s="4"/>
      <c r="PIW202" s="4"/>
      <c r="PIX202" s="4"/>
      <c r="PIY202" s="4"/>
      <c r="PIZ202" s="4"/>
      <c r="PJA202" s="4"/>
      <c r="PJB202" s="4"/>
      <c r="PJC202" s="4"/>
      <c r="PJD202" s="4"/>
      <c r="PJE202" s="4"/>
      <c r="PJF202" s="4"/>
      <c r="PJG202" s="4"/>
      <c r="PJH202" s="4"/>
      <c r="PJI202" s="4"/>
      <c r="PJJ202" s="4"/>
      <c r="PJK202" s="4"/>
      <c r="PJL202" s="4"/>
      <c r="PJM202" s="4"/>
      <c r="PJN202" s="4"/>
      <c r="PJO202" s="4"/>
      <c r="PJP202" s="4"/>
      <c r="PJQ202" s="4"/>
      <c r="PJR202" s="4"/>
      <c r="PJS202" s="4"/>
      <c r="PJT202" s="4"/>
      <c r="PJU202" s="4"/>
      <c r="PJV202" s="4"/>
      <c r="PJW202" s="4"/>
      <c r="PJX202" s="4"/>
      <c r="PJY202" s="4"/>
      <c r="PJZ202" s="4"/>
      <c r="PKA202" s="4"/>
      <c r="PKB202" s="4"/>
      <c r="PKC202" s="4"/>
      <c r="PKD202" s="4"/>
      <c r="PKE202" s="4"/>
      <c r="PKF202" s="4"/>
      <c r="PKG202" s="4"/>
      <c r="PKH202" s="4"/>
      <c r="PKI202" s="4"/>
      <c r="PKJ202" s="4"/>
      <c r="PKK202" s="4"/>
      <c r="PKL202" s="4"/>
      <c r="PKM202" s="4"/>
      <c r="PKN202" s="4"/>
      <c r="PKO202" s="4"/>
      <c r="PKP202" s="4"/>
      <c r="PKQ202" s="4"/>
      <c r="PKR202" s="4"/>
      <c r="PKS202" s="4"/>
      <c r="PKT202" s="4"/>
      <c r="PKU202" s="4"/>
      <c r="PKV202" s="4"/>
      <c r="PKW202" s="4"/>
      <c r="PKX202" s="4"/>
      <c r="PKY202" s="4"/>
      <c r="PKZ202" s="4"/>
      <c r="PLA202" s="4"/>
      <c r="PLB202" s="4"/>
      <c r="PLC202" s="4"/>
      <c r="PLD202" s="4"/>
      <c r="PLE202" s="4"/>
      <c r="PLF202" s="4"/>
      <c r="PLG202" s="4"/>
      <c r="PLH202" s="4"/>
      <c r="PLI202" s="4"/>
      <c r="PLJ202" s="4"/>
      <c r="PLK202" s="4"/>
      <c r="PLL202" s="4"/>
      <c r="PLM202" s="4"/>
      <c r="PLN202" s="4"/>
      <c r="PLO202" s="4"/>
      <c r="PLP202" s="4"/>
      <c r="PLQ202" s="4"/>
      <c r="PLR202" s="4"/>
      <c r="PLS202" s="4"/>
      <c r="PLT202" s="4"/>
      <c r="PLU202" s="4"/>
      <c r="PLV202" s="4"/>
      <c r="PLW202" s="4"/>
      <c r="PLX202" s="4"/>
      <c r="PLY202" s="4"/>
      <c r="PLZ202" s="4"/>
      <c r="PMA202" s="4"/>
      <c r="PMB202" s="4"/>
      <c r="PMC202" s="4"/>
      <c r="PMD202" s="4"/>
      <c r="PME202" s="4"/>
      <c r="PMF202" s="4"/>
      <c r="PMG202" s="4"/>
      <c r="PMH202" s="4"/>
      <c r="PMI202" s="4"/>
      <c r="PMJ202" s="4"/>
      <c r="PMK202" s="4"/>
      <c r="PML202" s="4"/>
      <c r="PMM202" s="4"/>
      <c r="PMN202" s="4"/>
      <c r="PMO202" s="4"/>
      <c r="PMP202" s="4"/>
      <c r="PMQ202" s="4"/>
      <c r="PMR202" s="4"/>
      <c r="PMS202" s="4"/>
      <c r="PMT202" s="4"/>
      <c r="PMU202" s="4"/>
      <c r="PMV202" s="4"/>
      <c r="PMW202" s="4"/>
      <c r="PMX202" s="4"/>
      <c r="PMY202" s="4"/>
      <c r="PMZ202" s="4"/>
      <c r="PNA202" s="4"/>
      <c r="PNB202" s="4"/>
      <c r="PNC202" s="4"/>
      <c r="PND202" s="4"/>
      <c r="PNE202" s="4"/>
      <c r="PNF202" s="4"/>
      <c r="PNG202" s="4"/>
      <c r="PNH202" s="4"/>
      <c r="PNI202" s="4"/>
      <c r="PNJ202" s="4"/>
      <c r="PNK202" s="4"/>
      <c r="PNL202" s="4"/>
      <c r="PNM202" s="4"/>
      <c r="PNN202" s="4"/>
      <c r="PNO202" s="4"/>
      <c r="PNP202" s="4"/>
      <c r="PNQ202" s="4"/>
      <c r="PNR202" s="4"/>
      <c r="PNS202" s="4"/>
      <c r="PNT202" s="4"/>
      <c r="PNU202" s="4"/>
      <c r="PNV202" s="4"/>
      <c r="PNW202" s="4"/>
      <c r="PNX202" s="4"/>
      <c r="PNY202" s="4"/>
      <c r="PNZ202" s="4"/>
      <c r="POA202" s="4"/>
      <c r="POB202" s="4"/>
      <c r="POC202" s="4"/>
      <c r="POD202" s="4"/>
      <c r="POE202" s="4"/>
      <c r="POF202" s="4"/>
      <c r="POG202" s="4"/>
      <c r="POH202" s="4"/>
      <c r="POI202" s="4"/>
      <c r="POJ202" s="4"/>
      <c r="POK202" s="4"/>
      <c r="POL202" s="4"/>
      <c r="POM202" s="4"/>
      <c r="PON202" s="4"/>
      <c r="POO202" s="4"/>
      <c r="POP202" s="4"/>
      <c r="POQ202" s="4"/>
      <c r="POR202" s="4"/>
      <c r="POS202" s="4"/>
      <c r="POT202" s="4"/>
      <c r="POU202" s="4"/>
      <c r="POV202" s="4"/>
      <c r="POW202" s="4"/>
      <c r="POX202" s="4"/>
      <c r="POY202" s="4"/>
      <c r="POZ202" s="4"/>
      <c r="PPA202" s="4"/>
      <c r="PPB202" s="4"/>
      <c r="PPC202" s="4"/>
      <c r="PPD202" s="4"/>
      <c r="PPE202" s="4"/>
      <c r="PPF202" s="4"/>
      <c r="PPG202" s="4"/>
      <c r="PPH202" s="4"/>
      <c r="PPI202" s="4"/>
      <c r="PPJ202" s="4"/>
      <c r="PPK202" s="4"/>
      <c r="PPL202" s="4"/>
      <c r="PPM202" s="4"/>
      <c r="PPN202" s="4"/>
      <c r="PPO202" s="4"/>
      <c r="PPP202" s="4"/>
      <c r="PPQ202" s="4"/>
      <c r="PPR202" s="4"/>
      <c r="PPS202" s="4"/>
      <c r="PPT202" s="4"/>
      <c r="PPU202" s="4"/>
      <c r="PPV202" s="4"/>
      <c r="PPW202" s="4"/>
      <c r="PPX202" s="4"/>
      <c r="PPY202" s="4"/>
      <c r="PPZ202" s="4"/>
      <c r="PQA202" s="4"/>
      <c r="PQB202" s="4"/>
      <c r="PQC202" s="4"/>
      <c r="PQD202" s="4"/>
      <c r="PQE202" s="4"/>
      <c r="PQF202" s="4"/>
      <c r="PQG202" s="4"/>
      <c r="PQH202" s="4"/>
      <c r="PQI202" s="4"/>
      <c r="PQJ202" s="4"/>
      <c r="PQK202" s="4"/>
      <c r="PQL202" s="4"/>
      <c r="PQM202" s="4"/>
      <c r="PQN202" s="4"/>
      <c r="PQO202" s="4"/>
      <c r="PQP202" s="4"/>
      <c r="PQQ202" s="4"/>
      <c r="PQR202" s="4"/>
      <c r="PQS202" s="4"/>
      <c r="PQT202" s="4"/>
      <c r="PQU202" s="4"/>
      <c r="PQV202" s="4"/>
      <c r="PQW202" s="4"/>
      <c r="PQX202" s="4"/>
      <c r="PQY202" s="4"/>
      <c r="PQZ202" s="4"/>
      <c r="PRA202" s="4"/>
      <c r="PRB202" s="4"/>
      <c r="PRC202" s="4"/>
      <c r="PRD202" s="4"/>
      <c r="PRE202" s="4"/>
      <c r="PRF202" s="4"/>
      <c r="PRG202" s="4"/>
      <c r="PRH202" s="4"/>
      <c r="PRI202" s="4"/>
      <c r="PRJ202" s="4"/>
      <c r="PRK202" s="4"/>
      <c r="PRL202" s="4"/>
      <c r="PRM202" s="4"/>
      <c r="PRN202" s="4"/>
      <c r="PRO202" s="4"/>
      <c r="PRP202" s="4"/>
      <c r="PRQ202" s="4"/>
      <c r="PRR202" s="4"/>
      <c r="PRS202" s="4"/>
      <c r="PRT202" s="4"/>
      <c r="PRU202" s="4"/>
      <c r="PRV202" s="4"/>
      <c r="PRW202" s="4"/>
      <c r="PRX202" s="4"/>
      <c r="PRY202" s="4"/>
      <c r="PRZ202" s="4"/>
      <c r="PSA202" s="4"/>
      <c r="PSB202" s="4"/>
      <c r="PSC202" s="4"/>
      <c r="PSD202" s="4"/>
      <c r="PSE202" s="4"/>
      <c r="PSF202" s="4"/>
      <c r="PSG202" s="4"/>
      <c r="PSH202" s="4"/>
      <c r="PSI202" s="4"/>
      <c r="PSJ202" s="4"/>
      <c r="PSK202" s="4"/>
      <c r="PSL202" s="4"/>
      <c r="PSM202" s="4"/>
      <c r="PSN202" s="4"/>
      <c r="PSO202" s="4"/>
      <c r="PSP202" s="4"/>
      <c r="PSQ202" s="4"/>
      <c r="PSR202" s="4"/>
      <c r="PSS202" s="4"/>
      <c r="PST202" s="4"/>
      <c r="PSU202" s="4"/>
      <c r="PSV202" s="4"/>
      <c r="PSW202" s="4"/>
      <c r="PSX202" s="4"/>
      <c r="PSY202" s="4"/>
      <c r="PSZ202" s="4"/>
      <c r="PTA202" s="4"/>
      <c r="PTB202" s="4"/>
      <c r="PTC202" s="4"/>
      <c r="PTD202" s="4"/>
      <c r="PTE202" s="4"/>
      <c r="PTF202" s="4"/>
      <c r="PTG202" s="4"/>
      <c r="PTH202" s="4"/>
      <c r="PTI202" s="4"/>
      <c r="PTJ202" s="4"/>
      <c r="PTK202" s="4"/>
      <c r="PTL202" s="4"/>
      <c r="PTM202" s="4"/>
      <c r="PTN202" s="4"/>
      <c r="PTO202" s="4"/>
      <c r="PTP202" s="4"/>
      <c r="PTQ202" s="4"/>
      <c r="PTR202" s="4"/>
      <c r="PTS202" s="4"/>
      <c r="PTT202" s="4"/>
      <c r="PTU202" s="4"/>
      <c r="PTV202" s="4"/>
      <c r="PTW202" s="4"/>
      <c r="PTX202" s="4"/>
      <c r="PTY202" s="4"/>
      <c r="PTZ202" s="4"/>
      <c r="PUA202" s="4"/>
      <c r="PUB202" s="4"/>
      <c r="PUC202" s="4"/>
      <c r="PUD202" s="4"/>
      <c r="PUE202" s="4"/>
      <c r="PUF202" s="4"/>
      <c r="PUG202" s="4"/>
      <c r="PUH202" s="4"/>
      <c r="PUI202" s="4"/>
      <c r="PUJ202" s="4"/>
      <c r="PUK202" s="4"/>
      <c r="PUL202" s="4"/>
      <c r="PUM202" s="4"/>
      <c r="PUN202" s="4"/>
      <c r="PUO202" s="4"/>
      <c r="PUP202" s="4"/>
      <c r="PUQ202" s="4"/>
      <c r="PUR202" s="4"/>
      <c r="PUS202" s="4"/>
      <c r="PUT202" s="4"/>
      <c r="PUU202" s="4"/>
      <c r="PUV202" s="4"/>
      <c r="PUW202" s="4"/>
      <c r="PUX202" s="4"/>
      <c r="PUY202" s="4"/>
      <c r="PUZ202" s="4"/>
      <c r="PVA202" s="4"/>
      <c r="PVB202" s="4"/>
      <c r="PVC202" s="4"/>
      <c r="PVD202" s="4"/>
      <c r="PVE202" s="4"/>
      <c r="PVF202" s="4"/>
      <c r="PVG202" s="4"/>
      <c r="PVH202" s="4"/>
      <c r="PVI202" s="4"/>
      <c r="PVJ202" s="4"/>
      <c r="PVK202" s="4"/>
      <c r="PVL202" s="4"/>
      <c r="PVM202" s="4"/>
      <c r="PVN202" s="4"/>
      <c r="PVO202" s="4"/>
      <c r="PVP202" s="4"/>
      <c r="PVQ202" s="4"/>
      <c r="PVR202" s="4"/>
      <c r="PVS202" s="4"/>
      <c r="PVT202" s="4"/>
      <c r="PVU202" s="4"/>
      <c r="PVV202" s="4"/>
      <c r="PVW202" s="4"/>
      <c r="PVX202" s="4"/>
      <c r="PVY202" s="4"/>
      <c r="PVZ202" s="4"/>
      <c r="PWA202" s="4"/>
      <c r="PWB202" s="4"/>
      <c r="PWC202" s="4"/>
      <c r="PWD202" s="4"/>
      <c r="PWE202" s="4"/>
      <c r="PWF202" s="4"/>
      <c r="PWG202" s="4"/>
      <c r="PWH202" s="4"/>
      <c r="PWI202" s="4"/>
      <c r="PWJ202" s="4"/>
      <c r="PWK202" s="4"/>
      <c r="PWL202" s="4"/>
      <c r="PWM202" s="4"/>
      <c r="PWN202" s="4"/>
      <c r="PWO202" s="4"/>
      <c r="PWP202" s="4"/>
      <c r="PWQ202" s="4"/>
      <c r="PWR202" s="4"/>
      <c r="PWS202" s="4"/>
      <c r="PWT202" s="4"/>
      <c r="PWU202" s="4"/>
      <c r="PWV202" s="4"/>
      <c r="PWW202" s="4"/>
      <c r="PWX202" s="4"/>
      <c r="PWY202" s="4"/>
      <c r="PWZ202" s="4"/>
      <c r="PXA202" s="4"/>
      <c r="PXB202" s="4"/>
      <c r="PXC202" s="4"/>
      <c r="PXD202" s="4"/>
      <c r="PXE202" s="4"/>
      <c r="PXF202" s="4"/>
      <c r="PXG202" s="4"/>
      <c r="PXH202" s="4"/>
      <c r="PXI202" s="4"/>
      <c r="PXJ202" s="4"/>
      <c r="PXK202" s="4"/>
      <c r="PXL202" s="4"/>
      <c r="PXM202" s="4"/>
      <c r="PXN202" s="4"/>
      <c r="PXO202" s="4"/>
      <c r="PXP202" s="4"/>
      <c r="PXQ202" s="4"/>
      <c r="PXR202" s="4"/>
      <c r="PXS202" s="4"/>
      <c r="PXT202" s="4"/>
      <c r="PXU202" s="4"/>
      <c r="PXV202" s="4"/>
      <c r="PXW202" s="4"/>
      <c r="PXX202" s="4"/>
      <c r="PXY202" s="4"/>
      <c r="PXZ202" s="4"/>
      <c r="PYA202" s="4"/>
      <c r="PYB202" s="4"/>
      <c r="PYC202" s="4"/>
      <c r="PYD202" s="4"/>
      <c r="PYE202" s="4"/>
      <c r="PYF202" s="4"/>
      <c r="PYG202" s="4"/>
      <c r="PYH202" s="4"/>
      <c r="PYI202" s="4"/>
      <c r="PYJ202" s="4"/>
      <c r="PYK202" s="4"/>
      <c r="PYL202" s="4"/>
      <c r="PYM202" s="4"/>
      <c r="PYN202" s="4"/>
      <c r="PYO202" s="4"/>
      <c r="PYP202" s="4"/>
      <c r="PYQ202" s="4"/>
      <c r="PYR202" s="4"/>
      <c r="PYS202" s="4"/>
      <c r="PYT202" s="4"/>
      <c r="PYU202" s="4"/>
      <c r="PYV202" s="4"/>
      <c r="PYW202" s="4"/>
      <c r="PYX202" s="4"/>
      <c r="PYY202" s="4"/>
      <c r="PYZ202" s="4"/>
      <c r="PZA202" s="4"/>
      <c r="PZB202" s="4"/>
      <c r="PZC202" s="4"/>
      <c r="PZD202" s="4"/>
      <c r="PZE202" s="4"/>
      <c r="PZF202" s="4"/>
      <c r="PZG202" s="4"/>
      <c r="PZH202" s="4"/>
      <c r="PZI202" s="4"/>
      <c r="PZJ202" s="4"/>
      <c r="PZK202" s="4"/>
      <c r="PZL202" s="4"/>
      <c r="PZM202" s="4"/>
      <c r="PZN202" s="4"/>
      <c r="PZO202" s="4"/>
      <c r="PZP202" s="4"/>
      <c r="PZQ202" s="4"/>
      <c r="PZR202" s="4"/>
      <c r="PZS202" s="4"/>
      <c r="PZT202" s="4"/>
      <c r="PZU202" s="4"/>
      <c r="PZV202" s="4"/>
      <c r="PZW202" s="4"/>
      <c r="PZX202" s="4"/>
      <c r="PZY202" s="4"/>
      <c r="PZZ202" s="4"/>
      <c r="QAA202" s="4"/>
      <c r="QAB202" s="4"/>
      <c r="QAC202" s="4"/>
      <c r="QAD202" s="4"/>
      <c r="QAE202" s="4"/>
      <c r="QAF202" s="4"/>
      <c r="QAG202" s="4"/>
      <c r="QAH202" s="4"/>
      <c r="QAI202" s="4"/>
      <c r="QAJ202" s="4"/>
      <c r="QAK202" s="4"/>
      <c r="QAL202" s="4"/>
      <c r="QAM202" s="4"/>
      <c r="QAN202" s="4"/>
      <c r="QAO202" s="4"/>
      <c r="QAP202" s="4"/>
      <c r="QAQ202" s="4"/>
      <c r="QAR202" s="4"/>
      <c r="QAS202" s="4"/>
      <c r="QAT202" s="4"/>
      <c r="QAU202" s="4"/>
      <c r="QAV202" s="4"/>
      <c r="QAW202" s="4"/>
      <c r="QAX202" s="4"/>
      <c r="QAY202" s="4"/>
      <c r="QAZ202" s="4"/>
      <c r="QBA202" s="4"/>
      <c r="QBB202" s="4"/>
      <c r="QBC202" s="4"/>
      <c r="QBD202" s="4"/>
      <c r="QBE202" s="4"/>
      <c r="QBF202" s="4"/>
      <c r="QBG202" s="4"/>
      <c r="QBH202" s="4"/>
      <c r="QBI202" s="4"/>
      <c r="QBJ202" s="4"/>
      <c r="QBK202" s="4"/>
      <c r="QBL202" s="4"/>
      <c r="QBM202" s="4"/>
      <c r="QBN202" s="4"/>
      <c r="QBO202" s="4"/>
      <c r="QBP202" s="4"/>
      <c r="QBQ202" s="4"/>
      <c r="QBR202" s="4"/>
      <c r="QBS202" s="4"/>
      <c r="QBT202" s="4"/>
      <c r="QBU202" s="4"/>
      <c r="QBV202" s="4"/>
      <c r="QBW202" s="4"/>
      <c r="QBX202" s="4"/>
      <c r="QBY202" s="4"/>
      <c r="QBZ202" s="4"/>
      <c r="QCA202" s="4"/>
      <c r="QCB202" s="4"/>
      <c r="QCC202" s="4"/>
      <c r="QCD202" s="4"/>
      <c r="QCE202" s="4"/>
      <c r="QCF202" s="4"/>
      <c r="QCG202" s="4"/>
      <c r="QCH202" s="4"/>
      <c r="QCI202" s="4"/>
      <c r="QCJ202" s="4"/>
      <c r="QCK202" s="4"/>
      <c r="QCL202" s="4"/>
      <c r="QCM202" s="4"/>
      <c r="QCN202" s="4"/>
      <c r="QCO202" s="4"/>
      <c r="QCP202" s="4"/>
      <c r="QCQ202" s="4"/>
      <c r="QCR202" s="4"/>
      <c r="QCS202" s="4"/>
      <c r="QCT202" s="4"/>
      <c r="QCU202" s="4"/>
      <c r="QCV202" s="4"/>
      <c r="QCW202" s="4"/>
      <c r="QCX202" s="4"/>
      <c r="QCY202" s="4"/>
      <c r="QCZ202" s="4"/>
      <c r="QDA202" s="4"/>
      <c r="QDB202" s="4"/>
      <c r="QDC202" s="4"/>
      <c r="QDD202" s="4"/>
      <c r="QDE202" s="4"/>
      <c r="QDF202" s="4"/>
      <c r="QDG202" s="4"/>
      <c r="QDH202" s="4"/>
      <c r="QDI202" s="4"/>
      <c r="QDJ202" s="4"/>
      <c r="QDK202" s="4"/>
      <c r="QDL202" s="4"/>
      <c r="QDM202" s="4"/>
      <c r="QDN202" s="4"/>
      <c r="QDO202" s="4"/>
      <c r="QDP202" s="4"/>
      <c r="QDQ202" s="4"/>
      <c r="QDR202" s="4"/>
      <c r="QDS202" s="4"/>
      <c r="QDT202" s="4"/>
      <c r="QDU202" s="4"/>
      <c r="QDV202" s="4"/>
      <c r="QDW202" s="4"/>
      <c r="QDX202" s="4"/>
      <c r="QDY202" s="4"/>
      <c r="QDZ202" s="4"/>
      <c r="QEA202" s="4"/>
      <c r="QEB202" s="4"/>
      <c r="QEC202" s="4"/>
      <c r="QED202" s="4"/>
      <c r="QEE202" s="4"/>
      <c r="QEF202" s="4"/>
      <c r="QEG202" s="4"/>
      <c r="QEH202" s="4"/>
      <c r="QEI202" s="4"/>
      <c r="QEJ202" s="4"/>
      <c r="QEK202" s="4"/>
      <c r="QEL202" s="4"/>
      <c r="QEM202" s="4"/>
      <c r="QEN202" s="4"/>
      <c r="QEO202" s="4"/>
      <c r="QEP202" s="4"/>
      <c r="QEQ202" s="4"/>
      <c r="QER202" s="4"/>
      <c r="QES202" s="4"/>
      <c r="QET202" s="4"/>
      <c r="QEU202" s="4"/>
      <c r="QEV202" s="4"/>
      <c r="QEW202" s="4"/>
      <c r="QEX202" s="4"/>
      <c r="QEY202" s="4"/>
      <c r="QEZ202" s="4"/>
      <c r="QFA202" s="4"/>
      <c r="QFB202" s="4"/>
      <c r="QFC202" s="4"/>
      <c r="QFD202" s="4"/>
      <c r="QFE202" s="4"/>
      <c r="QFF202" s="4"/>
      <c r="QFG202" s="4"/>
      <c r="QFH202" s="4"/>
      <c r="QFI202" s="4"/>
      <c r="QFJ202" s="4"/>
      <c r="QFK202" s="4"/>
      <c r="QFL202" s="4"/>
      <c r="QFM202" s="4"/>
      <c r="QFN202" s="4"/>
      <c r="QFO202" s="4"/>
      <c r="QFP202" s="4"/>
      <c r="QFQ202" s="4"/>
      <c r="QFR202" s="4"/>
      <c r="QFS202" s="4"/>
      <c r="QFT202" s="4"/>
      <c r="QFU202" s="4"/>
      <c r="QFV202" s="4"/>
      <c r="QFW202" s="4"/>
      <c r="QFX202" s="4"/>
      <c r="QFY202" s="4"/>
      <c r="QFZ202" s="4"/>
      <c r="QGA202" s="4"/>
      <c r="QGB202" s="4"/>
      <c r="QGC202" s="4"/>
      <c r="QGD202" s="4"/>
      <c r="QGE202" s="4"/>
      <c r="QGF202" s="4"/>
      <c r="QGG202" s="4"/>
      <c r="QGH202" s="4"/>
      <c r="QGI202" s="4"/>
      <c r="QGJ202" s="4"/>
      <c r="QGK202" s="4"/>
      <c r="QGL202" s="4"/>
      <c r="QGM202" s="4"/>
      <c r="QGN202" s="4"/>
      <c r="QGO202" s="4"/>
      <c r="QGP202" s="4"/>
      <c r="QGQ202" s="4"/>
      <c r="QGR202" s="4"/>
      <c r="QGS202" s="4"/>
      <c r="QGT202" s="4"/>
      <c r="QGU202" s="4"/>
      <c r="QGV202" s="4"/>
      <c r="QGW202" s="4"/>
      <c r="QGX202" s="4"/>
      <c r="QGY202" s="4"/>
      <c r="QGZ202" s="4"/>
      <c r="QHA202" s="4"/>
      <c r="QHB202" s="4"/>
      <c r="QHC202" s="4"/>
      <c r="QHD202" s="4"/>
      <c r="QHE202" s="4"/>
      <c r="QHF202" s="4"/>
      <c r="QHG202" s="4"/>
      <c r="QHH202" s="4"/>
      <c r="QHI202" s="4"/>
      <c r="QHJ202" s="4"/>
      <c r="QHK202" s="4"/>
      <c r="QHL202" s="4"/>
      <c r="QHM202" s="4"/>
      <c r="QHN202" s="4"/>
      <c r="QHO202" s="4"/>
      <c r="QHP202" s="4"/>
      <c r="QHQ202" s="4"/>
      <c r="QHR202" s="4"/>
      <c r="QHS202" s="4"/>
      <c r="QHT202" s="4"/>
      <c r="QHU202" s="4"/>
      <c r="QHV202" s="4"/>
      <c r="QHW202" s="4"/>
      <c r="QHX202" s="4"/>
      <c r="QHY202" s="4"/>
      <c r="QHZ202" s="4"/>
      <c r="QIA202" s="4"/>
      <c r="QIB202" s="4"/>
      <c r="QIC202" s="4"/>
      <c r="QID202" s="4"/>
      <c r="QIE202" s="4"/>
      <c r="QIF202" s="4"/>
      <c r="QIG202" s="4"/>
      <c r="QIH202" s="4"/>
      <c r="QII202" s="4"/>
      <c r="QIJ202" s="4"/>
      <c r="QIK202" s="4"/>
      <c r="QIL202" s="4"/>
      <c r="QIM202" s="4"/>
      <c r="QIN202" s="4"/>
      <c r="QIO202" s="4"/>
      <c r="QIP202" s="4"/>
      <c r="QIQ202" s="4"/>
      <c r="QIR202" s="4"/>
      <c r="QIS202" s="4"/>
      <c r="QIT202" s="4"/>
      <c r="QIU202" s="4"/>
      <c r="QIV202" s="4"/>
      <c r="QIW202" s="4"/>
      <c r="QIX202" s="4"/>
      <c r="QIY202" s="4"/>
      <c r="QIZ202" s="4"/>
      <c r="QJA202" s="4"/>
      <c r="QJB202" s="4"/>
      <c r="QJC202" s="4"/>
      <c r="QJD202" s="4"/>
      <c r="QJE202" s="4"/>
      <c r="QJF202" s="4"/>
      <c r="QJG202" s="4"/>
      <c r="QJH202" s="4"/>
      <c r="QJI202" s="4"/>
      <c r="QJJ202" s="4"/>
      <c r="QJK202" s="4"/>
      <c r="QJL202" s="4"/>
      <c r="QJM202" s="4"/>
      <c r="QJN202" s="4"/>
      <c r="QJO202" s="4"/>
      <c r="QJP202" s="4"/>
      <c r="QJQ202" s="4"/>
      <c r="QJR202" s="4"/>
      <c r="QJS202" s="4"/>
      <c r="QJT202" s="4"/>
      <c r="QJU202" s="4"/>
      <c r="QJV202" s="4"/>
      <c r="QJW202" s="4"/>
      <c r="QJX202" s="4"/>
      <c r="QJY202" s="4"/>
      <c r="QJZ202" s="4"/>
      <c r="QKA202" s="4"/>
      <c r="QKB202" s="4"/>
      <c r="QKC202" s="4"/>
      <c r="QKD202" s="4"/>
      <c r="QKE202" s="4"/>
      <c r="QKF202" s="4"/>
      <c r="QKG202" s="4"/>
      <c r="QKH202" s="4"/>
      <c r="QKI202" s="4"/>
      <c r="QKJ202" s="4"/>
      <c r="QKK202" s="4"/>
      <c r="QKL202" s="4"/>
      <c r="QKM202" s="4"/>
      <c r="QKN202" s="4"/>
      <c r="QKO202" s="4"/>
      <c r="QKP202" s="4"/>
      <c r="QKQ202" s="4"/>
      <c r="QKR202" s="4"/>
      <c r="QKS202" s="4"/>
      <c r="QKT202" s="4"/>
      <c r="QKU202" s="4"/>
      <c r="QKV202" s="4"/>
      <c r="QKW202" s="4"/>
      <c r="QKX202" s="4"/>
      <c r="QKY202" s="4"/>
      <c r="QKZ202" s="4"/>
      <c r="QLA202" s="4"/>
      <c r="QLB202" s="4"/>
      <c r="QLC202" s="4"/>
      <c r="QLD202" s="4"/>
      <c r="QLE202" s="4"/>
      <c r="QLF202" s="4"/>
      <c r="QLG202" s="4"/>
      <c r="QLH202" s="4"/>
      <c r="QLI202" s="4"/>
      <c r="QLJ202" s="4"/>
      <c r="QLK202" s="4"/>
      <c r="QLL202" s="4"/>
      <c r="QLM202" s="4"/>
      <c r="QLN202" s="4"/>
      <c r="QLO202" s="4"/>
      <c r="QLP202" s="4"/>
      <c r="QLQ202" s="4"/>
      <c r="QLR202" s="4"/>
      <c r="QLS202" s="4"/>
      <c r="QLT202" s="4"/>
      <c r="QLU202" s="4"/>
      <c r="QLV202" s="4"/>
      <c r="QLW202" s="4"/>
      <c r="QLX202" s="4"/>
      <c r="QLY202" s="4"/>
      <c r="QLZ202" s="4"/>
      <c r="QMA202" s="4"/>
      <c r="QMB202" s="4"/>
      <c r="QMC202" s="4"/>
      <c r="QMD202" s="4"/>
      <c r="QME202" s="4"/>
      <c r="QMF202" s="4"/>
      <c r="QMG202" s="4"/>
      <c r="QMH202" s="4"/>
      <c r="QMI202" s="4"/>
      <c r="QMJ202" s="4"/>
      <c r="QMK202" s="4"/>
      <c r="QML202" s="4"/>
      <c r="QMM202" s="4"/>
      <c r="QMN202" s="4"/>
      <c r="QMO202" s="4"/>
      <c r="QMP202" s="4"/>
      <c r="QMQ202" s="4"/>
      <c r="QMR202" s="4"/>
      <c r="QMS202" s="4"/>
      <c r="QMT202" s="4"/>
      <c r="QMU202" s="4"/>
      <c r="QMV202" s="4"/>
      <c r="QMW202" s="4"/>
      <c r="QMX202" s="4"/>
      <c r="QMY202" s="4"/>
      <c r="QMZ202" s="4"/>
      <c r="QNA202" s="4"/>
      <c r="QNB202" s="4"/>
      <c r="QNC202" s="4"/>
      <c r="QND202" s="4"/>
      <c r="QNE202" s="4"/>
      <c r="QNF202" s="4"/>
      <c r="QNG202" s="4"/>
      <c r="QNH202" s="4"/>
      <c r="QNI202" s="4"/>
      <c r="QNJ202" s="4"/>
      <c r="QNK202" s="4"/>
      <c r="QNL202" s="4"/>
      <c r="QNM202" s="4"/>
      <c r="QNN202" s="4"/>
      <c r="QNO202" s="4"/>
      <c r="QNP202" s="4"/>
      <c r="QNQ202" s="4"/>
      <c r="QNR202" s="4"/>
      <c r="QNS202" s="4"/>
      <c r="QNT202" s="4"/>
      <c r="QNU202" s="4"/>
      <c r="QNV202" s="4"/>
      <c r="QNW202" s="4"/>
      <c r="QNX202" s="4"/>
      <c r="QNY202" s="4"/>
      <c r="QNZ202" s="4"/>
      <c r="QOA202" s="4"/>
      <c r="QOB202" s="4"/>
      <c r="QOC202" s="4"/>
      <c r="QOD202" s="4"/>
      <c r="QOE202" s="4"/>
      <c r="QOF202" s="4"/>
      <c r="QOG202" s="4"/>
      <c r="QOH202" s="4"/>
      <c r="QOI202" s="4"/>
      <c r="QOJ202" s="4"/>
      <c r="QOK202" s="4"/>
      <c r="QOL202" s="4"/>
      <c r="QOM202" s="4"/>
      <c r="QON202" s="4"/>
      <c r="QOO202" s="4"/>
      <c r="QOP202" s="4"/>
      <c r="QOQ202" s="4"/>
      <c r="QOR202" s="4"/>
      <c r="QOS202" s="4"/>
      <c r="QOT202" s="4"/>
      <c r="QOU202" s="4"/>
      <c r="QOV202" s="4"/>
      <c r="QOW202" s="4"/>
      <c r="QOX202" s="4"/>
      <c r="QOY202" s="4"/>
      <c r="QOZ202" s="4"/>
      <c r="QPA202" s="4"/>
      <c r="QPB202" s="4"/>
      <c r="QPC202" s="4"/>
      <c r="QPD202" s="4"/>
      <c r="QPE202" s="4"/>
      <c r="QPF202" s="4"/>
      <c r="QPG202" s="4"/>
      <c r="QPH202" s="4"/>
      <c r="QPI202" s="4"/>
      <c r="QPJ202" s="4"/>
      <c r="QPK202" s="4"/>
      <c r="QPL202" s="4"/>
      <c r="QPM202" s="4"/>
      <c r="QPN202" s="4"/>
      <c r="QPO202" s="4"/>
      <c r="QPP202" s="4"/>
      <c r="QPQ202" s="4"/>
      <c r="QPR202" s="4"/>
      <c r="QPS202" s="4"/>
      <c r="QPT202" s="4"/>
      <c r="QPU202" s="4"/>
      <c r="QPV202" s="4"/>
      <c r="QPW202" s="4"/>
      <c r="QPX202" s="4"/>
      <c r="QPY202" s="4"/>
      <c r="QPZ202" s="4"/>
      <c r="QQA202" s="4"/>
      <c r="QQB202" s="4"/>
      <c r="QQC202" s="4"/>
      <c r="QQD202" s="4"/>
      <c r="QQE202" s="4"/>
      <c r="QQF202" s="4"/>
      <c r="QQG202" s="4"/>
      <c r="QQH202" s="4"/>
      <c r="QQI202" s="4"/>
      <c r="QQJ202" s="4"/>
      <c r="QQK202" s="4"/>
      <c r="QQL202" s="4"/>
      <c r="QQM202" s="4"/>
      <c r="QQN202" s="4"/>
      <c r="QQO202" s="4"/>
      <c r="QQP202" s="4"/>
      <c r="QQQ202" s="4"/>
      <c r="QQR202" s="4"/>
      <c r="QQS202" s="4"/>
      <c r="QQT202" s="4"/>
      <c r="QQU202" s="4"/>
      <c r="QQV202" s="4"/>
      <c r="QQW202" s="4"/>
      <c r="QQX202" s="4"/>
      <c r="QQY202" s="4"/>
      <c r="QQZ202" s="4"/>
      <c r="QRA202" s="4"/>
      <c r="QRB202" s="4"/>
      <c r="QRC202" s="4"/>
      <c r="QRD202" s="4"/>
      <c r="QRE202" s="4"/>
      <c r="QRF202" s="4"/>
      <c r="QRG202" s="4"/>
      <c r="QRH202" s="4"/>
      <c r="QRI202" s="4"/>
      <c r="QRJ202" s="4"/>
      <c r="QRK202" s="4"/>
      <c r="QRL202" s="4"/>
      <c r="QRM202" s="4"/>
      <c r="QRN202" s="4"/>
      <c r="QRO202" s="4"/>
      <c r="QRP202" s="4"/>
      <c r="QRQ202" s="4"/>
      <c r="QRR202" s="4"/>
      <c r="QRS202" s="4"/>
      <c r="QRT202" s="4"/>
      <c r="QRU202" s="4"/>
      <c r="QRV202" s="4"/>
      <c r="QRW202" s="4"/>
      <c r="QRX202" s="4"/>
      <c r="QRY202" s="4"/>
      <c r="QRZ202" s="4"/>
      <c r="QSA202" s="4"/>
      <c r="QSB202" s="4"/>
      <c r="QSC202" s="4"/>
      <c r="QSD202" s="4"/>
      <c r="QSE202" s="4"/>
      <c r="QSF202" s="4"/>
      <c r="QSG202" s="4"/>
      <c r="QSH202" s="4"/>
      <c r="QSI202" s="4"/>
      <c r="QSJ202" s="4"/>
      <c r="QSK202" s="4"/>
      <c r="QSL202" s="4"/>
      <c r="QSM202" s="4"/>
      <c r="QSN202" s="4"/>
      <c r="QSO202" s="4"/>
      <c r="QSP202" s="4"/>
      <c r="QSQ202" s="4"/>
      <c r="QSR202" s="4"/>
      <c r="QSS202" s="4"/>
      <c r="QST202" s="4"/>
      <c r="QSU202" s="4"/>
      <c r="QSV202" s="4"/>
      <c r="QSW202" s="4"/>
      <c r="QSX202" s="4"/>
      <c r="QSY202" s="4"/>
      <c r="QSZ202" s="4"/>
      <c r="QTA202" s="4"/>
      <c r="QTB202" s="4"/>
      <c r="QTC202" s="4"/>
      <c r="QTD202" s="4"/>
      <c r="QTE202" s="4"/>
      <c r="QTF202" s="4"/>
      <c r="QTG202" s="4"/>
      <c r="QTH202" s="4"/>
      <c r="QTI202" s="4"/>
      <c r="QTJ202" s="4"/>
      <c r="QTK202" s="4"/>
      <c r="QTL202" s="4"/>
      <c r="QTM202" s="4"/>
      <c r="QTN202" s="4"/>
      <c r="QTO202" s="4"/>
      <c r="QTP202" s="4"/>
      <c r="QTQ202" s="4"/>
      <c r="QTR202" s="4"/>
      <c r="QTS202" s="4"/>
      <c r="QTT202" s="4"/>
      <c r="QTU202" s="4"/>
      <c r="QTV202" s="4"/>
      <c r="QTW202" s="4"/>
      <c r="QTX202" s="4"/>
      <c r="QTY202" s="4"/>
      <c r="QTZ202" s="4"/>
      <c r="QUA202" s="4"/>
      <c r="QUB202" s="4"/>
      <c r="QUC202" s="4"/>
      <c r="QUD202" s="4"/>
      <c r="QUE202" s="4"/>
      <c r="QUF202" s="4"/>
      <c r="QUG202" s="4"/>
      <c r="QUH202" s="4"/>
      <c r="QUI202" s="4"/>
      <c r="QUJ202" s="4"/>
      <c r="QUK202" s="4"/>
      <c r="QUL202" s="4"/>
      <c r="QUM202" s="4"/>
      <c r="QUN202" s="4"/>
      <c r="QUO202" s="4"/>
      <c r="QUP202" s="4"/>
      <c r="QUQ202" s="4"/>
      <c r="QUR202" s="4"/>
      <c r="QUS202" s="4"/>
      <c r="QUT202" s="4"/>
      <c r="QUU202" s="4"/>
      <c r="QUV202" s="4"/>
      <c r="QUW202" s="4"/>
      <c r="QUX202" s="4"/>
      <c r="QUY202" s="4"/>
      <c r="QUZ202" s="4"/>
      <c r="QVA202" s="4"/>
      <c r="QVB202" s="4"/>
      <c r="QVC202" s="4"/>
      <c r="QVD202" s="4"/>
      <c r="QVE202" s="4"/>
      <c r="QVF202" s="4"/>
      <c r="QVG202" s="4"/>
      <c r="QVH202" s="4"/>
      <c r="QVI202" s="4"/>
      <c r="QVJ202" s="4"/>
      <c r="QVK202" s="4"/>
      <c r="QVL202" s="4"/>
      <c r="QVM202" s="4"/>
      <c r="QVN202" s="4"/>
      <c r="QVO202" s="4"/>
      <c r="QVP202" s="4"/>
      <c r="QVQ202" s="4"/>
      <c r="QVR202" s="4"/>
      <c r="QVS202" s="4"/>
      <c r="QVT202" s="4"/>
      <c r="QVU202" s="4"/>
      <c r="QVV202" s="4"/>
      <c r="QVW202" s="4"/>
      <c r="QVX202" s="4"/>
      <c r="QVY202" s="4"/>
      <c r="QVZ202" s="4"/>
      <c r="QWA202" s="4"/>
      <c r="QWB202" s="4"/>
      <c r="QWC202" s="4"/>
      <c r="QWD202" s="4"/>
      <c r="QWE202" s="4"/>
      <c r="QWF202" s="4"/>
      <c r="QWG202" s="4"/>
      <c r="QWH202" s="4"/>
      <c r="QWI202" s="4"/>
      <c r="QWJ202" s="4"/>
      <c r="QWK202" s="4"/>
      <c r="QWL202" s="4"/>
      <c r="QWM202" s="4"/>
      <c r="QWN202" s="4"/>
      <c r="QWO202" s="4"/>
      <c r="QWP202" s="4"/>
      <c r="QWQ202" s="4"/>
      <c r="QWR202" s="4"/>
      <c r="QWS202" s="4"/>
      <c r="QWT202" s="4"/>
      <c r="QWU202" s="4"/>
      <c r="QWV202" s="4"/>
      <c r="QWW202" s="4"/>
      <c r="QWX202" s="4"/>
      <c r="QWY202" s="4"/>
      <c r="QWZ202" s="4"/>
      <c r="QXA202" s="4"/>
      <c r="QXB202" s="4"/>
      <c r="QXC202" s="4"/>
      <c r="QXD202" s="4"/>
      <c r="QXE202" s="4"/>
      <c r="QXF202" s="4"/>
      <c r="QXG202" s="4"/>
      <c r="QXH202" s="4"/>
      <c r="QXI202" s="4"/>
      <c r="QXJ202" s="4"/>
      <c r="QXK202" s="4"/>
      <c r="QXL202" s="4"/>
      <c r="QXM202" s="4"/>
      <c r="QXN202" s="4"/>
      <c r="QXO202" s="4"/>
      <c r="QXP202" s="4"/>
      <c r="QXQ202" s="4"/>
      <c r="QXR202" s="4"/>
      <c r="QXS202" s="4"/>
      <c r="QXT202" s="4"/>
      <c r="QXU202" s="4"/>
      <c r="QXV202" s="4"/>
      <c r="QXW202" s="4"/>
      <c r="QXX202" s="4"/>
      <c r="QXY202" s="4"/>
      <c r="QXZ202" s="4"/>
      <c r="QYA202" s="4"/>
      <c r="QYB202" s="4"/>
      <c r="QYC202" s="4"/>
      <c r="QYD202" s="4"/>
      <c r="QYE202" s="4"/>
      <c r="QYF202" s="4"/>
      <c r="QYG202" s="4"/>
      <c r="QYH202" s="4"/>
      <c r="QYI202" s="4"/>
      <c r="QYJ202" s="4"/>
      <c r="QYK202" s="4"/>
      <c r="QYL202" s="4"/>
      <c r="QYM202" s="4"/>
      <c r="QYN202" s="4"/>
      <c r="QYO202" s="4"/>
      <c r="QYP202" s="4"/>
      <c r="QYQ202" s="4"/>
      <c r="QYR202" s="4"/>
      <c r="QYS202" s="4"/>
      <c r="QYT202" s="4"/>
      <c r="QYU202" s="4"/>
      <c r="QYV202" s="4"/>
      <c r="QYW202" s="4"/>
      <c r="QYX202" s="4"/>
      <c r="QYY202" s="4"/>
      <c r="QYZ202" s="4"/>
      <c r="QZA202" s="4"/>
      <c r="QZB202" s="4"/>
      <c r="QZC202" s="4"/>
      <c r="QZD202" s="4"/>
      <c r="QZE202" s="4"/>
      <c r="QZF202" s="4"/>
      <c r="QZG202" s="4"/>
      <c r="QZH202" s="4"/>
      <c r="QZI202" s="4"/>
      <c r="QZJ202" s="4"/>
      <c r="QZK202" s="4"/>
      <c r="QZL202" s="4"/>
      <c r="QZM202" s="4"/>
      <c r="QZN202" s="4"/>
      <c r="QZO202" s="4"/>
      <c r="QZP202" s="4"/>
      <c r="QZQ202" s="4"/>
      <c r="QZR202" s="4"/>
      <c r="QZS202" s="4"/>
      <c r="QZT202" s="4"/>
      <c r="QZU202" s="4"/>
      <c r="QZV202" s="4"/>
      <c r="QZW202" s="4"/>
      <c r="QZX202" s="4"/>
      <c r="QZY202" s="4"/>
      <c r="QZZ202" s="4"/>
      <c r="RAA202" s="4"/>
      <c r="RAB202" s="4"/>
      <c r="RAC202" s="4"/>
      <c r="RAD202" s="4"/>
      <c r="RAE202" s="4"/>
      <c r="RAF202" s="4"/>
      <c r="RAG202" s="4"/>
      <c r="RAH202" s="4"/>
      <c r="RAI202" s="4"/>
      <c r="RAJ202" s="4"/>
      <c r="RAK202" s="4"/>
      <c r="RAL202" s="4"/>
      <c r="RAM202" s="4"/>
      <c r="RAN202" s="4"/>
      <c r="RAO202" s="4"/>
      <c r="RAP202" s="4"/>
      <c r="RAQ202" s="4"/>
      <c r="RAR202" s="4"/>
      <c r="RAS202" s="4"/>
      <c r="RAT202" s="4"/>
      <c r="RAU202" s="4"/>
      <c r="RAV202" s="4"/>
      <c r="RAW202" s="4"/>
      <c r="RAX202" s="4"/>
      <c r="RAY202" s="4"/>
      <c r="RAZ202" s="4"/>
      <c r="RBA202" s="4"/>
      <c r="RBB202" s="4"/>
      <c r="RBC202" s="4"/>
      <c r="RBD202" s="4"/>
      <c r="RBE202" s="4"/>
      <c r="RBF202" s="4"/>
      <c r="RBG202" s="4"/>
      <c r="RBH202" s="4"/>
      <c r="RBI202" s="4"/>
      <c r="RBJ202" s="4"/>
      <c r="RBK202" s="4"/>
      <c r="RBL202" s="4"/>
      <c r="RBM202" s="4"/>
      <c r="RBN202" s="4"/>
      <c r="RBO202" s="4"/>
      <c r="RBP202" s="4"/>
      <c r="RBQ202" s="4"/>
      <c r="RBR202" s="4"/>
      <c r="RBS202" s="4"/>
      <c r="RBT202" s="4"/>
      <c r="RBU202" s="4"/>
      <c r="RBV202" s="4"/>
      <c r="RBW202" s="4"/>
      <c r="RBX202" s="4"/>
      <c r="RBY202" s="4"/>
      <c r="RBZ202" s="4"/>
      <c r="RCA202" s="4"/>
      <c r="RCB202" s="4"/>
      <c r="RCC202" s="4"/>
      <c r="RCD202" s="4"/>
      <c r="RCE202" s="4"/>
      <c r="RCF202" s="4"/>
      <c r="RCG202" s="4"/>
      <c r="RCH202" s="4"/>
      <c r="RCI202" s="4"/>
      <c r="RCJ202" s="4"/>
      <c r="RCK202" s="4"/>
      <c r="RCL202" s="4"/>
      <c r="RCM202" s="4"/>
      <c r="RCN202" s="4"/>
      <c r="RCO202" s="4"/>
      <c r="RCP202" s="4"/>
      <c r="RCQ202" s="4"/>
      <c r="RCR202" s="4"/>
      <c r="RCS202" s="4"/>
      <c r="RCT202" s="4"/>
      <c r="RCU202" s="4"/>
      <c r="RCV202" s="4"/>
      <c r="RCW202" s="4"/>
      <c r="RCX202" s="4"/>
      <c r="RCY202" s="4"/>
      <c r="RCZ202" s="4"/>
      <c r="RDA202" s="4"/>
      <c r="RDB202" s="4"/>
      <c r="RDC202" s="4"/>
      <c r="RDD202" s="4"/>
      <c r="RDE202" s="4"/>
      <c r="RDF202" s="4"/>
      <c r="RDG202" s="4"/>
      <c r="RDH202" s="4"/>
      <c r="RDI202" s="4"/>
      <c r="RDJ202" s="4"/>
      <c r="RDK202" s="4"/>
      <c r="RDL202" s="4"/>
      <c r="RDM202" s="4"/>
      <c r="RDN202" s="4"/>
      <c r="RDO202" s="4"/>
      <c r="RDP202" s="4"/>
      <c r="RDQ202" s="4"/>
      <c r="RDR202" s="4"/>
      <c r="RDS202" s="4"/>
      <c r="RDT202" s="4"/>
      <c r="RDU202" s="4"/>
      <c r="RDV202" s="4"/>
      <c r="RDW202" s="4"/>
      <c r="RDX202" s="4"/>
      <c r="RDY202" s="4"/>
      <c r="RDZ202" s="4"/>
      <c r="REA202" s="4"/>
      <c r="REB202" s="4"/>
      <c r="REC202" s="4"/>
      <c r="RED202" s="4"/>
      <c r="REE202" s="4"/>
      <c r="REF202" s="4"/>
      <c r="REG202" s="4"/>
      <c r="REH202" s="4"/>
      <c r="REI202" s="4"/>
      <c r="REJ202" s="4"/>
      <c r="REK202" s="4"/>
      <c r="REL202" s="4"/>
      <c r="REM202" s="4"/>
      <c r="REN202" s="4"/>
      <c r="REO202" s="4"/>
      <c r="REP202" s="4"/>
      <c r="REQ202" s="4"/>
      <c r="RER202" s="4"/>
      <c r="RES202" s="4"/>
      <c r="RET202" s="4"/>
      <c r="REU202" s="4"/>
      <c r="REV202" s="4"/>
      <c r="REW202" s="4"/>
      <c r="REX202" s="4"/>
      <c r="REY202" s="4"/>
      <c r="REZ202" s="4"/>
      <c r="RFA202" s="4"/>
      <c r="RFB202" s="4"/>
      <c r="RFC202" s="4"/>
      <c r="RFD202" s="4"/>
      <c r="RFE202" s="4"/>
      <c r="RFF202" s="4"/>
      <c r="RFG202" s="4"/>
      <c r="RFH202" s="4"/>
      <c r="RFI202" s="4"/>
      <c r="RFJ202" s="4"/>
      <c r="RFK202" s="4"/>
      <c r="RFL202" s="4"/>
      <c r="RFM202" s="4"/>
      <c r="RFN202" s="4"/>
      <c r="RFO202" s="4"/>
      <c r="RFP202" s="4"/>
      <c r="RFQ202" s="4"/>
      <c r="RFR202" s="4"/>
      <c r="RFS202" s="4"/>
      <c r="RFT202" s="4"/>
      <c r="RFU202" s="4"/>
      <c r="RFV202" s="4"/>
      <c r="RFW202" s="4"/>
      <c r="RFX202" s="4"/>
      <c r="RFY202" s="4"/>
      <c r="RFZ202" s="4"/>
      <c r="RGA202" s="4"/>
      <c r="RGB202" s="4"/>
      <c r="RGC202" s="4"/>
      <c r="RGD202" s="4"/>
      <c r="RGE202" s="4"/>
      <c r="RGF202" s="4"/>
      <c r="RGG202" s="4"/>
      <c r="RGH202" s="4"/>
      <c r="RGI202" s="4"/>
      <c r="RGJ202" s="4"/>
      <c r="RGK202" s="4"/>
      <c r="RGL202" s="4"/>
      <c r="RGM202" s="4"/>
      <c r="RGN202" s="4"/>
      <c r="RGO202" s="4"/>
      <c r="RGP202" s="4"/>
      <c r="RGQ202" s="4"/>
      <c r="RGR202" s="4"/>
      <c r="RGS202" s="4"/>
      <c r="RGT202" s="4"/>
      <c r="RGU202" s="4"/>
      <c r="RGV202" s="4"/>
      <c r="RGW202" s="4"/>
      <c r="RGX202" s="4"/>
      <c r="RGY202" s="4"/>
      <c r="RGZ202" s="4"/>
      <c r="RHA202" s="4"/>
      <c r="RHB202" s="4"/>
      <c r="RHC202" s="4"/>
      <c r="RHD202" s="4"/>
      <c r="RHE202" s="4"/>
      <c r="RHF202" s="4"/>
      <c r="RHG202" s="4"/>
      <c r="RHH202" s="4"/>
      <c r="RHI202" s="4"/>
      <c r="RHJ202" s="4"/>
      <c r="RHK202" s="4"/>
      <c r="RHL202" s="4"/>
      <c r="RHM202" s="4"/>
      <c r="RHN202" s="4"/>
      <c r="RHO202" s="4"/>
      <c r="RHP202" s="4"/>
      <c r="RHQ202" s="4"/>
      <c r="RHR202" s="4"/>
      <c r="RHS202" s="4"/>
      <c r="RHT202" s="4"/>
      <c r="RHU202" s="4"/>
      <c r="RHV202" s="4"/>
      <c r="RHW202" s="4"/>
      <c r="RHX202" s="4"/>
      <c r="RHY202" s="4"/>
      <c r="RHZ202" s="4"/>
      <c r="RIA202" s="4"/>
      <c r="RIB202" s="4"/>
      <c r="RIC202" s="4"/>
      <c r="RID202" s="4"/>
      <c r="RIE202" s="4"/>
      <c r="RIF202" s="4"/>
      <c r="RIG202" s="4"/>
      <c r="RIH202" s="4"/>
      <c r="RII202" s="4"/>
      <c r="RIJ202" s="4"/>
      <c r="RIK202" s="4"/>
      <c r="RIL202" s="4"/>
      <c r="RIM202" s="4"/>
      <c r="RIN202" s="4"/>
      <c r="RIO202" s="4"/>
      <c r="RIP202" s="4"/>
      <c r="RIQ202" s="4"/>
      <c r="RIR202" s="4"/>
      <c r="RIS202" s="4"/>
      <c r="RIT202" s="4"/>
      <c r="RIU202" s="4"/>
      <c r="RIV202" s="4"/>
      <c r="RIW202" s="4"/>
      <c r="RIX202" s="4"/>
      <c r="RIY202" s="4"/>
      <c r="RIZ202" s="4"/>
      <c r="RJA202" s="4"/>
      <c r="RJB202" s="4"/>
      <c r="RJC202" s="4"/>
      <c r="RJD202" s="4"/>
      <c r="RJE202" s="4"/>
      <c r="RJF202" s="4"/>
      <c r="RJG202" s="4"/>
      <c r="RJH202" s="4"/>
      <c r="RJI202" s="4"/>
      <c r="RJJ202" s="4"/>
      <c r="RJK202" s="4"/>
      <c r="RJL202" s="4"/>
      <c r="RJM202" s="4"/>
      <c r="RJN202" s="4"/>
      <c r="RJO202" s="4"/>
      <c r="RJP202" s="4"/>
      <c r="RJQ202" s="4"/>
      <c r="RJR202" s="4"/>
      <c r="RJS202" s="4"/>
      <c r="RJT202" s="4"/>
      <c r="RJU202" s="4"/>
      <c r="RJV202" s="4"/>
      <c r="RJW202" s="4"/>
      <c r="RJX202" s="4"/>
      <c r="RJY202" s="4"/>
      <c r="RJZ202" s="4"/>
      <c r="RKA202" s="4"/>
      <c r="RKB202" s="4"/>
      <c r="RKC202" s="4"/>
      <c r="RKD202" s="4"/>
      <c r="RKE202" s="4"/>
      <c r="RKF202" s="4"/>
      <c r="RKG202" s="4"/>
      <c r="RKH202" s="4"/>
      <c r="RKI202" s="4"/>
      <c r="RKJ202" s="4"/>
      <c r="RKK202" s="4"/>
      <c r="RKL202" s="4"/>
      <c r="RKM202" s="4"/>
      <c r="RKN202" s="4"/>
      <c r="RKO202" s="4"/>
      <c r="RKP202" s="4"/>
      <c r="RKQ202" s="4"/>
      <c r="RKR202" s="4"/>
      <c r="RKS202" s="4"/>
      <c r="RKT202" s="4"/>
      <c r="RKU202" s="4"/>
      <c r="RKV202" s="4"/>
      <c r="RKW202" s="4"/>
      <c r="RKX202" s="4"/>
      <c r="RKY202" s="4"/>
      <c r="RKZ202" s="4"/>
      <c r="RLA202" s="4"/>
      <c r="RLB202" s="4"/>
      <c r="RLC202" s="4"/>
      <c r="RLD202" s="4"/>
      <c r="RLE202" s="4"/>
      <c r="RLF202" s="4"/>
      <c r="RLG202" s="4"/>
      <c r="RLH202" s="4"/>
      <c r="RLI202" s="4"/>
      <c r="RLJ202" s="4"/>
      <c r="RLK202" s="4"/>
      <c r="RLL202" s="4"/>
      <c r="RLM202" s="4"/>
      <c r="RLN202" s="4"/>
      <c r="RLO202" s="4"/>
      <c r="RLP202" s="4"/>
      <c r="RLQ202" s="4"/>
      <c r="RLR202" s="4"/>
      <c r="RLS202" s="4"/>
      <c r="RLT202" s="4"/>
      <c r="RLU202" s="4"/>
      <c r="RLV202" s="4"/>
      <c r="RLW202" s="4"/>
      <c r="RLX202" s="4"/>
      <c r="RLY202" s="4"/>
      <c r="RLZ202" s="4"/>
      <c r="RMA202" s="4"/>
      <c r="RMB202" s="4"/>
      <c r="RMC202" s="4"/>
      <c r="RMD202" s="4"/>
      <c r="RME202" s="4"/>
      <c r="RMF202" s="4"/>
      <c r="RMG202" s="4"/>
      <c r="RMH202" s="4"/>
      <c r="RMI202" s="4"/>
      <c r="RMJ202" s="4"/>
      <c r="RMK202" s="4"/>
      <c r="RML202" s="4"/>
      <c r="RMM202" s="4"/>
      <c r="RMN202" s="4"/>
      <c r="RMO202" s="4"/>
      <c r="RMP202" s="4"/>
      <c r="RMQ202" s="4"/>
      <c r="RMR202" s="4"/>
      <c r="RMS202" s="4"/>
      <c r="RMT202" s="4"/>
      <c r="RMU202" s="4"/>
      <c r="RMV202" s="4"/>
      <c r="RMW202" s="4"/>
      <c r="RMX202" s="4"/>
      <c r="RMY202" s="4"/>
      <c r="RMZ202" s="4"/>
      <c r="RNA202" s="4"/>
      <c r="RNB202" s="4"/>
      <c r="RNC202" s="4"/>
      <c r="RND202" s="4"/>
      <c r="RNE202" s="4"/>
      <c r="RNF202" s="4"/>
      <c r="RNG202" s="4"/>
      <c r="RNH202" s="4"/>
      <c r="RNI202" s="4"/>
      <c r="RNJ202" s="4"/>
      <c r="RNK202" s="4"/>
      <c r="RNL202" s="4"/>
      <c r="RNM202" s="4"/>
      <c r="RNN202" s="4"/>
      <c r="RNO202" s="4"/>
      <c r="RNP202" s="4"/>
      <c r="RNQ202" s="4"/>
      <c r="RNR202" s="4"/>
      <c r="RNS202" s="4"/>
      <c r="RNT202" s="4"/>
      <c r="RNU202" s="4"/>
      <c r="RNV202" s="4"/>
      <c r="RNW202" s="4"/>
      <c r="RNX202" s="4"/>
      <c r="RNY202" s="4"/>
      <c r="RNZ202" s="4"/>
      <c r="ROA202" s="4"/>
      <c r="ROB202" s="4"/>
      <c r="ROC202" s="4"/>
      <c r="ROD202" s="4"/>
      <c r="ROE202" s="4"/>
      <c r="ROF202" s="4"/>
      <c r="ROG202" s="4"/>
      <c r="ROH202" s="4"/>
      <c r="ROI202" s="4"/>
      <c r="ROJ202" s="4"/>
      <c r="ROK202" s="4"/>
      <c r="ROL202" s="4"/>
      <c r="ROM202" s="4"/>
      <c r="RON202" s="4"/>
      <c r="ROO202" s="4"/>
      <c r="ROP202" s="4"/>
      <c r="ROQ202" s="4"/>
      <c r="ROR202" s="4"/>
      <c r="ROS202" s="4"/>
      <c r="ROT202" s="4"/>
      <c r="ROU202" s="4"/>
      <c r="ROV202" s="4"/>
      <c r="ROW202" s="4"/>
      <c r="ROX202" s="4"/>
      <c r="ROY202" s="4"/>
      <c r="ROZ202" s="4"/>
      <c r="RPA202" s="4"/>
      <c r="RPB202" s="4"/>
      <c r="RPC202" s="4"/>
      <c r="RPD202" s="4"/>
      <c r="RPE202" s="4"/>
      <c r="RPF202" s="4"/>
      <c r="RPG202" s="4"/>
      <c r="RPH202" s="4"/>
      <c r="RPI202" s="4"/>
      <c r="RPJ202" s="4"/>
      <c r="RPK202" s="4"/>
      <c r="RPL202" s="4"/>
      <c r="RPM202" s="4"/>
      <c r="RPN202" s="4"/>
      <c r="RPO202" s="4"/>
      <c r="RPP202" s="4"/>
      <c r="RPQ202" s="4"/>
      <c r="RPR202" s="4"/>
      <c r="RPS202" s="4"/>
      <c r="RPT202" s="4"/>
      <c r="RPU202" s="4"/>
      <c r="RPV202" s="4"/>
      <c r="RPW202" s="4"/>
      <c r="RPX202" s="4"/>
      <c r="RPY202" s="4"/>
      <c r="RPZ202" s="4"/>
      <c r="RQA202" s="4"/>
      <c r="RQB202" s="4"/>
      <c r="RQC202" s="4"/>
      <c r="RQD202" s="4"/>
      <c r="RQE202" s="4"/>
      <c r="RQF202" s="4"/>
      <c r="RQG202" s="4"/>
      <c r="RQH202" s="4"/>
      <c r="RQI202" s="4"/>
      <c r="RQJ202" s="4"/>
      <c r="RQK202" s="4"/>
      <c r="RQL202" s="4"/>
      <c r="RQM202" s="4"/>
      <c r="RQN202" s="4"/>
      <c r="RQO202" s="4"/>
      <c r="RQP202" s="4"/>
      <c r="RQQ202" s="4"/>
      <c r="RQR202" s="4"/>
      <c r="RQS202" s="4"/>
      <c r="RQT202" s="4"/>
      <c r="RQU202" s="4"/>
      <c r="RQV202" s="4"/>
      <c r="RQW202" s="4"/>
      <c r="RQX202" s="4"/>
      <c r="RQY202" s="4"/>
      <c r="RQZ202" s="4"/>
      <c r="RRA202" s="4"/>
      <c r="RRB202" s="4"/>
      <c r="RRC202" s="4"/>
      <c r="RRD202" s="4"/>
      <c r="RRE202" s="4"/>
      <c r="RRF202" s="4"/>
      <c r="RRG202" s="4"/>
      <c r="RRH202" s="4"/>
      <c r="RRI202" s="4"/>
      <c r="RRJ202" s="4"/>
      <c r="RRK202" s="4"/>
      <c r="RRL202" s="4"/>
      <c r="RRM202" s="4"/>
      <c r="RRN202" s="4"/>
      <c r="RRO202" s="4"/>
      <c r="RRP202" s="4"/>
      <c r="RRQ202" s="4"/>
      <c r="RRR202" s="4"/>
      <c r="RRS202" s="4"/>
      <c r="RRT202" s="4"/>
      <c r="RRU202" s="4"/>
      <c r="RRV202" s="4"/>
      <c r="RRW202" s="4"/>
      <c r="RRX202" s="4"/>
      <c r="RRY202" s="4"/>
      <c r="RRZ202" s="4"/>
      <c r="RSA202" s="4"/>
      <c r="RSB202" s="4"/>
      <c r="RSC202" s="4"/>
      <c r="RSD202" s="4"/>
      <c r="RSE202" s="4"/>
      <c r="RSF202" s="4"/>
      <c r="RSG202" s="4"/>
      <c r="RSH202" s="4"/>
      <c r="RSI202" s="4"/>
      <c r="RSJ202" s="4"/>
      <c r="RSK202" s="4"/>
      <c r="RSL202" s="4"/>
      <c r="RSM202" s="4"/>
      <c r="RSN202" s="4"/>
      <c r="RSO202" s="4"/>
      <c r="RSP202" s="4"/>
      <c r="RSQ202" s="4"/>
      <c r="RSR202" s="4"/>
      <c r="RSS202" s="4"/>
      <c r="RST202" s="4"/>
      <c r="RSU202" s="4"/>
      <c r="RSV202" s="4"/>
      <c r="RSW202" s="4"/>
      <c r="RSX202" s="4"/>
      <c r="RSY202" s="4"/>
      <c r="RSZ202" s="4"/>
      <c r="RTA202" s="4"/>
      <c r="RTB202" s="4"/>
      <c r="RTC202" s="4"/>
      <c r="RTD202" s="4"/>
      <c r="RTE202" s="4"/>
      <c r="RTF202" s="4"/>
      <c r="RTG202" s="4"/>
      <c r="RTH202" s="4"/>
      <c r="RTI202" s="4"/>
      <c r="RTJ202" s="4"/>
      <c r="RTK202" s="4"/>
      <c r="RTL202" s="4"/>
      <c r="RTM202" s="4"/>
      <c r="RTN202" s="4"/>
      <c r="RTO202" s="4"/>
      <c r="RTP202" s="4"/>
      <c r="RTQ202" s="4"/>
      <c r="RTR202" s="4"/>
      <c r="RTS202" s="4"/>
      <c r="RTT202" s="4"/>
      <c r="RTU202" s="4"/>
      <c r="RTV202" s="4"/>
      <c r="RTW202" s="4"/>
      <c r="RTX202" s="4"/>
      <c r="RTY202" s="4"/>
      <c r="RTZ202" s="4"/>
      <c r="RUA202" s="4"/>
      <c r="RUB202" s="4"/>
      <c r="RUC202" s="4"/>
      <c r="RUD202" s="4"/>
      <c r="RUE202" s="4"/>
      <c r="RUF202" s="4"/>
      <c r="RUG202" s="4"/>
      <c r="RUH202" s="4"/>
      <c r="RUI202" s="4"/>
      <c r="RUJ202" s="4"/>
      <c r="RUK202" s="4"/>
      <c r="RUL202" s="4"/>
      <c r="RUM202" s="4"/>
      <c r="RUN202" s="4"/>
      <c r="RUO202" s="4"/>
      <c r="RUP202" s="4"/>
      <c r="RUQ202" s="4"/>
      <c r="RUR202" s="4"/>
      <c r="RUS202" s="4"/>
      <c r="RUT202" s="4"/>
      <c r="RUU202" s="4"/>
      <c r="RUV202" s="4"/>
      <c r="RUW202" s="4"/>
      <c r="RUX202" s="4"/>
      <c r="RUY202" s="4"/>
      <c r="RUZ202" s="4"/>
      <c r="RVA202" s="4"/>
      <c r="RVB202" s="4"/>
      <c r="RVC202" s="4"/>
      <c r="RVD202" s="4"/>
      <c r="RVE202" s="4"/>
      <c r="RVF202" s="4"/>
      <c r="RVG202" s="4"/>
      <c r="RVH202" s="4"/>
      <c r="RVI202" s="4"/>
      <c r="RVJ202" s="4"/>
      <c r="RVK202" s="4"/>
      <c r="RVL202" s="4"/>
      <c r="RVM202" s="4"/>
      <c r="RVN202" s="4"/>
      <c r="RVO202" s="4"/>
      <c r="RVP202" s="4"/>
      <c r="RVQ202" s="4"/>
      <c r="RVR202" s="4"/>
      <c r="RVS202" s="4"/>
      <c r="RVT202" s="4"/>
      <c r="RVU202" s="4"/>
      <c r="RVV202" s="4"/>
      <c r="RVW202" s="4"/>
      <c r="RVX202" s="4"/>
      <c r="RVY202" s="4"/>
      <c r="RVZ202" s="4"/>
      <c r="RWA202" s="4"/>
      <c r="RWB202" s="4"/>
      <c r="RWC202" s="4"/>
      <c r="RWD202" s="4"/>
      <c r="RWE202" s="4"/>
      <c r="RWF202" s="4"/>
      <c r="RWG202" s="4"/>
      <c r="RWH202" s="4"/>
      <c r="RWI202" s="4"/>
      <c r="RWJ202" s="4"/>
      <c r="RWK202" s="4"/>
      <c r="RWL202" s="4"/>
      <c r="RWM202" s="4"/>
      <c r="RWN202" s="4"/>
      <c r="RWO202" s="4"/>
      <c r="RWP202" s="4"/>
      <c r="RWQ202" s="4"/>
      <c r="RWR202" s="4"/>
      <c r="RWS202" s="4"/>
      <c r="RWT202" s="4"/>
      <c r="RWU202" s="4"/>
      <c r="RWV202" s="4"/>
      <c r="RWW202" s="4"/>
      <c r="RWX202" s="4"/>
      <c r="RWY202" s="4"/>
      <c r="RWZ202" s="4"/>
      <c r="RXA202" s="4"/>
      <c r="RXB202" s="4"/>
      <c r="RXC202" s="4"/>
      <c r="RXD202" s="4"/>
      <c r="RXE202" s="4"/>
      <c r="RXF202" s="4"/>
      <c r="RXG202" s="4"/>
      <c r="RXH202" s="4"/>
      <c r="RXI202" s="4"/>
      <c r="RXJ202" s="4"/>
      <c r="RXK202" s="4"/>
      <c r="RXL202" s="4"/>
      <c r="RXM202" s="4"/>
      <c r="RXN202" s="4"/>
      <c r="RXO202" s="4"/>
      <c r="RXP202" s="4"/>
      <c r="RXQ202" s="4"/>
      <c r="RXR202" s="4"/>
      <c r="RXS202" s="4"/>
      <c r="RXT202" s="4"/>
      <c r="RXU202" s="4"/>
      <c r="RXV202" s="4"/>
      <c r="RXW202" s="4"/>
      <c r="RXX202" s="4"/>
      <c r="RXY202" s="4"/>
      <c r="RXZ202" s="4"/>
      <c r="RYA202" s="4"/>
      <c r="RYB202" s="4"/>
      <c r="RYC202" s="4"/>
      <c r="RYD202" s="4"/>
      <c r="RYE202" s="4"/>
      <c r="RYF202" s="4"/>
      <c r="RYG202" s="4"/>
      <c r="RYH202" s="4"/>
      <c r="RYI202" s="4"/>
      <c r="RYJ202" s="4"/>
      <c r="RYK202" s="4"/>
      <c r="RYL202" s="4"/>
      <c r="RYM202" s="4"/>
      <c r="RYN202" s="4"/>
      <c r="RYO202" s="4"/>
      <c r="RYP202" s="4"/>
      <c r="RYQ202" s="4"/>
      <c r="RYR202" s="4"/>
      <c r="RYS202" s="4"/>
      <c r="RYT202" s="4"/>
      <c r="RYU202" s="4"/>
      <c r="RYV202" s="4"/>
      <c r="RYW202" s="4"/>
      <c r="RYX202" s="4"/>
      <c r="RYY202" s="4"/>
      <c r="RYZ202" s="4"/>
      <c r="RZA202" s="4"/>
      <c r="RZB202" s="4"/>
      <c r="RZC202" s="4"/>
      <c r="RZD202" s="4"/>
      <c r="RZE202" s="4"/>
      <c r="RZF202" s="4"/>
      <c r="RZG202" s="4"/>
      <c r="RZH202" s="4"/>
      <c r="RZI202" s="4"/>
      <c r="RZJ202" s="4"/>
      <c r="RZK202" s="4"/>
      <c r="RZL202" s="4"/>
      <c r="RZM202" s="4"/>
      <c r="RZN202" s="4"/>
      <c r="RZO202" s="4"/>
      <c r="RZP202" s="4"/>
      <c r="RZQ202" s="4"/>
      <c r="RZR202" s="4"/>
      <c r="RZS202" s="4"/>
      <c r="RZT202" s="4"/>
      <c r="RZU202" s="4"/>
      <c r="RZV202" s="4"/>
      <c r="RZW202" s="4"/>
      <c r="RZX202" s="4"/>
      <c r="RZY202" s="4"/>
      <c r="RZZ202" s="4"/>
      <c r="SAA202" s="4"/>
      <c r="SAB202" s="4"/>
      <c r="SAC202" s="4"/>
      <c r="SAD202" s="4"/>
      <c r="SAE202" s="4"/>
      <c r="SAF202" s="4"/>
      <c r="SAG202" s="4"/>
      <c r="SAH202" s="4"/>
      <c r="SAI202" s="4"/>
      <c r="SAJ202" s="4"/>
      <c r="SAK202" s="4"/>
      <c r="SAL202" s="4"/>
      <c r="SAM202" s="4"/>
      <c r="SAN202" s="4"/>
      <c r="SAO202" s="4"/>
      <c r="SAP202" s="4"/>
      <c r="SAQ202" s="4"/>
      <c r="SAR202" s="4"/>
      <c r="SAS202" s="4"/>
      <c r="SAT202" s="4"/>
      <c r="SAU202" s="4"/>
      <c r="SAV202" s="4"/>
      <c r="SAW202" s="4"/>
      <c r="SAX202" s="4"/>
      <c r="SAY202" s="4"/>
      <c r="SAZ202" s="4"/>
      <c r="SBA202" s="4"/>
      <c r="SBB202" s="4"/>
      <c r="SBC202" s="4"/>
      <c r="SBD202" s="4"/>
      <c r="SBE202" s="4"/>
      <c r="SBF202" s="4"/>
      <c r="SBG202" s="4"/>
      <c r="SBH202" s="4"/>
      <c r="SBI202" s="4"/>
      <c r="SBJ202" s="4"/>
      <c r="SBK202" s="4"/>
      <c r="SBL202" s="4"/>
      <c r="SBM202" s="4"/>
      <c r="SBN202" s="4"/>
      <c r="SBO202" s="4"/>
      <c r="SBP202" s="4"/>
      <c r="SBQ202" s="4"/>
      <c r="SBR202" s="4"/>
      <c r="SBS202" s="4"/>
      <c r="SBT202" s="4"/>
      <c r="SBU202" s="4"/>
      <c r="SBV202" s="4"/>
      <c r="SBW202" s="4"/>
      <c r="SBX202" s="4"/>
      <c r="SBY202" s="4"/>
      <c r="SBZ202" s="4"/>
      <c r="SCA202" s="4"/>
      <c r="SCB202" s="4"/>
      <c r="SCC202" s="4"/>
      <c r="SCD202" s="4"/>
      <c r="SCE202" s="4"/>
      <c r="SCF202" s="4"/>
      <c r="SCG202" s="4"/>
      <c r="SCH202" s="4"/>
      <c r="SCI202" s="4"/>
      <c r="SCJ202" s="4"/>
      <c r="SCK202" s="4"/>
      <c r="SCL202" s="4"/>
      <c r="SCM202" s="4"/>
      <c r="SCN202" s="4"/>
      <c r="SCO202" s="4"/>
      <c r="SCP202" s="4"/>
      <c r="SCQ202" s="4"/>
      <c r="SCR202" s="4"/>
      <c r="SCS202" s="4"/>
      <c r="SCT202" s="4"/>
      <c r="SCU202" s="4"/>
      <c r="SCV202" s="4"/>
      <c r="SCW202" s="4"/>
      <c r="SCX202" s="4"/>
      <c r="SCY202" s="4"/>
      <c r="SCZ202" s="4"/>
      <c r="SDA202" s="4"/>
      <c r="SDB202" s="4"/>
      <c r="SDC202" s="4"/>
      <c r="SDD202" s="4"/>
      <c r="SDE202" s="4"/>
      <c r="SDF202" s="4"/>
      <c r="SDG202" s="4"/>
      <c r="SDH202" s="4"/>
      <c r="SDI202" s="4"/>
      <c r="SDJ202" s="4"/>
      <c r="SDK202" s="4"/>
      <c r="SDL202" s="4"/>
      <c r="SDM202" s="4"/>
      <c r="SDN202" s="4"/>
      <c r="SDO202" s="4"/>
      <c r="SDP202" s="4"/>
      <c r="SDQ202" s="4"/>
      <c r="SDR202" s="4"/>
      <c r="SDS202" s="4"/>
      <c r="SDT202" s="4"/>
      <c r="SDU202" s="4"/>
      <c r="SDV202" s="4"/>
      <c r="SDW202" s="4"/>
      <c r="SDX202" s="4"/>
      <c r="SDY202" s="4"/>
      <c r="SDZ202" s="4"/>
      <c r="SEA202" s="4"/>
      <c r="SEB202" s="4"/>
      <c r="SEC202" s="4"/>
      <c r="SED202" s="4"/>
      <c r="SEE202" s="4"/>
      <c r="SEF202" s="4"/>
      <c r="SEG202" s="4"/>
      <c r="SEH202" s="4"/>
      <c r="SEI202" s="4"/>
      <c r="SEJ202" s="4"/>
      <c r="SEK202" s="4"/>
      <c r="SEL202" s="4"/>
      <c r="SEM202" s="4"/>
      <c r="SEN202" s="4"/>
      <c r="SEO202" s="4"/>
      <c r="SEP202" s="4"/>
      <c r="SEQ202" s="4"/>
      <c r="SER202" s="4"/>
      <c r="SES202" s="4"/>
      <c r="SET202" s="4"/>
      <c r="SEU202" s="4"/>
      <c r="SEV202" s="4"/>
      <c r="SEW202" s="4"/>
      <c r="SEX202" s="4"/>
      <c r="SEY202" s="4"/>
      <c r="SEZ202" s="4"/>
      <c r="SFA202" s="4"/>
      <c r="SFB202" s="4"/>
      <c r="SFC202" s="4"/>
      <c r="SFD202" s="4"/>
      <c r="SFE202" s="4"/>
      <c r="SFF202" s="4"/>
      <c r="SFG202" s="4"/>
      <c r="SFH202" s="4"/>
      <c r="SFI202" s="4"/>
      <c r="SFJ202" s="4"/>
      <c r="SFK202" s="4"/>
      <c r="SFL202" s="4"/>
      <c r="SFM202" s="4"/>
      <c r="SFN202" s="4"/>
      <c r="SFO202" s="4"/>
      <c r="SFP202" s="4"/>
      <c r="SFQ202" s="4"/>
      <c r="SFR202" s="4"/>
      <c r="SFS202" s="4"/>
      <c r="SFT202" s="4"/>
      <c r="SFU202" s="4"/>
      <c r="SFV202" s="4"/>
      <c r="SFW202" s="4"/>
      <c r="SFX202" s="4"/>
      <c r="SFY202" s="4"/>
      <c r="SFZ202" s="4"/>
      <c r="SGA202" s="4"/>
      <c r="SGB202" s="4"/>
      <c r="SGC202" s="4"/>
      <c r="SGD202" s="4"/>
      <c r="SGE202" s="4"/>
      <c r="SGF202" s="4"/>
      <c r="SGG202" s="4"/>
      <c r="SGH202" s="4"/>
      <c r="SGI202" s="4"/>
      <c r="SGJ202" s="4"/>
      <c r="SGK202" s="4"/>
      <c r="SGL202" s="4"/>
      <c r="SGM202" s="4"/>
      <c r="SGN202" s="4"/>
      <c r="SGO202" s="4"/>
      <c r="SGP202" s="4"/>
      <c r="SGQ202" s="4"/>
      <c r="SGR202" s="4"/>
      <c r="SGS202" s="4"/>
      <c r="SGT202" s="4"/>
      <c r="SGU202" s="4"/>
      <c r="SGV202" s="4"/>
      <c r="SGW202" s="4"/>
      <c r="SGX202" s="4"/>
      <c r="SGY202" s="4"/>
      <c r="SGZ202" s="4"/>
      <c r="SHA202" s="4"/>
      <c r="SHB202" s="4"/>
      <c r="SHC202" s="4"/>
      <c r="SHD202" s="4"/>
      <c r="SHE202" s="4"/>
      <c r="SHF202" s="4"/>
      <c r="SHG202" s="4"/>
      <c r="SHH202" s="4"/>
      <c r="SHI202" s="4"/>
      <c r="SHJ202" s="4"/>
      <c r="SHK202" s="4"/>
      <c r="SHL202" s="4"/>
      <c r="SHM202" s="4"/>
      <c r="SHN202" s="4"/>
      <c r="SHO202" s="4"/>
      <c r="SHP202" s="4"/>
      <c r="SHQ202" s="4"/>
      <c r="SHR202" s="4"/>
      <c r="SHS202" s="4"/>
      <c r="SHT202" s="4"/>
      <c r="SHU202" s="4"/>
      <c r="SHV202" s="4"/>
      <c r="SHW202" s="4"/>
      <c r="SHX202" s="4"/>
      <c r="SHY202" s="4"/>
      <c r="SHZ202" s="4"/>
      <c r="SIA202" s="4"/>
      <c r="SIB202" s="4"/>
      <c r="SIC202" s="4"/>
      <c r="SID202" s="4"/>
      <c r="SIE202" s="4"/>
      <c r="SIF202" s="4"/>
      <c r="SIG202" s="4"/>
      <c r="SIH202" s="4"/>
      <c r="SII202" s="4"/>
      <c r="SIJ202" s="4"/>
      <c r="SIK202" s="4"/>
      <c r="SIL202" s="4"/>
      <c r="SIM202" s="4"/>
      <c r="SIN202" s="4"/>
      <c r="SIO202" s="4"/>
      <c r="SIP202" s="4"/>
      <c r="SIQ202" s="4"/>
      <c r="SIR202" s="4"/>
      <c r="SIS202" s="4"/>
      <c r="SIT202" s="4"/>
      <c r="SIU202" s="4"/>
      <c r="SIV202" s="4"/>
      <c r="SIW202" s="4"/>
      <c r="SIX202" s="4"/>
      <c r="SIY202" s="4"/>
      <c r="SIZ202" s="4"/>
      <c r="SJA202" s="4"/>
      <c r="SJB202" s="4"/>
      <c r="SJC202" s="4"/>
      <c r="SJD202" s="4"/>
      <c r="SJE202" s="4"/>
      <c r="SJF202" s="4"/>
      <c r="SJG202" s="4"/>
      <c r="SJH202" s="4"/>
      <c r="SJI202" s="4"/>
      <c r="SJJ202" s="4"/>
      <c r="SJK202" s="4"/>
      <c r="SJL202" s="4"/>
      <c r="SJM202" s="4"/>
      <c r="SJN202" s="4"/>
      <c r="SJO202" s="4"/>
      <c r="SJP202" s="4"/>
      <c r="SJQ202" s="4"/>
      <c r="SJR202" s="4"/>
      <c r="SJS202" s="4"/>
      <c r="SJT202" s="4"/>
      <c r="SJU202" s="4"/>
      <c r="SJV202" s="4"/>
      <c r="SJW202" s="4"/>
      <c r="SJX202" s="4"/>
      <c r="SJY202" s="4"/>
      <c r="SJZ202" s="4"/>
      <c r="SKA202" s="4"/>
      <c r="SKB202" s="4"/>
      <c r="SKC202" s="4"/>
      <c r="SKD202" s="4"/>
      <c r="SKE202" s="4"/>
      <c r="SKF202" s="4"/>
      <c r="SKG202" s="4"/>
      <c r="SKH202" s="4"/>
      <c r="SKI202" s="4"/>
      <c r="SKJ202" s="4"/>
      <c r="SKK202" s="4"/>
      <c r="SKL202" s="4"/>
      <c r="SKM202" s="4"/>
      <c r="SKN202" s="4"/>
      <c r="SKO202" s="4"/>
      <c r="SKP202" s="4"/>
      <c r="SKQ202" s="4"/>
      <c r="SKR202" s="4"/>
      <c r="SKS202" s="4"/>
      <c r="SKT202" s="4"/>
      <c r="SKU202" s="4"/>
      <c r="SKV202" s="4"/>
      <c r="SKW202" s="4"/>
      <c r="SKX202" s="4"/>
      <c r="SKY202" s="4"/>
      <c r="SKZ202" s="4"/>
      <c r="SLA202" s="4"/>
      <c r="SLB202" s="4"/>
      <c r="SLC202" s="4"/>
      <c r="SLD202" s="4"/>
      <c r="SLE202" s="4"/>
      <c r="SLF202" s="4"/>
      <c r="SLG202" s="4"/>
      <c r="SLH202" s="4"/>
      <c r="SLI202" s="4"/>
      <c r="SLJ202" s="4"/>
      <c r="SLK202" s="4"/>
      <c r="SLL202" s="4"/>
      <c r="SLM202" s="4"/>
      <c r="SLN202" s="4"/>
      <c r="SLO202" s="4"/>
      <c r="SLP202" s="4"/>
      <c r="SLQ202" s="4"/>
      <c r="SLR202" s="4"/>
      <c r="SLS202" s="4"/>
      <c r="SLT202" s="4"/>
      <c r="SLU202" s="4"/>
      <c r="SLV202" s="4"/>
      <c r="SLW202" s="4"/>
      <c r="SLX202" s="4"/>
      <c r="SLY202" s="4"/>
      <c r="SLZ202" s="4"/>
      <c r="SMA202" s="4"/>
      <c r="SMB202" s="4"/>
      <c r="SMC202" s="4"/>
      <c r="SMD202" s="4"/>
      <c r="SME202" s="4"/>
      <c r="SMF202" s="4"/>
      <c r="SMG202" s="4"/>
      <c r="SMH202" s="4"/>
      <c r="SMI202" s="4"/>
      <c r="SMJ202" s="4"/>
      <c r="SMK202" s="4"/>
      <c r="SML202" s="4"/>
      <c r="SMM202" s="4"/>
      <c r="SMN202" s="4"/>
      <c r="SMO202" s="4"/>
      <c r="SMP202" s="4"/>
      <c r="SMQ202" s="4"/>
      <c r="SMR202" s="4"/>
      <c r="SMS202" s="4"/>
      <c r="SMT202" s="4"/>
      <c r="SMU202" s="4"/>
      <c r="SMV202" s="4"/>
      <c r="SMW202" s="4"/>
      <c r="SMX202" s="4"/>
      <c r="SMY202" s="4"/>
      <c r="SMZ202" s="4"/>
      <c r="SNA202" s="4"/>
      <c r="SNB202" s="4"/>
      <c r="SNC202" s="4"/>
      <c r="SND202" s="4"/>
      <c r="SNE202" s="4"/>
      <c r="SNF202" s="4"/>
      <c r="SNG202" s="4"/>
      <c r="SNH202" s="4"/>
      <c r="SNI202" s="4"/>
      <c r="SNJ202" s="4"/>
      <c r="SNK202" s="4"/>
      <c r="SNL202" s="4"/>
      <c r="SNM202" s="4"/>
      <c r="SNN202" s="4"/>
      <c r="SNO202" s="4"/>
      <c r="SNP202" s="4"/>
      <c r="SNQ202" s="4"/>
      <c r="SNR202" s="4"/>
      <c r="SNS202" s="4"/>
      <c r="SNT202" s="4"/>
      <c r="SNU202" s="4"/>
      <c r="SNV202" s="4"/>
      <c r="SNW202" s="4"/>
      <c r="SNX202" s="4"/>
      <c r="SNY202" s="4"/>
      <c r="SNZ202" s="4"/>
      <c r="SOA202" s="4"/>
      <c r="SOB202" s="4"/>
      <c r="SOC202" s="4"/>
      <c r="SOD202" s="4"/>
      <c r="SOE202" s="4"/>
      <c r="SOF202" s="4"/>
      <c r="SOG202" s="4"/>
      <c r="SOH202" s="4"/>
      <c r="SOI202" s="4"/>
      <c r="SOJ202" s="4"/>
      <c r="SOK202" s="4"/>
      <c r="SOL202" s="4"/>
      <c r="SOM202" s="4"/>
      <c r="SON202" s="4"/>
      <c r="SOO202" s="4"/>
      <c r="SOP202" s="4"/>
      <c r="SOQ202" s="4"/>
      <c r="SOR202" s="4"/>
      <c r="SOS202" s="4"/>
      <c r="SOT202" s="4"/>
      <c r="SOU202" s="4"/>
      <c r="SOV202" s="4"/>
      <c r="SOW202" s="4"/>
      <c r="SOX202" s="4"/>
      <c r="SOY202" s="4"/>
      <c r="SOZ202" s="4"/>
      <c r="SPA202" s="4"/>
      <c r="SPB202" s="4"/>
      <c r="SPC202" s="4"/>
      <c r="SPD202" s="4"/>
      <c r="SPE202" s="4"/>
      <c r="SPF202" s="4"/>
      <c r="SPG202" s="4"/>
      <c r="SPH202" s="4"/>
      <c r="SPI202" s="4"/>
      <c r="SPJ202" s="4"/>
      <c r="SPK202" s="4"/>
      <c r="SPL202" s="4"/>
      <c r="SPM202" s="4"/>
      <c r="SPN202" s="4"/>
      <c r="SPO202" s="4"/>
      <c r="SPP202" s="4"/>
      <c r="SPQ202" s="4"/>
      <c r="SPR202" s="4"/>
      <c r="SPS202" s="4"/>
      <c r="SPT202" s="4"/>
      <c r="SPU202" s="4"/>
      <c r="SPV202" s="4"/>
      <c r="SPW202" s="4"/>
      <c r="SPX202" s="4"/>
      <c r="SPY202" s="4"/>
      <c r="SPZ202" s="4"/>
      <c r="SQA202" s="4"/>
      <c r="SQB202" s="4"/>
      <c r="SQC202" s="4"/>
      <c r="SQD202" s="4"/>
      <c r="SQE202" s="4"/>
      <c r="SQF202" s="4"/>
      <c r="SQG202" s="4"/>
      <c r="SQH202" s="4"/>
      <c r="SQI202" s="4"/>
      <c r="SQJ202" s="4"/>
      <c r="SQK202" s="4"/>
      <c r="SQL202" s="4"/>
      <c r="SQM202" s="4"/>
      <c r="SQN202" s="4"/>
      <c r="SQO202" s="4"/>
      <c r="SQP202" s="4"/>
      <c r="SQQ202" s="4"/>
      <c r="SQR202" s="4"/>
      <c r="SQS202" s="4"/>
      <c r="SQT202" s="4"/>
      <c r="SQU202" s="4"/>
      <c r="SQV202" s="4"/>
      <c r="SQW202" s="4"/>
      <c r="SQX202" s="4"/>
      <c r="SQY202" s="4"/>
      <c r="SQZ202" s="4"/>
      <c r="SRA202" s="4"/>
      <c r="SRB202" s="4"/>
      <c r="SRC202" s="4"/>
      <c r="SRD202" s="4"/>
      <c r="SRE202" s="4"/>
      <c r="SRF202" s="4"/>
      <c r="SRG202" s="4"/>
      <c r="SRH202" s="4"/>
      <c r="SRI202" s="4"/>
      <c r="SRJ202" s="4"/>
      <c r="SRK202" s="4"/>
      <c r="SRL202" s="4"/>
      <c r="SRM202" s="4"/>
      <c r="SRN202" s="4"/>
      <c r="SRO202" s="4"/>
      <c r="SRP202" s="4"/>
      <c r="SRQ202" s="4"/>
      <c r="SRR202" s="4"/>
      <c r="SRS202" s="4"/>
      <c r="SRT202" s="4"/>
      <c r="SRU202" s="4"/>
      <c r="SRV202" s="4"/>
      <c r="SRW202" s="4"/>
      <c r="SRX202" s="4"/>
      <c r="SRY202" s="4"/>
      <c r="SRZ202" s="4"/>
      <c r="SSA202" s="4"/>
      <c r="SSB202" s="4"/>
      <c r="SSC202" s="4"/>
      <c r="SSD202" s="4"/>
      <c r="SSE202" s="4"/>
      <c r="SSF202" s="4"/>
      <c r="SSG202" s="4"/>
      <c r="SSH202" s="4"/>
      <c r="SSI202" s="4"/>
      <c r="SSJ202" s="4"/>
      <c r="SSK202" s="4"/>
      <c r="SSL202" s="4"/>
      <c r="SSM202" s="4"/>
      <c r="SSN202" s="4"/>
      <c r="SSO202" s="4"/>
      <c r="SSP202" s="4"/>
      <c r="SSQ202" s="4"/>
      <c r="SSR202" s="4"/>
      <c r="SSS202" s="4"/>
      <c r="SST202" s="4"/>
      <c r="SSU202" s="4"/>
      <c r="SSV202" s="4"/>
      <c r="SSW202" s="4"/>
      <c r="SSX202" s="4"/>
      <c r="SSY202" s="4"/>
      <c r="SSZ202" s="4"/>
      <c r="STA202" s="4"/>
      <c r="STB202" s="4"/>
      <c r="STC202" s="4"/>
      <c r="STD202" s="4"/>
      <c r="STE202" s="4"/>
      <c r="STF202" s="4"/>
      <c r="STG202" s="4"/>
      <c r="STH202" s="4"/>
      <c r="STI202" s="4"/>
      <c r="STJ202" s="4"/>
      <c r="STK202" s="4"/>
      <c r="STL202" s="4"/>
      <c r="STM202" s="4"/>
      <c r="STN202" s="4"/>
      <c r="STO202" s="4"/>
      <c r="STP202" s="4"/>
      <c r="STQ202" s="4"/>
      <c r="STR202" s="4"/>
      <c r="STS202" s="4"/>
      <c r="STT202" s="4"/>
      <c r="STU202" s="4"/>
      <c r="STV202" s="4"/>
      <c r="STW202" s="4"/>
      <c r="STX202" s="4"/>
      <c r="STY202" s="4"/>
      <c r="STZ202" s="4"/>
      <c r="SUA202" s="4"/>
      <c r="SUB202" s="4"/>
      <c r="SUC202" s="4"/>
      <c r="SUD202" s="4"/>
      <c r="SUE202" s="4"/>
      <c r="SUF202" s="4"/>
      <c r="SUG202" s="4"/>
      <c r="SUH202" s="4"/>
      <c r="SUI202" s="4"/>
      <c r="SUJ202" s="4"/>
      <c r="SUK202" s="4"/>
      <c r="SUL202" s="4"/>
      <c r="SUM202" s="4"/>
      <c r="SUN202" s="4"/>
      <c r="SUO202" s="4"/>
      <c r="SUP202" s="4"/>
      <c r="SUQ202" s="4"/>
      <c r="SUR202" s="4"/>
      <c r="SUS202" s="4"/>
      <c r="SUT202" s="4"/>
      <c r="SUU202" s="4"/>
      <c r="SUV202" s="4"/>
      <c r="SUW202" s="4"/>
      <c r="SUX202" s="4"/>
      <c r="SUY202" s="4"/>
      <c r="SUZ202" s="4"/>
      <c r="SVA202" s="4"/>
      <c r="SVB202" s="4"/>
      <c r="SVC202" s="4"/>
      <c r="SVD202" s="4"/>
      <c r="SVE202" s="4"/>
      <c r="SVF202" s="4"/>
      <c r="SVG202" s="4"/>
      <c r="SVH202" s="4"/>
      <c r="SVI202" s="4"/>
      <c r="SVJ202" s="4"/>
      <c r="SVK202" s="4"/>
      <c r="SVL202" s="4"/>
      <c r="SVM202" s="4"/>
      <c r="SVN202" s="4"/>
      <c r="SVO202" s="4"/>
      <c r="SVP202" s="4"/>
      <c r="SVQ202" s="4"/>
      <c r="SVR202" s="4"/>
      <c r="SVS202" s="4"/>
      <c r="SVT202" s="4"/>
      <c r="SVU202" s="4"/>
      <c r="SVV202" s="4"/>
      <c r="SVW202" s="4"/>
      <c r="SVX202" s="4"/>
      <c r="SVY202" s="4"/>
      <c r="SVZ202" s="4"/>
      <c r="SWA202" s="4"/>
      <c r="SWB202" s="4"/>
      <c r="SWC202" s="4"/>
      <c r="SWD202" s="4"/>
      <c r="SWE202" s="4"/>
      <c r="SWF202" s="4"/>
      <c r="SWG202" s="4"/>
      <c r="SWH202" s="4"/>
      <c r="SWI202" s="4"/>
      <c r="SWJ202" s="4"/>
      <c r="SWK202" s="4"/>
      <c r="SWL202" s="4"/>
      <c r="SWM202" s="4"/>
      <c r="SWN202" s="4"/>
      <c r="SWO202" s="4"/>
      <c r="SWP202" s="4"/>
      <c r="SWQ202" s="4"/>
      <c r="SWR202" s="4"/>
      <c r="SWS202" s="4"/>
      <c r="SWT202" s="4"/>
      <c r="SWU202" s="4"/>
      <c r="SWV202" s="4"/>
      <c r="SWW202" s="4"/>
      <c r="SWX202" s="4"/>
      <c r="SWY202" s="4"/>
      <c r="SWZ202" s="4"/>
      <c r="SXA202" s="4"/>
      <c r="SXB202" s="4"/>
      <c r="SXC202" s="4"/>
      <c r="SXD202" s="4"/>
      <c r="SXE202" s="4"/>
      <c r="SXF202" s="4"/>
      <c r="SXG202" s="4"/>
      <c r="SXH202" s="4"/>
      <c r="SXI202" s="4"/>
      <c r="SXJ202" s="4"/>
      <c r="SXK202" s="4"/>
      <c r="SXL202" s="4"/>
      <c r="SXM202" s="4"/>
      <c r="SXN202" s="4"/>
      <c r="SXO202" s="4"/>
      <c r="SXP202" s="4"/>
      <c r="SXQ202" s="4"/>
      <c r="SXR202" s="4"/>
      <c r="SXS202" s="4"/>
      <c r="SXT202" s="4"/>
      <c r="SXU202" s="4"/>
      <c r="SXV202" s="4"/>
      <c r="SXW202" s="4"/>
      <c r="SXX202" s="4"/>
      <c r="SXY202" s="4"/>
      <c r="SXZ202" s="4"/>
      <c r="SYA202" s="4"/>
      <c r="SYB202" s="4"/>
      <c r="SYC202" s="4"/>
      <c r="SYD202" s="4"/>
      <c r="SYE202" s="4"/>
      <c r="SYF202" s="4"/>
      <c r="SYG202" s="4"/>
      <c r="SYH202" s="4"/>
      <c r="SYI202" s="4"/>
      <c r="SYJ202" s="4"/>
      <c r="SYK202" s="4"/>
      <c r="SYL202" s="4"/>
      <c r="SYM202" s="4"/>
      <c r="SYN202" s="4"/>
      <c r="SYO202" s="4"/>
      <c r="SYP202" s="4"/>
      <c r="SYQ202" s="4"/>
      <c r="SYR202" s="4"/>
      <c r="SYS202" s="4"/>
      <c r="SYT202" s="4"/>
      <c r="SYU202" s="4"/>
      <c r="SYV202" s="4"/>
      <c r="SYW202" s="4"/>
      <c r="SYX202" s="4"/>
      <c r="SYY202" s="4"/>
      <c r="SYZ202" s="4"/>
      <c r="SZA202" s="4"/>
      <c r="SZB202" s="4"/>
      <c r="SZC202" s="4"/>
      <c r="SZD202" s="4"/>
      <c r="SZE202" s="4"/>
      <c r="SZF202" s="4"/>
      <c r="SZG202" s="4"/>
      <c r="SZH202" s="4"/>
      <c r="SZI202" s="4"/>
      <c r="SZJ202" s="4"/>
      <c r="SZK202" s="4"/>
      <c r="SZL202" s="4"/>
      <c r="SZM202" s="4"/>
      <c r="SZN202" s="4"/>
      <c r="SZO202" s="4"/>
      <c r="SZP202" s="4"/>
      <c r="SZQ202" s="4"/>
      <c r="SZR202" s="4"/>
      <c r="SZS202" s="4"/>
      <c r="SZT202" s="4"/>
      <c r="SZU202" s="4"/>
      <c r="SZV202" s="4"/>
      <c r="SZW202" s="4"/>
      <c r="SZX202" s="4"/>
      <c r="SZY202" s="4"/>
      <c r="SZZ202" s="4"/>
      <c r="TAA202" s="4"/>
      <c r="TAB202" s="4"/>
      <c r="TAC202" s="4"/>
      <c r="TAD202" s="4"/>
      <c r="TAE202" s="4"/>
      <c r="TAF202" s="4"/>
      <c r="TAG202" s="4"/>
      <c r="TAH202" s="4"/>
      <c r="TAI202" s="4"/>
      <c r="TAJ202" s="4"/>
      <c r="TAK202" s="4"/>
      <c r="TAL202" s="4"/>
      <c r="TAM202" s="4"/>
      <c r="TAN202" s="4"/>
      <c r="TAO202" s="4"/>
      <c r="TAP202" s="4"/>
      <c r="TAQ202" s="4"/>
      <c r="TAR202" s="4"/>
      <c r="TAS202" s="4"/>
      <c r="TAT202" s="4"/>
      <c r="TAU202" s="4"/>
      <c r="TAV202" s="4"/>
      <c r="TAW202" s="4"/>
      <c r="TAX202" s="4"/>
      <c r="TAY202" s="4"/>
      <c r="TAZ202" s="4"/>
      <c r="TBA202" s="4"/>
      <c r="TBB202" s="4"/>
      <c r="TBC202" s="4"/>
      <c r="TBD202" s="4"/>
      <c r="TBE202" s="4"/>
      <c r="TBF202" s="4"/>
      <c r="TBG202" s="4"/>
      <c r="TBH202" s="4"/>
      <c r="TBI202" s="4"/>
      <c r="TBJ202" s="4"/>
      <c r="TBK202" s="4"/>
      <c r="TBL202" s="4"/>
      <c r="TBM202" s="4"/>
      <c r="TBN202" s="4"/>
      <c r="TBO202" s="4"/>
      <c r="TBP202" s="4"/>
      <c r="TBQ202" s="4"/>
      <c r="TBR202" s="4"/>
      <c r="TBS202" s="4"/>
      <c r="TBT202" s="4"/>
      <c r="TBU202" s="4"/>
      <c r="TBV202" s="4"/>
      <c r="TBW202" s="4"/>
      <c r="TBX202" s="4"/>
      <c r="TBY202" s="4"/>
      <c r="TBZ202" s="4"/>
      <c r="TCA202" s="4"/>
      <c r="TCB202" s="4"/>
      <c r="TCC202" s="4"/>
      <c r="TCD202" s="4"/>
      <c r="TCE202" s="4"/>
      <c r="TCF202" s="4"/>
      <c r="TCG202" s="4"/>
      <c r="TCH202" s="4"/>
      <c r="TCI202" s="4"/>
      <c r="TCJ202" s="4"/>
      <c r="TCK202" s="4"/>
      <c r="TCL202" s="4"/>
      <c r="TCM202" s="4"/>
      <c r="TCN202" s="4"/>
      <c r="TCO202" s="4"/>
      <c r="TCP202" s="4"/>
      <c r="TCQ202" s="4"/>
      <c r="TCR202" s="4"/>
      <c r="TCS202" s="4"/>
      <c r="TCT202" s="4"/>
      <c r="TCU202" s="4"/>
      <c r="TCV202" s="4"/>
      <c r="TCW202" s="4"/>
      <c r="TCX202" s="4"/>
      <c r="TCY202" s="4"/>
      <c r="TCZ202" s="4"/>
      <c r="TDA202" s="4"/>
      <c r="TDB202" s="4"/>
      <c r="TDC202" s="4"/>
      <c r="TDD202" s="4"/>
      <c r="TDE202" s="4"/>
      <c r="TDF202" s="4"/>
      <c r="TDG202" s="4"/>
      <c r="TDH202" s="4"/>
      <c r="TDI202" s="4"/>
      <c r="TDJ202" s="4"/>
      <c r="TDK202" s="4"/>
      <c r="TDL202" s="4"/>
      <c r="TDM202" s="4"/>
      <c r="TDN202" s="4"/>
      <c r="TDO202" s="4"/>
      <c r="TDP202" s="4"/>
      <c r="TDQ202" s="4"/>
      <c r="TDR202" s="4"/>
      <c r="TDS202" s="4"/>
      <c r="TDT202" s="4"/>
      <c r="TDU202" s="4"/>
      <c r="TDV202" s="4"/>
      <c r="TDW202" s="4"/>
      <c r="TDX202" s="4"/>
      <c r="TDY202" s="4"/>
      <c r="TDZ202" s="4"/>
      <c r="TEA202" s="4"/>
      <c r="TEB202" s="4"/>
      <c r="TEC202" s="4"/>
      <c r="TED202" s="4"/>
      <c r="TEE202" s="4"/>
      <c r="TEF202" s="4"/>
      <c r="TEG202" s="4"/>
      <c r="TEH202" s="4"/>
      <c r="TEI202" s="4"/>
      <c r="TEJ202" s="4"/>
      <c r="TEK202" s="4"/>
      <c r="TEL202" s="4"/>
      <c r="TEM202" s="4"/>
      <c r="TEN202" s="4"/>
      <c r="TEO202" s="4"/>
      <c r="TEP202" s="4"/>
      <c r="TEQ202" s="4"/>
      <c r="TER202" s="4"/>
      <c r="TES202" s="4"/>
      <c r="TET202" s="4"/>
      <c r="TEU202" s="4"/>
      <c r="TEV202" s="4"/>
      <c r="TEW202" s="4"/>
      <c r="TEX202" s="4"/>
      <c r="TEY202" s="4"/>
      <c r="TEZ202" s="4"/>
      <c r="TFA202" s="4"/>
      <c r="TFB202" s="4"/>
      <c r="TFC202" s="4"/>
      <c r="TFD202" s="4"/>
      <c r="TFE202" s="4"/>
      <c r="TFF202" s="4"/>
      <c r="TFG202" s="4"/>
      <c r="TFH202" s="4"/>
      <c r="TFI202" s="4"/>
      <c r="TFJ202" s="4"/>
      <c r="TFK202" s="4"/>
      <c r="TFL202" s="4"/>
      <c r="TFM202" s="4"/>
      <c r="TFN202" s="4"/>
      <c r="TFO202" s="4"/>
      <c r="TFP202" s="4"/>
      <c r="TFQ202" s="4"/>
      <c r="TFR202" s="4"/>
      <c r="TFS202" s="4"/>
      <c r="TFT202" s="4"/>
      <c r="TFU202" s="4"/>
      <c r="TFV202" s="4"/>
      <c r="TFW202" s="4"/>
      <c r="TFX202" s="4"/>
      <c r="TFY202" s="4"/>
      <c r="TFZ202" s="4"/>
      <c r="TGA202" s="4"/>
      <c r="TGB202" s="4"/>
      <c r="TGC202" s="4"/>
      <c r="TGD202" s="4"/>
      <c r="TGE202" s="4"/>
      <c r="TGF202" s="4"/>
      <c r="TGG202" s="4"/>
      <c r="TGH202" s="4"/>
      <c r="TGI202" s="4"/>
      <c r="TGJ202" s="4"/>
      <c r="TGK202" s="4"/>
      <c r="TGL202" s="4"/>
      <c r="TGM202" s="4"/>
      <c r="TGN202" s="4"/>
      <c r="TGO202" s="4"/>
      <c r="TGP202" s="4"/>
      <c r="TGQ202" s="4"/>
      <c r="TGR202" s="4"/>
      <c r="TGS202" s="4"/>
      <c r="TGT202" s="4"/>
      <c r="TGU202" s="4"/>
      <c r="TGV202" s="4"/>
      <c r="TGW202" s="4"/>
      <c r="TGX202" s="4"/>
      <c r="TGY202" s="4"/>
      <c r="TGZ202" s="4"/>
      <c r="THA202" s="4"/>
      <c r="THB202" s="4"/>
      <c r="THC202" s="4"/>
      <c r="THD202" s="4"/>
      <c r="THE202" s="4"/>
      <c r="THF202" s="4"/>
      <c r="THG202" s="4"/>
      <c r="THH202" s="4"/>
      <c r="THI202" s="4"/>
      <c r="THJ202" s="4"/>
      <c r="THK202" s="4"/>
      <c r="THL202" s="4"/>
      <c r="THM202" s="4"/>
      <c r="THN202" s="4"/>
      <c r="THO202" s="4"/>
      <c r="THP202" s="4"/>
      <c r="THQ202" s="4"/>
      <c r="THR202" s="4"/>
      <c r="THS202" s="4"/>
      <c r="THT202" s="4"/>
      <c r="THU202" s="4"/>
      <c r="THV202" s="4"/>
      <c r="THW202" s="4"/>
      <c r="THX202" s="4"/>
      <c r="THY202" s="4"/>
      <c r="THZ202" s="4"/>
      <c r="TIA202" s="4"/>
      <c r="TIB202" s="4"/>
      <c r="TIC202" s="4"/>
      <c r="TID202" s="4"/>
      <c r="TIE202" s="4"/>
      <c r="TIF202" s="4"/>
      <c r="TIG202" s="4"/>
      <c r="TIH202" s="4"/>
      <c r="TII202" s="4"/>
      <c r="TIJ202" s="4"/>
      <c r="TIK202" s="4"/>
      <c r="TIL202" s="4"/>
      <c r="TIM202" s="4"/>
      <c r="TIN202" s="4"/>
      <c r="TIO202" s="4"/>
      <c r="TIP202" s="4"/>
      <c r="TIQ202" s="4"/>
      <c r="TIR202" s="4"/>
      <c r="TIS202" s="4"/>
      <c r="TIT202" s="4"/>
      <c r="TIU202" s="4"/>
      <c r="TIV202" s="4"/>
      <c r="TIW202" s="4"/>
      <c r="TIX202" s="4"/>
      <c r="TIY202" s="4"/>
      <c r="TIZ202" s="4"/>
      <c r="TJA202" s="4"/>
      <c r="TJB202" s="4"/>
      <c r="TJC202" s="4"/>
      <c r="TJD202" s="4"/>
      <c r="TJE202" s="4"/>
      <c r="TJF202" s="4"/>
      <c r="TJG202" s="4"/>
      <c r="TJH202" s="4"/>
      <c r="TJI202" s="4"/>
      <c r="TJJ202" s="4"/>
      <c r="TJK202" s="4"/>
      <c r="TJL202" s="4"/>
      <c r="TJM202" s="4"/>
      <c r="TJN202" s="4"/>
      <c r="TJO202" s="4"/>
      <c r="TJP202" s="4"/>
      <c r="TJQ202" s="4"/>
      <c r="TJR202" s="4"/>
      <c r="TJS202" s="4"/>
      <c r="TJT202" s="4"/>
      <c r="TJU202" s="4"/>
      <c r="TJV202" s="4"/>
      <c r="TJW202" s="4"/>
      <c r="TJX202" s="4"/>
      <c r="TJY202" s="4"/>
      <c r="TJZ202" s="4"/>
      <c r="TKA202" s="4"/>
      <c r="TKB202" s="4"/>
      <c r="TKC202" s="4"/>
      <c r="TKD202" s="4"/>
      <c r="TKE202" s="4"/>
      <c r="TKF202" s="4"/>
      <c r="TKG202" s="4"/>
      <c r="TKH202" s="4"/>
      <c r="TKI202" s="4"/>
      <c r="TKJ202" s="4"/>
      <c r="TKK202" s="4"/>
      <c r="TKL202" s="4"/>
      <c r="TKM202" s="4"/>
      <c r="TKN202" s="4"/>
      <c r="TKO202" s="4"/>
      <c r="TKP202" s="4"/>
      <c r="TKQ202" s="4"/>
      <c r="TKR202" s="4"/>
      <c r="TKS202" s="4"/>
      <c r="TKT202" s="4"/>
      <c r="TKU202" s="4"/>
      <c r="TKV202" s="4"/>
      <c r="TKW202" s="4"/>
      <c r="TKX202" s="4"/>
      <c r="TKY202" s="4"/>
      <c r="TKZ202" s="4"/>
      <c r="TLA202" s="4"/>
      <c r="TLB202" s="4"/>
      <c r="TLC202" s="4"/>
      <c r="TLD202" s="4"/>
      <c r="TLE202" s="4"/>
      <c r="TLF202" s="4"/>
      <c r="TLG202" s="4"/>
      <c r="TLH202" s="4"/>
      <c r="TLI202" s="4"/>
      <c r="TLJ202" s="4"/>
      <c r="TLK202" s="4"/>
      <c r="TLL202" s="4"/>
      <c r="TLM202" s="4"/>
      <c r="TLN202" s="4"/>
      <c r="TLO202" s="4"/>
      <c r="TLP202" s="4"/>
      <c r="TLQ202" s="4"/>
      <c r="TLR202" s="4"/>
      <c r="TLS202" s="4"/>
      <c r="TLT202" s="4"/>
      <c r="TLU202" s="4"/>
      <c r="TLV202" s="4"/>
      <c r="TLW202" s="4"/>
      <c r="TLX202" s="4"/>
      <c r="TLY202" s="4"/>
      <c r="TLZ202" s="4"/>
      <c r="TMA202" s="4"/>
      <c r="TMB202" s="4"/>
      <c r="TMC202" s="4"/>
      <c r="TMD202" s="4"/>
      <c r="TME202" s="4"/>
      <c r="TMF202" s="4"/>
      <c r="TMG202" s="4"/>
      <c r="TMH202" s="4"/>
      <c r="TMI202" s="4"/>
      <c r="TMJ202" s="4"/>
      <c r="TMK202" s="4"/>
      <c r="TML202" s="4"/>
      <c r="TMM202" s="4"/>
      <c r="TMN202" s="4"/>
      <c r="TMO202" s="4"/>
      <c r="TMP202" s="4"/>
      <c r="TMQ202" s="4"/>
      <c r="TMR202" s="4"/>
      <c r="TMS202" s="4"/>
      <c r="TMT202" s="4"/>
      <c r="TMU202" s="4"/>
      <c r="TMV202" s="4"/>
      <c r="TMW202" s="4"/>
      <c r="TMX202" s="4"/>
      <c r="TMY202" s="4"/>
      <c r="TMZ202" s="4"/>
      <c r="TNA202" s="4"/>
      <c r="TNB202" s="4"/>
      <c r="TNC202" s="4"/>
      <c r="TND202" s="4"/>
      <c r="TNE202" s="4"/>
      <c r="TNF202" s="4"/>
      <c r="TNG202" s="4"/>
      <c r="TNH202" s="4"/>
      <c r="TNI202" s="4"/>
      <c r="TNJ202" s="4"/>
      <c r="TNK202" s="4"/>
      <c r="TNL202" s="4"/>
      <c r="TNM202" s="4"/>
      <c r="TNN202" s="4"/>
      <c r="TNO202" s="4"/>
      <c r="TNP202" s="4"/>
      <c r="TNQ202" s="4"/>
      <c r="TNR202" s="4"/>
      <c r="TNS202" s="4"/>
      <c r="TNT202" s="4"/>
      <c r="TNU202" s="4"/>
      <c r="TNV202" s="4"/>
      <c r="TNW202" s="4"/>
      <c r="TNX202" s="4"/>
      <c r="TNY202" s="4"/>
      <c r="TNZ202" s="4"/>
      <c r="TOA202" s="4"/>
      <c r="TOB202" s="4"/>
      <c r="TOC202" s="4"/>
      <c r="TOD202" s="4"/>
      <c r="TOE202" s="4"/>
      <c r="TOF202" s="4"/>
      <c r="TOG202" s="4"/>
      <c r="TOH202" s="4"/>
      <c r="TOI202" s="4"/>
      <c r="TOJ202" s="4"/>
      <c r="TOK202" s="4"/>
      <c r="TOL202" s="4"/>
      <c r="TOM202" s="4"/>
      <c r="TON202" s="4"/>
      <c r="TOO202" s="4"/>
      <c r="TOP202" s="4"/>
      <c r="TOQ202" s="4"/>
      <c r="TOR202" s="4"/>
      <c r="TOS202" s="4"/>
      <c r="TOT202" s="4"/>
      <c r="TOU202" s="4"/>
      <c r="TOV202" s="4"/>
      <c r="TOW202" s="4"/>
      <c r="TOX202" s="4"/>
      <c r="TOY202" s="4"/>
      <c r="TOZ202" s="4"/>
      <c r="TPA202" s="4"/>
      <c r="TPB202" s="4"/>
      <c r="TPC202" s="4"/>
      <c r="TPD202" s="4"/>
      <c r="TPE202" s="4"/>
      <c r="TPF202" s="4"/>
      <c r="TPG202" s="4"/>
      <c r="TPH202" s="4"/>
      <c r="TPI202" s="4"/>
      <c r="TPJ202" s="4"/>
      <c r="TPK202" s="4"/>
      <c r="TPL202" s="4"/>
      <c r="TPM202" s="4"/>
      <c r="TPN202" s="4"/>
      <c r="TPO202" s="4"/>
      <c r="TPP202" s="4"/>
      <c r="TPQ202" s="4"/>
      <c r="TPR202" s="4"/>
      <c r="TPS202" s="4"/>
      <c r="TPT202" s="4"/>
      <c r="TPU202" s="4"/>
      <c r="TPV202" s="4"/>
      <c r="TPW202" s="4"/>
      <c r="TPX202" s="4"/>
      <c r="TPY202" s="4"/>
      <c r="TPZ202" s="4"/>
      <c r="TQA202" s="4"/>
      <c r="TQB202" s="4"/>
      <c r="TQC202" s="4"/>
      <c r="TQD202" s="4"/>
      <c r="TQE202" s="4"/>
      <c r="TQF202" s="4"/>
      <c r="TQG202" s="4"/>
      <c r="TQH202" s="4"/>
      <c r="TQI202" s="4"/>
      <c r="TQJ202" s="4"/>
      <c r="TQK202" s="4"/>
      <c r="TQL202" s="4"/>
      <c r="TQM202" s="4"/>
      <c r="TQN202" s="4"/>
      <c r="TQO202" s="4"/>
      <c r="TQP202" s="4"/>
      <c r="TQQ202" s="4"/>
      <c r="TQR202" s="4"/>
      <c r="TQS202" s="4"/>
      <c r="TQT202" s="4"/>
      <c r="TQU202" s="4"/>
      <c r="TQV202" s="4"/>
      <c r="TQW202" s="4"/>
      <c r="TQX202" s="4"/>
      <c r="TQY202" s="4"/>
      <c r="TQZ202" s="4"/>
      <c r="TRA202" s="4"/>
      <c r="TRB202" s="4"/>
      <c r="TRC202" s="4"/>
      <c r="TRD202" s="4"/>
      <c r="TRE202" s="4"/>
      <c r="TRF202" s="4"/>
      <c r="TRG202" s="4"/>
      <c r="TRH202" s="4"/>
      <c r="TRI202" s="4"/>
      <c r="TRJ202" s="4"/>
      <c r="TRK202" s="4"/>
      <c r="TRL202" s="4"/>
      <c r="TRM202" s="4"/>
      <c r="TRN202" s="4"/>
      <c r="TRO202" s="4"/>
      <c r="TRP202" s="4"/>
      <c r="TRQ202" s="4"/>
      <c r="TRR202" s="4"/>
      <c r="TRS202" s="4"/>
      <c r="TRT202" s="4"/>
      <c r="TRU202" s="4"/>
      <c r="TRV202" s="4"/>
      <c r="TRW202" s="4"/>
      <c r="TRX202" s="4"/>
      <c r="TRY202" s="4"/>
      <c r="TRZ202" s="4"/>
      <c r="TSA202" s="4"/>
      <c r="TSB202" s="4"/>
      <c r="TSC202" s="4"/>
      <c r="TSD202" s="4"/>
      <c r="TSE202" s="4"/>
      <c r="TSF202" s="4"/>
      <c r="TSG202" s="4"/>
      <c r="TSH202" s="4"/>
      <c r="TSI202" s="4"/>
      <c r="TSJ202" s="4"/>
      <c r="TSK202" s="4"/>
      <c r="TSL202" s="4"/>
      <c r="TSM202" s="4"/>
      <c r="TSN202" s="4"/>
      <c r="TSO202" s="4"/>
      <c r="TSP202" s="4"/>
      <c r="TSQ202" s="4"/>
      <c r="TSR202" s="4"/>
      <c r="TSS202" s="4"/>
      <c r="TST202" s="4"/>
      <c r="TSU202" s="4"/>
      <c r="TSV202" s="4"/>
      <c r="TSW202" s="4"/>
      <c r="TSX202" s="4"/>
      <c r="TSY202" s="4"/>
      <c r="TSZ202" s="4"/>
      <c r="TTA202" s="4"/>
      <c r="TTB202" s="4"/>
      <c r="TTC202" s="4"/>
      <c r="TTD202" s="4"/>
      <c r="TTE202" s="4"/>
      <c r="TTF202" s="4"/>
      <c r="TTG202" s="4"/>
      <c r="TTH202" s="4"/>
      <c r="TTI202" s="4"/>
      <c r="TTJ202" s="4"/>
      <c r="TTK202" s="4"/>
      <c r="TTL202" s="4"/>
      <c r="TTM202" s="4"/>
      <c r="TTN202" s="4"/>
      <c r="TTO202" s="4"/>
      <c r="TTP202" s="4"/>
      <c r="TTQ202" s="4"/>
      <c r="TTR202" s="4"/>
      <c r="TTS202" s="4"/>
      <c r="TTT202" s="4"/>
      <c r="TTU202" s="4"/>
      <c r="TTV202" s="4"/>
      <c r="TTW202" s="4"/>
      <c r="TTX202" s="4"/>
      <c r="TTY202" s="4"/>
      <c r="TTZ202" s="4"/>
      <c r="TUA202" s="4"/>
      <c r="TUB202" s="4"/>
      <c r="TUC202" s="4"/>
      <c r="TUD202" s="4"/>
      <c r="TUE202" s="4"/>
      <c r="TUF202" s="4"/>
      <c r="TUG202" s="4"/>
      <c r="TUH202" s="4"/>
      <c r="TUI202" s="4"/>
      <c r="TUJ202" s="4"/>
      <c r="TUK202" s="4"/>
      <c r="TUL202" s="4"/>
      <c r="TUM202" s="4"/>
      <c r="TUN202" s="4"/>
      <c r="TUO202" s="4"/>
      <c r="TUP202" s="4"/>
      <c r="TUQ202" s="4"/>
      <c r="TUR202" s="4"/>
      <c r="TUS202" s="4"/>
      <c r="TUT202" s="4"/>
      <c r="TUU202" s="4"/>
      <c r="TUV202" s="4"/>
      <c r="TUW202" s="4"/>
      <c r="TUX202" s="4"/>
      <c r="TUY202" s="4"/>
      <c r="TUZ202" s="4"/>
      <c r="TVA202" s="4"/>
      <c r="TVB202" s="4"/>
      <c r="TVC202" s="4"/>
      <c r="TVD202" s="4"/>
      <c r="TVE202" s="4"/>
      <c r="TVF202" s="4"/>
      <c r="TVG202" s="4"/>
      <c r="TVH202" s="4"/>
      <c r="TVI202" s="4"/>
      <c r="TVJ202" s="4"/>
      <c r="TVK202" s="4"/>
      <c r="TVL202" s="4"/>
      <c r="TVM202" s="4"/>
      <c r="TVN202" s="4"/>
      <c r="TVO202" s="4"/>
      <c r="TVP202" s="4"/>
      <c r="TVQ202" s="4"/>
      <c r="TVR202" s="4"/>
      <c r="TVS202" s="4"/>
      <c r="TVT202" s="4"/>
      <c r="TVU202" s="4"/>
      <c r="TVV202" s="4"/>
      <c r="TVW202" s="4"/>
      <c r="TVX202" s="4"/>
      <c r="TVY202" s="4"/>
      <c r="TVZ202" s="4"/>
      <c r="TWA202" s="4"/>
      <c r="TWB202" s="4"/>
      <c r="TWC202" s="4"/>
      <c r="TWD202" s="4"/>
      <c r="TWE202" s="4"/>
      <c r="TWF202" s="4"/>
      <c r="TWG202" s="4"/>
      <c r="TWH202" s="4"/>
      <c r="TWI202" s="4"/>
      <c r="TWJ202" s="4"/>
      <c r="TWK202" s="4"/>
      <c r="TWL202" s="4"/>
      <c r="TWM202" s="4"/>
      <c r="TWN202" s="4"/>
      <c r="TWO202" s="4"/>
      <c r="TWP202" s="4"/>
      <c r="TWQ202" s="4"/>
      <c r="TWR202" s="4"/>
      <c r="TWS202" s="4"/>
      <c r="TWT202" s="4"/>
      <c r="TWU202" s="4"/>
      <c r="TWV202" s="4"/>
      <c r="TWW202" s="4"/>
      <c r="TWX202" s="4"/>
      <c r="TWY202" s="4"/>
      <c r="TWZ202" s="4"/>
      <c r="TXA202" s="4"/>
      <c r="TXB202" s="4"/>
      <c r="TXC202" s="4"/>
      <c r="TXD202" s="4"/>
      <c r="TXE202" s="4"/>
      <c r="TXF202" s="4"/>
      <c r="TXG202" s="4"/>
      <c r="TXH202" s="4"/>
      <c r="TXI202" s="4"/>
      <c r="TXJ202" s="4"/>
      <c r="TXK202" s="4"/>
      <c r="TXL202" s="4"/>
      <c r="TXM202" s="4"/>
      <c r="TXN202" s="4"/>
      <c r="TXO202" s="4"/>
      <c r="TXP202" s="4"/>
      <c r="TXQ202" s="4"/>
      <c r="TXR202" s="4"/>
      <c r="TXS202" s="4"/>
      <c r="TXT202" s="4"/>
      <c r="TXU202" s="4"/>
      <c r="TXV202" s="4"/>
      <c r="TXW202" s="4"/>
      <c r="TXX202" s="4"/>
      <c r="TXY202" s="4"/>
      <c r="TXZ202" s="4"/>
      <c r="TYA202" s="4"/>
      <c r="TYB202" s="4"/>
      <c r="TYC202" s="4"/>
      <c r="TYD202" s="4"/>
      <c r="TYE202" s="4"/>
      <c r="TYF202" s="4"/>
      <c r="TYG202" s="4"/>
      <c r="TYH202" s="4"/>
      <c r="TYI202" s="4"/>
      <c r="TYJ202" s="4"/>
      <c r="TYK202" s="4"/>
      <c r="TYL202" s="4"/>
      <c r="TYM202" s="4"/>
      <c r="TYN202" s="4"/>
      <c r="TYO202" s="4"/>
      <c r="TYP202" s="4"/>
      <c r="TYQ202" s="4"/>
      <c r="TYR202" s="4"/>
      <c r="TYS202" s="4"/>
      <c r="TYT202" s="4"/>
      <c r="TYU202" s="4"/>
      <c r="TYV202" s="4"/>
      <c r="TYW202" s="4"/>
      <c r="TYX202" s="4"/>
      <c r="TYY202" s="4"/>
      <c r="TYZ202" s="4"/>
      <c r="TZA202" s="4"/>
      <c r="TZB202" s="4"/>
      <c r="TZC202" s="4"/>
      <c r="TZD202" s="4"/>
      <c r="TZE202" s="4"/>
      <c r="TZF202" s="4"/>
      <c r="TZG202" s="4"/>
      <c r="TZH202" s="4"/>
      <c r="TZI202" s="4"/>
      <c r="TZJ202" s="4"/>
      <c r="TZK202" s="4"/>
      <c r="TZL202" s="4"/>
      <c r="TZM202" s="4"/>
      <c r="TZN202" s="4"/>
      <c r="TZO202" s="4"/>
      <c r="TZP202" s="4"/>
      <c r="TZQ202" s="4"/>
      <c r="TZR202" s="4"/>
      <c r="TZS202" s="4"/>
      <c r="TZT202" s="4"/>
      <c r="TZU202" s="4"/>
      <c r="TZV202" s="4"/>
      <c r="TZW202" s="4"/>
      <c r="TZX202" s="4"/>
      <c r="TZY202" s="4"/>
      <c r="TZZ202" s="4"/>
      <c r="UAA202" s="4"/>
      <c r="UAB202" s="4"/>
      <c r="UAC202" s="4"/>
      <c r="UAD202" s="4"/>
      <c r="UAE202" s="4"/>
      <c r="UAF202" s="4"/>
      <c r="UAG202" s="4"/>
      <c r="UAH202" s="4"/>
      <c r="UAI202" s="4"/>
      <c r="UAJ202" s="4"/>
      <c r="UAK202" s="4"/>
      <c r="UAL202" s="4"/>
      <c r="UAM202" s="4"/>
      <c r="UAN202" s="4"/>
      <c r="UAO202" s="4"/>
      <c r="UAP202" s="4"/>
      <c r="UAQ202" s="4"/>
      <c r="UAR202" s="4"/>
      <c r="UAS202" s="4"/>
      <c r="UAT202" s="4"/>
      <c r="UAU202" s="4"/>
      <c r="UAV202" s="4"/>
      <c r="UAW202" s="4"/>
      <c r="UAX202" s="4"/>
      <c r="UAY202" s="4"/>
      <c r="UAZ202" s="4"/>
      <c r="UBA202" s="4"/>
      <c r="UBB202" s="4"/>
      <c r="UBC202" s="4"/>
      <c r="UBD202" s="4"/>
      <c r="UBE202" s="4"/>
      <c r="UBF202" s="4"/>
      <c r="UBG202" s="4"/>
      <c r="UBH202" s="4"/>
      <c r="UBI202" s="4"/>
      <c r="UBJ202" s="4"/>
      <c r="UBK202" s="4"/>
      <c r="UBL202" s="4"/>
      <c r="UBM202" s="4"/>
      <c r="UBN202" s="4"/>
      <c r="UBO202" s="4"/>
      <c r="UBP202" s="4"/>
      <c r="UBQ202" s="4"/>
      <c r="UBR202" s="4"/>
      <c r="UBS202" s="4"/>
      <c r="UBT202" s="4"/>
      <c r="UBU202" s="4"/>
      <c r="UBV202" s="4"/>
      <c r="UBW202" s="4"/>
      <c r="UBX202" s="4"/>
      <c r="UBY202" s="4"/>
      <c r="UBZ202" s="4"/>
      <c r="UCA202" s="4"/>
      <c r="UCB202" s="4"/>
      <c r="UCC202" s="4"/>
      <c r="UCD202" s="4"/>
      <c r="UCE202" s="4"/>
      <c r="UCF202" s="4"/>
      <c r="UCG202" s="4"/>
      <c r="UCH202" s="4"/>
      <c r="UCI202" s="4"/>
      <c r="UCJ202" s="4"/>
      <c r="UCK202" s="4"/>
      <c r="UCL202" s="4"/>
      <c r="UCM202" s="4"/>
      <c r="UCN202" s="4"/>
      <c r="UCO202" s="4"/>
      <c r="UCP202" s="4"/>
      <c r="UCQ202" s="4"/>
      <c r="UCR202" s="4"/>
      <c r="UCS202" s="4"/>
      <c r="UCT202" s="4"/>
      <c r="UCU202" s="4"/>
      <c r="UCV202" s="4"/>
      <c r="UCW202" s="4"/>
      <c r="UCX202" s="4"/>
      <c r="UCY202" s="4"/>
      <c r="UCZ202" s="4"/>
      <c r="UDA202" s="4"/>
      <c r="UDB202" s="4"/>
      <c r="UDC202" s="4"/>
      <c r="UDD202" s="4"/>
      <c r="UDE202" s="4"/>
      <c r="UDF202" s="4"/>
      <c r="UDG202" s="4"/>
      <c r="UDH202" s="4"/>
      <c r="UDI202" s="4"/>
      <c r="UDJ202" s="4"/>
      <c r="UDK202" s="4"/>
      <c r="UDL202" s="4"/>
      <c r="UDM202" s="4"/>
      <c r="UDN202" s="4"/>
      <c r="UDO202" s="4"/>
      <c r="UDP202" s="4"/>
      <c r="UDQ202" s="4"/>
      <c r="UDR202" s="4"/>
      <c r="UDS202" s="4"/>
      <c r="UDT202" s="4"/>
      <c r="UDU202" s="4"/>
      <c r="UDV202" s="4"/>
      <c r="UDW202" s="4"/>
      <c r="UDX202" s="4"/>
      <c r="UDY202" s="4"/>
      <c r="UDZ202" s="4"/>
      <c r="UEA202" s="4"/>
      <c r="UEB202" s="4"/>
      <c r="UEC202" s="4"/>
      <c r="UED202" s="4"/>
      <c r="UEE202" s="4"/>
      <c r="UEF202" s="4"/>
      <c r="UEG202" s="4"/>
      <c r="UEH202" s="4"/>
      <c r="UEI202" s="4"/>
      <c r="UEJ202" s="4"/>
      <c r="UEK202" s="4"/>
      <c r="UEL202" s="4"/>
      <c r="UEM202" s="4"/>
      <c r="UEN202" s="4"/>
      <c r="UEO202" s="4"/>
      <c r="UEP202" s="4"/>
      <c r="UEQ202" s="4"/>
      <c r="UER202" s="4"/>
      <c r="UES202" s="4"/>
      <c r="UET202" s="4"/>
      <c r="UEU202" s="4"/>
      <c r="UEV202" s="4"/>
      <c r="UEW202" s="4"/>
      <c r="UEX202" s="4"/>
      <c r="UEY202" s="4"/>
      <c r="UEZ202" s="4"/>
      <c r="UFA202" s="4"/>
      <c r="UFB202" s="4"/>
      <c r="UFC202" s="4"/>
      <c r="UFD202" s="4"/>
      <c r="UFE202" s="4"/>
      <c r="UFF202" s="4"/>
      <c r="UFG202" s="4"/>
      <c r="UFH202" s="4"/>
      <c r="UFI202" s="4"/>
      <c r="UFJ202" s="4"/>
      <c r="UFK202" s="4"/>
      <c r="UFL202" s="4"/>
      <c r="UFM202" s="4"/>
      <c r="UFN202" s="4"/>
      <c r="UFO202" s="4"/>
      <c r="UFP202" s="4"/>
      <c r="UFQ202" s="4"/>
      <c r="UFR202" s="4"/>
      <c r="UFS202" s="4"/>
      <c r="UFT202" s="4"/>
      <c r="UFU202" s="4"/>
      <c r="UFV202" s="4"/>
      <c r="UFW202" s="4"/>
      <c r="UFX202" s="4"/>
      <c r="UFY202" s="4"/>
      <c r="UFZ202" s="4"/>
      <c r="UGA202" s="4"/>
      <c r="UGB202" s="4"/>
      <c r="UGC202" s="4"/>
      <c r="UGD202" s="4"/>
      <c r="UGE202" s="4"/>
      <c r="UGF202" s="4"/>
      <c r="UGG202" s="4"/>
      <c r="UGH202" s="4"/>
      <c r="UGI202" s="4"/>
      <c r="UGJ202" s="4"/>
      <c r="UGK202" s="4"/>
      <c r="UGL202" s="4"/>
      <c r="UGM202" s="4"/>
      <c r="UGN202" s="4"/>
      <c r="UGO202" s="4"/>
      <c r="UGP202" s="4"/>
      <c r="UGQ202" s="4"/>
      <c r="UGR202" s="4"/>
      <c r="UGS202" s="4"/>
      <c r="UGT202" s="4"/>
      <c r="UGU202" s="4"/>
      <c r="UGV202" s="4"/>
      <c r="UGW202" s="4"/>
      <c r="UGX202" s="4"/>
      <c r="UGY202" s="4"/>
      <c r="UGZ202" s="4"/>
      <c r="UHA202" s="4"/>
      <c r="UHB202" s="4"/>
      <c r="UHC202" s="4"/>
      <c r="UHD202" s="4"/>
      <c r="UHE202" s="4"/>
      <c r="UHF202" s="4"/>
      <c r="UHG202" s="4"/>
      <c r="UHH202" s="4"/>
      <c r="UHI202" s="4"/>
      <c r="UHJ202" s="4"/>
      <c r="UHK202" s="4"/>
      <c r="UHL202" s="4"/>
      <c r="UHM202" s="4"/>
      <c r="UHN202" s="4"/>
      <c r="UHO202" s="4"/>
      <c r="UHP202" s="4"/>
      <c r="UHQ202" s="4"/>
      <c r="UHR202" s="4"/>
      <c r="UHS202" s="4"/>
      <c r="UHT202" s="4"/>
      <c r="UHU202" s="4"/>
      <c r="UHV202" s="4"/>
      <c r="UHW202" s="4"/>
      <c r="UHX202" s="4"/>
      <c r="UHY202" s="4"/>
      <c r="UHZ202" s="4"/>
      <c r="UIA202" s="4"/>
      <c r="UIB202" s="4"/>
      <c r="UIC202" s="4"/>
      <c r="UID202" s="4"/>
      <c r="UIE202" s="4"/>
      <c r="UIF202" s="4"/>
      <c r="UIG202" s="4"/>
      <c r="UIH202" s="4"/>
      <c r="UII202" s="4"/>
      <c r="UIJ202" s="4"/>
      <c r="UIK202" s="4"/>
      <c r="UIL202" s="4"/>
      <c r="UIM202" s="4"/>
      <c r="UIN202" s="4"/>
      <c r="UIO202" s="4"/>
      <c r="UIP202" s="4"/>
      <c r="UIQ202" s="4"/>
      <c r="UIR202" s="4"/>
      <c r="UIS202" s="4"/>
      <c r="UIT202" s="4"/>
      <c r="UIU202" s="4"/>
      <c r="UIV202" s="4"/>
      <c r="UIW202" s="4"/>
      <c r="UIX202" s="4"/>
      <c r="UIY202" s="4"/>
      <c r="UIZ202" s="4"/>
      <c r="UJA202" s="4"/>
      <c r="UJB202" s="4"/>
      <c r="UJC202" s="4"/>
      <c r="UJD202" s="4"/>
      <c r="UJE202" s="4"/>
      <c r="UJF202" s="4"/>
      <c r="UJG202" s="4"/>
      <c r="UJH202" s="4"/>
      <c r="UJI202" s="4"/>
      <c r="UJJ202" s="4"/>
      <c r="UJK202" s="4"/>
      <c r="UJL202" s="4"/>
      <c r="UJM202" s="4"/>
      <c r="UJN202" s="4"/>
      <c r="UJO202" s="4"/>
      <c r="UJP202" s="4"/>
      <c r="UJQ202" s="4"/>
      <c r="UJR202" s="4"/>
      <c r="UJS202" s="4"/>
      <c r="UJT202" s="4"/>
      <c r="UJU202" s="4"/>
      <c r="UJV202" s="4"/>
      <c r="UJW202" s="4"/>
      <c r="UJX202" s="4"/>
      <c r="UJY202" s="4"/>
      <c r="UJZ202" s="4"/>
      <c r="UKA202" s="4"/>
      <c r="UKB202" s="4"/>
      <c r="UKC202" s="4"/>
      <c r="UKD202" s="4"/>
      <c r="UKE202" s="4"/>
      <c r="UKF202" s="4"/>
      <c r="UKG202" s="4"/>
      <c r="UKH202" s="4"/>
      <c r="UKI202" s="4"/>
      <c r="UKJ202" s="4"/>
      <c r="UKK202" s="4"/>
      <c r="UKL202" s="4"/>
      <c r="UKM202" s="4"/>
      <c r="UKN202" s="4"/>
      <c r="UKO202" s="4"/>
      <c r="UKP202" s="4"/>
      <c r="UKQ202" s="4"/>
      <c r="UKR202" s="4"/>
      <c r="UKS202" s="4"/>
      <c r="UKT202" s="4"/>
      <c r="UKU202" s="4"/>
      <c r="UKV202" s="4"/>
      <c r="UKW202" s="4"/>
      <c r="UKX202" s="4"/>
      <c r="UKY202" s="4"/>
      <c r="UKZ202" s="4"/>
      <c r="ULA202" s="4"/>
      <c r="ULB202" s="4"/>
      <c r="ULC202" s="4"/>
      <c r="ULD202" s="4"/>
      <c r="ULE202" s="4"/>
      <c r="ULF202" s="4"/>
      <c r="ULG202" s="4"/>
      <c r="ULH202" s="4"/>
      <c r="ULI202" s="4"/>
      <c r="ULJ202" s="4"/>
      <c r="ULK202" s="4"/>
      <c r="ULL202" s="4"/>
      <c r="ULM202" s="4"/>
      <c r="ULN202" s="4"/>
      <c r="ULO202" s="4"/>
      <c r="ULP202" s="4"/>
      <c r="ULQ202" s="4"/>
      <c r="ULR202" s="4"/>
      <c r="ULS202" s="4"/>
      <c r="ULT202" s="4"/>
      <c r="ULU202" s="4"/>
      <c r="ULV202" s="4"/>
      <c r="ULW202" s="4"/>
      <c r="ULX202" s="4"/>
      <c r="ULY202" s="4"/>
      <c r="ULZ202" s="4"/>
      <c r="UMA202" s="4"/>
      <c r="UMB202" s="4"/>
      <c r="UMC202" s="4"/>
      <c r="UMD202" s="4"/>
      <c r="UME202" s="4"/>
      <c r="UMF202" s="4"/>
      <c r="UMG202" s="4"/>
      <c r="UMH202" s="4"/>
      <c r="UMI202" s="4"/>
      <c r="UMJ202" s="4"/>
      <c r="UMK202" s="4"/>
      <c r="UML202" s="4"/>
      <c r="UMM202" s="4"/>
      <c r="UMN202" s="4"/>
      <c r="UMO202" s="4"/>
      <c r="UMP202" s="4"/>
      <c r="UMQ202" s="4"/>
      <c r="UMR202" s="4"/>
      <c r="UMS202" s="4"/>
      <c r="UMT202" s="4"/>
      <c r="UMU202" s="4"/>
      <c r="UMV202" s="4"/>
      <c r="UMW202" s="4"/>
      <c r="UMX202" s="4"/>
      <c r="UMY202" s="4"/>
      <c r="UMZ202" s="4"/>
      <c r="UNA202" s="4"/>
      <c r="UNB202" s="4"/>
      <c r="UNC202" s="4"/>
      <c r="UND202" s="4"/>
      <c r="UNE202" s="4"/>
      <c r="UNF202" s="4"/>
      <c r="UNG202" s="4"/>
      <c r="UNH202" s="4"/>
      <c r="UNI202" s="4"/>
      <c r="UNJ202" s="4"/>
      <c r="UNK202" s="4"/>
      <c r="UNL202" s="4"/>
      <c r="UNM202" s="4"/>
      <c r="UNN202" s="4"/>
      <c r="UNO202" s="4"/>
      <c r="UNP202" s="4"/>
      <c r="UNQ202" s="4"/>
      <c r="UNR202" s="4"/>
      <c r="UNS202" s="4"/>
      <c r="UNT202" s="4"/>
      <c r="UNU202" s="4"/>
      <c r="UNV202" s="4"/>
      <c r="UNW202" s="4"/>
      <c r="UNX202" s="4"/>
      <c r="UNY202" s="4"/>
      <c r="UNZ202" s="4"/>
      <c r="UOA202" s="4"/>
      <c r="UOB202" s="4"/>
      <c r="UOC202" s="4"/>
      <c r="UOD202" s="4"/>
      <c r="UOE202" s="4"/>
      <c r="UOF202" s="4"/>
      <c r="UOG202" s="4"/>
      <c r="UOH202" s="4"/>
      <c r="UOI202" s="4"/>
      <c r="UOJ202" s="4"/>
      <c r="UOK202" s="4"/>
      <c r="UOL202" s="4"/>
      <c r="UOM202" s="4"/>
      <c r="UON202" s="4"/>
      <c r="UOO202" s="4"/>
      <c r="UOP202" s="4"/>
      <c r="UOQ202" s="4"/>
      <c r="UOR202" s="4"/>
      <c r="UOS202" s="4"/>
      <c r="UOT202" s="4"/>
      <c r="UOU202" s="4"/>
      <c r="UOV202" s="4"/>
      <c r="UOW202" s="4"/>
      <c r="UOX202" s="4"/>
      <c r="UOY202" s="4"/>
      <c r="UOZ202" s="4"/>
      <c r="UPA202" s="4"/>
      <c r="UPB202" s="4"/>
      <c r="UPC202" s="4"/>
      <c r="UPD202" s="4"/>
      <c r="UPE202" s="4"/>
      <c r="UPF202" s="4"/>
      <c r="UPG202" s="4"/>
      <c r="UPH202" s="4"/>
      <c r="UPI202" s="4"/>
      <c r="UPJ202" s="4"/>
      <c r="UPK202" s="4"/>
      <c r="UPL202" s="4"/>
      <c r="UPM202" s="4"/>
      <c r="UPN202" s="4"/>
      <c r="UPO202" s="4"/>
      <c r="UPP202" s="4"/>
      <c r="UPQ202" s="4"/>
      <c r="UPR202" s="4"/>
      <c r="UPS202" s="4"/>
      <c r="UPT202" s="4"/>
      <c r="UPU202" s="4"/>
      <c r="UPV202" s="4"/>
      <c r="UPW202" s="4"/>
      <c r="UPX202" s="4"/>
      <c r="UPY202" s="4"/>
      <c r="UPZ202" s="4"/>
      <c r="UQA202" s="4"/>
      <c r="UQB202" s="4"/>
      <c r="UQC202" s="4"/>
      <c r="UQD202" s="4"/>
      <c r="UQE202" s="4"/>
      <c r="UQF202" s="4"/>
      <c r="UQG202" s="4"/>
      <c r="UQH202" s="4"/>
      <c r="UQI202" s="4"/>
      <c r="UQJ202" s="4"/>
      <c r="UQK202" s="4"/>
      <c r="UQL202" s="4"/>
      <c r="UQM202" s="4"/>
      <c r="UQN202" s="4"/>
      <c r="UQO202" s="4"/>
      <c r="UQP202" s="4"/>
      <c r="UQQ202" s="4"/>
      <c r="UQR202" s="4"/>
      <c r="UQS202" s="4"/>
      <c r="UQT202" s="4"/>
      <c r="UQU202" s="4"/>
      <c r="UQV202" s="4"/>
      <c r="UQW202" s="4"/>
      <c r="UQX202" s="4"/>
      <c r="UQY202" s="4"/>
      <c r="UQZ202" s="4"/>
      <c r="URA202" s="4"/>
      <c r="URB202" s="4"/>
      <c r="URC202" s="4"/>
      <c r="URD202" s="4"/>
      <c r="URE202" s="4"/>
      <c r="URF202" s="4"/>
      <c r="URG202" s="4"/>
      <c r="URH202" s="4"/>
      <c r="URI202" s="4"/>
      <c r="URJ202" s="4"/>
      <c r="URK202" s="4"/>
      <c r="URL202" s="4"/>
      <c r="URM202" s="4"/>
      <c r="URN202" s="4"/>
      <c r="URO202" s="4"/>
      <c r="URP202" s="4"/>
      <c r="URQ202" s="4"/>
      <c r="URR202" s="4"/>
      <c r="URS202" s="4"/>
      <c r="URT202" s="4"/>
      <c r="URU202" s="4"/>
      <c r="URV202" s="4"/>
      <c r="URW202" s="4"/>
      <c r="URX202" s="4"/>
      <c r="URY202" s="4"/>
      <c r="URZ202" s="4"/>
      <c r="USA202" s="4"/>
      <c r="USB202" s="4"/>
      <c r="USC202" s="4"/>
      <c r="USD202" s="4"/>
      <c r="USE202" s="4"/>
      <c r="USF202" s="4"/>
      <c r="USG202" s="4"/>
      <c r="USH202" s="4"/>
      <c r="USI202" s="4"/>
      <c r="USJ202" s="4"/>
      <c r="USK202" s="4"/>
      <c r="USL202" s="4"/>
      <c r="USM202" s="4"/>
      <c r="USN202" s="4"/>
      <c r="USO202" s="4"/>
      <c r="USP202" s="4"/>
      <c r="USQ202" s="4"/>
      <c r="USR202" s="4"/>
      <c r="USS202" s="4"/>
      <c r="UST202" s="4"/>
      <c r="USU202" s="4"/>
      <c r="USV202" s="4"/>
      <c r="USW202" s="4"/>
      <c r="USX202" s="4"/>
      <c r="USY202" s="4"/>
      <c r="USZ202" s="4"/>
      <c r="UTA202" s="4"/>
      <c r="UTB202" s="4"/>
      <c r="UTC202" s="4"/>
      <c r="UTD202" s="4"/>
      <c r="UTE202" s="4"/>
      <c r="UTF202" s="4"/>
      <c r="UTG202" s="4"/>
      <c r="UTH202" s="4"/>
      <c r="UTI202" s="4"/>
      <c r="UTJ202" s="4"/>
      <c r="UTK202" s="4"/>
      <c r="UTL202" s="4"/>
      <c r="UTM202" s="4"/>
      <c r="UTN202" s="4"/>
      <c r="UTO202" s="4"/>
      <c r="UTP202" s="4"/>
      <c r="UTQ202" s="4"/>
      <c r="UTR202" s="4"/>
      <c r="UTS202" s="4"/>
      <c r="UTT202" s="4"/>
      <c r="UTU202" s="4"/>
      <c r="UTV202" s="4"/>
      <c r="UTW202" s="4"/>
      <c r="UTX202" s="4"/>
      <c r="UTY202" s="4"/>
      <c r="UTZ202" s="4"/>
      <c r="UUA202" s="4"/>
      <c r="UUB202" s="4"/>
      <c r="UUC202" s="4"/>
      <c r="UUD202" s="4"/>
      <c r="UUE202" s="4"/>
      <c r="UUF202" s="4"/>
      <c r="UUG202" s="4"/>
      <c r="UUH202" s="4"/>
      <c r="UUI202" s="4"/>
      <c r="UUJ202" s="4"/>
      <c r="UUK202" s="4"/>
      <c r="UUL202" s="4"/>
      <c r="UUM202" s="4"/>
      <c r="UUN202" s="4"/>
      <c r="UUO202" s="4"/>
      <c r="UUP202" s="4"/>
      <c r="UUQ202" s="4"/>
      <c r="UUR202" s="4"/>
      <c r="UUS202" s="4"/>
      <c r="UUT202" s="4"/>
      <c r="UUU202" s="4"/>
      <c r="UUV202" s="4"/>
      <c r="UUW202" s="4"/>
      <c r="UUX202" s="4"/>
      <c r="UUY202" s="4"/>
      <c r="UUZ202" s="4"/>
      <c r="UVA202" s="4"/>
      <c r="UVB202" s="4"/>
      <c r="UVC202" s="4"/>
      <c r="UVD202" s="4"/>
      <c r="UVE202" s="4"/>
      <c r="UVF202" s="4"/>
      <c r="UVG202" s="4"/>
      <c r="UVH202" s="4"/>
      <c r="UVI202" s="4"/>
      <c r="UVJ202" s="4"/>
      <c r="UVK202" s="4"/>
      <c r="UVL202" s="4"/>
      <c r="UVM202" s="4"/>
      <c r="UVN202" s="4"/>
      <c r="UVO202" s="4"/>
      <c r="UVP202" s="4"/>
      <c r="UVQ202" s="4"/>
      <c r="UVR202" s="4"/>
      <c r="UVS202" s="4"/>
      <c r="UVT202" s="4"/>
      <c r="UVU202" s="4"/>
      <c r="UVV202" s="4"/>
      <c r="UVW202" s="4"/>
      <c r="UVX202" s="4"/>
      <c r="UVY202" s="4"/>
      <c r="UVZ202" s="4"/>
      <c r="UWA202" s="4"/>
      <c r="UWB202" s="4"/>
      <c r="UWC202" s="4"/>
      <c r="UWD202" s="4"/>
      <c r="UWE202" s="4"/>
      <c r="UWF202" s="4"/>
      <c r="UWG202" s="4"/>
      <c r="UWH202" s="4"/>
      <c r="UWI202" s="4"/>
      <c r="UWJ202" s="4"/>
      <c r="UWK202" s="4"/>
      <c r="UWL202" s="4"/>
      <c r="UWM202" s="4"/>
      <c r="UWN202" s="4"/>
      <c r="UWO202" s="4"/>
      <c r="UWP202" s="4"/>
      <c r="UWQ202" s="4"/>
      <c r="UWR202" s="4"/>
      <c r="UWS202" s="4"/>
      <c r="UWT202" s="4"/>
      <c r="UWU202" s="4"/>
      <c r="UWV202" s="4"/>
      <c r="UWW202" s="4"/>
      <c r="UWX202" s="4"/>
      <c r="UWY202" s="4"/>
      <c r="UWZ202" s="4"/>
      <c r="UXA202" s="4"/>
      <c r="UXB202" s="4"/>
      <c r="UXC202" s="4"/>
      <c r="UXD202" s="4"/>
      <c r="UXE202" s="4"/>
      <c r="UXF202" s="4"/>
      <c r="UXG202" s="4"/>
      <c r="UXH202" s="4"/>
      <c r="UXI202" s="4"/>
      <c r="UXJ202" s="4"/>
      <c r="UXK202" s="4"/>
      <c r="UXL202" s="4"/>
      <c r="UXM202" s="4"/>
      <c r="UXN202" s="4"/>
      <c r="UXO202" s="4"/>
      <c r="UXP202" s="4"/>
      <c r="UXQ202" s="4"/>
      <c r="UXR202" s="4"/>
      <c r="UXS202" s="4"/>
      <c r="UXT202" s="4"/>
      <c r="UXU202" s="4"/>
      <c r="UXV202" s="4"/>
      <c r="UXW202" s="4"/>
      <c r="UXX202" s="4"/>
      <c r="UXY202" s="4"/>
      <c r="UXZ202" s="4"/>
      <c r="UYA202" s="4"/>
      <c r="UYB202" s="4"/>
      <c r="UYC202" s="4"/>
      <c r="UYD202" s="4"/>
      <c r="UYE202" s="4"/>
      <c r="UYF202" s="4"/>
      <c r="UYG202" s="4"/>
      <c r="UYH202" s="4"/>
      <c r="UYI202" s="4"/>
      <c r="UYJ202" s="4"/>
      <c r="UYK202" s="4"/>
      <c r="UYL202" s="4"/>
      <c r="UYM202" s="4"/>
      <c r="UYN202" s="4"/>
      <c r="UYO202" s="4"/>
      <c r="UYP202" s="4"/>
      <c r="UYQ202" s="4"/>
      <c r="UYR202" s="4"/>
      <c r="UYS202" s="4"/>
      <c r="UYT202" s="4"/>
      <c r="UYU202" s="4"/>
      <c r="UYV202" s="4"/>
      <c r="UYW202" s="4"/>
      <c r="UYX202" s="4"/>
      <c r="UYY202" s="4"/>
      <c r="UYZ202" s="4"/>
      <c r="UZA202" s="4"/>
      <c r="UZB202" s="4"/>
      <c r="UZC202" s="4"/>
      <c r="UZD202" s="4"/>
      <c r="UZE202" s="4"/>
      <c r="UZF202" s="4"/>
      <c r="UZG202" s="4"/>
      <c r="UZH202" s="4"/>
      <c r="UZI202" s="4"/>
      <c r="UZJ202" s="4"/>
      <c r="UZK202" s="4"/>
      <c r="UZL202" s="4"/>
      <c r="UZM202" s="4"/>
      <c r="UZN202" s="4"/>
      <c r="UZO202" s="4"/>
      <c r="UZP202" s="4"/>
      <c r="UZQ202" s="4"/>
      <c r="UZR202" s="4"/>
      <c r="UZS202" s="4"/>
      <c r="UZT202" s="4"/>
      <c r="UZU202" s="4"/>
      <c r="UZV202" s="4"/>
      <c r="UZW202" s="4"/>
      <c r="UZX202" s="4"/>
      <c r="UZY202" s="4"/>
      <c r="UZZ202" s="4"/>
      <c r="VAA202" s="4"/>
      <c r="VAB202" s="4"/>
      <c r="VAC202" s="4"/>
      <c r="VAD202" s="4"/>
      <c r="VAE202" s="4"/>
      <c r="VAF202" s="4"/>
      <c r="VAG202" s="4"/>
      <c r="VAH202" s="4"/>
      <c r="VAI202" s="4"/>
      <c r="VAJ202" s="4"/>
      <c r="VAK202" s="4"/>
      <c r="VAL202" s="4"/>
      <c r="VAM202" s="4"/>
      <c r="VAN202" s="4"/>
      <c r="VAO202" s="4"/>
      <c r="VAP202" s="4"/>
      <c r="VAQ202" s="4"/>
      <c r="VAR202" s="4"/>
      <c r="VAS202" s="4"/>
      <c r="VAT202" s="4"/>
      <c r="VAU202" s="4"/>
      <c r="VAV202" s="4"/>
      <c r="VAW202" s="4"/>
      <c r="VAX202" s="4"/>
      <c r="VAY202" s="4"/>
      <c r="VAZ202" s="4"/>
      <c r="VBA202" s="4"/>
      <c r="VBB202" s="4"/>
      <c r="VBC202" s="4"/>
      <c r="VBD202" s="4"/>
      <c r="VBE202" s="4"/>
      <c r="VBF202" s="4"/>
      <c r="VBG202" s="4"/>
      <c r="VBH202" s="4"/>
      <c r="VBI202" s="4"/>
      <c r="VBJ202" s="4"/>
      <c r="VBK202" s="4"/>
      <c r="VBL202" s="4"/>
      <c r="VBM202" s="4"/>
      <c r="VBN202" s="4"/>
      <c r="VBO202" s="4"/>
      <c r="VBP202" s="4"/>
      <c r="VBQ202" s="4"/>
      <c r="VBR202" s="4"/>
      <c r="VBS202" s="4"/>
      <c r="VBT202" s="4"/>
      <c r="VBU202" s="4"/>
      <c r="VBV202" s="4"/>
      <c r="VBW202" s="4"/>
      <c r="VBX202" s="4"/>
      <c r="VBY202" s="4"/>
      <c r="VBZ202" s="4"/>
      <c r="VCA202" s="4"/>
      <c r="VCB202" s="4"/>
      <c r="VCC202" s="4"/>
      <c r="VCD202" s="4"/>
      <c r="VCE202" s="4"/>
      <c r="VCF202" s="4"/>
      <c r="VCG202" s="4"/>
      <c r="VCH202" s="4"/>
      <c r="VCI202" s="4"/>
      <c r="VCJ202" s="4"/>
      <c r="VCK202" s="4"/>
      <c r="VCL202" s="4"/>
      <c r="VCM202" s="4"/>
      <c r="VCN202" s="4"/>
      <c r="VCO202" s="4"/>
      <c r="VCP202" s="4"/>
      <c r="VCQ202" s="4"/>
      <c r="VCR202" s="4"/>
      <c r="VCS202" s="4"/>
      <c r="VCT202" s="4"/>
      <c r="VCU202" s="4"/>
      <c r="VCV202" s="4"/>
      <c r="VCW202" s="4"/>
      <c r="VCX202" s="4"/>
      <c r="VCY202" s="4"/>
      <c r="VCZ202" s="4"/>
      <c r="VDA202" s="4"/>
      <c r="VDB202" s="4"/>
      <c r="VDC202" s="4"/>
      <c r="VDD202" s="4"/>
      <c r="VDE202" s="4"/>
      <c r="VDF202" s="4"/>
      <c r="VDG202" s="4"/>
      <c r="VDH202" s="4"/>
      <c r="VDI202" s="4"/>
      <c r="VDJ202" s="4"/>
      <c r="VDK202" s="4"/>
      <c r="VDL202" s="4"/>
      <c r="VDM202" s="4"/>
      <c r="VDN202" s="4"/>
      <c r="VDO202" s="4"/>
      <c r="VDP202" s="4"/>
      <c r="VDQ202" s="4"/>
      <c r="VDR202" s="4"/>
      <c r="VDS202" s="4"/>
      <c r="VDT202" s="4"/>
      <c r="VDU202" s="4"/>
      <c r="VDV202" s="4"/>
      <c r="VDW202" s="4"/>
      <c r="VDX202" s="4"/>
      <c r="VDY202" s="4"/>
      <c r="VDZ202" s="4"/>
      <c r="VEA202" s="4"/>
      <c r="VEB202" s="4"/>
      <c r="VEC202" s="4"/>
      <c r="VED202" s="4"/>
      <c r="VEE202" s="4"/>
      <c r="VEF202" s="4"/>
      <c r="VEG202" s="4"/>
      <c r="VEH202" s="4"/>
      <c r="VEI202" s="4"/>
      <c r="VEJ202" s="4"/>
      <c r="VEK202" s="4"/>
      <c r="VEL202" s="4"/>
      <c r="VEM202" s="4"/>
      <c r="VEN202" s="4"/>
      <c r="VEO202" s="4"/>
      <c r="VEP202" s="4"/>
      <c r="VEQ202" s="4"/>
      <c r="VER202" s="4"/>
      <c r="VES202" s="4"/>
      <c r="VET202" s="4"/>
      <c r="VEU202" s="4"/>
      <c r="VEV202" s="4"/>
      <c r="VEW202" s="4"/>
      <c r="VEX202" s="4"/>
      <c r="VEY202" s="4"/>
      <c r="VEZ202" s="4"/>
      <c r="VFA202" s="4"/>
      <c r="VFB202" s="4"/>
      <c r="VFC202" s="4"/>
      <c r="VFD202" s="4"/>
      <c r="VFE202" s="4"/>
      <c r="VFF202" s="4"/>
      <c r="VFG202" s="4"/>
      <c r="VFH202" s="4"/>
      <c r="VFI202" s="4"/>
      <c r="VFJ202" s="4"/>
      <c r="VFK202" s="4"/>
      <c r="VFL202" s="4"/>
      <c r="VFM202" s="4"/>
      <c r="VFN202" s="4"/>
      <c r="VFO202" s="4"/>
      <c r="VFP202" s="4"/>
      <c r="VFQ202" s="4"/>
      <c r="VFR202" s="4"/>
      <c r="VFS202" s="4"/>
      <c r="VFT202" s="4"/>
      <c r="VFU202" s="4"/>
      <c r="VFV202" s="4"/>
      <c r="VFW202" s="4"/>
      <c r="VFX202" s="4"/>
      <c r="VFY202" s="4"/>
      <c r="VFZ202" s="4"/>
      <c r="VGA202" s="4"/>
      <c r="VGB202" s="4"/>
      <c r="VGC202" s="4"/>
      <c r="VGD202" s="4"/>
      <c r="VGE202" s="4"/>
      <c r="VGF202" s="4"/>
      <c r="VGG202" s="4"/>
      <c r="VGH202" s="4"/>
      <c r="VGI202" s="4"/>
      <c r="VGJ202" s="4"/>
      <c r="VGK202" s="4"/>
      <c r="VGL202" s="4"/>
      <c r="VGM202" s="4"/>
      <c r="VGN202" s="4"/>
      <c r="VGO202" s="4"/>
      <c r="VGP202" s="4"/>
      <c r="VGQ202" s="4"/>
      <c r="VGR202" s="4"/>
      <c r="VGS202" s="4"/>
      <c r="VGT202" s="4"/>
      <c r="VGU202" s="4"/>
      <c r="VGV202" s="4"/>
      <c r="VGW202" s="4"/>
      <c r="VGX202" s="4"/>
      <c r="VGY202" s="4"/>
      <c r="VGZ202" s="4"/>
      <c r="VHA202" s="4"/>
      <c r="VHB202" s="4"/>
      <c r="VHC202" s="4"/>
      <c r="VHD202" s="4"/>
      <c r="VHE202" s="4"/>
      <c r="VHF202" s="4"/>
      <c r="VHG202" s="4"/>
      <c r="VHH202" s="4"/>
      <c r="VHI202" s="4"/>
      <c r="VHJ202" s="4"/>
      <c r="VHK202" s="4"/>
      <c r="VHL202" s="4"/>
      <c r="VHM202" s="4"/>
      <c r="VHN202" s="4"/>
      <c r="VHO202" s="4"/>
      <c r="VHP202" s="4"/>
      <c r="VHQ202" s="4"/>
      <c r="VHR202" s="4"/>
      <c r="VHS202" s="4"/>
      <c r="VHT202" s="4"/>
      <c r="VHU202" s="4"/>
      <c r="VHV202" s="4"/>
      <c r="VHW202" s="4"/>
      <c r="VHX202" s="4"/>
      <c r="VHY202" s="4"/>
      <c r="VHZ202" s="4"/>
      <c r="VIA202" s="4"/>
      <c r="VIB202" s="4"/>
      <c r="VIC202" s="4"/>
      <c r="VID202" s="4"/>
      <c r="VIE202" s="4"/>
      <c r="VIF202" s="4"/>
      <c r="VIG202" s="4"/>
      <c r="VIH202" s="4"/>
      <c r="VII202" s="4"/>
      <c r="VIJ202" s="4"/>
      <c r="VIK202" s="4"/>
      <c r="VIL202" s="4"/>
      <c r="VIM202" s="4"/>
      <c r="VIN202" s="4"/>
      <c r="VIO202" s="4"/>
      <c r="VIP202" s="4"/>
      <c r="VIQ202" s="4"/>
      <c r="VIR202" s="4"/>
      <c r="VIS202" s="4"/>
      <c r="VIT202" s="4"/>
      <c r="VIU202" s="4"/>
      <c r="VIV202" s="4"/>
      <c r="VIW202" s="4"/>
      <c r="VIX202" s="4"/>
      <c r="VIY202" s="4"/>
      <c r="VIZ202" s="4"/>
      <c r="VJA202" s="4"/>
      <c r="VJB202" s="4"/>
      <c r="VJC202" s="4"/>
      <c r="VJD202" s="4"/>
      <c r="VJE202" s="4"/>
      <c r="VJF202" s="4"/>
      <c r="VJG202" s="4"/>
      <c r="VJH202" s="4"/>
      <c r="VJI202" s="4"/>
      <c r="VJJ202" s="4"/>
      <c r="VJK202" s="4"/>
      <c r="VJL202" s="4"/>
      <c r="VJM202" s="4"/>
      <c r="VJN202" s="4"/>
      <c r="VJO202" s="4"/>
      <c r="VJP202" s="4"/>
      <c r="VJQ202" s="4"/>
      <c r="VJR202" s="4"/>
      <c r="VJS202" s="4"/>
      <c r="VJT202" s="4"/>
      <c r="VJU202" s="4"/>
      <c r="VJV202" s="4"/>
      <c r="VJW202" s="4"/>
      <c r="VJX202" s="4"/>
      <c r="VJY202" s="4"/>
      <c r="VJZ202" s="4"/>
      <c r="VKA202" s="4"/>
      <c r="VKB202" s="4"/>
      <c r="VKC202" s="4"/>
      <c r="VKD202" s="4"/>
      <c r="VKE202" s="4"/>
      <c r="VKF202" s="4"/>
      <c r="VKG202" s="4"/>
      <c r="VKH202" s="4"/>
      <c r="VKI202" s="4"/>
      <c r="VKJ202" s="4"/>
      <c r="VKK202" s="4"/>
      <c r="VKL202" s="4"/>
      <c r="VKM202" s="4"/>
      <c r="VKN202" s="4"/>
      <c r="VKO202" s="4"/>
      <c r="VKP202" s="4"/>
      <c r="VKQ202" s="4"/>
      <c r="VKR202" s="4"/>
      <c r="VKS202" s="4"/>
      <c r="VKT202" s="4"/>
      <c r="VKU202" s="4"/>
      <c r="VKV202" s="4"/>
      <c r="VKW202" s="4"/>
      <c r="VKX202" s="4"/>
      <c r="VKY202" s="4"/>
      <c r="VKZ202" s="4"/>
      <c r="VLA202" s="4"/>
      <c r="VLB202" s="4"/>
      <c r="VLC202" s="4"/>
      <c r="VLD202" s="4"/>
      <c r="VLE202" s="4"/>
      <c r="VLF202" s="4"/>
      <c r="VLG202" s="4"/>
      <c r="VLH202" s="4"/>
      <c r="VLI202" s="4"/>
      <c r="VLJ202" s="4"/>
      <c r="VLK202" s="4"/>
      <c r="VLL202" s="4"/>
      <c r="VLM202" s="4"/>
      <c r="VLN202" s="4"/>
      <c r="VLO202" s="4"/>
      <c r="VLP202" s="4"/>
      <c r="VLQ202" s="4"/>
      <c r="VLR202" s="4"/>
      <c r="VLS202" s="4"/>
      <c r="VLT202" s="4"/>
      <c r="VLU202" s="4"/>
      <c r="VLV202" s="4"/>
      <c r="VLW202" s="4"/>
      <c r="VLX202" s="4"/>
      <c r="VLY202" s="4"/>
      <c r="VLZ202" s="4"/>
      <c r="VMA202" s="4"/>
      <c r="VMB202" s="4"/>
      <c r="VMC202" s="4"/>
      <c r="VMD202" s="4"/>
      <c r="VME202" s="4"/>
      <c r="VMF202" s="4"/>
      <c r="VMG202" s="4"/>
      <c r="VMH202" s="4"/>
      <c r="VMI202" s="4"/>
      <c r="VMJ202" s="4"/>
      <c r="VMK202" s="4"/>
      <c r="VML202" s="4"/>
      <c r="VMM202" s="4"/>
      <c r="VMN202" s="4"/>
      <c r="VMO202" s="4"/>
      <c r="VMP202" s="4"/>
      <c r="VMQ202" s="4"/>
      <c r="VMR202" s="4"/>
      <c r="VMS202" s="4"/>
      <c r="VMT202" s="4"/>
      <c r="VMU202" s="4"/>
      <c r="VMV202" s="4"/>
      <c r="VMW202" s="4"/>
      <c r="VMX202" s="4"/>
      <c r="VMY202" s="4"/>
      <c r="VMZ202" s="4"/>
      <c r="VNA202" s="4"/>
      <c r="VNB202" s="4"/>
      <c r="VNC202" s="4"/>
      <c r="VND202" s="4"/>
      <c r="VNE202" s="4"/>
      <c r="VNF202" s="4"/>
      <c r="VNG202" s="4"/>
      <c r="VNH202" s="4"/>
      <c r="VNI202" s="4"/>
      <c r="VNJ202" s="4"/>
      <c r="VNK202" s="4"/>
      <c r="VNL202" s="4"/>
      <c r="VNM202" s="4"/>
      <c r="VNN202" s="4"/>
      <c r="VNO202" s="4"/>
      <c r="VNP202" s="4"/>
      <c r="VNQ202" s="4"/>
      <c r="VNR202" s="4"/>
      <c r="VNS202" s="4"/>
      <c r="VNT202" s="4"/>
      <c r="VNU202" s="4"/>
      <c r="VNV202" s="4"/>
      <c r="VNW202" s="4"/>
      <c r="VNX202" s="4"/>
      <c r="VNY202" s="4"/>
      <c r="VNZ202" s="4"/>
      <c r="VOA202" s="4"/>
      <c r="VOB202" s="4"/>
      <c r="VOC202" s="4"/>
      <c r="VOD202" s="4"/>
      <c r="VOE202" s="4"/>
      <c r="VOF202" s="4"/>
      <c r="VOG202" s="4"/>
      <c r="VOH202" s="4"/>
      <c r="VOI202" s="4"/>
      <c r="VOJ202" s="4"/>
      <c r="VOK202" s="4"/>
      <c r="VOL202" s="4"/>
      <c r="VOM202" s="4"/>
      <c r="VON202" s="4"/>
      <c r="VOO202" s="4"/>
      <c r="VOP202" s="4"/>
      <c r="VOQ202" s="4"/>
      <c r="VOR202" s="4"/>
      <c r="VOS202" s="4"/>
      <c r="VOT202" s="4"/>
      <c r="VOU202" s="4"/>
      <c r="VOV202" s="4"/>
      <c r="VOW202" s="4"/>
      <c r="VOX202" s="4"/>
      <c r="VOY202" s="4"/>
      <c r="VOZ202" s="4"/>
      <c r="VPA202" s="4"/>
      <c r="VPB202" s="4"/>
      <c r="VPC202" s="4"/>
      <c r="VPD202" s="4"/>
      <c r="VPE202" s="4"/>
      <c r="VPF202" s="4"/>
      <c r="VPG202" s="4"/>
      <c r="VPH202" s="4"/>
      <c r="VPI202" s="4"/>
      <c r="VPJ202" s="4"/>
      <c r="VPK202" s="4"/>
      <c r="VPL202" s="4"/>
      <c r="VPM202" s="4"/>
      <c r="VPN202" s="4"/>
      <c r="VPO202" s="4"/>
      <c r="VPP202" s="4"/>
      <c r="VPQ202" s="4"/>
      <c r="VPR202" s="4"/>
      <c r="VPS202" s="4"/>
      <c r="VPT202" s="4"/>
      <c r="VPU202" s="4"/>
      <c r="VPV202" s="4"/>
      <c r="VPW202" s="4"/>
      <c r="VPX202" s="4"/>
      <c r="VPY202" s="4"/>
      <c r="VPZ202" s="4"/>
      <c r="VQA202" s="4"/>
      <c r="VQB202" s="4"/>
      <c r="VQC202" s="4"/>
      <c r="VQD202" s="4"/>
      <c r="VQE202" s="4"/>
      <c r="VQF202" s="4"/>
      <c r="VQG202" s="4"/>
      <c r="VQH202" s="4"/>
      <c r="VQI202" s="4"/>
      <c r="VQJ202" s="4"/>
      <c r="VQK202" s="4"/>
      <c r="VQL202" s="4"/>
      <c r="VQM202" s="4"/>
      <c r="VQN202" s="4"/>
      <c r="VQO202" s="4"/>
      <c r="VQP202" s="4"/>
      <c r="VQQ202" s="4"/>
      <c r="VQR202" s="4"/>
      <c r="VQS202" s="4"/>
      <c r="VQT202" s="4"/>
      <c r="VQU202" s="4"/>
      <c r="VQV202" s="4"/>
      <c r="VQW202" s="4"/>
      <c r="VQX202" s="4"/>
      <c r="VQY202" s="4"/>
      <c r="VQZ202" s="4"/>
      <c r="VRA202" s="4"/>
      <c r="VRB202" s="4"/>
      <c r="VRC202" s="4"/>
      <c r="VRD202" s="4"/>
      <c r="VRE202" s="4"/>
      <c r="VRF202" s="4"/>
      <c r="VRG202" s="4"/>
      <c r="VRH202" s="4"/>
      <c r="VRI202" s="4"/>
      <c r="VRJ202" s="4"/>
      <c r="VRK202" s="4"/>
      <c r="VRL202" s="4"/>
      <c r="VRM202" s="4"/>
      <c r="VRN202" s="4"/>
      <c r="VRO202" s="4"/>
      <c r="VRP202" s="4"/>
      <c r="VRQ202" s="4"/>
      <c r="VRR202" s="4"/>
      <c r="VRS202" s="4"/>
      <c r="VRT202" s="4"/>
      <c r="VRU202" s="4"/>
      <c r="VRV202" s="4"/>
      <c r="VRW202" s="4"/>
      <c r="VRX202" s="4"/>
      <c r="VRY202" s="4"/>
      <c r="VRZ202" s="4"/>
      <c r="VSA202" s="4"/>
      <c r="VSB202" s="4"/>
      <c r="VSC202" s="4"/>
      <c r="VSD202" s="4"/>
      <c r="VSE202" s="4"/>
      <c r="VSF202" s="4"/>
      <c r="VSG202" s="4"/>
      <c r="VSH202" s="4"/>
      <c r="VSI202" s="4"/>
      <c r="VSJ202" s="4"/>
      <c r="VSK202" s="4"/>
      <c r="VSL202" s="4"/>
      <c r="VSM202" s="4"/>
      <c r="VSN202" s="4"/>
      <c r="VSO202" s="4"/>
      <c r="VSP202" s="4"/>
      <c r="VSQ202" s="4"/>
      <c r="VSR202" s="4"/>
      <c r="VSS202" s="4"/>
      <c r="VST202" s="4"/>
      <c r="VSU202" s="4"/>
      <c r="VSV202" s="4"/>
      <c r="VSW202" s="4"/>
      <c r="VSX202" s="4"/>
      <c r="VSY202" s="4"/>
      <c r="VSZ202" s="4"/>
      <c r="VTA202" s="4"/>
      <c r="VTB202" s="4"/>
      <c r="VTC202" s="4"/>
      <c r="VTD202" s="4"/>
      <c r="VTE202" s="4"/>
      <c r="VTF202" s="4"/>
      <c r="VTG202" s="4"/>
      <c r="VTH202" s="4"/>
      <c r="VTI202" s="4"/>
      <c r="VTJ202" s="4"/>
      <c r="VTK202" s="4"/>
      <c r="VTL202" s="4"/>
      <c r="VTM202" s="4"/>
      <c r="VTN202" s="4"/>
      <c r="VTO202" s="4"/>
      <c r="VTP202" s="4"/>
      <c r="VTQ202" s="4"/>
      <c r="VTR202" s="4"/>
      <c r="VTS202" s="4"/>
      <c r="VTT202" s="4"/>
      <c r="VTU202" s="4"/>
      <c r="VTV202" s="4"/>
      <c r="VTW202" s="4"/>
      <c r="VTX202" s="4"/>
      <c r="VTY202" s="4"/>
      <c r="VTZ202" s="4"/>
      <c r="VUA202" s="4"/>
      <c r="VUB202" s="4"/>
      <c r="VUC202" s="4"/>
      <c r="VUD202" s="4"/>
      <c r="VUE202" s="4"/>
      <c r="VUF202" s="4"/>
      <c r="VUG202" s="4"/>
      <c r="VUH202" s="4"/>
      <c r="VUI202" s="4"/>
      <c r="VUJ202" s="4"/>
      <c r="VUK202" s="4"/>
      <c r="VUL202" s="4"/>
      <c r="VUM202" s="4"/>
      <c r="VUN202" s="4"/>
      <c r="VUO202" s="4"/>
      <c r="VUP202" s="4"/>
      <c r="VUQ202" s="4"/>
      <c r="VUR202" s="4"/>
      <c r="VUS202" s="4"/>
      <c r="VUT202" s="4"/>
      <c r="VUU202" s="4"/>
      <c r="VUV202" s="4"/>
      <c r="VUW202" s="4"/>
      <c r="VUX202" s="4"/>
      <c r="VUY202" s="4"/>
      <c r="VUZ202" s="4"/>
      <c r="VVA202" s="4"/>
      <c r="VVB202" s="4"/>
      <c r="VVC202" s="4"/>
      <c r="VVD202" s="4"/>
      <c r="VVE202" s="4"/>
      <c r="VVF202" s="4"/>
      <c r="VVG202" s="4"/>
      <c r="VVH202" s="4"/>
      <c r="VVI202" s="4"/>
      <c r="VVJ202" s="4"/>
      <c r="VVK202" s="4"/>
      <c r="VVL202" s="4"/>
      <c r="VVM202" s="4"/>
      <c r="VVN202" s="4"/>
      <c r="VVO202" s="4"/>
      <c r="VVP202" s="4"/>
      <c r="VVQ202" s="4"/>
      <c r="VVR202" s="4"/>
      <c r="VVS202" s="4"/>
      <c r="VVT202" s="4"/>
      <c r="VVU202" s="4"/>
      <c r="VVV202" s="4"/>
      <c r="VVW202" s="4"/>
      <c r="VVX202" s="4"/>
      <c r="VVY202" s="4"/>
      <c r="VVZ202" s="4"/>
      <c r="VWA202" s="4"/>
      <c r="VWB202" s="4"/>
      <c r="VWC202" s="4"/>
      <c r="VWD202" s="4"/>
      <c r="VWE202" s="4"/>
      <c r="VWF202" s="4"/>
      <c r="VWG202" s="4"/>
      <c r="VWH202" s="4"/>
      <c r="VWI202" s="4"/>
      <c r="VWJ202" s="4"/>
      <c r="VWK202" s="4"/>
      <c r="VWL202" s="4"/>
      <c r="VWM202" s="4"/>
      <c r="VWN202" s="4"/>
      <c r="VWO202" s="4"/>
      <c r="VWP202" s="4"/>
      <c r="VWQ202" s="4"/>
      <c r="VWR202" s="4"/>
      <c r="VWS202" s="4"/>
      <c r="VWT202" s="4"/>
      <c r="VWU202" s="4"/>
      <c r="VWV202" s="4"/>
      <c r="VWW202" s="4"/>
      <c r="VWX202" s="4"/>
      <c r="VWY202" s="4"/>
      <c r="VWZ202" s="4"/>
      <c r="VXA202" s="4"/>
      <c r="VXB202" s="4"/>
      <c r="VXC202" s="4"/>
      <c r="VXD202" s="4"/>
      <c r="VXE202" s="4"/>
      <c r="VXF202" s="4"/>
      <c r="VXG202" s="4"/>
      <c r="VXH202" s="4"/>
      <c r="VXI202" s="4"/>
      <c r="VXJ202" s="4"/>
      <c r="VXK202" s="4"/>
      <c r="VXL202" s="4"/>
      <c r="VXM202" s="4"/>
      <c r="VXN202" s="4"/>
      <c r="VXO202" s="4"/>
      <c r="VXP202" s="4"/>
      <c r="VXQ202" s="4"/>
      <c r="VXR202" s="4"/>
      <c r="VXS202" s="4"/>
      <c r="VXT202" s="4"/>
      <c r="VXU202" s="4"/>
      <c r="VXV202" s="4"/>
      <c r="VXW202" s="4"/>
      <c r="VXX202" s="4"/>
      <c r="VXY202" s="4"/>
      <c r="VXZ202" s="4"/>
      <c r="VYA202" s="4"/>
      <c r="VYB202" s="4"/>
      <c r="VYC202" s="4"/>
      <c r="VYD202" s="4"/>
      <c r="VYE202" s="4"/>
      <c r="VYF202" s="4"/>
      <c r="VYG202" s="4"/>
      <c r="VYH202" s="4"/>
      <c r="VYI202" s="4"/>
      <c r="VYJ202" s="4"/>
      <c r="VYK202" s="4"/>
      <c r="VYL202" s="4"/>
      <c r="VYM202" s="4"/>
      <c r="VYN202" s="4"/>
      <c r="VYO202" s="4"/>
      <c r="VYP202" s="4"/>
      <c r="VYQ202" s="4"/>
      <c r="VYR202" s="4"/>
      <c r="VYS202" s="4"/>
      <c r="VYT202" s="4"/>
      <c r="VYU202" s="4"/>
      <c r="VYV202" s="4"/>
      <c r="VYW202" s="4"/>
      <c r="VYX202" s="4"/>
      <c r="VYY202" s="4"/>
      <c r="VYZ202" s="4"/>
      <c r="VZA202" s="4"/>
      <c r="VZB202" s="4"/>
      <c r="VZC202" s="4"/>
      <c r="VZD202" s="4"/>
      <c r="VZE202" s="4"/>
      <c r="VZF202" s="4"/>
      <c r="VZG202" s="4"/>
      <c r="VZH202" s="4"/>
      <c r="VZI202" s="4"/>
      <c r="VZJ202" s="4"/>
      <c r="VZK202" s="4"/>
      <c r="VZL202" s="4"/>
      <c r="VZM202" s="4"/>
      <c r="VZN202" s="4"/>
      <c r="VZO202" s="4"/>
      <c r="VZP202" s="4"/>
      <c r="VZQ202" s="4"/>
      <c r="VZR202" s="4"/>
      <c r="VZS202" s="4"/>
      <c r="VZT202" s="4"/>
      <c r="VZU202" s="4"/>
      <c r="VZV202" s="4"/>
      <c r="VZW202" s="4"/>
      <c r="VZX202" s="4"/>
      <c r="VZY202" s="4"/>
      <c r="VZZ202" s="4"/>
      <c r="WAA202" s="4"/>
      <c r="WAB202" s="4"/>
      <c r="WAC202" s="4"/>
      <c r="WAD202" s="4"/>
      <c r="WAE202" s="4"/>
      <c r="WAF202" s="4"/>
      <c r="WAG202" s="4"/>
      <c r="WAH202" s="4"/>
      <c r="WAI202" s="4"/>
      <c r="WAJ202" s="4"/>
      <c r="WAK202" s="4"/>
      <c r="WAL202" s="4"/>
      <c r="WAM202" s="4"/>
      <c r="WAN202" s="4"/>
      <c r="WAO202" s="4"/>
      <c r="WAP202" s="4"/>
      <c r="WAQ202" s="4"/>
      <c r="WAR202" s="4"/>
      <c r="WAS202" s="4"/>
      <c r="WAT202" s="4"/>
      <c r="WAU202" s="4"/>
      <c r="WAV202" s="4"/>
      <c r="WAW202" s="4"/>
      <c r="WAX202" s="4"/>
      <c r="WAY202" s="4"/>
      <c r="WAZ202" s="4"/>
      <c r="WBA202" s="4"/>
      <c r="WBB202" s="4"/>
      <c r="WBC202" s="4"/>
      <c r="WBD202" s="4"/>
      <c r="WBE202" s="4"/>
      <c r="WBF202" s="4"/>
      <c r="WBG202" s="4"/>
      <c r="WBH202" s="4"/>
      <c r="WBI202" s="4"/>
      <c r="WBJ202" s="4"/>
      <c r="WBK202" s="4"/>
      <c r="WBL202" s="4"/>
      <c r="WBM202" s="4"/>
      <c r="WBN202" s="4"/>
      <c r="WBO202" s="4"/>
      <c r="WBP202" s="4"/>
      <c r="WBQ202" s="4"/>
      <c r="WBR202" s="4"/>
      <c r="WBS202" s="4"/>
      <c r="WBT202" s="4"/>
      <c r="WBU202" s="4"/>
      <c r="WBV202" s="4"/>
      <c r="WBW202" s="4"/>
      <c r="WBX202" s="4"/>
      <c r="WBY202" s="4"/>
      <c r="WBZ202" s="4"/>
      <c r="WCA202" s="4"/>
      <c r="WCB202" s="4"/>
      <c r="WCC202" s="4"/>
      <c r="WCD202" s="4"/>
      <c r="WCE202" s="4"/>
      <c r="WCF202" s="4"/>
      <c r="WCG202" s="4"/>
      <c r="WCH202" s="4"/>
      <c r="WCI202" s="4"/>
      <c r="WCJ202" s="4"/>
      <c r="WCK202" s="4"/>
      <c r="WCL202" s="4"/>
      <c r="WCM202" s="4"/>
      <c r="WCN202" s="4"/>
      <c r="WCO202" s="4"/>
      <c r="WCP202" s="4"/>
      <c r="WCQ202" s="4"/>
      <c r="WCR202" s="4"/>
      <c r="WCS202" s="4"/>
      <c r="WCT202" s="4"/>
      <c r="WCU202" s="4"/>
      <c r="WCV202" s="4"/>
      <c r="WCW202" s="4"/>
      <c r="WCX202" s="4"/>
      <c r="WCY202" s="4"/>
      <c r="WCZ202" s="4"/>
      <c r="WDA202" s="4"/>
      <c r="WDB202" s="4"/>
      <c r="WDC202" s="4"/>
      <c r="WDD202" s="4"/>
      <c r="WDE202" s="4"/>
      <c r="WDF202" s="4"/>
      <c r="WDG202" s="4"/>
      <c r="WDH202" s="4"/>
      <c r="WDI202" s="4"/>
      <c r="WDJ202" s="4"/>
      <c r="WDK202" s="4"/>
      <c r="WDL202" s="4"/>
      <c r="WDM202" s="4"/>
      <c r="WDN202" s="4"/>
      <c r="WDO202" s="4"/>
      <c r="WDP202" s="4"/>
      <c r="WDQ202" s="4"/>
      <c r="WDR202" s="4"/>
      <c r="WDS202" s="4"/>
      <c r="WDT202" s="4"/>
      <c r="WDU202" s="4"/>
      <c r="WDV202" s="4"/>
      <c r="WDW202" s="4"/>
      <c r="WDX202" s="4"/>
      <c r="WDY202" s="4"/>
      <c r="WDZ202" s="4"/>
      <c r="WEA202" s="4"/>
      <c r="WEB202" s="4"/>
      <c r="WEC202" s="4"/>
      <c r="WED202" s="4"/>
      <c r="WEE202" s="4"/>
      <c r="WEF202" s="4"/>
      <c r="WEG202" s="4"/>
      <c r="WEH202" s="4"/>
      <c r="WEI202" s="4"/>
      <c r="WEJ202" s="4"/>
      <c r="WEK202" s="4"/>
      <c r="WEL202" s="4"/>
      <c r="WEM202" s="4"/>
      <c r="WEN202" s="4"/>
      <c r="WEO202" s="4"/>
      <c r="WEP202" s="4"/>
      <c r="WEQ202" s="4"/>
      <c r="WER202" s="4"/>
      <c r="WES202" s="4"/>
      <c r="WET202" s="4"/>
      <c r="WEU202" s="4"/>
      <c r="WEV202" s="4"/>
      <c r="WEW202" s="4"/>
      <c r="WEX202" s="4"/>
      <c r="WEY202" s="4"/>
      <c r="WEZ202" s="4"/>
      <c r="WFA202" s="4"/>
      <c r="WFB202" s="4"/>
      <c r="WFC202" s="4"/>
      <c r="WFD202" s="4"/>
      <c r="WFE202" s="4"/>
      <c r="WFF202" s="4"/>
      <c r="WFG202" s="4"/>
      <c r="WFH202" s="4"/>
      <c r="WFI202" s="4"/>
      <c r="WFJ202" s="4"/>
      <c r="WFK202" s="4"/>
      <c r="WFL202" s="4"/>
      <c r="WFM202" s="4"/>
      <c r="WFN202" s="4"/>
      <c r="WFO202" s="4"/>
      <c r="WFP202" s="4"/>
      <c r="WFQ202" s="4"/>
      <c r="WFR202" s="4"/>
      <c r="WFS202" s="4"/>
      <c r="WFT202" s="4"/>
      <c r="WFU202" s="4"/>
      <c r="WFV202" s="4"/>
      <c r="WFW202" s="4"/>
      <c r="WFX202" s="4"/>
      <c r="WFY202" s="4"/>
      <c r="WFZ202" s="4"/>
      <c r="WGA202" s="4"/>
      <c r="WGB202" s="4"/>
      <c r="WGC202" s="4"/>
      <c r="WGD202" s="4"/>
      <c r="WGE202" s="4"/>
      <c r="WGF202" s="4"/>
      <c r="WGG202" s="4"/>
      <c r="WGH202" s="4"/>
      <c r="WGI202" s="4"/>
      <c r="WGJ202" s="4"/>
      <c r="WGK202" s="4"/>
      <c r="WGL202" s="4"/>
      <c r="WGM202" s="4"/>
      <c r="WGN202" s="4"/>
      <c r="WGO202" s="4"/>
      <c r="WGP202" s="4"/>
      <c r="WGQ202" s="4"/>
      <c r="WGR202" s="4"/>
      <c r="WGS202" s="4"/>
      <c r="WGT202" s="4"/>
      <c r="WGU202" s="4"/>
      <c r="WGV202" s="4"/>
      <c r="WGW202" s="4"/>
      <c r="WGX202" s="4"/>
      <c r="WGY202" s="4"/>
      <c r="WGZ202" s="4"/>
      <c r="WHA202" s="4"/>
      <c r="WHB202" s="4"/>
      <c r="WHC202" s="4"/>
      <c r="WHD202" s="4"/>
      <c r="WHE202" s="4"/>
      <c r="WHF202" s="4"/>
      <c r="WHG202" s="4"/>
      <c r="WHH202" s="4"/>
      <c r="WHI202" s="4"/>
      <c r="WHJ202" s="4"/>
      <c r="WHK202" s="4"/>
      <c r="WHL202" s="4"/>
      <c r="WHM202" s="4"/>
      <c r="WHN202" s="4"/>
      <c r="WHO202" s="4"/>
      <c r="WHP202" s="4"/>
      <c r="WHQ202" s="4"/>
      <c r="WHR202" s="4"/>
      <c r="WHS202" s="4"/>
      <c r="WHT202" s="4"/>
      <c r="WHU202" s="4"/>
      <c r="WHV202" s="4"/>
      <c r="WHW202" s="4"/>
      <c r="WHX202" s="4"/>
      <c r="WHY202" s="4"/>
      <c r="WHZ202" s="4"/>
      <c r="WIA202" s="4"/>
      <c r="WIB202" s="4"/>
      <c r="WIC202" s="4"/>
      <c r="WID202" s="4"/>
      <c r="WIE202" s="4"/>
      <c r="WIF202" s="4"/>
      <c r="WIG202" s="4"/>
      <c r="WIH202" s="4"/>
      <c r="WII202" s="4"/>
      <c r="WIJ202" s="4"/>
      <c r="WIK202" s="4"/>
      <c r="WIL202" s="4"/>
      <c r="WIM202" s="4"/>
      <c r="WIN202" s="4"/>
      <c r="WIO202" s="4"/>
      <c r="WIP202" s="4"/>
      <c r="WIQ202" s="4"/>
      <c r="WIR202" s="4"/>
      <c r="WIS202" s="4"/>
      <c r="WIT202" s="4"/>
      <c r="WIU202" s="4"/>
      <c r="WIV202" s="4"/>
      <c r="WIW202" s="4"/>
      <c r="WIX202" s="4"/>
      <c r="WIY202" s="4"/>
      <c r="WIZ202" s="4"/>
      <c r="WJA202" s="4"/>
      <c r="WJB202" s="4"/>
      <c r="WJC202" s="4"/>
      <c r="WJD202" s="4"/>
      <c r="WJE202" s="4"/>
      <c r="WJF202" s="4"/>
      <c r="WJG202" s="4"/>
      <c r="WJH202" s="4"/>
      <c r="WJI202" s="4"/>
      <c r="WJJ202" s="4"/>
      <c r="WJK202" s="4"/>
      <c r="WJL202" s="4"/>
      <c r="WJM202" s="4"/>
      <c r="WJN202" s="4"/>
      <c r="WJO202" s="4"/>
      <c r="WJP202" s="4"/>
      <c r="WJQ202" s="4"/>
      <c r="WJR202" s="4"/>
      <c r="WJS202" s="4"/>
      <c r="WJT202" s="4"/>
      <c r="WJU202" s="4"/>
      <c r="WJV202" s="4"/>
      <c r="WJW202" s="4"/>
      <c r="WJX202" s="4"/>
      <c r="WJY202" s="4"/>
      <c r="WJZ202" s="4"/>
      <c r="WKA202" s="4"/>
      <c r="WKB202" s="4"/>
      <c r="WKC202" s="4"/>
      <c r="WKD202" s="4"/>
      <c r="WKE202" s="4"/>
      <c r="WKF202" s="4"/>
      <c r="WKG202" s="4"/>
      <c r="WKH202" s="4"/>
      <c r="WKI202" s="4"/>
      <c r="WKJ202" s="4"/>
      <c r="WKK202" s="4"/>
      <c r="WKL202" s="4"/>
      <c r="WKM202" s="4"/>
      <c r="WKN202" s="4"/>
      <c r="WKO202" s="4"/>
      <c r="WKP202" s="4"/>
      <c r="WKQ202" s="4"/>
      <c r="WKR202" s="4"/>
      <c r="WKS202" s="4"/>
      <c r="WKT202" s="4"/>
      <c r="WKU202" s="4"/>
      <c r="WKV202" s="4"/>
      <c r="WKW202" s="4"/>
      <c r="WKX202" s="4"/>
      <c r="WKY202" s="4"/>
      <c r="WKZ202" s="4"/>
      <c r="WLA202" s="4"/>
      <c r="WLB202" s="4"/>
      <c r="WLC202" s="4"/>
      <c r="WLD202" s="4"/>
      <c r="WLE202" s="4"/>
      <c r="WLF202" s="4"/>
      <c r="WLG202" s="4"/>
      <c r="WLH202" s="4"/>
      <c r="WLI202" s="4"/>
      <c r="WLJ202" s="4"/>
      <c r="WLK202" s="4"/>
      <c r="WLL202" s="4"/>
      <c r="WLM202" s="4"/>
      <c r="WLN202" s="4"/>
      <c r="WLO202" s="4"/>
      <c r="WLP202" s="4"/>
      <c r="WLQ202" s="4"/>
      <c r="WLR202" s="4"/>
      <c r="WLS202" s="4"/>
      <c r="WLT202" s="4"/>
      <c r="WLU202" s="4"/>
      <c r="WLV202" s="4"/>
      <c r="WLW202" s="4"/>
      <c r="WLX202" s="4"/>
      <c r="WLY202" s="4"/>
      <c r="WLZ202" s="4"/>
      <c r="WMA202" s="4"/>
      <c r="WMB202" s="4"/>
      <c r="WMC202" s="4"/>
      <c r="WMD202" s="4"/>
      <c r="WME202" s="4"/>
      <c r="WMF202" s="4"/>
      <c r="WMG202" s="4"/>
      <c r="WMH202" s="4"/>
      <c r="WMI202" s="4"/>
      <c r="WMJ202" s="4"/>
      <c r="WMK202" s="4"/>
      <c r="WML202" s="4"/>
      <c r="WMM202" s="4"/>
      <c r="WMN202" s="4"/>
      <c r="WMO202" s="4"/>
      <c r="WMP202" s="4"/>
      <c r="WMQ202" s="4"/>
      <c r="WMR202" s="4"/>
      <c r="WMS202" s="4"/>
      <c r="WMT202" s="4"/>
      <c r="WMU202" s="4"/>
      <c r="WMV202" s="4"/>
      <c r="WMW202" s="4"/>
      <c r="WMX202" s="4"/>
      <c r="WMY202" s="4"/>
      <c r="WMZ202" s="4"/>
      <c r="WNA202" s="4"/>
      <c r="WNB202" s="4"/>
      <c r="WNC202" s="4"/>
      <c r="WND202" s="4"/>
      <c r="WNE202" s="4"/>
      <c r="WNF202" s="4"/>
      <c r="WNG202" s="4"/>
      <c r="WNH202" s="4"/>
      <c r="WNI202" s="4"/>
      <c r="WNJ202" s="4"/>
      <c r="WNK202" s="4"/>
      <c r="WNL202" s="4"/>
      <c r="WNM202" s="4"/>
      <c r="WNN202" s="4"/>
      <c r="WNO202" s="4"/>
      <c r="WNP202" s="4"/>
      <c r="WNQ202" s="4"/>
      <c r="WNR202" s="4"/>
      <c r="WNS202" s="4"/>
      <c r="WNT202" s="4"/>
      <c r="WNU202" s="4"/>
      <c r="WNV202" s="4"/>
      <c r="WNW202" s="4"/>
      <c r="WNX202" s="4"/>
      <c r="WNY202" s="4"/>
      <c r="WNZ202" s="4"/>
      <c r="WOA202" s="4"/>
      <c r="WOB202" s="4"/>
      <c r="WOC202" s="4"/>
      <c r="WOD202" s="4"/>
      <c r="WOE202" s="4"/>
      <c r="WOF202" s="4"/>
      <c r="WOG202" s="4"/>
      <c r="WOH202" s="4"/>
      <c r="WOI202" s="4"/>
      <c r="WOJ202" s="4"/>
      <c r="WOK202" s="4"/>
      <c r="WOL202" s="4"/>
      <c r="WOM202" s="4"/>
      <c r="WON202" s="4"/>
      <c r="WOO202" s="4"/>
      <c r="WOP202" s="4"/>
      <c r="WOQ202" s="4"/>
      <c r="WOR202" s="4"/>
      <c r="WOS202" s="4"/>
      <c r="WOT202" s="4"/>
      <c r="WOU202" s="4"/>
      <c r="WOV202" s="4"/>
      <c r="WOW202" s="4"/>
      <c r="WOX202" s="4"/>
      <c r="WOY202" s="4"/>
      <c r="WOZ202" s="4"/>
      <c r="WPA202" s="4"/>
      <c r="WPB202" s="4"/>
      <c r="WPC202" s="4"/>
      <c r="WPD202" s="4"/>
      <c r="WPE202" s="4"/>
      <c r="WPF202" s="4"/>
      <c r="WPG202" s="4"/>
      <c r="WPH202" s="4"/>
      <c r="WPI202" s="4"/>
      <c r="WPJ202" s="4"/>
      <c r="WPK202" s="4"/>
      <c r="WPL202" s="4"/>
      <c r="WPM202" s="4"/>
      <c r="WPN202" s="4"/>
      <c r="WPO202" s="4"/>
      <c r="WPP202" s="4"/>
      <c r="WPQ202" s="4"/>
      <c r="WPR202" s="4"/>
      <c r="WPS202" s="4"/>
      <c r="WPT202" s="4"/>
      <c r="WPU202" s="4"/>
      <c r="WPV202" s="4"/>
      <c r="WPW202" s="4"/>
      <c r="WPX202" s="4"/>
      <c r="WPY202" s="4"/>
      <c r="WPZ202" s="4"/>
      <c r="WQA202" s="4"/>
      <c r="WQB202" s="4"/>
      <c r="WQC202" s="4"/>
      <c r="WQD202" s="4"/>
      <c r="WQE202" s="4"/>
      <c r="WQF202" s="4"/>
      <c r="WQG202" s="4"/>
      <c r="WQH202" s="4"/>
      <c r="WQI202" s="4"/>
      <c r="WQJ202" s="4"/>
      <c r="WQK202" s="4"/>
      <c r="WQL202" s="4"/>
      <c r="WQM202" s="4"/>
      <c r="WQN202" s="4"/>
      <c r="WQO202" s="4"/>
      <c r="WQP202" s="4"/>
      <c r="WQQ202" s="4"/>
      <c r="WQR202" s="4"/>
      <c r="WQS202" s="4"/>
      <c r="WQT202" s="4"/>
      <c r="WQU202" s="4"/>
      <c r="WQV202" s="4"/>
      <c r="WQW202" s="4"/>
      <c r="WQX202" s="4"/>
      <c r="WQY202" s="4"/>
      <c r="WQZ202" s="4"/>
      <c r="WRA202" s="4"/>
      <c r="WRB202" s="4"/>
      <c r="WRC202" s="4"/>
      <c r="WRD202" s="4"/>
      <c r="WRE202" s="4"/>
      <c r="WRF202" s="4"/>
      <c r="WRG202" s="4"/>
      <c r="WRH202" s="4"/>
      <c r="WRI202" s="4"/>
      <c r="WRJ202" s="4"/>
      <c r="WRK202" s="4"/>
      <c r="WRL202" s="4"/>
      <c r="WRM202" s="4"/>
      <c r="WRN202" s="4"/>
      <c r="WRO202" s="4"/>
      <c r="WRP202" s="4"/>
      <c r="WRQ202" s="4"/>
      <c r="WRR202" s="4"/>
      <c r="WRS202" s="4"/>
      <c r="WRT202" s="4"/>
      <c r="WRU202" s="4"/>
      <c r="WRV202" s="4"/>
      <c r="WRW202" s="4"/>
      <c r="WRX202" s="4"/>
      <c r="WRY202" s="4"/>
      <c r="WRZ202" s="4"/>
      <c r="WSA202" s="4"/>
      <c r="WSB202" s="4"/>
      <c r="WSC202" s="4"/>
      <c r="WSD202" s="4"/>
      <c r="WSE202" s="4"/>
      <c r="WSF202" s="4"/>
      <c r="WSG202" s="4"/>
      <c r="WSH202" s="4"/>
      <c r="WSI202" s="4"/>
      <c r="WSJ202" s="4"/>
      <c r="WSK202" s="4"/>
      <c r="WSL202" s="4"/>
      <c r="WSM202" s="4"/>
      <c r="WSN202" s="4"/>
      <c r="WSO202" s="4"/>
      <c r="WSP202" s="4"/>
      <c r="WSQ202" s="4"/>
      <c r="WSR202" s="4"/>
      <c r="WSS202" s="4"/>
      <c r="WST202" s="4"/>
      <c r="WSU202" s="4"/>
      <c r="WSV202" s="4"/>
      <c r="WSW202" s="4"/>
      <c r="WSX202" s="4"/>
      <c r="WSY202" s="4"/>
      <c r="WSZ202" s="4"/>
      <c r="WTA202" s="4"/>
      <c r="WTB202" s="4"/>
      <c r="WTC202" s="4"/>
      <c r="WTD202" s="4"/>
      <c r="WTE202" s="4"/>
      <c r="WTF202" s="4"/>
      <c r="WTG202" s="4"/>
      <c r="WTH202" s="4"/>
      <c r="WTI202" s="4"/>
      <c r="WTJ202" s="4"/>
      <c r="WTK202" s="4"/>
      <c r="WTL202" s="4"/>
      <c r="WTM202" s="4"/>
      <c r="WTN202" s="4"/>
      <c r="WTO202" s="4"/>
      <c r="WTP202" s="4"/>
      <c r="WTQ202" s="4"/>
      <c r="WTR202" s="4"/>
      <c r="WTS202" s="4"/>
      <c r="WTT202" s="4"/>
      <c r="WTU202" s="4"/>
      <c r="WTV202" s="4"/>
      <c r="WTW202" s="4"/>
      <c r="WTX202" s="4"/>
      <c r="WTY202" s="4"/>
      <c r="WTZ202" s="4"/>
      <c r="WUA202" s="4"/>
      <c r="WUB202" s="4"/>
      <c r="WUC202" s="4"/>
      <c r="WUD202" s="4"/>
      <c r="WUE202" s="4"/>
      <c r="WUF202" s="4"/>
      <c r="WUG202" s="4"/>
      <c r="WUH202" s="4"/>
      <c r="WUI202" s="4"/>
      <c r="WUJ202" s="4"/>
      <c r="WUK202" s="4"/>
      <c r="WUL202" s="4"/>
      <c r="WUM202" s="4"/>
      <c r="WUN202" s="4"/>
      <c r="WUO202" s="4"/>
      <c r="WUP202" s="4"/>
    </row>
    <row r="203" spans="1:16110" s="4" customFormat="1" ht="38.25" x14ac:dyDescent="0.25">
      <c r="A203" s="656" t="s">
        <v>477</v>
      </c>
      <c r="B203" s="546" t="s">
        <v>478</v>
      </c>
      <c r="C203" s="625" t="s">
        <v>199</v>
      </c>
      <c r="D203" s="617" t="s">
        <v>21</v>
      </c>
      <c r="E203" s="618" t="s">
        <v>21</v>
      </c>
      <c r="F203" s="618" t="s">
        <v>21</v>
      </c>
      <c r="G203" s="618" t="s">
        <v>21</v>
      </c>
      <c r="H203" s="619" t="s">
        <v>21</v>
      </c>
      <c r="I203" s="620" t="s">
        <v>67</v>
      </c>
      <c r="J203" s="621" t="s">
        <v>67</v>
      </c>
      <c r="K203" s="617" t="s">
        <v>67</v>
      </c>
      <c r="L203" s="618" t="s">
        <v>67</v>
      </c>
      <c r="M203" s="618" t="s">
        <v>67</v>
      </c>
      <c r="N203" s="618" t="s">
        <v>67</v>
      </c>
      <c r="O203" s="619" t="s">
        <v>67</v>
      </c>
      <c r="P203" s="620" t="s">
        <v>67</v>
      </c>
      <c r="Q203" s="621" t="s">
        <v>67</v>
      </c>
      <c r="R203" s="617" t="s">
        <v>67</v>
      </c>
      <c r="S203" s="618" t="s">
        <v>67</v>
      </c>
      <c r="T203" s="618" t="s">
        <v>67</v>
      </c>
      <c r="U203" s="618" t="s">
        <v>67</v>
      </c>
      <c r="V203" s="619" t="s">
        <v>67</v>
      </c>
      <c r="W203" s="620" t="s">
        <v>67</v>
      </c>
      <c r="X203" s="621" t="s">
        <v>67</v>
      </c>
      <c r="Y203" s="617" t="s">
        <v>67</v>
      </c>
      <c r="Z203" s="618" t="s">
        <v>67</v>
      </c>
      <c r="AA203" s="618" t="s">
        <v>67</v>
      </c>
      <c r="AB203" s="618" t="s">
        <v>67</v>
      </c>
      <c r="AC203" s="619" t="s">
        <v>67</v>
      </c>
      <c r="AD203" s="620" t="s">
        <v>67</v>
      </c>
      <c r="AE203" s="621" t="s">
        <v>67</v>
      </c>
      <c r="AF203" s="617" t="s">
        <v>67</v>
      </c>
      <c r="AG203" s="618" t="s">
        <v>67</v>
      </c>
      <c r="AH203" s="618" t="s">
        <v>67</v>
      </c>
      <c r="AI203" s="618" t="s">
        <v>67</v>
      </c>
      <c r="AJ203" s="619" t="s">
        <v>67</v>
      </c>
      <c r="AK203" s="620" t="s">
        <v>67</v>
      </c>
      <c r="AL203" s="621" t="s">
        <v>67</v>
      </c>
      <c r="AM203" s="617" t="s">
        <v>67</v>
      </c>
      <c r="AN203" s="618" t="s">
        <v>67</v>
      </c>
      <c r="AO203" s="618" t="s">
        <v>67</v>
      </c>
      <c r="AP203" s="618" t="s">
        <v>67</v>
      </c>
      <c r="AQ203" s="619" t="s">
        <v>67</v>
      </c>
      <c r="AR203" s="620" t="s">
        <v>67</v>
      </c>
      <c r="AS203" s="621" t="s">
        <v>67</v>
      </c>
      <c r="AT203" s="617" t="s">
        <v>67</v>
      </c>
      <c r="AU203" s="618" t="s">
        <v>67</v>
      </c>
      <c r="AV203" s="618" t="s">
        <v>67</v>
      </c>
      <c r="AW203" s="618" t="s">
        <v>67</v>
      </c>
      <c r="AX203" s="619" t="s">
        <v>67</v>
      </c>
      <c r="AY203" s="620" t="s">
        <v>67</v>
      </c>
      <c r="AZ203" s="621" t="s">
        <v>67</v>
      </c>
      <c r="BA203" s="617" t="s">
        <v>67</v>
      </c>
      <c r="BB203" s="618" t="s">
        <v>67</v>
      </c>
      <c r="BC203" s="618" t="s">
        <v>67</v>
      </c>
      <c r="BD203" s="618" t="s">
        <v>67</v>
      </c>
      <c r="BE203" s="619" t="s">
        <v>67</v>
      </c>
      <c r="BF203" s="620" t="s">
        <v>67</v>
      </c>
      <c r="BG203" s="621" t="s">
        <v>67</v>
      </c>
      <c r="BH203" s="617" t="s">
        <v>67</v>
      </c>
      <c r="BI203" s="618" t="s">
        <v>67</v>
      </c>
      <c r="BJ203" s="618" t="s">
        <v>67</v>
      </c>
      <c r="BK203" s="618" t="s">
        <v>67</v>
      </c>
      <c r="BL203" s="619" t="s">
        <v>67</v>
      </c>
      <c r="BM203" s="620" t="s">
        <v>67</v>
      </c>
      <c r="BN203" s="621" t="s">
        <v>67</v>
      </c>
      <c r="BO203" s="617" t="s">
        <v>67</v>
      </c>
      <c r="BP203" s="618" t="s">
        <v>67</v>
      </c>
      <c r="BQ203" s="618" t="s">
        <v>67</v>
      </c>
      <c r="BR203" s="618" t="s">
        <v>67</v>
      </c>
      <c r="BS203" s="619" t="s">
        <v>67</v>
      </c>
      <c r="BT203" s="620" t="s">
        <v>67</v>
      </c>
      <c r="BU203" s="621" t="s">
        <v>67</v>
      </c>
      <c r="BV203" s="617" t="s">
        <v>67</v>
      </c>
      <c r="BW203" s="618" t="s">
        <v>67</v>
      </c>
      <c r="BX203" s="618" t="s">
        <v>67</v>
      </c>
      <c r="BY203" s="618" t="s">
        <v>67</v>
      </c>
      <c r="BZ203" s="619" t="s">
        <v>67</v>
      </c>
      <c r="CA203" s="620" t="s">
        <v>67</v>
      </c>
      <c r="CB203" s="621" t="s">
        <v>67</v>
      </c>
      <c r="CC203" s="617" t="s">
        <v>67</v>
      </c>
      <c r="CD203" s="618" t="s">
        <v>67</v>
      </c>
      <c r="CE203" s="618" t="s">
        <v>67</v>
      </c>
      <c r="CF203" s="618" t="s">
        <v>67</v>
      </c>
      <c r="CG203" s="619" t="s">
        <v>67</v>
      </c>
      <c r="CH203" s="620" t="s">
        <v>67</v>
      </c>
      <c r="CI203" s="621" t="s">
        <v>67</v>
      </c>
      <c r="CJ203" s="617" t="s">
        <v>67</v>
      </c>
      <c r="CK203" s="618" t="s">
        <v>67</v>
      </c>
      <c r="CL203" s="618" t="s">
        <v>67</v>
      </c>
      <c r="CM203" s="618" t="s">
        <v>67</v>
      </c>
      <c r="CN203" s="619" t="s">
        <v>67</v>
      </c>
      <c r="CO203" s="620" t="s">
        <v>67</v>
      </c>
      <c r="CP203" s="762" t="s">
        <v>67</v>
      </c>
      <c r="CQ203" s="620" t="s">
        <v>67</v>
      </c>
      <c r="CR203" s="621" t="s">
        <v>67</v>
      </c>
    </row>
    <row r="204" spans="1:16110" s="4" customFormat="1" ht="25.5" x14ac:dyDescent="0.25">
      <c r="A204" s="656" t="s">
        <v>479</v>
      </c>
      <c r="B204" s="546" t="s">
        <v>480</v>
      </c>
      <c r="C204" s="625" t="s">
        <v>199</v>
      </c>
      <c r="D204" s="617">
        <v>273</v>
      </c>
      <c r="E204" s="618">
        <v>273</v>
      </c>
      <c r="F204" s="618">
        <v>273</v>
      </c>
      <c r="G204" s="618">
        <v>224</v>
      </c>
      <c r="H204" s="619">
        <v>224</v>
      </c>
      <c r="I204" s="620">
        <f t="shared" si="178"/>
        <v>0.82051282051282048</v>
      </c>
      <c r="J204" s="621">
        <f t="shared" si="179"/>
        <v>0.82051282051282048</v>
      </c>
      <c r="K204" s="617">
        <v>154</v>
      </c>
      <c r="L204" s="618">
        <v>153</v>
      </c>
      <c r="M204" s="618">
        <v>153</v>
      </c>
      <c r="N204" s="618">
        <v>124</v>
      </c>
      <c r="O204" s="619">
        <v>124</v>
      </c>
      <c r="P204" s="620">
        <f>N204/L204</f>
        <v>0.81045751633986929</v>
      </c>
      <c r="Q204" s="621">
        <f>N204/M204</f>
        <v>0.81045751633986929</v>
      </c>
      <c r="R204" s="617">
        <v>115</v>
      </c>
      <c r="S204" s="618">
        <v>111</v>
      </c>
      <c r="T204" s="618">
        <v>111</v>
      </c>
      <c r="U204" s="618">
        <v>87</v>
      </c>
      <c r="V204" s="619">
        <v>87</v>
      </c>
      <c r="W204" s="620">
        <f t="shared" ref="W204:W242" si="260">U204/S204</f>
        <v>0.78378378378378377</v>
      </c>
      <c r="X204" s="621">
        <f t="shared" ref="X204:X242" si="261">U204/T204</f>
        <v>0.78378378378378377</v>
      </c>
      <c r="Y204" s="617">
        <v>81</v>
      </c>
      <c r="Z204" s="618">
        <v>79</v>
      </c>
      <c r="AA204" s="618">
        <v>79</v>
      </c>
      <c r="AB204" s="618">
        <v>71</v>
      </c>
      <c r="AC204" s="619">
        <v>71</v>
      </c>
      <c r="AD204" s="620">
        <f>AB204/Z204</f>
        <v>0.89873417721518989</v>
      </c>
      <c r="AE204" s="621">
        <f>AB204/AA204</f>
        <v>0.89873417721518989</v>
      </c>
      <c r="AF204" s="617">
        <v>56</v>
      </c>
      <c r="AG204" s="618">
        <v>56</v>
      </c>
      <c r="AH204" s="618">
        <v>56</v>
      </c>
      <c r="AI204" s="618">
        <v>47</v>
      </c>
      <c r="AJ204" s="619">
        <v>47</v>
      </c>
      <c r="AK204" s="620">
        <f>AI204/AG204</f>
        <v>0.8392857142857143</v>
      </c>
      <c r="AL204" s="621">
        <f>AI204/AH204</f>
        <v>0.8392857142857143</v>
      </c>
      <c r="AM204" s="617" t="s">
        <v>67</v>
      </c>
      <c r="AN204" s="618" t="s">
        <v>67</v>
      </c>
      <c r="AO204" s="618" t="s">
        <v>67</v>
      </c>
      <c r="AP204" s="618" t="s">
        <v>67</v>
      </c>
      <c r="AQ204" s="619" t="s">
        <v>67</v>
      </c>
      <c r="AR204" s="620" t="s">
        <v>67</v>
      </c>
      <c r="AS204" s="621" t="s">
        <v>67</v>
      </c>
      <c r="AT204" s="617" t="s">
        <v>67</v>
      </c>
      <c r="AU204" s="618" t="s">
        <v>67</v>
      </c>
      <c r="AV204" s="618" t="s">
        <v>67</v>
      </c>
      <c r="AW204" s="618" t="s">
        <v>67</v>
      </c>
      <c r="AX204" s="619" t="s">
        <v>67</v>
      </c>
      <c r="AY204" s="620" t="s">
        <v>67</v>
      </c>
      <c r="AZ204" s="621" t="s">
        <v>67</v>
      </c>
      <c r="BA204" s="617" t="s">
        <v>67</v>
      </c>
      <c r="BB204" s="618" t="s">
        <v>67</v>
      </c>
      <c r="BC204" s="618" t="s">
        <v>67</v>
      </c>
      <c r="BD204" s="618" t="s">
        <v>67</v>
      </c>
      <c r="BE204" s="619" t="s">
        <v>67</v>
      </c>
      <c r="BF204" s="620" t="s">
        <v>67</v>
      </c>
      <c r="BG204" s="621" t="s">
        <v>67</v>
      </c>
      <c r="BH204" s="617" t="s">
        <v>67</v>
      </c>
      <c r="BI204" s="618" t="s">
        <v>67</v>
      </c>
      <c r="BJ204" s="618" t="s">
        <v>67</v>
      </c>
      <c r="BK204" s="618" t="s">
        <v>67</v>
      </c>
      <c r="BL204" s="619" t="s">
        <v>67</v>
      </c>
      <c r="BM204" s="620" t="s">
        <v>67</v>
      </c>
      <c r="BN204" s="621" t="s">
        <v>67</v>
      </c>
      <c r="BO204" s="617" t="s">
        <v>67</v>
      </c>
      <c r="BP204" s="618" t="s">
        <v>67</v>
      </c>
      <c r="BQ204" s="618" t="s">
        <v>67</v>
      </c>
      <c r="BR204" s="618" t="s">
        <v>67</v>
      </c>
      <c r="BS204" s="619" t="s">
        <v>67</v>
      </c>
      <c r="BT204" s="620" t="s">
        <v>67</v>
      </c>
      <c r="BU204" s="621" t="s">
        <v>67</v>
      </c>
      <c r="BV204" s="617" t="s">
        <v>67</v>
      </c>
      <c r="BW204" s="618" t="s">
        <v>67</v>
      </c>
      <c r="BX204" s="618" t="s">
        <v>67</v>
      </c>
      <c r="BY204" s="618" t="s">
        <v>67</v>
      </c>
      <c r="BZ204" s="619" t="s">
        <v>67</v>
      </c>
      <c r="CA204" s="620" t="s">
        <v>67</v>
      </c>
      <c r="CB204" s="621" t="s">
        <v>67</v>
      </c>
      <c r="CC204" s="617" t="s">
        <v>67</v>
      </c>
      <c r="CD204" s="618" t="s">
        <v>67</v>
      </c>
      <c r="CE204" s="618" t="s">
        <v>67</v>
      </c>
      <c r="CF204" s="618" t="s">
        <v>67</v>
      </c>
      <c r="CG204" s="619" t="s">
        <v>67</v>
      </c>
      <c r="CH204" s="620" t="s">
        <v>67</v>
      </c>
      <c r="CI204" s="621" t="s">
        <v>67</v>
      </c>
      <c r="CJ204" s="617" t="s">
        <v>67</v>
      </c>
      <c r="CK204" s="618" t="s">
        <v>67</v>
      </c>
      <c r="CL204" s="618" t="s">
        <v>67</v>
      </c>
      <c r="CM204" s="618" t="s">
        <v>67</v>
      </c>
      <c r="CN204" s="619" t="s">
        <v>67</v>
      </c>
      <c r="CO204" s="620" t="s">
        <v>67</v>
      </c>
      <c r="CP204" s="762" t="s">
        <v>67</v>
      </c>
      <c r="CQ204" s="620" t="s">
        <v>67</v>
      </c>
      <c r="CR204" s="621" t="s">
        <v>67</v>
      </c>
    </row>
    <row r="205" spans="1:16110" s="4" customFormat="1" ht="25.5" x14ac:dyDescent="0.25">
      <c r="A205" s="656" t="s">
        <v>481</v>
      </c>
      <c r="B205" s="546" t="s">
        <v>482</v>
      </c>
      <c r="C205" s="625" t="s">
        <v>199</v>
      </c>
      <c r="D205" s="617">
        <v>1018</v>
      </c>
      <c r="E205" s="618">
        <v>1009</v>
      </c>
      <c r="F205" s="618">
        <v>1009</v>
      </c>
      <c r="G205" s="618">
        <v>1004</v>
      </c>
      <c r="H205" s="619">
        <v>1004</v>
      </c>
      <c r="I205" s="620">
        <f t="shared" si="178"/>
        <v>0.99504459861248762</v>
      </c>
      <c r="J205" s="621">
        <f t="shared" si="179"/>
        <v>0.99504459861248762</v>
      </c>
      <c r="K205" s="617">
        <v>686</v>
      </c>
      <c r="L205" s="618">
        <v>677</v>
      </c>
      <c r="M205" s="618">
        <v>677</v>
      </c>
      <c r="N205" s="618">
        <v>668</v>
      </c>
      <c r="O205" s="619">
        <v>668</v>
      </c>
      <c r="P205" s="620">
        <f>N205/L205</f>
        <v>0.98670605612998519</v>
      </c>
      <c r="Q205" s="621">
        <f>N205/M205</f>
        <v>0.98670605612998519</v>
      </c>
      <c r="R205" s="617">
        <v>719</v>
      </c>
      <c r="S205" s="618">
        <v>715</v>
      </c>
      <c r="T205" s="618">
        <v>715</v>
      </c>
      <c r="U205" s="618">
        <v>705</v>
      </c>
      <c r="V205" s="619">
        <v>705</v>
      </c>
      <c r="W205" s="620">
        <f t="shared" si="260"/>
        <v>0.98601398601398604</v>
      </c>
      <c r="X205" s="621">
        <f t="shared" si="261"/>
        <v>0.98601398601398604</v>
      </c>
      <c r="Y205" s="617">
        <v>1024</v>
      </c>
      <c r="Z205" s="618">
        <v>1009</v>
      </c>
      <c r="AA205" s="618">
        <v>1009</v>
      </c>
      <c r="AB205" s="618">
        <v>934</v>
      </c>
      <c r="AC205" s="619">
        <v>934</v>
      </c>
      <c r="AD205" s="620">
        <f>AB205/Z205</f>
        <v>0.92566897918731417</v>
      </c>
      <c r="AE205" s="621">
        <f>AB205/AA205</f>
        <v>0.92566897918731417</v>
      </c>
      <c r="AF205" s="617">
        <v>671</v>
      </c>
      <c r="AG205" s="618">
        <v>634</v>
      </c>
      <c r="AH205" s="618">
        <v>548</v>
      </c>
      <c r="AI205" s="618">
        <v>548</v>
      </c>
      <c r="AJ205" s="619">
        <v>449</v>
      </c>
      <c r="AK205" s="620">
        <f>AI205/AG205</f>
        <v>0.86435331230283907</v>
      </c>
      <c r="AL205" s="621">
        <f>AI205/AH205</f>
        <v>1</v>
      </c>
      <c r="AM205" s="617">
        <v>375</v>
      </c>
      <c r="AN205" s="618">
        <v>364</v>
      </c>
      <c r="AO205" s="618">
        <v>311</v>
      </c>
      <c r="AP205" s="618">
        <v>311</v>
      </c>
      <c r="AQ205" s="619">
        <v>239</v>
      </c>
      <c r="AR205" s="620">
        <f>AP205/AN205</f>
        <v>0.85439560439560436</v>
      </c>
      <c r="AS205" s="621">
        <f>AP205/AO205</f>
        <v>1</v>
      </c>
      <c r="AT205" s="617">
        <v>314</v>
      </c>
      <c r="AU205" s="618">
        <v>313</v>
      </c>
      <c r="AV205" s="618">
        <v>294</v>
      </c>
      <c r="AW205" s="618">
        <v>294</v>
      </c>
      <c r="AX205" s="619">
        <v>276</v>
      </c>
      <c r="AY205" s="620">
        <f>AW205/AU205</f>
        <v>0.93929712460063897</v>
      </c>
      <c r="AZ205" s="621">
        <f>AW205/AV205</f>
        <v>1</v>
      </c>
      <c r="BA205" s="617">
        <v>307</v>
      </c>
      <c r="BB205" s="618">
        <v>304</v>
      </c>
      <c r="BC205" s="618">
        <v>298</v>
      </c>
      <c r="BD205" s="618">
        <v>298</v>
      </c>
      <c r="BE205" s="619">
        <v>277</v>
      </c>
      <c r="BF205" s="620">
        <f>BD205/BB205</f>
        <v>0.98026315789473684</v>
      </c>
      <c r="BG205" s="621">
        <f>BD205/BC205</f>
        <v>1</v>
      </c>
      <c r="BH205" s="617" t="s">
        <v>67</v>
      </c>
      <c r="BI205" s="618" t="s">
        <v>67</v>
      </c>
      <c r="BJ205" s="618" t="s">
        <v>67</v>
      </c>
      <c r="BK205" s="618" t="s">
        <v>67</v>
      </c>
      <c r="BL205" s="619" t="s">
        <v>67</v>
      </c>
      <c r="BM205" s="620" t="s">
        <v>67</v>
      </c>
      <c r="BN205" s="621" t="s">
        <v>67</v>
      </c>
      <c r="BO205" s="617" t="s">
        <v>67</v>
      </c>
      <c r="BP205" s="618" t="s">
        <v>67</v>
      </c>
      <c r="BQ205" s="618" t="s">
        <v>67</v>
      </c>
      <c r="BR205" s="618" t="s">
        <v>67</v>
      </c>
      <c r="BS205" s="619" t="s">
        <v>67</v>
      </c>
      <c r="BT205" s="620" t="s">
        <v>67</v>
      </c>
      <c r="BU205" s="621" t="s">
        <v>67</v>
      </c>
      <c r="BV205" s="617" t="s">
        <v>67</v>
      </c>
      <c r="BW205" s="618" t="s">
        <v>67</v>
      </c>
      <c r="BX205" s="618" t="s">
        <v>67</v>
      </c>
      <c r="BY205" s="618" t="s">
        <v>67</v>
      </c>
      <c r="BZ205" s="619" t="s">
        <v>67</v>
      </c>
      <c r="CA205" s="620" t="s">
        <v>67</v>
      </c>
      <c r="CB205" s="621" t="s">
        <v>67</v>
      </c>
      <c r="CC205" s="617" t="s">
        <v>67</v>
      </c>
      <c r="CD205" s="618" t="s">
        <v>67</v>
      </c>
      <c r="CE205" s="618" t="s">
        <v>67</v>
      </c>
      <c r="CF205" s="618" t="s">
        <v>67</v>
      </c>
      <c r="CG205" s="619" t="s">
        <v>67</v>
      </c>
      <c r="CH205" s="620" t="s">
        <v>67</v>
      </c>
      <c r="CI205" s="621" t="s">
        <v>67</v>
      </c>
      <c r="CJ205" s="617" t="s">
        <v>67</v>
      </c>
      <c r="CK205" s="618" t="s">
        <v>67</v>
      </c>
      <c r="CL205" s="618" t="s">
        <v>67</v>
      </c>
      <c r="CM205" s="618" t="s">
        <v>67</v>
      </c>
      <c r="CN205" s="619" t="s">
        <v>67</v>
      </c>
      <c r="CO205" s="620" t="s">
        <v>67</v>
      </c>
      <c r="CP205" s="762" t="s">
        <v>67</v>
      </c>
      <c r="CQ205" s="620" t="s">
        <v>67</v>
      </c>
      <c r="CR205" s="621" t="s">
        <v>67</v>
      </c>
    </row>
    <row r="206" spans="1:16110" s="4" customFormat="1" ht="25.5" x14ac:dyDescent="0.25">
      <c r="A206" s="656" t="s">
        <v>483</v>
      </c>
      <c r="B206" s="546" t="s">
        <v>484</v>
      </c>
      <c r="C206" s="625" t="s">
        <v>199</v>
      </c>
      <c r="D206" s="617" t="s">
        <v>21</v>
      </c>
      <c r="E206" s="618" t="s">
        <v>21</v>
      </c>
      <c r="F206" s="618" t="s">
        <v>21</v>
      </c>
      <c r="G206" s="618" t="s">
        <v>21</v>
      </c>
      <c r="H206" s="619" t="s">
        <v>21</v>
      </c>
      <c r="I206" s="620" t="s">
        <v>67</v>
      </c>
      <c r="J206" s="621" t="s">
        <v>67</v>
      </c>
      <c r="K206" s="617" t="s">
        <v>21</v>
      </c>
      <c r="L206" s="618" t="s">
        <v>21</v>
      </c>
      <c r="M206" s="618" t="s">
        <v>21</v>
      </c>
      <c r="N206" s="618" t="s">
        <v>21</v>
      </c>
      <c r="O206" s="619" t="s">
        <v>21</v>
      </c>
      <c r="P206" s="620" t="s">
        <v>67</v>
      </c>
      <c r="Q206" s="621" t="s">
        <v>67</v>
      </c>
      <c r="R206" s="617" t="s">
        <v>67</v>
      </c>
      <c r="S206" s="618" t="s">
        <v>67</v>
      </c>
      <c r="T206" s="618" t="s">
        <v>67</v>
      </c>
      <c r="U206" s="618" t="s">
        <v>67</v>
      </c>
      <c r="V206" s="619" t="s">
        <v>67</v>
      </c>
      <c r="W206" s="620" t="s">
        <v>67</v>
      </c>
      <c r="X206" s="621" t="s">
        <v>67</v>
      </c>
      <c r="Y206" s="617" t="s">
        <v>67</v>
      </c>
      <c r="Z206" s="618" t="s">
        <v>67</v>
      </c>
      <c r="AA206" s="618" t="s">
        <v>67</v>
      </c>
      <c r="AB206" s="618" t="s">
        <v>67</v>
      </c>
      <c r="AC206" s="619" t="s">
        <v>67</v>
      </c>
      <c r="AD206" s="620" t="s">
        <v>67</v>
      </c>
      <c r="AE206" s="621" t="s">
        <v>67</v>
      </c>
      <c r="AF206" s="617" t="s">
        <v>67</v>
      </c>
      <c r="AG206" s="618" t="s">
        <v>67</v>
      </c>
      <c r="AH206" s="618" t="s">
        <v>67</v>
      </c>
      <c r="AI206" s="618" t="s">
        <v>67</v>
      </c>
      <c r="AJ206" s="619" t="s">
        <v>67</v>
      </c>
      <c r="AK206" s="620" t="s">
        <v>67</v>
      </c>
      <c r="AL206" s="621" t="s">
        <v>67</v>
      </c>
      <c r="AM206" s="617" t="s">
        <v>67</v>
      </c>
      <c r="AN206" s="618" t="s">
        <v>67</v>
      </c>
      <c r="AO206" s="618" t="s">
        <v>67</v>
      </c>
      <c r="AP206" s="618" t="s">
        <v>67</v>
      </c>
      <c r="AQ206" s="619" t="s">
        <v>67</v>
      </c>
      <c r="AR206" s="620" t="s">
        <v>67</v>
      </c>
      <c r="AS206" s="621" t="s">
        <v>67</v>
      </c>
      <c r="AT206" s="617" t="s">
        <v>67</v>
      </c>
      <c r="AU206" s="618" t="s">
        <v>67</v>
      </c>
      <c r="AV206" s="618" t="s">
        <v>67</v>
      </c>
      <c r="AW206" s="618" t="s">
        <v>67</v>
      </c>
      <c r="AX206" s="619" t="s">
        <v>67</v>
      </c>
      <c r="AY206" s="620" t="s">
        <v>67</v>
      </c>
      <c r="AZ206" s="621" t="s">
        <v>67</v>
      </c>
      <c r="BA206" s="617" t="s">
        <v>67</v>
      </c>
      <c r="BB206" s="618" t="s">
        <v>67</v>
      </c>
      <c r="BC206" s="618" t="s">
        <v>67</v>
      </c>
      <c r="BD206" s="618" t="s">
        <v>67</v>
      </c>
      <c r="BE206" s="619" t="s">
        <v>67</v>
      </c>
      <c r="BF206" s="620" t="s">
        <v>67</v>
      </c>
      <c r="BG206" s="621" t="s">
        <v>67</v>
      </c>
      <c r="BH206" s="617" t="s">
        <v>67</v>
      </c>
      <c r="BI206" s="618" t="s">
        <v>67</v>
      </c>
      <c r="BJ206" s="618" t="s">
        <v>67</v>
      </c>
      <c r="BK206" s="618" t="s">
        <v>67</v>
      </c>
      <c r="BL206" s="619" t="s">
        <v>67</v>
      </c>
      <c r="BM206" s="620" t="s">
        <v>67</v>
      </c>
      <c r="BN206" s="621" t="s">
        <v>67</v>
      </c>
      <c r="BO206" s="617" t="s">
        <v>67</v>
      </c>
      <c r="BP206" s="618" t="s">
        <v>67</v>
      </c>
      <c r="BQ206" s="618" t="s">
        <v>67</v>
      </c>
      <c r="BR206" s="618" t="s">
        <v>67</v>
      </c>
      <c r="BS206" s="619" t="s">
        <v>67</v>
      </c>
      <c r="BT206" s="620" t="s">
        <v>67</v>
      </c>
      <c r="BU206" s="621" t="s">
        <v>67</v>
      </c>
      <c r="BV206" s="617" t="s">
        <v>67</v>
      </c>
      <c r="BW206" s="618" t="s">
        <v>67</v>
      </c>
      <c r="BX206" s="618" t="s">
        <v>67</v>
      </c>
      <c r="BY206" s="618" t="s">
        <v>67</v>
      </c>
      <c r="BZ206" s="619" t="s">
        <v>67</v>
      </c>
      <c r="CA206" s="620" t="s">
        <v>67</v>
      </c>
      <c r="CB206" s="621" t="s">
        <v>67</v>
      </c>
      <c r="CC206" s="617" t="s">
        <v>67</v>
      </c>
      <c r="CD206" s="618" t="s">
        <v>67</v>
      </c>
      <c r="CE206" s="618" t="s">
        <v>67</v>
      </c>
      <c r="CF206" s="618" t="s">
        <v>67</v>
      </c>
      <c r="CG206" s="619" t="s">
        <v>67</v>
      </c>
      <c r="CH206" s="620" t="s">
        <v>67</v>
      </c>
      <c r="CI206" s="621" t="s">
        <v>67</v>
      </c>
      <c r="CJ206" s="617" t="s">
        <v>67</v>
      </c>
      <c r="CK206" s="618" t="s">
        <v>67</v>
      </c>
      <c r="CL206" s="618" t="s">
        <v>67</v>
      </c>
      <c r="CM206" s="618" t="s">
        <v>67</v>
      </c>
      <c r="CN206" s="619" t="s">
        <v>67</v>
      </c>
      <c r="CO206" s="620" t="s">
        <v>67</v>
      </c>
      <c r="CP206" s="762" t="s">
        <v>67</v>
      </c>
      <c r="CQ206" s="620" t="s">
        <v>67</v>
      </c>
      <c r="CR206" s="621" t="s">
        <v>67</v>
      </c>
    </row>
    <row r="207" spans="1:16110" s="4" customFormat="1" x14ac:dyDescent="0.25">
      <c r="A207" s="656" t="s">
        <v>568</v>
      </c>
      <c r="B207" s="546" t="s">
        <v>485</v>
      </c>
      <c r="C207" s="625" t="s">
        <v>199</v>
      </c>
      <c r="D207" s="617">
        <v>59</v>
      </c>
      <c r="E207" s="618">
        <v>42</v>
      </c>
      <c r="F207" s="618">
        <v>39</v>
      </c>
      <c r="G207" s="618">
        <v>37</v>
      </c>
      <c r="H207" s="619">
        <v>34</v>
      </c>
      <c r="I207" s="620">
        <f t="shared" ref="I207:I242" si="262">G207/E207</f>
        <v>0.88095238095238093</v>
      </c>
      <c r="J207" s="621">
        <f t="shared" ref="J207:J242" si="263">G207/F207</f>
        <v>0.94871794871794868</v>
      </c>
      <c r="K207" s="617">
        <v>42</v>
      </c>
      <c r="L207" s="618">
        <v>40</v>
      </c>
      <c r="M207" s="618">
        <v>38</v>
      </c>
      <c r="N207" s="618">
        <v>36</v>
      </c>
      <c r="O207" s="619">
        <v>33</v>
      </c>
      <c r="P207" s="620">
        <f>N207/L207</f>
        <v>0.9</v>
      </c>
      <c r="Q207" s="621">
        <f>N207/M207</f>
        <v>0.94736842105263153</v>
      </c>
      <c r="R207" s="617">
        <v>30</v>
      </c>
      <c r="S207" s="618">
        <v>30</v>
      </c>
      <c r="T207" s="618">
        <v>26</v>
      </c>
      <c r="U207" s="618">
        <v>26</v>
      </c>
      <c r="V207" s="619">
        <v>22</v>
      </c>
      <c r="W207" s="620">
        <f t="shared" si="260"/>
        <v>0.8666666666666667</v>
      </c>
      <c r="X207" s="621">
        <f t="shared" si="261"/>
        <v>1</v>
      </c>
      <c r="Y207" s="617">
        <v>29</v>
      </c>
      <c r="Z207" s="618">
        <v>29</v>
      </c>
      <c r="AA207" s="618">
        <v>23</v>
      </c>
      <c r="AB207" s="618">
        <v>23</v>
      </c>
      <c r="AC207" s="619">
        <v>23</v>
      </c>
      <c r="AD207" s="620">
        <f>AB207/Z207</f>
        <v>0.7931034482758621</v>
      </c>
      <c r="AE207" s="621">
        <f>AB207/AA207</f>
        <v>1</v>
      </c>
      <c r="AF207" s="617">
        <v>29</v>
      </c>
      <c r="AG207" s="618">
        <v>29</v>
      </c>
      <c r="AH207" s="618">
        <v>25</v>
      </c>
      <c r="AI207" s="618">
        <v>25</v>
      </c>
      <c r="AJ207" s="619">
        <v>23</v>
      </c>
      <c r="AK207" s="620">
        <f>AI207/AG207</f>
        <v>0.86206896551724133</v>
      </c>
      <c r="AL207" s="621">
        <f>AI207/AH207</f>
        <v>1</v>
      </c>
      <c r="AM207" s="617">
        <v>64</v>
      </c>
      <c r="AN207" s="618">
        <v>60</v>
      </c>
      <c r="AO207" s="618">
        <v>43</v>
      </c>
      <c r="AP207" s="618">
        <v>43</v>
      </c>
      <c r="AQ207" s="619">
        <v>37</v>
      </c>
      <c r="AR207" s="620">
        <f>AP207/AN207</f>
        <v>0.71666666666666667</v>
      </c>
      <c r="AS207" s="621">
        <f>AP207/AO207</f>
        <v>1</v>
      </c>
      <c r="AT207" s="617">
        <v>37</v>
      </c>
      <c r="AU207" s="618">
        <v>37</v>
      </c>
      <c r="AV207" s="618">
        <v>31</v>
      </c>
      <c r="AW207" s="618">
        <v>31</v>
      </c>
      <c r="AX207" s="619">
        <v>31</v>
      </c>
      <c r="AY207" s="620">
        <f>AW207/AU207</f>
        <v>0.83783783783783783</v>
      </c>
      <c r="AZ207" s="621">
        <f>AW207/AV207</f>
        <v>1</v>
      </c>
      <c r="BA207" s="617">
        <v>31</v>
      </c>
      <c r="BB207" s="618">
        <v>29</v>
      </c>
      <c r="BC207" s="618">
        <v>25</v>
      </c>
      <c r="BD207" s="618">
        <v>25</v>
      </c>
      <c r="BE207" s="619">
        <v>24</v>
      </c>
      <c r="BF207" s="620">
        <f>BD207/BB207</f>
        <v>0.86206896551724133</v>
      </c>
      <c r="BG207" s="621">
        <f>BD207/BC207</f>
        <v>1</v>
      </c>
      <c r="BH207" s="617">
        <v>23</v>
      </c>
      <c r="BI207" s="618">
        <v>22</v>
      </c>
      <c r="BJ207" s="618">
        <v>15</v>
      </c>
      <c r="BK207" s="618">
        <v>15</v>
      </c>
      <c r="BL207" s="619">
        <v>15</v>
      </c>
      <c r="BM207" s="620">
        <f>BK207/BI207</f>
        <v>0.68181818181818177</v>
      </c>
      <c r="BN207" s="621">
        <f>BK207/BJ207</f>
        <v>1</v>
      </c>
      <c r="BO207" s="617">
        <v>39</v>
      </c>
      <c r="BP207" s="618">
        <v>33</v>
      </c>
      <c r="BQ207" s="618">
        <v>29</v>
      </c>
      <c r="BR207" s="618">
        <v>29</v>
      </c>
      <c r="BS207" s="619">
        <v>29</v>
      </c>
      <c r="BT207" s="620">
        <f>BR207/BP207</f>
        <v>0.87878787878787878</v>
      </c>
      <c r="BU207" s="621">
        <f>BR207/BQ207</f>
        <v>1</v>
      </c>
      <c r="BV207" s="617">
        <v>37</v>
      </c>
      <c r="BW207" s="618">
        <v>33</v>
      </c>
      <c r="BX207" s="618">
        <v>30</v>
      </c>
      <c r="BY207" s="618">
        <v>30</v>
      </c>
      <c r="BZ207" s="619">
        <v>30</v>
      </c>
      <c r="CA207" s="620">
        <f>BY207/BW207</f>
        <v>0.90909090909090906</v>
      </c>
      <c r="CB207" s="621">
        <f>BY207/BX207</f>
        <v>1</v>
      </c>
      <c r="CC207" s="617">
        <v>58</v>
      </c>
      <c r="CD207" s="618">
        <v>54</v>
      </c>
      <c r="CE207" s="618">
        <v>46</v>
      </c>
      <c r="CF207" s="618">
        <v>46</v>
      </c>
      <c r="CG207" s="619">
        <v>43</v>
      </c>
      <c r="CH207" s="620">
        <f>CF207/CD207</f>
        <v>0.85185185185185186</v>
      </c>
      <c r="CI207" s="621">
        <f>CF207/CE207</f>
        <v>1</v>
      </c>
      <c r="CJ207" s="617">
        <v>49</v>
      </c>
      <c r="CK207" s="618">
        <v>46</v>
      </c>
      <c r="CL207" s="618">
        <v>36</v>
      </c>
      <c r="CM207" s="618">
        <v>36</v>
      </c>
      <c r="CN207" s="619">
        <v>36</v>
      </c>
      <c r="CO207" s="620">
        <f>CM207/CK207</f>
        <v>0.78260869565217395</v>
      </c>
      <c r="CP207" s="762">
        <f>CM207/CL207</f>
        <v>1</v>
      </c>
      <c r="CQ207" s="620">
        <v>0.78260869565217395</v>
      </c>
      <c r="CR207" s="621">
        <v>1</v>
      </c>
    </row>
    <row r="208" spans="1:16110" s="4" customFormat="1" ht="25.5" x14ac:dyDescent="0.25">
      <c r="A208" s="656" t="s">
        <v>486</v>
      </c>
      <c r="B208" s="546" t="s">
        <v>487</v>
      </c>
      <c r="C208" s="625" t="s">
        <v>199</v>
      </c>
      <c r="D208" s="617">
        <v>765</v>
      </c>
      <c r="E208" s="618">
        <v>752</v>
      </c>
      <c r="F208" s="618">
        <v>752</v>
      </c>
      <c r="G208" s="618">
        <v>547</v>
      </c>
      <c r="H208" s="619">
        <v>463</v>
      </c>
      <c r="I208" s="620">
        <f t="shared" si="262"/>
        <v>0.72739361702127658</v>
      </c>
      <c r="J208" s="621">
        <f t="shared" si="263"/>
        <v>0.72739361702127658</v>
      </c>
      <c r="K208" s="617">
        <v>739</v>
      </c>
      <c r="L208" s="618">
        <v>728</v>
      </c>
      <c r="M208" s="618">
        <v>728</v>
      </c>
      <c r="N208" s="618">
        <v>541</v>
      </c>
      <c r="O208" s="619">
        <v>447</v>
      </c>
      <c r="P208" s="620">
        <f>N208/L208</f>
        <v>0.74313186813186816</v>
      </c>
      <c r="Q208" s="621">
        <f>N208/M208</f>
        <v>0.74313186813186816</v>
      </c>
      <c r="R208" s="617">
        <v>1134</v>
      </c>
      <c r="S208" s="618">
        <v>1118</v>
      </c>
      <c r="T208" s="618">
        <v>911</v>
      </c>
      <c r="U208" s="618">
        <v>910</v>
      </c>
      <c r="V208" s="619">
        <v>830</v>
      </c>
      <c r="W208" s="620">
        <f t="shared" si="260"/>
        <v>0.81395348837209303</v>
      </c>
      <c r="X208" s="621">
        <f t="shared" si="261"/>
        <v>0.99890230515916578</v>
      </c>
      <c r="Y208" s="617">
        <v>677</v>
      </c>
      <c r="Z208" s="618">
        <v>666</v>
      </c>
      <c r="AA208" s="618">
        <v>666</v>
      </c>
      <c r="AB208" s="618">
        <v>465</v>
      </c>
      <c r="AC208" s="619">
        <v>384</v>
      </c>
      <c r="AD208" s="620">
        <f>AB208/Z208</f>
        <v>0.69819819819819817</v>
      </c>
      <c r="AE208" s="621">
        <f>AB208/AA208</f>
        <v>0.69819819819819817</v>
      </c>
      <c r="AF208" s="617">
        <v>585</v>
      </c>
      <c r="AG208" s="618">
        <v>569</v>
      </c>
      <c r="AH208" s="618">
        <v>390</v>
      </c>
      <c r="AI208" s="618">
        <v>390</v>
      </c>
      <c r="AJ208" s="619">
        <v>319</v>
      </c>
      <c r="AK208" s="620">
        <f>AI208/AG208</f>
        <v>0.68541300527240778</v>
      </c>
      <c r="AL208" s="621">
        <f>AI208/AH208</f>
        <v>1</v>
      </c>
      <c r="AM208" s="617">
        <v>400</v>
      </c>
      <c r="AN208" s="618">
        <v>391</v>
      </c>
      <c r="AO208" s="618">
        <v>277</v>
      </c>
      <c r="AP208" s="618">
        <v>277</v>
      </c>
      <c r="AQ208" s="619">
        <v>225</v>
      </c>
      <c r="AR208" s="620">
        <f>AP208/AN208</f>
        <v>0.7084398976982097</v>
      </c>
      <c r="AS208" s="621">
        <f>AP208/AO208</f>
        <v>1</v>
      </c>
      <c r="AT208" s="617">
        <v>266</v>
      </c>
      <c r="AU208" s="618">
        <v>265</v>
      </c>
      <c r="AV208" s="618">
        <v>265</v>
      </c>
      <c r="AW208" s="618">
        <v>211</v>
      </c>
      <c r="AX208" s="619">
        <v>42</v>
      </c>
      <c r="AY208" s="620">
        <f>AW208/AU208</f>
        <v>0.79622641509433967</v>
      </c>
      <c r="AZ208" s="621">
        <f>AW208/AV208</f>
        <v>0.79622641509433967</v>
      </c>
      <c r="BA208" s="617" t="s">
        <v>67</v>
      </c>
      <c r="BB208" s="618" t="s">
        <v>67</v>
      </c>
      <c r="BC208" s="618" t="s">
        <v>67</v>
      </c>
      <c r="BD208" s="618" t="s">
        <v>67</v>
      </c>
      <c r="BE208" s="619" t="s">
        <v>67</v>
      </c>
      <c r="BF208" s="620" t="s">
        <v>67</v>
      </c>
      <c r="BG208" s="621" t="s">
        <v>67</v>
      </c>
      <c r="BH208" s="617"/>
      <c r="BI208" s="618"/>
      <c r="BJ208" s="618"/>
      <c r="BK208" s="618"/>
      <c r="BL208" s="619"/>
      <c r="BM208" s="620" t="s">
        <v>67</v>
      </c>
      <c r="BN208" s="621" t="s">
        <v>67</v>
      </c>
      <c r="BO208" s="617" t="s">
        <v>67</v>
      </c>
      <c r="BP208" s="618" t="s">
        <v>67</v>
      </c>
      <c r="BQ208" s="618" t="s">
        <v>67</v>
      </c>
      <c r="BR208" s="618" t="s">
        <v>67</v>
      </c>
      <c r="BS208" s="619" t="s">
        <v>67</v>
      </c>
      <c r="BT208" s="620" t="s">
        <v>67</v>
      </c>
      <c r="BU208" s="621" t="s">
        <v>67</v>
      </c>
      <c r="BV208" s="617" t="s">
        <v>67</v>
      </c>
      <c r="BW208" s="618" t="s">
        <v>67</v>
      </c>
      <c r="BX208" s="618" t="s">
        <v>67</v>
      </c>
      <c r="BY208" s="618" t="s">
        <v>67</v>
      </c>
      <c r="BZ208" s="619" t="s">
        <v>67</v>
      </c>
      <c r="CA208" s="620" t="s">
        <v>67</v>
      </c>
      <c r="CB208" s="621" t="s">
        <v>67</v>
      </c>
      <c r="CC208" s="617" t="s">
        <v>67</v>
      </c>
      <c r="CD208" s="618" t="s">
        <v>67</v>
      </c>
      <c r="CE208" s="618" t="s">
        <v>67</v>
      </c>
      <c r="CF208" s="618" t="s">
        <v>67</v>
      </c>
      <c r="CG208" s="619" t="s">
        <v>67</v>
      </c>
      <c r="CH208" s="620" t="s">
        <v>67</v>
      </c>
      <c r="CI208" s="621" t="s">
        <v>67</v>
      </c>
      <c r="CJ208" s="617" t="s">
        <v>67</v>
      </c>
      <c r="CK208" s="618" t="s">
        <v>67</v>
      </c>
      <c r="CL208" s="618" t="s">
        <v>67</v>
      </c>
      <c r="CM208" s="618" t="s">
        <v>67</v>
      </c>
      <c r="CN208" s="619" t="s">
        <v>67</v>
      </c>
      <c r="CO208" s="620" t="s">
        <v>67</v>
      </c>
      <c r="CP208" s="762" t="s">
        <v>67</v>
      </c>
      <c r="CQ208" s="620" t="s">
        <v>67</v>
      </c>
      <c r="CR208" s="621" t="s">
        <v>67</v>
      </c>
      <c r="CS208" s="627"/>
      <c r="CT208" s="627"/>
      <c r="CU208" s="627"/>
      <c r="CV208" s="627"/>
      <c r="CW208" s="627"/>
      <c r="CX208" s="627"/>
      <c r="CY208" s="627"/>
      <c r="CZ208" s="627"/>
      <c r="DA208" s="627"/>
      <c r="DB208" s="627"/>
      <c r="DC208" s="627"/>
      <c r="DD208" s="627"/>
      <c r="DE208" s="627"/>
      <c r="DF208" s="627"/>
      <c r="DG208" s="627"/>
      <c r="DH208" s="627"/>
      <c r="DI208" s="627"/>
      <c r="DJ208" s="627"/>
      <c r="DK208" s="627"/>
      <c r="DL208" s="627"/>
      <c r="DM208" s="627"/>
      <c r="DN208" s="627"/>
      <c r="DO208" s="627"/>
      <c r="DP208" s="627"/>
      <c r="DQ208" s="627"/>
      <c r="DR208" s="627"/>
      <c r="DS208" s="627"/>
      <c r="DT208" s="627"/>
      <c r="DU208" s="627"/>
      <c r="DV208" s="627"/>
      <c r="DW208" s="627"/>
      <c r="DX208" s="627"/>
      <c r="DY208" s="627"/>
      <c r="DZ208" s="627"/>
      <c r="EA208" s="627"/>
      <c r="EB208" s="627"/>
      <c r="EC208" s="627"/>
      <c r="ED208" s="627"/>
      <c r="EE208" s="627"/>
      <c r="EF208" s="627"/>
      <c r="EG208" s="627"/>
      <c r="EH208" s="627"/>
      <c r="EI208" s="627"/>
      <c r="EJ208" s="627"/>
      <c r="EK208" s="627"/>
      <c r="EL208" s="627"/>
      <c r="EM208" s="627"/>
      <c r="EN208" s="627"/>
      <c r="EO208" s="627"/>
      <c r="EP208" s="627"/>
      <c r="EQ208" s="627"/>
      <c r="ER208" s="627"/>
      <c r="ES208" s="627"/>
      <c r="ET208" s="627"/>
      <c r="EU208" s="627"/>
      <c r="EV208" s="627"/>
      <c r="EW208" s="627"/>
      <c r="EX208" s="627"/>
      <c r="EY208" s="627"/>
      <c r="EZ208" s="627"/>
      <c r="FA208" s="627"/>
      <c r="FB208" s="627"/>
      <c r="FC208" s="627"/>
      <c r="FD208" s="627"/>
      <c r="FE208" s="627"/>
      <c r="FF208" s="627"/>
      <c r="FG208" s="627"/>
      <c r="FH208" s="627"/>
      <c r="FI208" s="627"/>
      <c r="FJ208" s="627"/>
      <c r="FK208" s="627"/>
      <c r="FL208" s="627"/>
      <c r="FM208" s="627"/>
      <c r="FN208" s="627"/>
      <c r="FO208" s="627"/>
      <c r="FP208" s="627"/>
      <c r="FQ208" s="627"/>
      <c r="FR208" s="627"/>
      <c r="FS208" s="627"/>
      <c r="FT208" s="627"/>
      <c r="FU208" s="627"/>
      <c r="FV208" s="627"/>
      <c r="FW208" s="627"/>
      <c r="FX208" s="627"/>
      <c r="FY208" s="627"/>
      <c r="FZ208" s="627"/>
      <c r="GA208" s="627"/>
      <c r="GB208" s="627"/>
      <c r="GC208" s="627"/>
      <c r="GD208" s="627"/>
      <c r="GE208" s="627"/>
      <c r="GF208" s="627"/>
      <c r="GG208" s="627"/>
      <c r="GH208" s="627"/>
      <c r="GI208" s="627"/>
      <c r="GJ208" s="627"/>
      <c r="GK208" s="627"/>
      <c r="GL208" s="627"/>
      <c r="GM208" s="627"/>
      <c r="GN208" s="627"/>
      <c r="GO208" s="627"/>
      <c r="GP208" s="627"/>
      <c r="GQ208" s="627"/>
      <c r="GR208" s="627"/>
      <c r="GS208" s="627"/>
      <c r="GT208" s="627"/>
      <c r="GU208" s="627"/>
      <c r="GV208" s="627"/>
      <c r="GW208" s="627"/>
      <c r="GX208" s="627"/>
      <c r="GY208" s="627"/>
      <c r="GZ208" s="627"/>
      <c r="HA208" s="627"/>
      <c r="HB208" s="627"/>
      <c r="HC208" s="627"/>
      <c r="HD208" s="627"/>
      <c r="HE208" s="627"/>
      <c r="HF208" s="627"/>
      <c r="HG208" s="627"/>
      <c r="HH208" s="627"/>
      <c r="HI208" s="627"/>
      <c r="HJ208" s="627"/>
      <c r="HK208" s="627"/>
      <c r="HL208" s="627"/>
      <c r="HM208" s="627"/>
      <c r="HN208" s="627"/>
      <c r="HO208" s="627"/>
      <c r="HP208" s="627"/>
      <c r="HQ208" s="627"/>
      <c r="HR208" s="627"/>
      <c r="HS208" s="627"/>
      <c r="HT208" s="627"/>
      <c r="HU208" s="627"/>
      <c r="HV208" s="627"/>
      <c r="HW208" s="627"/>
      <c r="HX208" s="627"/>
      <c r="HY208" s="627"/>
      <c r="HZ208" s="627"/>
      <c r="IA208" s="627"/>
      <c r="IB208" s="627"/>
      <c r="IC208" s="627"/>
      <c r="ID208" s="627"/>
      <c r="IE208" s="627"/>
      <c r="IF208" s="627"/>
      <c r="IG208" s="627"/>
      <c r="IH208" s="627"/>
      <c r="II208" s="627"/>
      <c r="IJ208" s="627"/>
      <c r="IK208" s="627"/>
      <c r="IL208" s="627"/>
      <c r="IM208" s="627"/>
      <c r="IN208" s="627"/>
      <c r="IO208" s="627"/>
      <c r="IP208" s="627"/>
      <c r="IQ208" s="627"/>
      <c r="IR208" s="627"/>
      <c r="IS208" s="627"/>
      <c r="IT208" s="627"/>
      <c r="IU208" s="627"/>
      <c r="IV208" s="627"/>
      <c r="IW208" s="627"/>
      <c r="IX208" s="627"/>
      <c r="IY208" s="627"/>
      <c r="IZ208" s="627"/>
      <c r="JA208" s="627"/>
      <c r="JB208" s="627"/>
      <c r="JC208" s="627"/>
      <c r="JD208" s="627"/>
      <c r="JE208" s="627"/>
      <c r="JF208" s="627"/>
      <c r="JG208" s="627"/>
      <c r="JH208" s="627"/>
      <c r="JI208" s="627"/>
      <c r="JJ208" s="627"/>
      <c r="JK208" s="627"/>
      <c r="JL208" s="627"/>
      <c r="JM208" s="627"/>
      <c r="JN208" s="627"/>
      <c r="JO208" s="627"/>
      <c r="JP208" s="627"/>
      <c r="JQ208" s="627"/>
      <c r="JR208" s="627"/>
      <c r="JS208" s="627"/>
      <c r="JT208" s="627"/>
      <c r="JU208" s="627"/>
      <c r="JV208" s="627"/>
      <c r="JW208" s="627"/>
      <c r="JX208" s="627"/>
      <c r="JY208" s="627"/>
      <c r="JZ208" s="627"/>
      <c r="KA208" s="627"/>
      <c r="KB208" s="627"/>
      <c r="KC208" s="627"/>
      <c r="KD208" s="627"/>
      <c r="KE208" s="627"/>
      <c r="KF208" s="627"/>
      <c r="KG208" s="627"/>
      <c r="KH208" s="627"/>
      <c r="KI208" s="627"/>
      <c r="KJ208" s="627"/>
      <c r="KK208" s="627"/>
      <c r="KL208" s="627"/>
      <c r="KM208" s="627"/>
      <c r="KN208" s="627"/>
      <c r="KO208" s="627"/>
      <c r="KP208" s="627"/>
      <c r="KQ208" s="627"/>
      <c r="KR208" s="627"/>
      <c r="KS208" s="627"/>
      <c r="KT208" s="627"/>
      <c r="KU208" s="627"/>
      <c r="KV208" s="627"/>
      <c r="KW208" s="627"/>
      <c r="KX208" s="627"/>
      <c r="KY208" s="627"/>
      <c r="KZ208" s="627"/>
      <c r="LA208" s="627"/>
      <c r="LB208" s="627"/>
      <c r="LC208" s="627"/>
      <c r="LD208" s="627"/>
      <c r="LE208" s="627"/>
      <c r="LF208" s="627"/>
      <c r="LG208" s="627"/>
      <c r="LH208" s="627"/>
      <c r="LI208" s="627"/>
      <c r="LJ208" s="627"/>
      <c r="LK208" s="627"/>
      <c r="LL208" s="627"/>
      <c r="LM208" s="627"/>
      <c r="LN208" s="627"/>
      <c r="LO208" s="627"/>
      <c r="LP208" s="627"/>
      <c r="LQ208" s="627"/>
      <c r="LR208" s="627"/>
      <c r="LS208" s="627"/>
      <c r="LT208" s="627"/>
      <c r="LU208" s="627"/>
      <c r="LV208" s="627"/>
      <c r="LW208" s="627"/>
      <c r="LX208" s="627"/>
      <c r="LY208" s="627"/>
      <c r="LZ208" s="627"/>
      <c r="MA208" s="627"/>
      <c r="MB208" s="627"/>
      <c r="MC208" s="627"/>
      <c r="MD208" s="627"/>
      <c r="ME208" s="627"/>
      <c r="MF208" s="627"/>
      <c r="MG208" s="627"/>
      <c r="MH208" s="627"/>
      <c r="MI208" s="627"/>
      <c r="MJ208" s="627"/>
      <c r="MK208" s="627"/>
      <c r="ML208" s="627"/>
      <c r="MM208" s="627"/>
      <c r="MN208" s="627"/>
      <c r="MO208" s="627"/>
      <c r="MP208" s="627"/>
      <c r="MQ208" s="627"/>
      <c r="MR208" s="627"/>
      <c r="MS208" s="627"/>
      <c r="MT208" s="627"/>
      <c r="MU208" s="627"/>
      <c r="MV208" s="627"/>
      <c r="MW208" s="627"/>
      <c r="MX208" s="627"/>
      <c r="MY208" s="627"/>
      <c r="MZ208" s="627"/>
      <c r="NA208" s="627"/>
      <c r="NB208" s="627"/>
      <c r="NC208" s="627"/>
      <c r="ND208" s="627"/>
      <c r="NE208" s="627"/>
      <c r="NF208" s="627"/>
      <c r="NG208" s="627"/>
      <c r="NH208" s="627"/>
      <c r="NI208" s="627"/>
      <c r="NJ208" s="627"/>
      <c r="NK208" s="627"/>
      <c r="NL208" s="627"/>
      <c r="NM208" s="627"/>
      <c r="NN208" s="627"/>
      <c r="NO208" s="627"/>
      <c r="NP208" s="627"/>
      <c r="NQ208" s="627"/>
      <c r="NR208" s="627"/>
      <c r="NS208" s="627"/>
      <c r="NT208" s="627"/>
      <c r="NU208" s="627"/>
      <c r="NV208" s="627"/>
      <c r="NW208" s="627"/>
      <c r="NX208" s="627"/>
      <c r="NY208" s="627"/>
      <c r="NZ208" s="627"/>
      <c r="OA208" s="627"/>
      <c r="OB208" s="627"/>
      <c r="OC208" s="627"/>
      <c r="OD208" s="627"/>
      <c r="OE208" s="627"/>
      <c r="OF208" s="627"/>
      <c r="OG208" s="627"/>
      <c r="OH208" s="627"/>
      <c r="OI208" s="627"/>
      <c r="OJ208" s="627"/>
      <c r="OK208" s="627"/>
      <c r="OL208" s="627"/>
      <c r="OM208" s="627"/>
      <c r="ON208" s="627"/>
      <c r="OO208" s="627"/>
      <c r="OP208" s="627"/>
      <c r="OQ208" s="627"/>
      <c r="OR208" s="627"/>
      <c r="OS208" s="627"/>
      <c r="OT208" s="627"/>
      <c r="OU208" s="627"/>
      <c r="OV208" s="627"/>
      <c r="OW208" s="627"/>
      <c r="OX208" s="627"/>
      <c r="OY208" s="627"/>
      <c r="OZ208" s="627"/>
      <c r="PA208" s="627"/>
      <c r="PB208" s="627"/>
      <c r="PC208" s="627"/>
      <c r="PD208" s="627"/>
      <c r="PE208" s="627"/>
      <c r="PF208" s="627"/>
      <c r="PG208" s="627"/>
      <c r="PH208" s="627"/>
      <c r="PI208" s="627"/>
      <c r="PJ208" s="627"/>
      <c r="PK208" s="627"/>
      <c r="PL208" s="627"/>
      <c r="PM208" s="627"/>
      <c r="PN208" s="627"/>
      <c r="PO208" s="627"/>
      <c r="PP208" s="627"/>
      <c r="PQ208" s="627"/>
      <c r="PR208" s="627"/>
      <c r="PS208" s="627"/>
      <c r="PT208" s="627"/>
      <c r="PU208" s="627"/>
      <c r="PV208" s="627"/>
      <c r="PW208" s="627"/>
      <c r="PX208" s="627"/>
      <c r="PY208" s="627"/>
      <c r="PZ208" s="627"/>
      <c r="QA208" s="627"/>
      <c r="QB208" s="627"/>
      <c r="QC208" s="627"/>
      <c r="QD208" s="627"/>
      <c r="QE208" s="627"/>
      <c r="QF208" s="627"/>
      <c r="QG208" s="627"/>
      <c r="QH208" s="627"/>
      <c r="QI208" s="627"/>
      <c r="QJ208" s="627"/>
      <c r="QK208" s="627"/>
      <c r="QL208" s="627"/>
      <c r="QM208" s="627"/>
      <c r="QN208" s="627"/>
      <c r="QO208" s="627"/>
      <c r="QP208" s="627"/>
      <c r="QQ208" s="627"/>
      <c r="QR208" s="627"/>
      <c r="QS208" s="627"/>
      <c r="QT208" s="627"/>
      <c r="QU208" s="627"/>
      <c r="QV208" s="627"/>
      <c r="QW208" s="627"/>
      <c r="QX208" s="627"/>
      <c r="QY208" s="627"/>
      <c r="QZ208" s="627"/>
      <c r="RA208" s="627"/>
      <c r="RB208" s="627"/>
      <c r="RC208" s="627"/>
      <c r="RD208" s="627"/>
      <c r="RE208" s="627"/>
      <c r="RF208" s="627"/>
      <c r="RG208" s="627"/>
      <c r="RH208" s="627"/>
      <c r="RI208" s="627"/>
      <c r="RJ208" s="627"/>
      <c r="RK208" s="627"/>
      <c r="RL208" s="627"/>
      <c r="RM208" s="627"/>
      <c r="RN208" s="627"/>
      <c r="RO208" s="627"/>
      <c r="RP208" s="627"/>
      <c r="RQ208" s="627"/>
      <c r="RR208" s="627"/>
      <c r="RS208" s="627"/>
      <c r="RT208" s="627"/>
      <c r="RU208" s="627"/>
      <c r="RV208" s="627"/>
      <c r="RW208" s="627"/>
      <c r="RX208" s="627"/>
      <c r="RY208" s="627"/>
      <c r="RZ208" s="627"/>
      <c r="SA208" s="627"/>
      <c r="SB208" s="627"/>
      <c r="SC208" s="627"/>
      <c r="SD208" s="627"/>
      <c r="SE208" s="627"/>
      <c r="SF208" s="627"/>
      <c r="SG208" s="627"/>
      <c r="SH208" s="627"/>
      <c r="SI208" s="627"/>
      <c r="SJ208" s="627"/>
      <c r="SK208" s="627"/>
      <c r="SL208" s="627"/>
      <c r="SM208" s="627"/>
      <c r="SN208" s="627"/>
      <c r="SO208" s="627"/>
      <c r="SP208" s="627"/>
      <c r="SQ208" s="627"/>
      <c r="SR208" s="627"/>
      <c r="SS208" s="627"/>
      <c r="ST208" s="627"/>
      <c r="SU208" s="627"/>
      <c r="SV208" s="627"/>
      <c r="SW208" s="627"/>
      <c r="SX208" s="627"/>
      <c r="SY208" s="627"/>
      <c r="SZ208" s="627"/>
      <c r="TA208" s="627"/>
      <c r="TB208" s="627"/>
      <c r="TC208" s="627"/>
      <c r="TD208" s="627"/>
      <c r="TE208" s="627"/>
      <c r="TF208" s="627"/>
      <c r="TG208" s="627"/>
      <c r="TH208" s="627"/>
      <c r="TI208" s="627"/>
      <c r="TJ208" s="627"/>
      <c r="TK208" s="627"/>
      <c r="TL208" s="627"/>
      <c r="TM208" s="627"/>
      <c r="TN208" s="627"/>
      <c r="TO208" s="627"/>
      <c r="TP208" s="627"/>
      <c r="TQ208" s="627"/>
      <c r="TR208" s="627"/>
      <c r="TS208" s="627"/>
      <c r="TT208" s="627"/>
      <c r="TU208" s="627"/>
      <c r="TV208" s="627"/>
      <c r="TW208" s="627"/>
      <c r="TX208" s="627"/>
      <c r="TY208" s="627"/>
      <c r="TZ208" s="627"/>
      <c r="UA208" s="627"/>
      <c r="UB208" s="627"/>
      <c r="UC208" s="627"/>
      <c r="UD208" s="627"/>
      <c r="UE208" s="627"/>
      <c r="UF208" s="627"/>
      <c r="UG208" s="627"/>
      <c r="UH208" s="627"/>
      <c r="UI208" s="627"/>
      <c r="UJ208" s="627"/>
      <c r="UK208" s="627"/>
      <c r="UL208" s="627"/>
      <c r="UM208" s="627"/>
      <c r="UN208" s="627"/>
      <c r="UO208" s="627"/>
      <c r="UP208" s="627"/>
      <c r="UQ208" s="627"/>
      <c r="UR208" s="627"/>
      <c r="US208" s="627"/>
      <c r="UT208" s="627"/>
      <c r="UU208" s="627"/>
      <c r="UV208" s="627"/>
      <c r="UW208" s="627"/>
      <c r="UX208" s="627"/>
      <c r="UY208" s="627"/>
      <c r="UZ208" s="627"/>
      <c r="VA208" s="627"/>
      <c r="VB208" s="627"/>
      <c r="VC208" s="627"/>
      <c r="VD208" s="627"/>
      <c r="VE208" s="627"/>
      <c r="VF208" s="627"/>
      <c r="VG208" s="627"/>
      <c r="VH208" s="627"/>
      <c r="VI208" s="627"/>
      <c r="VJ208" s="627"/>
      <c r="VK208" s="627"/>
      <c r="VL208" s="627"/>
      <c r="VM208" s="627"/>
      <c r="VN208" s="627"/>
      <c r="VO208" s="627"/>
      <c r="VP208" s="627"/>
      <c r="VQ208" s="627"/>
      <c r="VR208" s="627"/>
      <c r="VS208" s="627"/>
      <c r="VT208" s="627"/>
      <c r="VU208" s="627"/>
      <c r="VV208" s="627"/>
      <c r="VW208" s="627"/>
      <c r="VX208" s="627"/>
      <c r="VY208" s="627"/>
      <c r="VZ208" s="627"/>
      <c r="WA208" s="627"/>
      <c r="WB208" s="627"/>
      <c r="WC208" s="627"/>
      <c r="WD208" s="627"/>
      <c r="WE208" s="627"/>
      <c r="WF208" s="627"/>
      <c r="WG208" s="627"/>
      <c r="WH208" s="627"/>
      <c r="WI208" s="627"/>
      <c r="WJ208" s="627"/>
      <c r="WK208" s="627"/>
      <c r="WL208" s="627"/>
      <c r="WM208" s="627"/>
      <c r="WN208" s="627"/>
      <c r="WO208" s="627"/>
      <c r="WP208" s="627"/>
      <c r="WQ208" s="627"/>
      <c r="WR208" s="627"/>
      <c r="WS208" s="627"/>
      <c r="WT208" s="627"/>
      <c r="WU208" s="627"/>
      <c r="WV208" s="627"/>
      <c r="WW208" s="627"/>
      <c r="WX208" s="627"/>
      <c r="WY208" s="627"/>
      <c r="WZ208" s="627"/>
      <c r="XA208" s="627"/>
      <c r="XB208" s="627"/>
      <c r="XC208" s="627"/>
      <c r="XD208" s="627"/>
      <c r="XE208" s="627"/>
      <c r="XF208" s="627"/>
      <c r="XG208" s="627"/>
      <c r="XH208" s="627"/>
      <c r="XI208" s="627"/>
      <c r="XJ208" s="627"/>
      <c r="XK208" s="627"/>
      <c r="XL208" s="627"/>
      <c r="XM208" s="627"/>
      <c r="XN208" s="627"/>
      <c r="XO208" s="627"/>
      <c r="XP208" s="627"/>
      <c r="XQ208" s="627"/>
      <c r="XR208" s="627"/>
      <c r="XS208" s="627"/>
      <c r="XT208" s="627"/>
      <c r="XU208" s="627"/>
      <c r="XV208" s="627"/>
      <c r="XW208" s="627"/>
      <c r="XX208" s="627"/>
      <c r="XY208" s="627"/>
      <c r="XZ208" s="627"/>
      <c r="YA208" s="627"/>
      <c r="YB208" s="627"/>
      <c r="YC208" s="627"/>
      <c r="YD208" s="627"/>
      <c r="YE208" s="627"/>
      <c r="YF208" s="627"/>
      <c r="YG208" s="627"/>
      <c r="YH208" s="627"/>
      <c r="YI208" s="627"/>
      <c r="YJ208" s="627"/>
      <c r="YK208" s="627"/>
      <c r="YL208" s="627"/>
      <c r="YM208" s="627"/>
      <c r="YN208" s="627"/>
      <c r="YO208" s="627"/>
      <c r="YP208" s="627"/>
      <c r="YQ208" s="627"/>
      <c r="YR208" s="627"/>
      <c r="YS208" s="627"/>
      <c r="YT208" s="627"/>
      <c r="YU208" s="627"/>
      <c r="YV208" s="627"/>
      <c r="YW208" s="627"/>
      <c r="YX208" s="627"/>
      <c r="YY208" s="627"/>
      <c r="YZ208" s="627"/>
      <c r="ZA208" s="627"/>
      <c r="ZB208" s="627"/>
      <c r="ZC208" s="627"/>
      <c r="ZD208" s="627"/>
      <c r="ZE208" s="627"/>
      <c r="ZF208" s="627"/>
      <c r="ZG208" s="627"/>
      <c r="ZH208" s="627"/>
      <c r="ZI208" s="627"/>
      <c r="ZJ208" s="627"/>
      <c r="ZK208" s="627"/>
      <c r="ZL208" s="627"/>
      <c r="ZM208" s="627"/>
      <c r="ZN208" s="627"/>
      <c r="ZO208" s="627"/>
      <c r="ZP208" s="627"/>
      <c r="ZQ208" s="627"/>
      <c r="ZR208" s="627"/>
      <c r="ZS208" s="627"/>
      <c r="ZT208" s="627"/>
      <c r="ZU208" s="627"/>
      <c r="ZV208" s="627"/>
      <c r="ZW208" s="627"/>
      <c r="ZX208" s="627"/>
      <c r="ZY208" s="627"/>
      <c r="ZZ208" s="627"/>
      <c r="AAA208" s="627"/>
      <c r="AAB208" s="627"/>
      <c r="AAC208" s="627"/>
      <c r="AAD208" s="627"/>
      <c r="AAE208" s="627"/>
      <c r="AAF208" s="627"/>
      <c r="AAG208" s="627"/>
      <c r="AAH208" s="627"/>
      <c r="AAI208" s="627"/>
      <c r="AAJ208" s="627"/>
      <c r="AAK208" s="627"/>
      <c r="AAL208" s="627"/>
      <c r="AAM208" s="627"/>
      <c r="AAN208" s="627"/>
      <c r="AAO208" s="627"/>
      <c r="AAP208" s="627"/>
      <c r="AAQ208" s="627"/>
      <c r="AAR208" s="627"/>
      <c r="AAS208" s="627"/>
      <c r="AAT208" s="627"/>
      <c r="AAU208" s="627"/>
      <c r="AAV208" s="627"/>
      <c r="AAW208" s="627"/>
      <c r="AAX208" s="627"/>
      <c r="AAY208" s="627"/>
      <c r="AAZ208" s="627"/>
      <c r="ABA208" s="627"/>
      <c r="ABB208" s="627"/>
      <c r="ABC208" s="627"/>
      <c r="ABD208" s="627"/>
      <c r="ABE208" s="627"/>
      <c r="ABF208" s="627"/>
      <c r="ABG208" s="627"/>
      <c r="ABH208" s="627"/>
      <c r="ABI208" s="627"/>
      <c r="ABJ208" s="627"/>
      <c r="ABK208" s="627"/>
      <c r="ABL208" s="627"/>
      <c r="ABM208" s="627"/>
      <c r="ABN208" s="627"/>
      <c r="ABO208" s="627"/>
      <c r="ABP208" s="627"/>
      <c r="ABQ208" s="627"/>
      <c r="ABR208" s="627"/>
      <c r="ABS208" s="627"/>
      <c r="ABT208" s="627"/>
      <c r="ABU208" s="627"/>
      <c r="ABV208" s="627"/>
      <c r="ABW208" s="627"/>
      <c r="ABX208" s="627"/>
      <c r="ABY208" s="627"/>
      <c r="ABZ208" s="627"/>
      <c r="ACA208" s="627"/>
      <c r="ACB208" s="627"/>
      <c r="ACC208" s="627"/>
      <c r="ACD208" s="627"/>
      <c r="ACE208" s="627"/>
      <c r="ACF208" s="627"/>
      <c r="ACG208" s="627"/>
      <c r="ACH208" s="627"/>
      <c r="ACI208" s="627"/>
      <c r="ACJ208" s="627"/>
      <c r="ACK208" s="627"/>
      <c r="ACL208" s="627"/>
      <c r="ACM208" s="627"/>
      <c r="ACN208" s="627"/>
      <c r="ACO208" s="627"/>
      <c r="ACP208" s="627"/>
      <c r="ACQ208" s="627"/>
      <c r="ACR208" s="627"/>
      <c r="ACS208" s="627"/>
      <c r="ACT208" s="627"/>
      <c r="ACU208" s="627"/>
      <c r="ACV208" s="627"/>
      <c r="ACW208" s="627"/>
      <c r="ACX208" s="627"/>
      <c r="ACY208" s="627"/>
      <c r="ACZ208" s="627"/>
      <c r="ADA208" s="627"/>
      <c r="ADB208" s="627"/>
      <c r="ADC208" s="627"/>
      <c r="ADD208" s="627"/>
      <c r="ADE208" s="627"/>
      <c r="ADF208" s="627"/>
      <c r="ADG208" s="627"/>
      <c r="ADH208" s="627"/>
      <c r="ADI208" s="627"/>
      <c r="ADJ208" s="627"/>
      <c r="ADK208" s="627"/>
      <c r="ADL208" s="627"/>
      <c r="ADM208" s="627"/>
      <c r="ADN208" s="627"/>
      <c r="ADO208" s="627"/>
      <c r="ADP208" s="627"/>
      <c r="ADQ208" s="627"/>
      <c r="ADR208" s="627"/>
      <c r="ADS208" s="627"/>
      <c r="ADT208" s="627"/>
      <c r="ADU208" s="627"/>
      <c r="ADV208" s="627"/>
      <c r="ADW208" s="627"/>
      <c r="ADX208" s="627"/>
      <c r="ADY208" s="627"/>
      <c r="ADZ208" s="627"/>
      <c r="AEA208" s="627"/>
      <c r="AEB208" s="627"/>
      <c r="AEC208" s="627"/>
      <c r="AED208" s="627"/>
      <c r="AEE208" s="627"/>
      <c r="AEF208" s="627"/>
      <c r="AEG208" s="627"/>
      <c r="AEH208" s="627"/>
      <c r="AEI208" s="627"/>
      <c r="AEJ208" s="627"/>
      <c r="AEK208" s="627"/>
      <c r="AEL208" s="627"/>
      <c r="AEM208" s="627"/>
      <c r="AEN208" s="627"/>
      <c r="AEO208" s="627"/>
      <c r="AEP208" s="627"/>
      <c r="AEQ208" s="627"/>
      <c r="AER208" s="627"/>
      <c r="AES208" s="627"/>
      <c r="AET208" s="627"/>
      <c r="AEU208" s="627"/>
      <c r="AEV208" s="627"/>
      <c r="AEW208" s="627"/>
      <c r="AEX208" s="627"/>
      <c r="AEY208" s="627"/>
      <c r="AEZ208" s="627"/>
      <c r="AFA208" s="627"/>
      <c r="AFB208" s="627"/>
      <c r="AFC208" s="627"/>
      <c r="AFD208" s="627"/>
      <c r="AFE208" s="627"/>
      <c r="AFF208" s="627"/>
      <c r="AFG208" s="627"/>
      <c r="AFH208" s="627"/>
      <c r="AFI208" s="627"/>
      <c r="AFJ208" s="627"/>
      <c r="AFK208" s="627"/>
      <c r="AFL208" s="627"/>
      <c r="AFM208" s="627"/>
      <c r="AFN208" s="627"/>
      <c r="AFO208" s="627"/>
      <c r="AFP208" s="627"/>
      <c r="AFQ208" s="627"/>
      <c r="AFR208" s="627"/>
      <c r="AFS208" s="627"/>
      <c r="AFT208" s="627"/>
      <c r="AFU208" s="627"/>
      <c r="AFV208" s="627"/>
      <c r="AFW208" s="627"/>
      <c r="AFX208" s="627"/>
      <c r="AFY208" s="627"/>
      <c r="AFZ208" s="627"/>
      <c r="AGA208" s="627"/>
      <c r="AGB208" s="627"/>
      <c r="AGC208" s="627"/>
      <c r="AGD208" s="627"/>
      <c r="AGE208" s="627"/>
      <c r="AGF208" s="627"/>
      <c r="AGG208" s="627"/>
      <c r="AGH208" s="627"/>
      <c r="AGI208" s="627"/>
      <c r="AGJ208" s="627"/>
      <c r="AGK208" s="627"/>
      <c r="AGL208" s="627"/>
      <c r="AGM208" s="627"/>
      <c r="AGN208" s="627"/>
      <c r="AGO208" s="627"/>
      <c r="AGP208" s="627"/>
      <c r="AGQ208" s="627"/>
      <c r="AGR208" s="627"/>
      <c r="AGS208" s="627"/>
      <c r="AGT208" s="627"/>
      <c r="AGU208" s="627"/>
      <c r="AGV208" s="627"/>
      <c r="AGW208" s="627"/>
      <c r="AGX208" s="627"/>
      <c r="AGY208" s="627"/>
      <c r="AGZ208" s="627"/>
      <c r="AHA208" s="627"/>
      <c r="AHB208" s="627"/>
      <c r="AHC208" s="627"/>
      <c r="AHD208" s="627"/>
      <c r="AHE208" s="627"/>
      <c r="AHF208" s="627"/>
      <c r="AHG208" s="627"/>
      <c r="AHH208" s="627"/>
      <c r="AHI208" s="627"/>
      <c r="AHJ208" s="627"/>
      <c r="AHK208" s="627"/>
      <c r="AHL208" s="627"/>
      <c r="AHM208" s="627"/>
      <c r="AHN208" s="627"/>
      <c r="AHO208" s="627"/>
      <c r="AHP208" s="627"/>
      <c r="AHQ208" s="627"/>
      <c r="AHR208" s="627"/>
      <c r="AHS208" s="627"/>
      <c r="AHT208" s="627"/>
      <c r="AHU208" s="627"/>
      <c r="AHV208" s="627"/>
      <c r="AHW208" s="627"/>
      <c r="AHX208" s="627"/>
      <c r="AHY208" s="627"/>
      <c r="AHZ208" s="627"/>
      <c r="AIA208" s="627"/>
      <c r="AIB208" s="627"/>
      <c r="AIC208" s="627"/>
      <c r="AID208" s="627"/>
      <c r="AIE208" s="627"/>
      <c r="AIF208" s="627"/>
      <c r="AIG208" s="627"/>
      <c r="AIH208" s="627"/>
      <c r="AII208" s="627"/>
      <c r="AIJ208" s="627"/>
      <c r="AIK208" s="627"/>
      <c r="AIL208" s="627"/>
      <c r="AIM208" s="627"/>
      <c r="AIN208" s="627"/>
      <c r="AIO208" s="627"/>
      <c r="AIP208" s="627"/>
      <c r="AIQ208" s="627"/>
      <c r="AIR208" s="627"/>
      <c r="AIS208" s="627"/>
      <c r="AIT208" s="627"/>
      <c r="AIU208" s="627"/>
      <c r="AIV208" s="627"/>
      <c r="AIW208" s="627"/>
      <c r="AIX208" s="627"/>
      <c r="AIY208" s="627"/>
      <c r="AIZ208" s="627"/>
      <c r="AJA208" s="627"/>
      <c r="AJB208" s="627"/>
      <c r="AJC208" s="627"/>
      <c r="AJD208" s="627"/>
      <c r="AJE208" s="627"/>
      <c r="AJF208" s="627"/>
      <c r="AJG208" s="627"/>
      <c r="AJH208" s="627"/>
      <c r="AJI208" s="627"/>
      <c r="AJJ208" s="627"/>
      <c r="AJK208" s="627"/>
      <c r="AJL208" s="627"/>
      <c r="AJM208" s="627"/>
      <c r="AJN208" s="627"/>
      <c r="AJO208" s="627"/>
      <c r="AJP208" s="627"/>
      <c r="AJQ208" s="627"/>
      <c r="AJR208" s="627"/>
      <c r="AJS208" s="627"/>
      <c r="AJT208" s="627"/>
      <c r="AJU208" s="627"/>
      <c r="AJV208" s="627"/>
      <c r="AJW208" s="627"/>
      <c r="AJX208" s="627"/>
      <c r="AJY208" s="627"/>
      <c r="AJZ208" s="627"/>
      <c r="AKA208" s="627"/>
      <c r="AKB208" s="627"/>
      <c r="AKC208" s="627"/>
      <c r="AKD208" s="627"/>
      <c r="AKE208" s="627"/>
      <c r="AKF208" s="627"/>
      <c r="AKG208" s="627"/>
      <c r="AKH208" s="627"/>
      <c r="AKI208" s="627"/>
      <c r="AKJ208" s="627"/>
      <c r="AKK208" s="627"/>
      <c r="AKL208" s="627"/>
      <c r="AKM208" s="627"/>
      <c r="AKN208" s="627"/>
      <c r="AKO208" s="627"/>
      <c r="AKP208" s="627"/>
      <c r="AKQ208" s="627"/>
      <c r="AKR208" s="627"/>
      <c r="AKS208" s="627"/>
      <c r="AKT208" s="627"/>
      <c r="AKU208" s="627"/>
      <c r="AKV208" s="627"/>
      <c r="AKW208" s="627"/>
      <c r="AKX208" s="627"/>
      <c r="AKY208" s="627"/>
      <c r="AKZ208" s="627"/>
      <c r="ALA208" s="627"/>
      <c r="ALB208" s="627"/>
      <c r="ALC208" s="627"/>
      <c r="ALD208" s="627"/>
      <c r="ALE208" s="627"/>
      <c r="ALF208" s="627"/>
      <c r="ALG208" s="627"/>
      <c r="ALH208" s="627"/>
      <c r="ALI208" s="627"/>
      <c r="ALJ208" s="627"/>
      <c r="ALK208" s="627"/>
      <c r="ALL208" s="627"/>
      <c r="ALM208" s="627"/>
      <c r="ALN208" s="627"/>
      <c r="ALO208" s="627"/>
      <c r="ALP208" s="627"/>
      <c r="ALQ208" s="627"/>
      <c r="ALR208" s="627"/>
      <c r="ALS208" s="627"/>
      <c r="ALT208" s="627"/>
      <c r="ALU208" s="627"/>
      <c r="ALV208" s="627"/>
      <c r="ALW208" s="627"/>
      <c r="ALX208" s="627"/>
      <c r="ALY208" s="627"/>
      <c r="ALZ208" s="627"/>
      <c r="AMA208" s="627"/>
      <c r="AMB208" s="627"/>
      <c r="AMC208" s="627"/>
      <c r="AMD208" s="627"/>
      <c r="AME208" s="627"/>
      <c r="AMF208" s="627"/>
      <c r="AMG208" s="627"/>
      <c r="AMH208" s="627"/>
      <c r="AMI208" s="627"/>
      <c r="AMJ208" s="627"/>
      <c r="AMK208" s="627"/>
      <c r="AML208" s="627"/>
      <c r="AMM208" s="627"/>
      <c r="AMN208" s="627"/>
      <c r="AMO208" s="627"/>
      <c r="AMP208" s="627"/>
      <c r="AMQ208" s="627"/>
      <c r="AMR208" s="627"/>
      <c r="AMS208" s="627"/>
      <c r="AMT208" s="627"/>
      <c r="AMU208" s="627"/>
      <c r="AMV208" s="627"/>
      <c r="AMW208" s="627"/>
      <c r="AMX208" s="627"/>
      <c r="AMY208" s="627"/>
      <c r="AMZ208" s="627"/>
      <c r="ANA208" s="627"/>
      <c r="ANB208" s="627"/>
      <c r="ANC208" s="627"/>
      <c r="AND208" s="627"/>
      <c r="ANE208" s="627"/>
      <c r="ANF208" s="627"/>
      <c r="ANG208" s="627"/>
      <c r="ANH208" s="627"/>
      <c r="ANI208" s="627"/>
      <c r="ANJ208" s="627"/>
      <c r="ANK208" s="627"/>
      <c r="ANL208" s="627"/>
      <c r="ANM208" s="627"/>
      <c r="ANN208" s="627"/>
      <c r="ANO208" s="627"/>
      <c r="ANP208" s="627"/>
      <c r="ANQ208" s="627"/>
      <c r="ANR208" s="627"/>
      <c r="ANS208" s="627"/>
      <c r="ANT208" s="627"/>
      <c r="ANU208" s="627"/>
      <c r="ANV208" s="627"/>
      <c r="ANW208" s="627"/>
      <c r="ANX208" s="627"/>
      <c r="ANY208" s="627"/>
      <c r="ANZ208" s="627"/>
      <c r="AOA208" s="627"/>
      <c r="AOB208" s="627"/>
      <c r="AOC208" s="627"/>
      <c r="AOD208" s="627"/>
      <c r="AOE208" s="627"/>
      <c r="AOF208" s="627"/>
      <c r="AOG208" s="627"/>
      <c r="AOH208" s="627"/>
      <c r="AOI208" s="627"/>
      <c r="AOJ208" s="627"/>
      <c r="AOK208" s="627"/>
      <c r="AOL208" s="627"/>
      <c r="AOM208" s="627"/>
      <c r="AON208" s="627"/>
      <c r="AOO208" s="627"/>
      <c r="AOP208" s="627"/>
      <c r="AOQ208" s="627"/>
      <c r="AOR208" s="627"/>
      <c r="AOS208" s="627"/>
      <c r="AOT208" s="627"/>
      <c r="AOU208" s="627"/>
      <c r="AOV208" s="627"/>
      <c r="AOW208" s="627"/>
      <c r="AOX208" s="627"/>
      <c r="AOY208" s="627"/>
      <c r="AOZ208" s="627"/>
      <c r="APA208" s="627"/>
      <c r="APB208" s="627"/>
      <c r="APC208" s="627"/>
      <c r="APD208" s="627"/>
      <c r="APE208" s="627"/>
      <c r="APF208" s="627"/>
      <c r="APG208" s="627"/>
      <c r="APH208" s="627"/>
      <c r="API208" s="627"/>
      <c r="APJ208" s="627"/>
      <c r="APK208" s="627"/>
      <c r="APL208" s="627"/>
      <c r="APM208" s="627"/>
      <c r="APN208" s="627"/>
      <c r="APO208" s="627"/>
      <c r="APP208" s="627"/>
      <c r="APQ208" s="627"/>
      <c r="APR208" s="627"/>
      <c r="APS208" s="627"/>
      <c r="APT208" s="627"/>
      <c r="APU208" s="627"/>
      <c r="APV208" s="627"/>
      <c r="APW208" s="627"/>
      <c r="APX208" s="627"/>
      <c r="APY208" s="627"/>
      <c r="APZ208" s="627"/>
      <c r="AQA208" s="627"/>
      <c r="AQB208" s="627"/>
      <c r="AQC208" s="627"/>
      <c r="AQD208" s="627"/>
      <c r="AQE208" s="627"/>
      <c r="AQF208" s="627"/>
      <c r="AQG208" s="627"/>
      <c r="AQH208" s="627"/>
      <c r="AQI208" s="627"/>
      <c r="AQJ208" s="627"/>
      <c r="AQK208" s="627"/>
      <c r="AQL208" s="627"/>
      <c r="AQM208" s="627"/>
      <c r="AQN208" s="627"/>
      <c r="AQO208" s="627"/>
      <c r="AQP208" s="627"/>
      <c r="AQQ208" s="627"/>
      <c r="AQR208" s="627"/>
      <c r="AQS208" s="627"/>
      <c r="AQT208" s="627"/>
      <c r="AQU208" s="627"/>
      <c r="AQV208" s="627"/>
      <c r="AQW208" s="627"/>
      <c r="AQX208" s="627"/>
      <c r="AQY208" s="627"/>
      <c r="AQZ208" s="627"/>
      <c r="ARA208" s="627"/>
      <c r="ARB208" s="627"/>
      <c r="ARC208" s="627"/>
      <c r="ARD208" s="627"/>
      <c r="ARE208" s="627"/>
      <c r="ARF208" s="627"/>
      <c r="ARG208" s="627"/>
      <c r="ARH208" s="627"/>
      <c r="ARI208" s="627"/>
      <c r="ARJ208" s="627"/>
      <c r="ARK208" s="627"/>
      <c r="ARL208" s="627"/>
      <c r="ARM208" s="627"/>
      <c r="ARN208" s="627"/>
      <c r="ARO208" s="627"/>
      <c r="ARP208" s="627"/>
      <c r="ARQ208" s="627"/>
      <c r="ARR208" s="627"/>
      <c r="ARS208" s="627"/>
      <c r="ART208" s="627"/>
      <c r="ARU208" s="627"/>
      <c r="ARV208" s="627"/>
      <c r="ARW208" s="627"/>
      <c r="ARX208" s="627"/>
      <c r="ARY208" s="627"/>
      <c r="ARZ208" s="627"/>
      <c r="ASA208" s="627"/>
      <c r="ASB208" s="627"/>
      <c r="ASC208" s="627"/>
      <c r="ASD208" s="627"/>
      <c r="ASE208" s="627"/>
      <c r="ASF208" s="627"/>
      <c r="ASG208" s="627"/>
      <c r="ASH208" s="627"/>
      <c r="ASI208" s="627"/>
      <c r="ASJ208" s="627"/>
      <c r="ASK208" s="627"/>
      <c r="ASL208" s="627"/>
      <c r="ASM208" s="627"/>
      <c r="ASN208" s="627"/>
      <c r="ASO208" s="627"/>
      <c r="ASP208" s="627"/>
      <c r="ASQ208" s="627"/>
      <c r="ASR208" s="627"/>
      <c r="ASS208" s="627"/>
      <c r="AST208" s="627"/>
      <c r="ASU208" s="627"/>
      <c r="ASV208" s="627"/>
      <c r="ASW208" s="627"/>
      <c r="ASX208" s="627"/>
      <c r="ASY208" s="627"/>
      <c r="ASZ208" s="627"/>
      <c r="ATA208" s="627"/>
      <c r="ATB208" s="627"/>
      <c r="ATC208" s="627"/>
      <c r="ATD208" s="627"/>
      <c r="ATE208" s="627"/>
      <c r="ATF208" s="627"/>
      <c r="ATG208" s="627"/>
      <c r="ATH208" s="627"/>
      <c r="ATI208" s="627"/>
      <c r="ATJ208" s="627"/>
      <c r="ATK208" s="627"/>
      <c r="ATL208" s="627"/>
      <c r="ATM208" s="627"/>
      <c r="ATN208" s="627"/>
      <c r="ATO208" s="627"/>
      <c r="ATP208" s="627"/>
      <c r="ATQ208" s="627"/>
      <c r="ATR208" s="627"/>
      <c r="ATS208" s="627"/>
      <c r="ATT208" s="627"/>
      <c r="ATU208" s="627"/>
      <c r="ATV208" s="627"/>
      <c r="ATW208" s="627"/>
      <c r="ATX208" s="627"/>
      <c r="ATY208" s="627"/>
      <c r="ATZ208" s="627"/>
      <c r="AUA208" s="627"/>
      <c r="AUB208" s="627"/>
      <c r="AUC208" s="627"/>
      <c r="AUD208" s="627"/>
      <c r="AUE208" s="627"/>
      <c r="AUF208" s="627"/>
      <c r="AUG208" s="627"/>
      <c r="AUH208" s="627"/>
      <c r="AUI208" s="627"/>
      <c r="AUJ208" s="627"/>
      <c r="AUK208" s="627"/>
      <c r="AUL208" s="627"/>
      <c r="AUM208" s="627"/>
      <c r="AUN208" s="627"/>
      <c r="AUO208" s="627"/>
      <c r="AUP208" s="627"/>
      <c r="AUQ208" s="627"/>
      <c r="AUR208" s="627"/>
      <c r="AUS208" s="627"/>
      <c r="AUT208" s="627"/>
      <c r="AUU208" s="627"/>
      <c r="AUV208" s="627"/>
      <c r="AUW208" s="627"/>
      <c r="AUX208" s="627"/>
      <c r="AUY208" s="627"/>
      <c r="AUZ208" s="627"/>
      <c r="AVA208" s="627"/>
      <c r="AVB208" s="627"/>
      <c r="AVC208" s="627"/>
      <c r="AVD208" s="627"/>
      <c r="AVE208" s="627"/>
      <c r="AVF208" s="627"/>
      <c r="AVG208" s="627"/>
      <c r="AVH208" s="627"/>
      <c r="AVI208" s="627"/>
      <c r="AVJ208" s="627"/>
      <c r="AVK208" s="627"/>
      <c r="AVL208" s="627"/>
      <c r="AVM208" s="627"/>
      <c r="AVN208" s="627"/>
      <c r="AVO208" s="627"/>
      <c r="AVP208" s="627"/>
      <c r="AVQ208" s="627"/>
      <c r="AVR208" s="627"/>
      <c r="AVS208" s="627"/>
      <c r="AVT208" s="627"/>
      <c r="AVU208" s="627"/>
      <c r="AVV208" s="627"/>
      <c r="AVW208" s="627"/>
      <c r="AVX208" s="627"/>
      <c r="AVY208" s="627"/>
      <c r="AVZ208" s="627"/>
      <c r="AWA208" s="627"/>
      <c r="AWB208" s="627"/>
      <c r="AWC208" s="627"/>
      <c r="AWD208" s="627"/>
      <c r="AWE208" s="627"/>
      <c r="AWF208" s="627"/>
      <c r="AWG208" s="627"/>
      <c r="AWH208" s="627"/>
      <c r="AWI208" s="627"/>
      <c r="AWJ208" s="627"/>
      <c r="AWK208" s="627"/>
      <c r="AWL208" s="627"/>
      <c r="AWM208" s="627"/>
      <c r="AWN208" s="627"/>
      <c r="AWO208" s="627"/>
      <c r="AWP208" s="627"/>
      <c r="AWQ208" s="627"/>
      <c r="AWR208" s="627"/>
      <c r="AWS208" s="627"/>
      <c r="AWT208" s="627"/>
      <c r="AWU208" s="627"/>
      <c r="AWV208" s="627"/>
      <c r="AWW208" s="627"/>
      <c r="AWX208" s="627"/>
      <c r="AWY208" s="627"/>
      <c r="AWZ208" s="627"/>
      <c r="AXA208" s="627"/>
      <c r="AXB208" s="627"/>
      <c r="AXC208" s="627"/>
      <c r="AXD208" s="627"/>
      <c r="AXE208" s="627"/>
      <c r="AXF208" s="627"/>
      <c r="AXG208" s="627"/>
      <c r="AXH208" s="627"/>
      <c r="AXI208" s="627"/>
      <c r="AXJ208" s="627"/>
      <c r="AXK208" s="627"/>
      <c r="AXL208" s="627"/>
      <c r="AXM208" s="627"/>
      <c r="AXN208" s="627"/>
      <c r="AXO208" s="627"/>
      <c r="AXP208" s="627"/>
      <c r="AXQ208" s="627"/>
      <c r="AXR208" s="627"/>
      <c r="AXS208" s="627"/>
      <c r="AXT208" s="627"/>
      <c r="AXU208" s="627"/>
      <c r="AXV208" s="627"/>
      <c r="AXW208" s="627"/>
      <c r="AXX208" s="627"/>
      <c r="AXY208" s="627"/>
      <c r="AXZ208" s="627"/>
      <c r="AYA208" s="627"/>
      <c r="AYB208" s="627"/>
      <c r="AYC208" s="627"/>
      <c r="AYD208" s="627"/>
      <c r="AYE208" s="627"/>
      <c r="AYF208" s="627"/>
      <c r="AYG208" s="627"/>
      <c r="AYH208" s="627"/>
      <c r="AYI208" s="627"/>
      <c r="AYJ208" s="627"/>
      <c r="AYK208" s="627"/>
      <c r="AYL208" s="627"/>
      <c r="AYM208" s="627"/>
      <c r="AYN208" s="627"/>
      <c r="AYO208" s="627"/>
      <c r="AYP208" s="627"/>
      <c r="AYQ208" s="627"/>
      <c r="AYR208" s="627"/>
      <c r="AYS208" s="627"/>
      <c r="AYT208" s="627"/>
      <c r="AYU208" s="627"/>
      <c r="AYV208" s="627"/>
      <c r="AYW208" s="627"/>
      <c r="AYX208" s="627"/>
      <c r="AYY208" s="627"/>
      <c r="AYZ208" s="627"/>
      <c r="AZA208" s="627"/>
      <c r="AZB208" s="627"/>
      <c r="AZC208" s="627"/>
      <c r="AZD208" s="627"/>
      <c r="AZE208" s="627"/>
      <c r="AZF208" s="627"/>
      <c r="AZG208" s="627"/>
      <c r="AZH208" s="627"/>
      <c r="AZI208" s="627"/>
      <c r="AZJ208" s="627"/>
      <c r="AZK208" s="627"/>
      <c r="AZL208" s="627"/>
      <c r="AZM208" s="627"/>
      <c r="AZN208" s="627"/>
      <c r="AZO208" s="627"/>
      <c r="AZP208" s="627"/>
      <c r="AZQ208" s="627"/>
      <c r="AZR208" s="627"/>
      <c r="AZS208" s="627"/>
      <c r="AZT208" s="627"/>
      <c r="AZU208" s="627"/>
      <c r="AZV208" s="627"/>
      <c r="AZW208" s="627"/>
      <c r="AZX208" s="627"/>
      <c r="AZY208" s="627"/>
      <c r="AZZ208" s="627"/>
      <c r="BAA208" s="627"/>
      <c r="BAB208" s="627"/>
      <c r="BAC208" s="627"/>
      <c r="BAD208" s="627"/>
      <c r="BAE208" s="627"/>
      <c r="BAF208" s="627"/>
      <c r="BAG208" s="627"/>
      <c r="BAH208" s="627"/>
      <c r="BAI208" s="627"/>
      <c r="BAJ208" s="627"/>
      <c r="BAK208" s="627"/>
      <c r="BAL208" s="627"/>
      <c r="BAM208" s="627"/>
      <c r="BAN208" s="627"/>
      <c r="BAO208" s="627"/>
      <c r="BAP208" s="627"/>
      <c r="BAQ208" s="627"/>
      <c r="BAR208" s="627"/>
      <c r="BAS208" s="627"/>
      <c r="BAT208" s="627"/>
      <c r="BAU208" s="627"/>
      <c r="BAV208" s="627"/>
      <c r="BAW208" s="627"/>
      <c r="BAX208" s="627"/>
      <c r="BAY208" s="627"/>
      <c r="BAZ208" s="627"/>
      <c r="BBA208" s="627"/>
      <c r="BBB208" s="627"/>
      <c r="BBC208" s="627"/>
      <c r="BBD208" s="627"/>
      <c r="BBE208" s="627"/>
      <c r="BBF208" s="627"/>
      <c r="BBG208" s="627"/>
      <c r="BBH208" s="627"/>
      <c r="BBI208" s="627"/>
      <c r="BBJ208" s="627"/>
      <c r="BBK208" s="627"/>
      <c r="BBL208" s="627"/>
      <c r="BBM208" s="627"/>
      <c r="BBN208" s="627"/>
      <c r="BBO208" s="627"/>
      <c r="BBP208" s="627"/>
      <c r="BBQ208" s="627"/>
      <c r="BBR208" s="627"/>
      <c r="BBS208" s="627"/>
      <c r="BBT208" s="627"/>
      <c r="BBU208" s="627"/>
      <c r="BBV208" s="627"/>
      <c r="BBW208" s="627"/>
      <c r="BBX208" s="627"/>
      <c r="BBY208" s="627"/>
      <c r="BBZ208" s="627"/>
      <c r="BCA208" s="627"/>
      <c r="BCB208" s="627"/>
      <c r="BCC208" s="627"/>
      <c r="BCD208" s="627"/>
      <c r="BCE208" s="627"/>
      <c r="BCF208" s="627"/>
      <c r="BCG208" s="627"/>
      <c r="BCH208" s="627"/>
      <c r="BCI208" s="627"/>
      <c r="BCJ208" s="627"/>
      <c r="BCK208" s="627"/>
      <c r="BCL208" s="627"/>
      <c r="BCM208" s="627"/>
      <c r="BCN208" s="627"/>
      <c r="BCO208" s="627"/>
      <c r="BCP208" s="627"/>
      <c r="BCQ208" s="627"/>
      <c r="BCR208" s="627"/>
      <c r="BCS208" s="627"/>
      <c r="BCT208" s="627"/>
      <c r="BCU208" s="627"/>
      <c r="BCV208" s="627"/>
      <c r="BCW208" s="627"/>
      <c r="BCX208" s="627"/>
      <c r="BCY208" s="627"/>
      <c r="BCZ208" s="627"/>
      <c r="BDA208" s="627"/>
      <c r="BDB208" s="627"/>
      <c r="BDC208" s="627"/>
      <c r="BDD208" s="627"/>
      <c r="BDE208" s="627"/>
      <c r="BDF208" s="627"/>
      <c r="BDG208" s="627"/>
      <c r="BDH208" s="627"/>
      <c r="BDI208" s="627"/>
      <c r="BDJ208" s="627"/>
      <c r="BDK208" s="627"/>
      <c r="BDL208" s="627"/>
      <c r="BDM208" s="627"/>
      <c r="BDN208" s="627"/>
      <c r="BDO208" s="627"/>
      <c r="BDP208" s="627"/>
      <c r="BDQ208" s="627"/>
      <c r="BDR208" s="627"/>
      <c r="BDS208" s="627"/>
      <c r="BDT208" s="627"/>
      <c r="BDU208" s="627"/>
      <c r="BDV208" s="627"/>
      <c r="BDW208" s="627"/>
      <c r="BDX208" s="627"/>
      <c r="BDY208" s="627"/>
      <c r="BDZ208" s="627"/>
      <c r="BEA208" s="627"/>
      <c r="BEB208" s="627"/>
      <c r="BEC208" s="627"/>
      <c r="BED208" s="627"/>
      <c r="BEE208" s="627"/>
      <c r="BEF208" s="627"/>
      <c r="BEG208" s="627"/>
      <c r="BEH208" s="627"/>
      <c r="BEI208" s="627"/>
      <c r="BEJ208" s="627"/>
      <c r="BEK208" s="627"/>
      <c r="BEL208" s="627"/>
      <c r="BEM208" s="627"/>
      <c r="BEN208" s="627"/>
      <c r="BEO208" s="627"/>
      <c r="BEP208" s="627"/>
      <c r="BEQ208" s="627"/>
      <c r="BER208" s="627"/>
      <c r="BES208" s="627"/>
      <c r="BET208" s="627"/>
      <c r="BEU208" s="627"/>
      <c r="BEV208" s="627"/>
      <c r="BEW208" s="627"/>
      <c r="BEX208" s="627"/>
      <c r="BEY208" s="627"/>
      <c r="BEZ208" s="627"/>
      <c r="BFA208" s="627"/>
      <c r="BFB208" s="627"/>
      <c r="BFC208" s="627"/>
      <c r="BFD208" s="627"/>
      <c r="BFE208" s="627"/>
      <c r="BFF208" s="627"/>
      <c r="BFG208" s="627"/>
      <c r="BFH208" s="627"/>
      <c r="BFI208" s="627"/>
      <c r="BFJ208" s="627"/>
      <c r="BFK208" s="627"/>
      <c r="BFL208" s="627"/>
      <c r="BFM208" s="627"/>
      <c r="BFN208" s="627"/>
      <c r="BFO208" s="627"/>
      <c r="BFP208" s="627"/>
      <c r="BFQ208" s="627"/>
      <c r="BFR208" s="627"/>
      <c r="BFS208" s="627"/>
      <c r="BFT208" s="627"/>
      <c r="BFU208" s="627"/>
      <c r="BFV208" s="627"/>
      <c r="BFW208" s="627"/>
      <c r="BFX208" s="627"/>
      <c r="BFY208" s="627"/>
      <c r="BFZ208" s="627"/>
      <c r="BGA208" s="627"/>
      <c r="BGB208" s="627"/>
      <c r="BGC208" s="627"/>
      <c r="BGD208" s="627"/>
      <c r="BGE208" s="627"/>
      <c r="BGF208" s="627"/>
      <c r="BGG208" s="627"/>
      <c r="BGH208" s="627"/>
      <c r="BGI208" s="627"/>
      <c r="BGJ208" s="627"/>
      <c r="BGK208" s="627"/>
      <c r="BGL208" s="627"/>
      <c r="BGM208" s="627"/>
      <c r="BGN208" s="627"/>
      <c r="BGO208" s="627"/>
      <c r="BGP208" s="627"/>
      <c r="BGQ208" s="627"/>
      <c r="BGR208" s="627"/>
      <c r="BGS208" s="627"/>
      <c r="BGT208" s="627"/>
      <c r="BGU208" s="627"/>
      <c r="BGV208" s="627"/>
      <c r="BGW208" s="627"/>
      <c r="BGX208" s="627"/>
      <c r="BGY208" s="627"/>
      <c r="BGZ208" s="627"/>
      <c r="BHA208" s="627"/>
      <c r="BHB208" s="627"/>
      <c r="BHC208" s="627"/>
      <c r="BHD208" s="627"/>
      <c r="BHE208" s="627"/>
      <c r="BHF208" s="627"/>
      <c r="BHG208" s="627"/>
      <c r="BHH208" s="627"/>
      <c r="BHI208" s="627"/>
      <c r="BHJ208" s="627"/>
      <c r="BHK208" s="627"/>
      <c r="BHL208" s="627"/>
      <c r="BHM208" s="627"/>
      <c r="BHN208" s="627"/>
      <c r="BHO208" s="627"/>
      <c r="BHP208" s="627"/>
      <c r="BHQ208" s="627"/>
      <c r="BHR208" s="627"/>
      <c r="BHS208" s="627"/>
      <c r="BHT208" s="627"/>
      <c r="BHU208" s="627"/>
      <c r="BHV208" s="627"/>
      <c r="BHW208" s="627"/>
      <c r="BHX208" s="627"/>
      <c r="BHY208" s="627"/>
      <c r="BHZ208" s="627"/>
      <c r="BIA208" s="627"/>
      <c r="BIB208" s="627"/>
      <c r="BIC208" s="627"/>
      <c r="BID208" s="627"/>
      <c r="BIE208" s="627"/>
      <c r="BIF208" s="627"/>
      <c r="BIG208" s="627"/>
      <c r="BIH208" s="627"/>
      <c r="BII208" s="627"/>
      <c r="BIJ208" s="627"/>
      <c r="BIK208" s="627"/>
      <c r="BIL208" s="627"/>
      <c r="BIM208" s="627"/>
      <c r="BIN208" s="627"/>
      <c r="BIO208" s="627"/>
      <c r="BIP208" s="627"/>
      <c r="BIQ208" s="627"/>
      <c r="BIR208" s="627"/>
      <c r="BIS208" s="627"/>
      <c r="BIT208" s="627"/>
      <c r="BIU208" s="627"/>
      <c r="BIV208" s="627"/>
      <c r="BIW208" s="627"/>
      <c r="BIX208" s="627"/>
      <c r="BIY208" s="627"/>
      <c r="BIZ208" s="627"/>
      <c r="BJA208" s="627"/>
      <c r="BJB208" s="627"/>
      <c r="BJC208" s="627"/>
      <c r="BJD208" s="627"/>
      <c r="BJE208" s="627"/>
      <c r="BJF208" s="627"/>
      <c r="BJG208" s="627"/>
      <c r="BJH208" s="627"/>
      <c r="BJI208" s="627"/>
      <c r="BJJ208" s="627"/>
      <c r="BJK208" s="627"/>
      <c r="BJL208" s="627"/>
      <c r="BJM208" s="627"/>
      <c r="BJN208" s="627"/>
      <c r="BJO208" s="627"/>
      <c r="BJP208" s="627"/>
      <c r="BJQ208" s="627"/>
      <c r="BJR208" s="627"/>
      <c r="BJS208" s="627"/>
      <c r="BJT208" s="627"/>
      <c r="BJU208" s="627"/>
      <c r="BJV208" s="627"/>
      <c r="BJW208" s="627"/>
      <c r="BJX208" s="627"/>
      <c r="BJY208" s="627"/>
      <c r="BJZ208" s="627"/>
      <c r="BKA208" s="627"/>
      <c r="BKB208" s="627"/>
      <c r="BKC208" s="627"/>
      <c r="BKD208" s="627"/>
      <c r="BKE208" s="627"/>
      <c r="BKF208" s="627"/>
      <c r="BKG208" s="627"/>
      <c r="BKH208" s="627"/>
      <c r="BKI208" s="627"/>
      <c r="BKJ208" s="627"/>
      <c r="BKK208" s="627"/>
      <c r="BKL208" s="627"/>
      <c r="BKM208" s="627"/>
      <c r="BKN208" s="627"/>
      <c r="BKO208" s="627"/>
      <c r="BKP208" s="627"/>
      <c r="BKQ208" s="627"/>
      <c r="BKR208" s="627"/>
      <c r="BKS208" s="627"/>
      <c r="BKT208" s="627"/>
      <c r="BKU208" s="627"/>
      <c r="BKV208" s="627"/>
      <c r="BKW208" s="627"/>
      <c r="BKX208" s="627"/>
      <c r="BKY208" s="627"/>
      <c r="BKZ208" s="627"/>
      <c r="BLA208" s="627"/>
      <c r="BLB208" s="627"/>
      <c r="BLC208" s="627"/>
      <c r="BLD208" s="627"/>
      <c r="BLE208" s="627"/>
      <c r="BLF208" s="627"/>
      <c r="BLG208" s="627"/>
      <c r="BLH208" s="627"/>
      <c r="BLI208" s="627"/>
      <c r="BLJ208" s="627"/>
      <c r="BLK208" s="627"/>
      <c r="BLL208" s="627"/>
      <c r="BLM208" s="627"/>
      <c r="BLN208" s="627"/>
      <c r="BLO208" s="627"/>
      <c r="BLP208" s="627"/>
      <c r="BLQ208" s="627"/>
      <c r="BLR208" s="627"/>
      <c r="BLS208" s="627"/>
      <c r="BLT208" s="627"/>
      <c r="BLU208" s="627"/>
      <c r="BLV208" s="627"/>
      <c r="BLW208" s="627"/>
      <c r="BLX208" s="627"/>
      <c r="BLY208" s="627"/>
      <c r="BLZ208" s="627"/>
      <c r="BMA208" s="627"/>
      <c r="BMB208" s="627"/>
      <c r="BMC208" s="627"/>
      <c r="BMD208" s="627"/>
      <c r="BME208" s="627"/>
      <c r="BMF208" s="627"/>
      <c r="BMG208" s="627"/>
      <c r="BMH208" s="627"/>
      <c r="BMI208" s="627"/>
      <c r="BMJ208" s="627"/>
      <c r="BMK208" s="627"/>
      <c r="BML208" s="627"/>
      <c r="BMM208" s="627"/>
      <c r="BMN208" s="627"/>
      <c r="BMO208" s="627"/>
      <c r="BMP208" s="627"/>
      <c r="BMQ208" s="627"/>
      <c r="BMR208" s="627"/>
      <c r="BMS208" s="627"/>
      <c r="BMT208" s="627"/>
      <c r="BMU208" s="627"/>
      <c r="BMV208" s="627"/>
      <c r="BMW208" s="627"/>
      <c r="BMX208" s="627"/>
      <c r="BMY208" s="627"/>
      <c r="BMZ208" s="627"/>
      <c r="BNA208" s="627"/>
      <c r="BNB208" s="627"/>
      <c r="BNC208" s="627"/>
      <c r="BND208" s="627"/>
      <c r="BNE208" s="627"/>
      <c r="BNF208" s="627"/>
      <c r="BNG208" s="627"/>
      <c r="BNH208" s="627"/>
      <c r="BNI208" s="627"/>
      <c r="BNJ208" s="627"/>
      <c r="BNK208" s="627"/>
      <c r="BNL208" s="627"/>
      <c r="BNM208" s="627"/>
      <c r="BNN208" s="627"/>
      <c r="BNO208" s="627"/>
      <c r="BNP208" s="627"/>
      <c r="BNQ208" s="627"/>
      <c r="BNR208" s="627"/>
      <c r="BNS208" s="627"/>
      <c r="BNT208" s="627"/>
      <c r="BNU208" s="627"/>
      <c r="BNV208" s="627"/>
      <c r="BNW208" s="627"/>
      <c r="BNX208" s="627"/>
      <c r="BNY208" s="627"/>
      <c r="BNZ208" s="627"/>
      <c r="BOA208" s="627"/>
      <c r="BOB208" s="627"/>
      <c r="BOC208" s="627"/>
      <c r="BOD208" s="627"/>
      <c r="BOE208" s="627"/>
      <c r="BOF208" s="627"/>
      <c r="BOG208" s="627"/>
      <c r="BOH208" s="627"/>
      <c r="BOI208" s="627"/>
      <c r="BOJ208" s="627"/>
      <c r="BOK208" s="627"/>
      <c r="BOL208" s="627"/>
      <c r="BOM208" s="627"/>
      <c r="BON208" s="627"/>
      <c r="BOO208" s="627"/>
      <c r="BOP208" s="627"/>
      <c r="BOQ208" s="627"/>
      <c r="BOR208" s="627"/>
      <c r="BOS208" s="627"/>
      <c r="BOT208" s="627"/>
      <c r="BOU208" s="627"/>
      <c r="BOV208" s="627"/>
      <c r="BOW208" s="627"/>
      <c r="BOX208" s="627"/>
      <c r="BOY208" s="627"/>
      <c r="BOZ208" s="627"/>
      <c r="BPA208" s="627"/>
      <c r="BPB208" s="627"/>
      <c r="BPC208" s="627"/>
      <c r="BPD208" s="627"/>
      <c r="BPE208" s="627"/>
      <c r="BPF208" s="627"/>
      <c r="BPG208" s="627"/>
      <c r="BPH208" s="627"/>
      <c r="BPI208" s="627"/>
      <c r="BPJ208" s="627"/>
      <c r="BPK208" s="627"/>
      <c r="BPL208" s="627"/>
      <c r="BPM208" s="627"/>
      <c r="BPN208" s="627"/>
      <c r="BPO208" s="627"/>
      <c r="BPP208" s="627"/>
      <c r="BPQ208" s="627"/>
      <c r="BPR208" s="627"/>
      <c r="BPS208" s="627"/>
      <c r="BPT208" s="627"/>
      <c r="BPU208" s="627"/>
      <c r="BPV208" s="627"/>
      <c r="BPW208" s="627"/>
      <c r="BPX208" s="627"/>
      <c r="BPY208" s="627"/>
      <c r="BPZ208" s="627"/>
      <c r="BQA208" s="627"/>
      <c r="BQB208" s="627"/>
      <c r="BQC208" s="627"/>
      <c r="BQD208" s="627"/>
      <c r="BQE208" s="627"/>
      <c r="BQF208" s="627"/>
      <c r="BQG208" s="627"/>
      <c r="BQH208" s="627"/>
      <c r="BQI208" s="627"/>
      <c r="BQJ208" s="627"/>
      <c r="BQK208" s="627"/>
      <c r="BQL208" s="627"/>
      <c r="BQM208" s="627"/>
      <c r="BQN208" s="627"/>
      <c r="BQO208" s="627"/>
      <c r="BQP208" s="627"/>
      <c r="BQQ208" s="627"/>
      <c r="BQR208" s="627"/>
      <c r="BQS208" s="627"/>
      <c r="BQT208" s="627"/>
      <c r="BQU208" s="627"/>
      <c r="BQV208" s="627"/>
      <c r="BQW208" s="627"/>
      <c r="BQX208" s="627"/>
      <c r="BQY208" s="627"/>
      <c r="BQZ208" s="627"/>
      <c r="BRA208" s="627"/>
      <c r="BRB208" s="627"/>
      <c r="BRC208" s="627"/>
      <c r="BRD208" s="627"/>
      <c r="BRE208" s="627"/>
      <c r="BRF208" s="627"/>
      <c r="BRG208" s="627"/>
      <c r="BRH208" s="627"/>
      <c r="BRI208" s="627"/>
      <c r="BRJ208" s="627"/>
      <c r="BRK208" s="627"/>
      <c r="BRL208" s="627"/>
      <c r="BRM208" s="627"/>
      <c r="BRN208" s="627"/>
      <c r="BRO208" s="627"/>
      <c r="BRP208" s="627"/>
      <c r="BRQ208" s="627"/>
      <c r="BRR208" s="627"/>
      <c r="BRS208" s="627"/>
      <c r="BRT208" s="627"/>
      <c r="BRU208" s="627"/>
      <c r="BRV208" s="627"/>
      <c r="BRW208" s="627"/>
      <c r="BRX208" s="627"/>
      <c r="BRY208" s="627"/>
      <c r="BRZ208" s="627"/>
      <c r="BSA208" s="627"/>
      <c r="BSB208" s="627"/>
      <c r="BSC208" s="627"/>
      <c r="BSD208" s="627"/>
      <c r="BSE208" s="627"/>
      <c r="BSF208" s="627"/>
      <c r="BSG208" s="627"/>
      <c r="BSH208" s="627"/>
      <c r="BSI208" s="627"/>
      <c r="BSJ208" s="627"/>
      <c r="BSK208" s="627"/>
      <c r="BSL208" s="627"/>
      <c r="BSM208" s="627"/>
      <c r="BSN208" s="627"/>
      <c r="BSO208" s="627"/>
      <c r="BSP208" s="627"/>
      <c r="BSQ208" s="627"/>
      <c r="BSR208" s="627"/>
      <c r="BSS208" s="627"/>
      <c r="BST208" s="627"/>
      <c r="BSU208" s="627"/>
      <c r="BSV208" s="627"/>
      <c r="BSW208" s="627"/>
      <c r="BSX208" s="627"/>
      <c r="BSY208" s="627"/>
      <c r="BSZ208" s="627"/>
      <c r="BTA208" s="627"/>
      <c r="BTB208" s="627"/>
      <c r="BTC208" s="627"/>
      <c r="BTD208" s="627"/>
      <c r="BTE208" s="627"/>
      <c r="BTF208" s="627"/>
      <c r="BTG208" s="627"/>
      <c r="BTH208" s="627"/>
      <c r="BTI208" s="627"/>
      <c r="BTJ208" s="627"/>
      <c r="BTK208" s="627"/>
      <c r="BTL208" s="627"/>
      <c r="BTM208" s="627"/>
      <c r="BTN208" s="627"/>
      <c r="BTO208" s="627"/>
      <c r="BTP208" s="627"/>
      <c r="BTQ208" s="627"/>
      <c r="BTR208" s="627"/>
      <c r="BTS208" s="627"/>
      <c r="BTT208" s="627"/>
      <c r="BTU208" s="627"/>
      <c r="BTV208" s="627"/>
      <c r="BTW208" s="627"/>
      <c r="BTX208" s="627"/>
      <c r="BTY208" s="627"/>
      <c r="BTZ208" s="627"/>
      <c r="BUA208" s="627"/>
      <c r="BUB208" s="627"/>
      <c r="BUC208" s="627"/>
      <c r="BUD208" s="627"/>
      <c r="BUE208" s="627"/>
      <c r="BUF208" s="627"/>
      <c r="BUG208" s="627"/>
      <c r="BUH208" s="627"/>
      <c r="BUI208" s="627"/>
      <c r="BUJ208" s="627"/>
      <c r="BUK208" s="627"/>
      <c r="BUL208" s="627"/>
      <c r="BUM208" s="627"/>
      <c r="BUN208" s="627"/>
      <c r="BUO208" s="627"/>
      <c r="BUP208" s="627"/>
      <c r="BUQ208" s="627"/>
      <c r="BUR208" s="627"/>
      <c r="BUS208" s="627"/>
      <c r="BUT208" s="627"/>
      <c r="BUU208" s="627"/>
      <c r="BUV208" s="627"/>
      <c r="BUW208" s="627"/>
      <c r="BUX208" s="627"/>
      <c r="BUY208" s="627"/>
      <c r="BUZ208" s="627"/>
      <c r="BVA208" s="627"/>
      <c r="BVB208" s="627"/>
      <c r="BVC208" s="627"/>
      <c r="BVD208" s="627"/>
      <c r="BVE208" s="627"/>
      <c r="BVF208" s="627"/>
      <c r="BVG208" s="627"/>
      <c r="BVH208" s="627"/>
      <c r="BVI208" s="627"/>
      <c r="BVJ208" s="627"/>
      <c r="BVK208" s="627"/>
      <c r="BVL208" s="627"/>
      <c r="BVM208" s="627"/>
      <c r="BVN208" s="627"/>
      <c r="BVO208" s="627"/>
      <c r="BVP208" s="627"/>
      <c r="BVQ208" s="627"/>
      <c r="BVR208" s="627"/>
      <c r="BVS208" s="627"/>
      <c r="BVT208" s="627"/>
      <c r="BVU208" s="627"/>
      <c r="BVV208" s="627"/>
      <c r="BVW208" s="627"/>
      <c r="BVX208" s="627"/>
      <c r="BVY208" s="627"/>
      <c r="BVZ208" s="627"/>
      <c r="BWA208" s="627"/>
      <c r="BWB208" s="627"/>
      <c r="BWC208" s="627"/>
      <c r="BWD208" s="627"/>
      <c r="BWE208" s="627"/>
      <c r="BWF208" s="627"/>
      <c r="BWG208" s="627"/>
      <c r="BWH208" s="627"/>
      <c r="BWI208" s="627"/>
      <c r="BWJ208" s="627"/>
      <c r="BWK208" s="627"/>
      <c r="BWL208" s="627"/>
      <c r="BWM208" s="627"/>
      <c r="BWN208" s="627"/>
      <c r="BWO208" s="627"/>
      <c r="BWP208" s="627"/>
      <c r="BWQ208" s="627"/>
      <c r="BWR208" s="627"/>
      <c r="BWS208" s="627"/>
      <c r="BWT208" s="627"/>
      <c r="BWU208" s="627"/>
      <c r="BWV208" s="627"/>
      <c r="BWW208" s="627"/>
      <c r="BWX208" s="627"/>
      <c r="BWY208" s="627"/>
      <c r="BWZ208" s="627"/>
      <c r="BXA208" s="627"/>
      <c r="BXB208" s="627"/>
      <c r="BXC208" s="627"/>
      <c r="BXD208" s="627"/>
      <c r="BXE208" s="627"/>
      <c r="BXF208" s="627"/>
      <c r="BXG208" s="627"/>
      <c r="BXH208" s="627"/>
      <c r="BXI208" s="627"/>
      <c r="BXJ208" s="627"/>
      <c r="BXK208" s="627"/>
      <c r="BXL208" s="627"/>
      <c r="BXM208" s="627"/>
      <c r="BXN208" s="627"/>
      <c r="BXO208" s="627"/>
      <c r="BXP208" s="627"/>
      <c r="BXQ208" s="627"/>
      <c r="BXR208" s="627"/>
      <c r="BXS208" s="627"/>
      <c r="BXT208" s="627"/>
      <c r="BXU208" s="627"/>
      <c r="BXV208" s="627"/>
      <c r="BXW208" s="627"/>
      <c r="BXX208" s="627"/>
      <c r="BXY208" s="627"/>
      <c r="BXZ208" s="627"/>
      <c r="BYA208" s="627"/>
      <c r="BYB208" s="627"/>
      <c r="BYC208" s="627"/>
      <c r="BYD208" s="627"/>
      <c r="BYE208" s="627"/>
      <c r="BYF208" s="627"/>
      <c r="BYG208" s="627"/>
      <c r="BYH208" s="627"/>
      <c r="BYI208" s="627"/>
      <c r="BYJ208" s="627"/>
      <c r="BYK208" s="627"/>
      <c r="BYL208" s="627"/>
      <c r="BYM208" s="627"/>
      <c r="BYN208" s="627"/>
      <c r="BYO208" s="627"/>
      <c r="BYP208" s="627"/>
      <c r="BYQ208" s="627"/>
      <c r="BYR208" s="627"/>
      <c r="BYS208" s="627"/>
      <c r="BYT208" s="627"/>
      <c r="BYU208" s="627"/>
      <c r="BYV208" s="627"/>
      <c r="BYW208" s="627"/>
      <c r="BYX208" s="627"/>
      <c r="BYY208" s="627"/>
      <c r="BYZ208" s="627"/>
      <c r="BZA208" s="627"/>
      <c r="BZB208" s="627"/>
      <c r="BZC208" s="627"/>
      <c r="BZD208" s="627"/>
      <c r="BZE208" s="627"/>
      <c r="BZF208" s="627"/>
      <c r="BZG208" s="627"/>
      <c r="BZH208" s="627"/>
      <c r="BZI208" s="627"/>
      <c r="BZJ208" s="627"/>
      <c r="BZK208" s="627"/>
      <c r="BZL208" s="627"/>
      <c r="BZM208" s="627"/>
      <c r="BZN208" s="627"/>
      <c r="BZO208" s="627"/>
      <c r="BZP208" s="627"/>
      <c r="BZQ208" s="627"/>
      <c r="BZR208" s="627"/>
      <c r="BZS208" s="627"/>
      <c r="BZT208" s="627"/>
      <c r="BZU208" s="627"/>
      <c r="BZV208" s="627"/>
      <c r="BZW208" s="627"/>
      <c r="BZX208" s="627"/>
      <c r="BZY208" s="627"/>
      <c r="BZZ208" s="627"/>
      <c r="CAA208" s="627"/>
      <c r="CAB208" s="627"/>
      <c r="CAC208" s="627"/>
      <c r="CAD208" s="627"/>
      <c r="CAE208" s="627"/>
      <c r="CAF208" s="627"/>
      <c r="CAG208" s="627"/>
      <c r="CAH208" s="627"/>
      <c r="CAI208" s="627"/>
      <c r="CAJ208" s="627"/>
      <c r="CAK208" s="627"/>
      <c r="CAL208" s="627"/>
      <c r="CAM208" s="627"/>
      <c r="CAN208" s="627"/>
      <c r="CAO208" s="627"/>
      <c r="CAP208" s="627"/>
      <c r="CAQ208" s="627"/>
      <c r="CAR208" s="627"/>
      <c r="CAS208" s="627"/>
      <c r="CAT208" s="627"/>
      <c r="CAU208" s="627"/>
      <c r="CAV208" s="627"/>
      <c r="CAW208" s="627"/>
      <c r="CAX208" s="627"/>
      <c r="CAY208" s="627"/>
      <c r="CAZ208" s="627"/>
      <c r="CBA208" s="627"/>
      <c r="CBB208" s="627"/>
      <c r="CBC208" s="627"/>
      <c r="CBD208" s="627"/>
      <c r="CBE208" s="627"/>
      <c r="CBF208" s="627"/>
      <c r="CBG208" s="627"/>
      <c r="CBH208" s="627"/>
      <c r="CBI208" s="627"/>
      <c r="CBJ208" s="627"/>
      <c r="CBK208" s="627"/>
      <c r="CBL208" s="627"/>
      <c r="CBM208" s="627"/>
      <c r="CBN208" s="627"/>
      <c r="CBO208" s="627"/>
      <c r="CBP208" s="627"/>
      <c r="CBQ208" s="627"/>
      <c r="CBR208" s="627"/>
      <c r="CBS208" s="627"/>
      <c r="CBT208" s="627"/>
      <c r="CBU208" s="627"/>
      <c r="CBV208" s="627"/>
      <c r="CBW208" s="627"/>
      <c r="CBX208" s="627"/>
      <c r="CBY208" s="627"/>
      <c r="CBZ208" s="627"/>
      <c r="CCA208" s="627"/>
      <c r="CCB208" s="627"/>
      <c r="CCC208" s="627"/>
      <c r="CCD208" s="627"/>
      <c r="CCE208" s="627"/>
      <c r="CCF208" s="627"/>
      <c r="CCG208" s="627"/>
      <c r="CCH208" s="627"/>
      <c r="CCI208" s="627"/>
      <c r="CCJ208" s="627"/>
      <c r="CCK208" s="627"/>
      <c r="CCL208" s="627"/>
      <c r="CCM208" s="627"/>
      <c r="CCN208" s="627"/>
      <c r="CCO208" s="627"/>
      <c r="CCP208" s="627"/>
      <c r="CCQ208" s="627"/>
      <c r="CCR208" s="627"/>
      <c r="CCS208" s="627"/>
      <c r="CCT208" s="627"/>
      <c r="CCU208" s="627"/>
      <c r="CCV208" s="627"/>
      <c r="CCW208" s="627"/>
      <c r="CCX208" s="627"/>
      <c r="CCY208" s="627"/>
      <c r="CCZ208" s="627"/>
      <c r="CDA208" s="627"/>
      <c r="CDB208" s="627"/>
      <c r="CDC208" s="627"/>
      <c r="CDD208" s="627"/>
      <c r="CDE208" s="627"/>
      <c r="CDF208" s="627"/>
      <c r="CDG208" s="627"/>
      <c r="CDH208" s="627"/>
      <c r="CDI208" s="627"/>
      <c r="CDJ208" s="627"/>
      <c r="CDK208" s="627"/>
      <c r="CDL208" s="627"/>
      <c r="CDM208" s="627"/>
      <c r="CDN208" s="627"/>
      <c r="CDO208" s="627"/>
      <c r="CDP208" s="627"/>
      <c r="CDQ208" s="627"/>
      <c r="CDR208" s="627"/>
      <c r="CDS208" s="627"/>
      <c r="CDT208" s="627"/>
      <c r="CDU208" s="627"/>
      <c r="CDV208" s="627"/>
      <c r="CDW208" s="627"/>
      <c r="CDX208" s="627"/>
      <c r="CDY208" s="627"/>
      <c r="CDZ208" s="627"/>
      <c r="CEA208" s="627"/>
      <c r="CEB208" s="627"/>
      <c r="CEC208" s="627"/>
      <c r="CED208" s="627"/>
      <c r="CEE208" s="627"/>
      <c r="CEF208" s="627"/>
      <c r="CEG208" s="627"/>
      <c r="CEH208" s="627"/>
      <c r="CEI208" s="627"/>
      <c r="CEJ208" s="627"/>
      <c r="CEK208" s="627"/>
      <c r="CEL208" s="627"/>
      <c r="CEM208" s="627"/>
      <c r="CEN208" s="627"/>
      <c r="CEO208" s="627"/>
      <c r="CEP208" s="627"/>
      <c r="CEQ208" s="627"/>
      <c r="CER208" s="627"/>
      <c r="CES208" s="627"/>
      <c r="CET208" s="627"/>
      <c r="CEU208" s="627"/>
      <c r="CEV208" s="627"/>
      <c r="CEW208" s="627"/>
      <c r="CEX208" s="627"/>
      <c r="CEY208" s="627"/>
      <c r="CEZ208" s="627"/>
      <c r="CFA208" s="627"/>
      <c r="CFB208" s="627"/>
      <c r="CFC208" s="627"/>
      <c r="CFD208" s="627"/>
      <c r="CFE208" s="627"/>
      <c r="CFF208" s="627"/>
      <c r="CFG208" s="627"/>
      <c r="CFH208" s="627"/>
      <c r="CFI208" s="627"/>
      <c r="CFJ208" s="627"/>
      <c r="CFK208" s="627"/>
      <c r="CFL208" s="627"/>
      <c r="CFM208" s="627"/>
      <c r="CFN208" s="627"/>
      <c r="CFO208" s="627"/>
      <c r="CFP208" s="627"/>
      <c r="CFQ208" s="627"/>
      <c r="CFR208" s="627"/>
      <c r="CFS208" s="627"/>
      <c r="CFT208" s="627"/>
      <c r="CFU208" s="627"/>
      <c r="CFV208" s="627"/>
      <c r="CFW208" s="627"/>
      <c r="CFX208" s="627"/>
      <c r="CFY208" s="627"/>
      <c r="CFZ208" s="627"/>
      <c r="CGA208" s="627"/>
      <c r="CGB208" s="627"/>
      <c r="CGC208" s="627"/>
      <c r="CGD208" s="627"/>
      <c r="CGE208" s="627"/>
      <c r="CGF208" s="627"/>
      <c r="CGG208" s="627"/>
      <c r="CGH208" s="627"/>
      <c r="CGI208" s="627"/>
      <c r="CGJ208" s="627"/>
      <c r="CGK208" s="627"/>
      <c r="CGL208" s="627"/>
      <c r="CGM208" s="627"/>
      <c r="CGN208" s="627"/>
      <c r="CGO208" s="627"/>
      <c r="CGP208" s="627"/>
      <c r="CGQ208" s="627"/>
      <c r="CGR208" s="627"/>
      <c r="CGS208" s="627"/>
      <c r="CGT208" s="627"/>
      <c r="CGU208" s="627"/>
      <c r="CGV208" s="627"/>
      <c r="CGW208" s="627"/>
      <c r="CGX208" s="627"/>
      <c r="CGY208" s="627"/>
      <c r="CGZ208" s="627"/>
      <c r="CHA208" s="627"/>
      <c r="CHB208" s="627"/>
      <c r="CHC208" s="627"/>
      <c r="CHD208" s="627"/>
      <c r="CHE208" s="627"/>
      <c r="CHF208" s="627"/>
      <c r="CHG208" s="627"/>
      <c r="CHH208" s="627"/>
      <c r="CHI208" s="627"/>
      <c r="CHJ208" s="627"/>
      <c r="CHK208" s="627"/>
      <c r="CHL208" s="627"/>
      <c r="CHM208" s="627"/>
      <c r="CHN208" s="627"/>
      <c r="CHO208" s="627"/>
      <c r="CHP208" s="627"/>
      <c r="CHQ208" s="627"/>
      <c r="CHR208" s="627"/>
      <c r="CHS208" s="627"/>
      <c r="CHT208" s="627"/>
      <c r="CHU208" s="627"/>
      <c r="CHV208" s="627"/>
      <c r="CHW208" s="627"/>
      <c r="CHX208" s="627"/>
      <c r="CHY208" s="627"/>
      <c r="CHZ208" s="627"/>
      <c r="CIA208" s="627"/>
      <c r="CIB208" s="627"/>
      <c r="CIC208" s="627"/>
      <c r="CID208" s="627"/>
      <c r="CIE208" s="627"/>
      <c r="CIF208" s="627"/>
      <c r="CIG208" s="627"/>
      <c r="CIH208" s="627"/>
      <c r="CII208" s="627"/>
      <c r="CIJ208" s="627"/>
      <c r="CIK208" s="627"/>
      <c r="CIL208" s="627"/>
      <c r="CIM208" s="627"/>
      <c r="CIN208" s="627"/>
      <c r="CIO208" s="627"/>
      <c r="CIP208" s="627"/>
      <c r="CIQ208" s="627"/>
      <c r="CIR208" s="627"/>
      <c r="CIS208" s="627"/>
      <c r="CIT208" s="627"/>
      <c r="CIU208" s="627"/>
      <c r="CIV208" s="627"/>
      <c r="CIW208" s="627"/>
      <c r="CIX208" s="627"/>
      <c r="CIY208" s="627"/>
      <c r="CIZ208" s="627"/>
      <c r="CJA208" s="627"/>
      <c r="CJB208" s="627"/>
      <c r="CJC208" s="627"/>
      <c r="CJD208" s="627"/>
      <c r="CJE208" s="627"/>
      <c r="CJF208" s="627"/>
      <c r="CJG208" s="627"/>
      <c r="CJH208" s="627"/>
      <c r="CJI208" s="627"/>
      <c r="CJJ208" s="627"/>
      <c r="CJK208" s="627"/>
      <c r="CJL208" s="627"/>
      <c r="CJM208" s="627"/>
      <c r="CJN208" s="627"/>
      <c r="CJO208" s="627"/>
      <c r="CJP208" s="627"/>
      <c r="CJQ208" s="627"/>
      <c r="CJR208" s="627"/>
      <c r="CJS208" s="627"/>
      <c r="CJT208" s="627"/>
      <c r="CJU208" s="627"/>
      <c r="CJV208" s="627"/>
      <c r="CJW208" s="627"/>
      <c r="CJX208" s="627"/>
      <c r="CJY208" s="627"/>
      <c r="CJZ208" s="627"/>
      <c r="CKA208" s="627"/>
      <c r="CKB208" s="627"/>
      <c r="CKC208" s="627"/>
      <c r="CKD208" s="627"/>
      <c r="CKE208" s="627"/>
      <c r="CKF208" s="627"/>
      <c r="CKG208" s="627"/>
      <c r="CKH208" s="627"/>
      <c r="CKI208" s="627"/>
      <c r="CKJ208" s="627"/>
      <c r="CKK208" s="627"/>
      <c r="CKL208" s="627"/>
      <c r="CKM208" s="627"/>
      <c r="CKN208" s="627"/>
      <c r="CKO208" s="627"/>
      <c r="CKP208" s="627"/>
      <c r="CKQ208" s="627"/>
      <c r="CKR208" s="627"/>
      <c r="CKS208" s="627"/>
      <c r="CKT208" s="627"/>
      <c r="CKU208" s="627"/>
      <c r="CKV208" s="627"/>
      <c r="CKW208" s="627"/>
      <c r="CKX208" s="627"/>
      <c r="CKY208" s="627"/>
      <c r="CKZ208" s="627"/>
      <c r="CLA208" s="627"/>
      <c r="CLB208" s="627"/>
      <c r="CLC208" s="627"/>
      <c r="CLD208" s="627"/>
      <c r="CLE208" s="627"/>
      <c r="CLF208" s="627"/>
      <c r="CLG208" s="627"/>
      <c r="CLH208" s="627"/>
      <c r="CLI208" s="627"/>
      <c r="CLJ208" s="627"/>
      <c r="CLK208" s="627"/>
      <c r="CLL208" s="627"/>
      <c r="CLM208" s="627"/>
      <c r="CLN208" s="627"/>
      <c r="CLO208" s="627"/>
      <c r="CLP208" s="627"/>
      <c r="CLQ208" s="627"/>
      <c r="CLR208" s="627"/>
      <c r="CLS208" s="627"/>
      <c r="CLT208" s="627"/>
      <c r="CLU208" s="627"/>
      <c r="CLV208" s="627"/>
      <c r="CLW208" s="627"/>
      <c r="CLX208" s="627"/>
      <c r="CLY208" s="627"/>
      <c r="CLZ208" s="627"/>
      <c r="CMA208" s="627"/>
      <c r="CMB208" s="627"/>
      <c r="CMC208" s="627"/>
      <c r="CMD208" s="627"/>
      <c r="CME208" s="627"/>
      <c r="CMF208" s="627"/>
      <c r="CMG208" s="627"/>
      <c r="CMH208" s="627"/>
      <c r="CMI208" s="627"/>
      <c r="CMJ208" s="627"/>
      <c r="CMK208" s="627"/>
      <c r="CML208" s="627"/>
      <c r="CMM208" s="627"/>
      <c r="CMN208" s="627"/>
      <c r="CMO208" s="627"/>
      <c r="CMP208" s="627"/>
      <c r="CMQ208" s="627"/>
      <c r="CMR208" s="627"/>
      <c r="CMS208" s="627"/>
      <c r="CMT208" s="627"/>
      <c r="CMU208" s="627"/>
      <c r="CMV208" s="627"/>
      <c r="CMW208" s="627"/>
      <c r="CMX208" s="627"/>
      <c r="CMY208" s="627"/>
      <c r="CMZ208" s="627"/>
      <c r="CNA208" s="627"/>
      <c r="CNB208" s="627"/>
      <c r="CNC208" s="627"/>
      <c r="CND208" s="627"/>
      <c r="CNE208" s="627"/>
      <c r="CNF208" s="627"/>
      <c r="CNG208" s="627"/>
      <c r="CNH208" s="627"/>
      <c r="CNI208" s="627"/>
      <c r="CNJ208" s="627"/>
      <c r="CNK208" s="627"/>
      <c r="CNL208" s="627"/>
      <c r="CNM208" s="627"/>
      <c r="CNN208" s="627"/>
      <c r="CNO208" s="627"/>
      <c r="CNP208" s="627"/>
      <c r="CNQ208" s="627"/>
      <c r="CNR208" s="627"/>
      <c r="CNS208" s="627"/>
      <c r="CNT208" s="627"/>
      <c r="CNU208" s="627"/>
      <c r="CNV208" s="627"/>
      <c r="CNW208" s="627"/>
      <c r="CNX208" s="627"/>
      <c r="CNY208" s="627"/>
      <c r="CNZ208" s="627"/>
      <c r="COA208" s="627"/>
      <c r="COB208" s="627"/>
      <c r="COC208" s="627"/>
      <c r="COD208" s="627"/>
      <c r="COE208" s="627"/>
      <c r="COF208" s="627"/>
      <c r="COG208" s="627"/>
      <c r="COH208" s="627"/>
      <c r="COI208" s="627"/>
      <c r="COJ208" s="627"/>
      <c r="COK208" s="627"/>
      <c r="COL208" s="627"/>
      <c r="COM208" s="627"/>
      <c r="CON208" s="627"/>
      <c r="COO208" s="627"/>
      <c r="COP208" s="627"/>
      <c r="COQ208" s="627"/>
      <c r="COR208" s="627"/>
      <c r="COS208" s="627"/>
      <c r="COT208" s="627"/>
      <c r="COU208" s="627"/>
      <c r="COV208" s="627"/>
      <c r="COW208" s="627"/>
      <c r="COX208" s="627"/>
      <c r="COY208" s="627"/>
      <c r="COZ208" s="627"/>
      <c r="CPA208" s="627"/>
      <c r="CPB208" s="627"/>
      <c r="CPC208" s="627"/>
      <c r="CPD208" s="627"/>
      <c r="CPE208" s="627"/>
      <c r="CPF208" s="627"/>
      <c r="CPG208" s="627"/>
      <c r="CPH208" s="627"/>
      <c r="CPI208" s="627"/>
      <c r="CPJ208" s="627"/>
      <c r="CPK208" s="627"/>
      <c r="CPL208" s="627"/>
      <c r="CPM208" s="627"/>
      <c r="CPN208" s="627"/>
      <c r="CPO208" s="627"/>
      <c r="CPP208" s="627"/>
      <c r="CPQ208" s="627"/>
      <c r="CPR208" s="627"/>
      <c r="CPS208" s="627"/>
      <c r="CPT208" s="627"/>
      <c r="CPU208" s="627"/>
      <c r="CPV208" s="627"/>
      <c r="CPW208" s="627"/>
      <c r="CPX208" s="627"/>
      <c r="CPY208" s="627"/>
      <c r="CPZ208" s="627"/>
      <c r="CQA208" s="627"/>
      <c r="CQB208" s="627"/>
      <c r="CQC208" s="627"/>
      <c r="CQD208" s="627"/>
      <c r="CQE208" s="627"/>
      <c r="CQF208" s="627"/>
      <c r="CQG208" s="627"/>
      <c r="CQH208" s="627"/>
      <c r="CQI208" s="627"/>
      <c r="CQJ208" s="627"/>
      <c r="CQK208" s="627"/>
      <c r="CQL208" s="627"/>
      <c r="CQM208" s="627"/>
      <c r="CQN208" s="627"/>
      <c r="CQO208" s="627"/>
      <c r="CQP208" s="627"/>
      <c r="CQQ208" s="627"/>
      <c r="CQR208" s="627"/>
      <c r="CQS208" s="627"/>
      <c r="CQT208" s="627"/>
      <c r="CQU208" s="627"/>
      <c r="CQV208" s="627"/>
      <c r="CQW208" s="627"/>
      <c r="CQX208" s="627"/>
      <c r="CQY208" s="627"/>
      <c r="CQZ208" s="627"/>
      <c r="CRA208" s="627"/>
      <c r="CRB208" s="627"/>
      <c r="CRC208" s="627"/>
      <c r="CRD208" s="627"/>
      <c r="CRE208" s="627"/>
      <c r="CRF208" s="627"/>
      <c r="CRG208" s="627"/>
      <c r="CRH208" s="627"/>
      <c r="CRI208" s="627"/>
      <c r="CRJ208" s="627"/>
      <c r="CRK208" s="627"/>
      <c r="CRL208" s="627"/>
      <c r="CRM208" s="627"/>
      <c r="CRN208" s="627"/>
      <c r="CRO208" s="627"/>
      <c r="CRP208" s="627"/>
      <c r="CRQ208" s="627"/>
      <c r="CRR208" s="627"/>
      <c r="CRS208" s="627"/>
      <c r="CRT208" s="627"/>
      <c r="CRU208" s="627"/>
      <c r="CRV208" s="627"/>
      <c r="CRW208" s="627"/>
      <c r="CRX208" s="627"/>
      <c r="CRY208" s="627"/>
      <c r="CRZ208" s="627"/>
      <c r="CSA208" s="627"/>
      <c r="CSB208" s="627"/>
      <c r="CSC208" s="627"/>
      <c r="CSD208" s="627"/>
      <c r="CSE208" s="627"/>
      <c r="CSF208" s="627"/>
      <c r="CSG208" s="627"/>
      <c r="CSH208" s="627"/>
      <c r="CSI208" s="627"/>
      <c r="CSJ208" s="627"/>
      <c r="CSK208" s="627"/>
      <c r="CSL208" s="627"/>
      <c r="CSM208" s="627"/>
      <c r="CSN208" s="627"/>
      <c r="CSO208" s="627"/>
      <c r="CSP208" s="627"/>
      <c r="CSQ208" s="627"/>
      <c r="CSR208" s="627"/>
      <c r="CSS208" s="627"/>
      <c r="CST208" s="627"/>
      <c r="CSU208" s="627"/>
      <c r="CSV208" s="627"/>
      <c r="CSW208" s="627"/>
      <c r="CSX208" s="627"/>
      <c r="CSY208" s="627"/>
      <c r="CSZ208" s="627"/>
      <c r="CTA208" s="627"/>
      <c r="CTB208" s="627"/>
      <c r="CTC208" s="627"/>
      <c r="CTD208" s="627"/>
      <c r="CTE208" s="627"/>
      <c r="CTF208" s="627"/>
      <c r="CTG208" s="627"/>
      <c r="CTH208" s="627"/>
      <c r="CTI208" s="627"/>
      <c r="CTJ208" s="627"/>
      <c r="CTK208" s="627"/>
      <c r="CTL208" s="627"/>
      <c r="CTM208" s="627"/>
      <c r="CTN208" s="627"/>
      <c r="CTO208" s="627"/>
      <c r="CTP208" s="627"/>
      <c r="CTQ208" s="627"/>
      <c r="CTR208" s="627"/>
      <c r="CTS208" s="627"/>
      <c r="CTT208" s="627"/>
      <c r="CTU208" s="627"/>
      <c r="CTV208" s="627"/>
      <c r="CTW208" s="627"/>
      <c r="CTX208" s="627"/>
      <c r="CTY208" s="627"/>
      <c r="CTZ208" s="627"/>
      <c r="CUA208" s="627"/>
      <c r="CUB208" s="627"/>
      <c r="CUC208" s="627"/>
      <c r="CUD208" s="627"/>
      <c r="CUE208" s="627"/>
      <c r="CUF208" s="627"/>
      <c r="CUG208" s="627"/>
      <c r="CUH208" s="627"/>
      <c r="CUI208" s="627"/>
      <c r="CUJ208" s="627"/>
      <c r="CUK208" s="627"/>
      <c r="CUL208" s="627"/>
      <c r="CUM208" s="627"/>
      <c r="CUN208" s="627"/>
      <c r="CUO208" s="627"/>
      <c r="CUP208" s="627"/>
      <c r="CUQ208" s="627"/>
      <c r="CUR208" s="627"/>
      <c r="CUS208" s="627"/>
      <c r="CUT208" s="627"/>
      <c r="CUU208" s="627"/>
      <c r="CUV208" s="627"/>
      <c r="CUW208" s="627"/>
      <c r="CUX208" s="627"/>
      <c r="CUY208" s="627"/>
      <c r="CUZ208" s="627"/>
      <c r="CVA208" s="627"/>
      <c r="CVB208" s="627"/>
      <c r="CVC208" s="627"/>
      <c r="CVD208" s="627"/>
      <c r="CVE208" s="627"/>
      <c r="CVF208" s="627"/>
      <c r="CVG208" s="627"/>
      <c r="CVH208" s="627"/>
      <c r="CVI208" s="627"/>
      <c r="CVJ208" s="627"/>
      <c r="CVK208" s="627"/>
      <c r="CVL208" s="627"/>
      <c r="CVM208" s="627"/>
      <c r="CVN208" s="627"/>
      <c r="CVO208" s="627"/>
      <c r="CVP208" s="627"/>
      <c r="CVQ208" s="627"/>
      <c r="CVR208" s="627"/>
      <c r="CVS208" s="627"/>
      <c r="CVT208" s="627"/>
      <c r="CVU208" s="627"/>
      <c r="CVV208" s="627"/>
      <c r="CVW208" s="627"/>
      <c r="CVX208" s="627"/>
      <c r="CVY208" s="627"/>
      <c r="CVZ208" s="627"/>
      <c r="CWA208" s="627"/>
      <c r="CWB208" s="627"/>
      <c r="CWC208" s="627"/>
      <c r="CWD208" s="627"/>
      <c r="CWE208" s="627"/>
      <c r="CWF208" s="627"/>
      <c r="CWG208" s="627"/>
      <c r="CWH208" s="627"/>
      <c r="CWI208" s="627"/>
      <c r="CWJ208" s="627"/>
      <c r="CWK208" s="627"/>
      <c r="CWL208" s="627"/>
      <c r="CWM208" s="627"/>
      <c r="CWN208" s="627"/>
      <c r="CWO208" s="627"/>
      <c r="CWP208" s="627"/>
      <c r="CWQ208" s="627"/>
      <c r="CWR208" s="627"/>
      <c r="CWS208" s="627"/>
      <c r="CWT208" s="627"/>
      <c r="CWU208" s="627"/>
      <c r="CWV208" s="627"/>
      <c r="CWW208" s="627"/>
      <c r="CWX208" s="627"/>
      <c r="CWY208" s="627"/>
      <c r="CWZ208" s="627"/>
      <c r="CXA208" s="627"/>
      <c r="CXB208" s="627"/>
      <c r="CXC208" s="627"/>
      <c r="CXD208" s="627"/>
      <c r="CXE208" s="627"/>
      <c r="CXF208" s="627"/>
      <c r="CXG208" s="627"/>
      <c r="CXH208" s="627"/>
      <c r="CXI208" s="627"/>
      <c r="CXJ208" s="627"/>
      <c r="CXK208" s="627"/>
      <c r="CXL208" s="627"/>
      <c r="CXM208" s="627"/>
      <c r="CXN208" s="627"/>
      <c r="CXO208" s="627"/>
      <c r="CXP208" s="627"/>
      <c r="CXQ208" s="627"/>
      <c r="CXR208" s="627"/>
      <c r="CXS208" s="627"/>
      <c r="CXT208" s="627"/>
      <c r="CXU208" s="627"/>
      <c r="CXV208" s="627"/>
      <c r="CXW208" s="627"/>
      <c r="CXX208" s="627"/>
      <c r="CXY208" s="627"/>
      <c r="CXZ208" s="627"/>
      <c r="CYA208" s="627"/>
      <c r="CYB208" s="627"/>
      <c r="CYC208" s="627"/>
      <c r="CYD208" s="627"/>
      <c r="CYE208" s="627"/>
      <c r="CYF208" s="627"/>
      <c r="CYG208" s="627"/>
      <c r="CYH208" s="627"/>
      <c r="CYI208" s="627"/>
      <c r="CYJ208" s="627"/>
      <c r="CYK208" s="627"/>
      <c r="CYL208" s="627"/>
      <c r="CYM208" s="627"/>
      <c r="CYN208" s="627"/>
      <c r="CYO208" s="627"/>
      <c r="CYP208" s="627"/>
      <c r="CYQ208" s="627"/>
      <c r="CYR208" s="627"/>
      <c r="CYS208" s="627"/>
      <c r="CYT208" s="627"/>
      <c r="CYU208" s="627"/>
      <c r="CYV208" s="627"/>
      <c r="CYW208" s="627"/>
      <c r="CYX208" s="627"/>
      <c r="CYY208" s="627"/>
      <c r="CYZ208" s="627"/>
      <c r="CZA208" s="627"/>
      <c r="CZB208" s="627"/>
      <c r="CZC208" s="627"/>
      <c r="CZD208" s="627"/>
      <c r="CZE208" s="627"/>
      <c r="CZF208" s="627"/>
      <c r="CZG208" s="627"/>
      <c r="CZH208" s="627"/>
      <c r="CZI208" s="627"/>
      <c r="CZJ208" s="627"/>
      <c r="CZK208" s="627"/>
      <c r="CZL208" s="627"/>
      <c r="CZM208" s="627"/>
      <c r="CZN208" s="627"/>
      <c r="CZO208" s="627"/>
      <c r="CZP208" s="627"/>
      <c r="CZQ208" s="627"/>
      <c r="CZR208" s="627"/>
      <c r="CZS208" s="627"/>
      <c r="CZT208" s="627"/>
      <c r="CZU208" s="627"/>
      <c r="CZV208" s="627"/>
      <c r="CZW208" s="627"/>
      <c r="CZX208" s="627"/>
      <c r="CZY208" s="627"/>
      <c r="CZZ208" s="627"/>
      <c r="DAA208" s="627"/>
      <c r="DAB208" s="627"/>
      <c r="DAC208" s="627"/>
      <c r="DAD208" s="627"/>
      <c r="DAE208" s="627"/>
      <c r="DAF208" s="627"/>
      <c r="DAG208" s="627"/>
      <c r="DAH208" s="627"/>
      <c r="DAI208" s="627"/>
      <c r="DAJ208" s="627"/>
      <c r="DAK208" s="627"/>
      <c r="DAL208" s="627"/>
      <c r="DAM208" s="627"/>
      <c r="DAN208" s="627"/>
      <c r="DAO208" s="627"/>
      <c r="DAP208" s="627"/>
      <c r="DAQ208" s="627"/>
      <c r="DAR208" s="627"/>
      <c r="DAS208" s="627"/>
      <c r="DAT208" s="627"/>
      <c r="DAU208" s="627"/>
      <c r="DAV208" s="627"/>
      <c r="DAW208" s="627"/>
      <c r="DAX208" s="627"/>
      <c r="DAY208" s="627"/>
      <c r="DAZ208" s="627"/>
      <c r="DBA208" s="627"/>
      <c r="DBB208" s="627"/>
      <c r="DBC208" s="627"/>
      <c r="DBD208" s="627"/>
      <c r="DBE208" s="627"/>
      <c r="DBF208" s="627"/>
      <c r="DBG208" s="627"/>
      <c r="DBH208" s="627"/>
      <c r="DBI208" s="627"/>
      <c r="DBJ208" s="627"/>
      <c r="DBK208" s="627"/>
      <c r="DBL208" s="627"/>
      <c r="DBM208" s="627"/>
      <c r="DBN208" s="627"/>
      <c r="DBO208" s="627"/>
      <c r="DBP208" s="627"/>
      <c r="DBQ208" s="627"/>
      <c r="DBR208" s="627"/>
      <c r="DBS208" s="627"/>
      <c r="DBT208" s="627"/>
      <c r="DBU208" s="627"/>
      <c r="DBV208" s="627"/>
      <c r="DBW208" s="627"/>
      <c r="DBX208" s="627"/>
      <c r="DBY208" s="627"/>
      <c r="DBZ208" s="627"/>
      <c r="DCA208" s="627"/>
      <c r="DCB208" s="627"/>
      <c r="DCC208" s="627"/>
      <c r="DCD208" s="627"/>
      <c r="DCE208" s="627"/>
      <c r="DCF208" s="627"/>
      <c r="DCG208" s="627"/>
      <c r="DCH208" s="627"/>
      <c r="DCI208" s="627"/>
      <c r="DCJ208" s="627"/>
      <c r="DCK208" s="627"/>
      <c r="DCL208" s="627"/>
      <c r="DCM208" s="627"/>
      <c r="DCN208" s="627"/>
      <c r="DCO208" s="627"/>
      <c r="DCP208" s="627"/>
      <c r="DCQ208" s="627"/>
      <c r="DCR208" s="627"/>
      <c r="DCS208" s="627"/>
      <c r="DCT208" s="627"/>
      <c r="DCU208" s="627"/>
      <c r="DCV208" s="627"/>
      <c r="DCW208" s="627"/>
      <c r="DCX208" s="627"/>
      <c r="DCY208" s="627"/>
      <c r="DCZ208" s="627"/>
      <c r="DDA208" s="627"/>
      <c r="DDB208" s="627"/>
      <c r="DDC208" s="627"/>
      <c r="DDD208" s="627"/>
      <c r="DDE208" s="627"/>
      <c r="DDF208" s="627"/>
      <c r="DDG208" s="627"/>
      <c r="DDH208" s="627"/>
      <c r="DDI208" s="627"/>
      <c r="DDJ208" s="627"/>
      <c r="DDK208" s="627"/>
      <c r="DDL208" s="627"/>
      <c r="DDM208" s="627"/>
      <c r="DDN208" s="627"/>
      <c r="DDO208" s="627"/>
      <c r="DDP208" s="627"/>
      <c r="DDQ208" s="627"/>
      <c r="DDR208" s="627"/>
      <c r="DDS208" s="627"/>
      <c r="DDT208" s="627"/>
      <c r="DDU208" s="627"/>
      <c r="DDV208" s="627"/>
      <c r="DDW208" s="627"/>
      <c r="DDX208" s="627"/>
      <c r="DDY208" s="627"/>
      <c r="DDZ208" s="627"/>
      <c r="DEA208" s="627"/>
      <c r="DEB208" s="627"/>
      <c r="DEC208" s="627"/>
      <c r="DED208" s="627"/>
      <c r="DEE208" s="627"/>
      <c r="DEF208" s="627"/>
      <c r="DEG208" s="627"/>
      <c r="DEH208" s="627"/>
      <c r="DEI208" s="627"/>
      <c r="DEJ208" s="627"/>
      <c r="DEK208" s="627"/>
      <c r="DEL208" s="627"/>
      <c r="DEM208" s="627"/>
      <c r="DEN208" s="627"/>
      <c r="DEO208" s="627"/>
      <c r="DEP208" s="627"/>
      <c r="DEQ208" s="627"/>
      <c r="DER208" s="627"/>
      <c r="DES208" s="627"/>
      <c r="DET208" s="627"/>
      <c r="DEU208" s="627"/>
      <c r="DEV208" s="627"/>
      <c r="DEW208" s="627"/>
      <c r="DEX208" s="627"/>
      <c r="DEY208" s="627"/>
      <c r="DEZ208" s="627"/>
      <c r="DFA208" s="627"/>
      <c r="DFB208" s="627"/>
      <c r="DFC208" s="627"/>
      <c r="DFD208" s="627"/>
      <c r="DFE208" s="627"/>
      <c r="DFF208" s="627"/>
      <c r="DFG208" s="627"/>
      <c r="DFH208" s="627"/>
      <c r="DFI208" s="627"/>
      <c r="DFJ208" s="627"/>
      <c r="DFK208" s="627"/>
      <c r="DFL208" s="627"/>
      <c r="DFM208" s="627"/>
      <c r="DFN208" s="627"/>
      <c r="DFO208" s="627"/>
      <c r="DFP208" s="627"/>
      <c r="DFQ208" s="627"/>
      <c r="DFR208" s="627"/>
      <c r="DFS208" s="627"/>
      <c r="DFT208" s="627"/>
      <c r="DFU208" s="627"/>
      <c r="DFV208" s="627"/>
      <c r="DFW208" s="627"/>
      <c r="DFX208" s="627"/>
      <c r="DFY208" s="627"/>
      <c r="DFZ208" s="627"/>
      <c r="DGA208" s="627"/>
      <c r="DGB208" s="627"/>
      <c r="DGC208" s="627"/>
      <c r="DGD208" s="627"/>
      <c r="DGE208" s="627"/>
      <c r="DGF208" s="627"/>
      <c r="DGG208" s="627"/>
      <c r="DGH208" s="627"/>
      <c r="DGI208" s="627"/>
      <c r="DGJ208" s="627"/>
      <c r="DGK208" s="627"/>
      <c r="DGL208" s="627"/>
      <c r="DGM208" s="627"/>
      <c r="DGN208" s="627"/>
      <c r="DGO208" s="627"/>
      <c r="DGP208" s="627"/>
      <c r="DGQ208" s="627"/>
      <c r="DGR208" s="627"/>
      <c r="DGS208" s="627"/>
      <c r="DGT208" s="627"/>
      <c r="DGU208" s="627"/>
      <c r="DGV208" s="627"/>
      <c r="DGW208" s="627"/>
      <c r="DGX208" s="627"/>
      <c r="DGY208" s="627"/>
      <c r="DGZ208" s="627"/>
      <c r="DHA208" s="627"/>
      <c r="DHB208" s="627"/>
      <c r="DHC208" s="627"/>
      <c r="DHD208" s="627"/>
      <c r="DHE208" s="627"/>
      <c r="DHF208" s="627"/>
      <c r="DHG208" s="627"/>
      <c r="DHH208" s="627"/>
      <c r="DHI208" s="627"/>
      <c r="DHJ208" s="627"/>
      <c r="DHK208" s="627"/>
      <c r="DHL208" s="627"/>
      <c r="DHM208" s="627"/>
      <c r="DHN208" s="627"/>
      <c r="DHO208" s="627"/>
      <c r="DHP208" s="627"/>
      <c r="DHQ208" s="627"/>
      <c r="DHR208" s="627"/>
      <c r="DHS208" s="627"/>
      <c r="DHT208" s="627"/>
      <c r="DHU208" s="627"/>
      <c r="DHV208" s="627"/>
      <c r="DHW208" s="627"/>
      <c r="DHX208" s="627"/>
      <c r="DHY208" s="627"/>
      <c r="DHZ208" s="627"/>
      <c r="DIA208" s="627"/>
      <c r="DIB208" s="627"/>
      <c r="DIC208" s="627"/>
      <c r="DID208" s="627"/>
      <c r="DIE208" s="627"/>
      <c r="DIF208" s="627"/>
      <c r="DIG208" s="627"/>
      <c r="DIH208" s="627"/>
      <c r="DII208" s="627"/>
      <c r="DIJ208" s="627"/>
      <c r="DIK208" s="627"/>
      <c r="DIL208" s="627"/>
      <c r="DIM208" s="627"/>
      <c r="DIN208" s="627"/>
      <c r="DIO208" s="627"/>
      <c r="DIP208" s="627"/>
      <c r="DIQ208" s="627"/>
      <c r="DIR208" s="627"/>
      <c r="DIS208" s="627"/>
      <c r="DIT208" s="627"/>
      <c r="DIU208" s="627"/>
      <c r="DIV208" s="627"/>
      <c r="DIW208" s="627"/>
      <c r="DIX208" s="627"/>
      <c r="DIY208" s="627"/>
      <c r="DIZ208" s="627"/>
      <c r="DJA208" s="627"/>
      <c r="DJB208" s="627"/>
      <c r="DJC208" s="627"/>
      <c r="DJD208" s="627"/>
      <c r="DJE208" s="627"/>
      <c r="DJF208" s="627"/>
      <c r="DJG208" s="627"/>
      <c r="DJH208" s="627"/>
      <c r="DJI208" s="627"/>
      <c r="DJJ208" s="627"/>
      <c r="DJK208" s="627"/>
      <c r="DJL208" s="627"/>
      <c r="DJM208" s="627"/>
      <c r="DJN208" s="627"/>
      <c r="DJO208" s="627"/>
      <c r="DJP208" s="627"/>
      <c r="DJQ208" s="627"/>
      <c r="DJR208" s="627"/>
      <c r="DJS208" s="627"/>
      <c r="DJT208" s="627"/>
      <c r="DJU208" s="627"/>
      <c r="DJV208" s="627"/>
      <c r="DJW208" s="627"/>
      <c r="DJX208" s="627"/>
      <c r="DJY208" s="627"/>
      <c r="DJZ208" s="627"/>
      <c r="DKA208" s="627"/>
      <c r="DKB208" s="627"/>
      <c r="DKC208" s="627"/>
      <c r="DKD208" s="627"/>
      <c r="DKE208" s="627"/>
      <c r="DKF208" s="627"/>
      <c r="DKG208" s="627"/>
      <c r="DKH208" s="627"/>
      <c r="DKI208" s="627"/>
      <c r="DKJ208" s="627"/>
      <c r="DKK208" s="627"/>
      <c r="DKL208" s="627"/>
      <c r="DKM208" s="627"/>
      <c r="DKN208" s="627"/>
      <c r="DKO208" s="627"/>
      <c r="DKP208" s="627"/>
      <c r="DKQ208" s="627"/>
      <c r="DKR208" s="627"/>
      <c r="DKS208" s="627"/>
      <c r="DKT208" s="627"/>
      <c r="DKU208" s="627"/>
      <c r="DKV208" s="627"/>
      <c r="DKW208" s="627"/>
      <c r="DKX208" s="627"/>
      <c r="DKY208" s="627"/>
      <c r="DKZ208" s="627"/>
      <c r="DLA208" s="627"/>
      <c r="DLB208" s="627"/>
      <c r="DLC208" s="627"/>
      <c r="DLD208" s="627"/>
      <c r="DLE208" s="627"/>
      <c r="DLF208" s="627"/>
      <c r="DLG208" s="627"/>
      <c r="DLH208" s="627"/>
      <c r="DLI208" s="627"/>
      <c r="DLJ208" s="627"/>
      <c r="DLK208" s="627"/>
      <c r="DLL208" s="627"/>
      <c r="DLM208" s="627"/>
      <c r="DLN208" s="627"/>
      <c r="DLO208" s="627"/>
      <c r="DLP208" s="627"/>
      <c r="DLQ208" s="627"/>
      <c r="DLR208" s="627"/>
      <c r="DLS208" s="627"/>
      <c r="DLT208" s="627"/>
      <c r="DLU208" s="627"/>
      <c r="DLV208" s="627"/>
      <c r="DLW208" s="627"/>
      <c r="DLX208" s="627"/>
      <c r="DLY208" s="627"/>
      <c r="DLZ208" s="627"/>
      <c r="DMA208" s="627"/>
      <c r="DMB208" s="627"/>
      <c r="DMC208" s="627"/>
      <c r="DMD208" s="627"/>
      <c r="DME208" s="627"/>
      <c r="DMF208" s="627"/>
      <c r="DMG208" s="627"/>
      <c r="DMH208" s="627"/>
      <c r="DMI208" s="627"/>
      <c r="DMJ208" s="627"/>
      <c r="DMK208" s="627"/>
      <c r="DML208" s="627"/>
      <c r="DMM208" s="627"/>
      <c r="DMN208" s="627"/>
      <c r="DMO208" s="627"/>
      <c r="DMP208" s="627"/>
      <c r="DMQ208" s="627"/>
      <c r="DMR208" s="627"/>
      <c r="DMS208" s="627"/>
      <c r="DMT208" s="627"/>
      <c r="DMU208" s="627"/>
      <c r="DMV208" s="627"/>
      <c r="DMW208" s="627"/>
      <c r="DMX208" s="627"/>
      <c r="DMY208" s="627"/>
      <c r="DMZ208" s="627"/>
      <c r="DNA208" s="627"/>
      <c r="DNB208" s="627"/>
      <c r="DNC208" s="627"/>
      <c r="DND208" s="627"/>
      <c r="DNE208" s="627"/>
      <c r="DNF208" s="627"/>
      <c r="DNG208" s="627"/>
      <c r="DNH208" s="627"/>
      <c r="DNI208" s="627"/>
      <c r="DNJ208" s="627"/>
      <c r="DNK208" s="627"/>
      <c r="DNL208" s="627"/>
      <c r="DNM208" s="627"/>
      <c r="DNN208" s="627"/>
      <c r="DNO208" s="627"/>
      <c r="DNP208" s="627"/>
      <c r="DNQ208" s="627"/>
      <c r="DNR208" s="627"/>
      <c r="DNS208" s="627"/>
      <c r="DNT208" s="627"/>
      <c r="DNU208" s="627"/>
      <c r="DNV208" s="627"/>
      <c r="DNW208" s="627"/>
      <c r="DNX208" s="627"/>
      <c r="DNY208" s="627"/>
      <c r="DNZ208" s="627"/>
      <c r="DOA208" s="627"/>
      <c r="DOB208" s="627"/>
      <c r="DOC208" s="627"/>
      <c r="DOD208" s="627"/>
      <c r="DOE208" s="627"/>
      <c r="DOF208" s="627"/>
      <c r="DOG208" s="627"/>
      <c r="DOH208" s="627"/>
      <c r="DOI208" s="627"/>
      <c r="DOJ208" s="627"/>
      <c r="DOK208" s="627"/>
      <c r="DOL208" s="627"/>
      <c r="DOM208" s="627"/>
      <c r="DON208" s="627"/>
      <c r="DOO208" s="627"/>
      <c r="DOP208" s="627"/>
      <c r="DOQ208" s="627"/>
      <c r="DOR208" s="627"/>
      <c r="DOS208" s="627"/>
      <c r="DOT208" s="627"/>
      <c r="DOU208" s="627"/>
      <c r="DOV208" s="627"/>
      <c r="DOW208" s="627"/>
      <c r="DOX208" s="627"/>
      <c r="DOY208" s="627"/>
      <c r="DOZ208" s="627"/>
      <c r="DPA208" s="627"/>
      <c r="DPB208" s="627"/>
      <c r="DPC208" s="627"/>
      <c r="DPD208" s="627"/>
      <c r="DPE208" s="627"/>
      <c r="DPF208" s="627"/>
      <c r="DPG208" s="627"/>
      <c r="DPH208" s="627"/>
      <c r="DPI208" s="627"/>
      <c r="DPJ208" s="627"/>
      <c r="DPK208" s="627"/>
      <c r="DPL208" s="627"/>
      <c r="DPM208" s="627"/>
      <c r="DPN208" s="627"/>
      <c r="DPO208" s="627"/>
      <c r="DPP208" s="627"/>
      <c r="DPQ208" s="627"/>
      <c r="DPR208" s="627"/>
      <c r="DPS208" s="627"/>
      <c r="DPT208" s="627"/>
      <c r="DPU208" s="627"/>
      <c r="DPV208" s="627"/>
      <c r="DPW208" s="627"/>
      <c r="DPX208" s="627"/>
      <c r="DPY208" s="627"/>
      <c r="DPZ208" s="627"/>
      <c r="DQA208" s="627"/>
      <c r="DQB208" s="627"/>
      <c r="DQC208" s="627"/>
      <c r="DQD208" s="627"/>
      <c r="DQE208" s="627"/>
      <c r="DQF208" s="627"/>
      <c r="DQG208" s="627"/>
      <c r="DQH208" s="627"/>
      <c r="DQI208" s="627"/>
      <c r="DQJ208" s="627"/>
      <c r="DQK208" s="627"/>
      <c r="DQL208" s="627"/>
      <c r="DQM208" s="627"/>
      <c r="DQN208" s="627"/>
      <c r="DQO208" s="627"/>
      <c r="DQP208" s="627"/>
      <c r="DQQ208" s="627"/>
      <c r="DQR208" s="627"/>
      <c r="DQS208" s="627"/>
      <c r="DQT208" s="627"/>
      <c r="DQU208" s="627"/>
      <c r="DQV208" s="627"/>
      <c r="DQW208" s="627"/>
      <c r="DQX208" s="627"/>
      <c r="DQY208" s="627"/>
      <c r="DQZ208" s="627"/>
      <c r="DRA208" s="627"/>
      <c r="DRB208" s="627"/>
      <c r="DRC208" s="627"/>
      <c r="DRD208" s="627"/>
      <c r="DRE208" s="627"/>
      <c r="DRF208" s="627"/>
      <c r="DRG208" s="627"/>
      <c r="DRH208" s="627"/>
      <c r="DRI208" s="627"/>
      <c r="DRJ208" s="627"/>
      <c r="DRK208" s="627"/>
      <c r="DRL208" s="627"/>
      <c r="DRM208" s="627"/>
      <c r="DRN208" s="627"/>
      <c r="DRO208" s="627"/>
      <c r="DRP208" s="627"/>
      <c r="DRQ208" s="627"/>
      <c r="DRR208" s="627"/>
      <c r="DRS208" s="627"/>
      <c r="DRT208" s="627"/>
      <c r="DRU208" s="627"/>
      <c r="DRV208" s="627"/>
      <c r="DRW208" s="627"/>
      <c r="DRX208" s="627"/>
      <c r="DRY208" s="627"/>
      <c r="DRZ208" s="627"/>
      <c r="DSA208" s="627"/>
      <c r="DSB208" s="627"/>
      <c r="DSC208" s="627"/>
      <c r="DSD208" s="627"/>
      <c r="DSE208" s="627"/>
      <c r="DSF208" s="627"/>
      <c r="DSG208" s="627"/>
      <c r="DSH208" s="627"/>
      <c r="DSI208" s="627"/>
      <c r="DSJ208" s="627"/>
      <c r="DSK208" s="627"/>
      <c r="DSL208" s="627"/>
      <c r="DSM208" s="627"/>
      <c r="DSN208" s="627"/>
      <c r="DSO208" s="627"/>
      <c r="DSP208" s="627"/>
      <c r="DSQ208" s="627"/>
      <c r="DSR208" s="627"/>
      <c r="DSS208" s="627"/>
      <c r="DST208" s="627"/>
      <c r="DSU208" s="627"/>
      <c r="DSV208" s="627"/>
      <c r="DSW208" s="627"/>
      <c r="DSX208" s="627"/>
      <c r="DSY208" s="627"/>
      <c r="DSZ208" s="627"/>
      <c r="DTA208" s="627"/>
      <c r="DTB208" s="627"/>
      <c r="DTC208" s="627"/>
      <c r="DTD208" s="627"/>
      <c r="DTE208" s="627"/>
      <c r="DTF208" s="627"/>
      <c r="DTG208" s="627"/>
      <c r="DTH208" s="627"/>
      <c r="DTI208" s="627"/>
      <c r="DTJ208" s="627"/>
      <c r="DTK208" s="627"/>
      <c r="DTL208" s="627"/>
      <c r="DTM208" s="627"/>
      <c r="DTN208" s="627"/>
      <c r="DTO208" s="627"/>
      <c r="DTP208" s="627"/>
      <c r="DTQ208" s="627"/>
      <c r="DTR208" s="627"/>
      <c r="DTS208" s="627"/>
      <c r="DTT208" s="627"/>
      <c r="DTU208" s="627"/>
      <c r="DTV208" s="627"/>
      <c r="DTW208" s="627"/>
      <c r="DTX208" s="627"/>
      <c r="DTY208" s="627"/>
      <c r="DTZ208" s="627"/>
      <c r="DUA208" s="627"/>
      <c r="DUB208" s="627"/>
      <c r="DUC208" s="627"/>
      <c r="DUD208" s="627"/>
      <c r="DUE208" s="627"/>
      <c r="DUF208" s="627"/>
      <c r="DUG208" s="627"/>
      <c r="DUH208" s="627"/>
      <c r="DUI208" s="627"/>
      <c r="DUJ208" s="627"/>
      <c r="DUK208" s="627"/>
      <c r="DUL208" s="627"/>
      <c r="DUM208" s="627"/>
      <c r="DUN208" s="627"/>
      <c r="DUO208" s="627"/>
      <c r="DUP208" s="627"/>
      <c r="DUQ208" s="627"/>
      <c r="DUR208" s="627"/>
      <c r="DUS208" s="627"/>
      <c r="DUT208" s="627"/>
      <c r="DUU208" s="627"/>
      <c r="DUV208" s="627"/>
      <c r="DUW208" s="627"/>
      <c r="DUX208" s="627"/>
      <c r="DUY208" s="627"/>
      <c r="DUZ208" s="627"/>
      <c r="DVA208" s="627"/>
      <c r="DVB208" s="627"/>
      <c r="DVC208" s="627"/>
      <c r="DVD208" s="627"/>
      <c r="DVE208" s="627"/>
      <c r="DVF208" s="627"/>
      <c r="DVG208" s="627"/>
      <c r="DVH208" s="627"/>
      <c r="DVI208" s="627"/>
      <c r="DVJ208" s="627"/>
      <c r="DVK208" s="627"/>
      <c r="DVL208" s="627"/>
      <c r="DVM208" s="627"/>
      <c r="DVN208" s="627"/>
      <c r="DVO208" s="627"/>
      <c r="DVP208" s="627"/>
      <c r="DVQ208" s="627"/>
      <c r="DVR208" s="627"/>
      <c r="DVS208" s="627"/>
      <c r="DVT208" s="627"/>
      <c r="DVU208" s="627"/>
      <c r="DVV208" s="627"/>
      <c r="DVW208" s="627"/>
      <c r="DVX208" s="627"/>
      <c r="DVY208" s="627"/>
      <c r="DVZ208" s="627"/>
      <c r="DWA208" s="627"/>
      <c r="DWB208" s="627"/>
      <c r="DWC208" s="627"/>
      <c r="DWD208" s="627"/>
      <c r="DWE208" s="627"/>
      <c r="DWF208" s="627"/>
      <c r="DWG208" s="627"/>
      <c r="DWH208" s="627"/>
      <c r="DWI208" s="627"/>
      <c r="DWJ208" s="627"/>
      <c r="DWK208" s="627"/>
      <c r="DWL208" s="627"/>
      <c r="DWM208" s="627"/>
      <c r="DWN208" s="627"/>
      <c r="DWO208" s="627"/>
      <c r="DWP208" s="627"/>
      <c r="DWQ208" s="627"/>
      <c r="DWR208" s="627"/>
      <c r="DWS208" s="627"/>
      <c r="DWT208" s="627"/>
      <c r="DWU208" s="627"/>
      <c r="DWV208" s="627"/>
      <c r="DWW208" s="627"/>
      <c r="DWX208" s="627"/>
      <c r="DWY208" s="627"/>
      <c r="DWZ208" s="627"/>
      <c r="DXA208" s="627"/>
      <c r="DXB208" s="627"/>
      <c r="DXC208" s="627"/>
      <c r="DXD208" s="627"/>
      <c r="DXE208" s="627"/>
      <c r="DXF208" s="627"/>
      <c r="DXG208" s="627"/>
      <c r="DXH208" s="627"/>
      <c r="DXI208" s="627"/>
      <c r="DXJ208" s="627"/>
      <c r="DXK208" s="627"/>
      <c r="DXL208" s="627"/>
      <c r="DXM208" s="627"/>
      <c r="DXN208" s="627"/>
      <c r="DXO208" s="627"/>
      <c r="DXP208" s="627"/>
      <c r="DXQ208" s="627"/>
      <c r="DXR208" s="627"/>
      <c r="DXS208" s="627"/>
      <c r="DXT208" s="627"/>
      <c r="DXU208" s="627"/>
      <c r="DXV208" s="627"/>
      <c r="DXW208" s="627"/>
      <c r="DXX208" s="627"/>
      <c r="DXY208" s="627"/>
      <c r="DXZ208" s="627"/>
      <c r="DYA208" s="627"/>
      <c r="DYB208" s="627"/>
      <c r="DYC208" s="627"/>
      <c r="DYD208" s="627"/>
      <c r="DYE208" s="627"/>
      <c r="DYF208" s="627"/>
      <c r="DYG208" s="627"/>
      <c r="DYH208" s="627"/>
      <c r="DYI208" s="627"/>
      <c r="DYJ208" s="627"/>
      <c r="DYK208" s="627"/>
      <c r="DYL208" s="627"/>
      <c r="DYM208" s="627"/>
      <c r="DYN208" s="627"/>
      <c r="DYO208" s="627"/>
      <c r="DYP208" s="627"/>
      <c r="DYQ208" s="627"/>
      <c r="DYR208" s="627"/>
      <c r="DYS208" s="627"/>
      <c r="DYT208" s="627"/>
      <c r="DYU208" s="627"/>
      <c r="DYV208" s="627"/>
      <c r="DYW208" s="627"/>
      <c r="DYX208" s="627"/>
      <c r="DYY208" s="627"/>
      <c r="DYZ208" s="627"/>
      <c r="DZA208" s="627"/>
      <c r="DZB208" s="627"/>
      <c r="DZC208" s="627"/>
      <c r="DZD208" s="627"/>
      <c r="DZE208" s="627"/>
      <c r="DZF208" s="627"/>
      <c r="DZG208" s="627"/>
      <c r="DZH208" s="627"/>
      <c r="DZI208" s="627"/>
      <c r="DZJ208" s="627"/>
      <c r="DZK208" s="627"/>
      <c r="DZL208" s="627"/>
      <c r="DZM208" s="627"/>
      <c r="DZN208" s="627"/>
      <c r="DZO208" s="627"/>
      <c r="DZP208" s="627"/>
      <c r="DZQ208" s="627"/>
      <c r="DZR208" s="627"/>
      <c r="DZS208" s="627"/>
      <c r="DZT208" s="627"/>
      <c r="DZU208" s="627"/>
      <c r="DZV208" s="627"/>
      <c r="DZW208" s="627"/>
      <c r="DZX208" s="627"/>
      <c r="DZY208" s="627"/>
      <c r="DZZ208" s="627"/>
      <c r="EAA208" s="627"/>
      <c r="EAB208" s="627"/>
      <c r="EAC208" s="627"/>
      <c r="EAD208" s="627"/>
      <c r="EAE208" s="627"/>
      <c r="EAF208" s="627"/>
      <c r="EAG208" s="627"/>
      <c r="EAH208" s="627"/>
      <c r="EAI208" s="627"/>
      <c r="EAJ208" s="627"/>
      <c r="EAK208" s="627"/>
      <c r="EAL208" s="627"/>
      <c r="EAM208" s="627"/>
      <c r="EAN208" s="627"/>
      <c r="EAO208" s="627"/>
      <c r="EAP208" s="627"/>
      <c r="EAQ208" s="627"/>
      <c r="EAR208" s="627"/>
      <c r="EAS208" s="627"/>
      <c r="EAT208" s="627"/>
      <c r="EAU208" s="627"/>
      <c r="EAV208" s="627"/>
      <c r="EAW208" s="627"/>
      <c r="EAX208" s="627"/>
      <c r="EAY208" s="627"/>
      <c r="EAZ208" s="627"/>
      <c r="EBA208" s="627"/>
      <c r="EBB208" s="627"/>
      <c r="EBC208" s="627"/>
      <c r="EBD208" s="627"/>
      <c r="EBE208" s="627"/>
      <c r="EBF208" s="627"/>
      <c r="EBG208" s="627"/>
      <c r="EBH208" s="627"/>
      <c r="EBI208" s="627"/>
      <c r="EBJ208" s="627"/>
      <c r="EBK208" s="627"/>
      <c r="EBL208" s="627"/>
      <c r="EBM208" s="627"/>
      <c r="EBN208" s="627"/>
      <c r="EBO208" s="627"/>
      <c r="EBP208" s="627"/>
      <c r="EBQ208" s="627"/>
      <c r="EBR208" s="627"/>
      <c r="EBS208" s="627"/>
      <c r="EBT208" s="627"/>
      <c r="EBU208" s="627"/>
      <c r="EBV208" s="627"/>
      <c r="EBW208" s="627"/>
      <c r="EBX208" s="627"/>
      <c r="EBY208" s="627"/>
      <c r="EBZ208" s="627"/>
      <c r="ECA208" s="627"/>
      <c r="ECB208" s="627"/>
      <c r="ECC208" s="627"/>
      <c r="ECD208" s="627"/>
      <c r="ECE208" s="627"/>
      <c r="ECF208" s="627"/>
      <c r="ECG208" s="627"/>
      <c r="ECH208" s="627"/>
      <c r="ECI208" s="627"/>
      <c r="ECJ208" s="627"/>
      <c r="ECK208" s="627"/>
      <c r="ECL208" s="627"/>
      <c r="ECM208" s="627"/>
      <c r="ECN208" s="627"/>
      <c r="ECO208" s="627"/>
      <c r="ECP208" s="627"/>
      <c r="ECQ208" s="627"/>
      <c r="ECR208" s="627"/>
      <c r="ECS208" s="627"/>
      <c r="ECT208" s="627"/>
      <c r="ECU208" s="627"/>
      <c r="ECV208" s="627"/>
      <c r="ECW208" s="627"/>
      <c r="ECX208" s="627"/>
      <c r="ECY208" s="627"/>
      <c r="ECZ208" s="627"/>
      <c r="EDA208" s="627"/>
      <c r="EDB208" s="627"/>
      <c r="EDC208" s="627"/>
      <c r="EDD208" s="627"/>
      <c r="EDE208" s="627"/>
      <c r="EDF208" s="627"/>
      <c r="EDG208" s="627"/>
      <c r="EDH208" s="627"/>
      <c r="EDI208" s="627"/>
      <c r="EDJ208" s="627"/>
      <c r="EDK208" s="627"/>
      <c r="EDL208" s="627"/>
      <c r="EDM208" s="627"/>
      <c r="EDN208" s="627"/>
      <c r="EDO208" s="627"/>
      <c r="EDP208" s="627"/>
      <c r="EDQ208" s="627"/>
      <c r="EDR208" s="627"/>
      <c r="EDS208" s="627"/>
      <c r="EDT208" s="627"/>
      <c r="EDU208" s="627"/>
      <c r="EDV208" s="627"/>
      <c r="EDW208" s="627"/>
      <c r="EDX208" s="627"/>
      <c r="EDY208" s="627"/>
      <c r="EDZ208" s="627"/>
      <c r="EEA208" s="627"/>
      <c r="EEB208" s="627"/>
      <c r="EEC208" s="627"/>
      <c r="EED208" s="627"/>
      <c r="EEE208" s="627"/>
      <c r="EEF208" s="627"/>
      <c r="EEG208" s="627"/>
      <c r="EEH208" s="627"/>
      <c r="EEI208" s="627"/>
      <c r="EEJ208" s="627"/>
      <c r="EEK208" s="627"/>
      <c r="EEL208" s="627"/>
      <c r="EEM208" s="627"/>
      <c r="EEN208" s="627"/>
      <c r="EEO208" s="627"/>
      <c r="EEP208" s="627"/>
      <c r="EEQ208" s="627"/>
      <c r="EER208" s="627"/>
      <c r="EES208" s="627"/>
      <c r="EET208" s="627"/>
      <c r="EEU208" s="627"/>
      <c r="EEV208" s="627"/>
      <c r="EEW208" s="627"/>
      <c r="EEX208" s="627"/>
      <c r="EEY208" s="627"/>
      <c r="EEZ208" s="627"/>
      <c r="EFA208" s="627"/>
      <c r="EFB208" s="627"/>
      <c r="EFC208" s="627"/>
      <c r="EFD208" s="627"/>
      <c r="EFE208" s="627"/>
      <c r="EFF208" s="627"/>
      <c r="EFG208" s="627"/>
      <c r="EFH208" s="627"/>
      <c r="EFI208" s="627"/>
      <c r="EFJ208" s="627"/>
      <c r="EFK208" s="627"/>
      <c r="EFL208" s="627"/>
      <c r="EFM208" s="627"/>
      <c r="EFN208" s="627"/>
      <c r="EFO208" s="627"/>
      <c r="EFP208" s="627"/>
      <c r="EFQ208" s="627"/>
      <c r="EFR208" s="627"/>
      <c r="EFS208" s="627"/>
      <c r="EFT208" s="627"/>
      <c r="EFU208" s="627"/>
      <c r="EFV208" s="627"/>
      <c r="EFW208" s="627"/>
      <c r="EFX208" s="627"/>
      <c r="EFY208" s="627"/>
      <c r="EFZ208" s="627"/>
      <c r="EGA208" s="627"/>
      <c r="EGB208" s="627"/>
      <c r="EGC208" s="627"/>
      <c r="EGD208" s="627"/>
      <c r="EGE208" s="627"/>
      <c r="EGF208" s="627"/>
      <c r="EGG208" s="627"/>
      <c r="EGH208" s="627"/>
      <c r="EGI208" s="627"/>
      <c r="EGJ208" s="627"/>
      <c r="EGK208" s="627"/>
      <c r="EGL208" s="627"/>
      <c r="EGM208" s="627"/>
      <c r="EGN208" s="627"/>
      <c r="EGO208" s="627"/>
      <c r="EGP208" s="627"/>
      <c r="EGQ208" s="627"/>
      <c r="EGR208" s="627"/>
      <c r="EGS208" s="627"/>
      <c r="EGT208" s="627"/>
      <c r="EGU208" s="627"/>
      <c r="EGV208" s="627"/>
      <c r="EGW208" s="627"/>
      <c r="EGX208" s="627"/>
      <c r="EGY208" s="627"/>
      <c r="EGZ208" s="627"/>
      <c r="EHA208" s="627"/>
      <c r="EHB208" s="627"/>
      <c r="EHC208" s="627"/>
      <c r="EHD208" s="627"/>
      <c r="EHE208" s="627"/>
      <c r="EHF208" s="627"/>
      <c r="EHG208" s="627"/>
      <c r="EHH208" s="627"/>
      <c r="EHI208" s="627"/>
      <c r="EHJ208" s="627"/>
      <c r="EHK208" s="627"/>
      <c r="EHL208" s="627"/>
      <c r="EHM208" s="627"/>
      <c r="EHN208" s="627"/>
      <c r="EHO208" s="627"/>
      <c r="EHP208" s="627"/>
      <c r="EHQ208" s="627"/>
      <c r="EHR208" s="627"/>
      <c r="EHS208" s="627"/>
      <c r="EHT208" s="627"/>
      <c r="EHU208" s="627"/>
      <c r="EHV208" s="627"/>
      <c r="EHW208" s="627"/>
      <c r="EHX208" s="627"/>
      <c r="EHY208" s="627"/>
      <c r="EHZ208" s="627"/>
      <c r="EIA208" s="627"/>
      <c r="EIB208" s="627"/>
      <c r="EIC208" s="627"/>
      <c r="EID208" s="627"/>
      <c r="EIE208" s="627"/>
      <c r="EIF208" s="627"/>
      <c r="EIG208" s="627"/>
      <c r="EIH208" s="627"/>
      <c r="EII208" s="627"/>
      <c r="EIJ208" s="627"/>
      <c r="EIK208" s="627"/>
      <c r="EIL208" s="627"/>
      <c r="EIM208" s="627"/>
      <c r="EIN208" s="627"/>
      <c r="EIO208" s="627"/>
      <c r="EIP208" s="627"/>
      <c r="EIQ208" s="627"/>
      <c r="EIR208" s="627"/>
      <c r="EIS208" s="627"/>
      <c r="EIT208" s="627"/>
      <c r="EIU208" s="627"/>
      <c r="EIV208" s="627"/>
      <c r="EIW208" s="627"/>
      <c r="EIX208" s="627"/>
      <c r="EIY208" s="627"/>
      <c r="EIZ208" s="627"/>
      <c r="EJA208" s="627"/>
      <c r="EJB208" s="627"/>
      <c r="EJC208" s="627"/>
      <c r="EJD208" s="627"/>
      <c r="EJE208" s="627"/>
      <c r="EJF208" s="627"/>
      <c r="EJG208" s="627"/>
      <c r="EJH208" s="627"/>
      <c r="EJI208" s="627"/>
      <c r="EJJ208" s="627"/>
      <c r="EJK208" s="627"/>
      <c r="EJL208" s="627"/>
      <c r="EJM208" s="627"/>
      <c r="EJN208" s="627"/>
      <c r="EJO208" s="627"/>
      <c r="EJP208" s="627"/>
      <c r="EJQ208" s="627"/>
      <c r="EJR208" s="627"/>
      <c r="EJS208" s="627"/>
      <c r="EJT208" s="627"/>
      <c r="EJU208" s="627"/>
      <c r="EJV208" s="627"/>
      <c r="EJW208" s="627"/>
      <c r="EJX208" s="627"/>
      <c r="EJY208" s="627"/>
      <c r="EJZ208" s="627"/>
      <c r="EKA208" s="627"/>
      <c r="EKB208" s="627"/>
      <c r="EKC208" s="627"/>
      <c r="EKD208" s="627"/>
      <c r="EKE208" s="627"/>
      <c r="EKF208" s="627"/>
      <c r="EKG208" s="627"/>
      <c r="EKH208" s="627"/>
      <c r="EKI208" s="627"/>
      <c r="EKJ208" s="627"/>
      <c r="EKK208" s="627"/>
      <c r="EKL208" s="627"/>
      <c r="EKM208" s="627"/>
      <c r="EKN208" s="627"/>
      <c r="EKO208" s="627"/>
      <c r="EKP208" s="627"/>
      <c r="EKQ208" s="627"/>
      <c r="EKR208" s="627"/>
      <c r="EKS208" s="627"/>
      <c r="EKT208" s="627"/>
      <c r="EKU208" s="627"/>
      <c r="EKV208" s="627"/>
      <c r="EKW208" s="627"/>
      <c r="EKX208" s="627"/>
      <c r="EKY208" s="627"/>
      <c r="EKZ208" s="627"/>
      <c r="ELA208" s="627"/>
      <c r="ELB208" s="627"/>
      <c r="ELC208" s="627"/>
      <c r="ELD208" s="627"/>
      <c r="ELE208" s="627"/>
      <c r="ELF208" s="627"/>
      <c r="ELG208" s="627"/>
      <c r="ELH208" s="627"/>
      <c r="ELI208" s="627"/>
      <c r="ELJ208" s="627"/>
      <c r="ELK208" s="627"/>
      <c r="ELL208" s="627"/>
      <c r="ELM208" s="627"/>
      <c r="ELN208" s="627"/>
      <c r="ELO208" s="627"/>
      <c r="ELP208" s="627"/>
      <c r="ELQ208" s="627"/>
      <c r="ELR208" s="627"/>
      <c r="ELS208" s="627"/>
      <c r="ELT208" s="627"/>
      <c r="ELU208" s="627"/>
      <c r="ELV208" s="627"/>
      <c r="ELW208" s="627"/>
      <c r="ELX208" s="627"/>
      <c r="ELY208" s="627"/>
      <c r="ELZ208" s="627"/>
      <c r="EMA208" s="627"/>
      <c r="EMB208" s="627"/>
      <c r="EMC208" s="627"/>
      <c r="EMD208" s="627"/>
      <c r="EME208" s="627"/>
      <c r="EMF208" s="627"/>
      <c r="EMG208" s="627"/>
      <c r="EMH208" s="627"/>
      <c r="EMI208" s="627"/>
      <c r="EMJ208" s="627"/>
      <c r="EMK208" s="627"/>
      <c r="EML208" s="627"/>
      <c r="EMM208" s="627"/>
      <c r="EMN208" s="627"/>
      <c r="EMO208" s="627"/>
      <c r="EMP208" s="627"/>
      <c r="EMQ208" s="627"/>
      <c r="EMR208" s="627"/>
      <c r="EMS208" s="627"/>
      <c r="EMT208" s="627"/>
      <c r="EMU208" s="627"/>
      <c r="EMV208" s="627"/>
      <c r="EMW208" s="627"/>
      <c r="EMX208" s="627"/>
      <c r="EMY208" s="627"/>
      <c r="EMZ208" s="627"/>
      <c r="ENA208" s="627"/>
      <c r="ENB208" s="627"/>
      <c r="ENC208" s="627"/>
      <c r="END208" s="627"/>
      <c r="ENE208" s="627"/>
      <c r="ENF208" s="627"/>
      <c r="ENG208" s="627"/>
      <c r="ENH208" s="627"/>
      <c r="ENI208" s="627"/>
      <c r="ENJ208" s="627"/>
      <c r="ENK208" s="627"/>
      <c r="ENL208" s="627"/>
      <c r="ENM208" s="627"/>
      <c r="ENN208" s="627"/>
      <c r="ENO208" s="627"/>
      <c r="ENP208" s="627"/>
      <c r="ENQ208" s="627"/>
      <c r="ENR208" s="627"/>
      <c r="ENS208" s="627"/>
      <c r="ENT208" s="627"/>
      <c r="ENU208" s="627"/>
      <c r="ENV208" s="627"/>
      <c r="ENW208" s="627"/>
      <c r="ENX208" s="627"/>
      <c r="ENY208" s="627"/>
      <c r="ENZ208" s="627"/>
      <c r="EOA208" s="627"/>
      <c r="EOB208" s="627"/>
      <c r="EOC208" s="627"/>
      <c r="EOD208" s="627"/>
      <c r="EOE208" s="627"/>
      <c r="EOF208" s="627"/>
      <c r="EOG208" s="627"/>
      <c r="EOH208" s="627"/>
      <c r="EOI208" s="627"/>
      <c r="EOJ208" s="627"/>
      <c r="EOK208" s="627"/>
      <c r="EOL208" s="627"/>
      <c r="EOM208" s="627"/>
      <c r="EON208" s="627"/>
      <c r="EOO208" s="627"/>
      <c r="EOP208" s="627"/>
      <c r="EOQ208" s="627"/>
      <c r="EOR208" s="627"/>
      <c r="EOS208" s="627"/>
      <c r="EOT208" s="627"/>
      <c r="EOU208" s="627"/>
      <c r="EOV208" s="627"/>
      <c r="EOW208" s="627"/>
      <c r="EOX208" s="627"/>
      <c r="EOY208" s="627"/>
      <c r="EOZ208" s="627"/>
      <c r="EPA208" s="627"/>
      <c r="EPB208" s="627"/>
      <c r="EPC208" s="627"/>
      <c r="EPD208" s="627"/>
      <c r="EPE208" s="627"/>
      <c r="EPF208" s="627"/>
      <c r="EPG208" s="627"/>
      <c r="EPH208" s="627"/>
      <c r="EPI208" s="627"/>
      <c r="EPJ208" s="627"/>
      <c r="EPK208" s="627"/>
      <c r="EPL208" s="627"/>
      <c r="EPM208" s="627"/>
      <c r="EPN208" s="627"/>
      <c r="EPO208" s="627"/>
      <c r="EPP208" s="627"/>
      <c r="EPQ208" s="627"/>
      <c r="EPR208" s="627"/>
      <c r="EPS208" s="627"/>
      <c r="EPT208" s="627"/>
      <c r="EPU208" s="627"/>
      <c r="EPV208" s="627"/>
      <c r="EPW208" s="627"/>
      <c r="EPX208" s="627"/>
      <c r="EPY208" s="627"/>
      <c r="EPZ208" s="627"/>
      <c r="EQA208" s="627"/>
      <c r="EQB208" s="627"/>
      <c r="EQC208" s="627"/>
      <c r="EQD208" s="627"/>
      <c r="EQE208" s="627"/>
      <c r="EQF208" s="627"/>
      <c r="EQG208" s="627"/>
      <c r="EQH208" s="627"/>
      <c r="EQI208" s="627"/>
      <c r="EQJ208" s="627"/>
      <c r="EQK208" s="627"/>
      <c r="EQL208" s="627"/>
      <c r="EQM208" s="627"/>
      <c r="EQN208" s="627"/>
      <c r="EQO208" s="627"/>
      <c r="EQP208" s="627"/>
      <c r="EQQ208" s="627"/>
      <c r="EQR208" s="627"/>
      <c r="EQS208" s="627"/>
      <c r="EQT208" s="627"/>
      <c r="EQU208" s="627"/>
      <c r="EQV208" s="627"/>
      <c r="EQW208" s="627"/>
      <c r="EQX208" s="627"/>
      <c r="EQY208" s="627"/>
      <c r="EQZ208" s="627"/>
      <c r="ERA208" s="627"/>
      <c r="ERB208" s="627"/>
      <c r="ERC208" s="627"/>
      <c r="ERD208" s="627"/>
      <c r="ERE208" s="627"/>
      <c r="ERF208" s="627"/>
      <c r="ERG208" s="627"/>
      <c r="ERH208" s="627"/>
      <c r="ERI208" s="627"/>
      <c r="ERJ208" s="627"/>
      <c r="ERK208" s="627"/>
      <c r="ERL208" s="627"/>
      <c r="ERM208" s="627"/>
      <c r="ERN208" s="627"/>
      <c r="ERO208" s="627"/>
      <c r="ERP208" s="627"/>
      <c r="ERQ208" s="627"/>
      <c r="ERR208" s="627"/>
      <c r="ERS208" s="627"/>
      <c r="ERT208" s="627"/>
      <c r="ERU208" s="627"/>
      <c r="ERV208" s="627"/>
      <c r="ERW208" s="627"/>
      <c r="ERX208" s="627"/>
      <c r="ERY208" s="627"/>
      <c r="ERZ208" s="627"/>
      <c r="ESA208" s="627"/>
      <c r="ESB208" s="627"/>
      <c r="ESC208" s="627"/>
      <c r="ESD208" s="627"/>
      <c r="ESE208" s="627"/>
      <c r="ESF208" s="627"/>
      <c r="ESG208" s="627"/>
      <c r="ESH208" s="627"/>
      <c r="ESI208" s="627"/>
      <c r="ESJ208" s="627"/>
      <c r="ESK208" s="627"/>
      <c r="ESL208" s="627"/>
      <c r="ESM208" s="627"/>
      <c r="ESN208" s="627"/>
      <c r="ESO208" s="627"/>
      <c r="ESP208" s="627"/>
      <c r="ESQ208" s="627"/>
      <c r="ESR208" s="627"/>
      <c r="ESS208" s="627"/>
      <c r="EST208" s="627"/>
      <c r="ESU208" s="627"/>
      <c r="ESV208" s="627"/>
      <c r="ESW208" s="627"/>
      <c r="ESX208" s="627"/>
      <c r="ESY208" s="627"/>
      <c r="ESZ208" s="627"/>
      <c r="ETA208" s="627"/>
      <c r="ETB208" s="627"/>
      <c r="ETC208" s="627"/>
      <c r="ETD208" s="627"/>
      <c r="ETE208" s="627"/>
      <c r="ETF208" s="627"/>
      <c r="ETG208" s="627"/>
      <c r="ETH208" s="627"/>
      <c r="ETI208" s="627"/>
      <c r="ETJ208" s="627"/>
      <c r="ETK208" s="627"/>
      <c r="ETL208" s="627"/>
      <c r="ETM208" s="627"/>
      <c r="ETN208" s="627"/>
      <c r="ETO208" s="627"/>
      <c r="ETP208" s="627"/>
      <c r="ETQ208" s="627"/>
      <c r="ETR208" s="627"/>
      <c r="ETS208" s="627"/>
      <c r="ETT208" s="627"/>
      <c r="ETU208" s="627"/>
      <c r="ETV208" s="627"/>
      <c r="ETW208" s="627"/>
      <c r="ETX208" s="627"/>
      <c r="ETY208" s="627"/>
      <c r="ETZ208" s="627"/>
      <c r="EUA208" s="627"/>
      <c r="EUB208" s="627"/>
      <c r="EUC208" s="627"/>
      <c r="EUD208" s="627"/>
      <c r="EUE208" s="627"/>
      <c r="EUF208" s="627"/>
      <c r="EUG208" s="627"/>
      <c r="EUH208" s="627"/>
      <c r="EUI208" s="627"/>
      <c r="EUJ208" s="627"/>
      <c r="EUK208" s="627"/>
      <c r="EUL208" s="627"/>
      <c r="EUM208" s="627"/>
      <c r="EUN208" s="627"/>
      <c r="EUO208" s="627"/>
      <c r="EUP208" s="627"/>
      <c r="EUQ208" s="627"/>
      <c r="EUR208" s="627"/>
      <c r="EUS208" s="627"/>
      <c r="EUT208" s="627"/>
      <c r="EUU208" s="627"/>
      <c r="EUV208" s="627"/>
      <c r="EUW208" s="627"/>
      <c r="EUX208" s="627"/>
      <c r="EUY208" s="627"/>
      <c r="EUZ208" s="627"/>
      <c r="EVA208" s="627"/>
      <c r="EVB208" s="627"/>
      <c r="EVC208" s="627"/>
      <c r="EVD208" s="627"/>
      <c r="EVE208" s="627"/>
      <c r="EVF208" s="627"/>
      <c r="EVG208" s="627"/>
      <c r="EVH208" s="627"/>
      <c r="EVI208" s="627"/>
      <c r="EVJ208" s="627"/>
      <c r="EVK208" s="627"/>
      <c r="EVL208" s="627"/>
      <c r="EVM208" s="627"/>
      <c r="EVN208" s="627"/>
      <c r="EVO208" s="627"/>
      <c r="EVP208" s="627"/>
      <c r="EVQ208" s="627"/>
      <c r="EVR208" s="627"/>
      <c r="EVS208" s="627"/>
      <c r="EVT208" s="627"/>
      <c r="EVU208" s="627"/>
      <c r="EVV208" s="627"/>
      <c r="EVW208" s="627"/>
      <c r="EVX208" s="627"/>
      <c r="EVY208" s="627"/>
      <c r="EVZ208" s="627"/>
      <c r="EWA208" s="627"/>
      <c r="EWB208" s="627"/>
      <c r="EWC208" s="627"/>
      <c r="EWD208" s="627"/>
      <c r="EWE208" s="627"/>
      <c r="EWF208" s="627"/>
      <c r="EWG208" s="627"/>
      <c r="EWH208" s="627"/>
      <c r="EWI208" s="627"/>
      <c r="EWJ208" s="627"/>
      <c r="EWK208" s="627"/>
      <c r="EWL208" s="627"/>
      <c r="EWM208" s="627"/>
      <c r="EWN208" s="627"/>
      <c r="EWO208" s="627"/>
      <c r="EWP208" s="627"/>
      <c r="EWQ208" s="627"/>
      <c r="EWR208" s="627"/>
      <c r="EWS208" s="627"/>
      <c r="EWT208" s="627"/>
      <c r="EWU208" s="627"/>
      <c r="EWV208" s="627"/>
      <c r="EWW208" s="627"/>
      <c r="EWX208" s="627"/>
      <c r="EWY208" s="627"/>
      <c r="EWZ208" s="627"/>
      <c r="EXA208" s="627"/>
      <c r="EXB208" s="627"/>
      <c r="EXC208" s="627"/>
      <c r="EXD208" s="627"/>
      <c r="EXE208" s="627"/>
      <c r="EXF208" s="627"/>
      <c r="EXG208" s="627"/>
      <c r="EXH208" s="627"/>
      <c r="EXI208" s="627"/>
      <c r="EXJ208" s="627"/>
      <c r="EXK208" s="627"/>
      <c r="EXL208" s="627"/>
      <c r="EXM208" s="627"/>
      <c r="EXN208" s="627"/>
      <c r="EXO208" s="627"/>
      <c r="EXP208" s="627"/>
      <c r="EXQ208" s="627"/>
      <c r="EXR208" s="627"/>
      <c r="EXS208" s="627"/>
      <c r="EXT208" s="627"/>
      <c r="EXU208" s="627"/>
      <c r="EXV208" s="627"/>
      <c r="EXW208" s="627"/>
      <c r="EXX208" s="627"/>
      <c r="EXY208" s="627"/>
      <c r="EXZ208" s="627"/>
      <c r="EYA208" s="627"/>
      <c r="EYB208" s="627"/>
      <c r="EYC208" s="627"/>
      <c r="EYD208" s="627"/>
      <c r="EYE208" s="627"/>
      <c r="EYF208" s="627"/>
      <c r="EYG208" s="627"/>
      <c r="EYH208" s="627"/>
      <c r="EYI208" s="627"/>
      <c r="EYJ208" s="627"/>
      <c r="EYK208" s="627"/>
      <c r="EYL208" s="627"/>
      <c r="EYM208" s="627"/>
      <c r="EYN208" s="627"/>
      <c r="EYO208" s="627"/>
      <c r="EYP208" s="627"/>
      <c r="EYQ208" s="627"/>
      <c r="EYR208" s="627"/>
      <c r="EYS208" s="627"/>
      <c r="EYT208" s="627"/>
      <c r="EYU208" s="627"/>
      <c r="EYV208" s="627"/>
      <c r="EYW208" s="627"/>
      <c r="EYX208" s="627"/>
      <c r="EYY208" s="627"/>
      <c r="EYZ208" s="627"/>
      <c r="EZA208" s="627"/>
      <c r="EZB208" s="627"/>
      <c r="EZC208" s="627"/>
      <c r="EZD208" s="627"/>
      <c r="EZE208" s="627"/>
      <c r="EZF208" s="627"/>
      <c r="EZG208" s="627"/>
      <c r="EZH208" s="627"/>
      <c r="EZI208" s="627"/>
      <c r="EZJ208" s="627"/>
      <c r="EZK208" s="627"/>
      <c r="EZL208" s="627"/>
      <c r="EZM208" s="627"/>
      <c r="EZN208" s="627"/>
      <c r="EZO208" s="627"/>
      <c r="EZP208" s="627"/>
      <c r="EZQ208" s="627"/>
      <c r="EZR208" s="627"/>
      <c r="EZS208" s="627"/>
      <c r="EZT208" s="627"/>
      <c r="EZU208" s="627"/>
      <c r="EZV208" s="627"/>
      <c r="EZW208" s="627"/>
      <c r="EZX208" s="627"/>
      <c r="EZY208" s="627"/>
      <c r="EZZ208" s="627"/>
      <c r="FAA208" s="627"/>
      <c r="FAB208" s="627"/>
      <c r="FAC208" s="627"/>
      <c r="FAD208" s="627"/>
      <c r="FAE208" s="627"/>
      <c r="FAF208" s="627"/>
      <c r="FAG208" s="627"/>
      <c r="FAH208" s="627"/>
      <c r="FAI208" s="627"/>
      <c r="FAJ208" s="627"/>
      <c r="FAK208" s="627"/>
      <c r="FAL208" s="627"/>
      <c r="FAM208" s="627"/>
      <c r="FAN208" s="627"/>
      <c r="FAO208" s="627"/>
      <c r="FAP208" s="627"/>
      <c r="FAQ208" s="627"/>
      <c r="FAR208" s="627"/>
      <c r="FAS208" s="627"/>
      <c r="FAT208" s="627"/>
      <c r="FAU208" s="627"/>
      <c r="FAV208" s="627"/>
      <c r="FAW208" s="627"/>
      <c r="FAX208" s="627"/>
      <c r="FAY208" s="627"/>
      <c r="FAZ208" s="627"/>
      <c r="FBA208" s="627"/>
      <c r="FBB208" s="627"/>
      <c r="FBC208" s="627"/>
      <c r="FBD208" s="627"/>
      <c r="FBE208" s="627"/>
      <c r="FBF208" s="627"/>
      <c r="FBG208" s="627"/>
      <c r="FBH208" s="627"/>
      <c r="FBI208" s="627"/>
      <c r="FBJ208" s="627"/>
      <c r="FBK208" s="627"/>
      <c r="FBL208" s="627"/>
      <c r="FBM208" s="627"/>
      <c r="FBN208" s="627"/>
      <c r="FBO208" s="627"/>
      <c r="FBP208" s="627"/>
      <c r="FBQ208" s="627"/>
      <c r="FBR208" s="627"/>
      <c r="FBS208" s="627"/>
      <c r="FBT208" s="627"/>
      <c r="FBU208" s="627"/>
      <c r="FBV208" s="627"/>
      <c r="FBW208" s="627"/>
      <c r="FBX208" s="627"/>
      <c r="FBY208" s="627"/>
      <c r="FBZ208" s="627"/>
      <c r="FCA208" s="627"/>
      <c r="FCB208" s="627"/>
      <c r="FCC208" s="627"/>
      <c r="FCD208" s="627"/>
      <c r="FCE208" s="627"/>
      <c r="FCF208" s="627"/>
      <c r="FCG208" s="627"/>
      <c r="FCH208" s="627"/>
      <c r="FCI208" s="627"/>
      <c r="FCJ208" s="627"/>
      <c r="FCK208" s="627"/>
      <c r="FCL208" s="627"/>
      <c r="FCM208" s="627"/>
      <c r="FCN208" s="627"/>
      <c r="FCO208" s="627"/>
      <c r="FCP208" s="627"/>
      <c r="FCQ208" s="627"/>
      <c r="FCR208" s="627"/>
      <c r="FCS208" s="627"/>
      <c r="FCT208" s="627"/>
      <c r="FCU208" s="627"/>
      <c r="FCV208" s="627"/>
      <c r="FCW208" s="627"/>
      <c r="FCX208" s="627"/>
      <c r="FCY208" s="627"/>
      <c r="FCZ208" s="627"/>
      <c r="FDA208" s="627"/>
      <c r="FDB208" s="627"/>
      <c r="FDC208" s="627"/>
      <c r="FDD208" s="627"/>
      <c r="FDE208" s="627"/>
      <c r="FDF208" s="627"/>
      <c r="FDG208" s="627"/>
      <c r="FDH208" s="627"/>
      <c r="FDI208" s="627"/>
      <c r="FDJ208" s="627"/>
      <c r="FDK208" s="627"/>
      <c r="FDL208" s="627"/>
      <c r="FDM208" s="627"/>
      <c r="FDN208" s="627"/>
      <c r="FDO208" s="627"/>
      <c r="FDP208" s="627"/>
      <c r="FDQ208" s="627"/>
      <c r="FDR208" s="627"/>
      <c r="FDS208" s="627"/>
      <c r="FDT208" s="627"/>
      <c r="FDU208" s="627"/>
      <c r="FDV208" s="627"/>
      <c r="FDW208" s="627"/>
      <c r="FDX208" s="627"/>
      <c r="FDY208" s="627"/>
      <c r="FDZ208" s="627"/>
      <c r="FEA208" s="627"/>
      <c r="FEB208" s="627"/>
      <c r="FEC208" s="627"/>
      <c r="FED208" s="627"/>
      <c r="FEE208" s="627"/>
      <c r="FEF208" s="627"/>
      <c r="FEG208" s="627"/>
      <c r="FEH208" s="627"/>
      <c r="FEI208" s="627"/>
      <c r="FEJ208" s="627"/>
      <c r="FEK208" s="627"/>
      <c r="FEL208" s="627"/>
      <c r="FEM208" s="627"/>
      <c r="FEN208" s="627"/>
      <c r="FEO208" s="627"/>
      <c r="FEP208" s="627"/>
      <c r="FEQ208" s="627"/>
      <c r="FER208" s="627"/>
      <c r="FES208" s="627"/>
      <c r="FET208" s="627"/>
      <c r="FEU208" s="627"/>
      <c r="FEV208" s="627"/>
      <c r="FEW208" s="627"/>
      <c r="FEX208" s="627"/>
      <c r="FEY208" s="627"/>
      <c r="FEZ208" s="627"/>
      <c r="FFA208" s="627"/>
      <c r="FFB208" s="627"/>
      <c r="FFC208" s="627"/>
      <c r="FFD208" s="627"/>
      <c r="FFE208" s="627"/>
      <c r="FFF208" s="627"/>
      <c r="FFG208" s="627"/>
      <c r="FFH208" s="627"/>
      <c r="FFI208" s="627"/>
      <c r="FFJ208" s="627"/>
      <c r="FFK208" s="627"/>
      <c r="FFL208" s="627"/>
      <c r="FFM208" s="627"/>
      <c r="FFN208" s="627"/>
      <c r="FFO208" s="627"/>
      <c r="FFP208" s="627"/>
      <c r="FFQ208" s="627"/>
      <c r="FFR208" s="627"/>
      <c r="FFS208" s="627"/>
      <c r="FFT208" s="627"/>
      <c r="FFU208" s="627"/>
      <c r="FFV208" s="627"/>
      <c r="FFW208" s="627"/>
      <c r="FFX208" s="627"/>
      <c r="FFY208" s="627"/>
      <c r="FFZ208" s="627"/>
      <c r="FGA208" s="627"/>
      <c r="FGB208" s="627"/>
      <c r="FGC208" s="627"/>
      <c r="FGD208" s="627"/>
      <c r="FGE208" s="627"/>
      <c r="FGF208" s="627"/>
      <c r="FGG208" s="627"/>
      <c r="FGH208" s="627"/>
      <c r="FGI208" s="627"/>
      <c r="FGJ208" s="627"/>
      <c r="FGK208" s="627"/>
      <c r="FGL208" s="627"/>
      <c r="FGM208" s="627"/>
      <c r="FGN208" s="627"/>
      <c r="FGO208" s="627"/>
      <c r="FGP208" s="627"/>
      <c r="FGQ208" s="627"/>
      <c r="FGR208" s="627"/>
      <c r="FGS208" s="627"/>
      <c r="FGT208" s="627"/>
      <c r="FGU208" s="627"/>
      <c r="FGV208" s="627"/>
      <c r="FGW208" s="627"/>
      <c r="FGX208" s="627"/>
      <c r="FGY208" s="627"/>
      <c r="FGZ208" s="627"/>
      <c r="FHA208" s="627"/>
      <c r="FHB208" s="627"/>
      <c r="FHC208" s="627"/>
      <c r="FHD208" s="627"/>
      <c r="FHE208" s="627"/>
      <c r="FHF208" s="627"/>
      <c r="FHG208" s="627"/>
      <c r="FHH208" s="627"/>
      <c r="FHI208" s="627"/>
      <c r="FHJ208" s="627"/>
      <c r="FHK208" s="627"/>
      <c r="FHL208" s="627"/>
      <c r="FHM208" s="627"/>
      <c r="FHN208" s="627"/>
      <c r="FHO208" s="627"/>
      <c r="FHP208" s="627"/>
      <c r="FHQ208" s="627"/>
      <c r="FHR208" s="627"/>
      <c r="FHS208" s="627"/>
      <c r="FHT208" s="627"/>
      <c r="FHU208" s="627"/>
      <c r="FHV208" s="627"/>
      <c r="FHW208" s="627"/>
      <c r="FHX208" s="627"/>
      <c r="FHY208" s="627"/>
      <c r="FHZ208" s="627"/>
      <c r="FIA208" s="627"/>
      <c r="FIB208" s="627"/>
      <c r="FIC208" s="627"/>
      <c r="FID208" s="627"/>
      <c r="FIE208" s="627"/>
      <c r="FIF208" s="627"/>
      <c r="FIG208" s="627"/>
      <c r="FIH208" s="627"/>
      <c r="FII208" s="627"/>
      <c r="FIJ208" s="627"/>
      <c r="FIK208" s="627"/>
      <c r="FIL208" s="627"/>
      <c r="FIM208" s="627"/>
      <c r="FIN208" s="627"/>
      <c r="FIO208" s="627"/>
      <c r="FIP208" s="627"/>
      <c r="FIQ208" s="627"/>
      <c r="FIR208" s="627"/>
      <c r="FIS208" s="627"/>
      <c r="FIT208" s="627"/>
      <c r="FIU208" s="627"/>
      <c r="FIV208" s="627"/>
      <c r="FIW208" s="627"/>
      <c r="FIX208" s="627"/>
      <c r="FIY208" s="627"/>
      <c r="FIZ208" s="627"/>
      <c r="FJA208" s="627"/>
      <c r="FJB208" s="627"/>
      <c r="FJC208" s="627"/>
      <c r="FJD208" s="627"/>
      <c r="FJE208" s="627"/>
      <c r="FJF208" s="627"/>
      <c r="FJG208" s="627"/>
      <c r="FJH208" s="627"/>
      <c r="FJI208" s="627"/>
      <c r="FJJ208" s="627"/>
      <c r="FJK208" s="627"/>
      <c r="FJL208" s="627"/>
      <c r="FJM208" s="627"/>
      <c r="FJN208" s="627"/>
      <c r="FJO208" s="627"/>
      <c r="FJP208" s="627"/>
      <c r="FJQ208" s="627"/>
      <c r="FJR208" s="627"/>
      <c r="FJS208" s="627"/>
      <c r="FJT208" s="627"/>
      <c r="FJU208" s="627"/>
      <c r="FJV208" s="627"/>
      <c r="FJW208" s="627"/>
      <c r="FJX208" s="627"/>
      <c r="FJY208" s="627"/>
      <c r="FJZ208" s="627"/>
      <c r="FKA208" s="627"/>
      <c r="FKB208" s="627"/>
      <c r="FKC208" s="627"/>
      <c r="FKD208" s="627"/>
      <c r="FKE208" s="627"/>
      <c r="FKF208" s="627"/>
      <c r="FKG208" s="627"/>
      <c r="FKH208" s="627"/>
      <c r="FKI208" s="627"/>
      <c r="FKJ208" s="627"/>
      <c r="FKK208" s="627"/>
      <c r="FKL208" s="627"/>
      <c r="FKM208" s="627"/>
      <c r="FKN208" s="627"/>
      <c r="FKO208" s="627"/>
      <c r="FKP208" s="627"/>
      <c r="FKQ208" s="627"/>
      <c r="FKR208" s="627"/>
      <c r="FKS208" s="627"/>
      <c r="FKT208" s="627"/>
      <c r="FKU208" s="627"/>
      <c r="FKV208" s="627"/>
      <c r="FKW208" s="627"/>
      <c r="FKX208" s="627"/>
      <c r="FKY208" s="627"/>
      <c r="FKZ208" s="627"/>
      <c r="FLA208" s="627"/>
      <c r="FLB208" s="627"/>
      <c r="FLC208" s="627"/>
      <c r="FLD208" s="627"/>
      <c r="FLE208" s="627"/>
      <c r="FLF208" s="627"/>
      <c r="FLG208" s="627"/>
      <c r="FLH208" s="627"/>
      <c r="FLI208" s="627"/>
      <c r="FLJ208" s="627"/>
      <c r="FLK208" s="627"/>
      <c r="FLL208" s="627"/>
      <c r="FLM208" s="627"/>
      <c r="FLN208" s="627"/>
      <c r="FLO208" s="627"/>
      <c r="FLP208" s="627"/>
      <c r="FLQ208" s="627"/>
      <c r="FLR208" s="627"/>
      <c r="FLS208" s="627"/>
      <c r="FLT208" s="627"/>
      <c r="FLU208" s="627"/>
      <c r="FLV208" s="627"/>
      <c r="FLW208" s="627"/>
      <c r="FLX208" s="627"/>
      <c r="FLY208" s="627"/>
      <c r="FLZ208" s="627"/>
      <c r="FMA208" s="627"/>
      <c r="FMB208" s="627"/>
      <c r="FMC208" s="627"/>
      <c r="FMD208" s="627"/>
      <c r="FME208" s="627"/>
      <c r="FMF208" s="627"/>
      <c r="FMG208" s="627"/>
      <c r="FMH208" s="627"/>
      <c r="FMI208" s="627"/>
      <c r="FMJ208" s="627"/>
      <c r="FMK208" s="627"/>
      <c r="FML208" s="627"/>
      <c r="FMM208" s="627"/>
      <c r="FMN208" s="627"/>
      <c r="FMO208" s="627"/>
      <c r="FMP208" s="627"/>
      <c r="FMQ208" s="627"/>
      <c r="FMR208" s="627"/>
      <c r="FMS208" s="627"/>
      <c r="FMT208" s="627"/>
      <c r="FMU208" s="627"/>
      <c r="FMV208" s="627"/>
      <c r="FMW208" s="627"/>
      <c r="FMX208" s="627"/>
      <c r="FMY208" s="627"/>
      <c r="FMZ208" s="627"/>
      <c r="FNA208" s="627"/>
      <c r="FNB208" s="627"/>
      <c r="FNC208" s="627"/>
      <c r="FND208" s="627"/>
      <c r="FNE208" s="627"/>
      <c r="FNF208" s="627"/>
      <c r="FNG208" s="627"/>
      <c r="FNH208" s="627"/>
      <c r="FNI208" s="627"/>
      <c r="FNJ208" s="627"/>
      <c r="FNK208" s="627"/>
      <c r="FNL208" s="627"/>
      <c r="FNM208" s="627"/>
      <c r="FNN208" s="627"/>
      <c r="FNO208" s="627"/>
      <c r="FNP208" s="627"/>
      <c r="FNQ208" s="627"/>
      <c r="FNR208" s="627"/>
      <c r="FNS208" s="627"/>
      <c r="FNT208" s="627"/>
      <c r="FNU208" s="627"/>
      <c r="FNV208" s="627"/>
      <c r="FNW208" s="627"/>
      <c r="FNX208" s="627"/>
      <c r="FNY208" s="627"/>
      <c r="FNZ208" s="627"/>
      <c r="FOA208" s="627"/>
      <c r="FOB208" s="627"/>
      <c r="FOC208" s="627"/>
      <c r="FOD208" s="627"/>
      <c r="FOE208" s="627"/>
      <c r="FOF208" s="627"/>
      <c r="FOG208" s="627"/>
      <c r="FOH208" s="627"/>
      <c r="FOI208" s="627"/>
      <c r="FOJ208" s="627"/>
      <c r="FOK208" s="627"/>
      <c r="FOL208" s="627"/>
      <c r="FOM208" s="627"/>
      <c r="FON208" s="627"/>
      <c r="FOO208" s="627"/>
      <c r="FOP208" s="627"/>
      <c r="FOQ208" s="627"/>
      <c r="FOR208" s="627"/>
      <c r="FOS208" s="627"/>
      <c r="FOT208" s="627"/>
      <c r="FOU208" s="627"/>
      <c r="FOV208" s="627"/>
      <c r="FOW208" s="627"/>
      <c r="FOX208" s="627"/>
      <c r="FOY208" s="627"/>
      <c r="FOZ208" s="627"/>
      <c r="FPA208" s="627"/>
      <c r="FPB208" s="627"/>
      <c r="FPC208" s="627"/>
      <c r="FPD208" s="627"/>
      <c r="FPE208" s="627"/>
      <c r="FPF208" s="627"/>
      <c r="FPG208" s="627"/>
      <c r="FPH208" s="627"/>
      <c r="FPI208" s="627"/>
      <c r="FPJ208" s="627"/>
      <c r="FPK208" s="627"/>
      <c r="FPL208" s="627"/>
      <c r="FPM208" s="627"/>
      <c r="FPN208" s="627"/>
      <c r="FPO208" s="627"/>
      <c r="FPP208" s="627"/>
      <c r="FPQ208" s="627"/>
      <c r="FPR208" s="627"/>
      <c r="FPS208" s="627"/>
      <c r="FPT208" s="627"/>
      <c r="FPU208" s="627"/>
      <c r="FPV208" s="627"/>
      <c r="FPW208" s="627"/>
      <c r="FPX208" s="627"/>
      <c r="FPY208" s="627"/>
      <c r="FPZ208" s="627"/>
      <c r="FQA208" s="627"/>
      <c r="FQB208" s="627"/>
      <c r="FQC208" s="627"/>
      <c r="FQD208" s="627"/>
      <c r="FQE208" s="627"/>
      <c r="FQF208" s="627"/>
      <c r="FQG208" s="627"/>
      <c r="FQH208" s="627"/>
      <c r="FQI208" s="627"/>
      <c r="FQJ208" s="627"/>
      <c r="FQK208" s="627"/>
      <c r="FQL208" s="627"/>
      <c r="FQM208" s="627"/>
      <c r="FQN208" s="627"/>
      <c r="FQO208" s="627"/>
      <c r="FQP208" s="627"/>
      <c r="FQQ208" s="627"/>
      <c r="FQR208" s="627"/>
      <c r="FQS208" s="627"/>
      <c r="FQT208" s="627"/>
      <c r="FQU208" s="627"/>
      <c r="FQV208" s="627"/>
      <c r="FQW208" s="627"/>
      <c r="FQX208" s="627"/>
      <c r="FQY208" s="627"/>
      <c r="FQZ208" s="627"/>
      <c r="FRA208" s="627"/>
      <c r="FRB208" s="627"/>
      <c r="FRC208" s="627"/>
      <c r="FRD208" s="627"/>
      <c r="FRE208" s="627"/>
      <c r="FRF208" s="627"/>
      <c r="FRG208" s="627"/>
      <c r="FRH208" s="627"/>
      <c r="FRI208" s="627"/>
      <c r="FRJ208" s="627"/>
      <c r="FRK208" s="627"/>
      <c r="FRL208" s="627"/>
      <c r="FRM208" s="627"/>
      <c r="FRN208" s="627"/>
      <c r="FRO208" s="627"/>
      <c r="FRP208" s="627"/>
      <c r="FRQ208" s="627"/>
      <c r="FRR208" s="627"/>
      <c r="FRS208" s="627"/>
      <c r="FRT208" s="627"/>
      <c r="FRU208" s="627"/>
      <c r="FRV208" s="627"/>
      <c r="FRW208" s="627"/>
      <c r="FRX208" s="627"/>
      <c r="FRY208" s="627"/>
      <c r="FRZ208" s="627"/>
      <c r="FSA208" s="627"/>
      <c r="FSB208" s="627"/>
      <c r="FSC208" s="627"/>
      <c r="FSD208" s="627"/>
      <c r="FSE208" s="627"/>
      <c r="FSF208" s="627"/>
      <c r="FSG208" s="627"/>
      <c r="FSH208" s="627"/>
      <c r="FSI208" s="627"/>
      <c r="FSJ208" s="627"/>
      <c r="FSK208" s="627"/>
      <c r="FSL208" s="627"/>
      <c r="FSM208" s="627"/>
      <c r="FSN208" s="627"/>
      <c r="FSO208" s="627"/>
      <c r="FSP208" s="627"/>
      <c r="FSQ208" s="627"/>
      <c r="FSR208" s="627"/>
      <c r="FSS208" s="627"/>
      <c r="FST208" s="627"/>
      <c r="FSU208" s="627"/>
      <c r="FSV208" s="627"/>
      <c r="FSW208" s="627"/>
      <c r="FSX208" s="627"/>
      <c r="FSY208" s="627"/>
      <c r="FSZ208" s="627"/>
      <c r="FTA208" s="627"/>
      <c r="FTB208" s="627"/>
      <c r="FTC208" s="627"/>
      <c r="FTD208" s="627"/>
      <c r="FTE208" s="627"/>
      <c r="FTF208" s="627"/>
      <c r="FTG208" s="627"/>
      <c r="FTH208" s="627"/>
      <c r="FTI208" s="627"/>
      <c r="FTJ208" s="627"/>
      <c r="FTK208" s="627"/>
      <c r="FTL208" s="627"/>
      <c r="FTM208" s="627"/>
      <c r="FTN208" s="627"/>
      <c r="FTO208" s="627"/>
      <c r="FTP208" s="627"/>
      <c r="FTQ208" s="627"/>
      <c r="FTR208" s="627"/>
      <c r="FTS208" s="627"/>
      <c r="FTT208" s="627"/>
      <c r="FTU208" s="627"/>
      <c r="FTV208" s="627"/>
      <c r="FTW208" s="627"/>
      <c r="FTX208" s="627"/>
      <c r="FTY208" s="627"/>
      <c r="FTZ208" s="627"/>
      <c r="FUA208" s="627"/>
      <c r="FUB208" s="627"/>
      <c r="FUC208" s="627"/>
      <c r="FUD208" s="627"/>
      <c r="FUE208" s="627"/>
      <c r="FUF208" s="627"/>
      <c r="FUG208" s="627"/>
      <c r="FUH208" s="627"/>
      <c r="FUI208" s="627"/>
      <c r="FUJ208" s="627"/>
      <c r="FUK208" s="627"/>
      <c r="FUL208" s="627"/>
      <c r="FUM208" s="627"/>
      <c r="FUN208" s="627"/>
      <c r="FUO208" s="627"/>
      <c r="FUP208" s="627"/>
      <c r="FUQ208" s="627"/>
      <c r="FUR208" s="627"/>
      <c r="FUS208" s="627"/>
      <c r="FUT208" s="627"/>
      <c r="FUU208" s="627"/>
      <c r="FUV208" s="627"/>
      <c r="FUW208" s="627"/>
      <c r="FUX208" s="627"/>
      <c r="FUY208" s="627"/>
      <c r="FUZ208" s="627"/>
      <c r="FVA208" s="627"/>
      <c r="FVB208" s="627"/>
      <c r="FVC208" s="627"/>
      <c r="FVD208" s="627"/>
      <c r="FVE208" s="627"/>
      <c r="FVF208" s="627"/>
      <c r="FVG208" s="627"/>
      <c r="FVH208" s="627"/>
      <c r="FVI208" s="627"/>
      <c r="FVJ208" s="627"/>
      <c r="FVK208" s="627"/>
      <c r="FVL208" s="627"/>
      <c r="FVM208" s="627"/>
      <c r="FVN208" s="627"/>
      <c r="FVO208" s="627"/>
      <c r="FVP208" s="627"/>
      <c r="FVQ208" s="627"/>
      <c r="FVR208" s="627"/>
      <c r="FVS208" s="627"/>
      <c r="FVT208" s="627"/>
      <c r="FVU208" s="627"/>
      <c r="FVV208" s="627"/>
      <c r="FVW208" s="627"/>
      <c r="FVX208" s="627"/>
      <c r="FVY208" s="627"/>
      <c r="FVZ208" s="627"/>
      <c r="FWA208" s="627"/>
      <c r="FWB208" s="627"/>
      <c r="FWC208" s="627"/>
      <c r="FWD208" s="627"/>
      <c r="FWE208" s="627"/>
      <c r="FWF208" s="627"/>
      <c r="FWG208" s="627"/>
      <c r="FWH208" s="627"/>
      <c r="FWI208" s="627"/>
      <c r="FWJ208" s="627"/>
      <c r="FWK208" s="627"/>
      <c r="FWL208" s="627"/>
      <c r="FWM208" s="627"/>
      <c r="FWN208" s="627"/>
      <c r="FWO208" s="627"/>
      <c r="FWP208" s="627"/>
      <c r="FWQ208" s="627"/>
      <c r="FWR208" s="627"/>
      <c r="FWS208" s="627"/>
      <c r="FWT208" s="627"/>
      <c r="FWU208" s="627"/>
      <c r="FWV208" s="627"/>
      <c r="FWW208" s="627"/>
      <c r="FWX208" s="627"/>
      <c r="FWY208" s="627"/>
      <c r="FWZ208" s="627"/>
      <c r="FXA208" s="627"/>
      <c r="FXB208" s="627"/>
      <c r="FXC208" s="627"/>
      <c r="FXD208" s="627"/>
      <c r="FXE208" s="627"/>
      <c r="FXF208" s="627"/>
      <c r="FXG208" s="627"/>
      <c r="FXH208" s="627"/>
      <c r="FXI208" s="627"/>
      <c r="FXJ208" s="627"/>
      <c r="FXK208" s="627"/>
      <c r="FXL208" s="627"/>
      <c r="FXM208" s="627"/>
      <c r="FXN208" s="627"/>
      <c r="FXO208" s="627"/>
      <c r="FXP208" s="627"/>
      <c r="FXQ208" s="627"/>
      <c r="FXR208" s="627"/>
      <c r="FXS208" s="627"/>
      <c r="FXT208" s="627"/>
      <c r="FXU208" s="627"/>
      <c r="FXV208" s="627"/>
      <c r="FXW208" s="627"/>
      <c r="FXX208" s="627"/>
      <c r="FXY208" s="627"/>
      <c r="FXZ208" s="627"/>
      <c r="FYA208" s="627"/>
      <c r="FYB208" s="627"/>
      <c r="FYC208" s="627"/>
      <c r="FYD208" s="627"/>
      <c r="FYE208" s="627"/>
      <c r="FYF208" s="627"/>
      <c r="FYG208" s="627"/>
      <c r="FYH208" s="627"/>
      <c r="FYI208" s="627"/>
      <c r="FYJ208" s="627"/>
      <c r="FYK208" s="627"/>
      <c r="FYL208" s="627"/>
      <c r="FYM208" s="627"/>
      <c r="FYN208" s="627"/>
      <c r="FYO208" s="627"/>
      <c r="FYP208" s="627"/>
      <c r="FYQ208" s="627"/>
      <c r="FYR208" s="627"/>
      <c r="FYS208" s="627"/>
      <c r="FYT208" s="627"/>
      <c r="FYU208" s="627"/>
      <c r="FYV208" s="627"/>
      <c r="FYW208" s="627"/>
      <c r="FYX208" s="627"/>
      <c r="FYY208" s="627"/>
      <c r="FYZ208" s="627"/>
      <c r="FZA208" s="627"/>
      <c r="FZB208" s="627"/>
      <c r="FZC208" s="627"/>
      <c r="FZD208" s="627"/>
      <c r="FZE208" s="627"/>
      <c r="FZF208" s="627"/>
      <c r="FZG208" s="627"/>
      <c r="FZH208" s="627"/>
      <c r="FZI208" s="627"/>
      <c r="FZJ208" s="627"/>
      <c r="FZK208" s="627"/>
      <c r="FZL208" s="627"/>
      <c r="FZM208" s="627"/>
      <c r="FZN208" s="627"/>
      <c r="FZO208" s="627"/>
      <c r="FZP208" s="627"/>
      <c r="FZQ208" s="627"/>
      <c r="FZR208" s="627"/>
      <c r="FZS208" s="627"/>
      <c r="FZT208" s="627"/>
      <c r="FZU208" s="627"/>
      <c r="FZV208" s="627"/>
      <c r="FZW208" s="627"/>
      <c r="FZX208" s="627"/>
      <c r="FZY208" s="627"/>
      <c r="FZZ208" s="627"/>
      <c r="GAA208" s="627"/>
      <c r="GAB208" s="627"/>
      <c r="GAC208" s="627"/>
      <c r="GAD208" s="627"/>
      <c r="GAE208" s="627"/>
      <c r="GAF208" s="627"/>
      <c r="GAG208" s="627"/>
      <c r="GAH208" s="627"/>
      <c r="GAI208" s="627"/>
      <c r="GAJ208" s="627"/>
      <c r="GAK208" s="627"/>
      <c r="GAL208" s="627"/>
      <c r="GAM208" s="627"/>
      <c r="GAN208" s="627"/>
      <c r="GAO208" s="627"/>
      <c r="GAP208" s="627"/>
      <c r="GAQ208" s="627"/>
      <c r="GAR208" s="627"/>
      <c r="GAS208" s="627"/>
      <c r="GAT208" s="627"/>
      <c r="GAU208" s="627"/>
      <c r="GAV208" s="627"/>
      <c r="GAW208" s="627"/>
      <c r="GAX208" s="627"/>
      <c r="GAY208" s="627"/>
      <c r="GAZ208" s="627"/>
      <c r="GBA208" s="627"/>
      <c r="GBB208" s="627"/>
      <c r="GBC208" s="627"/>
      <c r="GBD208" s="627"/>
      <c r="GBE208" s="627"/>
      <c r="GBF208" s="627"/>
      <c r="GBG208" s="627"/>
      <c r="GBH208" s="627"/>
      <c r="GBI208" s="627"/>
      <c r="GBJ208" s="627"/>
      <c r="GBK208" s="627"/>
      <c r="GBL208" s="627"/>
      <c r="GBM208" s="627"/>
      <c r="GBN208" s="627"/>
      <c r="GBO208" s="627"/>
      <c r="GBP208" s="627"/>
      <c r="GBQ208" s="627"/>
      <c r="GBR208" s="627"/>
      <c r="GBS208" s="627"/>
      <c r="GBT208" s="627"/>
      <c r="GBU208" s="627"/>
      <c r="GBV208" s="627"/>
      <c r="GBW208" s="627"/>
      <c r="GBX208" s="627"/>
      <c r="GBY208" s="627"/>
      <c r="GBZ208" s="627"/>
      <c r="GCA208" s="627"/>
      <c r="GCB208" s="627"/>
      <c r="GCC208" s="627"/>
      <c r="GCD208" s="627"/>
      <c r="GCE208" s="627"/>
      <c r="GCF208" s="627"/>
      <c r="GCG208" s="627"/>
      <c r="GCH208" s="627"/>
      <c r="GCI208" s="627"/>
      <c r="GCJ208" s="627"/>
      <c r="GCK208" s="627"/>
      <c r="GCL208" s="627"/>
      <c r="GCM208" s="627"/>
      <c r="GCN208" s="627"/>
      <c r="GCO208" s="627"/>
      <c r="GCP208" s="627"/>
      <c r="GCQ208" s="627"/>
      <c r="GCR208" s="627"/>
      <c r="GCS208" s="627"/>
      <c r="GCT208" s="627"/>
      <c r="GCU208" s="627"/>
      <c r="GCV208" s="627"/>
      <c r="GCW208" s="627"/>
      <c r="GCX208" s="627"/>
      <c r="GCY208" s="627"/>
      <c r="GCZ208" s="627"/>
      <c r="GDA208" s="627"/>
      <c r="GDB208" s="627"/>
      <c r="GDC208" s="627"/>
      <c r="GDD208" s="627"/>
      <c r="GDE208" s="627"/>
      <c r="GDF208" s="627"/>
      <c r="GDG208" s="627"/>
      <c r="GDH208" s="627"/>
      <c r="GDI208" s="627"/>
      <c r="GDJ208" s="627"/>
      <c r="GDK208" s="627"/>
      <c r="GDL208" s="627"/>
      <c r="GDM208" s="627"/>
      <c r="GDN208" s="627"/>
      <c r="GDO208" s="627"/>
      <c r="GDP208" s="627"/>
      <c r="GDQ208" s="627"/>
      <c r="GDR208" s="627"/>
      <c r="GDS208" s="627"/>
      <c r="GDT208" s="627"/>
      <c r="GDU208" s="627"/>
      <c r="GDV208" s="627"/>
      <c r="GDW208" s="627"/>
      <c r="GDX208" s="627"/>
      <c r="GDY208" s="627"/>
      <c r="GDZ208" s="627"/>
      <c r="GEA208" s="627"/>
      <c r="GEB208" s="627"/>
      <c r="GEC208" s="627"/>
      <c r="GED208" s="627"/>
      <c r="GEE208" s="627"/>
      <c r="GEF208" s="627"/>
      <c r="GEG208" s="627"/>
      <c r="GEH208" s="627"/>
      <c r="GEI208" s="627"/>
      <c r="GEJ208" s="627"/>
      <c r="GEK208" s="627"/>
      <c r="GEL208" s="627"/>
      <c r="GEM208" s="627"/>
      <c r="GEN208" s="627"/>
      <c r="GEO208" s="627"/>
      <c r="GEP208" s="627"/>
      <c r="GEQ208" s="627"/>
      <c r="GER208" s="627"/>
      <c r="GES208" s="627"/>
      <c r="GET208" s="627"/>
      <c r="GEU208" s="627"/>
      <c r="GEV208" s="627"/>
      <c r="GEW208" s="627"/>
      <c r="GEX208" s="627"/>
      <c r="GEY208" s="627"/>
      <c r="GEZ208" s="627"/>
      <c r="GFA208" s="627"/>
      <c r="GFB208" s="627"/>
      <c r="GFC208" s="627"/>
      <c r="GFD208" s="627"/>
      <c r="GFE208" s="627"/>
      <c r="GFF208" s="627"/>
      <c r="GFG208" s="627"/>
      <c r="GFH208" s="627"/>
      <c r="GFI208" s="627"/>
      <c r="GFJ208" s="627"/>
      <c r="GFK208" s="627"/>
      <c r="GFL208" s="627"/>
      <c r="GFM208" s="627"/>
      <c r="GFN208" s="627"/>
      <c r="GFO208" s="627"/>
      <c r="GFP208" s="627"/>
      <c r="GFQ208" s="627"/>
      <c r="GFR208" s="627"/>
      <c r="GFS208" s="627"/>
      <c r="GFT208" s="627"/>
      <c r="GFU208" s="627"/>
      <c r="GFV208" s="627"/>
      <c r="GFW208" s="627"/>
      <c r="GFX208" s="627"/>
      <c r="GFY208" s="627"/>
      <c r="GFZ208" s="627"/>
      <c r="GGA208" s="627"/>
      <c r="GGB208" s="627"/>
      <c r="GGC208" s="627"/>
      <c r="GGD208" s="627"/>
      <c r="GGE208" s="627"/>
      <c r="GGF208" s="627"/>
      <c r="GGG208" s="627"/>
      <c r="GGH208" s="627"/>
      <c r="GGI208" s="627"/>
      <c r="GGJ208" s="627"/>
      <c r="GGK208" s="627"/>
      <c r="GGL208" s="627"/>
      <c r="GGM208" s="627"/>
      <c r="GGN208" s="627"/>
      <c r="GGO208" s="627"/>
      <c r="GGP208" s="627"/>
      <c r="GGQ208" s="627"/>
      <c r="GGR208" s="627"/>
      <c r="GGS208" s="627"/>
      <c r="GGT208" s="627"/>
      <c r="GGU208" s="627"/>
      <c r="GGV208" s="627"/>
      <c r="GGW208" s="627"/>
      <c r="GGX208" s="627"/>
      <c r="GGY208" s="627"/>
      <c r="GGZ208" s="627"/>
      <c r="GHA208" s="627"/>
      <c r="GHB208" s="627"/>
      <c r="GHC208" s="627"/>
      <c r="GHD208" s="627"/>
      <c r="GHE208" s="627"/>
      <c r="GHF208" s="627"/>
      <c r="GHG208" s="627"/>
      <c r="GHH208" s="627"/>
      <c r="GHI208" s="627"/>
      <c r="GHJ208" s="627"/>
      <c r="GHK208" s="627"/>
      <c r="GHL208" s="627"/>
      <c r="GHM208" s="627"/>
      <c r="GHN208" s="627"/>
      <c r="GHO208" s="627"/>
      <c r="GHP208" s="627"/>
      <c r="GHQ208" s="627"/>
      <c r="GHR208" s="627"/>
      <c r="GHS208" s="627"/>
      <c r="GHT208" s="627"/>
      <c r="GHU208" s="627"/>
      <c r="GHV208" s="627"/>
      <c r="GHW208" s="627"/>
      <c r="GHX208" s="627"/>
      <c r="GHY208" s="627"/>
      <c r="GHZ208" s="627"/>
      <c r="GIA208" s="627"/>
      <c r="GIB208" s="627"/>
      <c r="GIC208" s="627"/>
      <c r="GID208" s="627"/>
      <c r="GIE208" s="627"/>
      <c r="GIF208" s="627"/>
      <c r="GIG208" s="627"/>
      <c r="GIH208" s="627"/>
      <c r="GII208" s="627"/>
      <c r="GIJ208" s="627"/>
      <c r="GIK208" s="627"/>
      <c r="GIL208" s="627"/>
      <c r="GIM208" s="627"/>
      <c r="GIN208" s="627"/>
      <c r="GIO208" s="627"/>
      <c r="GIP208" s="627"/>
      <c r="GIQ208" s="627"/>
      <c r="GIR208" s="627"/>
      <c r="GIS208" s="627"/>
      <c r="GIT208" s="627"/>
      <c r="GIU208" s="627"/>
      <c r="GIV208" s="627"/>
      <c r="GIW208" s="627"/>
      <c r="GIX208" s="627"/>
      <c r="GIY208" s="627"/>
      <c r="GIZ208" s="627"/>
      <c r="GJA208" s="627"/>
      <c r="GJB208" s="627"/>
      <c r="GJC208" s="627"/>
      <c r="GJD208" s="627"/>
      <c r="GJE208" s="627"/>
      <c r="GJF208" s="627"/>
      <c r="GJG208" s="627"/>
      <c r="GJH208" s="627"/>
      <c r="GJI208" s="627"/>
      <c r="GJJ208" s="627"/>
      <c r="GJK208" s="627"/>
      <c r="GJL208" s="627"/>
      <c r="GJM208" s="627"/>
      <c r="GJN208" s="627"/>
      <c r="GJO208" s="627"/>
      <c r="GJP208" s="627"/>
      <c r="GJQ208" s="627"/>
      <c r="GJR208" s="627"/>
      <c r="GJS208" s="627"/>
      <c r="GJT208" s="627"/>
      <c r="GJU208" s="627"/>
      <c r="GJV208" s="627"/>
      <c r="GJW208" s="627"/>
      <c r="GJX208" s="627"/>
      <c r="GJY208" s="627"/>
      <c r="GJZ208" s="627"/>
      <c r="GKA208" s="627"/>
      <c r="GKB208" s="627"/>
      <c r="GKC208" s="627"/>
      <c r="GKD208" s="627"/>
      <c r="GKE208" s="627"/>
      <c r="GKF208" s="627"/>
      <c r="GKG208" s="627"/>
      <c r="GKH208" s="627"/>
      <c r="GKI208" s="627"/>
      <c r="GKJ208" s="627"/>
      <c r="GKK208" s="627"/>
      <c r="GKL208" s="627"/>
      <c r="GKM208" s="627"/>
      <c r="GKN208" s="627"/>
      <c r="GKO208" s="627"/>
      <c r="GKP208" s="627"/>
      <c r="GKQ208" s="627"/>
      <c r="GKR208" s="627"/>
      <c r="GKS208" s="627"/>
      <c r="GKT208" s="627"/>
      <c r="GKU208" s="627"/>
      <c r="GKV208" s="627"/>
      <c r="GKW208" s="627"/>
      <c r="GKX208" s="627"/>
      <c r="GKY208" s="627"/>
      <c r="GKZ208" s="627"/>
      <c r="GLA208" s="627"/>
      <c r="GLB208" s="627"/>
      <c r="GLC208" s="627"/>
      <c r="GLD208" s="627"/>
      <c r="GLE208" s="627"/>
      <c r="GLF208" s="627"/>
      <c r="GLG208" s="627"/>
      <c r="GLH208" s="627"/>
      <c r="GLI208" s="627"/>
      <c r="GLJ208" s="627"/>
      <c r="GLK208" s="627"/>
      <c r="GLL208" s="627"/>
      <c r="GLM208" s="627"/>
      <c r="GLN208" s="627"/>
      <c r="GLO208" s="627"/>
      <c r="GLP208" s="627"/>
      <c r="GLQ208" s="627"/>
      <c r="GLR208" s="627"/>
      <c r="GLS208" s="627"/>
      <c r="GLT208" s="627"/>
      <c r="GLU208" s="627"/>
      <c r="GLV208" s="627"/>
      <c r="GLW208" s="627"/>
      <c r="GLX208" s="627"/>
      <c r="GLY208" s="627"/>
      <c r="GLZ208" s="627"/>
      <c r="GMA208" s="627"/>
      <c r="GMB208" s="627"/>
      <c r="GMC208" s="627"/>
      <c r="GMD208" s="627"/>
      <c r="GME208" s="627"/>
      <c r="GMF208" s="627"/>
      <c r="GMG208" s="627"/>
      <c r="GMH208" s="627"/>
      <c r="GMI208" s="627"/>
      <c r="GMJ208" s="627"/>
      <c r="GMK208" s="627"/>
      <c r="GML208" s="627"/>
      <c r="GMM208" s="627"/>
      <c r="GMN208" s="627"/>
      <c r="GMO208" s="627"/>
      <c r="GMP208" s="627"/>
      <c r="GMQ208" s="627"/>
      <c r="GMR208" s="627"/>
      <c r="GMS208" s="627"/>
      <c r="GMT208" s="627"/>
      <c r="GMU208" s="627"/>
      <c r="GMV208" s="627"/>
      <c r="GMW208" s="627"/>
      <c r="GMX208" s="627"/>
      <c r="GMY208" s="627"/>
      <c r="GMZ208" s="627"/>
      <c r="GNA208" s="627"/>
      <c r="GNB208" s="627"/>
      <c r="GNC208" s="627"/>
      <c r="GND208" s="627"/>
      <c r="GNE208" s="627"/>
      <c r="GNF208" s="627"/>
      <c r="GNG208" s="627"/>
      <c r="GNH208" s="627"/>
      <c r="GNI208" s="627"/>
      <c r="GNJ208" s="627"/>
      <c r="GNK208" s="627"/>
      <c r="GNL208" s="627"/>
      <c r="GNM208" s="627"/>
      <c r="GNN208" s="627"/>
      <c r="GNO208" s="627"/>
      <c r="GNP208" s="627"/>
      <c r="GNQ208" s="627"/>
      <c r="GNR208" s="627"/>
      <c r="GNS208" s="627"/>
      <c r="GNT208" s="627"/>
      <c r="GNU208" s="627"/>
      <c r="GNV208" s="627"/>
      <c r="GNW208" s="627"/>
      <c r="GNX208" s="627"/>
      <c r="GNY208" s="627"/>
      <c r="GNZ208" s="627"/>
      <c r="GOA208" s="627"/>
      <c r="GOB208" s="627"/>
      <c r="GOC208" s="627"/>
      <c r="GOD208" s="627"/>
      <c r="GOE208" s="627"/>
      <c r="GOF208" s="627"/>
      <c r="GOG208" s="627"/>
      <c r="GOH208" s="627"/>
      <c r="GOI208" s="627"/>
      <c r="GOJ208" s="627"/>
      <c r="GOK208" s="627"/>
      <c r="GOL208" s="627"/>
      <c r="GOM208" s="627"/>
      <c r="GON208" s="627"/>
      <c r="GOO208" s="627"/>
      <c r="GOP208" s="627"/>
      <c r="GOQ208" s="627"/>
      <c r="GOR208" s="627"/>
      <c r="GOS208" s="627"/>
      <c r="GOT208" s="627"/>
      <c r="GOU208" s="627"/>
      <c r="GOV208" s="627"/>
      <c r="GOW208" s="627"/>
      <c r="GOX208" s="627"/>
      <c r="GOY208" s="627"/>
      <c r="GOZ208" s="627"/>
      <c r="GPA208" s="627"/>
      <c r="GPB208" s="627"/>
      <c r="GPC208" s="627"/>
      <c r="GPD208" s="627"/>
      <c r="GPE208" s="627"/>
      <c r="GPF208" s="627"/>
      <c r="GPG208" s="627"/>
      <c r="GPH208" s="627"/>
      <c r="GPI208" s="627"/>
      <c r="GPJ208" s="627"/>
      <c r="GPK208" s="627"/>
      <c r="GPL208" s="627"/>
      <c r="GPM208" s="627"/>
      <c r="GPN208" s="627"/>
      <c r="GPO208" s="627"/>
      <c r="GPP208" s="627"/>
      <c r="GPQ208" s="627"/>
      <c r="GPR208" s="627"/>
      <c r="GPS208" s="627"/>
      <c r="GPT208" s="627"/>
      <c r="GPU208" s="627"/>
      <c r="GPV208" s="627"/>
      <c r="GPW208" s="627"/>
      <c r="GPX208" s="627"/>
      <c r="GPY208" s="627"/>
      <c r="GPZ208" s="627"/>
      <c r="GQA208" s="627"/>
      <c r="GQB208" s="627"/>
      <c r="GQC208" s="627"/>
      <c r="GQD208" s="627"/>
      <c r="GQE208" s="627"/>
      <c r="GQF208" s="627"/>
      <c r="GQG208" s="627"/>
      <c r="GQH208" s="627"/>
      <c r="GQI208" s="627"/>
      <c r="GQJ208" s="627"/>
      <c r="GQK208" s="627"/>
      <c r="GQL208" s="627"/>
      <c r="GQM208" s="627"/>
      <c r="GQN208" s="627"/>
      <c r="GQO208" s="627"/>
      <c r="GQP208" s="627"/>
      <c r="GQQ208" s="627"/>
      <c r="GQR208" s="627"/>
      <c r="GQS208" s="627"/>
      <c r="GQT208" s="627"/>
      <c r="GQU208" s="627"/>
      <c r="GQV208" s="627"/>
      <c r="GQW208" s="627"/>
      <c r="GQX208" s="627"/>
      <c r="GQY208" s="627"/>
      <c r="GQZ208" s="627"/>
      <c r="GRA208" s="627"/>
      <c r="GRB208" s="627"/>
      <c r="GRC208" s="627"/>
      <c r="GRD208" s="627"/>
      <c r="GRE208" s="627"/>
      <c r="GRF208" s="627"/>
      <c r="GRG208" s="627"/>
      <c r="GRH208" s="627"/>
      <c r="GRI208" s="627"/>
      <c r="GRJ208" s="627"/>
      <c r="GRK208" s="627"/>
      <c r="GRL208" s="627"/>
      <c r="GRM208" s="627"/>
      <c r="GRN208" s="627"/>
      <c r="GRO208" s="627"/>
      <c r="GRP208" s="627"/>
      <c r="GRQ208" s="627"/>
      <c r="GRR208" s="627"/>
      <c r="GRS208" s="627"/>
      <c r="GRT208" s="627"/>
      <c r="GRU208" s="627"/>
      <c r="GRV208" s="627"/>
      <c r="GRW208" s="627"/>
      <c r="GRX208" s="627"/>
      <c r="GRY208" s="627"/>
      <c r="GRZ208" s="627"/>
      <c r="GSA208" s="627"/>
      <c r="GSB208" s="627"/>
      <c r="GSC208" s="627"/>
      <c r="GSD208" s="627"/>
      <c r="GSE208" s="627"/>
      <c r="GSF208" s="627"/>
      <c r="GSG208" s="627"/>
      <c r="GSH208" s="627"/>
      <c r="GSI208" s="627"/>
      <c r="GSJ208" s="627"/>
      <c r="GSK208" s="627"/>
      <c r="GSL208" s="627"/>
      <c r="GSM208" s="627"/>
      <c r="GSN208" s="627"/>
      <c r="GSO208" s="627"/>
      <c r="GSP208" s="627"/>
      <c r="GSQ208" s="627"/>
      <c r="GSR208" s="627"/>
      <c r="GSS208" s="627"/>
      <c r="GST208" s="627"/>
      <c r="GSU208" s="627"/>
      <c r="GSV208" s="627"/>
      <c r="GSW208" s="627"/>
      <c r="GSX208" s="627"/>
      <c r="GSY208" s="627"/>
      <c r="GSZ208" s="627"/>
      <c r="GTA208" s="627"/>
      <c r="GTB208" s="627"/>
      <c r="GTC208" s="627"/>
      <c r="GTD208" s="627"/>
      <c r="GTE208" s="627"/>
      <c r="GTF208" s="627"/>
      <c r="GTG208" s="627"/>
      <c r="GTH208" s="627"/>
      <c r="GTI208" s="627"/>
      <c r="GTJ208" s="627"/>
      <c r="GTK208" s="627"/>
      <c r="GTL208" s="627"/>
      <c r="GTM208" s="627"/>
      <c r="GTN208" s="627"/>
      <c r="GTO208" s="627"/>
      <c r="GTP208" s="627"/>
      <c r="GTQ208" s="627"/>
      <c r="GTR208" s="627"/>
      <c r="GTS208" s="627"/>
      <c r="GTT208" s="627"/>
      <c r="GTU208" s="627"/>
      <c r="GTV208" s="627"/>
      <c r="GTW208" s="627"/>
      <c r="GTX208" s="627"/>
      <c r="GTY208" s="627"/>
      <c r="GTZ208" s="627"/>
      <c r="GUA208" s="627"/>
      <c r="GUB208" s="627"/>
      <c r="GUC208" s="627"/>
      <c r="GUD208" s="627"/>
      <c r="GUE208" s="627"/>
      <c r="GUF208" s="627"/>
      <c r="GUG208" s="627"/>
      <c r="GUH208" s="627"/>
      <c r="GUI208" s="627"/>
      <c r="GUJ208" s="627"/>
      <c r="GUK208" s="627"/>
      <c r="GUL208" s="627"/>
      <c r="GUM208" s="627"/>
      <c r="GUN208" s="627"/>
      <c r="GUO208" s="627"/>
      <c r="GUP208" s="627"/>
      <c r="GUQ208" s="627"/>
      <c r="GUR208" s="627"/>
      <c r="GUS208" s="627"/>
      <c r="GUT208" s="627"/>
      <c r="GUU208" s="627"/>
      <c r="GUV208" s="627"/>
      <c r="GUW208" s="627"/>
      <c r="GUX208" s="627"/>
      <c r="GUY208" s="627"/>
      <c r="GUZ208" s="627"/>
      <c r="GVA208" s="627"/>
      <c r="GVB208" s="627"/>
      <c r="GVC208" s="627"/>
      <c r="GVD208" s="627"/>
      <c r="GVE208" s="627"/>
      <c r="GVF208" s="627"/>
      <c r="GVG208" s="627"/>
      <c r="GVH208" s="627"/>
      <c r="GVI208" s="627"/>
      <c r="GVJ208" s="627"/>
      <c r="GVK208" s="627"/>
      <c r="GVL208" s="627"/>
      <c r="GVM208" s="627"/>
      <c r="GVN208" s="627"/>
      <c r="GVO208" s="627"/>
      <c r="GVP208" s="627"/>
      <c r="GVQ208" s="627"/>
      <c r="GVR208" s="627"/>
      <c r="GVS208" s="627"/>
      <c r="GVT208" s="627"/>
      <c r="GVU208" s="627"/>
      <c r="GVV208" s="627"/>
      <c r="GVW208" s="627"/>
      <c r="GVX208" s="627"/>
      <c r="GVY208" s="627"/>
      <c r="GVZ208" s="627"/>
      <c r="GWA208" s="627"/>
      <c r="GWB208" s="627"/>
      <c r="GWC208" s="627"/>
      <c r="GWD208" s="627"/>
      <c r="GWE208" s="627"/>
      <c r="GWF208" s="627"/>
      <c r="GWG208" s="627"/>
      <c r="GWH208" s="627"/>
      <c r="GWI208" s="627"/>
      <c r="GWJ208" s="627"/>
      <c r="GWK208" s="627"/>
      <c r="GWL208" s="627"/>
      <c r="GWM208" s="627"/>
      <c r="GWN208" s="627"/>
      <c r="GWO208" s="627"/>
      <c r="GWP208" s="627"/>
      <c r="GWQ208" s="627"/>
      <c r="GWR208" s="627"/>
      <c r="GWS208" s="627"/>
      <c r="GWT208" s="627"/>
      <c r="GWU208" s="627"/>
      <c r="GWV208" s="627"/>
      <c r="GWW208" s="627"/>
      <c r="GWX208" s="627"/>
      <c r="GWY208" s="627"/>
      <c r="GWZ208" s="627"/>
      <c r="GXA208" s="627"/>
      <c r="GXB208" s="627"/>
      <c r="GXC208" s="627"/>
      <c r="GXD208" s="627"/>
      <c r="GXE208" s="627"/>
      <c r="GXF208" s="627"/>
      <c r="GXG208" s="627"/>
      <c r="GXH208" s="627"/>
      <c r="GXI208" s="627"/>
      <c r="GXJ208" s="627"/>
      <c r="GXK208" s="627"/>
      <c r="GXL208" s="627"/>
      <c r="GXM208" s="627"/>
      <c r="GXN208" s="627"/>
      <c r="GXO208" s="627"/>
      <c r="GXP208" s="627"/>
      <c r="GXQ208" s="627"/>
      <c r="GXR208" s="627"/>
      <c r="GXS208" s="627"/>
      <c r="GXT208" s="627"/>
      <c r="GXU208" s="627"/>
      <c r="GXV208" s="627"/>
      <c r="GXW208" s="627"/>
      <c r="GXX208" s="627"/>
      <c r="GXY208" s="627"/>
      <c r="GXZ208" s="627"/>
      <c r="GYA208" s="627"/>
      <c r="GYB208" s="627"/>
      <c r="GYC208" s="627"/>
      <c r="GYD208" s="627"/>
      <c r="GYE208" s="627"/>
      <c r="GYF208" s="627"/>
      <c r="GYG208" s="627"/>
      <c r="GYH208" s="627"/>
      <c r="GYI208" s="627"/>
      <c r="GYJ208" s="627"/>
      <c r="GYK208" s="627"/>
      <c r="GYL208" s="627"/>
      <c r="GYM208" s="627"/>
      <c r="GYN208" s="627"/>
      <c r="GYO208" s="627"/>
      <c r="GYP208" s="627"/>
      <c r="GYQ208" s="627"/>
      <c r="GYR208" s="627"/>
      <c r="GYS208" s="627"/>
      <c r="GYT208" s="627"/>
      <c r="GYU208" s="627"/>
      <c r="GYV208" s="627"/>
      <c r="GYW208" s="627"/>
      <c r="GYX208" s="627"/>
      <c r="GYY208" s="627"/>
      <c r="GYZ208" s="627"/>
      <c r="GZA208" s="627"/>
      <c r="GZB208" s="627"/>
      <c r="GZC208" s="627"/>
      <c r="GZD208" s="627"/>
      <c r="GZE208" s="627"/>
      <c r="GZF208" s="627"/>
      <c r="GZG208" s="627"/>
      <c r="GZH208" s="627"/>
      <c r="GZI208" s="627"/>
      <c r="GZJ208" s="627"/>
      <c r="GZK208" s="627"/>
      <c r="GZL208" s="627"/>
      <c r="GZM208" s="627"/>
      <c r="GZN208" s="627"/>
      <c r="GZO208" s="627"/>
      <c r="GZP208" s="627"/>
      <c r="GZQ208" s="627"/>
      <c r="GZR208" s="627"/>
      <c r="GZS208" s="627"/>
      <c r="GZT208" s="627"/>
      <c r="GZU208" s="627"/>
      <c r="GZV208" s="627"/>
      <c r="GZW208" s="627"/>
      <c r="GZX208" s="627"/>
      <c r="GZY208" s="627"/>
      <c r="GZZ208" s="627"/>
      <c r="HAA208" s="627"/>
      <c r="HAB208" s="627"/>
      <c r="HAC208" s="627"/>
      <c r="HAD208" s="627"/>
      <c r="HAE208" s="627"/>
      <c r="HAF208" s="627"/>
      <c r="HAG208" s="627"/>
      <c r="HAH208" s="627"/>
      <c r="HAI208" s="627"/>
      <c r="HAJ208" s="627"/>
      <c r="HAK208" s="627"/>
      <c r="HAL208" s="627"/>
      <c r="HAM208" s="627"/>
      <c r="HAN208" s="627"/>
      <c r="HAO208" s="627"/>
      <c r="HAP208" s="627"/>
      <c r="HAQ208" s="627"/>
      <c r="HAR208" s="627"/>
      <c r="HAS208" s="627"/>
      <c r="HAT208" s="627"/>
      <c r="HAU208" s="627"/>
      <c r="HAV208" s="627"/>
      <c r="HAW208" s="627"/>
      <c r="HAX208" s="627"/>
      <c r="HAY208" s="627"/>
      <c r="HAZ208" s="627"/>
      <c r="HBA208" s="627"/>
      <c r="HBB208" s="627"/>
      <c r="HBC208" s="627"/>
      <c r="HBD208" s="627"/>
      <c r="HBE208" s="627"/>
      <c r="HBF208" s="627"/>
      <c r="HBG208" s="627"/>
      <c r="HBH208" s="627"/>
      <c r="HBI208" s="627"/>
      <c r="HBJ208" s="627"/>
      <c r="HBK208" s="627"/>
      <c r="HBL208" s="627"/>
      <c r="HBM208" s="627"/>
      <c r="HBN208" s="627"/>
      <c r="HBO208" s="627"/>
      <c r="HBP208" s="627"/>
      <c r="HBQ208" s="627"/>
      <c r="HBR208" s="627"/>
      <c r="HBS208" s="627"/>
      <c r="HBT208" s="627"/>
      <c r="HBU208" s="627"/>
      <c r="HBV208" s="627"/>
      <c r="HBW208" s="627"/>
      <c r="HBX208" s="627"/>
      <c r="HBY208" s="627"/>
      <c r="HBZ208" s="627"/>
      <c r="HCA208" s="627"/>
      <c r="HCB208" s="627"/>
      <c r="HCC208" s="627"/>
      <c r="HCD208" s="627"/>
      <c r="HCE208" s="627"/>
      <c r="HCF208" s="627"/>
      <c r="HCG208" s="627"/>
      <c r="HCH208" s="627"/>
      <c r="HCI208" s="627"/>
      <c r="HCJ208" s="627"/>
      <c r="HCK208" s="627"/>
      <c r="HCL208" s="627"/>
      <c r="HCM208" s="627"/>
      <c r="HCN208" s="627"/>
      <c r="HCO208" s="627"/>
      <c r="HCP208" s="627"/>
      <c r="HCQ208" s="627"/>
      <c r="HCR208" s="627"/>
      <c r="HCS208" s="627"/>
      <c r="HCT208" s="627"/>
      <c r="HCU208" s="627"/>
      <c r="HCV208" s="627"/>
      <c r="HCW208" s="627"/>
      <c r="HCX208" s="627"/>
      <c r="HCY208" s="627"/>
      <c r="HCZ208" s="627"/>
      <c r="HDA208" s="627"/>
      <c r="HDB208" s="627"/>
      <c r="HDC208" s="627"/>
      <c r="HDD208" s="627"/>
      <c r="HDE208" s="627"/>
      <c r="HDF208" s="627"/>
      <c r="HDG208" s="627"/>
      <c r="HDH208" s="627"/>
      <c r="HDI208" s="627"/>
      <c r="HDJ208" s="627"/>
      <c r="HDK208" s="627"/>
      <c r="HDL208" s="627"/>
      <c r="HDM208" s="627"/>
      <c r="HDN208" s="627"/>
      <c r="HDO208" s="627"/>
      <c r="HDP208" s="627"/>
      <c r="HDQ208" s="627"/>
      <c r="HDR208" s="627"/>
      <c r="HDS208" s="627"/>
      <c r="HDT208" s="627"/>
      <c r="HDU208" s="627"/>
      <c r="HDV208" s="627"/>
      <c r="HDW208" s="627"/>
      <c r="HDX208" s="627"/>
      <c r="HDY208" s="627"/>
      <c r="HDZ208" s="627"/>
      <c r="HEA208" s="627"/>
      <c r="HEB208" s="627"/>
      <c r="HEC208" s="627"/>
      <c r="HED208" s="627"/>
      <c r="HEE208" s="627"/>
      <c r="HEF208" s="627"/>
      <c r="HEG208" s="627"/>
      <c r="HEH208" s="627"/>
      <c r="HEI208" s="627"/>
      <c r="HEJ208" s="627"/>
      <c r="HEK208" s="627"/>
      <c r="HEL208" s="627"/>
      <c r="HEM208" s="627"/>
      <c r="HEN208" s="627"/>
      <c r="HEO208" s="627"/>
      <c r="HEP208" s="627"/>
      <c r="HEQ208" s="627"/>
      <c r="HER208" s="627"/>
      <c r="HES208" s="627"/>
      <c r="HET208" s="627"/>
      <c r="HEU208" s="627"/>
      <c r="HEV208" s="627"/>
      <c r="HEW208" s="627"/>
      <c r="HEX208" s="627"/>
      <c r="HEY208" s="627"/>
      <c r="HEZ208" s="627"/>
      <c r="HFA208" s="627"/>
      <c r="HFB208" s="627"/>
      <c r="HFC208" s="627"/>
      <c r="HFD208" s="627"/>
      <c r="HFE208" s="627"/>
      <c r="HFF208" s="627"/>
      <c r="HFG208" s="627"/>
      <c r="HFH208" s="627"/>
      <c r="HFI208" s="627"/>
      <c r="HFJ208" s="627"/>
      <c r="HFK208" s="627"/>
      <c r="HFL208" s="627"/>
      <c r="HFM208" s="627"/>
      <c r="HFN208" s="627"/>
      <c r="HFO208" s="627"/>
      <c r="HFP208" s="627"/>
      <c r="HFQ208" s="627"/>
      <c r="HFR208" s="627"/>
      <c r="HFS208" s="627"/>
      <c r="HFT208" s="627"/>
      <c r="HFU208" s="627"/>
      <c r="HFV208" s="627"/>
      <c r="HFW208" s="627"/>
      <c r="HFX208" s="627"/>
      <c r="HFY208" s="627"/>
      <c r="HFZ208" s="627"/>
      <c r="HGA208" s="627"/>
      <c r="HGB208" s="627"/>
      <c r="HGC208" s="627"/>
      <c r="HGD208" s="627"/>
      <c r="HGE208" s="627"/>
      <c r="HGF208" s="627"/>
      <c r="HGG208" s="627"/>
      <c r="HGH208" s="627"/>
      <c r="HGI208" s="627"/>
      <c r="HGJ208" s="627"/>
      <c r="HGK208" s="627"/>
      <c r="HGL208" s="627"/>
      <c r="HGM208" s="627"/>
      <c r="HGN208" s="627"/>
      <c r="HGO208" s="627"/>
      <c r="HGP208" s="627"/>
      <c r="HGQ208" s="627"/>
      <c r="HGR208" s="627"/>
      <c r="HGS208" s="627"/>
      <c r="HGT208" s="627"/>
      <c r="HGU208" s="627"/>
      <c r="HGV208" s="627"/>
      <c r="HGW208" s="627"/>
      <c r="HGX208" s="627"/>
      <c r="HGY208" s="627"/>
      <c r="HGZ208" s="627"/>
      <c r="HHA208" s="627"/>
      <c r="HHB208" s="627"/>
      <c r="HHC208" s="627"/>
      <c r="HHD208" s="627"/>
      <c r="HHE208" s="627"/>
      <c r="HHF208" s="627"/>
      <c r="HHG208" s="627"/>
      <c r="HHH208" s="627"/>
      <c r="HHI208" s="627"/>
      <c r="HHJ208" s="627"/>
      <c r="HHK208" s="627"/>
      <c r="HHL208" s="627"/>
      <c r="HHM208" s="627"/>
      <c r="HHN208" s="627"/>
      <c r="HHO208" s="627"/>
      <c r="HHP208" s="627"/>
      <c r="HHQ208" s="627"/>
      <c r="HHR208" s="627"/>
      <c r="HHS208" s="627"/>
      <c r="HHT208" s="627"/>
      <c r="HHU208" s="627"/>
      <c r="HHV208" s="627"/>
      <c r="HHW208" s="627"/>
      <c r="HHX208" s="627"/>
      <c r="HHY208" s="627"/>
      <c r="HHZ208" s="627"/>
      <c r="HIA208" s="627"/>
      <c r="HIB208" s="627"/>
      <c r="HIC208" s="627"/>
      <c r="HID208" s="627"/>
      <c r="HIE208" s="627"/>
      <c r="HIF208" s="627"/>
      <c r="HIG208" s="627"/>
      <c r="HIH208" s="627"/>
      <c r="HII208" s="627"/>
      <c r="HIJ208" s="627"/>
      <c r="HIK208" s="627"/>
      <c r="HIL208" s="627"/>
      <c r="HIM208" s="627"/>
      <c r="HIN208" s="627"/>
      <c r="HIO208" s="627"/>
      <c r="HIP208" s="627"/>
      <c r="HIQ208" s="627"/>
      <c r="HIR208" s="627"/>
      <c r="HIS208" s="627"/>
      <c r="HIT208" s="627"/>
      <c r="HIU208" s="627"/>
      <c r="HIV208" s="627"/>
      <c r="HIW208" s="627"/>
      <c r="HIX208" s="627"/>
      <c r="HIY208" s="627"/>
      <c r="HIZ208" s="627"/>
      <c r="HJA208" s="627"/>
      <c r="HJB208" s="627"/>
      <c r="HJC208" s="627"/>
      <c r="HJD208" s="627"/>
      <c r="HJE208" s="627"/>
      <c r="HJF208" s="627"/>
      <c r="HJG208" s="627"/>
      <c r="HJH208" s="627"/>
      <c r="HJI208" s="627"/>
      <c r="HJJ208" s="627"/>
      <c r="HJK208" s="627"/>
      <c r="HJL208" s="627"/>
      <c r="HJM208" s="627"/>
      <c r="HJN208" s="627"/>
      <c r="HJO208" s="627"/>
      <c r="HJP208" s="627"/>
      <c r="HJQ208" s="627"/>
      <c r="HJR208" s="627"/>
      <c r="HJS208" s="627"/>
      <c r="HJT208" s="627"/>
      <c r="HJU208" s="627"/>
      <c r="HJV208" s="627"/>
      <c r="HJW208" s="627"/>
      <c r="HJX208" s="627"/>
      <c r="HJY208" s="627"/>
      <c r="HJZ208" s="627"/>
      <c r="HKA208" s="627"/>
      <c r="HKB208" s="627"/>
      <c r="HKC208" s="627"/>
      <c r="HKD208" s="627"/>
      <c r="HKE208" s="627"/>
      <c r="HKF208" s="627"/>
      <c r="HKG208" s="627"/>
      <c r="HKH208" s="627"/>
      <c r="HKI208" s="627"/>
      <c r="HKJ208" s="627"/>
      <c r="HKK208" s="627"/>
      <c r="HKL208" s="627"/>
      <c r="HKM208" s="627"/>
      <c r="HKN208" s="627"/>
      <c r="HKO208" s="627"/>
      <c r="HKP208" s="627"/>
      <c r="HKQ208" s="627"/>
      <c r="HKR208" s="627"/>
      <c r="HKS208" s="627"/>
      <c r="HKT208" s="627"/>
      <c r="HKU208" s="627"/>
      <c r="HKV208" s="627"/>
      <c r="HKW208" s="627"/>
      <c r="HKX208" s="627"/>
      <c r="HKY208" s="627"/>
      <c r="HKZ208" s="627"/>
      <c r="HLA208" s="627"/>
      <c r="HLB208" s="627"/>
      <c r="HLC208" s="627"/>
      <c r="HLD208" s="627"/>
      <c r="HLE208" s="627"/>
      <c r="HLF208" s="627"/>
      <c r="HLG208" s="627"/>
      <c r="HLH208" s="627"/>
      <c r="HLI208" s="627"/>
      <c r="HLJ208" s="627"/>
      <c r="HLK208" s="627"/>
      <c r="HLL208" s="627"/>
      <c r="HLM208" s="627"/>
      <c r="HLN208" s="627"/>
      <c r="HLO208" s="627"/>
      <c r="HLP208" s="627"/>
      <c r="HLQ208" s="627"/>
      <c r="HLR208" s="627"/>
      <c r="HLS208" s="627"/>
      <c r="HLT208" s="627"/>
      <c r="HLU208" s="627"/>
      <c r="HLV208" s="627"/>
      <c r="HLW208" s="627"/>
      <c r="HLX208" s="627"/>
      <c r="HLY208" s="627"/>
      <c r="HLZ208" s="627"/>
      <c r="HMA208" s="627"/>
      <c r="HMB208" s="627"/>
      <c r="HMC208" s="627"/>
      <c r="HMD208" s="627"/>
      <c r="HME208" s="627"/>
      <c r="HMF208" s="627"/>
      <c r="HMG208" s="627"/>
      <c r="HMH208" s="627"/>
      <c r="HMI208" s="627"/>
      <c r="HMJ208" s="627"/>
      <c r="HMK208" s="627"/>
      <c r="HML208" s="627"/>
      <c r="HMM208" s="627"/>
      <c r="HMN208" s="627"/>
      <c r="HMO208" s="627"/>
      <c r="HMP208" s="627"/>
      <c r="HMQ208" s="627"/>
      <c r="HMR208" s="627"/>
      <c r="HMS208" s="627"/>
      <c r="HMT208" s="627"/>
      <c r="HMU208" s="627"/>
      <c r="HMV208" s="627"/>
      <c r="HMW208" s="627"/>
      <c r="HMX208" s="627"/>
      <c r="HMY208" s="627"/>
      <c r="HMZ208" s="627"/>
      <c r="HNA208" s="627"/>
      <c r="HNB208" s="627"/>
      <c r="HNC208" s="627"/>
      <c r="HND208" s="627"/>
      <c r="HNE208" s="627"/>
      <c r="HNF208" s="627"/>
      <c r="HNG208" s="627"/>
      <c r="HNH208" s="627"/>
      <c r="HNI208" s="627"/>
      <c r="HNJ208" s="627"/>
      <c r="HNK208" s="627"/>
      <c r="HNL208" s="627"/>
      <c r="HNM208" s="627"/>
      <c r="HNN208" s="627"/>
      <c r="HNO208" s="627"/>
      <c r="HNP208" s="627"/>
      <c r="HNQ208" s="627"/>
      <c r="HNR208" s="627"/>
      <c r="HNS208" s="627"/>
      <c r="HNT208" s="627"/>
      <c r="HNU208" s="627"/>
      <c r="HNV208" s="627"/>
      <c r="HNW208" s="627"/>
      <c r="HNX208" s="627"/>
      <c r="HNY208" s="627"/>
      <c r="HNZ208" s="627"/>
      <c r="HOA208" s="627"/>
      <c r="HOB208" s="627"/>
      <c r="HOC208" s="627"/>
      <c r="HOD208" s="627"/>
      <c r="HOE208" s="627"/>
      <c r="HOF208" s="627"/>
      <c r="HOG208" s="627"/>
      <c r="HOH208" s="627"/>
      <c r="HOI208" s="627"/>
      <c r="HOJ208" s="627"/>
      <c r="HOK208" s="627"/>
      <c r="HOL208" s="627"/>
      <c r="HOM208" s="627"/>
      <c r="HON208" s="627"/>
      <c r="HOO208" s="627"/>
      <c r="HOP208" s="627"/>
      <c r="HOQ208" s="627"/>
      <c r="HOR208" s="627"/>
      <c r="HOS208" s="627"/>
      <c r="HOT208" s="627"/>
      <c r="HOU208" s="627"/>
      <c r="HOV208" s="627"/>
      <c r="HOW208" s="627"/>
      <c r="HOX208" s="627"/>
      <c r="HOY208" s="627"/>
      <c r="HOZ208" s="627"/>
      <c r="HPA208" s="627"/>
      <c r="HPB208" s="627"/>
      <c r="HPC208" s="627"/>
      <c r="HPD208" s="627"/>
      <c r="HPE208" s="627"/>
      <c r="HPF208" s="627"/>
      <c r="HPG208" s="627"/>
      <c r="HPH208" s="627"/>
      <c r="HPI208" s="627"/>
      <c r="HPJ208" s="627"/>
      <c r="HPK208" s="627"/>
      <c r="HPL208" s="627"/>
      <c r="HPM208" s="627"/>
      <c r="HPN208" s="627"/>
      <c r="HPO208" s="627"/>
      <c r="HPP208" s="627"/>
      <c r="HPQ208" s="627"/>
      <c r="HPR208" s="627"/>
      <c r="HPS208" s="627"/>
      <c r="HPT208" s="627"/>
      <c r="HPU208" s="627"/>
      <c r="HPV208" s="627"/>
      <c r="HPW208" s="627"/>
      <c r="HPX208" s="627"/>
      <c r="HPY208" s="627"/>
      <c r="HPZ208" s="627"/>
      <c r="HQA208" s="627"/>
      <c r="HQB208" s="627"/>
      <c r="HQC208" s="627"/>
      <c r="HQD208" s="627"/>
      <c r="HQE208" s="627"/>
      <c r="HQF208" s="627"/>
      <c r="HQG208" s="627"/>
      <c r="HQH208" s="627"/>
      <c r="HQI208" s="627"/>
      <c r="HQJ208" s="627"/>
      <c r="HQK208" s="627"/>
      <c r="HQL208" s="627"/>
      <c r="HQM208" s="627"/>
      <c r="HQN208" s="627"/>
      <c r="HQO208" s="627"/>
      <c r="HQP208" s="627"/>
      <c r="HQQ208" s="627"/>
      <c r="HQR208" s="627"/>
      <c r="HQS208" s="627"/>
      <c r="HQT208" s="627"/>
      <c r="HQU208" s="627"/>
      <c r="HQV208" s="627"/>
      <c r="HQW208" s="627"/>
      <c r="HQX208" s="627"/>
      <c r="HQY208" s="627"/>
      <c r="HQZ208" s="627"/>
      <c r="HRA208" s="627"/>
      <c r="HRB208" s="627"/>
      <c r="HRC208" s="627"/>
      <c r="HRD208" s="627"/>
      <c r="HRE208" s="627"/>
      <c r="HRF208" s="627"/>
      <c r="HRG208" s="627"/>
      <c r="HRH208" s="627"/>
      <c r="HRI208" s="627"/>
      <c r="HRJ208" s="627"/>
      <c r="HRK208" s="627"/>
      <c r="HRL208" s="627"/>
      <c r="HRM208" s="627"/>
      <c r="HRN208" s="627"/>
      <c r="HRO208" s="627"/>
      <c r="HRP208" s="627"/>
      <c r="HRQ208" s="627"/>
      <c r="HRR208" s="627"/>
      <c r="HRS208" s="627"/>
      <c r="HRT208" s="627"/>
      <c r="HRU208" s="627"/>
      <c r="HRV208" s="627"/>
      <c r="HRW208" s="627"/>
      <c r="HRX208" s="627"/>
      <c r="HRY208" s="627"/>
      <c r="HRZ208" s="627"/>
      <c r="HSA208" s="627"/>
      <c r="HSB208" s="627"/>
      <c r="HSC208" s="627"/>
      <c r="HSD208" s="627"/>
      <c r="HSE208" s="627"/>
      <c r="HSF208" s="627"/>
      <c r="HSG208" s="627"/>
      <c r="HSH208" s="627"/>
      <c r="HSI208" s="627"/>
      <c r="HSJ208" s="627"/>
      <c r="HSK208" s="627"/>
      <c r="HSL208" s="627"/>
      <c r="HSM208" s="627"/>
      <c r="HSN208" s="627"/>
      <c r="HSO208" s="627"/>
      <c r="HSP208" s="627"/>
      <c r="HSQ208" s="627"/>
      <c r="HSR208" s="627"/>
      <c r="HSS208" s="627"/>
      <c r="HST208" s="627"/>
      <c r="HSU208" s="627"/>
      <c r="HSV208" s="627"/>
      <c r="HSW208" s="627"/>
      <c r="HSX208" s="627"/>
      <c r="HSY208" s="627"/>
      <c r="HSZ208" s="627"/>
      <c r="HTA208" s="627"/>
      <c r="HTB208" s="627"/>
      <c r="HTC208" s="627"/>
      <c r="HTD208" s="627"/>
      <c r="HTE208" s="627"/>
      <c r="HTF208" s="627"/>
      <c r="HTG208" s="627"/>
      <c r="HTH208" s="627"/>
      <c r="HTI208" s="627"/>
      <c r="HTJ208" s="627"/>
      <c r="HTK208" s="627"/>
      <c r="HTL208" s="627"/>
      <c r="HTM208" s="627"/>
      <c r="HTN208" s="627"/>
      <c r="HTO208" s="627"/>
      <c r="HTP208" s="627"/>
      <c r="HTQ208" s="627"/>
      <c r="HTR208" s="627"/>
      <c r="HTS208" s="627"/>
      <c r="HTT208" s="627"/>
      <c r="HTU208" s="627"/>
      <c r="HTV208" s="627"/>
      <c r="HTW208" s="627"/>
      <c r="HTX208" s="627"/>
      <c r="HTY208" s="627"/>
      <c r="HTZ208" s="627"/>
      <c r="HUA208" s="627"/>
      <c r="HUB208" s="627"/>
      <c r="HUC208" s="627"/>
      <c r="HUD208" s="627"/>
      <c r="HUE208" s="627"/>
      <c r="HUF208" s="627"/>
      <c r="HUG208" s="627"/>
      <c r="HUH208" s="627"/>
      <c r="HUI208" s="627"/>
      <c r="HUJ208" s="627"/>
      <c r="HUK208" s="627"/>
      <c r="HUL208" s="627"/>
      <c r="HUM208" s="627"/>
      <c r="HUN208" s="627"/>
      <c r="HUO208" s="627"/>
      <c r="HUP208" s="627"/>
      <c r="HUQ208" s="627"/>
      <c r="HUR208" s="627"/>
      <c r="HUS208" s="627"/>
      <c r="HUT208" s="627"/>
      <c r="HUU208" s="627"/>
      <c r="HUV208" s="627"/>
      <c r="HUW208" s="627"/>
      <c r="HUX208" s="627"/>
      <c r="HUY208" s="627"/>
      <c r="HUZ208" s="627"/>
      <c r="HVA208" s="627"/>
      <c r="HVB208" s="627"/>
      <c r="HVC208" s="627"/>
      <c r="HVD208" s="627"/>
      <c r="HVE208" s="627"/>
      <c r="HVF208" s="627"/>
      <c r="HVG208" s="627"/>
      <c r="HVH208" s="627"/>
      <c r="HVI208" s="627"/>
      <c r="HVJ208" s="627"/>
      <c r="HVK208" s="627"/>
      <c r="HVL208" s="627"/>
      <c r="HVM208" s="627"/>
      <c r="HVN208" s="627"/>
      <c r="HVO208" s="627"/>
      <c r="HVP208" s="627"/>
      <c r="HVQ208" s="627"/>
      <c r="HVR208" s="627"/>
      <c r="HVS208" s="627"/>
      <c r="HVT208" s="627"/>
      <c r="HVU208" s="627"/>
      <c r="HVV208" s="627"/>
      <c r="HVW208" s="627"/>
      <c r="HVX208" s="627"/>
      <c r="HVY208" s="627"/>
      <c r="HVZ208" s="627"/>
      <c r="HWA208" s="627"/>
      <c r="HWB208" s="627"/>
      <c r="HWC208" s="627"/>
      <c r="HWD208" s="627"/>
      <c r="HWE208" s="627"/>
      <c r="HWF208" s="627"/>
      <c r="HWG208" s="627"/>
      <c r="HWH208" s="627"/>
      <c r="HWI208" s="627"/>
      <c r="HWJ208" s="627"/>
      <c r="HWK208" s="627"/>
      <c r="HWL208" s="627"/>
      <c r="HWM208" s="627"/>
      <c r="HWN208" s="627"/>
      <c r="HWO208" s="627"/>
      <c r="HWP208" s="627"/>
      <c r="HWQ208" s="627"/>
      <c r="HWR208" s="627"/>
      <c r="HWS208" s="627"/>
      <c r="HWT208" s="627"/>
      <c r="HWU208" s="627"/>
      <c r="HWV208" s="627"/>
      <c r="HWW208" s="627"/>
      <c r="HWX208" s="627"/>
      <c r="HWY208" s="627"/>
      <c r="HWZ208" s="627"/>
      <c r="HXA208" s="627"/>
      <c r="HXB208" s="627"/>
      <c r="HXC208" s="627"/>
      <c r="HXD208" s="627"/>
      <c r="HXE208" s="627"/>
      <c r="HXF208" s="627"/>
      <c r="HXG208" s="627"/>
      <c r="HXH208" s="627"/>
      <c r="HXI208" s="627"/>
      <c r="HXJ208" s="627"/>
      <c r="HXK208" s="627"/>
      <c r="HXL208" s="627"/>
      <c r="HXM208" s="627"/>
      <c r="HXN208" s="627"/>
      <c r="HXO208" s="627"/>
      <c r="HXP208" s="627"/>
      <c r="HXQ208" s="627"/>
      <c r="HXR208" s="627"/>
      <c r="HXS208" s="627"/>
      <c r="HXT208" s="627"/>
      <c r="HXU208" s="627"/>
      <c r="HXV208" s="627"/>
      <c r="HXW208" s="627"/>
      <c r="HXX208" s="627"/>
      <c r="HXY208" s="627"/>
      <c r="HXZ208" s="627"/>
      <c r="HYA208" s="627"/>
      <c r="HYB208" s="627"/>
      <c r="HYC208" s="627"/>
      <c r="HYD208" s="627"/>
      <c r="HYE208" s="627"/>
      <c r="HYF208" s="627"/>
      <c r="HYG208" s="627"/>
      <c r="HYH208" s="627"/>
      <c r="HYI208" s="627"/>
      <c r="HYJ208" s="627"/>
      <c r="HYK208" s="627"/>
      <c r="HYL208" s="627"/>
      <c r="HYM208" s="627"/>
      <c r="HYN208" s="627"/>
      <c r="HYO208" s="627"/>
      <c r="HYP208" s="627"/>
      <c r="HYQ208" s="627"/>
      <c r="HYR208" s="627"/>
      <c r="HYS208" s="627"/>
      <c r="HYT208" s="627"/>
      <c r="HYU208" s="627"/>
      <c r="HYV208" s="627"/>
      <c r="HYW208" s="627"/>
      <c r="HYX208" s="627"/>
      <c r="HYY208" s="627"/>
      <c r="HYZ208" s="627"/>
      <c r="HZA208" s="627"/>
      <c r="HZB208" s="627"/>
      <c r="HZC208" s="627"/>
      <c r="HZD208" s="627"/>
      <c r="HZE208" s="627"/>
      <c r="HZF208" s="627"/>
      <c r="HZG208" s="627"/>
      <c r="HZH208" s="627"/>
      <c r="HZI208" s="627"/>
      <c r="HZJ208" s="627"/>
      <c r="HZK208" s="627"/>
      <c r="HZL208" s="627"/>
      <c r="HZM208" s="627"/>
      <c r="HZN208" s="627"/>
      <c r="HZO208" s="627"/>
      <c r="HZP208" s="627"/>
      <c r="HZQ208" s="627"/>
      <c r="HZR208" s="627"/>
      <c r="HZS208" s="627"/>
      <c r="HZT208" s="627"/>
      <c r="HZU208" s="627"/>
      <c r="HZV208" s="627"/>
      <c r="HZW208" s="627"/>
      <c r="HZX208" s="627"/>
      <c r="HZY208" s="627"/>
      <c r="HZZ208" s="627"/>
      <c r="IAA208" s="627"/>
      <c r="IAB208" s="627"/>
      <c r="IAC208" s="627"/>
      <c r="IAD208" s="627"/>
      <c r="IAE208" s="627"/>
      <c r="IAF208" s="627"/>
      <c r="IAG208" s="627"/>
      <c r="IAH208" s="627"/>
      <c r="IAI208" s="627"/>
      <c r="IAJ208" s="627"/>
      <c r="IAK208" s="627"/>
      <c r="IAL208" s="627"/>
      <c r="IAM208" s="627"/>
      <c r="IAN208" s="627"/>
      <c r="IAO208" s="627"/>
      <c r="IAP208" s="627"/>
      <c r="IAQ208" s="627"/>
      <c r="IAR208" s="627"/>
      <c r="IAS208" s="627"/>
      <c r="IAT208" s="627"/>
      <c r="IAU208" s="627"/>
      <c r="IAV208" s="627"/>
      <c r="IAW208" s="627"/>
      <c r="IAX208" s="627"/>
      <c r="IAY208" s="627"/>
      <c r="IAZ208" s="627"/>
      <c r="IBA208" s="627"/>
      <c r="IBB208" s="627"/>
      <c r="IBC208" s="627"/>
      <c r="IBD208" s="627"/>
      <c r="IBE208" s="627"/>
      <c r="IBF208" s="627"/>
      <c r="IBG208" s="627"/>
      <c r="IBH208" s="627"/>
      <c r="IBI208" s="627"/>
      <c r="IBJ208" s="627"/>
      <c r="IBK208" s="627"/>
      <c r="IBL208" s="627"/>
      <c r="IBM208" s="627"/>
      <c r="IBN208" s="627"/>
      <c r="IBO208" s="627"/>
      <c r="IBP208" s="627"/>
      <c r="IBQ208" s="627"/>
      <c r="IBR208" s="627"/>
      <c r="IBS208" s="627"/>
      <c r="IBT208" s="627"/>
      <c r="IBU208" s="627"/>
      <c r="IBV208" s="627"/>
      <c r="IBW208" s="627"/>
      <c r="IBX208" s="627"/>
      <c r="IBY208" s="627"/>
      <c r="IBZ208" s="627"/>
      <c r="ICA208" s="627"/>
      <c r="ICB208" s="627"/>
      <c r="ICC208" s="627"/>
      <c r="ICD208" s="627"/>
      <c r="ICE208" s="627"/>
      <c r="ICF208" s="627"/>
      <c r="ICG208" s="627"/>
      <c r="ICH208" s="627"/>
      <c r="ICI208" s="627"/>
      <c r="ICJ208" s="627"/>
      <c r="ICK208" s="627"/>
      <c r="ICL208" s="627"/>
      <c r="ICM208" s="627"/>
      <c r="ICN208" s="627"/>
      <c r="ICO208" s="627"/>
      <c r="ICP208" s="627"/>
      <c r="ICQ208" s="627"/>
      <c r="ICR208" s="627"/>
      <c r="ICS208" s="627"/>
      <c r="ICT208" s="627"/>
      <c r="ICU208" s="627"/>
      <c r="ICV208" s="627"/>
      <c r="ICW208" s="627"/>
      <c r="ICX208" s="627"/>
      <c r="ICY208" s="627"/>
      <c r="ICZ208" s="627"/>
      <c r="IDA208" s="627"/>
      <c r="IDB208" s="627"/>
      <c r="IDC208" s="627"/>
      <c r="IDD208" s="627"/>
      <c r="IDE208" s="627"/>
      <c r="IDF208" s="627"/>
      <c r="IDG208" s="627"/>
      <c r="IDH208" s="627"/>
      <c r="IDI208" s="627"/>
      <c r="IDJ208" s="627"/>
      <c r="IDK208" s="627"/>
      <c r="IDL208" s="627"/>
      <c r="IDM208" s="627"/>
      <c r="IDN208" s="627"/>
      <c r="IDO208" s="627"/>
      <c r="IDP208" s="627"/>
      <c r="IDQ208" s="627"/>
      <c r="IDR208" s="627"/>
      <c r="IDS208" s="627"/>
      <c r="IDT208" s="627"/>
      <c r="IDU208" s="627"/>
      <c r="IDV208" s="627"/>
      <c r="IDW208" s="627"/>
      <c r="IDX208" s="627"/>
      <c r="IDY208" s="627"/>
      <c r="IDZ208" s="627"/>
      <c r="IEA208" s="627"/>
      <c r="IEB208" s="627"/>
      <c r="IEC208" s="627"/>
      <c r="IED208" s="627"/>
      <c r="IEE208" s="627"/>
      <c r="IEF208" s="627"/>
      <c r="IEG208" s="627"/>
      <c r="IEH208" s="627"/>
      <c r="IEI208" s="627"/>
      <c r="IEJ208" s="627"/>
      <c r="IEK208" s="627"/>
      <c r="IEL208" s="627"/>
      <c r="IEM208" s="627"/>
      <c r="IEN208" s="627"/>
      <c r="IEO208" s="627"/>
      <c r="IEP208" s="627"/>
      <c r="IEQ208" s="627"/>
      <c r="IER208" s="627"/>
      <c r="IES208" s="627"/>
      <c r="IET208" s="627"/>
      <c r="IEU208" s="627"/>
      <c r="IEV208" s="627"/>
      <c r="IEW208" s="627"/>
      <c r="IEX208" s="627"/>
      <c r="IEY208" s="627"/>
      <c r="IEZ208" s="627"/>
      <c r="IFA208" s="627"/>
      <c r="IFB208" s="627"/>
      <c r="IFC208" s="627"/>
      <c r="IFD208" s="627"/>
      <c r="IFE208" s="627"/>
      <c r="IFF208" s="627"/>
      <c r="IFG208" s="627"/>
      <c r="IFH208" s="627"/>
      <c r="IFI208" s="627"/>
      <c r="IFJ208" s="627"/>
      <c r="IFK208" s="627"/>
      <c r="IFL208" s="627"/>
      <c r="IFM208" s="627"/>
      <c r="IFN208" s="627"/>
      <c r="IFO208" s="627"/>
      <c r="IFP208" s="627"/>
      <c r="IFQ208" s="627"/>
      <c r="IFR208" s="627"/>
      <c r="IFS208" s="627"/>
      <c r="IFT208" s="627"/>
      <c r="IFU208" s="627"/>
      <c r="IFV208" s="627"/>
      <c r="IFW208" s="627"/>
      <c r="IFX208" s="627"/>
      <c r="IFY208" s="627"/>
      <c r="IFZ208" s="627"/>
      <c r="IGA208" s="627"/>
      <c r="IGB208" s="627"/>
      <c r="IGC208" s="627"/>
      <c r="IGD208" s="627"/>
      <c r="IGE208" s="627"/>
      <c r="IGF208" s="627"/>
      <c r="IGG208" s="627"/>
      <c r="IGH208" s="627"/>
      <c r="IGI208" s="627"/>
      <c r="IGJ208" s="627"/>
      <c r="IGK208" s="627"/>
      <c r="IGL208" s="627"/>
      <c r="IGM208" s="627"/>
      <c r="IGN208" s="627"/>
      <c r="IGO208" s="627"/>
      <c r="IGP208" s="627"/>
      <c r="IGQ208" s="627"/>
      <c r="IGR208" s="627"/>
      <c r="IGS208" s="627"/>
      <c r="IGT208" s="627"/>
      <c r="IGU208" s="627"/>
      <c r="IGV208" s="627"/>
      <c r="IGW208" s="627"/>
      <c r="IGX208" s="627"/>
      <c r="IGY208" s="627"/>
      <c r="IGZ208" s="627"/>
      <c r="IHA208" s="627"/>
      <c r="IHB208" s="627"/>
      <c r="IHC208" s="627"/>
      <c r="IHD208" s="627"/>
      <c r="IHE208" s="627"/>
      <c r="IHF208" s="627"/>
      <c r="IHG208" s="627"/>
      <c r="IHH208" s="627"/>
      <c r="IHI208" s="627"/>
      <c r="IHJ208" s="627"/>
      <c r="IHK208" s="627"/>
      <c r="IHL208" s="627"/>
      <c r="IHM208" s="627"/>
      <c r="IHN208" s="627"/>
      <c r="IHO208" s="627"/>
      <c r="IHP208" s="627"/>
      <c r="IHQ208" s="627"/>
      <c r="IHR208" s="627"/>
      <c r="IHS208" s="627"/>
      <c r="IHT208" s="627"/>
      <c r="IHU208" s="627"/>
      <c r="IHV208" s="627"/>
      <c r="IHW208" s="627"/>
      <c r="IHX208" s="627"/>
      <c r="IHY208" s="627"/>
      <c r="IHZ208" s="627"/>
      <c r="IIA208" s="627"/>
      <c r="IIB208" s="627"/>
      <c r="IIC208" s="627"/>
      <c r="IID208" s="627"/>
      <c r="IIE208" s="627"/>
      <c r="IIF208" s="627"/>
      <c r="IIG208" s="627"/>
      <c r="IIH208" s="627"/>
      <c r="III208" s="627"/>
      <c r="IIJ208" s="627"/>
      <c r="IIK208" s="627"/>
      <c r="IIL208" s="627"/>
      <c r="IIM208" s="627"/>
      <c r="IIN208" s="627"/>
      <c r="IIO208" s="627"/>
      <c r="IIP208" s="627"/>
      <c r="IIQ208" s="627"/>
      <c r="IIR208" s="627"/>
      <c r="IIS208" s="627"/>
      <c r="IIT208" s="627"/>
      <c r="IIU208" s="627"/>
      <c r="IIV208" s="627"/>
      <c r="IIW208" s="627"/>
      <c r="IIX208" s="627"/>
      <c r="IIY208" s="627"/>
      <c r="IIZ208" s="627"/>
      <c r="IJA208" s="627"/>
      <c r="IJB208" s="627"/>
      <c r="IJC208" s="627"/>
      <c r="IJD208" s="627"/>
      <c r="IJE208" s="627"/>
      <c r="IJF208" s="627"/>
      <c r="IJG208" s="627"/>
      <c r="IJH208" s="627"/>
      <c r="IJI208" s="627"/>
      <c r="IJJ208" s="627"/>
      <c r="IJK208" s="627"/>
      <c r="IJL208" s="627"/>
      <c r="IJM208" s="627"/>
      <c r="IJN208" s="627"/>
      <c r="IJO208" s="627"/>
      <c r="IJP208" s="627"/>
      <c r="IJQ208" s="627"/>
      <c r="IJR208" s="627"/>
      <c r="IJS208" s="627"/>
      <c r="IJT208" s="627"/>
      <c r="IJU208" s="627"/>
      <c r="IJV208" s="627"/>
      <c r="IJW208" s="627"/>
      <c r="IJX208" s="627"/>
      <c r="IJY208" s="627"/>
      <c r="IJZ208" s="627"/>
      <c r="IKA208" s="627"/>
      <c r="IKB208" s="627"/>
      <c r="IKC208" s="627"/>
      <c r="IKD208" s="627"/>
      <c r="IKE208" s="627"/>
      <c r="IKF208" s="627"/>
      <c r="IKG208" s="627"/>
      <c r="IKH208" s="627"/>
      <c r="IKI208" s="627"/>
      <c r="IKJ208" s="627"/>
      <c r="IKK208" s="627"/>
      <c r="IKL208" s="627"/>
      <c r="IKM208" s="627"/>
      <c r="IKN208" s="627"/>
      <c r="IKO208" s="627"/>
      <c r="IKP208" s="627"/>
      <c r="IKQ208" s="627"/>
      <c r="IKR208" s="627"/>
      <c r="IKS208" s="627"/>
      <c r="IKT208" s="627"/>
      <c r="IKU208" s="627"/>
      <c r="IKV208" s="627"/>
      <c r="IKW208" s="627"/>
      <c r="IKX208" s="627"/>
      <c r="IKY208" s="627"/>
      <c r="IKZ208" s="627"/>
      <c r="ILA208" s="627"/>
      <c r="ILB208" s="627"/>
      <c r="ILC208" s="627"/>
      <c r="ILD208" s="627"/>
      <c r="ILE208" s="627"/>
      <c r="ILF208" s="627"/>
      <c r="ILG208" s="627"/>
      <c r="ILH208" s="627"/>
      <c r="ILI208" s="627"/>
      <c r="ILJ208" s="627"/>
      <c r="ILK208" s="627"/>
      <c r="ILL208" s="627"/>
      <c r="ILM208" s="627"/>
      <c r="ILN208" s="627"/>
      <c r="ILO208" s="627"/>
      <c r="ILP208" s="627"/>
      <c r="ILQ208" s="627"/>
      <c r="ILR208" s="627"/>
      <c r="ILS208" s="627"/>
      <c r="ILT208" s="627"/>
      <c r="ILU208" s="627"/>
      <c r="ILV208" s="627"/>
      <c r="ILW208" s="627"/>
      <c r="ILX208" s="627"/>
      <c r="ILY208" s="627"/>
      <c r="ILZ208" s="627"/>
      <c r="IMA208" s="627"/>
      <c r="IMB208" s="627"/>
      <c r="IMC208" s="627"/>
      <c r="IMD208" s="627"/>
      <c r="IME208" s="627"/>
      <c r="IMF208" s="627"/>
      <c r="IMG208" s="627"/>
      <c r="IMH208" s="627"/>
      <c r="IMI208" s="627"/>
      <c r="IMJ208" s="627"/>
      <c r="IMK208" s="627"/>
      <c r="IML208" s="627"/>
      <c r="IMM208" s="627"/>
      <c r="IMN208" s="627"/>
      <c r="IMO208" s="627"/>
      <c r="IMP208" s="627"/>
      <c r="IMQ208" s="627"/>
      <c r="IMR208" s="627"/>
      <c r="IMS208" s="627"/>
      <c r="IMT208" s="627"/>
      <c r="IMU208" s="627"/>
      <c r="IMV208" s="627"/>
      <c r="IMW208" s="627"/>
      <c r="IMX208" s="627"/>
      <c r="IMY208" s="627"/>
      <c r="IMZ208" s="627"/>
      <c r="INA208" s="627"/>
      <c r="INB208" s="627"/>
      <c r="INC208" s="627"/>
      <c r="IND208" s="627"/>
      <c r="INE208" s="627"/>
      <c r="INF208" s="627"/>
      <c r="ING208" s="627"/>
      <c r="INH208" s="627"/>
      <c r="INI208" s="627"/>
      <c r="INJ208" s="627"/>
      <c r="INK208" s="627"/>
      <c r="INL208" s="627"/>
      <c r="INM208" s="627"/>
      <c r="INN208" s="627"/>
      <c r="INO208" s="627"/>
      <c r="INP208" s="627"/>
      <c r="INQ208" s="627"/>
      <c r="INR208" s="627"/>
      <c r="INS208" s="627"/>
      <c r="INT208" s="627"/>
      <c r="INU208" s="627"/>
      <c r="INV208" s="627"/>
      <c r="INW208" s="627"/>
      <c r="INX208" s="627"/>
      <c r="INY208" s="627"/>
      <c r="INZ208" s="627"/>
      <c r="IOA208" s="627"/>
      <c r="IOB208" s="627"/>
      <c r="IOC208" s="627"/>
      <c r="IOD208" s="627"/>
      <c r="IOE208" s="627"/>
      <c r="IOF208" s="627"/>
      <c r="IOG208" s="627"/>
      <c r="IOH208" s="627"/>
      <c r="IOI208" s="627"/>
      <c r="IOJ208" s="627"/>
      <c r="IOK208" s="627"/>
      <c r="IOL208" s="627"/>
      <c r="IOM208" s="627"/>
      <c r="ION208" s="627"/>
      <c r="IOO208" s="627"/>
      <c r="IOP208" s="627"/>
      <c r="IOQ208" s="627"/>
      <c r="IOR208" s="627"/>
      <c r="IOS208" s="627"/>
      <c r="IOT208" s="627"/>
      <c r="IOU208" s="627"/>
      <c r="IOV208" s="627"/>
      <c r="IOW208" s="627"/>
      <c r="IOX208" s="627"/>
      <c r="IOY208" s="627"/>
      <c r="IOZ208" s="627"/>
      <c r="IPA208" s="627"/>
      <c r="IPB208" s="627"/>
      <c r="IPC208" s="627"/>
      <c r="IPD208" s="627"/>
      <c r="IPE208" s="627"/>
      <c r="IPF208" s="627"/>
      <c r="IPG208" s="627"/>
      <c r="IPH208" s="627"/>
      <c r="IPI208" s="627"/>
      <c r="IPJ208" s="627"/>
      <c r="IPK208" s="627"/>
      <c r="IPL208" s="627"/>
      <c r="IPM208" s="627"/>
      <c r="IPN208" s="627"/>
      <c r="IPO208" s="627"/>
      <c r="IPP208" s="627"/>
      <c r="IPQ208" s="627"/>
      <c r="IPR208" s="627"/>
      <c r="IPS208" s="627"/>
      <c r="IPT208" s="627"/>
      <c r="IPU208" s="627"/>
      <c r="IPV208" s="627"/>
      <c r="IPW208" s="627"/>
      <c r="IPX208" s="627"/>
      <c r="IPY208" s="627"/>
      <c r="IPZ208" s="627"/>
      <c r="IQA208" s="627"/>
      <c r="IQB208" s="627"/>
      <c r="IQC208" s="627"/>
      <c r="IQD208" s="627"/>
      <c r="IQE208" s="627"/>
      <c r="IQF208" s="627"/>
      <c r="IQG208" s="627"/>
      <c r="IQH208" s="627"/>
      <c r="IQI208" s="627"/>
      <c r="IQJ208" s="627"/>
      <c r="IQK208" s="627"/>
      <c r="IQL208" s="627"/>
      <c r="IQM208" s="627"/>
      <c r="IQN208" s="627"/>
      <c r="IQO208" s="627"/>
      <c r="IQP208" s="627"/>
      <c r="IQQ208" s="627"/>
      <c r="IQR208" s="627"/>
      <c r="IQS208" s="627"/>
      <c r="IQT208" s="627"/>
      <c r="IQU208" s="627"/>
      <c r="IQV208" s="627"/>
      <c r="IQW208" s="627"/>
      <c r="IQX208" s="627"/>
      <c r="IQY208" s="627"/>
      <c r="IQZ208" s="627"/>
      <c r="IRA208" s="627"/>
      <c r="IRB208" s="627"/>
      <c r="IRC208" s="627"/>
      <c r="IRD208" s="627"/>
      <c r="IRE208" s="627"/>
      <c r="IRF208" s="627"/>
      <c r="IRG208" s="627"/>
      <c r="IRH208" s="627"/>
      <c r="IRI208" s="627"/>
      <c r="IRJ208" s="627"/>
      <c r="IRK208" s="627"/>
      <c r="IRL208" s="627"/>
      <c r="IRM208" s="627"/>
      <c r="IRN208" s="627"/>
      <c r="IRO208" s="627"/>
      <c r="IRP208" s="627"/>
      <c r="IRQ208" s="627"/>
      <c r="IRR208" s="627"/>
      <c r="IRS208" s="627"/>
      <c r="IRT208" s="627"/>
      <c r="IRU208" s="627"/>
      <c r="IRV208" s="627"/>
      <c r="IRW208" s="627"/>
      <c r="IRX208" s="627"/>
      <c r="IRY208" s="627"/>
      <c r="IRZ208" s="627"/>
      <c r="ISA208" s="627"/>
      <c r="ISB208" s="627"/>
      <c r="ISC208" s="627"/>
      <c r="ISD208" s="627"/>
      <c r="ISE208" s="627"/>
      <c r="ISF208" s="627"/>
      <c r="ISG208" s="627"/>
      <c r="ISH208" s="627"/>
      <c r="ISI208" s="627"/>
      <c r="ISJ208" s="627"/>
      <c r="ISK208" s="627"/>
      <c r="ISL208" s="627"/>
      <c r="ISM208" s="627"/>
      <c r="ISN208" s="627"/>
      <c r="ISO208" s="627"/>
      <c r="ISP208" s="627"/>
      <c r="ISQ208" s="627"/>
      <c r="ISR208" s="627"/>
      <c r="ISS208" s="627"/>
      <c r="IST208" s="627"/>
      <c r="ISU208" s="627"/>
      <c r="ISV208" s="627"/>
      <c r="ISW208" s="627"/>
      <c r="ISX208" s="627"/>
      <c r="ISY208" s="627"/>
      <c r="ISZ208" s="627"/>
      <c r="ITA208" s="627"/>
      <c r="ITB208" s="627"/>
      <c r="ITC208" s="627"/>
      <c r="ITD208" s="627"/>
      <c r="ITE208" s="627"/>
      <c r="ITF208" s="627"/>
      <c r="ITG208" s="627"/>
      <c r="ITH208" s="627"/>
      <c r="ITI208" s="627"/>
      <c r="ITJ208" s="627"/>
      <c r="ITK208" s="627"/>
      <c r="ITL208" s="627"/>
      <c r="ITM208" s="627"/>
      <c r="ITN208" s="627"/>
      <c r="ITO208" s="627"/>
      <c r="ITP208" s="627"/>
      <c r="ITQ208" s="627"/>
      <c r="ITR208" s="627"/>
      <c r="ITS208" s="627"/>
      <c r="ITT208" s="627"/>
      <c r="ITU208" s="627"/>
      <c r="ITV208" s="627"/>
      <c r="ITW208" s="627"/>
      <c r="ITX208" s="627"/>
      <c r="ITY208" s="627"/>
      <c r="ITZ208" s="627"/>
      <c r="IUA208" s="627"/>
      <c r="IUB208" s="627"/>
      <c r="IUC208" s="627"/>
      <c r="IUD208" s="627"/>
      <c r="IUE208" s="627"/>
      <c r="IUF208" s="627"/>
      <c r="IUG208" s="627"/>
      <c r="IUH208" s="627"/>
      <c r="IUI208" s="627"/>
      <c r="IUJ208" s="627"/>
      <c r="IUK208" s="627"/>
      <c r="IUL208" s="627"/>
      <c r="IUM208" s="627"/>
      <c r="IUN208" s="627"/>
      <c r="IUO208" s="627"/>
      <c r="IUP208" s="627"/>
      <c r="IUQ208" s="627"/>
      <c r="IUR208" s="627"/>
      <c r="IUS208" s="627"/>
      <c r="IUT208" s="627"/>
      <c r="IUU208" s="627"/>
      <c r="IUV208" s="627"/>
      <c r="IUW208" s="627"/>
      <c r="IUX208" s="627"/>
      <c r="IUY208" s="627"/>
      <c r="IUZ208" s="627"/>
      <c r="IVA208" s="627"/>
      <c r="IVB208" s="627"/>
      <c r="IVC208" s="627"/>
      <c r="IVD208" s="627"/>
      <c r="IVE208" s="627"/>
      <c r="IVF208" s="627"/>
      <c r="IVG208" s="627"/>
      <c r="IVH208" s="627"/>
      <c r="IVI208" s="627"/>
      <c r="IVJ208" s="627"/>
      <c r="IVK208" s="627"/>
      <c r="IVL208" s="627"/>
      <c r="IVM208" s="627"/>
      <c r="IVN208" s="627"/>
      <c r="IVO208" s="627"/>
      <c r="IVP208" s="627"/>
      <c r="IVQ208" s="627"/>
      <c r="IVR208" s="627"/>
      <c r="IVS208" s="627"/>
      <c r="IVT208" s="627"/>
      <c r="IVU208" s="627"/>
      <c r="IVV208" s="627"/>
      <c r="IVW208" s="627"/>
      <c r="IVX208" s="627"/>
      <c r="IVY208" s="627"/>
      <c r="IVZ208" s="627"/>
      <c r="IWA208" s="627"/>
      <c r="IWB208" s="627"/>
      <c r="IWC208" s="627"/>
      <c r="IWD208" s="627"/>
      <c r="IWE208" s="627"/>
      <c r="IWF208" s="627"/>
      <c r="IWG208" s="627"/>
      <c r="IWH208" s="627"/>
      <c r="IWI208" s="627"/>
      <c r="IWJ208" s="627"/>
      <c r="IWK208" s="627"/>
      <c r="IWL208" s="627"/>
      <c r="IWM208" s="627"/>
      <c r="IWN208" s="627"/>
      <c r="IWO208" s="627"/>
      <c r="IWP208" s="627"/>
      <c r="IWQ208" s="627"/>
      <c r="IWR208" s="627"/>
      <c r="IWS208" s="627"/>
      <c r="IWT208" s="627"/>
      <c r="IWU208" s="627"/>
      <c r="IWV208" s="627"/>
      <c r="IWW208" s="627"/>
      <c r="IWX208" s="627"/>
      <c r="IWY208" s="627"/>
      <c r="IWZ208" s="627"/>
      <c r="IXA208" s="627"/>
      <c r="IXB208" s="627"/>
      <c r="IXC208" s="627"/>
      <c r="IXD208" s="627"/>
      <c r="IXE208" s="627"/>
      <c r="IXF208" s="627"/>
      <c r="IXG208" s="627"/>
      <c r="IXH208" s="627"/>
      <c r="IXI208" s="627"/>
      <c r="IXJ208" s="627"/>
      <c r="IXK208" s="627"/>
      <c r="IXL208" s="627"/>
      <c r="IXM208" s="627"/>
      <c r="IXN208" s="627"/>
      <c r="IXO208" s="627"/>
      <c r="IXP208" s="627"/>
      <c r="IXQ208" s="627"/>
      <c r="IXR208" s="627"/>
      <c r="IXS208" s="627"/>
      <c r="IXT208" s="627"/>
      <c r="IXU208" s="627"/>
      <c r="IXV208" s="627"/>
      <c r="IXW208" s="627"/>
      <c r="IXX208" s="627"/>
      <c r="IXY208" s="627"/>
      <c r="IXZ208" s="627"/>
      <c r="IYA208" s="627"/>
      <c r="IYB208" s="627"/>
      <c r="IYC208" s="627"/>
      <c r="IYD208" s="627"/>
      <c r="IYE208" s="627"/>
      <c r="IYF208" s="627"/>
      <c r="IYG208" s="627"/>
      <c r="IYH208" s="627"/>
      <c r="IYI208" s="627"/>
      <c r="IYJ208" s="627"/>
      <c r="IYK208" s="627"/>
      <c r="IYL208" s="627"/>
      <c r="IYM208" s="627"/>
      <c r="IYN208" s="627"/>
      <c r="IYO208" s="627"/>
      <c r="IYP208" s="627"/>
      <c r="IYQ208" s="627"/>
      <c r="IYR208" s="627"/>
      <c r="IYS208" s="627"/>
      <c r="IYT208" s="627"/>
      <c r="IYU208" s="627"/>
      <c r="IYV208" s="627"/>
      <c r="IYW208" s="627"/>
      <c r="IYX208" s="627"/>
      <c r="IYY208" s="627"/>
      <c r="IYZ208" s="627"/>
      <c r="IZA208" s="627"/>
      <c r="IZB208" s="627"/>
      <c r="IZC208" s="627"/>
      <c r="IZD208" s="627"/>
      <c r="IZE208" s="627"/>
      <c r="IZF208" s="627"/>
      <c r="IZG208" s="627"/>
      <c r="IZH208" s="627"/>
      <c r="IZI208" s="627"/>
      <c r="IZJ208" s="627"/>
      <c r="IZK208" s="627"/>
      <c r="IZL208" s="627"/>
      <c r="IZM208" s="627"/>
      <c r="IZN208" s="627"/>
      <c r="IZO208" s="627"/>
      <c r="IZP208" s="627"/>
      <c r="IZQ208" s="627"/>
      <c r="IZR208" s="627"/>
      <c r="IZS208" s="627"/>
      <c r="IZT208" s="627"/>
      <c r="IZU208" s="627"/>
      <c r="IZV208" s="627"/>
      <c r="IZW208" s="627"/>
      <c r="IZX208" s="627"/>
      <c r="IZY208" s="627"/>
      <c r="IZZ208" s="627"/>
      <c r="JAA208" s="627"/>
      <c r="JAB208" s="627"/>
      <c r="JAC208" s="627"/>
      <c r="JAD208" s="627"/>
      <c r="JAE208" s="627"/>
      <c r="JAF208" s="627"/>
      <c r="JAG208" s="627"/>
      <c r="JAH208" s="627"/>
      <c r="JAI208" s="627"/>
      <c r="JAJ208" s="627"/>
      <c r="JAK208" s="627"/>
      <c r="JAL208" s="627"/>
      <c r="JAM208" s="627"/>
      <c r="JAN208" s="627"/>
      <c r="JAO208" s="627"/>
      <c r="JAP208" s="627"/>
      <c r="JAQ208" s="627"/>
      <c r="JAR208" s="627"/>
      <c r="JAS208" s="627"/>
      <c r="JAT208" s="627"/>
      <c r="JAU208" s="627"/>
      <c r="JAV208" s="627"/>
      <c r="JAW208" s="627"/>
      <c r="JAX208" s="627"/>
      <c r="JAY208" s="627"/>
      <c r="JAZ208" s="627"/>
      <c r="JBA208" s="627"/>
      <c r="JBB208" s="627"/>
      <c r="JBC208" s="627"/>
      <c r="JBD208" s="627"/>
      <c r="JBE208" s="627"/>
      <c r="JBF208" s="627"/>
      <c r="JBG208" s="627"/>
      <c r="JBH208" s="627"/>
      <c r="JBI208" s="627"/>
      <c r="JBJ208" s="627"/>
      <c r="JBK208" s="627"/>
      <c r="JBL208" s="627"/>
      <c r="JBM208" s="627"/>
      <c r="JBN208" s="627"/>
      <c r="JBO208" s="627"/>
      <c r="JBP208" s="627"/>
      <c r="JBQ208" s="627"/>
      <c r="JBR208" s="627"/>
      <c r="JBS208" s="627"/>
      <c r="JBT208" s="627"/>
      <c r="JBU208" s="627"/>
      <c r="JBV208" s="627"/>
      <c r="JBW208" s="627"/>
      <c r="JBX208" s="627"/>
      <c r="JBY208" s="627"/>
      <c r="JBZ208" s="627"/>
      <c r="JCA208" s="627"/>
      <c r="JCB208" s="627"/>
      <c r="JCC208" s="627"/>
      <c r="JCD208" s="627"/>
      <c r="JCE208" s="627"/>
      <c r="JCF208" s="627"/>
      <c r="JCG208" s="627"/>
      <c r="JCH208" s="627"/>
      <c r="JCI208" s="627"/>
      <c r="JCJ208" s="627"/>
      <c r="JCK208" s="627"/>
      <c r="JCL208" s="627"/>
      <c r="JCM208" s="627"/>
      <c r="JCN208" s="627"/>
      <c r="JCO208" s="627"/>
      <c r="JCP208" s="627"/>
      <c r="JCQ208" s="627"/>
      <c r="JCR208" s="627"/>
      <c r="JCS208" s="627"/>
      <c r="JCT208" s="627"/>
      <c r="JCU208" s="627"/>
      <c r="JCV208" s="627"/>
      <c r="JCW208" s="627"/>
      <c r="JCX208" s="627"/>
      <c r="JCY208" s="627"/>
      <c r="JCZ208" s="627"/>
      <c r="JDA208" s="627"/>
      <c r="JDB208" s="627"/>
      <c r="JDC208" s="627"/>
      <c r="JDD208" s="627"/>
      <c r="JDE208" s="627"/>
      <c r="JDF208" s="627"/>
      <c r="JDG208" s="627"/>
      <c r="JDH208" s="627"/>
      <c r="JDI208" s="627"/>
      <c r="JDJ208" s="627"/>
      <c r="JDK208" s="627"/>
      <c r="JDL208" s="627"/>
      <c r="JDM208" s="627"/>
      <c r="JDN208" s="627"/>
      <c r="JDO208" s="627"/>
      <c r="JDP208" s="627"/>
      <c r="JDQ208" s="627"/>
      <c r="JDR208" s="627"/>
      <c r="JDS208" s="627"/>
      <c r="JDT208" s="627"/>
      <c r="JDU208" s="627"/>
      <c r="JDV208" s="627"/>
      <c r="JDW208" s="627"/>
      <c r="JDX208" s="627"/>
      <c r="JDY208" s="627"/>
      <c r="JDZ208" s="627"/>
      <c r="JEA208" s="627"/>
      <c r="JEB208" s="627"/>
      <c r="JEC208" s="627"/>
      <c r="JED208" s="627"/>
      <c r="JEE208" s="627"/>
      <c r="JEF208" s="627"/>
      <c r="JEG208" s="627"/>
      <c r="JEH208" s="627"/>
      <c r="JEI208" s="627"/>
      <c r="JEJ208" s="627"/>
      <c r="JEK208" s="627"/>
      <c r="JEL208" s="627"/>
      <c r="JEM208" s="627"/>
      <c r="JEN208" s="627"/>
      <c r="JEO208" s="627"/>
      <c r="JEP208" s="627"/>
      <c r="JEQ208" s="627"/>
      <c r="JER208" s="627"/>
      <c r="JES208" s="627"/>
      <c r="JET208" s="627"/>
      <c r="JEU208" s="627"/>
      <c r="JEV208" s="627"/>
      <c r="JEW208" s="627"/>
      <c r="JEX208" s="627"/>
      <c r="JEY208" s="627"/>
      <c r="JEZ208" s="627"/>
      <c r="JFA208" s="627"/>
      <c r="JFB208" s="627"/>
      <c r="JFC208" s="627"/>
      <c r="JFD208" s="627"/>
      <c r="JFE208" s="627"/>
      <c r="JFF208" s="627"/>
      <c r="JFG208" s="627"/>
      <c r="JFH208" s="627"/>
      <c r="JFI208" s="627"/>
      <c r="JFJ208" s="627"/>
      <c r="JFK208" s="627"/>
      <c r="JFL208" s="627"/>
      <c r="JFM208" s="627"/>
      <c r="JFN208" s="627"/>
      <c r="JFO208" s="627"/>
      <c r="JFP208" s="627"/>
      <c r="JFQ208" s="627"/>
      <c r="JFR208" s="627"/>
      <c r="JFS208" s="627"/>
      <c r="JFT208" s="627"/>
      <c r="JFU208" s="627"/>
      <c r="JFV208" s="627"/>
      <c r="JFW208" s="627"/>
      <c r="JFX208" s="627"/>
      <c r="JFY208" s="627"/>
      <c r="JFZ208" s="627"/>
      <c r="JGA208" s="627"/>
      <c r="JGB208" s="627"/>
      <c r="JGC208" s="627"/>
      <c r="JGD208" s="627"/>
      <c r="JGE208" s="627"/>
      <c r="JGF208" s="627"/>
      <c r="JGG208" s="627"/>
      <c r="JGH208" s="627"/>
      <c r="JGI208" s="627"/>
      <c r="JGJ208" s="627"/>
      <c r="JGK208" s="627"/>
      <c r="JGL208" s="627"/>
      <c r="JGM208" s="627"/>
      <c r="JGN208" s="627"/>
      <c r="JGO208" s="627"/>
      <c r="JGP208" s="627"/>
      <c r="JGQ208" s="627"/>
      <c r="JGR208" s="627"/>
      <c r="JGS208" s="627"/>
      <c r="JGT208" s="627"/>
      <c r="JGU208" s="627"/>
      <c r="JGV208" s="627"/>
      <c r="JGW208" s="627"/>
      <c r="JGX208" s="627"/>
      <c r="JGY208" s="627"/>
      <c r="JGZ208" s="627"/>
      <c r="JHA208" s="627"/>
      <c r="JHB208" s="627"/>
      <c r="JHC208" s="627"/>
      <c r="JHD208" s="627"/>
      <c r="JHE208" s="627"/>
      <c r="JHF208" s="627"/>
      <c r="JHG208" s="627"/>
      <c r="JHH208" s="627"/>
      <c r="JHI208" s="627"/>
      <c r="JHJ208" s="627"/>
      <c r="JHK208" s="627"/>
      <c r="JHL208" s="627"/>
      <c r="JHM208" s="627"/>
      <c r="JHN208" s="627"/>
      <c r="JHO208" s="627"/>
      <c r="JHP208" s="627"/>
      <c r="JHQ208" s="627"/>
      <c r="JHR208" s="627"/>
      <c r="JHS208" s="627"/>
      <c r="JHT208" s="627"/>
      <c r="JHU208" s="627"/>
      <c r="JHV208" s="627"/>
      <c r="JHW208" s="627"/>
      <c r="JHX208" s="627"/>
      <c r="JHY208" s="627"/>
      <c r="JHZ208" s="627"/>
      <c r="JIA208" s="627"/>
      <c r="JIB208" s="627"/>
      <c r="JIC208" s="627"/>
      <c r="JID208" s="627"/>
      <c r="JIE208" s="627"/>
      <c r="JIF208" s="627"/>
      <c r="JIG208" s="627"/>
      <c r="JIH208" s="627"/>
      <c r="JII208" s="627"/>
      <c r="JIJ208" s="627"/>
      <c r="JIK208" s="627"/>
      <c r="JIL208" s="627"/>
      <c r="JIM208" s="627"/>
      <c r="JIN208" s="627"/>
      <c r="JIO208" s="627"/>
      <c r="JIP208" s="627"/>
      <c r="JIQ208" s="627"/>
      <c r="JIR208" s="627"/>
      <c r="JIS208" s="627"/>
      <c r="JIT208" s="627"/>
      <c r="JIU208" s="627"/>
      <c r="JIV208" s="627"/>
      <c r="JIW208" s="627"/>
      <c r="JIX208" s="627"/>
      <c r="JIY208" s="627"/>
      <c r="JIZ208" s="627"/>
      <c r="JJA208" s="627"/>
      <c r="JJB208" s="627"/>
      <c r="JJC208" s="627"/>
      <c r="JJD208" s="627"/>
      <c r="JJE208" s="627"/>
      <c r="JJF208" s="627"/>
      <c r="JJG208" s="627"/>
      <c r="JJH208" s="627"/>
      <c r="JJI208" s="627"/>
      <c r="JJJ208" s="627"/>
      <c r="JJK208" s="627"/>
      <c r="JJL208" s="627"/>
      <c r="JJM208" s="627"/>
      <c r="JJN208" s="627"/>
      <c r="JJO208" s="627"/>
      <c r="JJP208" s="627"/>
      <c r="JJQ208" s="627"/>
      <c r="JJR208" s="627"/>
      <c r="JJS208" s="627"/>
      <c r="JJT208" s="627"/>
      <c r="JJU208" s="627"/>
      <c r="JJV208" s="627"/>
      <c r="JJW208" s="627"/>
      <c r="JJX208" s="627"/>
      <c r="JJY208" s="627"/>
      <c r="JJZ208" s="627"/>
      <c r="JKA208" s="627"/>
      <c r="JKB208" s="627"/>
      <c r="JKC208" s="627"/>
      <c r="JKD208" s="627"/>
      <c r="JKE208" s="627"/>
      <c r="JKF208" s="627"/>
      <c r="JKG208" s="627"/>
      <c r="JKH208" s="627"/>
      <c r="JKI208" s="627"/>
      <c r="JKJ208" s="627"/>
      <c r="JKK208" s="627"/>
      <c r="JKL208" s="627"/>
      <c r="JKM208" s="627"/>
      <c r="JKN208" s="627"/>
      <c r="JKO208" s="627"/>
      <c r="JKP208" s="627"/>
      <c r="JKQ208" s="627"/>
      <c r="JKR208" s="627"/>
      <c r="JKS208" s="627"/>
      <c r="JKT208" s="627"/>
      <c r="JKU208" s="627"/>
      <c r="JKV208" s="627"/>
      <c r="JKW208" s="627"/>
      <c r="JKX208" s="627"/>
      <c r="JKY208" s="627"/>
      <c r="JKZ208" s="627"/>
      <c r="JLA208" s="627"/>
      <c r="JLB208" s="627"/>
      <c r="JLC208" s="627"/>
      <c r="JLD208" s="627"/>
      <c r="JLE208" s="627"/>
      <c r="JLF208" s="627"/>
      <c r="JLG208" s="627"/>
      <c r="JLH208" s="627"/>
      <c r="JLI208" s="627"/>
      <c r="JLJ208" s="627"/>
      <c r="JLK208" s="627"/>
      <c r="JLL208" s="627"/>
      <c r="JLM208" s="627"/>
      <c r="JLN208" s="627"/>
      <c r="JLO208" s="627"/>
      <c r="JLP208" s="627"/>
      <c r="JLQ208" s="627"/>
      <c r="JLR208" s="627"/>
      <c r="JLS208" s="627"/>
      <c r="JLT208" s="627"/>
      <c r="JLU208" s="627"/>
      <c r="JLV208" s="627"/>
      <c r="JLW208" s="627"/>
      <c r="JLX208" s="627"/>
      <c r="JLY208" s="627"/>
      <c r="JLZ208" s="627"/>
      <c r="JMA208" s="627"/>
      <c r="JMB208" s="627"/>
      <c r="JMC208" s="627"/>
      <c r="JMD208" s="627"/>
      <c r="JME208" s="627"/>
      <c r="JMF208" s="627"/>
      <c r="JMG208" s="627"/>
      <c r="JMH208" s="627"/>
      <c r="JMI208" s="627"/>
      <c r="JMJ208" s="627"/>
      <c r="JMK208" s="627"/>
      <c r="JML208" s="627"/>
      <c r="JMM208" s="627"/>
      <c r="JMN208" s="627"/>
      <c r="JMO208" s="627"/>
      <c r="JMP208" s="627"/>
      <c r="JMQ208" s="627"/>
      <c r="JMR208" s="627"/>
      <c r="JMS208" s="627"/>
      <c r="JMT208" s="627"/>
      <c r="JMU208" s="627"/>
      <c r="JMV208" s="627"/>
      <c r="JMW208" s="627"/>
      <c r="JMX208" s="627"/>
      <c r="JMY208" s="627"/>
      <c r="JMZ208" s="627"/>
      <c r="JNA208" s="627"/>
      <c r="JNB208" s="627"/>
      <c r="JNC208" s="627"/>
      <c r="JND208" s="627"/>
      <c r="JNE208" s="627"/>
      <c r="JNF208" s="627"/>
      <c r="JNG208" s="627"/>
      <c r="JNH208" s="627"/>
      <c r="JNI208" s="627"/>
      <c r="JNJ208" s="627"/>
      <c r="JNK208" s="627"/>
      <c r="JNL208" s="627"/>
      <c r="JNM208" s="627"/>
      <c r="JNN208" s="627"/>
      <c r="JNO208" s="627"/>
      <c r="JNP208" s="627"/>
      <c r="JNQ208" s="627"/>
      <c r="JNR208" s="627"/>
      <c r="JNS208" s="627"/>
      <c r="JNT208" s="627"/>
      <c r="JNU208" s="627"/>
      <c r="JNV208" s="627"/>
      <c r="JNW208" s="627"/>
      <c r="JNX208" s="627"/>
      <c r="JNY208" s="627"/>
      <c r="JNZ208" s="627"/>
      <c r="JOA208" s="627"/>
      <c r="JOB208" s="627"/>
      <c r="JOC208" s="627"/>
      <c r="JOD208" s="627"/>
      <c r="JOE208" s="627"/>
      <c r="JOF208" s="627"/>
      <c r="JOG208" s="627"/>
      <c r="JOH208" s="627"/>
      <c r="JOI208" s="627"/>
      <c r="JOJ208" s="627"/>
      <c r="JOK208" s="627"/>
      <c r="JOL208" s="627"/>
      <c r="JOM208" s="627"/>
      <c r="JON208" s="627"/>
      <c r="JOO208" s="627"/>
      <c r="JOP208" s="627"/>
      <c r="JOQ208" s="627"/>
      <c r="JOR208" s="627"/>
      <c r="JOS208" s="627"/>
      <c r="JOT208" s="627"/>
      <c r="JOU208" s="627"/>
      <c r="JOV208" s="627"/>
      <c r="JOW208" s="627"/>
      <c r="JOX208" s="627"/>
      <c r="JOY208" s="627"/>
      <c r="JOZ208" s="627"/>
      <c r="JPA208" s="627"/>
      <c r="JPB208" s="627"/>
      <c r="JPC208" s="627"/>
      <c r="JPD208" s="627"/>
      <c r="JPE208" s="627"/>
      <c r="JPF208" s="627"/>
      <c r="JPG208" s="627"/>
      <c r="JPH208" s="627"/>
      <c r="JPI208" s="627"/>
      <c r="JPJ208" s="627"/>
      <c r="JPK208" s="627"/>
      <c r="JPL208" s="627"/>
      <c r="JPM208" s="627"/>
      <c r="JPN208" s="627"/>
      <c r="JPO208" s="627"/>
      <c r="JPP208" s="627"/>
      <c r="JPQ208" s="627"/>
      <c r="JPR208" s="627"/>
      <c r="JPS208" s="627"/>
      <c r="JPT208" s="627"/>
      <c r="JPU208" s="627"/>
      <c r="JPV208" s="627"/>
      <c r="JPW208" s="627"/>
      <c r="JPX208" s="627"/>
      <c r="JPY208" s="627"/>
      <c r="JPZ208" s="627"/>
      <c r="JQA208" s="627"/>
      <c r="JQB208" s="627"/>
      <c r="JQC208" s="627"/>
      <c r="JQD208" s="627"/>
      <c r="JQE208" s="627"/>
      <c r="JQF208" s="627"/>
      <c r="JQG208" s="627"/>
      <c r="JQH208" s="627"/>
      <c r="JQI208" s="627"/>
      <c r="JQJ208" s="627"/>
      <c r="JQK208" s="627"/>
      <c r="JQL208" s="627"/>
      <c r="JQM208" s="627"/>
      <c r="JQN208" s="627"/>
      <c r="JQO208" s="627"/>
      <c r="JQP208" s="627"/>
      <c r="JQQ208" s="627"/>
      <c r="JQR208" s="627"/>
      <c r="JQS208" s="627"/>
      <c r="JQT208" s="627"/>
      <c r="JQU208" s="627"/>
      <c r="JQV208" s="627"/>
      <c r="JQW208" s="627"/>
      <c r="JQX208" s="627"/>
      <c r="JQY208" s="627"/>
      <c r="JQZ208" s="627"/>
      <c r="JRA208" s="627"/>
      <c r="JRB208" s="627"/>
      <c r="JRC208" s="627"/>
      <c r="JRD208" s="627"/>
      <c r="JRE208" s="627"/>
      <c r="JRF208" s="627"/>
      <c r="JRG208" s="627"/>
      <c r="JRH208" s="627"/>
      <c r="JRI208" s="627"/>
      <c r="JRJ208" s="627"/>
      <c r="JRK208" s="627"/>
      <c r="JRL208" s="627"/>
      <c r="JRM208" s="627"/>
      <c r="JRN208" s="627"/>
      <c r="JRO208" s="627"/>
      <c r="JRP208" s="627"/>
      <c r="JRQ208" s="627"/>
      <c r="JRR208" s="627"/>
      <c r="JRS208" s="627"/>
      <c r="JRT208" s="627"/>
      <c r="JRU208" s="627"/>
      <c r="JRV208" s="627"/>
      <c r="JRW208" s="627"/>
      <c r="JRX208" s="627"/>
      <c r="JRY208" s="627"/>
      <c r="JRZ208" s="627"/>
      <c r="JSA208" s="627"/>
      <c r="JSB208" s="627"/>
      <c r="JSC208" s="627"/>
      <c r="JSD208" s="627"/>
      <c r="JSE208" s="627"/>
      <c r="JSF208" s="627"/>
      <c r="JSG208" s="627"/>
      <c r="JSH208" s="627"/>
      <c r="JSI208" s="627"/>
      <c r="JSJ208" s="627"/>
      <c r="JSK208" s="627"/>
      <c r="JSL208" s="627"/>
      <c r="JSM208" s="627"/>
      <c r="JSN208" s="627"/>
      <c r="JSO208" s="627"/>
      <c r="JSP208" s="627"/>
      <c r="JSQ208" s="627"/>
      <c r="JSR208" s="627"/>
      <c r="JSS208" s="627"/>
      <c r="JST208" s="627"/>
      <c r="JSU208" s="627"/>
      <c r="JSV208" s="627"/>
      <c r="JSW208" s="627"/>
      <c r="JSX208" s="627"/>
      <c r="JSY208" s="627"/>
      <c r="JSZ208" s="627"/>
      <c r="JTA208" s="627"/>
      <c r="JTB208" s="627"/>
      <c r="JTC208" s="627"/>
      <c r="JTD208" s="627"/>
      <c r="JTE208" s="627"/>
      <c r="JTF208" s="627"/>
      <c r="JTG208" s="627"/>
      <c r="JTH208" s="627"/>
      <c r="JTI208" s="627"/>
      <c r="JTJ208" s="627"/>
      <c r="JTK208" s="627"/>
      <c r="JTL208" s="627"/>
      <c r="JTM208" s="627"/>
      <c r="JTN208" s="627"/>
      <c r="JTO208" s="627"/>
      <c r="JTP208" s="627"/>
      <c r="JTQ208" s="627"/>
      <c r="JTR208" s="627"/>
      <c r="JTS208" s="627"/>
      <c r="JTT208" s="627"/>
      <c r="JTU208" s="627"/>
      <c r="JTV208" s="627"/>
      <c r="JTW208" s="627"/>
      <c r="JTX208" s="627"/>
      <c r="JTY208" s="627"/>
      <c r="JTZ208" s="627"/>
      <c r="JUA208" s="627"/>
      <c r="JUB208" s="627"/>
      <c r="JUC208" s="627"/>
      <c r="JUD208" s="627"/>
      <c r="JUE208" s="627"/>
      <c r="JUF208" s="627"/>
      <c r="JUG208" s="627"/>
      <c r="JUH208" s="627"/>
      <c r="JUI208" s="627"/>
      <c r="JUJ208" s="627"/>
      <c r="JUK208" s="627"/>
      <c r="JUL208" s="627"/>
      <c r="JUM208" s="627"/>
      <c r="JUN208" s="627"/>
      <c r="JUO208" s="627"/>
      <c r="JUP208" s="627"/>
      <c r="JUQ208" s="627"/>
      <c r="JUR208" s="627"/>
      <c r="JUS208" s="627"/>
      <c r="JUT208" s="627"/>
      <c r="JUU208" s="627"/>
      <c r="JUV208" s="627"/>
      <c r="JUW208" s="627"/>
      <c r="JUX208" s="627"/>
      <c r="JUY208" s="627"/>
      <c r="JUZ208" s="627"/>
      <c r="JVA208" s="627"/>
      <c r="JVB208" s="627"/>
      <c r="JVC208" s="627"/>
      <c r="JVD208" s="627"/>
      <c r="JVE208" s="627"/>
      <c r="JVF208" s="627"/>
      <c r="JVG208" s="627"/>
      <c r="JVH208" s="627"/>
      <c r="JVI208" s="627"/>
      <c r="JVJ208" s="627"/>
      <c r="JVK208" s="627"/>
      <c r="JVL208" s="627"/>
      <c r="JVM208" s="627"/>
      <c r="JVN208" s="627"/>
      <c r="JVO208" s="627"/>
      <c r="JVP208" s="627"/>
      <c r="JVQ208" s="627"/>
      <c r="JVR208" s="627"/>
      <c r="JVS208" s="627"/>
      <c r="JVT208" s="627"/>
      <c r="JVU208" s="627"/>
      <c r="JVV208" s="627"/>
      <c r="JVW208" s="627"/>
      <c r="JVX208" s="627"/>
      <c r="JVY208" s="627"/>
      <c r="JVZ208" s="627"/>
      <c r="JWA208" s="627"/>
      <c r="JWB208" s="627"/>
      <c r="JWC208" s="627"/>
      <c r="JWD208" s="627"/>
      <c r="JWE208" s="627"/>
      <c r="JWF208" s="627"/>
      <c r="JWG208" s="627"/>
      <c r="JWH208" s="627"/>
      <c r="JWI208" s="627"/>
      <c r="JWJ208" s="627"/>
      <c r="JWK208" s="627"/>
      <c r="JWL208" s="627"/>
      <c r="JWM208" s="627"/>
      <c r="JWN208" s="627"/>
      <c r="JWO208" s="627"/>
      <c r="JWP208" s="627"/>
      <c r="JWQ208" s="627"/>
      <c r="JWR208" s="627"/>
      <c r="JWS208" s="627"/>
      <c r="JWT208" s="627"/>
      <c r="JWU208" s="627"/>
      <c r="JWV208" s="627"/>
      <c r="JWW208" s="627"/>
      <c r="JWX208" s="627"/>
      <c r="JWY208" s="627"/>
      <c r="JWZ208" s="627"/>
      <c r="JXA208" s="627"/>
      <c r="JXB208" s="627"/>
      <c r="JXC208" s="627"/>
      <c r="JXD208" s="627"/>
      <c r="JXE208" s="627"/>
      <c r="JXF208" s="627"/>
      <c r="JXG208" s="627"/>
      <c r="JXH208" s="627"/>
      <c r="JXI208" s="627"/>
      <c r="JXJ208" s="627"/>
      <c r="JXK208" s="627"/>
      <c r="JXL208" s="627"/>
      <c r="JXM208" s="627"/>
      <c r="JXN208" s="627"/>
      <c r="JXO208" s="627"/>
      <c r="JXP208" s="627"/>
      <c r="JXQ208" s="627"/>
      <c r="JXR208" s="627"/>
      <c r="JXS208" s="627"/>
      <c r="JXT208" s="627"/>
      <c r="JXU208" s="627"/>
      <c r="JXV208" s="627"/>
      <c r="JXW208" s="627"/>
      <c r="JXX208" s="627"/>
      <c r="JXY208" s="627"/>
      <c r="JXZ208" s="627"/>
      <c r="JYA208" s="627"/>
      <c r="JYB208" s="627"/>
      <c r="JYC208" s="627"/>
      <c r="JYD208" s="627"/>
      <c r="JYE208" s="627"/>
      <c r="JYF208" s="627"/>
      <c r="JYG208" s="627"/>
      <c r="JYH208" s="627"/>
      <c r="JYI208" s="627"/>
      <c r="JYJ208" s="627"/>
      <c r="JYK208" s="627"/>
      <c r="JYL208" s="627"/>
      <c r="JYM208" s="627"/>
      <c r="JYN208" s="627"/>
      <c r="JYO208" s="627"/>
      <c r="JYP208" s="627"/>
      <c r="JYQ208" s="627"/>
      <c r="JYR208" s="627"/>
      <c r="JYS208" s="627"/>
      <c r="JYT208" s="627"/>
      <c r="JYU208" s="627"/>
      <c r="JYV208" s="627"/>
      <c r="JYW208" s="627"/>
      <c r="JYX208" s="627"/>
      <c r="JYY208" s="627"/>
      <c r="JYZ208" s="627"/>
      <c r="JZA208" s="627"/>
      <c r="JZB208" s="627"/>
      <c r="JZC208" s="627"/>
      <c r="JZD208" s="627"/>
      <c r="JZE208" s="627"/>
      <c r="JZF208" s="627"/>
      <c r="JZG208" s="627"/>
      <c r="JZH208" s="627"/>
      <c r="JZI208" s="627"/>
      <c r="JZJ208" s="627"/>
      <c r="JZK208" s="627"/>
      <c r="JZL208" s="627"/>
      <c r="JZM208" s="627"/>
      <c r="JZN208" s="627"/>
      <c r="JZO208" s="627"/>
      <c r="JZP208" s="627"/>
      <c r="JZQ208" s="627"/>
      <c r="JZR208" s="627"/>
      <c r="JZS208" s="627"/>
      <c r="JZT208" s="627"/>
      <c r="JZU208" s="627"/>
      <c r="JZV208" s="627"/>
      <c r="JZW208" s="627"/>
      <c r="JZX208" s="627"/>
      <c r="JZY208" s="627"/>
      <c r="JZZ208" s="627"/>
      <c r="KAA208" s="627"/>
      <c r="KAB208" s="627"/>
      <c r="KAC208" s="627"/>
      <c r="KAD208" s="627"/>
      <c r="KAE208" s="627"/>
      <c r="KAF208" s="627"/>
      <c r="KAG208" s="627"/>
      <c r="KAH208" s="627"/>
      <c r="KAI208" s="627"/>
      <c r="KAJ208" s="627"/>
      <c r="KAK208" s="627"/>
      <c r="KAL208" s="627"/>
      <c r="KAM208" s="627"/>
      <c r="KAN208" s="627"/>
      <c r="KAO208" s="627"/>
      <c r="KAP208" s="627"/>
      <c r="KAQ208" s="627"/>
      <c r="KAR208" s="627"/>
      <c r="KAS208" s="627"/>
      <c r="KAT208" s="627"/>
      <c r="KAU208" s="627"/>
      <c r="KAV208" s="627"/>
      <c r="KAW208" s="627"/>
      <c r="KAX208" s="627"/>
      <c r="KAY208" s="627"/>
      <c r="KAZ208" s="627"/>
      <c r="KBA208" s="627"/>
      <c r="KBB208" s="627"/>
      <c r="KBC208" s="627"/>
      <c r="KBD208" s="627"/>
      <c r="KBE208" s="627"/>
      <c r="KBF208" s="627"/>
      <c r="KBG208" s="627"/>
      <c r="KBH208" s="627"/>
      <c r="KBI208" s="627"/>
      <c r="KBJ208" s="627"/>
      <c r="KBK208" s="627"/>
      <c r="KBL208" s="627"/>
      <c r="KBM208" s="627"/>
      <c r="KBN208" s="627"/>
      <c r="KBO208" s="627"/>
      <c r="KBP208" s="627"/>
      <c r="KBQ208" s="627"/>
      <c r="KBR208" s="627"/>
      <c r="KBS208" s="627"/>
      <c r="KBT208" s="627"/>
      <c r="KBU208" s="627"/>
      <c r="KBV208" s="627"/>
      <c r="KBW208" s="627"/>
      <c r="KBX208" s="627"/>
      <c r="KBY208" s="627"/>
      <c r="KBZ208" s="627"/>
      <c r="KCA208" s="627"/>
      <c r="KCB208" s="627"/>
      <c r="KCC208" s="627"/>
      <c r="KCD208" s="627"/>
      <c r="KCE208" s="627"/>
      <c r="KCF208" s="627"/>
      <c r="KCG208" s="627"/>
      <c r="KCH208" s="627"/>
      <c r="KCI208" s="627"/>
      <c r="KCJ208" s="627"/>
      <c r="KCK208" s="627"/>
      <c r="KCL208" s="627"/>
      <c r="KCM208" s="627"/>
      <c r="KCN208" s="627"/>
      <c r="KCO208" s="627"/>
      <c r="KCP208" s="627"/>
      <c r="KCQ208" s="627"/>
      <c r="KCR208" s="627"/>
      <c r="KCS208" s="627"/>
      <c r="KCT208" s="627"/>
      <c r="KCU208" s="627"/>
      <c r="KCV208" s="627"/>
      <c r="KCW208" s="627"/>
      <c r="KCX208" s="627"/>
      <c r="KCY208" s="627"/>
      <c r="KCZ208" s="627"/>
      <c r="KDA208" s="627"/>
      <c r="KDB208" s="627"/>
      <c r="KDC208" s="627"/>
      <c r="KDD208" s="627"/>
      <c r="KDE208" s="627"/>
      <c r="KDF208" s="627"/>
      <c r="KDG208" s="627"/>
      <c r="KDH208" s="627"/>
      <c r="KDI208" s="627"/>
      <c r="KDJ208" s="627"/>
      <c r="KDK208" s="627"/>
      <c r="KDL208" s="627"/>
      <c r="KDM208" s="627"/>
      <c r="KDN208" s="627"/>
      <c r="KDO208" s="627"/>
      <c r="KDP208" s="627"/>
      <c r="KDQ208" s="627"/>
      <c r="KDR208" s="627"/>
      <c r="KDS208" s="627"/>
      <c r="KDT208" s="627"/>
      <c r="KDU208" s="627"/>
      <c r="KDV208" s="627"/>
      <c r="KDW208" s="627"/>
      <c r="KDX208" s="627"/>
      <c r="KDY208" s="627"/>
      <c r="KDZ208" s="627"/>
      <c r="KEA208" s="627"/>
      <c r="KEB208" s="627"/>
      <c r="KEC208" s="627"/>
      <c r="KED208" s="627"/>
      <c r="KEE208" s="627"/>
      <c r="KEF208" s="627"/>
      <c r="KEG208" s="627"/>
      <c r="KEH208" s="627"/>
      <c r="KEI208" s="627"/>
      <c r="KEJ208" s="627"/>
      <c r="KEK208" s="627"/>
      <c r="KEL208" s="627"/>
      <c r="KEM208" s="627"/>
      <c r="KEN208" s="627"/>
      <c r="KEO208" s="627"/>
      <c r="KEP208" s="627"/>
      <c r="KEQ208" s="627"/>
      <c r="KER208" s="627"/>
      <c r="KES208" s="627"/>
      <c r="KET208" s="627"/>
      <c r="KEU208" s="627"/>
      <c r="KEV208" s="627"/>
      <c r="KEW208" s="627"/>
      <c r="KEX208" s="627"/>
      <c r="KEY208" s="627"/>
      <c r="KEZ208" s="627"/>
      <c r="KFA208" s="627"/>
      <c r="KFB208" s="627"/>
      <c r="KFC208" s="627"/>
      <c r="KFD208" s="627"/>
      <c r="KFE208" s="627"/>
      <c r="KFF208" s="627"/>
      <c r="KFG208" s="627"/>
      <c r="KFH208" s="627"/>
      <c r="KFI208" s="627"/>
      <c r="KFJ208" s="627"/>
      <c r="KFK208" s="627"/>
      <c r="KFL208" s="627"/>
      <c r="KFM208" s="627"/>
      <c r="KFN208" s="627"/>
      <c r="KFO208" s="627"/>
      <c r="KFP208" s="627"/>
      <c r="KFQ208" s="627"/>
      <c r="KFR208" s="627"/>
      <c r="KFS208" s="627"/>
      <c r="KFT208" s="627"/>
      <c r="KFU208" s="627"/>
      <c r="KFV208" s="627"/>
      <c r="KFW208" s="627"/>
      <c r="KFX208" s="627"/>
      <c r="KFY208" s="627"/>
      <c r="KFZ208" s="627"/>
      <c r="KGA208" s="627"/>
      <c r="KGB208" s="627"/>
      <c r="KGC208" s="627"/>
      <c r="KGD208" s="627"/>
      <c r="KGE208" s="627"/>
      <c r="KGF208" s="627"/>
      <c r="KGG208" s="627"/>
      <c r="KGH208" s="627"/>
      <c r="KGI208" s="627"/>
      <c r="KGJ208" s="627"/>
      <c r="KGK208" s="627"/>
      <c r="KGL208" s="627"/>
      <c r="KGM208" s="627"/>
      <c r="KGN208" s="627"/>
      <c r="KGO208" s="627"/>
      <c r="KGP208" s="627"/>
      <c r="KGQ208" s="627"/>
      <c r="KGR208" s="627"/>
      <c r="KGS208" s="627"/>
      <c r="KGT208" s="627"/>
      <c r="KGU208" s="627"/>
      <c r="KGV208" s="627"/>
      <c r="KGW208" s="627"/>
      <c r="KGX208" s="627"/>
      <c r="KGY208" s="627"/>
      <c r="KGZ208" s="627"/>
      <c r="KHA208" s="627"/>
      <c r="KHB208" s="627"/>
      <c r="KHC208" s="627"/>
      <c r="KHD208" s="627"/>
      <c r="KHE208" s="627"/>
      <c r="KHF208" s="627"/>
      <c r="KHG208" s="627"/>
      <c r="KHH208" s="627"/>
      <c r="KHI208" s="627"/>
      <c r="KHJ208" s="627"/>
      <c r="KHK208" s="627"/>
      <c r="KHL208" s="627"/>
      <c r="KHM208" s="627"/>
      <c r="KHN208" s="627"/>
      <c r="KHO208" s="627"/>
      <c r="KHP208" s="627"/>
      <c r="KHQ208" s="627"/>
      <c r="KHR208" s="627"/>
      <c r="KHS208" s="627"/>
      <c r="KHT208" s="627"/>
      <c r="KHU208" s="627"/>
      <c r="KHV208" s="627"/>
      <c r="KHW208" s="627"/>
      <c r="KHX208" s="627"/>
      <c r="KHY208" s="627"/>
      <c r="KHZ208" s="627"/>
      <c r="KIA208" s="627"/>
      <c r="KIB208" s="627"/>
      <c r="KIC208" s="627"/>
      <c r="KID208" s="627"/>
      <c r="KIE208" s="627"/>
      <c r="KIF208" s="627"/>
      <c r="KIG208" s="627"/>
      <c r="KIH208" s="627"/>
      <c r="KII208" s="627"/>
      <c r="KIJ208" s="627"/>
      <c r="KIK208" s="627"/>
      <c r="KIL208" s="627"/>
      <c r="KIM208" s="627"/>
      <c r="KIN208" s="627"/>
      <c r="KIO208" s="627"/>
      <c r="KIP208" s="627"/>
      <c r="KIQ208" s="627"/>
      <c r="KIR208" s="627"/>
      <c r="KIS208" s="627"/>
      <c r="KIT208" s="627"/>
      <c r="KIU208" s="627"/>
      <c r="KIV208" s="627"/>
      <c r="KIW208" s="627"/>
      <c r="KIX208" s="627"/>
      <c r="KIY208" s="627"/>
      <c r="KIZ208" s="627"/>
      <c r="KJA208" s="627"/>
      <c r="KJB208" s="627"/>
      <c r="KJC208" s="627"/>
      <c r="KJD208" s="627"/>
      <c r="KJE208" s="627"/>
      <c r="KJF208" s="627"/>
      <c r="KJG208" s="627"/>
      <c r="KJH208" s="627"/>
      <c r="KJI208" s="627"/>
      <c r="KJJ208" s="627"/>
      <c r="KJK208" s="627"/>
      <c r="KJL208" s="627"/>
      <c r="KJM208" s="627"/>
      <c r="KJN208" s="627"/>
      <c r="KJO208" s="627"/>
      <c r="KJP208" s="627"/>
      <c r="KJQ208" s="627"/>
      <c r="KJR208" s="627"/>
      <c r="KJS208" s="627"/>
      <c r="KJT208" s="627"/>
      <c r="KJU208" s="627"/>
      <c r="KJV208" s="627"/>
      <c r="KJW208" s="627"/>
      <c r="KJX208" s="627"/>
      <c r="KJY208" s="627"/>
      <c r="KJZ208" s="627"/>
      <c r="KKA208" s="627"/>
      <c r="KKB208" s="627"/>
      <c r="KKC208" s="627"/>
      <c r="KKD208" s="627"/>
      <c r="KKE208" s="627"/>
      <c r="KKF208" s="627"/>
      <c r="KKG208" s="627"/>
      <c r="KKH208" s="627"/>
      <c r="KKI208" s="627"/>
      <c r="KKJ208" s="627"/>
      <c r="KKK208" s="627"/>
      <c r="KKL208" s="627"/>
      <c r="KKM208" s="627"/>
      <c r="KKN208" s="627"/>
      <c r="KKO208" s="627"/>
      <c r="KKP208" s="627"/>
      <c r="KKQ208" s="627"/>
      <c r="KKR208" s="627"/>
      <c r="KKS208" s="627"/>
      <c r="KKT208" s="627"/>
      <c r="KKU208" s="627"/>
      <c r="KKV208" s="627"/>
      <c r="KKW208" s="627"/>
      <c r="KKX208" s="627"/>
      <c r="KKY208" s="627"/>
      <c r="KKZ208" s="627"/>
      <c r="KLA208" s="627"/>
      <c r="KLB208" s="627"/>
      <c r="KLC208" s="627"/>
      <c r="KLD208" s="627"/>
      <c r="KLE208" s="627"/>
      <c r="KLF208" s="627"/>
      <c r="KLG208" s="627"/>
      <c r="KLH208" s="627"/>
      <c r="KLI208" s="627"/>
      <c r="KLJ208" s="627"/>
      <c r="KLK208" s="627"/>
      <c r="KLL208" s="627"/>
      <c r="KLM208" s="627"/>
      <c r="KLN208" s="627"/>
      <c r="KLO208" s="627"/>
      <c r="KLP208" s="627"/>
      <c r="KLQ208" s="627"/>
      <c r="KLR208" s="627"/>
      <c r="KLS208" s="627"/>
      <c r="KLT208" s="627"/>
      <c r="KLU208" s="627"/>
      <c r="KLV208" s="627"/>
      <c r="KLW208" s="627"/>
      <c r="KLX208" s="627"/>
      <c r="KLY208" s="627"/>
      <c r="KLZ208" s="627"/>
      <c r="KMA208" s="627"/>
      <c r="KMB208" s="627"/>
      <c r="KMC208" s="627"/>
      <c r="KMD208" s="627"/>
      <c r="KME208" s="627"/>
      <c r="KMF208" s="627"/>
      <c r="KMG208" s="627"/>
      <c r="KMH208" s="627"/>
      <c r="KMI208" s="627"/>
      <c r="KMJ208" s="627"/>
      <c r="KMK208" s="627"/>
      <c r="KML208" s="627"/>
      <c r="KMM208" s="627"/>
      <c r="KMN208" s="627"/>
      <c r="KMO208" s="627"/>
      <c r="KMP208" s="627"/>
      <c r="KMQ208" s="627"/>
      <c r="KMR208" s="627"/>
      <c r="KMS208" s="627"/>
      <c r="KMT208" s="627"/>
      <c r="KMU208" s="627"/>
      <c r="KMV208" s="627"/>
      <c r="KMW208" s="627"/>
      <c r="KMX208" s="627"/>
      <c r="KMY208" s="627"/>
      <c r="KMZ208" s="627"/>
      <c r="KNA208" s="627"/>
      <c r="KNB208" s="627"/>
      <c r="KNC208" s="627"/>
      <c r="KND208" s="627"/>
      <c r="KNE208" s="627"/>
      <c r="KNF208" s="627"/>
      <c r="KNG208" s="627"/>
      <c r="KNH208" s="627"/>
      <c r="KNI208" s="627"/>
      <c r="KNJ208" s="627"/>
      <c r="KNK208" s="627"/>
      <c r="KNL208" s="627"/>
      <c r="KNM208" s="627"/>
      <c r="KNN208" s="627"/>
      <c r="KNO208" s="627"/>
      <c r="KNP208" s="627"/>
      <c r="KNQ208" s="627"/>
      <c r="KNR208" s="627"/>
      <c r="KNS208" s="627"/>
      <c r="KNT208" s="627"/>
      <c r="KNU208" s="627"/>
      <c r="KNV208" s="627"/>
      <c r="KNW208" s="627"/>
      <c r="KNX208" s="627"/>
      <c r="KNY208" s="627"/>
      <c r="KNZ208" s="627"/>
      <c r="KOA208" s="627"/>
      <c r="KOB208" s="627"/>
      <c r="KOC208" s="627"/>
      <c r="KOD208" s="627"/>
      <c r="KOE208" s="627"/>
      <c r="KOF208" s="627"/>
      <c r="KOG208" s="627"/>
      <c r="KOH208" s="627"/>
      <c r="KOI208" s="627"/>
      <c r="KOJ208" s="627"/>
      <c r="KOK208" s="627"/>
      <c r="KOL208" s="627"/>
      <c r="KOM208" s="627"/>
      <c r="KON208" s="627"/>
      <c r="KOO208" s="627"/>
      <c r="KOP208" s="627"/>
      <c r="KOQ208" s="627"/>
      <c r="KOR208" s="627"/>
      <c r="KOS208" s="627"/>
      <c r="KOT208" s="627"/>
      <c r="KOU208" s="627"/>
      <c r="KOV208" s="627"/>
      <c r="KOW208" s="627"/>
      <c r="KOX208" s="627"/>
      <c r="KOY208" s="627"/>
      <c r="KOZ208" s="627"/>
      <c r="KPA208" s="627"/>
      <c r="KPB208" s="627"/>
      <c r="KPC208" s="627"/>
      <c r="KPD208" s="627"/>
      <c r="KPE208" s="627"/>
      <c r="KPF208" s="627"/>
      <c r="KPG208" s="627"/>
      <c r="KPH208" s="627"/>
      <c r="KPI208" s="627"/>
      <c r="KPJ208" s="627"/>
      <c r="KPK208" s="627"/>
      <c r="KPL208" s="627"/>
      <c r="KPM208" s="627"/>
      <c r="KPN208" s="627"/>
      <c r="KPO208" s="627"/>
      <c r="KPP208" s="627"/>
      <c r="KPQ208" s="627"/>
      <c r="KPR208" s="627"/>
      <c r="KPS208" s="627"/>
      <c r="KPT208" s="627"/>
      <c r="KPU208" s="627"/>
      <c r="KPV208" s="627"/>
      <c r="KPW208" s="627"/>
      <c r="KPX208" s="627"/>
      <c r="KPY208" s="627"/>
      <c r="KPZ208" s="627"/>
      <c r="KQA208" s="627"/>
      <c r="KQB208" s="627"/>
      <c r="KQC208" s="627"/>
      <c r="KQD208" s="627"/>
      <c r="KQE208" s="627"/>
      <c r="KQF208" s="627"/>
      <c r="KQG208" s="627"/>
      <c r="KQH208" s="627"/>
      <c r="KQI208" s="627"/>
      <c r="KQJ208" s="627"/>
      <c r="KQK208" s="627"/>
      <c r="KQL208" s="627"/>
      <c r="KQM208" s="627"/>
      <c r="KQN208" s="627"/>
      <c r="KQO208" s="627"/>
      <c r="KQP208" s="627"/>
      <c r="KQQ208" s="627"/>
      <c r="KQR208" s="627"/>
      <c r="KQS208" s="627"/>
      <c r="KQT208" s="627"/>
      <c r="KQU208" s="627"/>
      <c r="KQV208" s="627"/>
      <c r="KQW208" s="627"/>
      <c r="KQX208" s="627"/>
      <c r="KQY208" s="627"/>
      <c r="KQZ208" s="627"/>
      <c r="KRA208" s="627"/>
      <c r="KRB208" s="627"/>
      <c r="KRC208" s="627"/>
      <c r="KRD208" s="627"/>
      <c r="KRE208" s="627"/>
      <c r="KRF208" s="627"/>
      <c r="KRG208" s="627"/>
      <c r="KRH208" s="627"/>
      <c r="KRI208" s="627"/>
      <c r="KRJ208" s="627"/>
      <c r="KRK208" s="627"/>
      <c r="KRL208" s="627"/>
      <c r="KRM208" s="627"/>
      <c r="KRN208" s="627"/>
      <c r="KRO208" s="627"/>
      <c r="KRP208" s="627"/>
      <c r="KRQ208" s="627"/>
      <c r="KRR208" s="627"/>
      <c r="KRS208" s="627"/>
      <c r="KRT208" s="627"/>
      <c r="KRU208" s="627"/>
      <c r="KRV208" s="627"/>
      <c r="KRW208" s="627"/>
      <c r="KRX208" s="627"/>
      <c r="KRY208" s="627"/>
      <c r="KRZ208" s="627"/>
      <c r="KSA208" s="627"/>
      <c r="KSB208" s="627"/>
      <c r="KSC208" s="627"/>
      <c r="KSD208" s="627"/>
      <c r="KSE208" s="627"/>
      <c r="KSF208" s="627"/>
      <c r="KSG208" s="627"/>
      <c r="KSH208" s="627"/>
      <c r="KSI208" s="627"/>
      <c r="KSJ208" s="627"/>
      <c r="KSK208" s="627"/>
      <c r="KSL208" s="627"/>
      <c r="KSM208" s="627"/>
      <c r="KSN208" s="627"/>
      <c r="KSO208" s="627"/>
      <c r="KSP208" s="627"/>
      <c r="KSQ208" s="627"/>
      <c r="KSR208" s="627"/>
      <c r="KSS208" s="627"/>
      <c r="KST208" s="627"/>
      <c r="KSU208" s="627"/>
      <c r="KSV208" s="627"/>
      <c r="KSW208" s="627"/>
      <c r="KSX208" s="627"/>
      <c r="KSY208" s="627"/>
      <c r="KSZ208" s="627"/>
      <c r="KTA208" s="627"/>
      <c r="KTB208" s="627"/>
      <c r="KTC208" s="627"/>
      <c r="KTD208" s="627"/>
      <c r="KTE208" s="627"/>
      <c r="KTF208" s="627"/>
      <c r="KTG208" s="627"/>
      <c r="KTH208" s="627"/>
      <c r="KTI208" s="627"/>
      <c r="KTJ208" s="627"/>
      <c r="KTK208" s="627"/>
      <c r="KTL208" s="627"/>
      <c r="KTM208" s="627"/>
      <c r="KTN208" s="627"/>
      <c r="KTO208" s="627"/>
      <c r="KTP208" s="627"/>
      <c r="KTQ208" s="627"/>
      <c r="KTR208" s="627"/>
      <c r="KTS208" s="627"/>
      <c r="KTT208" s="627"/>
      <c r="KTU208" s="627"/>
      <c r="KTV208" s="627"/>
      <c r="KTW208" s="627"/>
      <c r="KTX208" s="627"/>
      <c r="KTY208" s="627"/>
      <c r="KTZ208" s="627"/>
      <c r="KUA208" s="627"/>
      <c r="KUB208" s="627"/>
      <c r="KUC208" s="627"/>
      <c r="KUD208" s="627"/>
      <c r="KUE208" s="627"/>
      <c r="KUF208" s="627"/>
      <c r="KUG208" s="627"/>
      <c r="KUH208" s="627"/>
      <c r="KUI208" s="627"/>
      <c r="KUJ208" s="627"/>
      <c r="KUK208" s="627"/>
      <c r="KUL208" s="627"/>
      <c r="KUM208" s="627"/>
      <c r="KUN208" s="627"/>
      <c r="KUO208" s="627"/>
      <c r="KUP208" s="627"/>
      <c r="KUQ208" s="627"/>
      <c r="KUR208" s="627"/>
      <c r="KUS208" s="627"/>
      <c r="KUT208" s="627"/>
      <c r="KUU208" s="627"/>
      <c r="KUV208" s="627"/>
      <c r="KUW208" s="627"/>
      <c r="KUX208" s="627"/>
      <c r="KUY208" s="627"/>
      <c r="KUZ208" s="627"/>
      <c r="KVA208" s="627"/>
      <c r="KVB208" s="627"/>
      <c r="KVC208" s="627"/>
      <c r="KVD208" s="627"/>
      <c r="KVE208" s="627"/>
      <c r="KVF208" s="627"/>
      <c r="KVG208" s="627"/>
      <c r="KVH208" s="627"/>
      <c r="KVI208" s="627"/>
      <c r="KVJ208" s="627"/>
      <c r="KVK208" s="627"/>
      <c r="KVL208" s="627"/>
      <c r="KVM208" s="627"/>
      <c r="KVN208" s="627"/>
      <c r="KVO208" s="627"/>
      <c r="KVP208" s="627"/>
      <c r="KVQ208" s="627"/>
      <c r="KVR208" s="627"/>
      <c r="KVS208" s="627"/>
      <c r="KVT208" s="627"/>
      <c r="KVU208" s="627"/>
      <c r="KVV208" s="627"/>
      <c r="KVW208" s="627"/>
      <c r="KVX208" s="627"/>
      <c r="KVY208" s="627"/>
      <c r="KVZ208" s="627"/>
      <c r="KWA208" s="627"/>
      <c r="KWB208" s="627"/>
      <c r="KWC208" s="627"/>
      <c r="KWD208" s="627"/>
      <c r="KWE208" s="627"/>
      <c r="KWF208" s="627"/>
      <c r="KWG208" s="627"/>
      <c r="KWH208" s="627"/>
      <c r="KWI208" s="627"/>
      <c r="KWJ208" s="627"/>
      <c r="KWK208" s="627"/>
      <c r="KWL208" s="627"/>
      <c r="KWM208" s="627"/>
      <c r="KWN208" s="627"/>
      <c r="KWO208" s="627"/>
      <c r="KWP208" s="627"/>
      <c r="KWQ208" s="627"/>
      <c r="KWR208" s="627"/>
      <c r="KWS208" s="627"/>
      <c r="KWT208" s="627"/>
      <c r="KWU208" s="627"/>
      <c r="KWV208" s="627"/>
      <c r="KWW208" s="627"/>
      <c r="KWX208" s="627"/>
      <c r="KWY208" s="627"/>
      <c r="KWZ208" s="627"/>
      <c r="KXA208" s="627"/>
      <c r="KXB208" s="627"/>
      <c r="KXC208" s="627"/>
      <c r="KXD208" s="627"/>
      <c r="KXE208" s="627"/>
      <c r="KXF208" s="627"/>
      <c r="KXG208" s="627"/>
      <c r="KXH208" s="627"/>
      <c r="KXI208" s="627"/>
      <c r="KXJ208" s="627"/>
      <c r="KXK208" s="627"/>
      <c r="KXL208" s="627"/>
      <c r="KXM208" s="627"/>
      <c r="KXN208" s="627"/>
      <c r="KXO208" s="627"/>
      <c r="KXP208" s="627"/>
      <c r="KXQ208" s="627"/>
      <c r="KXR208" s="627"/>
      <c r="KXS208" s="627"/>
      <c r="KXT208" s="627"/>
      <c r="KXU208" s="627"/>
      <c r="KXV208" s="627"/>
      <c r="KXW208" s="627"/>
      <c r="KXX208" s="627"/>
      <c r="KXY208" s="627"/>
      <c r="KXZ208" s="627"/>
      <c r="KYA208" s="627"/>
      <c r="KYB208" s="627"/>
      <c r="KYC208" s="627"/>
      <c r="KYD208" s="627"/>
      <c r="KYE208" s="627"/>
      <c r="KYF208" s="627"/>
      <c r="KYG208" s="627"/>
      <c r="KYH208" s="627"/>
      <c r="KYI208" s="627"/>
      <c r="KYJ208" s="627"/>
      <c r="KYK208" s="627"/>
      <c r="KYL208" s="627"/>
      <c r="KYM208" s="627"/>
      <c r="KYN208" s="627"/>
      <c r="KYO208" s="627"/>
      <c r="KYP208" s="627"/>
      <c r="KYQ208" s="627"/>
      <c r="KYR208" s="627"/>
      <c r="KYS208" s="627"/>
      <c r="KYT208" s="627"/>
      <c r="KYU208" s="627"/>
      <c r="KYV208" s="627"/>
      <c r="KYW208" s="627"/>
      <c r="KYX208" s="627"/>
      <c r="KYY208" s="627"/>
      <c r="KYZ208" s="627"/>
      <c r="KZA208" s="627"/>
      <c r="KZB208" s="627"/>
      <c r="KZC208" s="627"/>
      <c r="KZD208" s="627"/>
      <c r="KZE208" s="627"/>
      <c r="KZF208" s="627"/>
      <c r="KZG208" s="627"/>
      <c r="KZH208" s="627"/>
      <c r="KZI208" s="627"/>
      <c r="KZJ208" s="627"/>
      <c r="KZK208" s="627"/>
      <c r="KZL208" s="627"/>
      <c r="KZM208" s="627"/>
      <c r="KZN208" s="627"/>
      <c r="KZO208" s="627"/>
      <c r="KZP208" s="627"/>
      <c r="KZQ208" s="627"/>
      <c r="KZR208" s="627"/>
      <c r="KZS208" s="627"/>
      <c r="KZT208" s="627"/>
      <c r="KZU208" s="627"/>
      <c r="KZV208" s="627"/>
      <c r="KZW208" s="627"/>
      <c r="KZX208" s="627"/>
      <c r="KZY208" s="627"/>
      <c r="KZZ208" s="627"/>
      <c r="LAA208" s="627"/>
      <c r="LAB208" s="627"/>
      <c r="LAC208" s="627"/>
      <c r="LAD208" s="627"/>
      <c r="LAE208" s="627"/>
      <c r="LAF208" s="627"/>
      <c r="LAG208" s="627"/>
      <c r="LAH208" s="627"/>
      <c r="LAI208" s="627"/>
      <c r="LAJ208" s="627"/>
      <c r="LAK208" s="627"/>
      <c r="LAL208" s="627"/>
      <c r="LAM208" s="627"/>
      <c r="LAN208" s="627"/>
      <c r="LAO208" s="627"/>
      <c r="LAP208" s="627"/>
      <c r="LAQ208" s="627"/>
      <c r="LAR208" s="627"/>
      <c r="LAS208" s="627"/>
      <c r="LAT208" s="627"/>
      <c r="LAU208" s="627"/>
      <c r="LAV208" s="627"/>
      <c r="LAW208" s="627"/>
      <c r="LAX208" s="627"/>
      <c r="LAY208" s="627"/>
      <c r="LAZ208" s="627"/>
      <c r="LBA208" s="627"/>
      <c r="LBB208" s="627"/>
      <c r="LBC208" s="627"/>
      <c r="LBD208" s="627"/>
      <c r="LBE208" s="627"/>
      <c r="LBF208" s="627"/>
      <c r="LBG208" s="627"/>
      <c r="LBH208" s="627"/>
      <c r="LBI208" s="627"/>
      <c r="LBJ208" s="627"/>
      <c r="LBK208" s="627"/>
      <c r="LBL208" s="627"/>
      <c r="LBM208" s="627"/>
      <c r="LBN208" s="627"/>
      <c r="LBO208" s="627"/>
      <c r="LBP208" s="627"/>
      <c r="LBQ208" s="627"/>
      <c r="LBR208" s="627"/>
      <c r="LBS208" s="627"/>
      <c r="LBT208" s="627"/>
      <c r="LBU208" s="627"/>
      <c r="LBV208" s="627"/>
      <c r="LBW208" s="627"/>
      <c r="LBX208" s="627"/>
      <c r="LBY208" s="627"/>
      <c r="LBZ208" s="627"/>
      <c r="LCA208" s="627"/>
      <c r="LCB208" s="627"/>
      <c r="LCC208" s="627"/>
      <c r="LCD208" s="627"/>
      <c r="LCE208" s="627"/>
      <c r="LCF208" s="627"/>
      <c r="LCG208" s="627"/>
      <c r="LCH208" s="627"/>
      <c r="LCI208" s="627"/>
      <c r="LCJ208" s="627"/>
      <c r="LCK208" s="627"/>
      <c r="LCL208" s="627"/>
      <c r="LCM208" s="627"/>
      <c r="LCN208" s="627"/>
      <c r="LCO208" s="627"/>
      <c r="LCP208" s="627"/>
      <c r="LCQ208" s="627"/>
      <c r="LCR208" s="627"/>
      <c r="LCS208" s="627"/>
      <c r="LCT208" s="627"/>
      <c r="LCU208" s="627"/>
      <c r="LCV208" s="627"/>
      <c r="LCW208" s="627"/>
      <c r="LCX208" s="627"/>
      <c r="LCY208" s="627"/>
      <c r="LCZ208" s="627"/>
      <c r="LDA208" s="627"/>
      <c r="LDB208" s="627"/>
      <c r="LDC208" s="627"/>
      <c r="LDD208" s="627"/>
      <c r="LDE208" s="627"/>
      <c r="LDF208" s="627"/>
      <c r="LDG208" s="627"/>
      <c r="LDH208" s="627"/>
      <c r="LDI208" s="627"/>
      <c r="LDJ208" s="627"/>
      <c r="LDK208" s="627"/>
      <c r="LDL208" s="627"/>
      <c r="LDM208" s="627"/>
      <c r="LDN208" s="627"/>
      <c r="LDO208" s="627"/>
      <c r="LDP208" s="627"/>
      <c r="LDQ208" s="627"/>
      <c r="LDR208" s="627"/>
      <c r="LDS208" s="627"/>
      <c r="LDT208" s="627"/>
      <c r="LDU208" s="627"/>
      <c r="LDV208" s="627"/>
      <c r="LDW208" s="627"/>
      <c r="LDX208" s="627"/>
      <c r="LDY208" s="627"/>
      <c r="LDZ208" s="627"/>
      <c r="LEA208" s="627"/>
      <c r="LEB208" s="627"/>
      <c r="LEC208" s="627"/>
      <c r="LED208" s="627"/>
      <c r="LEE208" s="627"/>
      <c r="LEF208" s="627"/>
      <c r="LEG208" s="627"/>
      <c r="LEH208" s="627"/>
      <c r="LEI208" s="627"/>
      <c r="LEJ208" s="627"/>
      <c r="LEK208" s="627"/>
      <c r="LEL208" s="627"/>
      <c r="LEM208" s="627"/>
      <c r="LEN208" s="627"/>
      <c r="LEO208" s="627"/>
      <c r="LEP208" s="627"/>
      <c r="LEQ208" s="627"/>
      <c r="LER208" s="627"/>
      <c r="LES208" s="627"/>
      <c r="LET208" s="627"/>
      <c r="LEU208" s="627"/>
      <c r="LEV208" s="627"/>
      <c r="LEW208" s="627"/>
      <c r="LEX208" s="627"/>
      <c r="LEY208" s="627"/>
      <c r="LEZ208" s="627"/>
      <c r="LFA208" s="627"/>
      <c r="LFB208" s="627"/>
      <c r="LFC208" s="627"/>
      <c r="LFD208" s="627"/>
      <c r="LFE208" s="627"/>
      <c r="LFF208" s="627"/>
      <c r="LFG208" s="627"/>
      <c r="LFH208" s="627"/>
      <c r="LFI208" s="627"/>
      <c r="LFJ208" s="627"/>
      <c r="LFK208" s="627"/>
      <c r="LFL208" s="627"/>
      <c r="LFM208" s="627"/>
      <c r="LFN208" s="627"/>
      <c r="LFO208" s="627"/>
      <c r="LFP208" s="627"/>
      <c r="LFQ208" s="627"/>
      <c r="LFR208" s="627"/>
      <c r="LFS208" s="627"/>
      <c r="LFT208" s="627"/>
      <c r="LFU208" s="627"/>
      <c r="LFV208" s="627"/>
      <c r="LFW208" s="627"/>
      <c r="LFX208" s="627"/>
      <c r="LFY208" s="627"/>
      <c r="LFZ208" s="627"/>
      <c r="LGA208" s="627"/>
      <c r="LGB208" s="627"/>
      <c r="LGC208" s="627"/>
      <c r="LGD208" s="627"/>
      <c r="LGE208" s="627"/>
      <c r="LGF208" s="627"/>
      <c r="LGG208" s="627"/>
      <c r="LGH208" s="627"/>
      <c r="LGI208" s="627"/>
      <c r="LGJ208" s="627"/>
      <c r="LGK208" s="627"/>
      <c r="LGL208" s="627"/>
      <c r="LGM208" s="627"/>
      <c r="LGN208" s="627"/>
      <c r="LGO208" s="627"/>
      <c r="LGP208" s="627"/>
      <c r="LGQ208" s="627"/>
      <c r="LGR208" s="627"/>
      <c r="LGS208" s="627"/>
      <c r="LGT208" s="627"/>
      <c r="LGU208" s="627"/>
      <c r="LGV208" s="627"/>
      <c r="LGW208" s="627"/>
      <c r="LGX208" s="627"/>
      <c r="LGY208" s="627"/>
      <c r="LGZ208" s="627"/>
      <c r="LHA208" s="627"/>
      <c r="LHB208" s="627"/>
      <c r="LHC208" s="627"/>
      <c r="LHD208" s="627"/>
      <c r="LHE208" s="627"/>
      <c r="LHF208" s="627"/>
      <c r="LHG208" s="627"/>
      <c r="LHH208" s="627"/>
      <c r="LHI208" s="627"/>
      <c r="LHJ208" s="627"/>
      <c r="LHK208" s="627"/>
      <c r="LHL208" s="627"/>
      <c r="LHM208" s="627"/>
      <c r="LHN208" s="627"/>
      <c r="LHO208" s="627"/>
      <c r="LHP208" s="627"/>
      <c r="LHQ208" s="627"/>
      <c r="LHR208" s="627"/>
      <c r="LHS208" s="627"/>
      <c r="LHT208" s="627"/>
      <c r="LHU208" s="627"/>
      <c r="LHV208" s="627"/>
      <c r="LHW208" s="627"/>
      <c r="LHX208" s="627"/>
      <c r="LHY208" s="627"/>
      <c r="LHZ208" s="627"/>
      <c r="LIA208" s="627"/>
      <c r="LIB208" s="627"/>
      <c r="LIC208" s="627"/>
      <c r="LID208" s="627"/>
      <c r="LIE208" s="627"/>
      <c r="LIF208" s="627"/>
      <c r="LIG208" s="627"/>
      <c r="LIH208" s="627"/>
      <c r="LII208" s="627"/>
      <c r="LIJ208" s="627"/>
      <c r="LIK208" s="627"/>
      <c r="LIL208" s="627"/>
      <c r="LIM208" s="627"/>
      <c r="LIN208" s="627"/>
      <c r="LIO208" s="627"/>
      <c r="LIP208" s="627"/>
      <c r="LIQ208" s="627"/>
      <c r="LIR208" s="627"/>
      <c r="LIS208" s="627"/>
      <c r="LIT208" s="627"/>
      <c r="LIU208" s="627"/>
      <c r="LIV208" s="627"/>
      <c r="LIW208" s="627"/>
      <c r="LIX208" s="627"/>
      <c r="LIY208" s="627"/>
      <c r="LIZ208" s="627"/>
      <c r="LJA208" s="627"/>
      <c r="LJB208" s="627"/>
      <c r="LJC208" s="627"/>
      <c r="LJD208" s="627"/>
      <c r="LJE208" s="627"/>
      <c r="LJF208" s="627"/>
      <c r="LJG208" s="627"/>
      <c r="LJH208" s="627"/>
      <c r="LJI208" s="627"/>
      <c r="LJJ208" s="627"/>
      <c r="LJK208" s="627"/>
      <c r="LJL208" s="627"/>
      <c r="LJM208" s="627"/>
      <c r="LJN208" s="627"/>
      <c r="LJO208" s="627"/>
      <c r="LJP208" s="627"/>
      <c r="LJQ208" s="627"/>
      <c r="LJR208" s="627"/>
      <c r="LJS208" s="627"/>
      <c r="LJT208" s="627"/>
      <c r="LJU208" s="627"/>
      <c r="LJV208" s="627"/>
      <c r="LJW208" s="627"/>
      <c r="LJX208" s="627"/>
      <c r="LJY208" s="627"/>
      <c r="LJZ208" s="627"/>
      <c r="LKA208" s="627"/>
      <c r="LKB208" s="627"/>
      <c r="LKC208" s="627"/>
      <c r="LKD208" s="627"/>
      <c r="LKE208" s="627"/>
      <c r="LKF208" s="627"/>
      <c r="LKG208" s="627"/>
      <c r="LKH208" s="627"/>
      <c r="LKI208" s="627"/>
      <c r="LKJ208" s="627"/>
      <c r="LKK208" s="627"/>
      <c r="LKL208" s="627"/>
      <c r="LKM208" s="627"/>
      <c r="LKN208" s="627"/>
      <c r="LKO208" s="627"/>
      <c r="LKP208" s="627"/>
      <c r="LKQ208" s="627"/>
      <c r="LKR208" s="627"/>
      <c r="LKS208" s="627"/>
      <c r="LKT208" s="627"/>
      <c r="LKU208" s="627"/>
      <c r="LKV208" s="627"/>
      <c r="LKW208" s="627"/>
      <c r="LKX208" s="627"/>
      <c r="LKY208" s="627"/>
      <c r="LKZ208" s="627"/>
      <c r="LLA208" s="627"/>
      <c r="LLB208" s="627"/>
      <c r="LLC208" s="627"/>
      <c r="LLD208" s="627"/>
      <c r="LLE208" s="627"/>
      <c r="LLF208" s="627"/>
      <c r="LLG208" s="627"/>
      <c r="LLH208" s="627"/>
      <c r="LLI208" s="627"/>
      <c r="LLJ208" s="627"/>
      <c r="LLK208" s="627"/>
      <c r="LLL208" s="627"/>
      <c r="LLM208" s="627"/>
      <c r="LLN208" s="627"/>
      <c r="LLO208" s="627"/>
      <c r="LLP208" s="627"/>
      <c r="LLQ208" s="627"/>
      <c r="LLR208" s="627"/>
      <c r="LLS208" s="627"/>
      <c r="LLT208" s="627"/>
      <c r="LLU208" s="627"/>
      <c r="LLV208" s="627"/>
      <c r="LLW208" s="627"/>
      <c r="LLX208" s="627"/>
      <c r="LLY208" s="627"/>
      <c r="LLZ208" s="627"/>
      <c r="LMA208" s="627"/>
      <c r="LMB208" s="627"/>
      <c r="LMC208" s="627"/>
      <c r="LMD208" s="627"/>
      <c r="LME208" s="627"/>
      <c r="LMF208" s="627"/>
      <c r="LMG208" s="627"/>
      <c r="LMH208" s="627"/>
      <c r="LMI208" s="627"/>
      <c r="LMJ208" s="627"/>
      <c r="LMK208" s="627"/>
      <c r="LML208" s="627"/>
      <c r="LMM208" s="627"/>
      <c r="LMN208" s="627"/>
      <c r="LMO208" s="627"/>
      <c r="LMP208" s="627"/>
      <c r="LMQ208" s="627"/>
      <c r="LMR208" s="627"/>
      <c r="LMS208" s="627"/>
      <c r="LMT208" s="627"/>
      <c r="LMU208" s="627"/>
      <c r="LMV208" s="627"/>
      <c r="LMW208" s="627"/>
      <c r="LMX208" s="627"/>
      <c r="LMY208" s="627"/>
      <c r="LMZ208" s="627"/>
      <c r="LNA208" s="627"/>
      <c r="LNB208" s="627"/>
      <c r="LNC208" s="627"/>
      <c r="LND208" s="627"/>
      <c r="LNE208" s="627"/>
      <c r="LNF208" s="627"/>
      <c r="LNG208" s="627"/>
      <c r="LNH208" s="627"/>
      <c r="LNI208" s="627"/>
      <c r="LNJ208" s="627"/>
      <c r="LNK208" s="627"/>
      <c r="LNL208" s="627"/>
      <c r="LNM208" s="627"/>
      <c r="LNN208" s="627"/>
      <c r="LNO208" s="627"/>
      <c r="LNP208" s="627"/>
      <c r="LNQ208" s="627"/>
      <c r="LNR208" s="627"/>
      <c r="LNS208" s="627"/>
      <c r="LNT208" s="627"/>
      <c r="LNU208" s="627"/>
      <c r="LNV208" s="627"/>
      <c r="LNW208" s="627"/>
      <c r="LNX208" s="627"/>
      <c r="LNY208" s="627"/>
      <c r="LNZ208" s="627"/>
      <c r="LOA208" s="627"/>
      <c r="LOB208" s="627"/>
      <c r="LOC208" s="627"/>
      <c r="LOD208" s="627"/>
      <c r="LOE208" s="627"/>
      <c r="LOF208" s="627"/>
      <c r="LOG208" s="627"/>
      <c r="LOH208" s="627"/>
      <c r="LOI208" s="627"/>
      <c r="LOJ208" s="627"/>
      <c r="LOK208" s="627"/>
      <c r="LOL208" s="627"/>
      <c r="LOM208" s="627"/>
      <c r="LON208" s="627"/>
      <c r="LOO208" s="627"/>
      <c r="LOP208" s="627"/>
      <c r="LOQ208" s="627"/>
      <c r="LOR208" s="627"/>
      <c r="LOS208" s="627"/>
      <c r="LOT208" s="627"/>
      <c r="LOU208" s="627"/>
      <c r="LOV208" s="627"/>
      <c r="LOW208" s="627"/>
      <c r="LOX208" s="627"/>
      <c r="LOY208" s="627"/>
      <c r="LOZ208" s="627"/>
      <c r="LPA208" s="627"/>
      <c r="LPB208" s="627"/>
      <c r="LPC208" s="627"/>
      <c r="LPD208" s="627"/>
      <c r="LPE208" s="627"/>
      <c r="LPF208" s="627"/>
      <c r="LPG208" s="627"/>
      <c r="LPH208" s="627"/>
      <c r="LPI208" s="627"/>
      <c r="LPJ208" s="627"/>
      <c r="LPK208" s="627"/>
      <c r="LPL208" s="627"/>
      <c r="LPM208" s="627"/>
      <c r="LPN208" s="627"/>
      <c r="LPO208" s="627"/>
      <c r="LPP208" s="627"/>
      <c r="LPQ208" s="627"/>
      <c r="LPR208" s="627"/>
      <c r="LPS208" s="627"/>
      <c r="LPT208" s="627"/>
      <c r="LPU208" s="627"/>
      <c r="LPV208" s="627"/>
      <c r="LPW208" s="627"/>
      <c r="LPX208" s="627"/>
      <c r="LPY208" s="627"/>
      <c r="LPZ208" s="627"/>
      <c r="LQA208" s="627"/>
      <c r="LQB208" s="627"/>
      <c r="LQC208" s="627"/>
      <c r="LQD208" s="627"/>
      <c r="LQE208" s="627"/>
      <c r="LQF208" s="627"/>
      <c r="LQG208" s="627"/>
      <c r="LQH208" s="627"/>
      <c r="LQI208" s="627"/>
      <c r="LQJ208" s="627"/>
      <c r="LQK208" s="627"/>
      <c r="LQL208" s="627"/>
      <c r="LQM208" s="627"/>
      <c r="LQN208" s="627"/>
      <c r="LQO208" s="627"/>
      <c r="LQP208" s="627"/>
      <c r="LQQ208" s="627"/>
      <c r="LQR208" s="627"/>
      <c r="LQS208" s="627"/>
      <c r="LQT208" s="627"/>
      <c r="LQU208" s="627"/>
      <c r="LQV208" s="627"/>
      <c r="LQW208" s="627"/>
      <c r="LQX208" s="627"/>
      <c r="LQY208" s="627"/>
      <c r="LQZ208" s="627"/>
      <c r="LRA208" s="627"/>
      <c r="LRB208" s="627"/>
      <c r="LRC208" s="627"/>
      <c r="LRD208" s="627"/>
      <c r="LRE208" s="627"/>
      <c r="LRF208" s="627"/>
      <c r="LRG208" s="627"/>
      <c r="LRH208" s="627"/>
      <c r="LRI208" s="627"/>
      <c r="LRJ208" s="627"/>
      <c r="LRK208" s="627"/>
      <c r="LRL208" s="627"/>
      <c r="LRM208" s="627"/>
      <c r="LRN208" s="627"/>
      <c r="LRO208" s="627"/>
      <c r="LRP208" s="627"/>
      <c r="LRQ208" s="627"/>
      <c r="LRR208" s="627"/>
      <c r="LRS208" s="627"/>
      <c r="LRT208" s="627"/>
      <c r="LRU208" s="627"/>
      <c r="LRV208" s="627"/>
      <c r="LRW208" s="627"/>
      <c r="LRX208" s="627"/>
      <c r="LRY208" s="627"/>
      <c r="LRZ208" s="627"/>
      <c r="LSA208" s="627"/>
      <c r="LSB208" s="627"/>
      <c r="LSC208" s="627"/>
      <c r="LSD208" s="627"/>
      <c r="LSE208" s="627"/>
      <c r="LSF208" s="627"/>
      <c r="LSG208" s="627"/>
      <c r="LSH208" s="627"/>
      <c r="LSI208" s="627"/>
      <c r="LSJ208" s="627"/>
      <c r="LSK208" s="627"/>
      <c r="LSL208" s="627"/>
      <c r="LSM208" s="627"/>
      <c r="LSN208" s="627"/>
      <c r="LSO208" s="627"/>
      <c r="LSP208" s="627"/>
      <c r="LSQ208" s="627"/>
      <c r="LSR208" s="627"/>
      <c r="LSS208" s="627"/>
      <c r="LST208" s="627"/>
      <c r="LSU208" s="627"/>
      <c r="LSV208" s="627"/>
      <c r="LSW208" s="627"/>
      <c r="LSX208" s="627"/>
      <c r="LSY208" s="627"/>
      <c r="LSZ208" s="627"/>
      <c r="LTA208" s="627"/>
      <c r="LTB208" s="627"/>
      <c r="LTC208" s="627"/>
      <c r="LTD208" s="627"/>
      <c r="LTE208" s="627"/>
      <c r="LTF208" s="627"/>
      <c r="LTG208" s="627"/>
      <c r="LTH208" s="627"/>
      <c r="LTI208" s="627"/>
      <c r="LTJ208" s="627"/>
      <c r="LTK208" s="627"/>
      <c r="LTL208" s="627"/>
      <c r="LTM208" s="627"/>
      <c r="LTN208" s="627"/>
      <c r="LTO208" s="627"/>
      <c r="LTP208" s="627"/>
      <c r="LTQ208" s="627"/>
      <c r="LTR208" s="627"/>
      <c r="LTS208" s="627"/>
      <c r="LTT208" s="627"/>
      <c r="LTU208" s="627"/>
      <c r="LTV208" s="627"/>
      <c r="LTW208" s="627"/>
      <c r="LTX208" s="627"/>
      <c r="LTY208" s="627"/>
      <c r="LTZ208" s="627"/>
      <c r="LUA208" s="627"/>
      <c r="LUB208" s="627"/>
      <c r="LUC208" s="627"/>
      <c r="LUD208" s="627"/>
      <c r="LUE208" s="627"/>
      <c r="LUF208" s="627"/>
      <c r="LUG208" s="627"/>
      <c r="LUH208" s="627"/>
      <c r="LUI208" s="627"/>
      <c r="LUJ208" s="627"/>
      <c r="LUK208" s="627"/>
      <c r="LUL208" s="627"/>
      <c r="LUM208" s="627"/>
      <c r="LUN208" s="627"/>
      <c r="LUO208" s="627"/>
      <c r="LUP208" s="627"/>
      <c r="LUQ208" s="627"/>
      <c r="LUR208" s="627"/>
      <c r="LUS208" s="627"/>
      <c r="LUT208" s="627"/>
      <c r="LUU208" s="627"/>
      <c r="LUV208" s="627"/>
      <c r="LUW208" s="627"/>
      <c r="LUX208" s="627"/>
      <c r="LUY208" s="627"/>
      <c r="LUZ208" s="627"/>
      <c r="LVA208" s="627"/>
      <c r="LVB208" s="627"/>
      <c r="LVC208" s="627"/>
      <c r="LVD208" s="627"/>
      <c r="LVE208" s="627"/>
      <c r="LVF208" s="627"/>
      <c r="LVG208" s="627"/>
      <c r="LVH208" s="627"/>
      <c r="LVI208" s="627"/>
      <c r="LVJ208" s="627"/>
      <c r="LVK208" s="627"/>
      <c r="LVL208" s="627"/>
      <c r="LVM208" s="627"/>
      <c r="LVN208" s="627"/>
      <c r="LVO208" s="627"/>
      <c r="LVP208" s="627"/>
      <c r="LVQ208" s="627"/>
      <c r="LVR208" s="627"/>
      <c r="LVS208" s="627"/>
      <c r="LVT208" s="627"/>
      <c r="LVU208" s="627"/>
      <c r="LVV208" s="627"/>
      <c r="LVW208" s="627"/>
      <c r="LVX208" s="627"/>
      <c r="LVY208" s="627"/>
      <c r="LVZ208" s="627"/>
      <c r="LWA208" s="627"/>
      <c r="LWB208" s="627"/>
      <c r="LWC208" s="627"/>
      <c r="LWD208" s="627"/>
      <c r="LWE208" s="627"/>
      <c r="LWF208" s="627"/>
      <c r="LWG208" s="627"/>
      <c r="LWH208" s="627"/>
      <c r="LWI208" s="627"/>
      <c r="LWJ208" s="627"/>
      <c r="LWK208" s="627"/>
      <c r="LWL208" s="627"/>
      <c r="LWM208" s="627"/>
      <c r="LWN208" s="627"/>
      <c r="LWO208" s="627"/>
      <c r="LWP208" s="627"/>
      <c r="LWQ208" s="627"/>
      <c r="LWR208" s="627"/>
      <c r="LWS208" s="627"/>
      <c r="LWT208" s="627"/>
      <c r="LWU208" s="627"/>
      <c r="LWV208" s="627"/>
      <c r="LWW208" s="627"/>
      <c r="LWX208" s="627"/>
      <c r="LWY208" s="627"/>
      <c r="LWZ208" s="627"/>
      <c r="LXA208" s="627"/>
      <c r="LXB208" s="627"/>
      <c r="LXC208" s="627"/>
      <c r="LXD208" s="627"/>
      <c r="LXE208" s="627"/>
      <c r="LXF208" s="627"/>
      <c r="LXG208" s="627"/>
      <c r="LXH208" s="627"/>
      <c r="LXI208" s="627"/>
      <c r="LXJ208" s="627"/>
      <c r="LXK208" s="627"/>
      <c r="LXL208" s="627"/>
      <c r="LXM208" s="627"/>
      <c r="LXN208" s="627"/>
      <c r="LXO208" s="627"/>
      <c r="LXP208" s="627"/>
      <c r="LXQ208" s="627"/>
      <c r="LXR208" s="627"/>
      <c r="LXS208" s="627"/>
      <c r="LXT208" s="627"/>
      <c r="LXU208" s="627"/>
      <c r="LXV208" s="627"/>
      <c r="LXW208" s="627"/>
      <c r="LXX208" s="627"/>
      <c r="LXY208" s="627"/>
      <c r="LXZ208" s="627"/>
      <c r="LYA208" s="627"/>
      <c r="LYB208" s="627"/>
      <c r="LYC208" s="627"/>
      <c r="LYD208" s="627"/>
      <c r="LYE208" s="627"/>
      <c r="LYF208" s="627"/>
      <c r="LYG208" s="627"/>
      <c r="LYH208" s="627"/>
      <c r="LYI208" s="627"/>
      <c r="LYJ208" s="627"/>
      <c r="LYK208" s="627"/>
      <c r="LYL208" s="627"/>
      <c r="LYM208" s="627"/>
      <c r="LYN208" s="627"/>
      <c r="LYO208" s="627"/>
      <c r="LYP208" s="627"/>
      <c r="LYQ208" s="627"/>
      <c r="LYR208" s="627"/>
      <c r="LYS208" s="627"/>
      <c r="LYT208" s="627"/>
      <c r="LYU208" s="627"/>
      <c r="LYV208" s="627"/>
      <c r="LYW208" s="627"/>
      <c r="LYX208" s="627"/>
      <c r="LYY208" s="627"/>
      <c r="LYZ208" s="627"/>
      <c r="LZA208" s="627"/>
      <c r="LZB208" s="627"/>
      <c r="LZC208" s="627"/>
      <c r="LZD208" s="627"/>
      <c r="LZE208" s="627"/>
      <c r="LZF208" s="627"/>
      <c r="LZG208" s="627"/>
      <c r="LZH208" s="627"/>
      <c r="LZI208" s="627"/>
      <c r="LZJ208" s="627"/>
      <c r="LZK208" s="627"/>
      <c r="LZL208" s="627"/>
      <c r="LZM208" s="627"/>
      <c r="LZN208" s="627"/>
      <c r="LZO208" s="627"/>
      <c r="LZP208" s="627"/>
      <c r="LZQ208" s="627"/>
      <c r="LZR208" s="627"/>
      <c r="LZS208" s="627"/>
      <c r="LZT208" s="627"/>
      <c r="LZU208" s="627"/>
      <c r="LZV208" s="627"/>
      <c r="LZW208" s="627"/>
      <c r="LZX208" s="627"/>
      <c r="LZY208" s="627"/>
      <c r="LZZ208" s="627"/>
      <c r="MAA208" s="627"/>
      <c r="MAB208" s="627"/>
      <c r="MAC208" s="627"/>
      <c r="MAD208" s="627"/>
      <c r="MAE208" s="627"/>
      <c r="MAF208" s="627"/>
      <c r="MAG208" s="627"/>
      <c r="MAH208" s="627"/>
      <c r="MAI208" s="627"/>
      <c r="MAJ208" s="627"/>
      <c r="MAK208" s="627"/>
      <c r="MAL208" s="627"/>
      <c r="MAM208" s="627"/>
      <c r="MAN208" s="627"/>
      <c r="MAO208" s="627"/>
      <c r="MAP208" s="627"/>
      <c r="MAQ208" s="627"/>
      <c r="MAR208" s="627"/>
      <c r="MAS208" s="627"/>
      <c r="MAT208" s="627"/>
      <c r="MAU208" s="627"/>
      <c r="MAV208" s="627"/>
      <c r="MAW208" s="627"/>
      <c r="MAX208" s="627"/>
      <c r="MAY208" s="627"/>
      <c r="MAZ208" s="627"/>
      <c r="MBA208" s="627"/>
      <c r="MBB208" s="627"/>
      <c r="MBC208" s="627"/>
      <c r="MBD208" s="627"/>
      <c r="MBE208" s="627"/>
      <c r="MBF208" s="627"/>
      <c r="MBG208" s="627"/>
      <c r="MBH208" s="627"/>
      <c r="MBI208" s="627"/>
      <c r="MBJ208" s="627"/>
      <c r="MBK208" s="627"/>
      <c r="MBL208" s="627"/>
      <c r="MBM208" s="627"/>
      <c r="MBN208" s="627"/>
      <c r="MBO208" s="627"/>
      <c r="MBP208" s="627"/>
      <c r="MBQ208" s="627"/>
      <c r="MBR208" s="627"/>
      <c r="MBS208" s="627"/>
      <c r="MBT208" s="627"/>
      <c r="MBU208" s="627"/>
      <c r="MBV208" s="627"/>
      <c r="MBW208" s="627"/>
      <c r="MBX208" s="627"/>
      <c r="MBY208" s="627"/>
      <c r="MBZ208" s="627"/>
      <c r="MCA208" s="627"/>
      <c r="MCB208" s="627"/>
      <c r="MCC208" s="627"/>
      <c r="MCD208" s="627"/>
      <c r="MCE208" s="627"/>
      <c r="MCF208" s="627"/>
      <c r="MCG208" s="627"/>
      <c r="MCH208" s="627"/>
      <c r="MCI208" s="627"/>
      <c r="MCJ208" s="627"/>
      <c r="MCK208" s="627"/>
      <c r="MCL208" s="627"/>
      <c r="MCM208" s="627"/>
      <c r="MCN208" s="627"/>
      <c r="MCO208" s="627"/>
      <c r="MCP208" s="627"/>
      <c r="MCQ208" s="627"/>
      <c r="MCR208" s="627"/>
      <c r="MCS208" s="627"/>
      <c r="MCT208" s="627"/>
      <c r="MCU208" s="627"/>
      <c r="MCV208" s="627"/>
      <c r="MCW208" s="627"/>
      <c r="MCX208" s="627"/>
      <c r="MCY208" s="627"/>
      <c r="MCZ208" s="627"/>
      <c r="MDA208" s="627"/>
      <c r="MDB208" s="627"/>
      <c r="MDC208" s="627"/>
      <c r="MDD208" s="627"/>
      <c r="MDE208" s="627"/>
      <c r="MDF208" s="627"/>
      <c r="MDG208" s="627"/>
      <c r="MDH208" s="627"/>
      <c r="MDI208" s="627"/>
      <c r="MDJ208" s="627"/>
      <c r="MDK208" s="627"/>
      <c r="MDL208" s="627"/>
      <c r="MDM208" s="627"/>
      <c r="MDN208" s="627"/>
      <c r="MDO208" s="627"/>
      <c r="MDP208" s="627"/>
      <c r="MDQ208" s="627"/>
      <c r="MDR208" s="627"/>
      <c r="MDS208" s="627"/>
      <c r="MDT208" s="627"/>
      <c r="MDU208" s="627"/>
      <c r="MDV208" s="627"/>
      <c r="MDW208" s="627"/>
      <c r="MDX208" s="627"/>
      <c r="MDY208" s="627"/>
      <c r="MDZ208" s="627"/>
      <c r="MEA208" s="627"/>
      <c r="MEB208" s="627"/>
      <c r="MEC208" s="627"/>
      <c r="MED208" s="627"/>
      <c r="MEE208" s="627"/>
      <c r="MEF208" s="627"/>
      <c r="MEG208" s="627"/>
      <c r="MEH208" s="627"/>
      <c r="MEI208" s="627"/>
      <c r="MEJ208" s="627"/>
      <c r="MEK208" s="627"/>
      <c r="MEL208" s="627"/>
      <c r="MEM208" s="627"/>
      <c r="MEN208" s="627"/>
      <c r="MEO208" s="627"/>
      <c r="MEP208" s="627"/>
      <c r="MEQ208" s="627"/>
      <c r="MER208" s="627"/>
      <c r="MES208" s="627"/>
      <c r="MET208" s="627"/>
      <c r="MEU208" s="627"/>
      <c r="MEV208" s="627"/>
      <c r="MEW208" s="627"/>
      <c r="MEX208" s="627"/>
      <c r="MEY208" s="627"/>
      <c r="MEZ208" s="627"/>
      <c r="MFA208" s="627"/>
      <c r="MFB208" s="627"/>
      <c r="MFC208" s="627"/>
      <c r="MFD208" s="627"/>
      <c r="MFE208" s="627"/>
      <c r="MFF208" s="627"/>
      <c r="MFG208" s="627"/>
      <c r="MFH208" s="627"/>
      <c r="MFI208" s="627"/>
      <c r="MFJ208" s="627"/>
      <c r="MFK208" s="627"/>
      <c r="MFL208" s="627"/>
      <c r="MFM208" s="627"/>
      <c r="MFN208" s="627"/>
      <c r="MFO208" s="627"/>
      <c r="MFP208" s="627"/>
      <c r="MFQ208" s="627"/>
      <c r="MFR208" s="627"/>
      <c r="MFS208" s="627"/>
      <c r="MFT208" s="627"/>
      <c r="MFU208" s="627"/>
      <c r="MFV208" s="627"/>
      <c r="MFW208" s="627"/>
      <c r="MFX208" s="627"/>
      <c r="MFY208" s="627"/>
      <c r="MFZ208" s="627"/>
      <c r="MGA208" s="627"/>
      <c r="MGB208" s="627"/>
      <c r="MGC208" s="627"/>
      <c r="MGD208" s="627"/>
      <c r="MGE208" s="627"/>
      <c r="MGF208" s="627"/>
      <c r="MGG208" s="627"/>
      <c r="MGH208" s="627"/>
      <c r="MGI208" s="627"/>
      <c r="MGJ208" s="627"/>
      <c r="MGK208" s="627"/>
      <c r="MGL208" s="627"/>
      <c r="MGM208" s="627"/>
      <c r="MGN208" s="627"/>
      <c r="MGO208" s="627"/>
      <c r="MGP208" s="627"/>
      <c r="MGQ208" s="627"/>
      <c r="MGR208" s="627"/>
      <c r="MGS208" s="627"/>
      <c r="MGT208" s="627"/>
      <c r="MGU208" s="627"/>
      <c r="MGV208" s="627"/>
      <c r="MGW208" s="627"/>
      <c r="MGX208" s="627"/>
      <c r="MGY208" s="627"/>
      <c r="MGZ208" s="627"/>
      <c r="MHA208" s="627"/>
      <c r="MHB208" s="627"/>
      <c r="MHC208" s="627"/>
      <c r="MHD208" s="627"/>
      <c r="MHE208" s="627"/>
      <c r="MHF208" s="627"/>
      <c r="MHG208" s="627"/>
      <c r="MHH208" s="627"/>
      <c r="MHI208" s="627"/>
      <c r="MHJ208" s="627"/>
      <c r="MHK208" s="627"/>
      <c r="MHL208" s="627"/>
      <c r="MHM208" s="627"/>
      <c r="MHN208" s="627"/>
      <c r="MHO208" s="627"/>
      <c r="MHP208" s="627"/>
      <c r="MHQ208" s="627"/>
      <c r="MHR208" s="627"/>
      <c r="MHS208" s="627"/>
      <c r="MHT208" s="627"/>
      <c r="MHU208" s="627"/>
      <c r="MHV208" s="627"/>
      <c r="MHW208" s="627"/>
      <c r="MHX208" s="627"/>
      <c r="MHY208" s="627"/>
      <c r="MHZ208" s="627"/>
      <c r="MIA208" s="627"/>
      <c r="MIB208" s="627"/>
      <c r="MIC208" s="627"/>
      <c r="MID208" s="627"/>
      <c r="MIE208" s="627"/>
      <c r="MIF208" s="627"/>
      <c r="MIG208" s="627"/>
      <c r="MIH208" s="627"/>
      <c r="MII208" s="627"/>
      <c r="MIJ208" s="627"/>
      <c r="MIK208" s="627"/>
      <c r="MIL208" s="627"/>
      <c r="MIM208" s="627"/>
      <c r="MIN208" s="627"/>
      <c r="MIO208" s="627"/>
      <c r="MIP208" s="627"/>
      <c r="MIQ208" s="627"/>
      <c r="MIR208" s="627"/>
      <c r="MIS208" s="627"/>
      <c r="MIT208" s="627"/>
      <c r="MIU208" s="627"/>
      <c r="MIV208" s="627"/>
      <c r="MIW208" s="627"/>
      <c r="MIX208" s="627"/>
      <c r="MIY208" s="627"/>
      <c r="MIZ208" s="627"/>
      <c r="MJA208" s="627"/>
      <c r="MJB208" s="627"/>
      <c r="MJC208" s="627"/>
      <c r="MJD208" s="627"/>
      <c r="MJE208" s="627"/>
      <c r="MJF208" s="627"/>
      <c r="MJG208" s="627"/>
      <c r="MJH208" s="627"/>
      <c r="MJI208" s="627"/>
      <c r="MJJ208" s="627"/>
      <c r="MJK208" s="627"/>
      <c r="MJL208" s="627"/>
      <c r="MJM208" s="627"/>
      <c r="MJN208" s="627"/>
      <c r="MJO208" s="627"/>
      <c r="MJP208" s="627"/>
      <c r="MJQ208" s="627"/>
      <c r="MJR208" s="627"/>
      <c r="MJS208" s="627"/>
      <c r="MJT208" s="627"/>
      <c r="MJU208" s="627"/>
      <c r="MJV208" s="627"/>
      <c r="MJW208" s="627"/>
      <c r="MJX208" s="627"/>
      <c r="MJY208" s="627"/>
      <c r="MJZ208" s="627"/>
      <c r="MKA208" s="627"/>
      <c r="MKB208" s="627"/>
      <c r="MKC208" s="627"/>
      <c r="MKD208" s="627"/>
      <c r="MKE208" s="627"/>
      <c r="MKF208" s="627"/>
      <c r="MKG208" s="627"/>
      <c r="MKH208" s="627"/>
      <c r="MKI208" s="627"/>
      <c r="MKJ208" s="627"/>
      <c r="MKK208" s="627"/>
      <c r="MKL208" s="627"/>
      <c r="MKM208" s="627"/>
      <c r="MKN208" s="627"/>
      <c r="MKO208" s="627"/>
      <c r="MKP208" s="627"/>
      <c r="MKQ208" s="627"/>
      <c r="MKR208" s="627"/>
      <c r="MKS208" s="627"/>
      <c r="MKT208" s="627"/>
      <c r="MKU208" s="627"/>
      <c r="MKV208" s="627"/>
      <c r="MKW208" s="627"/>
      <c r="MKX208" s="627"/>
      <c r="MKY208" s="627"/>
      <c r="MKZ208" s="627"/>
      <c r="MLA208" s="627"/>
      <c r="MLB208" s="627"/>
      <c r="MLC208" s="627"/>
      <c r="MLD208" s="627"/>
      <c r="MLE208" s="627"/>
      <c r="MLF208" s="627"/>
      <c r="MLG208" s="627"/>
      <c r="MLH208" s="627"/>
      <c r="MLI208" s="627"/>
      <c r="MLJ208" s="627"/>
      <c r="MLK208" s="627"/>
      <c r="MLL208" s="627"/>
      <c r="MLM208" s="627"/>
      <c r="MLN208" s="627"/>
      <c r="MLO208" s="627"/>
      <c r="MLP208" s="627"/>
      <c r="MLQ208" s="627"/>
      <c r="MLR208" s="627"/>
      <c r="MLS208" s="627"/>
      <c r="MLT208" s="627"/>
      <c r="MLU208" s="627"/>
      <c r="MLV208" s="627"/>
      <c r="MLW208" s="627"/>
      <c r="MLX208" s="627"/>
      <c r="MLY208" s="627"/>
      <c r="MLZ208" s="627"/>
      <c r="MMA208" s="627"/>
      <c r="MMB208" s="627"/>
      <c r="MMC208" s="627"/>
      <c r="MMD208" s="627"/>
      <c r="MME208" s="627"/>
      <c r="MMF208" s="627"/>
      <c r="MMG208" s="627"/>
      <c r="MMH208" s="627"/>
      <c r="MMI208" s="627"/>
      <c r="MMJ208" s="627"/>
      <c r="MMK208" s="627"/>
      <c r="MML208" s="627"/>
      <c r="MMM208" s="627"/>
      <c r="MMN208" s="627"/>
      <c r="MMO208" s="627"/>
      <c r="MMP208" s="627"/>
      <c r="MMQ208" s="627"/>
      <c r="MMR208" s="627"/>
      <c r="MMS208" s="627"/>
      <c r="MMT208" s="627"/>
      <c r="MMU208" s="627"/>
      <c r="MMV208" s="627"/>
      <c r="MMW208" s="627"/>
      <c r="MMX208" s="627"/>
      <c r="MMY208" s="627"/>
      <c r="MMZ208" s="627"/>
      <c r="MNA208" s="627"/>
      <c r="MNB208" s="627"/>
      <c r="MNC208" s="627"/>
      <c r="MND208" s="627"/>
      <c r="MNE208" s="627"/>
      <c r="MNF208" s="627"/>
      <c r="MNG208" s="627"/>
      <c r="MNH208" s="627"/>
      <c r="MNI208" s="627"/>
      <c r="MNJ208" s="627"/>
      <c r="MNK208" s="627"/>
      <c r="MNL208" s="627"/>
      <c r="MNM208" s="627"/>
      <c r="MNN208" s="627"/>
      <c r="MNO208" s="627"/>
      <c r="MNP208" s="627"/>
      <c r="MNQ208" s="627"/>
      <c r="MNR208" s="627"/>
      <c r="MNS208" s="627"/>
      <c r="MNT208" s="627"/>
      <c r="MNU208" s="627"/>
      <c r="MNV208" s="627"/>
      <c r="MNW208" s="627"/>
      <c r="MNX208" s="627"/>
      <c r="MNY208" s="627"/>
      <c r="MNZ208" s="627"/>
      <c r="MOA208" s="627"/>
      <c r="MOB208" s="627"/>
      <c r="MOC208" s="627"/>
      <c r="MOD208" s="627"/>
      <c r="MOE208" s="627"/>
      <c r="MOF208" s="627"/>
      <c r="MOG208" s="627"/>
      <c r="MOH208" s="627"/>
      <c r="MOI208" s="627"/>
      <c r="MOJ208" s="627"/>
      <c r="MOK208" s="627"/>
      <c r="MOL208" s="627"/>
      <c r="MOM208" s="627"/>
      <c r="MON208" s="627"/>
      <c r="MOO208" s="627"/>
      <c r="MOP208" s="627"/>
      <c r="MOQ208" s="627"/>
      <c r="MOR208" s="627"/>
      <c r="MOS208" s="627"/>
      <c r="MOT208" s="627"/>
      <c r="MOU208" s="627"/>
      <c r="MOV208" s="627"/>
      <c r="MOW208" s="627"/>
      <c r="MOX208" s="627"/>
      <c r="MOY208" s="627"/>
      <c r="MOZ208" s="627"/>
      <c r="MPA208" s="627"/>
      <c r="MPB208" s="627"/>
      <c r="MPC208" s="627"/>
      <c r="MPD208" s="627"/>
      <c r="MPE208" s="627"/>
      <c r="MPF208" s="627"/>
      <c r="MPG208" s="627"/>
      <c r="MPH208" s="627"/>
      <c r="MPI208" s="627"/>
      <c r="MPJ208" s="627"/>
      <c r="MPK208" s="627"/>
      <c r="MPL208" s="627"/>
      <c r="MPM208" s="627"/>
      <c r="MPN208" s="627"/>
      <c r="MPO208" s="627"/>
      <c r="MPP208" s="627"/>
      <c r="MPQ208" s="627"/>
      <c r="MPR208" s="627"/>
      <c r="MPS208" s="627"/>
      <c r="MPT208" s="627"/>
      <c r="MPU208" s="627"/>
      <c r="MPV208" s="627"/>
      <c r="MPW208" s="627"/>
      <c r="MPX208" s="627"/>
      <c r="MPY208" s="627"/>
      <c r="MPZ208" s="627"/>
      <c r="MQA208" s="627"/>
      <c r="MQB208" s="627"/>
      <c r="MQC208" s="627"/>
      <c r="MQD208" s="627"/>
      <c r="MQE208" s="627"/>
      <c r="MQF208" s="627"/>
      <c r="MQG208" s="627"/>
      <c r="MQH208" s="627"/>
      <c r="MQI208" s="627"/>
      <c r="MQJ208" s="627"/>
      <c r="MQK208" s="627"/>
      <c r="MQL208" s="627"/>
      <c r="MQM208" s="627"/>
      <c r="MQN208" s="627"/>
      <c r="MQO208" s="627"/>
      <c r="MQP208" s="627"/>
      <c r="MQQ208" s="627"/>
      <c r="MQR208" s="627"/>
      <c r="MQS208" s="627"/>
      <c r="MQT208" s="627"/>
      <c r="MQU208" s="627"/>
      <c r="MQV208" s="627"/>
      <c r="MQW208" s="627"/>
      <c r="MQX208" s="627"/>
      <c r="MQY208" s="627"/>
      <c r="MQZ208" s="627"/>
      <c r="MRA208" s="627"/>
      <c r="MRB208" s="627"/>
      <c r="MRC208" s="627"/>
      <c r="MRD208" s="627"/>
      <c r="MRE208" s="627"/>
      <c r="MRF208" s="627"/>
      <c r="MRG208" s="627"/>
      <c r="MRH208" s="627"/>
      <c r="MRI208" s="627"/>
      <c r="MRJ208" s="627"/>
      <c r="MRK208" s="627"/>
      <c r="MRL208" s="627"/>
      <c r="MRM208" s="627"/>
      <c r="MRN208" s="627"/>
      <c r="MRO208" s="627"/>
      <c r="MRP208" s="627"/>
      <c r="MRQ208" s="627"/>
      <c r="MRR208" s="627"/>
      <c r="MRS208" s="627"/>
      <c r="MRT208" s="627"/>
      <c r="MRU208" s="627"/>
      <c r="MRV208" s="627"/>
      <c r="MRW208" s="627"/>
      <c r="MRX208" s="627"/>
      <c r="MRY208" s="627"/>
      <c r="MRZ208" s="627"/>
      <c r="MSA208" s="627"/>
      <c r="MSB208" s="627"/>
      <c r="MSC208" s="627"/>
      <c r="MSD208" s="627"/>
      <c r="MSE208" s="627"/>
      <c r="MSF208" s="627"/>
      <c r="MSG208" s="627"/>
      <c r="MSH208" s="627"/>
      <c r="MSI208" s="627"/>
      <c r="MSJ208" s="627"/>
      <c r="MSK208" s="627"/>
      <c r="MSL208" s="627"/>
      <c r="MSM208" s="627"/>
      <c r="MSN208" s="627"/>
      <c r="MSO208" s="627"/>
      <c r="MSP208" s="627"/>
      <c r="MSQ208" s="627"/>
      <c r="MSR208" s="627"/>
      <c r="MSS208" s="627"/>
      <c r="MST208" s="627"/>
      <c r="MSU208" s="627"/>
      <c r="MSV208" s="627"/>
      <c r="MSW208" s="627"/>
      <c r="MSX208" s="627"/>
      <c r="MSY208" s="627"/>
      <c r="MSZ208" s="627"/>
      <c r="MTA208" s="627"/>
      <c r="MTB208" s="627"/>
      <c r="MTC208" s="627"/>
      <c r="MTD208" s="627"/>
      <c r="MTE208" s="627"/>
      <c r="MTF208" s="627"/>
      <c r="MTG208" s="627"/>
      <c r="MTH208" s="627"/>
      <c r="MTI208" s="627"/>
      <c r="MTJ208" s="627"/>
      <c r="MTK208" s="627"/>
      <c r="MTL208" s="627"/>
      <c r="MTM208" s="627"/>
      <c r="MTN208" s="627"/>
      <c r="MTO208" s="627"/>
      <c r="MTP208" s="627"/>
      <c r="MTQ208" s="627"/>
      <c r="MTR208" s="627"/>
      <c r="MTS208" s="627"/>
      <c r="MTT208" s="627"/>
      <c r="MTU208" s="627"/>
      <c r="MTV208" s="627"/>
      <c r="MTW208" s="627"/>
      <c r="MTX208" s="627"/>
      <c r="MTY208" s="627"/>
      <c r="MTZ208" s="627"/>
      <c r="MUA208" s="627"/>
      <c r="MUB208" s="627"/>
      <c r="MUC208" s="627"/>
      <c r="MUD208" s="627"/>
      <c r="MUE208" s="627"/>
      <c r="MUF208" s="627"/>
      <c r="MUG208" s="627"/>
      <c r="MUH208" s="627"/>
      <c r="MUI208" s="627"/>
      <c r="MUJ208" s="627"/>
      <c r="MUK208" s="627"/>
      <c r="MUL208" s="627"/>
      <c r="MUM208" s="627"/>
      <c r="MUN208" s="627"/>
      <c r="MUO208" s="627"/>
      <c r="MUP208" s="627"/>
      <c r="MUQ208" s="627"/>
      <c r="MUR208" s="627"/>
      <c r="MUS208" s="627"/>
      <c r="MUT208" s="627"/>
      <c r="MUU208" s="627"/>
      <c r="MUV208" s="627"/>
      <c r="MUW208" s="627"/>
      <c r="MUX208" s="627"/>
      <c r="MUY208" s="627"/>
      <c r="MUZ208" s="627"/>
      <c r="MVA208" s="627"/>
      <c r="MVB208" s="627"/>
      <c r="MVC208" s="627"/>
      <c r="MVD208" s="627"/>
      <c r="MVE208" s="627"/>
      <c r="MVF208" s="627"/>
      <c r="MVG208" s="627"/>
      <c r="MVH208" s="627"/>
      <c r="MVI208" s="627"/>
      <c r="MVJ208" s="627"/>
      <c r="MVK208" s="627"/>
      <c r="MVL208" s="627"/>
      <c r="MVM208" s="627"/>
      <c r="MVN208" s="627"/>
      <c r="MVO208" s="627"/>
      <c r="MVP208" s="627"/>
      <c r="MVQ208" s="627"/>
      <c r="MVR208" s="627"/>
      <c r="MVS208" s="627"/>
      <c r="MVT208" s="627"/>
      <c r="MVU208" s="627"/>
      <c r="MVV208" s="627"/>
      <c r="MVW208" s="627"/>
      <c r="MVX208" s="627"/>
      <c r="MVY208" s="627"/>
      <c r="MVZ208" s="627"/>
      <c r="MWA208" s="627"/>
      <c r="MWB208" s="627"/>
      <c r="MWC208" s="627"/>
      <c r="MWD208" s="627"/>
      <c r="MWE208" s="627"/>
      <c r="MWF208" s="627"/>
      <c r="MWG208" s="627"/>
      <c r="MWH208" s="627"/>
      <c r="MWI208" s="627"/>
      <c r="MWJ208" s="627"/>
      <c r="MWK208" s="627"/>
      <c r="MWL208" s="627"/>
      <c r="MWM208" s="627"/>
      <c r="MWN208" s="627"/>
      <c r="MWO208" s="627"/>
      <c r="MWP208" s="627"/>
      <c r="MWQ208" s="627"/>
      <c r="MWR208" s="627"/>
      <c r="MWS208" s="627"/>
      <c r="MWT208" s="627"/>
      <c r="MWU208" s="627"/>
      <c r="MWV208" s="627"/>
      <c r="MWW208" s="627"/>
      <c r="MWX208" s="627"/>
      <c r="MWY208" s="627"/>
      <c r="MWZ208" s="627"/>
      <c r="MXA208" s="627"/>
      <c r="MXB208" s="627"/>
      <c r="MXC208" s="627"/>
      <c r="MXD208" s="627"/>
      <c r="MXE208" s="627"/>
      <c r="MXF208" s="627"/>
      <c r="MXG208" s="627"/>
      <c r="MXH208" s="627"/>
      <c r="MXI208" s="627"/>
      <c r="MXJ208" s="627"/>
      <c r="MXK208" s="627"/>
      <c r="MXL208" s="627"/>
      <c r="MXM208" s="627"/>
      <c r="MXN208" s="627"/>
      <c r="MXO208" s="627"/>
      <c r="MXP208" s="627"/>
      <c r="MXQ208" s="627"/>
      <c r="MXR208" s="627"/>
      <c r="MXS208" s="627"/>
      <c r="MXT208" s="627"/>
      <c r="MXU208" s="627"/>
      <c r="MXV208" s="627"/>
      <c r="MXW208" s="627"/>
      <c r="MXX208" s="627"/>
      <c r="MXY208" s="627"/>
      <c r="MXZ208" s="627"/>
      <c r="MYA208" s="627"/>
      <c r="MYB208" s="627"/>
      <c r="MYC208" s="627"/>
      <c r="MYD208" s="627"/>
      <c r="MYE208" s="627"/>
      <c r="MYF208" s="627"/>
      <c r="MYG208" s="627"/>
      <c r="MYH208" s="627"/>
      <c r="MYI208" s="627"/>
      <c r="MYJ208" s="627"/>
      <c r="MYK208" s="627"/>
      <c r="MYL208" s="627"/>
      <c r="MYM208" s="627"/>
      <c r="MYN208" s="627"/>
      <c r="MYO208" s="627"/>
      <c r="MYP208" s="627"/>
      <c r="MYQ208" s="627"/>
      <c r="MYR208" s="627"/>
      <c r="MYS208" s="627"/>
      <c r="MYT208" s="627"/>
      <c r="MYU208" s="627"/>
      <c r="MYV208" s="627"/>
      <c r="MYW208" s="627"/>
      <c r="MYX208" s="627"/>
      <c r="MYY208" s="627"/>
      <c r="MYZ208" s="627"/>
      <c r="MZA208" s="627"/>
      <c r="MZB208" s="627"/>
      <c r="MZC208" s="627"/>
      <c r="MZD208" s="627"/>
      <c r="MZE208" s="627"/>
      <c r="MZF208" s="627"/>
      <c r="MZG208" s="627"/>
      <c r="MZH208" s="627"/>
      <c r="MZI208" s="627"/>
      <c r="MZJ208" s="627"/>
      <c r="MZK208" s="627"/>
      <c r="MZL208" s="627"/>
      <c r="MZM208" s="627"/>
      <c r="MZN208" s="627"/>
      <c r="MZO208" s="627"/>
      <c r="MZP208" s="627"/>
      <c r="MZQ208" s="627"/>
      <c r="MZR208" s="627"/>
      <c r="MZS208" s="627"/>
      <c r="MZT208" s="627"/>
      <c r="MZU208" s="627"/>
      <c r="MZV208" s="627"/>
      <c r="MZW208" s="627"/>
      <c r="MZX208" s="627"/>
      <c r="MZY208" s="627"/>
      <c r="MZZ208" s="627"/>
      <c r="NAA208" s="627"/>
      <c r="NAB208" s="627"/>
      <c r="NAC208" s="627"/>
      <c r="NAD208" s="627"/>
      <c r="NAE208" s="627"/>
      <c r="NAF208" s="627"/>
      <c r="NAG208" s="627"/>
      <c r="NAH208" s="627"/>
      <c r="NAI208" s="627"/>
      <c r="NAJ208" s="627"/>
      <c r="NAK208" s="627"/>
      <c r="NAL208" s="627"/>
      <c r="NAM208" s="627"/>
      <c r="NAN208" s="627"/>
      <c r="NAO208" s="627"/>
      <c r="NAP208" s="627"/>
      <c r="NAQ208" s="627"/>
      <c r="NAR208" s="627"/>
      <c r="NAS208" s="627"/>
      <c r="NAT208" s="627"/>
      <c r="NAU208" s="627"/>
      <c r="NAV208" s="627"/>
      <c r="NAW208" s="627"/>
      <c r="NAX208" s="627"/>
      <c r="NAY208" s="627"/>
      <c r="NAZ208" s="627"/>
      <c r="NBA208" s="627"/>
      <c r="NBB208" s="627"/>
      <c r="NBC208" s="627"/>
      <c r="NBD208" s="627"/>
      <c r="NBE208" s="627"/>
      <c r="NBF208" s="627"/>
      <c r="NBG208" s="627"/>
      <c r="NBH208" s="627"/>
      <c r="NBI208" s="627"/>
      <c r="NBJ208" s="627"/>
      <c r="NBK208" s="627"/>
      <c r="NBL208" s="627"/>
      <c r="NBM208" s="627"/>
      <c r="NBN208" s="627"/>
      <c r="NBO208" s="627"/>
      <c r="NBP208" s="627"/>
      <c r="NBQ208" s="627"/>
      <c r="NBR208" s="627"/>
      <c r="NBS208" s="627"/>
      <c r="NBT208" s="627"/>
      <c r="NBU208" s="627"/>
      <c r="NBV208" s="627"/>
      <c r="NBW208" s="627"/>
      <c r="NBX208" s="627"/>
      <c r="NBY208" s="627"/>
      <c r="NBZ208" s="627"/>
      <c r="NCA208" s="627"/>
      <c r="NCB208" s="627"/>
      <c r="NCC208" s="627"/>
      <c r="NCD208" s="627"/>
      <c r="NCE208" s="627"/>
      <c r="NCF208" s="627"/>
      <c r="NCG208" s="627"/>
      <c r="NCH208" s="627"/>
      <c r="NCI208" s="627"/>
      <c r="NCJ208" s="627"/>
      <c r="NCK208" s="627"/>
      <c r="NCL208" s="627"/>
      <c r="NCM208" s="627"/>
      <c r="NCN208" s="627"/>
      <c r="NCO208" s="627"/>
      <c r="NCP208" s="627"/>
      <c r="NCQ208" s="627"/>
      <c r="NCR208" s="627"/>
      <c r="NCS208" s="627"/>
      <c r="NCT208" s="627"/>
      <c r="NCU208" s="627"/>
      <c r="NCV208" s="627"/>
      <c r="NCW208" s="627"/>
      <c r="NCX208" s="627"/>
      <c r="NCY208" s="627"/>
      <c r="NCZ208" s="627"/>
      <c r="NDA208" s="627"/>
      <c r="NDB208" s="627"/>
      <c r="NDC208" s="627"/>
      <c r="NDD208" s="627"/>
      <c r="NDE208" s="627"/>
      <c r="NDF208" s="627"/>
      <c r="NDG208" s="627"/>
      <c r="NDH208" s="627"/>
      <c r="NDI208" s="627"/>
      <c r="NDJ208" s="627"/>
      <c r="NDK208" s="627"/>
      <c r="NDL208" s="627"/>
      <c r="NDM208" s="627"/>
      <c r="NDN208" s="627"/>
      <c r="NDO208" s="627"/>
      <c r="NDP208" s="627"/>
      <c r="NDQ208" s="627"/>
      <c r="NDR208" s="627"/>
      <c r="NDS208" s="627"/>
      <c r="NDT208" s="627"/>
      <c r="NDU208" s="627"/>
      <c r="NDV208" s="627"/>
      <c r="NDW208" s="627"/>
      <c r="NDX208" s="627"/>
      <c r="NDY208" s="627"/>
      <c r="NDZ208" s="627"/>
      <c r="NEA208" s="627"/>
      <c r="NEB208" s="627"/>
      <c r="NEC208" s="627"/>
      <c r="NED208" s="627"/>
      <c r="NEE208" s="627"/>
      <c r="NEF208" s="627"/>
      <c r="NEG208" s="627"/>
      <c r="NEH208" s="627"/>
      <c r="NEI208" s="627"/>
      <c r="NEJ208" s="627"/>
      <c r="NEK208" s="627"/>
      <c r="NEL208" s="627"/>
      <c r="NEM208" s="627"/>
      <c r="NEN208" s="627"/>
      <c r="NEO208" s="627"/>
      <c r="NEP208" s="627"/>
      <c r="NEQ208" s="627"/>
      <c r="NER208" s="627"/>
      <c r="NES208" s="627"/>
      <c r="NET208" s="627"/>
      <c r="NEU208" s="627"/>
      <c r="NEV208" s="627"/>
      <c r="NEW208" s="627"/>
      <c r="NEX208" s="627"/>
      <c r="NEY208" s="627"/>
      <c r="NEZ208" s="627"/>
      <c r="NFA208" s="627"/>
      <c r="NFB208" s="627"/>
      <c r="NFC208" s="627"/>
      <c r="NFD208" s="627"/>
      <c r="NFE208" s="627"/>
      <c r="NFF208" s="627"/>
      <c r="NFG208" s="627"/>
      <c r="NFH208" s="627"/>
      <c r="NFI208" s="627"/>
      <c r="NFJ208" s="627"/>
      <c r="NFK208" s="627"/>
      <c r="NFL208" s="627"/>
      <c r="NFM208" s="627"/>
      <c r="NFN208" s="627"/>
      <c r="NFO208" s="627"/>
      <c r="NFP208" s="627"/>
      <c r="NFQ208" s="627"/>
      <c r="NFR208" s="627"/>
      <c r="NFS208" s="627"/>
      <c r="NFT208" s="627"/>
      <c r="NFU208" s="627"/>
      <c r="NFV208" s="627"/>
      <c r="NFW208" s="627"/>
      <c r="NFX208" s="627"/>
      <c r="NFY208" s="627"/>
      <c r="NFZ208" s="627"/>
      <c r="NGA208" s="627"/>
      <c r="NGB208" s="627"/>
      <c r="NGC208" s="627"/>
      <c r="NGD208" s="627"/>
      <c r="NGE208" s="627"/>
      <c r="NGF208" s="627"/>
      <c r="NGG208" s="627"/>
      <c r="NGH208" s="627"/>
      <c r="NGI208" s="627"/>
      <c r="NGJ208" s="627"/>
      <c r="NGK208" s="627"/>
      <c r="NGL208" s="627"/>
      <c r="NGM208" s="627"/>
      <c r="NGN208" s="627"/>
      <c r="NGO208" s="627"/>
      <c r="NGP208" s="627"/>
      <c r="NGQ208" s="627"/>
      <c r="NGR208" s="627"/>
      <c r="NGS208" s="627"/>
      <c r="NGT208" s="627"/>
      <c r="NGU208" s="627"/>
      <c r="NGV208" s="627"/>
      <c r="NGW208" s="627"/>
      <c r="NGX208" s="627"/>
      <c r="NGY208" s="627"/>
      <c r="NGZ208" s="627"/>
      <c r="NHA208" s="627"/>
      <c r="NHB208" s="627"/>
      <c r="NHC208" s="627"/>
      <c r="NHD208" s="627"/>
      <c r="NHE208" s="627"/>
      <c r="NHF208" s="627"/>
      <c r="NHG208" s="627"/>
      <c r="NHH208" s="627"/>
      <c r="NHI208" s="627"/>
      <c r="NHJ208" s="627"/>
      <c r="NHK208" s="627"/>
      <c r="NHL208" s="627"/>
      <c r="NHM208" s="627"/>
      <c r="NHN208" s="627"/>
      <c r="NHO208" s="627"/>
      <c r="NHP208" s="627"/>
      <c r="NHQ208" s="627"/>
      <c r="NHR208" s="627"/>
      <c r="NHS208" s="627"/>
      <c r="NHT208" s="627"/>
      <c r="NHU208" s="627"/>
      <c r="NHV208" s="627"/>
      <c r="NHW208" s="627"/>
      <c r="NHX208" s="627"/>
      <c r="NHY208" s="627"/>
      <c r="NHZ208" s="627"/>
      <c r="NIA208" s="627"/>
      <c r="NIB208" s="627"/>
      <c r="NIC208" s="627"/>
      <c r="NID208" s="627"/>
      <c r="NIE208" s="627"/>
      <c r="NIF208" s="627"/>
      <c r="NIG208" s="627"/>
      <c r="NIH208" s="627"/>
      <c r="NII208" s="627"/>
      <c r="NIJ208" s="627"/>
      <c r="NIK208" s="627"/>
      <c r="NIL208" s="627"/>
      <c r="NIM208" s="627"/>
      <c r="NIN208" s="627"/>
      <c r="NIO208" s="627"/>
      <c r="NIP208" s="627"/>
      <c r="NIQ208" s="627"/>
      <c r="NIR208" s="627"/>
      <c r="NIS208" s="627"/>
      <c r="NIT208" s="627"/>
      <c r="NIU208" s="627"/>
      <c r="NIV208" s="627"/>
      <c r="NIW208" s="627"/>
      <c r="NIX208" s="627"/>
      <c r="NIY208" s="627"/>
      <c r="NIZ208" s="627"/>
      <c r="NJA208" s="627"/>
      <c r="NJB208" s="627"/>
      <c r="NJC208" s="627"/>
      <c r="NJD208" s="627"/>
      <c r="NJE208" s="627"/>
      <c r="NJF208" s="627"/>
      <c r="NJG208" s="627"/>
      <c r="NJH208" s="627"/>
      <c r="NJI208" s="627"/>
      <c r="NJJ208" s="627"/>
      <c r="NJK208" s="627"/>
      <c r="NJL208" s="627"/>
      <c r="NJM208" s="627"/>
      <c r="NJN208" s="627"/>
      <c r="NJO208" s="627"/>
      <c r="NJP208" s="627"/>
      <c r="NJQ208" s="627"/>
      <c r="NJR208" s="627"/>
      <c r="NJS208" s="627"/>
      <c r="NJT208" s="627"/>
      <c r="NJU208" s="627"/>
      <c r="NJV208" s="627"/>
      <c r="NJW208" s="627"/>
      <c r="NJX208" s="627"/>
      <c r="NJY208" s="627"/>
      <c r="NJZ208" s="627"/>
      <c r="NKA208" s="627"/>
      <c r="NKB208" s="627"/>
      <c r="NKC208" s="627"/>
      <c r="NKD208" s="627"/>
      <c r="NKE208" s="627"/>
      <c r="NKF208" s="627"/>
      <c r="NKG208" s="627"/>
      <c r="NKH208" s="627"/>
      <c r="NKI208" s="627"/>
      <c r="NKJ208" s="627"/>
      <c r="NKK208" s="627"/>
      <c r="NKL208" s="627"/>
      <c r="NKM208" s="627"/>
      <c r="NKN208" s="627"/>
      <c r="NKO208" s="627"/>
      <c r="NKP208" s="627"/>
      <c r="NKQ208" s="627"/>
      <c r="NKR208" s="627"/>
      <c r="NKS208" s="627"/>
      <c r="NKT208" s="627"/>
      <c r="NKU208" s="627"/>
      <c r="NKV208" s="627"/>
      <c r="NKW208" s="627"/>
      <c r="NKX208" s="627"/>
      <c r="NKY208" s="627"/>
      <c r="NKZ208" s="627"/>
      <c r="NLA208" s="627"/>
      <c r="NLB208" s="627"/>
      <c r="NLC208" s="627"/>
      <c r="NLD208" s="627"/>
      <c r="NLE208" s="627"/>
      <c r="NLF208" s="627"/>
      <c r="NLG208" s="627"/>
      <c r="NLH208" s="627"/>
      <c r="NLI208" s="627"/>
      <c r="NLJ208" s="627"/>
      <c r="NLK208" s="627"/>
      <c r="NLL208" s="627"/>
      <c r="NLM208" s="627"/>
      <c r="NLN208" s="627"/>
      <c r="NLO208" s="627"/>
      <c r="NLP208" s="627"/>
      <c r="NLQ208" s="627"/>
      <c r="NLR208" s="627"/>
      <c r="NLS208" s="627"/>
      <c r="NLT208" s="627"/>
      <c r="NLU208" s="627"/>
      <c r="NLV208" s="627"/>
      <c r="NLW208" s="627"/>
      <c r="NLX208" s="627"/>
      <c r="NLY208" s="627"/>
      <c r="NLZ208" s="627"/>
      <c r="NMA208" s="627"/>
      <c r="NMB208" s="627"/>
      <c r="NMC208" s="627"/>
      <c r="NMD208" s="627"/>
      <c r="NME208" s="627"/>
      <c r="NMF208" s="627"/>
      <c r="NMG208" s="627"/>
      <c r="NMH208" s="627"/>
      <c r="NMI208" s="627"/>
      <c r="NMJ208" s="627"/>
      <c r="NMK208" s="627"/>
      <c r="NML208" s="627"/>
      <c r="NMM208" s="627"/>
      <c r="NMN208" s="627"/>
      <c r="NMO208" s="627"/>
      <c r="NMP208" s="627"/>
      <c r="NMQ208" s="627"/>
      <c r="NMR208" s="627"/>
      <c r="NMS208" s="627"/>
      <c r="NMT208" s="627"/>
      <c r="NMU208" s="627"/>
      <c r="NMV208" s="627"/>
      <c r="NMW208" s="627"/>
      <c r="NMX208" s="627"/>
      <c r="NMY208" s="627"/>
      <c r="NMZ208" s="627"/>
      <c r="NNA208" s="627"/>
      <c r="NNB208" s="627"/>
      <c r="NNC208" s="627"/>
      <c r="NND208" s="627"/>
      <c r="NNE208" s="627"/>
      <c r="NNF208" s="627"/>
      <c r="NNG208" s="627"/>
      <c r="NNH208" s="627"/>
      <c r="NNI208" s="627"/>
      <c r="NNJ208" s="627"/>
      <c r="NNK208" s="627"/>
      <c r="NNL208" s="627"/>
      <c r="NNM208" s="627"/>
      <c r="NNN208" s="627"/>
      <c r="NNO208" s="627"/>
      <c r="NNP208" s="627"/>
      <c r="NNQ208" s="627"/>
      <c r="NNR208" s="627"/>
      <c r="NNS208" s="627"/>
      <c r="NNT208" s="627"/>
      <c r="NNU208" s="627"/>
      <c r="NNV208" s="627"/>
      <c r="NNW208" s="627"/>
      <c r="NNX208" s="627"/>
      <c r="NNY208" s="627"/>
      <c r="NNZ208" s="627"/>
      <c r="NOA208" s="627"/>
      <c r="NOB208" s="627"/>
      <c r="NOC208" s="627"/>
      <c r="NOD208" s="627"/>
      <c r="NOE208" s="627"/>
      <c r="NOF208" s="627"/>
      <c r="NOG208" s="627"/>
      <c r="NOH208" s="627"/>
      <c r="NOI208" s="627"/>
      <c r="NOJ208" s="627"/>
      <c r="NOK208" s="627"/>
      <c r="NOL208" s="627"/>
      <c r="NOM208" s="627"/>
      <c r="NON208" s="627"/>
      <c r="NOO208" s="627"/>
      <c r="NOP208" s="627"/>
      <c r="NOQ208" s="627"/>
      <c r="NOR208" s="627"/>
      <c r="NOS208" s="627"/>
      <c r="NOT208" s="627"/>
      <c r="NOU208" s="627"/>
      <c r="NOV208" s="627"/>
      <c r="NOW208" s="627"/>
      <c r="NOX208" s="627"/>
      <c r="NOY208" s="627"/>
      <c r="NOZ208" s="627"/>
      <c r="NPA208" s="627"/>
      <c r="NPB208" s="627"/>
      <c r="NPC208" s="627"/>
      <c r="NPD208" s="627"/>
      <c r="NPE208" s="627"/>
      <c r="NPF208" s="627"/>
      <c r="NPG208" s="627"/>
      <c r="NPH208" s="627"/>
      <c r="NPI208" s="627"/>
      <c r="NPJ208" s="627"/>
      <c r="NPK208" s="627"/>
      <c r="NPL208" s="627"/>
      <c r="NPM208" s="627"/>
      <c r="NPN208" s="627"/>
      <c r="NPO208" s="627"/>
      <c r="NPP208" s="627"/>
      <c r="NPQ208" s="627"/>
      <c r="NPR208" s="627"/>
      <c r="NPS208" s="627"/>
      <c r="NPT208" s="627"/>
      <c r="NPU208" s="627"/>
      <c r="NPV208" s="627"/>
      <c r="NPW208" s="627"/>
      <c r="NPX208" s="627"/>
      <c r="NPY208" s="627"/>
      <c r="NPZ208" s="627"/>
      <c r="NQA208" s="627"/>
      <c r="NQB208" s="627"/>
      <c r="NQC208" s="627"/>
      <c r="NQD208" s="627"/>
      <c r="NQE208" s="627"/>
      <c r="NQF208" s="627"/>
      <c r="NQG208" s="627"/>
      <c r="NQH208" s="627"/>
      <c r="NQI208" s="627"/>
      <c r="NQJ208" s="627"/>
      <c r="NQK208" s="627"/>
      <c r="NQL208" s="627"/>
      <c r="NQM208" s="627"/>
      <c r="NQN208" s="627"/>
      <c r="NQO208" s="627"/>
      <c r="NQP208" s="627"/>
      <c r="NQQ208" s="627"/>
      <c r="NQR208" s="627"/>
      <c r="NQS208" s="627"/>
      <c r="NQT208" s="627"/>
      <c r="NQU208" s="627"/>
      <c r="NQV208" s="627"/>
      <c r="NQW208" s="627"/>
      <c r="NQX208" s="627"/>
      <c r="NQY208" s="627"/>
      <c r="NQZ208" s="627"/>
      <c r="NRA208" s="627"/>
      <c r="NRB208" s="627"/>
      <c r="NRC208" s="627"/>
      <c r="NRD208" s="627"/>
      <c r="NRE208" s="627"/>
      <c r="NRF208" s="627"/>
      <c r="NRG208" s="627"/>
      <c r="NRH208" s="627"/>
      <c r="NRI208" s="627"/>
      <c r="NRJ208" s="627"/>
      <c r="NRK208" s="627"/>
      <c r="NRL208" s="627"/>
      <c r="NRM208" s="627"/>
      <c r="NRN208" s="627"/>
      <c r="NRO208" s="627"/>
      <c r="NRP208" s="627"/>
      <c r="NRQ208" s="627"/>
      <c r="NRR208" s="627"/>
      <c r="NRS208" s="627"/>
      <c r="NRT208" s="627"/>
      <c r="NRU208" s="627"/>
      <c r="NRV208" s="627"/>
      <c r="NRW208" s="627"/>
      <c r="NRX208" s="627"/>
      <c r="NRY208" s="627"/>
      <c r="NRZ208" s="627"/>
      <c r="NSA208" s="627"/>
      <c r="NSB208" s="627"/>
      <c r="NSC208" s="627"/>
      <c r="NSD208" s="627"/>
      <c r="NSE208" s="627"/>
      <c r="NSF208" s="627"/>
      <c r="NSG208" s="627"/>
      <c r="NSH208" s="627"/>
      <c r="NSI208" s="627"/>
      <c r="NSJ208" s="627"/>
      <c r="NSK208" s="627"/>
      <c r="NSL208" s="627"/>
      <c r="NSM208" s="627"/>
      <c r="NSN208" s="627"/>
      <c r="NSO208" s="627"/>
      <c r="NSP208" s="627"/>
      <c r="NSQ208" s="627"/>
      <c r="NSR208" s="627"/>
      <c r="NSS208" s="627"/>
      <c r="NST208" s="627"/>
      <c r="NSU208" s="627"/>
      <c r="NSV208" s="627"/>
      <c r="NSW208" s="627"/>
      <c r="NSX208" s="627"/>
      <c r="NSY208" s="627"/>
      <c r="NSZ208" s="627"/>
      <c r="NTA208" s="627"/>
      <c r="NTB208" s="627"/>
      <c r="NTC208" s="627"/>
      <c r="NTD208" s="627"/>
      <c r="NTE208" s="627"/>
      <c r="NTF208" s="627"/>
      <c r="NTG208" s="627"/>
      <c r="NTH208" s="627"/>
      <c r="NTI208" s="627"/>
      <c r="NTJ208" s="627"/>
      <c r="NTK208" s="627"/>
      <c r="NTL208" s="627"/>
      <c r="NTM208" s="627"/>
      <c r="NTN208" s="627"/>
      <c r="NTO208" s="627"/>
      <c r="NTP208" s="627"/>
      <c r="NTQ208" s="627"/>
      <c r="NTR208" s="627"/>
      <c r="NTS208" s="627"/>
      <c r="NTT208" s="627"/>
      <c r="NTU208" s="627"/>
      <c r="NTV208" s="627"/>
      <c r="NTW208" s="627"/>
      <c r="NTX208" s="627"/>
      <c r="NTY208" s="627"/>
      <c r="NTZ208" s="627"/>
      <c r="NUA208" s="627"/>
      <c r="NUB208" s="627"/>
      <c r="NUC208" s="627"/>
      <c r="NUD208" s="627"/>
      <c r="NUE208" s="627"/>
      <c r="NUF208" s="627"/>
      <c r="NUG208" s="627"/>
      <c r="NUH208" s="627"/>
      <c r="NUI208" s="627"/>
      <c r="NUJ208" s="627"/>
      <c r="NUK208" s="627"/>
      <c r="NUL208" s="627"/>
      <c r="NUM208" s="627"/>
      <c r="NUN208" s="627"/>
      <c r="NUO208" s="627"/>
      <c r="NUP208" s="627"/>
      <c r="NUQ208" s="627"/>
      <c r="NUR208" s="627"/>
      <c r="NUS208" s="627"/>
      <c r="NUT208" s="627"/>
      <c r="NUU208" s="627"/>
      <c r="NUV208" s="627"/>
      <c r="NUW208" s="627"/>
      <c r="NUX208" s="627"/>
      <c r="NUY208" s="627"/>
      <c r="NUZ208" s="627"/>
      <c r="NVA208" s="627"/>
      <c r="NVB208" s="627"/>
      <c r="NVC208" s="627"/>
      <c r="NVD208" s="627"/>
      <c r="NVE208" s="627"/>
      <c r="NVF208" s="627"/>
      <c r="NVG208" s="627"/>
      <c r="NVH208" s="627"/>
      <c r="NVI208" s="627"/>
      <c r="NVJ208" s="627"/>
      <c r="NVK208" s="627"/>
      <c r="NVL208" s="627"/>
      <c r="NVM208" s="627"/>
      <c r="NVN208" s="627"/>
      <c r="NVO208" s="627"/>
      <c r="NVP208" s="627"/>
      <c r="NVQ208" s="627"/>
      <c r="NVR208" s="627"/>
      <c r="NVS208" s="627"/>
      <c r="NVT208" s="627"/>
      <c r="NVU208" s="627"/>
      <c r="NVV208" s="627"/>
      <c r="NVW208" s="627"/>
      <c r="NVX208" s="627"/>
      <c r="NVY208" s="627"/>
      <c r="NVZ208" s="627"/>
      <c r="NWA208" s="627"/>
      <c r="NWB208" s="627"/>
      <c r="NWC208" s="627"/>
      <c r="NWD208" s="627"/>
      <c r="NWE208" s="627"/>
      <c r="NWF208" s="627"/>
      <c r="NWG208" s="627"/>
      <c r="NWH208" s="627"/>
      <c r="NWI208" s="627"/>
      <c r="NWJ208" s="627"/>
      <c r="NWK208" s="627"/>
      <c r="NWL208" s="627"/>
      <c r="NWM208" s="627"/>
      <c r="NWN208" s="627"/>
      <c r="NWO208" s="627"/>
      <c r="NWP208" s="627"/>
      <c r="NWQ208" s="627"/>
      <c r="NWR208" s="627"/>
      <c r="NWS208" s="627"/>
      <c r="NWT208" s="627"/>
      <c r="NWU208" s="627"/>
      <c r="NWV208" s="627"/>
      <c r="NWW208" s="627"/>
      <c r="NWX208" s="627"/>
      <c r="NWY208" s="627"/>
      <c r="NWZ208" s="627"/>
      <c r="NXA208" s="627"/>
      <c r="NXB208" s="627"/>
      <c r="NXC208" s="627"/>
      <c r="NXD208" s="627"/>
      <c r="NXE208" s="627"/>
      <c r="NXF208" s="627"/>
      <c r="NXG208" s="627"/>
      <c r="NXH208" s="627"/>
      <c r="NXI208" s="627"/>
      <c r="NXJ208" s="627"/>
      <c r="NXK208" s="627"/>
      <c r="NXL208" s="627"/>
      <c r="NXM208" s="627"/>
      <c r="NXN208" s="627"/>
      <c r="NXO208" s="627"/>
      <c r="NXP208" s="627"/>
      <c r="NXQ208" s="627"/>
      <c r="NXR208" s="627"/>
      <c r="NXS208" s="627"/>
      <c r="NXT208" s="627"/>
      <c r="NXU208" s="627"/>
      <c r="NXV208" s="627"/>
      <c r="NXW208" s="627"/>
      <c r="NXX208" s="627"/>
      <c r="NXY208" s="627"/>
      <c r="NXZ208" s="627"/>
      <c r="NYA208" s="627"/>
      <c r="NYB208" s="627"/>
      <c r="NYC208" s="627"/>
      <c r="NYD208" s="627"/>
      <c r="NYE208" s="627"/>
      <c r="NYF208" s="627"/>
      <c r="NYG208" s="627"/>
      <c r="NYH208" s="627"/>
      <c r="NYI208" s="627"/>
      <c r="NYJ208" s="627"/>
      <c r="NYK208" s="627"/>
      <c r="NYL208" s="627"/>
      <c r="NYM208" s="627"/>
      <c r="NYN208" s="627"/>
      <c r="NYO208" s="627"/>
      <c r="NYP208" s="627"/>
      <c r="NYQ208" s="627"/>
      <c r="NYR208" s="627"/>
      <c r="NYS208" s="627"/>
      <c r="NYT208" s="627"/>
      <c r="NYU208" s="627"/>
      <c r="NYV208" s="627"/>
      <c r="NYW208" s="627"/>
      <c r="NYX208" s="627"/>
      <c r="NYY208" s="627"/>
      <c r="NYZ208" s="627"/>
      <c r="NZA208" s="627"/>
      <c r="NZB208" s="627"/>
      <c r="NZC208" s="627"/>
      <c r="NZD208" s="627"/>
      <c r="NZE208" s="627"/>
      <c r="NZF208" s="627"/>
      <c r="NZG208" s="627"/>
      <c r="NZH208" s="627"/>
      <c r="NZI208" s="627"/>
      <c r="NZJ208" s="627"/>
      <c r="NZK208" s="627"/>
      <c r="NZL208" s="627"/>
      <c r="NZM208" s="627"/>
      <c r="NZN208" s="627"/>
      <c r="NZO208" s="627"/>
      <c r="NZP208" s="627"/>
      <c r="NZQ208" s="627"/>
      <c r="NZR208" s="627"/>
      <c r="NZS208" s="627"/>
      <c r="NZT208" s="627"/>
      <c r="NZU208" s="627"/>
      <c r="NZV208" s="627"/>
      <c r="NZW208" s="627"/>
      <c r="NZX208" s="627"/>
      <c r="NZY208" s="627"/>
      <c r="NZZ208" s="627"/>
      <c r="OAA208" s="627"/>
      <c r="OAB208" s="627"/>
      <c r="OAC208" s="627"/>
      <c r="OAD208" s="627"/>
      <c r="OAE208" s="627"/>
      <c r="OAF208" s="627"/>
      <c r="OAG208" s="627"/>
      <c r="OAH208" s="627"/>
      <c r="OAI208" s="627"/>
      <c r="OAJ208" s="627"/>
      <c r="OAK208" s="627"/>
      <c r="OAL208" s="627"/>
      <c r="OAM208" s="627"/>
      <c r="OAN208" s="627"/>
      <c r="OAO208" s="627"/>
      <c r="OAP208" s="627"/>
      <c r="OAQ208" s="627"/>
      <c r="OAR208" s="627"/>
      <c r="OAS208" s="627"/>
      <c r="OAT208" s="627"/>
      <c r="OAU208" s="627"/>
      <c r="OAV208" s="627"/>
      <c r="OAW208" s="627"/>
      <c r="OAX208" s="627"/>
      <c r="OAY208" s="627"/>
      <c r="OAZ208" s="627"/>
      <c r="OBA208" s="627"/>
      <c r="OBB208" s="627"/>
      <c r="OBC208" s="627"/>
      <c r="OBD208" s="627"/>
      <c r="OBE208" s="627"/>
      <c r="OBF208" s="627"/>
      <c r="OBG208" s="627"/>
      <c r="OBH208" s="627"/>
      <c r="OBI208" s="627"/>
      <c r="OBJ208" s="627"/>
      <c r="OBK208" s="627"/>
      <c r="OBL208" s="627"/>
      <c r="OBM208" s="627"/>
      <c r="OBN208" s="627"/>
      <c r="OBO208" s="627"/>
      <c r="OBP208" s="627"/>
      <c r="OBQ208" s="627"/>
      <c r="OBR208" s="627"/>
      <c r="OBS208" s="627"/>
      <c r="OBT208" s="627"/>
      <c r="OBU208" s="627"/>
      <c r="OBV208" s="627"/>
      <c r="OBW208" s="627"/>
      <c r="OBX208" s="627"/>
      <c r="OBY208" s="627"/>
      <c r="OBZ208" s="627"/>
      <c r="OCA208" s="627"/>
      <c r="OCB208" s="627"/>
      <c r="OCC208" s="627"/>
      <c r="OCD208" s="627"/>
      <c r="OCE208" s="627"/>
      <c r="OCF208" s="627"/>
      <c r="OCG208" s="627"/>
      <c r="OCH208" s="627"/>
      <c r="OCI208" s="627"/>
      <c r="OCJ208" s="627"/>
      <c r="OCK208" s="627"/>
      <c r="OCL208" s="627"/>
      <c r="OCM208" s="627"/>
      <c r="OCN208" s="627"/>
      <c r="OCO208" s="627"/>
      <c r="OCP208" s="627"/>
      <c r="OCQ208" s="627"/>
      <c r="OCR208" s="627"/>
      <c r="OCS208" s="627"/>
      <c r="OCT208" s="627"/>
      <c r="OCU208" s="627"/>
      <c r="OCV208" s="627"/>
      <c r="OCW208" s="627"/>
      <c r="OCX208" s="627"/>
      <c r="OCY208" s="627"/>
      <c r="OCZ208" s="627"/>
      <c r="ODA208" s="627"/>
      <c r="ODB208" s="627"/>
      <c r="ODC208" s="627"/>
      <c r="ODD208" s="627"/>
      <c r="ODE208" s="627"/>
      <c r="ODF208" s="627"/>
      <c r="ODG208" s="627"/>
      <c r="ODH208" s="627"/>
      <c r="ODI208" s="627"/>
      <c r="ODJ208" s="627"/>
      <c r="ODK208" s="627"/>
      <c r="ODL208" s="627"/>
      <c r="ODM208" s="627"/>
      <c r="ODN208" s="627"/>
      <c r="ODO208" s="627"/>
      <c r="ODP208" s="627"/>
      <c r="ODQ208" s="627"/>
      <c r="ODR208" s="627"/>
      <c r="ODS208" s="627"/>
      <c r="ODT208" s="627"/>
      <c r="ODU208" s="627"/>
      <c r="ODV208" s="627"/>
      <c r="ODW208" s="627"/>
      <c r="ODX208" s="627"/>
      <c r="ODY208" s="627"/>
      <c r="ODZ208" s="627"/>
      <c r="OEA208" s="627"/>
      <c r="OEB208" s="627"/>
      <c r="OEC208" s="627"/>
      <c r="OED208" s="627"/>
      <c r="OEE208" s="627"/>
      <c r="OEF208" s="627"/>
      <c r="OEG208" s="627"/>
      <c r="OEH208" s="627"/>
      <c r="OEI208" s="627"/>
      <c r="OEJ208" s="627"/>
      <c r="OEK208" s="627"/>
      <c r="OEL208" s="627"/>
      <c r="OEM208" s="627"/>
      <c r="OEN208" s="627"/>
      <c r="OEO208" s="627"/>
      <c r="OEP208" s="627"/>
      <c r="OEQ208" s="627"/>
      <c r="OER208" s="627"/>
      <c r="OES208" s="627"/>
      <c r="OET208" s="627"/>
      <c r="OEU208" s="627"/>
      <c r="OEV208" s="627"/>
      <c r="OEW208" s="627"/>
      <c r="OEX208" s="627"/>
      <c r="OEY208" s="627"/>
      <c r="OEZ208" s="627"/>
      <c r="OFA208" s="627"/>
      <c r="OFB208" s="627"/>
      <c r="OFC208" s="627"/>
      <c r="OFD208" s="627"/>
      <c r="OFE208" s="627"/>
      <c r="OFF208" s="627"/>
      <c r="OFG208" s="627"/>
      <c r="OFH208" s="627"/>
      <c r="OFI208" s="627"/>
      <c r="OFJ208" s="627"/>
      <c r="OFK208" s="627"/>
      <c r="OFL208" s="627"/>
      <c r="OFM208" s="627"/>
      <c r="OFN208" s="627"/>
      <c r="OFO208" s="627"/>
      <c r="OFP208" s="627"/>
      <c r="OFQ208" s="627"/>
      <c r="OFR208" s="627"/>
      <c r="OFS208" s="627"/>
      <c r="OFT208" s="627"/>
      <c r="OFU208" s="627"/>
      <c r="OFV208" s="627"/>
      <c r="OFW208" s="627"/>
      <c r="OFX208" s="627"/>
      <c r="OFY208" s="627"/>
      <c r="OFZ208" s="627"/>
      <c r="OGA208" s="627"/>
      <c r="OGB208" s="627"/>
      <c r="OGC208" s="627"/>
      <c r="OGD208" s="627"/>
      <c r="OGE208" s="627"/>
      <c r="OGF208" s="627"/>
      <c r="OGG208" s="627"/>
      <c r="OGH208" s="627"/>
      <c r="OGI208" s="627"/>
      <c r="OGJ208" s="627"/>
      <c r="OGK208" s="627"/>
      <c r="OGL208" s="627"/>
      <c r="OGM208" s="627"/>
      <c r="OGN208" s="627"/>
      <c r="OGO208" s="627"/>
      <c r="OGP208" s="627"/>
      <c r="OGQ208" s="627"/>
      <c r="OGR208" s="627"/>
      <c r="OGS208" s="627"/>
      <c r="OGT208" s="627"/>
      <c r="OGU208" s="627"/>
      <c r="OGV208" s="627"/>
      <c r="OGW208" s="627"/>
      <c r="OGX208" s="627"/>
      <c r="OGY208" s="627"/>
      <c r="OGZ208" s="627"/>
      <c r="OHA208" s="627"/>
      <c r="OHB208" s="627"/>
      <c r="OHC208" s="627"/>
      <c r="OHD208" s="627"/>
      <c r="OHE208" s="627"/>
      <c r="OHF208" s="627"/>
      <c r="OHG208" s="627"/>
      <c r="OHH208" s="627"/>
      <c r="OHI208" s="627"/>
      <c r="OHJ208" s="627"/>
      <c r="OHK208" s="627"/>
      <c r="OHL208" s="627"/>
      <c r="OHM208" s="627"/>
      <c r="OHN208" s="627"/>
      <c r="OHO208" s="627"/>
      <c r="OHP208" s="627"/>
      <c r="OHQ208" s="627"/>
      <c r="OHR208" s="627"/>
      <c r="OHS208" s="627"/>
      <c r="OHT208" s="627"/>
      <c r="OHU208" s="627"/>
      <c r="OHV208" s="627"/>
      <c r="OHW208" s="627"/>
      <c r="OHX208" s="627"/>
      <c r="OHY208" s="627"/>
      <c r="OHZ208" s="627"/>
      <c r="OIA208" s="627"/>
      <c r="OIB208" s="627"/>
      <c r="OIC208" s="627"/>
      <c r="OID208" s="627"/>
      <c r="OIE208" s="627"/>
      <c r="OIF208" s="627"/>
      <c r="OIG208" s="627"/>
      <c r="OIH208" s="627"/>
      <c r="OII208" s="627"/>
      <c r="OIJ208" s="627"/>
      <c r="OIK208" s="627"/>
      <c r="OIL208" s="627"/>
      <c r="OIM208" s="627"/>
      <c r="OIN208" s="627"/>
      <c r="OIO208" s="627"/>
      <c r="OIP208" s="627"/>
      <c r="OIQ208" s="627"/>
      <c r="OIR208" s="627"/>
      <c r="OIS208" s="627"/>
      <c r="OIT208" s="627"/>
      <c r="OIU208" s="627"/>
      <c r="OIV208" s="627"/>
      <c r="OIW208" s="627"/>
      <c r="OIX208" s="627"/>
      <c r="OIY208" s="627"/>
      <c r="OIZ208" s="627"/>
      <c r="OJA208" s="627"/>
      <c r="OJB208" s="627"/>
      <c r="OJC208" s="627"/>
      <c r="OJD208" s="627"/>
      <c r="OJE208" s="627"/>
      <c r="OJF208" s="627"/>
      <c r="OJG208" s="627"/>
      <c r="OJH208" s="627"/>
      <c r="OJI208" s="627"/>
      <c r="OJJ208" s="627"/>
      <c r="OJK208" s="627"/>
      <c r="OJL208" s="627"/>
      <c r="OJM208" s="627"/>
      <c r="OJN208" s="627"/>
      <c r="OJO208" s="627"/>
      <c r="OJP208" s="627"/>
      <c r="OJQ208" s="627"/>
      <c r="OJR208" s="627"/>
      <c r="OJS208" s="627"/>
      <c r="OJT208" s="627"/>
      <c r="OJU208" s="627"/>
      <c r="OJV208" s="627"/>
      <c r="OJW208" s="627"/>
      <c r="OJX208" s="627"/>
      <c r="OJY208" s="627"/>
      <c r="OJZ208" s="627"/>
      <c r="OKA208" s="627"/>
      <c r="OKB208" s="627"/>
      <c r="OKC208" s="627"/>
      <c r="OKD208" s="627"/>
      <c r="OKE208" s="627"/>
      <c r="OKF208" s="627"/>
      <c r="OKG208" s="627"/>
      <c r="OKH208" s="627"/>
      <c r="OKI208" s="627"/>
      <c r="OKJ208" s="627"/>
      <c r="OKK208" s="627"/>
      <c r="OKL208" s="627"/>
      <c r="OKM208" s="627"/>
      <c r="OKN208" s="627"/>
      <c r="OKO208" s="627"/>
      <c r="OKP208" s="627"/>
      <c r="OKQ208" s="627"/>
      <c r="OKR208" s="627"/>
      <c r="OKS208" s="627"/>
      <c r="OKT208" s="627"/>
      <c r="OKU208" s="627"/>
      <c r="OKV208" s="627"/>
      <c r="OKW208" s="627"/>
      <c r="OKX208" s="627"/>
      <c r="OKY208" s="627"/>
      <c r="OKZ208" s="627"/>
      <c r="OLA208" s="627"/>
      <c r="OLB208" s="627"/>
      <c r="OLC208" s="627"/>
      <c r="OLD208" s="627"/>
      <c r="OLE208" s="627"/>
      <c r="OLF208" s="627"/>
      <c r="OLG208" s="627"/>
      <c r="OLH208" s="627"/>
      <c r="OLI208" s="627"/>
      <c r="OLJ208" s="627"/>
      <c r="OLK208" s="627"/>
      <c r="OLL208" s="627"/>
      <c r="OLM208" s="627"/>
      <c r="OLN208" s="627"/>
      <c r="OLO208" s="627"/>
      <c r="OLP208" s="627"/>
      <c r="OLQ208" s="627"/>
      <c r="OLR208" s="627"/>
      <c r="OLS208" s="627"/>
      <c r="OLT208" s="627"/>
      <c r="OLU208" s="627"/>
      <c r="OLV208" s="627"/>
      <c r="OLW208" s="627"/>
      <c r="OLX208" s="627"/>
      <c r="OLY208" s="627"/>
      <c r="OLZ208" s="627"/>
      <c r="OMA208" s="627"/>
      <c r="OMB208" s="627"/>
      <c r="OMC208" s="627"/>
      <c r="OMD208" s="627"/>
      <c r="OME208" s="627"/>
      <c r="OMF208" s="627"/>
      <c r="OMG208" s="627"/>
      <c r="OMH208" s="627"/>
      <c r="OMI208" s="627"/>
      <c r="OMJ208" s="627"/>
      <c r="OMK208" s="627"/>
      <c r="OML208" s="627"/>
      <c r="OMM208" s="627"/>
      <c r="OMN208" s="627"/>
      <c r="OMO208" s="627"/>
      <c r="OMP208" s="627"/>
      <c r="OMQ208" s="627"/>
      <c r="OMR208" s="627"/>
      <c r="OMS208" s="627"/>
      <c r="OMT208" s="627"/>
      <c r="OMU208" s="627"/>
      <c r="OMV208" s="627"/>
      <c r="OMW208" s="627"/>
      <c r="OMX208" s="627"/>
      <c r="OMY208" s="627"/>
      <c r="OMZ208" s="627"/>
      <c r="ONA208" s="627"/>
      <c r="ONB208" s="627"/>
      <c r="ONC208" s="627"/>
      <c r="OND208" s="627"/>
      <c r="ONE208" s="627"/>
      <c r="ONF208" s="627"/>
      <c r="ONG208" s="627"/>
      <c r="ONH208" s="627"/>
      <c r="ONI208" s="627"/>
      <c r="ONJ208" s="627"/>
      <c r="ONK208" s="627"/>
      <c r="ONL208" s="627"/>
      <c r="ONM208" s="627"/>
      <c r="ONN208" s="627"/>
      <c r="ONO208" s="627"/>
      <c r="ONP208" s="627"/>
      <c r="ONQ208" s="627"/>
      <c r="ONR208" s="627"/>
      <c r="ONS208" s="627"/>
      <c r="ONT208" s="627"/>
      <c r="ONU208" s="627"/>
      <c r="ONV208" s="627"/>
      <c r="ONW208" s="627"/>
      <c r="ONX208" s="627"/>
      <c r="ONY208" s="627"/>
      <c r="ONZ208" s="627"/>
      <c r="OOA208" s="627"/>
      <c r="OOB208" s="627"/>
      <c r="OOC208" s="627"/>
      <c r="OOD208" s="627"/>
      <c r="OOE208" s="627"/>
      <c r="OOF208" s="627"/>
      <c r="OOG208" s="627"/>
      <c r="OOH208" s="627"/>
      <c r="OOI208" s="627"/>
      <c r="OOJ208" s="627"/>
      <c r="OOK208" s="627"/>
      <c r="OOL208" s="627"/>
      <c r="OOM208" s="627"/>
      <c r="OON208" s="627"/>
      <c r="OOO208" s="627"/>
      <c r="OOP208" s="627"/>
      <c r="OOQ208" s="627"/>
      <c r="OOR208" s="627"/>
      <c r="OOS208" s="627"/>
      <c r="OOT208" s="627"/>
      <c r="OOU208" s="627"/>
      <c r="OOV208" s="627"/>
      <c r="OOW208" s="627"/>
      <c r="OOX208" s="627"/>
      <c r="OOY208" s="627"/>
      <c r="OOZ208" s="627"/>
      <c r="OPA208" s="627"/>
      <c r="OPB208" s="627"/>
      <c r="OPC208" s="627"/>
      <c r="OPD208" s="627"/>
      <c r="OPE208" s="627"/>
      <c r="OPF208" s="627"/>
      <c r="OPG208" s="627"/>
      <c r="OPH208" s="627"/>
      <c r="OPI208" s="627"/>
      <c r="OPJ208" s="627"/>
      <c r="OPK208" s="627"/>
      <c r="OPL208" s="627"/>
      <c r="OPM208" s="627"/>
      <c r="OPN208" s="627"/>
      <c r="OPO208" s="627"/>
      <c r="OPP208" s="627"/>
      <c r="OPQ208" s="627"/>
      <c r="OPR208" s="627"/>
      <c r="OPS208" s="627"/>
      <c r="OPT208" s="627"/>
      <c r="OPU208" s="627"/>
      <c r="OPV208" s="627"/>
      <c r="OPW208" s="627"/>
      <c r="OPX208" s="627"/>
      <c r="OPY208" s="627"/>
      <c r="OPZ208" s="627"/>
      <c r="OQA208" s="627"/>
      <c r="OQB208" s="627"/>
      <c r="OQC208" s="627"/>
      <c r="OQD208" s="627"/>
      <c r="OQE208" s="627"/>
      <c r="OQF208" s="627"/>
      <c r="OQG208" s="627"/>
      <c r="OQH208" s="627"/>
      <c r="OQI208" s="627"/>
      <c r="OQJ208" s="627"/>
      <c r="OQK208" s="627"/>
      <c r="OQL208" s="627"/>
      <c r="OQM208" s="627"/>
      <c r="OQN208" s="627"/>
      <c r="OQO208" s="627"/>
      <c r="OQP208" s="627"/>
      <c r="OQQ208" s="627"/>
      <c r="OQR208" s="627"/>
      <c r="OQS208" s="627"/>
      <c r="OQT208" s="627"/>
      <c r="OQU208" s="627"/>
      <c r="OQV208" s="627"/>
      <c r="OQW208" s="627"/>
      <c r="OQX208" s="627"/>
      <c r="OQY208" s="627"/>
      <c r="OQZ208" s="627"/>
      <c r="ORA208" s="627"/>
      <c r="ORB208" s="627"/>
      <c r="ORC208" s="627"/>
      <c r="ORD208" s="627"/>
      <c r="ORE208" s="627"/>
      <c r="ORF208" s="627"/>
      <c r="ORG208" s="627"/>
      <c r="ORH208" s="627"/>
      <c r="ORI208" s="627"/>
      <c r="ORJ208" s="627"/>
      <c r="ORK208" s="627"/>
      <c r="ORL208" s="627"/>
      <c r="ORM208" s="627"/>
      <c r="ORN208" s="627"/>
      <c r="ORO208" s="627"/>
      <c r="ORP208" s="627"/>
      <c r="ORQ208" s="627"/>
      <c r="ORR208" s="627"/>
      <c r="ORS208" s="627"/>
      <c r="ORT208" s="627"/>
      <c r="ORU208" s="627"/>
      <c r="ORV208" s="627"/>
      <c r="ORW208" s="627"/>
      <c r="ORX208" s="627"/>
      <c r="ORY208" s="627"/>
      <c r="ORZ208" s="627"/>
      <c r="OSA208" s="627"/>
      <c r="OSB208" s="627"/>
      <c r="OSC208" s="627"/>
      <c r="OSD208" s="627"/>
      <c r="OSE208" s="627"/>
      <c r="OSF208" s="627"/>
      <c r="OSG208" s="627"/>
      <c r="OSH208" s="627"/>
      <c r="OSI208" s="627"/>
      <c r="OSJ208" s="627"/>
      <c r="OSK208" s="627"/>
      <c r="OSL208" s="627"/>
      <c r="OSM208" s="627"/>
      <c r="OSN208" s="627"/>
      <c r="OSO208" s="627"/>
      <c r="OSP208" s="627"/>
      <c r="OSQ208" s="627"/>
      <c r="OSR208" s="627"/>
      <c r="OSS208" s="627"/>
      <c r="OST208" s="627"/>
      <c r="OSU208" s="627"/>
      <c r="OSV208" s="627"/>
      <c r="OSW208" s="627"/>
      <c r="OSX208" s="627"/>
      <c r="OSY208" s="627"/>
      <c r="OSZ208" s="627"/>
      <c r="OTA208" s="627"/>
      <c r="OTB208" s="627"/>
      <c r="OTC208" s="627"/>
      <c r="OTD208" s="627"/>
      <c r="OTE208" s="627"/>
      <c r="OTF208" s="627"/>
      <c r="OTG208" s="627"/>
      <c r="OTH208" s="627"/>
      <c r="OTI208" s="627"/>
      <c r="OTJ208" s="627"/>
      <c r="OTK208" s="627"/>
      <c r="OTL208" s="627"/>
      <c r="OTM208" s="627"/>
      <c r="OTN208" s="627"/>
      <c r="OTO208" s="627"/>
      <c r="OTP208" s="627"/>
      <c r="OTQ208" s="627"/>
      <c r="OTR208" s="627"/>
      <c r="OTS208" s="627"/>
      <c r="OTT208" s="627"/>
      <c r="OTU208" s="627"/>
      <c r="OTV208" s="627"/>
      <c r="OTW208" s="627"/>
      <c r="OTX208" s="627"/>
      <c r="OTY208" s="627"/>
      <c r="OTZ208" s="627"/>
      <c r="OUA208" s="627"/>
      <c r="OUB208" s="627"/>
      <c r="OUC208" s="627"/>
      <c r="OUD208" s="627"/>
      <c r="OUE208" s="627"/>
      <c r="OUF208" s="627"/>
      <c r="OUG208" s="627"/>
      <c r="OUH208" s="627"/>
      <c r="OUI208" s="627"/>
      <c r="OUJ208" s="627"/>
      <c r="OUK208" s="627"/>
      <c r="OUL208" s="627"/>
      <c r="OUM208" s="627"/>
      <c r="OUN208" s="627"/>
      <c r="OUO208" s="627"/>
      <c r="OUP208" s="627"/>
      <c r="OUQ208" s="627"/>
      <c r="OUR208" s="627"/>
      <c r="OUS208" s="627"/>
      <c r="OUT208" s="627"/>
      <c r="OUU208" s="627"/>
      <c r="OUV208" s="627"/>
      <c r="OUW208" s="627"/>
      <c r="OUX208" s="627"/>
      <c r="OUY208" s="627"/>
      <c r="OUZ208" s="627"/>
      <c r="OVA208" s="627"/>
      <c r="OVB208" s="627"/>
      <c r="OVC208" s="627"/>
      <c r="OVD208" s="627"/>
      <c r="OVE208" s="627"/>
      <c r="OVF208" s="627"/>
      <c r="OVG208" s="627"/>
      <c r="OVH208" s="627"/>
      <c r="OVI208" s="627"/>
      <c r="OVJ208" s="627"/>
      <c r="OVK208" s="627"/>
      <c r="OVL208" s="627"/>
      <c r="OVM208" s="627"/>
      <c r="OVN208" s="627"/>
      <c r="OVO208" s="627"/>
      <c r="OVP208" s="627"/>
      <c r="OVQ208" s="627"/>
      <c r="OVR208" s="627"/>
      <c r="OVS208" s="627"/>
      <c r="OVT208" s="627"/>
      <c r="OVU208" s="627"/>
      <c r="OVV208" s="627"/>
      <c r="OVW208" s="627"/>
      <c r="OVX208" s="627"/>
      <c r="OVY208" s="627"/>
      <c r="OVZ208" s="627"/>
      <c r="OWA208" s="627"/>
      <c r="OWB208" s="627"/>
      <c r="OWC208" s="627"/>
      <c r="OWD208" s="627"/>
      <c r="OWE208" s="627"/>
      <c r="OWF208" s="627"/>
      <c r="OWG208" s="627"/>
      <c r="OWH208" s="627"/>
      <c r="OWI208" s="627"/>
      <c r="OWJ208" s="627"/>
      <c r="OWK208" s="627"/>
      <c r="OWL208" s="627"/>
      <c r="OWM208" s="627"/>
      <c r="OWN208" s="627"/>
      <c r="OWO208" s="627"/>
      <c r="OWP208" s="627"/>
      <c r="OWQ208" s="627"/>
      <c r="OWR208" s="627"/>
      <c r="OWS208" s="627"/>
      <c r="OWT208" s="627"/>
      <c r="OWU208" s="627"/>
      <c r="OWV208" s="627"/>
      <c r="OWW208" s="627"/>
      <c r="OWX208" s="627"/>
      <c r="OWY208" s="627"/>
      <c r="OWZ208" s="627"/>
      <c r="OXA208" s="627"/>
      <c r="OXB208" s="627"/>
      <c r="OXC208" s="627"/>
      <c r="OXD208" s="627"/>
      <c r="OXE208" s="627"/>
      <c r="OXF208" s="627"/>
      <c r="OXG208" s="627"/>
      <c r="OXH208" s="627"/>
      <c r="OXI208" s="627"/>
      <c r="OXJ208" s="627"/>
      <c r="OXK208" s="627"/>
      <c r="OXL208" s="627"/>
      <c r="OXM208" s="627"/>
      <c r="OXN208" s="627"/>
      <c r="OXO208" s="627"/>
      <c r="OXP208" s="627"/>
      <c r="OXQ208" s="627"/>
      <c r="OXR208" s="627"/>
      <c r="OXS208" s="627"/>
      <c r="OXT208" s="627"/>
      <c r="OXU208" s="627"/>
      <c r="OXV208" s="627"/>
      <c r="OXW208" s="627"/>
      <c r="OXX208" s="627"/>
      <c r="OXY208" s="627"/>
      <c r="OXZ208" s="627"/>
      <c r="OYA208" s="627"/>
      <c r="OYB208" s="627"/>
      <c r="OYC208" s="627"/>
      <c r="OYD208" s="627"/>
      <c r="OYE208" s="627"/>
      <c r="OYF208" s="627"/>
      <c r="OYG208" s="627"/>
      <c r="OYH208" s="627"/>
      <c r="OYI208" s="627"/>
      <c r="OYJ208" s="627"/>
      <c r="OYK208" s="627"/>
      <c r="OYL208" s="627"/>
      <c r="OYM208" s="627"/>
      <c r="OYN208" s="627"/>
      <c r="OYO208" s="627"/>
      <c r="OYP208" s="627"/>
      <c r="OYQ208" s="627"/>
      <c r="OYR208" s="627"/>
      <c r="OYS208" s="627"/>
      <c r="OYT208" s="627"/>
      <c r="OYU208" s="627"/>
      <c r="OYV208" s="627"/>
      <c r="OYW208" s="627"/>
      <c r="OYX208" s="627"/>
      <c r="OYY208" s="627"/>
      <c r="OYZ208" s="627"/>
      <c r="OZA208" s="627"/>
      <c r="OZB208" s="627"/>
      <c r="OZC208" s="627"/>
      <c r="OZD208" s="627"/>
      <c r="OZE208" s="627"/>
      <c r="OZF208" s="627"/>
      <c r="OZG208" s="627"/>
      <c r="OZH208" s="627"/>
      <c r="OZI208" s="627"/>
      <c r="OZJ208" s="627"/>
      <c r="OZK208" s="627"/>
      <c r="OZL208" s="627"/>
      <c r="OZM208" s="627"/>
      <c r="OZN208" s="627"/>
      <c r="OZO208" s="627"/>
      <c r="OZP208" s="627"/>
      <c r="OZQ208" s="627"/>
      <c r="OZR208" s="627"/>
      <c r="OZS208" s="627"/>
      <c r="OZT208" s="627"/>
      <c r="OZU208" s="627"/>
      <c r="OZV208" s="627"/>
      <c r="OZW208" s="627"/>
      <c r="OZX208" s="627"/>
      <c r="OZY208" s="627"/>
      <c r="OZZ208" s="627"/>
      <c r="PAA208" s="627"/>
      <c r="PAB208" s="627"/>
      <c r="PAC208" s="627"/>
      <c r="PAD208" s="627"/>
      <c r="PAE208" s="627"/>
      <c r="PAF208" s="627"/>
      <c r="PAG208" s="627"/>
      <c r="PAH208" s="627"/>
      <c r="PAI208" s="627"/>
      <c r="PAJ208" s="627"/>
      <c r="PAK208" s="627"/>
      <c r="PAL208" s="627"/>
      <c r="PAM208" s="627"/>
      <c r="PAN208" s="627"/>
      <c r="PAO208" s="627"/>
      <c r="PAP208" s="627"/>
      <c r="PAQ208" s="627"/>
      <c r="PAR208" s="627"/>
      <c r="PAS208" s="627"/>
      <c r="PAT208" s="627"/>
      <c r="PAU208" s="627"/>
      <c r="PAV208" s="627"/>
      <c r="PAW208" s="627"/>
      <c r="PAX208" s="627"/>
      <c r="PAY208" s="627"/>
      <c r="PAZ208" s="627"/>
      <c r="PBA208" s="627"/>
      <c r="PBB208" s="627"/>
      <c r="PBC208" s="627"/>
      <c r="PBD208" s="627"/>
      <c r="PBE208" s="627"/>
      <c r="PBF208" s="627"/>
      <c r="PBG208" s="627"/>
      <c r="PBH208" s="627"/>
      <c r="PBI208" s="627"/>
      <c r="PBJ208" s="627"/>
      <c r="PBK208" s="627"/>
      <c r="PBL208" s="627"/>
      <c r="PBM208" s="627"/>
      <c r="PBN208" s="627"/>
      <c r="PBO208" s="627"/>
      <c r="PBP208" s="627"/>
      <c r="PBQ208" s="627"/>
      <c r="PBR208" s="627"/>
      <c r="PBS208" s="627"/>
      <c r="PBT208" s="627"/>
      <c r="PBU208" s="627"/>
      <c r="PBV208" s="627"/>
      <c r="PBW208" s="627"/>
      <c r="PBX208" s="627"/>
      <c r="PBY208" s="627"/>
      <c r="PBZ208" s="627"/>
      <c r="PCA208" s="627"/>
      <c r="PCB208" s="627"/>
      <c r="PCC208" s="627"/>
      <c r="PCD208" s="627"/>
      <c r="PCE208" s="627"/>
      <c r="PCF208" s="627"/>
      <c r="PCG208" s="627"/>
      <c r="PCH208" s="627"/>
      <c r="PCI208" s="627"/>
      <c r="PCJ208" s="627"/>
      <c r="PCK208" s="627"/>
      <c r="PCL208" s="627"/>
      <c r="PCM208" s="627"/>
      <c r="PCN208" s="627"/>
      <c r="PCO208" s="627"/>
      <c r="PCP208" s="627"/>
      <c r="PCQ208" s="627"/>
      <c r="PCR208" s="627"/>
      <c r="PCS208" s="627"/>
      <c r="PCT208" s="627"/>
      <c r="PCU208" s="627"/>
      <c r="PCV208" s="627"/>
      <c r="PCW208" s="627"/>
      <c r="PCX208" s="627"/>
      <c r="PCY208" s="627"/>
      <c r="PCZ208" s="627"/>
      <c r="PDA208" s="627"/>
      <c r="PDB208" s="627"/>
      <c r="PDC208" s="627"/>
      <c r="PDD208" s="627"/>
      <c r="PDE208" s="627"/>
      <c r="PDF208" s="627"/>
      <c r="PDG208" s="627"/>
      <c r="PDH208" s="627"/>
      <c r="PDI208" s="627"/>
      <c r="PDJ208" s="627"/>
      <c r="PDK208" s="627"/>
      <c r="PDL208" s="627"/>
      <c r="PDM208" s="627"/>
      <c r="PDN208" s="627"/>
      <c r="PDO208" s="627"/>
      <c r="PDP208" s="627"/>
      <c r="PDQ208" s="627"/>
      <c r="PDR208" s="627"/>
      <c r="PDS208" s="627"/>
      <c r="PDT208" s="627"/>
      <c r="PDU208" s="627"/>
      <c r="PDV208" s="627"/>
      <c r="PDW208" s="627"/>
      <c r="PDX208" s="627"/>
      <c r="PDY208" s="627"/>
      <c r="PDZ208" s="627"/>
      <c r="PEA208" s="627"/>
      <c r="PEB208" s="627"/>
      <c r="PEC208" s="627"/>
      <c r="PED208" s="627"/>
      <c r="PEE208" s="627"/>
      <c r="PEF208" s="627"/>
      <c r="PEG208" s="627"/>
      <c r="PEH208" s="627"/>
      <c r="PEI208" s="627"/>
      <c r="PEJ208" s="627"/>
      <c r="PEK208" s="627"/>
      <c r="PEL208" s="627"/>
      <c r="PEM208" s="627"/>
      <c r="PEN208" s="627"/>
      <c r="PEO208" s="627"/>
      <c r="PEP208" s="627"/>
      <c r="PEQ208" s="627"/>
      <c r="PER208" s="627"/>
      <c r="PES208" s="627"/>
      <c r="PET208" s="627"/>
      <c r="PEU208" s="627"/>
      <c r="PEV208" s="627"/>
      <c r="PEW208" s="627"/>
      <c r="PEX208" s="627"/>
      <c r="PEY208" s="627"/>
      <c r="PEZ208" s="627"/>
      <c r="PFA208" s="627"/>
      <c r="PFB208" s="627"/>
      <c r="PFC208" s="627"/>
      <c r="PFD208" s="627"/>
      <c r="PFE208" s="627"/>
      <c r="PFF208" s="627"/>
      <c r="PFG208" s="627"/>
      <c r="PFH208" s="627"/>
      <c r="PFI208" s="627"/>
      <c r="PFJ208" s="627"/>
      <c r="PFK208" s="627"/>
      <c r="PFL208" s="627"/>
      <c r="PFM208" s="627"/>
      <c r="PFN208" s="627"/>
      <c r="PFO208" s="627"/>
      <c r="PFP208" s="627"/>
      <c r="PFQ208" s="627"/>
      <c r="PFR208" s="627"/>
      <c r="PFS208" s="627"/>
      <c r="PFT208" s="627"/>
      <c r="PFU208" s="627"/>
      <c r="PFV208" s="627"/>
      <c r="PFW208" s="627"/>
      <c r="PFX208" s="627"/>
      <c r="PFY208" s="627"/>
      <c r="PFZ208" s="627"/>
      <c r="PGA208" s="627"/>
      <c r="PGB208" s="627"/>
      <c r="PGC208" s="627"/>
      <c r="PGD208" s="627"/>
      <c r="PGE208" s="627"/>
      <c r="PGF208" s="627"/>
      <c r="PGG208" s="627"/>
      <c r="PGH208" s="627"/>
      <c r="PGI208" s="627"/>
      <c r="PGJ208" s="627"/>
      <c r="PGK208" s="627"/>
      <c r="PGL208" s="627"/>
      <c r="PGM208" s="627"/>
      <c r="PGN208" s="627"/>
      <c r="PGO208" s="627"/>
      <c r="PGP208" s="627"/>
      <c r="PGQ208" s="627"/>
      <c r="PGR208" s="627"/>
      <c r="PGS208" s="627"/>
      <c r="PGT208" s="627"/>
      <c r="PGU208" s="627"/>
      <c r="PGV208" s="627"/>
      <c r="PGW208" s="627"/>
      <c r="PGX208" s="627"/>
      <c r="PGY208" s="627"/>
      <c r="PGZ208" s="627"/>
      <c r="PHA208" s="627"/>
      <c r="PHB208" s="627"/>
      <c r="PHC208" s="627"/>
      <c r="PHD208" s="627"/>
      <c r="PHE208" s="627"/>
      <c r="PHF208" s="627"/>
      <c r="PHG208" s="627"/>
      <c r="PHH208" s="627"/>
      <c r="PHI208" s="627"/>
      <c r="PHJ208" s="627"/>
      <c r="PHK208" s="627"/>
      <c r="PHL208" s="627"/>
      <c r="PHM208" s="627"/>
      <c r="PHN208" s="627"/>
      <c r="PHO208" s="627"/>
      <c r="PHP208" s="627"/>
      <c r="PHQ208" s="627"/>
      <c r="PHR208" s="627"/>
      <c r="PHS208" s="627"/>
      <c r="PHT208" s="627"/>
      <c r="PHU208" s="627"/>
      <c r="PHV208" s="627"/>
      <c r="PHW208" s="627"/>
      <c r="PHX208" s="627"/>
      <c r="PHY208" s="627"/>
      <c r="PHZ208" s="627"/>
      <c r="PIA208" s="627"/>
      <c r="PIB208" s="627"/>
      <c r="PIC208" s="627"/>
      <c r="PID208" s="627"/>
      <c r="PIE208" s="627"/>
      <c r="PIF208" s="627"/>
      <c r="PIG208" s="627"/>
      <c r="PIH208" s="627"/>
      <c r="PII208" s="627"/>
      <c r="PIJ208" s="627"/>
      <c r="PIK208" s="627"/>
      <c r="PIL208" s="627"/>
      <c r="PIM208" s="627"/>
      <c r="PIN208" s="627"/>
      <c r="PIO208" s="627"/>
      <c r="PIP208" s="627"/>
      <c r="PIQ208" s="627"/>
      <c r="PIR208" s="627"/>
      <c r="PIS208" s="627"/>
      <c r="PIT208" s="627"/>
      <c r="PIU208" s="627"/>
      <c r="PIV208" s="627"/>
      <c r="PIW208" s="627"/>
      <c r="PIX208" s="627"/>
      <c r="PIY208" s="627"/>
      <c r="PIZ208" s="627"/>
      <c r="PJA208" s="627"/>
      <c r="PJB208" s="627"/>
      <c r="PJC208" s="627"/>
      <c r="PJD208" s="627"/>
      <c r="PJE208" s="627"/>
      <c r="PJF208" s="627"/>
      <c r="PJG208" s="627"/>
      <c r="PJH208" s="627"/>
      <c r="PJI208" s="627"/>
      <c r="PJJ208" s="627"/>
      <c r="PJK208" s="627"/>
      <c r="PJL208" s="627"/>
      <c r="PJM208" s="627"/>
      <c r="PJN208" s="627"/>
      <c r="PJO208" s="627"/>
      <c r="PJP208" s="627"/>
      <c r="PJQ208" s="627"/>
      <c r="PJR208" s="627"/>
      <c r="PJS208" s="627"/>
      <c r="PJT208" s="627"/>
      <c r="PJU208" s="627"/>
      <c r="PJV208" s="627"/>
      <c r="PJW208" s="627"/>
      <c r="PJX208" s="627"/>
      <c r="PJY208" s="627"/>
      <c r="PJZ208" s="627"/>
      <c r="PKA208" s="627"/>
      <c r="PKB208" s="627"/>
      <c r="PKC208" s="627"/>
      <c r="PKD208" s="627"/>
      <c r="PKE208" s="627"/>
      <c r="PKF208" s="627"/>
      <c r="PKG208" s="627"/>
      <c r="PKH208" s="627"/>
      <c r="PKI208" s="627"/>
      <c r="PKJ208" s="627"/>
      <c r="PKK208" s="627"/>
      <c r="PKL208" s="627"/>
      <c r="PKM208" s="627"/>
      <c r="PKN208" s="627"/>
      <c r="PKO208" s="627"/>
      <c r="PKP208" s="627"/>
      <c r="PKQ208" s="627"/>
      <c r="PKR208" s="627"/>
      <c r="PKS208" s="627"/>
      <c r="PKT208" s="627"/>
      <c r="PKU208" s="627"/>
      <c r="PKV208" s="627"/>
      <c r="PKW208" s="627"/>
      <c r="PKX208" s="627"/>
      <c r="PKY208" s="627"/>
      <c r="PKZ208" s="627"/>
      <c r="PLA208" s="627"/>
      <c r="PLB208" s="627"/>
      <c r="PLC208" s="627"/>
      <c r="PLD208" s="627"/>
      <c r="PLE208" s="627"/>
      <c r="PLF208" s="627"/>
      <c r="PLG208" s="627"/>
      <c r="PLH208" s="627"/>
      <c r="PLI208" s="627"/>
      <c r="PLJ208" s="627"/>
      <c r="PLK208" s="627"/>
      <c r="PLL208" s="627"/>
      <c r="PLM208" s="627"/>
      <c r="PLN208" s="627"/>
      <c r="PLO208" s="627"/>
      <c r="PLP208" s="627"/>
      <c r="PLQ208" s="627"/>
      <c r="PLR208" s="627"/>
      <c r="PLS208" s="627"/>
      <c r="PLT208" s="627"/>
      <c r="PLU208" s="627"/>
      <c r="PLV208" s="627"/>
      <c r="PLW208" s="627"/>
      <c r="PLX208" s="627"/>
      <c r="PLY208" s="627"/>
      <c r="PLZ208" s="627"/>
      <c r="PMA208" s="627"/>
      <c r="PMB208" s="627"/>
      <c r="PMC208" s="627"/>
      <c r="PMD208" s="627"/>
      <c r="PME208" s="627"/>
      <c r="PMF208" s="627"/>
      <c r="PMG208" s="627"/>
      <c r="PMH208" s="627"/>
      <c r="PMI208" s="627"/>
      <c r="PMJ208" s="627"/>
      <c r="PMK208" s="627"/>
      <c r="PML208" s="627"/>
      <c r="PMM208" s="627"/>
      <c r="PMN208" s="627"/>
      <c r="PMO208" s="627"/>
      <c r="PMP208" s="627"/>
      <c r="PMQ208" s="627"/>
      <c r="PMR208" s="627"/>
      <c r="PMS208" s="627"/>
      <c r="PMT208" s="627"/>
      <c r="PMU208" s="627"/>
      <c r="PMV208" s="627"/>
      <c r="PMW208" s="627"/>
      <c r="PMX208" s="627"/>
      <c r="PMY208" s="627"/>
      <c r="PMZ208" s="627"/>
      <c r="PNA208" s="627"/>
      <c r="PNB208" s="627"/>
      <c r="PNC208" s="627"/>
      <c r="PND208" s="627"/>
      <c r="PNE208" s="627"/>
      <c r="PNF208" s="627"/>
      <c r="PNG208" s="627"/>
      <c r="PNH208" s="627"/>
      <c r="PNI208" s="627"/>
      <c r="PNJ208" s="627"/>
      <c r="PNK208" s="627"/>
      <c r="PNL208" s="627"/>
      <c r="PNM208" s="627"/>
      <c r="PNN208" s="627"/>
      <c r="PNO208" s="627"/>
      <c r="PNP208" s="627"/>
      <c r="PNQ208" s="627"/>
      <c r="PNR208" s="627"/>
      <c r="PNS208" s="627"/>
      <c r="PNT208" s="627"/>
      <c r="PNU208" s="627"/>
      <c r="PNV208" s="627"/>
      <c r="PNW208" s="627"/>
      <c r="PNX208" s="627"/>
      <c r="PNY208" s="627"/>
      <c r="PNZ208" s="627"/>
      <c r="POA208" s="627"/>
      <c r="POB208" s="627"/>
      <c r="POC208" s="627"/>
      <c r="POD208" s="627"/>
      <c r="POE208" s="627"/>
      <c r="POF208" s="627"/>
      <c r="POG208" s="627"/>
      <c r="POH208" s="627"/>
      <c r="POI208" s="627"/>
      <c r="POJ208" s="627"/>
      <c r="POK208" s="627"/>
      <c r="POL208" s="627"/>
      <c r="POM208" s="627"/>
      <c r="PON208" s="627"/>
      <c r="POO208" s="627"/>
      <c r="POP208" s="627"/>
      <c r="POQ208" s="627"/>
      <c r="POR208" s="627"/>
      <c r="POS208" s="627"/>
      <c r="POT208" s="627"/>
      <c r="POU208" s="627"/>
      <c r="POV208" s="627"/>
      <c r="POW208" s="627"/>
      <c r="POX208" s="627"/>
      <c r="POY208" s="627"/>
      <c r="POZ208" s="627"/>
      <c r="PPA208" s="627"/>
      <c r="PPB208" s="627"/>
      <c r="PPC208" s="627"/>
      <c r="PPD208" s="627"/>
      <c r="PPE208" s="627"/>
      <c r="PPF208" s="627"/>
      <c r="PPG208" s="627"/>
      <c r="PPH208" s="627"/>
      <c r="PPI208" s="627"/>
      <c r="PPJ208" s="627"/>
      <c r="PPK208" s="627"/>
      <c r="PPL208" s="627"/>
      <c r="PPM208" s="627"/>
      <c r="PPN208" s="627"/>
      <c r="PPO208" s="627"/>
      <c r="PPP208" s="627"/>
      <c r="PPQ208" s="627"/>
      <c r="PPR208" s="627"/>
      <c r="PPS208" s="627"/>
      <c r="PPT208" s="627"/>
      <c r="PPU208" s="627"/>
      <c r="PPV208" s="627"/>
      <c r="PPW208" s="627"/>
      <c r="PPX208" s="627"/>
      <c r="PPY208" s="627"/>
      <c r="PPZ208" s="627"/>
      <c r="PQA208" s="627"/>
      <c r="PQB208" s="627"/>
      <c r="PQC208" s="627"/>
      <c r="PQD208" s="627"/>
      <c r="PQE208" s="627"/>
      <c r="PQF208" s="627"/>
      <c r="PQG208" s="627"/>
      <c r="PQH208" s="627"/>
      <c r="PQI208" s="627"/>
      <c r="PQJ208" s="627"/>
      <c r="PQK208" s="627"/>
      <c r="PQL208" s="627"/>
      <c r="PQM208" s="627"/>
      <c r="PQN208" s="627"/>
      <c r="PQO208" s="627"/>
      <c r="PQP208" s="627"/>
      <c r="PQQ208" s="627"/>
      <c r="PQR208" s="627"/>
      <c r="PQS208" s="627"/>
      <c r="PQT208" s="627"/>
      <c r="PQU208" s="627"/>
      <c r="PQV208" s="627"/>
      <c r="PQW208" s="627"/>
      <c r="PQX208" s="627"/>
      <c r="PQY208" s="627"/>
      <c r="PQZ208" s="627"/>
      <c r="PRA208" s="627"/>
      <c r="PRB208" s="627"/>
      <c r="PRC208" s="627"/>
      <c r="PRD208" s="627"/>
      <c r="PRE208" s="627"/>
      <c r="PRF208" s="627"/>
      <c r="PRG208" s="627"/>
      <c r="PRH208" s="627"/>
      <c r="PRI208" s="627"/>
      <c r="PRJ208" s="627"/>
      <c r="PRK208" s="627"/>
      <c r="PRL208" s="627"/>
      <c r="PRM208" s="627"/>
      <c r="PRN208" s="627"/>
      <c r="PRO208" s="627"/>
      <c r="PRP208" s="627"/>
      <c r="PRQ208" s="627"/>
      <c r="PRR208" s="627"/>
      <c r="PRS208" s="627"/>
      <c r="PRT208" s="627"/>
      <c r="PRU208" s="627"/>
      <c r="PRV208" s="627"/>
      <c r="PRW208" s="627"/>
      <c r="PRX208" s="627"/>
      <c r="PRY208" s="627"/>
      <c r="PRZ208" s="627"/>
      <c r="PSA208" s="627"/>
      <c r="PSB208" s="627"/>
      <c r="PSC208" s="627"/>
      <c r="PSD208" s="627"/>
      <c r="PSE208" s="627"/>
      <c r="PSF208" s="627"/>
      <c r="PSG208" s="627"/>
      <c r="PSH208" s="627"/>
      <c r="PSI208" s="627"/>
      <c r="PSJ208" s="627"/>
      <c r="PSK208" s="627"/>
      <c r="PSL208" s="627"/>
      <c r="PSM208" s="627"/>
      <c r="PSN208" s="627"/>
      <c r="PSO208" s="627"/>
      <c r="PSP208" s="627"/>
      <c r="PSQ208" s="627"/>
      <c r="PSR208" s="627"/>
      <c r="PSS208" s="627"/>
      <c r="PST208" s="627"/>
      <c r="PSU208" s="627"/>
      <c r="PSV208" s="627"/>
      <c r="PSW208" s="627"/>
      <c r="PSX208" s="627"/>
      <c r="PSY208" s="627"/>
      <c r="PSZ208" s="627"/>
      <c r="PTA208" s="627"/>
      <c r="PTB208" s="627"/>
      <c r="PTC208" s="627"/>
      <c r="PTD208" s="627"/>
      <c r="PTE208" s="627"/>
      <c r="PTF208" s="627"/>
      <c r="PTG208" s="627"/>
      <c r="PTH208" s="627"/>
      <c r="PTI208" s="627"/>
      <c r="PTJ208" s="627"/>
      <c r="PTK208" s="627"/>
      <c r="PTL208" s="627"/>
      <c r="PTM208" s="627"/>
      <c r="PTN208" s="627"/>
      <c r="PTO208" s="627"/>
      <c r="PTP208" s="627"/>
      <c r="PTQ208" s="627"/>
      <c r="PTR208" s="627"/>
      <c r="PTS208" s="627"/>
      <c r="PTT208" s="627"/>
      <c r="PTU208" s="627"/>
      <c r="PTV208" s="627"/>
      <c r="PTW208" s="627"/>
      <c r="PTX208" s="627"/>
      <c r="PTY208" s="627"/>
      <c r="PTZ208" s="627"/>
      <c r="PUA208" s="627"/>
      <c r="PUB208" s="627"/>
      <c r="PUC208" s="627"/>
      <c r="PUD208" s="627"/>
      <c r="PUE208" s="627"/>
      <c r="PUF208" s="627"/>
      <c r="PUG208" s="627"/>
      <c r="PUH208" s="627"/>
      <c r="PUI208" s="627"/>
      <c r="PUJ208" s="627"/>
      <c r="PUK208" s="627"/>
      <c r="PUL208" s="627"/>
      <c r="PUM208" s="627"/>
      <c r="PUN208" s="627"/>
      <c r="PUO208" s="627"/>
      <c r="PUP208" s="627"/>
      <c r="PUQ208" s="627"/>
      <c r="PUR208" s="627"/>
      <c r="PUS208" s="627"/>
      <c r="PUT208" s="627"/>
      <c r="PUU208" s="627"/>
      <c r="PUV208" s="627"/>
      <c r="PUW208" s="627"/>
      <c r="PUX208" s="627"/>
      <c r="PUY208" s="627"/>
      <c r="PUZ208" s="627"/>
      <c r="PVA208" s="627"/>
      <c r="PVB208" s="627"/>
      <c r="PVC208" s="627"/>
      <c r="PVD208" s="627"/>
      <c r="PVE208" s="627"/>
      <c r="PVF208" s="627"/>
      <c r="PVG208" s="627"/>
      <c r="PVH208" s="627"/>
      <c r="PVI208" s="627"/>
      <c r="PVJ208" s="627"/>
      <c r="PVK208" s="627"/>
      <c r="PVL208" s="627"/>
      <c r="PVM208" s="627"/>
      <c r="PVN208" s="627"/>
      <c r="PVO208" s="627"/>
      <c r="PVP208" s="627"/>
      <c r="PVQ208" s="627"/>
      <c r="PVR208" s="627"/>
      <c r="PVS208" s="627"/>
      <c r="PVT208" s="627"/>
      <c r="PVU208" s="627"/>
      <c r="PVV208" s="627"/>
      <c r="PVW208" s="627"/>
      <c r="PVX208" s="627"/>
      <c r="PVY208" s="627"/>
      <c r="PVZ208" s="627"/>
      <c r="PWA208" s="627"/>
      <c r="PWB208" s="627"/>
      <c r="PWC208" s="627"/>
      <c r="PWD208" s="627"/>
      <c r="PWE208" s="627"/>
      <c r="PWF208" s="627"/>
      <c r="PWG208" s="627"/>
      <c r="PWH208" s="627"/>
      <c r="PWI208" s="627"/>
      <c r="PWJ208" s="627"/>
      <c r="PWK208" s="627"/>
      <c r="PWL208" s="627"/>
      <c r="PWM208" s="627"/>
      <c r="PWN208" s="627"/>
      <c r="PWO208" s="627"/>
      <c r="PWP208" s="627"/>
      <c r="PWQ208" s="627"/>
      <c r="PWR208" s="627"/>
      <c r="PWS208" s="627"/>
      <c r="PWT208" s="627"/>
      <c r="PWU208" s="627"/>
      <c r="PWV208" s="627"/>
      <c r="PWW208" s="627"/>
      <c r="PWX208" s="627"/>
      <c r="PWY208" s="627"/>
      <c r="PWZ208" s="627"/>
      <c r="PXA208" s="627"/>
      <c r="PXB208" s="627"/>
      <c r="PXC208" s="627"/>
      <c r="PXD208" s="627"/>
      <c r="PXE208" s="627"/>
      <c r="PXF208" s="627"/>
      <c r="PXG208" s="627"/>
      <c r="PXH208" s="627"/>
      <c r="PXI208" s="627"/>
      <c r="PXJ208" s="627"/>
      <c r="PXK208" s="627"/>
      <c r="PXL208" s="627"/>
      <c r="PXM208" s="627"/>
      <c r="PXN208" s="627"/>
      <c r="PXO208" s="627"/>
      <c r="PXP208" s="627"/>
      <c r="PXQ208" s="627"/>
      <c r="PXR208" s="627"/>
      <c r="PXS208" s="627"/>
      <c r="PXT208" s="627"/>
      <c r="PXU208" s="627"/>
      <c r="PXV208" s="627"/>
      <c r="PXW208" s="627"/>
      <c r="PXX208" s="627"/>
      <c r="PXY208" s="627"/>
      <c r="PXZ208" s="627"/>
      <c r="PYA208" s="627"/>
      <c r="PYB208" s="627"/>
      <c r="PYC208" s="627"/>
      <c r="PYD208" s="627"/>
      <c r="PYE208" s="627"/>
      <c r="PYF208" s="627"/>
      <c r="PYG208" s="627"/>
      <c r="PYH208" s="627"/>
      <c r="PYI208" s="627"/>
      <c r="PYJ208" s="627"/>
      <c r="PYK208" s="627"/>
      <c r="PYL208" s="627"/>
      <c r="PYM208" s="627"/>
      <c r="PYN208" s="627"/>
      <c r="PYO208" s="627"/>
      <c r="PYP208" s="627"/>
      <c r="PYQ208" s="627"/>
      <c r="PYR208" s="627"/>
      <c r="PYS208" s="627"/>
      <c r="PYT208" s="627"/>
      <c r="PYU208" s="627"/>
      <c r="PYV208" s="627"/>
      <c r="PYW208" s="627"/>
      <c r="PYX208" s="627"/>
      <c r="PYY208" s="627"/>
      <c r="PYZ208" s="627"/>
      <c r="PZA208" s="627"/>
      <c r="PZB208" s="627"/>
      <c r="PZC208" s="627"/>
      <c r="PZD208" s="627"/>
      <c r="PZE208" s="627"/>
      <c r="PZF208" s="627"/>
      <c r="PZG208" s="627"/>
      <c r="PZH208" s="627"/>
      <c r="PZI208" s="627"/>
      <c r="PZJ208" s="627"/>
      <c r="PZK208" s="627"/>
      <c r="PZL208" s="627"/>
      <c r="PZM208" s="627"/>
      <c r="PZN208" s="627"/>
      <c r="PZO208" s="627"/>
      <c r="PZP208" s="627"/>
      <c r="PZQ208" s="627"/>
      <c r="PZR208" s="627"/>
      <c r="PZS208" s="627"/>
      <c r="PZT208" s="627"/>
      <c r="PZU208" s="627"/>
      <c r="PZV208" s="627"/>
      <c r="PZW208" s="627"/>
      <c r="PZX208" s="627"/>
      <c r="PZY208" s="627"/>
      <c r="PZZ208" s="627"/>
      <c r="QAA208" s="627"/>
      <c r="QAB208" s="627"/>
      <c r="QAC208" s="627"/>
      <c r="QAD208" s="627"/>
      <c r="QAE208" s="627"/>
      <c r="QAF208" s="627"/>
      <c r="QAG208" s="627"/>
      <c r="QAH208" s="627"/>
      <c r="QAI208" s="627"/>
      <c r="QAJ208" s="627"/>
      <c r="QAK208" s="627"/>
      <c r="QAL208" s="627"/>
      <c r="QAM208" s="627"/>
      <c r="QAN208" s="627"/>
      <c r="QAO208" s="627"/>
      <c r="QAP208" s="627"/>
      <c r="QAQ208" s="627"/>
      <c r="QAR208" s="627"/>
      <c r="QAS208" s="627"/>
      <c r="QAT208" s="627"/>
      <c r="QAU208" s="627"/>
      <c r="QAV208" s="627"/>
      <c r="QAW208" s="627"/>
      <c r="QAX208" s="627"/>
      <c r="QAY208" s="627"/>
      <c r="QAZ208" s="627"/>
      <c r="QBA208" s="627"/>
      <c r="QBB208" s="627"/>
      <c r="QBC208" s="627"/>
      <c r="QBD208" s="627"/>
      <c r="QBE208" s="627"/>
      <c r="QBF208" s="627"/>
      <c r="QBG208" s="627"/>
      <c r="QBH208" s="627"/>
      <c r="QBI208" s="627"/>
      <c r="QBJ208" s="627"/>
      <c r="QBK208" s="627"/>
      <c r="QBL208" s="627"/>
      <c r="QBM208" s="627"/>
      <c r="QBN208" s="627"/>
      <c r="QBO208" s="627"/>
      <c r="QBP208" s="627"/>
      <c r="QBQ208" s="627"/>
      <c r="QBR208" s="627"/>
      <c r="QBS208" s="627"/>
      <c r="QBT208" s="627"/>
      <c r="QBU208" s="627"/>
      <c r="QBV208" s="627"/>
      <c r="QBW208" s="627"/>
      <c r="QBX208" s="627"/>
      <c r="QBY208" s="627"/>
      <c r="QBZ208" s="627"/>
      <c r="QCA208" s="627"/>
      <c r="QCB208" s="627"/>
      <c r="QCC208" s="627"/>
      <c r="QCD208" s="627"/>
      <c r="QCE208" s="627"/>
      <c r="QCF208" s="627"/>
      <c r="QCG208" s="627"/>
      <c r="QCH208" s="627"/>
      <c r="QCI208" s="627"/>
      <c r="QCJ208" s="627"/>
      <c r="QCK208" s="627"/>
      <c r="QCL208" s="627"/>
      <c r="QCM208" s="627"/>
      <c r="QCN208" s="627"/>
      <c r="QCO208" s="627"/>
      <c r="QCP208" s="627"/>
      <c r="QCQ208" s="627"/>
      <c r="QCR208" s="627"/>
      <c r="QCS208" s="627"/>
      <c r="QCT208" s="627"/>
      <c r="QCU208" s="627"/>
      <c r="QCV208" s="627"/>
      <c r="QCW208" s="627"/>
      <c r="QCX208" s="627"/>
      <c r="QCY208" s="627"/>
      <c r="QCZ208" s="627"/>
      <c r="QDA208" s="627"/>
      <c r="QDB208" s="627"/>
      <c r="QDC208" s="627"/>
      <c r="QDD208" s="627"/>
      <c r="QDE208" s="627"/>
      <c r="QDF208" s="627"/>
      <c r="QDG208" s="627"/>
      <c r="QDH208" s="627"/>
      <c r="QDI208" s="627"/>
      <c r="QDJ208" s="627"/>
      <c r="QDK208" s="627"/>
      <c r="QDL208" s="627"/>
      <c r="QDM208" s="627"/>
      <c r="QDN208" s="627"/>
      <c r="QDO208" s="627"/>
      <c r="QDP208" s="627"/>
      <c r="QDQ208" s="627"/>
      <c r="QDR208" s="627"/>
      <c r="QDS208" s="627"/>
      <c r="QDT208" s="627"/>
      <c r="QDU208" s="627"/>
      <c r="QDV208" s="627"/>
      <c r="QDW208" s="627"/>
      <c r="QDX208" s="627"/>
      <c r="QDY208" s="627"/>
      <c r="QDZ208" s="627"/>
      <c r="QEA208" s="627"/>
      <c r="QEB208" s="627"/>
      <c r="QEC208" s="627"/>
      <c r="QED208" s="627"/>
      <c r="QEE208" s="627"/>
      <c r="QEF208" s="627"/>
      <c r="QEG208" s="627"/>
      <c r="QEH208" s="627"/>
      <c r="QEI208" s="627"/>
      <c r="QEJ208" s="627"/>
      <c r="QEK208" s="627"/>
      <c r="QEL208" s="627"/>
      <c r="QEM208" s="627"/>
      <c r="QEN208" s="627"/>
      <c r="QEO208" s="627"/>
      <c r="QEP208" s="627"/>
      <c r="QEQ208" s="627"/>
      <c r="QER208" s="627"/>
      <c r="QES208" s="627"/>
      <c r="QET208" s="627"/>
      <c r="QEU208" s="627"/>
      <c r="QEV208" s="627"/>
      <c r="QEW208" s="627"/>
      <c r="QEX208" s="627"/>
      <c r="QEY208" s="627"/>
      <c r="QEZ208" s="627"/>
      <c r="QFA208" s="627"/>
      <c r="QFB208" s="627"/>
      <c r="QFC208" s="627"/>
      <c r="QFD208" s="627"/>
      <c r="QFE208" s="627"/>
      <c r="QFF208" s="627"/>
      <c r="QFG208" s="627"/>
      <c r="QFH208" s="627"/>
      <c r="QFI208" s="627"/>
      <c r="QFJ208" s="627"/>
      <c r="QFK208" s="627"/>
      <c r="QFL208" s="627"/>
      <c r="QFM208" s="627"/>
      <c r="QFN208" s="627"/>
      <c r="QFO208" s="627"/>
      <c r="QFP208" s="627"/>
      <c r="QFQ208" s="627"/>
      <c r="QFR208" s="627"/>
      <c r="QFS208" s="627"/>
      <c r="QFT208" s="627"/>
      <c r="QFU208" s="627"/>
      <c r="QFV208" s="627"/>
      <c r="QFW208" s="627"/>
      <c r="QFX208" s="627"/>
      <c r="QFY208" s="627"/>
      <c r="QFZ208" s="627"/>
      <c r="QGA208" s="627"/>
      <c r="QGB208" s="627"/>
      <c r="QGC208" s="627"/>
      <c r="QGD208" s="627"/>
      <c r="QGE208" s="627"/>
      <c r="QGF208" s="627"/>
      <c r="QGG208" s="627"/>
      <c r="QGH208" s="627"/>
      <c r="QGI208" s="627"/>
      <c r="QGJ208" s="627"/>
      <c r="QGK208" s="627"/>
      <c r="QGL208" s="627"/>
      <c r="QGM208" s="627"/>
      <c r="QGN208" s="627"/>
      <c r="QGO208" s="627"/>
      <c r="QGP208" s="627"/>
      <c r="QGQ208" s="627"/>
      <c r="QGR208" s="627"/>
      <c r="QGS208" s="627"/>
      <c r="QGT208" s="627"/>
      <c r="QGU208" s="627"/>
      <c r="QGV208" s="627"/>
      <c r="QGW208" s="627"/>
      <c r="QGX208" s="627"/>
      <c r="QGY208" s="627"/>
      <c r="QGZ208" s="627"/>
      <c r="QHA208" s="627"/>
      <c r="QHB208" s="627"/>
      <c r="QHC208" s="627"/>
      <c r="QHD208" s="627"/>
      <c r="QHE208" s="627"/>
      <c r="QHF208" s="627"/>
      <c r="QHG208" s="627"/>
      <c r="QHH208" s="627"/>
      <c r="QHI208" s="627"/>
      <c r="QHJ208" s="627"/>
      <c r="QHK208" s="627"/>
      <c r="QHL208" s="627"/>
      <c r="QHM208" s="627"/>
      <c r="QHN208" s="627"/>
      <c r="QHO208" s="627"/>
      <c r="QHP208" s="627"/>
      <c r="QHQ208" s="627"/>
      <c r="QHR208" s="627"/>
      <c r="QHS208" s="627"/>
      <c r="QHT208" s="627"/>
      <c r="QHU208" s="627"/>
      <c r="QHV208" s="627"/>
      <c r="QHW208" s="627"/>
      <c r="QHX208" s="627"/>
      <c r="QHY208" s="627"/>
      <c r="QHZ208" s="627"/>
      <c r="QIA208" s="627"/>
      <c r="QIB208" s="627"/>
      <c r="QIC208" s="627"/>
      <c r="QID208" s="627"/>
      <c r="QIE208" s="627"/>
      <c r="QIF208" s="627"/>
      <c r="QIG208" s="627"/>
      <c r="QIH208" s="627"/>
      <c r="QII208" s="627"/>
      <c r="QIJ208" s="627"/>
      <c r="QIK208" s="627"/>
      <c r="QIL208" s="627"/>
      <c r="QIM208" s="627"/>
      <c r="QIN208" s="627"/>
      <c r="QIO208" s="627"/>
      <c r="QIP208" s="627"/>
      <c r="QIQ208" s="627"/>
      <c r="QIR208" s="627"/>
      <c r="QIS208" s="627"/>
      <c r="QIT208" s="627"/>
      <c r="QIU208" s="627"/>
      <c r="QIV208" s="627"/>
      <c r="QIW208" s="627"/>
      <c r="QIX208" s="627"/>
      <c r="QIY208" s="627"/>
      <c r="QIZ208" s="627"/>
      <c r="QJA208" s="627"/>
      <c r="QJB208" s="627"/>
      <c r="QJC208" s="627"/>
      <c r="QJD208" s="627"/>
      <c r="QJE208" s="627"/>
      <c r="QJF208" s="627"/>
      <c r="QJG208" s="627"/>
      <c r="QJH208" s="627"/>
      <c r="QJI208" s="627"/>
      <c r="QJJ208" s="627"/>
      <c r="QJK208" s="627"/>
      <c r="QJL208" s="627"/>
      <c r="QJM208" s="627"/>
      <c r="QJN208" s="627"/>
      <c r="QJO208" s="627"/>
      <c r="QJP208" s="627"/>
      <c r="QJQ208" s="627"/>
      <c r="QJR208" s="627"/>
      <c r="QJS208" s="627"/>
      <c r="QJT208" s="627"/>
      <c r="QJU208" s="627"/>
      <c r="QJV208" s="627"/>
      <c r="QJW208" s="627"/>
      <c r="QJX208" s="627"/>
      <c r="QJY208" s="627"/>
      <c r="QJZ208" s="627"/>
      <c r="QKA208" s="627"/>
      <c r="QKB208" s="627"/>
      <c r="QKC208" s="627"/>
      <c r="QKD208" s="627"/>
      <c r="QKE208" s="627"/>
      <c r="QKF208" s="627"/>
      <c r="QKG208" s="627"/>
      <c r="QKH208" s="627"/>
      <c r="QKI208" s="627"/>
      <c r="QKJ208" s="627"/>
      <c r="QKK208" s="627"/>
      <c r="QKL208" s="627"/>
      <c r="QKM208" s="627"/>
      <c r="QKN208" s="627"/>
      <c r="QKO208" s="627"/>
      <c r="QKP208" s="627"/>
      <c r="QKQ208" s="627"/>
      <c r="QKR208" s="627"/>
      <c r="QKS208" s="627"/>
      <c r="QKT208" s="627"/>
      <c r="QKU208" s="627"/>
      <c r="QKV208" s="627"/>
      <c r="QKW208" s="627"/>
      <c r="QKX208" s="627"/>
      <c r="QKY208" s="627"/>
      <c r="QKZ208" s="627"/>
      <c r="QLA208" s="627"/>
      <c r="QLB208" s="627"/>
      <c r="QLC208" s="627"/>
      <c r="QLD208" s="627"/>
      <c r="QLE208" s="627"/>
      <c r="QLF208" s="627"/>
      <c r="QLG208" s="627"/>
      <c r="QLH208" s="627"/>
      <c r="QLI208" s="627"/>
      <c r="QLJ208" s="627"/>
      <c r="QLK208" s="627"/>
      <c r="QLL208" s="627"/>
      <c r="QLM208" s="627"/>
      <c r="QLN208" s="627"/>
      <c r="QLO208" s="627"/>
      <c r="QLP208" s="627"/>
      <c r="QLQ208" s="627"/>
      <c r="QLR208" s="627"/>
      <c r="QLS208" s="627"/>
      <c r="QLT208" s="627"/>
      <c r="QLU208" s="627"/>
      <c r="QLV208" s="627"/>
      <c r="QLW208" s="627"/>
      <c r="QLX208" s="627"/>
      <c r="QLY208" s="627"/>
      <c r="QLZ208" s="627"/>
      <c r="QMA208" s="627"/>
      <c r="QMB208" s="627"/>
      <c r="QMC208" s="627"/>
      <c r="QMD208" s="627"/>
      <c r="QME208" s="627"/>
      <c r="QMF208" s="627"/>
      <c r="QMG208" s="627"/>
      <c r="QMH208" s="627"/>
      <c r="QMI208" s="627"/>
      <c r="QMJ208" s="627"/>
      <c r="QMK208" s="627"/>
      <c r="QML208" s="627"/>
      <c r="QMM208" s="627"/>
      <c r="QMN208" s="627"/>
      <c r="QMO208" s="627"/>
      <c r="QMP208" s="627"/>
      <c r="QMQ208" s="627"/>
      <c r="QMR208" s="627"/>
      <c r="QMS208" s="627"/>
      <c r="QMT208" s="627"/>
      <c r="QMU208" s="627"/>
      <c r="QMV208" s="627"/>
      <c r="QMW208" s="627"/>
      <c r="QMX208" s="627"/>
      <c r="QMY208" s="627"/>
      <c r="QMZ208" s="627"/>
      <c r="QNA208" s="627"/>
      <c r="QNB208" s="627"/>
      <c r="QNC208" s="627"/>
      <c r="QND208" s="627"/>
      <c r="QNE208" s="627"/>
      <c r="QNF208" s="627"/>
      <c r="QNG208" s="627"/>
      <c r="QNH208" s="627"/>
      <c r="QNI208" s="627"/>
      <c r="QNJ208" s="627"/>
      <c r="QNK208" s="627"/>
      <c r="QNL208" s="627"/>
      <c r="QNM208" s="627"/>
      <c r="QNN208" s="627"/>
      <c r="QNO208" s="627"/>
      <c r="QNP208" s="627"/>
      <c r="QNQ208" s="627"/>
      <c r="QNR208" s="627"/>
      <c r="QNS208" s="627"/>
      <c r="QNT208" s="627"/>
      <c r="QNU208" s="627"/>
      <c r="QNV208" s="627"/>
      <c r="QNW208" s="627"/>
      <c r="QNX208" s="627"/>
      <c r="QNY208" s="627"/>
      <c r="QNZ208" s="627"/>
      <c r="QOA208" s="627"/>
      <c r="QOB208" s="627"/>
      <c r="QOC208" s="627"/>
      <c r="QOD208" s="627"/>
      <c r="QOE208" s="627"/>
      <c r="QOF208" s="627"/>
      <c r="QOG208" s="627"/>
      <c r="QOH208" s="627"/>
      <c r="QOI208" s="627"/>
      <c r="QOJ208" s="627"/>
      <c r="QOK208" s="627"/>
      <c r="QOL208" s="627"/>
      <c r="QOM208" s="627"/>
      <c r="QON208" s="627"/>
      <c r="QOO208" s="627"/>
      <c r="QOP208" s="627"/>
      <c r="QOQ208" s="627"/>
      <c r="QOR208" s="627"/>
      <c r="QOS208" s="627"/>
      <c r="QOT208" s="627"/>
      <c r="QOU208" s="627"/>
      <c r="QOV208" s="627"/>
      <c r="QOW208" s="627"/>
      <c r="QOX208" s="627"/>
      <c r="QOY208" s="627"/>
      <c r="QOZ208" s="627"/>
      <c r="QPA208" s="627"/>
      <c r="QPB208" s="627"/>
      <c r="QPC208" s="627"/>
      <c r="QPD208" s="627"/>
      <c r="QPE208" s="627"/>
      <c r="QPF208" s="627"/>
      <c r="QPG208" s="627"/>
      <c r="QPH208" s="627"/>
      <c r="QPI208" s="627"/>
      <c r="QPJ208" s="627"/>
      <c r="QPK208" s="627"/>
      <c r="QPL208" s="627"/>
      <c r="QPM208" s="627"/>
      <c r="QPN208" s="627"/>
      <c r="QPO208" s="627"/>
      <c r="QPP208" s="627"/>
      <c r="QPQ208" s="627"/>
      <c r="QPR208" s="627"/>
      <c r="QPS208" s="627"/>
      <c r="QPT208" s="627"/>
      <c r="QPU208" s="627"/>
      <c r="QPV208" s="627"/>
      <c r="QPW208" s="627"/>
      <c r="QPX208" s="627"/>
      <c r="QPY208" s="627"/>
      <c r="QPZ208" s="627"/>
      <c r="QQA208" s="627"/>
      <c r="QQB208" s="627"/>
      <c r="QQC208" s="627"/>
      <c r="QQD208" s="627"/>
      <c r="QQE208" s="627"/>
      <c r="QQF208" s="627"/>
      <c r="QQG208" s="627"/>
      <c r="QQH208" s="627"/>
      <c r="QQI208" s="627"/>
      <c r="QQJ208" s="627"/>
      <c r="QQK208" s="627"/>
      <c r="QQL208" s="627"/>
      <c r="QQM208" s="627"/>
      <c r="QQN208" s="627"/>
      <c r="QQO208" s="627"/>
      <c r="QQP208" s="627"/>
      <c r="QQQ208" s="627"/>
      <c r="QQR208" s="627"/>
      <c r="QQS208" s="627"/>
      <c r="QQT208" s="627"/>
      <c r="QQU208" s="627"/>
      <c r="QQV208" s="627"/>
      <c r="QQW208" s="627"/>
      <c r="QQX208" s="627"/>
      <c r="QQY208" s="627"/>
      <c r="QQZ208" s="627"/>
      <c r="QRA208" s="627"/>
      <c r="QRB208" s="627"/>
      <c r="QRC208" s="627"/>
      <c r="QRD208" s="627"/>
      <c r="QRE208" s="627"/>
      <c r="QRF208" s="627"/>
      <c r="QRG208" s="627"/>
      <c r="QRH208" s="627"/>
      <c r="QRI208" s="627"/>
      <c r="QRJ208" s="627"/>
      <c r="QRK208" s="627"/>
      <c r="QRL208" s="627"/>
      <c r="QRM208" s="627"/>
      <c r="QRN208" s="627"/>
      <c r="QRO208" s="627"/>
      <c r="QRP208" s="627"/>
      <c r="QRQ208" s="627"/>
      <c r="QRR208" s="627"/>
      <c r="QRS208" s="627"/>
      <c r="QRT208" s="627"/>
      <c r="QRU208" s="627"/>
      <c r="QRV208" s="627"/>
      <c r="QRW208" s="627"/>
      <c r="QRX208" s="627"/>
      <c r="QRY208" s="627"/>
      <c r="QRZ208" s="627"/>
      <c r="QSA208" s="627"/>
      <c r="QSB208" s="627"/>
      <c r="QSC208" s="627"/>
      <c r="QSD208" s="627"/>
      <c r="QSE208" s="627"/>
      <c r="QSF208" s="627"/>
      <c r="QSG208" s="627"/>
      <c r="QSH208" s="627"/>
      <c r="QSI208" s="627"/>
      <c r="QSJ208" s="627"/>
      <c r="QSK208" s="627"/>
      <c r="QSL208" s="627"/>
      <c r="QSM208" s="627"/>
      <c r="QSN208" s="627"/>
      <c r="QSO208" s="627"/>
      <c r="QSP208" s="627"/>
      <c r="QSQ208" s="627"/>
      <c r="QSR208" s="627"/>
      <c r="QSS208" s="627"/>
      <c r="QST208" s="627"/>
      <c r="QSU208" s="627"/>
      <c r="QSV208" s="627"/>
      <c r="QSW208" s="627"/>
      <c r="QSX208" s="627"/>
      <c r="QSY208" s="627"/>
      <c r="QSZ208" s="627"/>
      <c r="QTA208" s="627"/>
      <c r="QTB208" s="627"/>
      <c r="QTC208" s="627"/>
      <c r="QTD208" s="627"/>
      <c r="QTE208" s="627"/>
      <c r="QTF208" s="627"/>
      <c r="QTG208" s="627"/>
      <c r="QTH208" s="627"/>
      <c r="QTI208" s="627"/>
      <c r="QTJ208" s="627"/>
      <c r="QTK208" s="627"/>
      <c r="QTL208" s="627"/>
      <c r="QTM208" s="627"/>
      <c r="QTN208" s="627"/>
      <c r="QTO208" s="627"/>
      <c r="QTP208" s="627"/>
      <c r="QTQ208" s="627"/>
      <c r="QTR208" s="627"/>
      <c r="QTS208" s="627"/>
      <c r="QTT208" s="627"/>
      <c r="QTU208" s="627"/>
      <c r="QTV208" s="627"/>
      <c r="QTW208" s="627"/>
      <c r="QTX208" s="627"/>
      <c r="QTY208" s="627"/>
      <c r="QTZ208" s="627"/>
      <c r="QUA208" s="627"/>
      <c r="QUB208" s="627"/>
      <c r="QUC208" s="627"/>
      <c r="QUD208" s="627"/>
      <c r="QUE208" s="627"/>
      <c r="QUF208" s="627"/>
      <c r="QUG208" s="627"/>
      <c r="QUH208" s="627"/>
      <c r="QUI208" s="627"/>
      <c r="QUJ208" s="627"/>
      <c r="QUK208" s="627"/>
      <c r="QUL208" s="627"/>
      <c r="QUM208" s="627"/>
      <c r="QUN208" s="627"/>
      <c r="QUO208" s="627"/>
      <c r="QUP208" s="627"/>
      <c r="QUQ208" s="627"/>
      <c r="QUR208" s="627"/>
      <c r="QUS208" s="627"/>
      <c r="QUT208" s="627"/>
      <c r="QUU208" s="627"/>
      <c r="QUV208" s="627"/>
      <c r="QUW208" s="627"/>
      <c r="QUX208" s="627"/>
      <c r="QUY208" s="627"/>
      <c r="QUZ208" s="627"/>
      <c r="QVA208" s="627"/>
      <c r="QVB208" s="627"/>
      <c r="QVC208" s="627"/>
      <c r="QVD208" s="627"/>
      <c r="QVE208" s="627"/>
      <c r="QVF208" s="627"/>
      <c r="QVG208" s="627"/>
      <c r="QVH208" s="627"/>
      <c r="QVI208" s="627"/>
      <c r="QVJ208" s="627"/>
      <c r="QVK208" s="627"/>
      <c r="QVL208" s="627"/>
      <c r="QVM208" s="627"/>
      <c r="QVN208" s="627"/>
      <c r="QVO208" s="627"/>
      <c r="QVP208" s="627"/>
      <c r="QVQ208" s="627"/>
      <c r="QVR208" s="627"/>
      <c r="QVS208" s="627"/>
      <c r="QVT208" s="627"/>
      <c r="QVU208" s="627"/>
      <c r="QVV208" s="627"/>
      <c r="QVW208" s="627"/>
      <c r="QVX208" s="627"/>
      <c r="QVY208" s="627"/>
      <c r="QVZ208" s="627"/>
      <c r="QWA208" s="627"/>
      <c r="QWB208" s="627"/>
      <c r="QWC208" s="627"/>
      <c r="QWD208" s="627"/>
      <c r="QWE208" s="627"/>
      <c r="QWF208" s="627"/>
      <c r="QWG208" s="627"/>
      <c r="QWH208" s="627"/>
      <c r="QWI208" s="627"/>
      <c r="QWJ208" s="627"/>
      <c r="QWK208" s="627"/>
      <c r="QWL208" s="627"/>
      <c r="QWM208" s="627"/>
      <c r="QWN208" s="627"/>
      <c r="QWO208" s="627"/>
      <c r="QWP208" s="627"/>
      <c r="QWQ208" s="627"/>
      <c r="QWR208" s="627"/>
      <c r="QWS208" s="627"/>
      <c r="QWT208" s="627"/>
      <c r="QWU208" s="627"/>
      <c r="QWV208" s="627"/>
      <c r="QWW208" s="627"/>
      <c r="QWX208" s="627"/>
      <c r="QWY208" s="627"/>
      <c r="QWZ208" s="627"/>
      <c r="QXA208" s="627"/>
      <c r="QXB208" s="627"/>
      <c r="QXC208" s="627"/>
      <c r="QXD208" s="627"/>
      <c r="QXE208" s="627"/>
      <c r="QXF208" s="627"/>
      <c r="QXG208" s="627"/>
      <c r="QXH208" s="627"/>
      <c r="QXI208" s="627"/>
      <c r="QXJ208" s="627"/>
      <c r="QXK208" s="627"/>
      <c r="QXL208" s="627"/>
      <c r="QXM208" s="627"/>
      <c r="QXN208" s="627"/>
      <c r="QXO208" s="627"/>
      <c r="QXP208" s="627"/>
      <c r="QXQ208" s="627"/>
      <c r="QXR208" s="627"/>
      <c r="QXS208" s="627"/>
      <c r="QXT208" s="627"/>
      <c r="QXU208" s="627"/>
      <c r="QXV208" s="627"/>
      <c r="QXW208" s="627"/>
      <c r="QXX208" s="627"/>
      <c r="QXY208" s="627"/>
      <c r="QXZ208" s="627"/>
      <c r="QYA208" s="627"/>
      <c r="QYB208" s="627"/>
      <c r="QYC208" s="627"/>
      <c r="QYD208" s="627"/>
      <c r="QYE208" s="627"/>
      <c r="QYF208" s="627"/>
      <c r="QYG208" s="627"/>
      <c r="QYH208" s="627"/>
      <c r="QYI208" s="627"/>
      <c r="QYJ208" s="627"/>
      <c r="QYK208" s="627"/>
      <c r="QYL208" s="627"/>
      <c r="QYM208" s="627"/>
      <c r="QYN208" s="627"/>
      <c r="QYO208" s="627"/>
      <c r="QYP208" s="627"/>
      <c r="QYQ208" s="627"/>
      <c r="QYR208" s="627"/>
      <c r="QYS208" s="627"/>
      <c r="QYT208" s="627"/>
      <c r="QYU208" s="627"/>
      <c r="QYV208" s="627"/>
      <c r="QYW208" s="627"/>
      <c r="QYX208" s="627"/>
      <c r="QYY208" s="627"/>
      <c r="QYZ208" s="627"/>
      <c r="QZA208" s="627"/>
      <c r="QZB208" s="627"/>
      <c r="QZC208" s="627"/>
      <c r="QZD208" s="627"/>
      <c r="QZE208" s="627"/>
      <c r="QZF208" s="627"/>
      <c r="QZG208" s="627"/>
      <c r="QZH208" s="627"/>
      <c r="QZI208" s="627"/>
      <c r="QZJ208" s="627"/>
      <c r="QZK208" s="627"/>
      <c r="QZL208" s="627"/>
      <c r="QZM208" s="627"/>
      <c r="QZN208" s="627"/>
      <c r="QZO208" s="627"/>
      <c r="QZP208" s="627"/>
      <c r="QZQ208" s="627"/>
      <c r="QZR208" s="627"/>
      <c r="QZS208" s="627"/>
      <c r="QZT208" s="627"/>
      <c r="QZU208" s="627"/>
      <c r="QZV208" s="627"/>
      <c r="QZW208" s="627"/>
      <c r="QZX208" s="627"/>
      <c r="QZY208" s="627"/>
      <c r="QZZ208" s="627"/>
      <c r="RAA208" s="627"/>
      <c r="RAB208" s="627"/>
      <c r="RAC208" s="627"/>
      <c r="RAD208" s="627"/>
      <c r="RAE208" s="627"/>
      <c r="RAF208" s="627"/>
      <c r="RAG208" s="627"/>
      <c r="RAH208" s="627"/>
      <c r="RAI208" s="627"/>
      <c r="RAJ208" s="627"/>
      <c r="RAK208" s="627"/>
      <c r="RAL208" s="627"/>
      <c r="RAM208" s="627"/>
      <c r="RAN208" s="627"/>
      <c r="RAO208" s="627"/>
      <c r="RAP208" s="627"/>
      <c r="RAQ208" s="627"/>
      <c r="RAR208" s="627"/>
      <c r="RAS208" s="627"/>
      <c r="RAT208" s="627"/>
      <c r="RAU208" s="627"/>
      <c r="RAV208" s="627"/>
      <c r="RAW208" s="627"/>
      <c r="RAX208" s="627"/>
      <c r="RAY208" s="627"/>
      <c r="RAZ208" s="627"/>
      <c r="RBA208" s="627"/>
      <c r="RBB208" s="627"/>
      <c r="RBC208" s="627"/>
      <c r="RBD208" s="627"/>
      <c r="RBE208" s="627"/>
      <c r="RBF208" s="627"/>
      <c r="RBG208" s="627"/>
      <c r="RBH208" s="627"/>
      <c r="RBI208" s="627"/>
      <c r="RBJ208" s="627"/>
      <c r="RBK208" s="627"/>
      <c r="RBL208" s="627"/>
      <c r="RBM208" s="627"/>
      <c r="RBN208" s="627"/>
      <c r="RBO208" s="627"/>
      <c r="RBP208" s="627"/>
      <c r="RBQ208" s="627"/>
      <c r="RBR208" s="627"/>
      <c r="RBS208" s="627"/>
      <c r="RBT208" s="627"/>
      <c r="RBU208" s="627"/>
      <c r="RBV208" s="627"/>
      <c r="RBW208" s="627"/>
      <c r="RBX208" s="627"/>
      <c r="RBY208" s="627"/>
      <c r="RBZ208" s="627"/>
      <c r="RCA208" s="627"/>
      <c r="RCB208" s="627"/>
      <c r="RCC208" s="627"/>
      <c r="RCD208" s="627"/>
      <c r="RCE208" s="627"/>
      <c r="RCF208" s="627"/>
      <c r="RCG208" s="627"/>
      <c r="RCH208" s="627"/>
      <c r="RCI208" s="627"/>
      <c r="RCJ208" s="627"/>
      <c r="RCK208" s="627"/>
      <c r="RCL208" s="627"/>
      <c r="RCM208" s="627"/>
      <c r="RCN208" s="627"/>
      <c r="RCO208" s="627"/>
      <c r="RCP208" s="627"/>
      <c r="RCQ208" s="627"/>
      <c r="RCR208" s="627"/>
      <c r="RCS208" s="627"/>
      <c r="RCT208" s="627"/>
      <c r="RCU208" s="627"/>
      <c r="RCV208" s="627"/>
      <c r="RCW208" s="627"/>
      <c r="RCX208" s="627"/>
      <c r="RCY208" s="627"/>
      <c r="RCZ208" s="627"/>
      <c r="RDA208" s="627"/>
      <c r="RDB208" s="627"/>
      <c r="RDC208" s="627"/>
      <c r="RDD208" s="627"/>
      <c r="RDE208" s="627"/>
      <c r="RDF208" s="627"/>
      <c r="RDG208" s="627"/>
      <c r="RDH208" s="627"/>
      <c r="RDI208" s="627"/>
      <c r="RDJ208" s="627"/>
      <c r="RDK208" s="627"/>
      <c r="RDL208" s="627"/>
      <c r="RDM208" s="627"/>
      <c r="RDN208" s="627"/>
      <c r="RDO208" s="627"/>
      <c r="RDP208" s="627"/>
      <c r="RDQ208" s="627"/>
      <c r="RDR208" s="627"/>
      <c r="RDS208" s="627"/>
      <c r="RDT208" s="627"/>
      <c r="RDU208" s="627"/>
      <c r="RDV208" s="627"/>
      <c r="RDW208" s="627"/>
      <c r="RDX208" s="627"/>
      <c r="RDY208" s="627"/>
      <c r="RDZ208" s="627"/>
      <c r="REA208" s="627"/>
      <c r="REB208" s="627"/>
      <c r="REC208" s="627"/>
      <c r="RED208" s="627"/>
      <c r="REE208" s="627"/>
      <c r="REF208" s="627"/>
      <c r="REG208" s="627"/>
      <c r="REH208" s="627"/>
      <c r="REI208" s="627"/>
      <c r="REJ208" s="627"/>
      <c r="REK208" s="627"/>
      <c r="REL208" s="627"/>
      <c r="REM208" s="627"/>
      <c r="REN208" s="627"/>
      <c r="REO208" s="627"/>
      <c r="REP208" s="627"/>
      <c r="REQ208" s="627"/>
      <c r="RER208" s="627"/>
      <c r="RES208" s="627"/>
      <c r="RET208" s="627"/>
      <c r="REU208" s="627"/>
      <c r="REV208" s="627"/>
      <c r="REW208" s="627"/>
      <c r="REX208" s="627"/>
      <c r="REY208" s="627"/>
      <c r="REZ208" s="627"/>
      <c r="RFA208" s="627"/>
      <c r="RFB208" s="627"/>
      <c r="RFC208" s="627"/>
      <c r="RFD208" s="627"/>
      <c r="RFE208" s="627"/>
      <c r="RFF208" s="627"/>
      <c r="RFG208" s="627"/>
      <c r="RFH208" s="627"/>
      <c r="RFI208" s="627"/>
      <c r="RFJ208" s="627"/>
      <c r="RFK208" s="627"/>
      <c r="RFL208" s="627"/>
      <c r="RFM208" s="627"/>
      <c r="RFN208" s="627"/>
      <c r="RFO208" s="627"/>
      <c r="RFP208" s="627"/>
      <c r="RFQ208" s="627"/>
      <c r="RFR208" s="627"/>
      <c r="RFS208" s="627"/>
      <c r="RFT208" s="627"/>
      <c r="RFU208" s="627"/>
      <c r="RFV208" s="627"/>
      <c r="RFW208" s="627"/>
      <c r="RFX208" s="627"/>
      <c r="RFY208" s="627"/>
      <c r="RFZ208" s="627"/>
      <c r="RGA208" s="627"/>
      <c r="RGB208" s="627"/>
      <c r="RGC208" s="627"/>
      <c r="RGD208" s="627"/>
      <c r="RGE208" s="627"/>
      <c r="RGF208" s="627"/>
      <c r="RGG208" s="627"/>
      <c r="RGH208" s="627"/>
      <c r="RGI208" s="627"/>
      <c r="RGJ208" s="627"/>
      <c r="RGK208" s="627"/>
      <c r="RGL208" s="627"/>
      <c r="RGM208" s="627"/>
      <c r="RGN208" s="627"/>
      <c r="RGO208" s="627"/>
      <c r="RGP208" s="627"/>
      <c r="RGQ208" s="627"/>
      <c r="RGR208" s="627"/>
      <c r="RGS208" s="627"/>
      <c r="RGT208" s="627"/>
      <c r="RGU208" s="627"/>
      <c r="RGV208" s="627"/>
      <c r="RGW208" s="627"/>
      <c r="RGX208" s="627"/>
      <c r="RGY208" s="627"/>
      <c r="RGZ208" s="627"/>
      <c r="RHA208" s="627"/>
      <c r="RHB208" s="627"/>
      <c r="RHC208" s="627"/>
      <c r="RHD208" s="627"/>
      <c r="RHE208" s="627"/>
      <c r="RHF208" s="627"/>
      <c r="RHG208" s="627"/>
      <c r="RHH208" s="627"/>
      <c r="RHI208" s="627"/>
      <c r="RHJ208" s="627"/>
      <c r="RHK208" s="627"/>
      <c r="RHL208" s="627"/>
      <c r="RHM208" s="627"/>
      <c r="RHN208" s="627"/>
      <c r="RHO208" s="627"/>
      <c r="RHP208" s="627"/>
      <c r="RHQ208" s="627"/>
      <c r="RHR208" s="627"/>
      <c r="RHS208" s="627"/>
      <c r="RHT208" s="627"/>
      <c r="RHU208" s="627"/>
      <c r="RHV208" s="627"/>
      <c r="RHW208" s="627"/>
      <c r="RHX208" s="627"/>
      <c r="RHY208" s="627"/>
      <c r="RHZ208" s="627"/>
      <c r="RIA208" s="627"/>
      <c r="RIB208" s="627"/>
      <c r="RIC208" s="627"/>
      <c r="RID208" s="627"/>
      <c r="RIE208" s="627"/>
      <c r="RIF208" s="627"/>
      <c r="RIG208" s="627"/>
      <c r="RIH208" s="627"/>
      <c r="RII208" s="627"/>
      <c r="RIJ208" s="627"/>
      <c r="RIK208" s="627"/>
      <c r="RIL208" s="627"/>
      <c r="RIM208" s="627"/>
      <c r="RIN208" s="627"/>
      <c r="RIO208" s="627"/>
      <c r="RIP208" s="627"/>
      <c r="RIQ208" s="627"/>
      <c r="RIR208" s="627"/>
      <c r="RIS208" s="627"/>
      <c r="RIT208" s="627"/>
      <c r="RIU208" s="627"/>
      <c r="RIV208" s="627"/>
      <c r="RIW208" s="627"/>
      <c r="RIX208" s="627"/>
      <c r="RIY208" s="627"/>
      <c r="RIZ208" s="627"/>
      <c r="RJA208" s="627"/>
      <c r="RJB208" s="627"/>
      <c r="RJC208" s="627"/>
      <c r="RJD208" s="627"/>
      <c r="RJE208" s="627"/>
      <c r="RJF208" s="627"/>
      <c r="RJG208" s="627"/>
      <c r="RJH208" s="627"/>
      <c r="RJI208" s="627"/>
      <c r="RJJ208" s="627"/>
      <c r="RJK208" s="627"/>
      <c r="RJL208" s="627"/>
      <c r="RJM208" s="627"/>
      <c r="RJN208" s="627"/>
      <c r="RJO208" s="627"/>
      <c r="RJP208" s="627"/>
      <c r="RJQ208" s="627"/>
      <c r="RJR208" s="627"/>
      <c r="RJS208" s="627"/>
      <c r="RJT208" s="627"/>
      <c r="RJU208" s="627"/>
      <c r="RJV208" s="627"/>
      <c r="RJW208" s="627"/>
      <c r="RJX208" s="627"/>
      <c r="RJY208" s="627"/>
      <c r="RJZ208" s="627"/>
      <c r="RKA208" s="627"/>
      <c r="RKB208" s="627"/>
      <c r="RKC208" s="627"/>
      <c r="RKD208" s="627"/>
      <c r="RKE208" s="627"/>
      <c r="RKF208" s="627"/>
      <c r="RKG208" s="627"/>
      <c r="RKH208" s="627"/>
      <c r="RKI208" s="627"/>
      <c r="RKJ208" s="627"/>
      <c r="RKK208" s="627"/>
      <c r="RKL208" s="627"/>
      <c r="RKM208" s="627"/>
      <c r="RKN208" s="627"/>
      <c r="RKO208" s="627"/>
      <c r="RKP208" s="627"/>
      <c r="RKQ208" s="627"/>
      <c r="RKR208" s="627"/>
      <c r="RKS208" s="627"/>
      <c r="RKT208" s="627"/>
      <c r="RKU208" s="627"/>
      <c r="RKV208" s="627"/>
      <c r="RKW208" s="627"/>
      <c r="RKX208" s="627"/>
      <c r="RKY208" s="627"/>
      <c r="RKZ208" s="627"/>
      <c r="RLA208" s="627"/>
      <c r="RLB208" s="627"/>
      <c r="RLC208" s="627"/>
      <c r="RLD208" s="627"/>
      <c r="RLE208" s="627"/>
      <c r="RLF208" s="627"/>
      <c r="RLG208" s="627"/>
      <c r="RLH208" s="627"/>
      <c r="RLI208" s="627"/>
      <c r="RLJ208" s="627"/>
      <c r="RLK208" s="627"/>
      <c r="RLL208" s="627"/>
      <c r="RLM208" s="627"/>
      <c r="RLN208" s="627"/>
      <c r="RLO208" s="627"/>
      <c r="RLP208" s="627"/>
      <c r="RLQ208" s="627"/>
      <c r="RLR208" s="627"/>
      <c r="RLS208" s="627"/>
      <c r="RLT208" s="627"/>
      <c r="RLU208" s="627"/>
      <c r="RLV208" s="627"/>
      <c r="RLW208" s="627"/>
      <c r="RLX208" s="627"/>
      <c r="RLY208" s="627"/>
      <c r="RLZ208" s="627"/>
      <c r="RMA208" s="627"/>
      <c r="RMB208" s="627"/>
      <c r="RMC208" s="627"/>
      <c r="RMD208" s="627"/>
      <c r="RME208" s="627"/>
      <c r="RMF208" s="627"/>
      <c r="RMG208" s="627"/>
      <c r="RMH208" s="627"/>
      <c r="RMI208" s="627"/>
      <c r="RMJ208" s="627"/>
      <c r="RMK208" s="627"/>
      <c r="RML208" s="627"/>
      <c r="RMM208" s="627"/>
      <c r="RMN208" s="627"/>
      <c r="RMO208" s="627"/>
      <c r="RMP208" s="627"/>
      <c r="RMQ208" s="627"/>
      <c r="RMR208" s="627"/>
      <c r="RMS208" s="627"/>
      <c r="RMT208" s="627"/>
      <c r="RMU208" s="627"/>
      <c r="RMV208" s="627"/>
      <c r="RMW208" s="627"/>
      <c r="RMX208" s="627"/>
      <c r="RMY208" s="627"/>
      <c r="RMZ208" s="627"/>
      <c r="RNA208" s="627"/>
      <c r="RNB208" s="627"/>
      <c r="RNC208" s="627"/>
      <c r="RND208" s="627"/>
      <c r="RNE208" s="627"/>
      <c r="RNF208" s="627"/>
      <c r="RNG208" s="627"/>
      <c r="RNH208" s="627"/>
      <c r="RNI208" s="627"/>
      <c r="RNJ208" s="627"/>
      <c r="RNK208" s="627"/>
      <c r="RNL208" s="627"/>
      <c r="RNM208" s="627"/>
      <c r="RNN208" s="627"/>
      <c r="RNO208" s="627"/>
      <c r="RNP208" s="627"/>
      <c r="RNQ208" s="627"/>
      <c r="RNR208" s="627"/>
      <c r="RNS208" s="627"/>
      <c r="RNT208" s="627"/>
      <c r="RNU208" s="627"/>
      <c r="RNV208" s="627"/>
      <c r="RNW208" s="627"/>
      <c r="RNX208" s="627"/>
      <c r="RNY208" s="627"/>
      <c r="RNZ208" s="627"/>
      <c r="ROA208" s="627"/>
      <c r="ROB208" s="627"/>
      <c r="ROC208" s="627"/>
      <c r="ROD208" s="627"/>
      <c r="ROE208" s="627"/>
      <c r="ROF208" s="627"/>
      <c r="ROG208" s="627"/>
      <c r="ROH208" s="627"/>
      <c r="ROI208" s="627"/>
      <c r="ROJ208" s="627"/>
      <c r="ROK208" s="627"/>
      <c r="ROL208" s="627"/>
      <c r="ROM208" s="627"/>
      <c r="RON208" s="627"/>
      <c r="ROO208" s="627"/>
      <c r="ROP208" s="627"/>
      <c r="ROQ208" s="627"/>
      <c r="ROR208" s="627"/>
      <c r="ROS208" s="627"/>
      <c r="ROT208" s="627"/>
      <c r="ROU208" s="627"/>
      <c r="ROV208" s="627"/>
      <c r="ROW208" s="627"/>
      <c r="ROX208" s="627"/>
      <c r="ROY208" s="627"/>
      <c r="ROZ208" s="627"/>
      <c r="RPA208" s="627"/>
      <c r="RPB208" s="627"/>
      <c r="RPC208" s="627"/>
      <c r="RPD208" s="627"/>
      <c r="RPE208" s="627"/>
      <c r="RPF208" s="627"/>
      <c r="RPG208" s="627"/>
      <c r="RPH208" s="627"/>
      <c r="RPI208" s="627"/>
      <c r="RPJ208" s="627"/>
      <c r="RPK208" s="627"/>
      <c r="RPL208" s="627"/>
      <c r="RPM208" s="627"/>
      <c r="RPN208" s="627"/>
      <c r="RPO208" s="627"/>
      <c r="RPP208" s="627"/>
      <c r="RPQ208" s="627"/>
      <c r="RPR208" s="627"/>
      <c r="RPS208" s="627"/>
      <c r="RPT208" s="627"/>
      <c r="RPU208" s="627"/>
      <c r="RPV208" s="627"/>
      <c r="RPW208" s="627"/>
      <c r="RPX208" s="627"/>
      <c r="RPY208" s="627"/>
      <c r="RPZ208" s="627"/>
      <c r="RQA208" s="627"/>
      <c r="RQB208" s="627"/>
      <c r="RQC208" s="627"/>
      <c r="RQD208" s="627"/>
      <c r="RQE208" s="627"/>
      <c r="RQF208" s="627"/>
      <c r="RQG208" s="627"/>
      <c r="RQH208" s="627"/>
      <c r="RQI208" s="627"/>
      <c r="RQJ208" s="627"/>
      <c r="RQK208" s="627"/>
      <c r="RQL208" s="627"/>
      <c r="RQM208" s="627"/>
      <c r="RQN208" s="627"/>
      <c r="RQO208" s="627"/>
      <c r="RQP208" s="627"/>
      <c r="RQQ208" s="627"/>
      <c r="RQR208" s="627"/>
      <c r="RQS208" s="627"/>
      <c r="RQT208" s="627"/>
      <c r="RQU208" s="627"/>
      <c r="RQV208" s="627"/>
      <c r="RQW208" s="627"/>
      <c r="RQX208" s="627"/>
      <c r="RQY208" s="627"/>
      <c r="RQZ208" s="627"/>
      <c r="RRA208" s="627"/>
      <c r="RRB208" s="627"/>
      <c r="RRC208" s="627"/>
      <c r="RRD208" s="627"/>
      <c r="RRE208" s="627"/>
      <c r="RRF208" s="627"/>
      <c r="RRG208" s="627"/>
      <c r="RRH208" s="627"/>
      <c r="RRI208" s="627"/>
      <c r="RRJ208" s="627"/>
      <c r="RRK208" s="627"/>
      <c r="RRL208" s="627"/>
      <c r="RRM208" s="627"/>
      <c r="RRN208" s="627"/>
      <c r="RRO208" s="627"/>
      <c r="RRP208" s="627"/>
      <c r="RRQ208" s="627"/>
      <c r="RRR208" s="627"/>
      <c r="RRS208" s="627"/>
      <c r="RRT208" s="627"/>
      <c r="RRU208" s="627"/>
      <c r="RRV208" s="627"/>
      <c r="RRW208" s="627"/>
      <c r="RRX208" s="627"/>
      <c r="RRY208" s="627"/>
      <c r="RRZ208" s="627"/>
      <c r="RSA208" s="627"/>
      <c r="RSB208" s="627"/>
      <c r="RSC208" s="627"/>
      <c r="RSD208" s="627"/>
      <c r="RSE208" s="627"/>
      <c r="RSF208" s="627"/>
      <c r="RSG208" s="627"/>
      <c r="RSH208" s="627"/>
      <c r="RSI208" s="627"/>
      <c r="RSJ208" s="627"/>
      <c r="RSK208" s="627"/>
      <c r="RSL208" s="627"/>
      <c r="RSM208" s="627"/>
      <c r="RSN208" s="627"/>
      <c r="RSO208" s="627"/>
      <c r="RSP208" s="627"/>
      <c r="RSQ208" s="627"/>
      <c r="RSR208" s="627"/>
      <c r="RSS208" s="627"/>
      <c r="RST208" s="627"/>
      <c r="RSU208" s="627"/>
      <c r="RSV208" s="627"/>
      <c r="RSW208" s="627"/>
      <c r="RSX208" s="627"/>
      <c r="RSY208" s="627"/>
      <c r="RSZ208" s="627"/>
      <c r="RTA208" s="627"/>
      <c r="RTB208" s="627"/>
      <c r="RTC208" s="627"/>
      <c r="RTD208" s="627"/>
      <c r="RTE208" s="627"/>
      <c r="RTF208" s="627"/>
      <c r="RTG208" s="627"/>
      <c r="RTH208" s="627"/>
      <c r="RTI208" s="627"/>
      <c r="RTJ208" s="627"/>
      <c r="RTK208" s="627"/>
      <c r="RTL208" s="627"/>
      <c r="RTM208" s="627"/>
      <c r="RTN208" s="627"/>
      <c r="RTO208" s="627"/>
      <c r="RTP208" s="627"/>
      <c r="RTQ208" s="627"/>
      <c r="RTR208" s="627"/>
      <c r="RTS208" s="627"/>
      <c r="RTT208" s="627"/>
      <c r="RTU208" s="627"/>
      <c r="RTV208" s="627"/>
      <c r="RTW208" s="627"/>
      <c r="RTX208" s="627"/>
      <c r="RTY208" s="627"/>
      <c r="RTZ208" s="627"/>
      <c r="RUA208" s="627"/>
      <c r="RUB208" s="627"/>
      <c r="RUC208" s="627"/>
      <c r="RUD208" s="627"/>
      <c r="RUE208" s="627"/>
      <c r="RUF208" s="627"/>
      <c r="RUG208" s="627"/>
      <c r="RUH208" s="627"/>
      <c r="RUI208" s="627"/>
      <c r="RUJ208" s="627"/>
      <c r="RUK208" s="627"/>
      <c r="RUL208" s="627"/>
      <c r="RUM208" s="627"/>
      <c r="RUN208" s="627"/>
      <c r="RUO208" s="627"/>
      <c r="RUP208" s="627"/>
      <c r="RUQ208" s="627"/>
      <c r="RUR208" s="627"/>
      <c r="RUS208" s="627"/>
      <c r="RUT208" s="627"/>
      <c r="RUU208" s="627"/>
      <c r="RUV208" s="627"/>
      <c r="RUW208" s="627"/>
      <c r="RUX208" s="627"/>
      <c r="RUY208" s="627"/>
      <c r="RUZ208" s="627"/>
      <c r="RVA208" s="627"/>
      <c r="RVB208" s="627"/>
      <c r="RVC208" s="627"/>
      <c r="RVD208" s="627"/>
      <c r="RVE208" s="627"/>
      <c r="RVF208" s="627"/>
      <c r="RVG208" s="627"/>
      <c r="RVH208" s="627"/>
      <c r="RVI208" s="627"/>
      <c r="RVJ208" s="627"/>
      <c r="RVK208" s="627"/>
      <c r="RVL208" s="627"/>
      <c r="RVM208" s="627"/>
      <c r="RVN208" s="627"/>
      <c r="RVO208" s="627"/>
      <c r="RVP208" s="627"/>
      <c r="RVQ208" s="627"/>
      <c r="RVR208" s="627"/>
      <c r="RVS208" s="627"/>
      <c r="RVT208" s="627"/>
      <c r="RVU208" s="627"/>
      <c r="RVV208" s="627"/>
      <c r="RVW208" s="627"/>
      <c r="RVX208" s="627"/>
      <c r="RVY208" s="627"/>
      <c r="RVZ208" s="627"/>
      <c r="RWA208" s="627"/>
      <c r="RWB208" s="627"/>
      <c r="RWC208" s="627"/>
      <c r="RWD208" s="627"/>
      <c r="RWE208" s="627"/>
      <c r="RWF208" s="627"/>
      <c r="RWG208" s="627"/>
      <c r="RWH208" s="627"/>
      <c r="RWI208" s="627"/>
      <c r="RWJ208" s="627"/>
      <c r="RWK208" s="627"/>
      <c r="RWL208" s="627"/>
      <c r="RWM208" s="627"/>
      <c r="RWN208" s="627"/>
      <c r="RWO208" s="627"/>
      <c r="RWP208" s="627"/>
      <c r="RWQ208" s="627"/>
      <c r="RWR208" s="627"/>
      <c r="RWS208" s="627"/>
      <c r="RWT208" s="627"/>
      <c r="RWU208" s="627"/>
      <c r="RWV208" s="627"/>
      <c r="RWW208" s="627"/>
      <c r="RWX208" s="627"/>
      <c r="RWY208" s="627"/>
      <c r="RWZ208" s="627"/>
      <c r="RXA208" s="627"/>
      <c r="RXB208" s="627"/>
      <c r="RXC208" s="627"/>
      <c r="RXD208" s="627"/>
      <c r="RXE208" s="627"/>
      <c r="RXF208" s="627"/>
      <c r="RXG208" s="627"/>
      <c r="RXH208" s="627"/>
      <c r="RXI208" s="627"/>
      <c r="RXJ208" s="627"/>
      <c r="RXK208" s="627"/>
      <c r="RXL208" s="627"/>
      <c r="RXM208" s="627"/>
      <c r="RXN208" s="627"/>
      <c r="RXO208" s="627"/>
      <c r="RXP208" s="627"/>
      <c r="RXQ208" s="627"/>
      <c r="RXR208" s="627"/>
      <c r="RXS208" s="627"/>
      <c r="RXT208" s="627"/>
      <c r="RXU208" s="627"/>
      <c r="RXV208" s="627"/>
      <c r="RXW208" s="627"/>
      <c r="RXX208" s="627"/>
      <c r="RXY208" s="627"/>
      <c r="RXZ208" s="627"/>
      <c r="RYA208" s="627"/>
      <c r="RYB208" s="627"/>
      <c r="RYC208" s="627"/>
      <c r="RYD208" s="627"/>
      <c r="RYE208" s="627"/>
      <c r="RYF208" s="627"/>
      <c r="RYG208" s="627"/>
      <c r="RYH208" s="627"/>
      <c r="RYI208" s="627"/>
      <c r="RYJ208" s="627"/>
      <c r="RYK208" s="627"/>
      <c r="RYL208" s="627"/>
      <c r="RYM208" s="627"/>
      <c r="RYN208" s="627"/>
      <c r="RYO208" s="627"/>
      <c r="RYP208" s="627"/>
      <c r="RYQ208" s="627"/>
      <c r="RYR208" s="627"/>
      <c r="RYS208" s="627"/>
      <c r="RYT208" s="627"/>
      <c r="RYU208" s="627"/>
      <c r="RYV208" s="627"/>
      <c r="RYW208" s="627"/>
      <c r="RYX208" s="627"/>
      <c r="RYY208" s="627"/>
      <c r="RYZ208" s="627"/>
      <c r="RZA208" s="627"/>
      <c r="RZB208" s="627"/>
      <c r="RZC208" s="627"/>
      <c r="RZD208" s="627"/>
      <c r="RZE208" s="627"/>
      <c r="RZF208" s="627"/>
      <c r="RZG208" s="627"/>
      <c r="RZH208" s="627"/>
      <c r="RZI208" s="627"/>
      <c r="RZJ208" s="627"/>
      <c r="RZK208" s="627"/>
      <c r="RZL208" s="627"/>
      <c r="RZM208" s="627"/>
      <c r="RZN208" s="627"/>
      <c r="RZO208" s="627"/>
      <c r="RZP208" s="627"/>
      <c r="RZQ208" s="627"/>
      <c r="RZR208" s="627"/>
      <c r="RZS208" s="627"/>
      <c r="RZT208" s="627"/>
      <c r="RZU208" s="627"/>
      <c r="RZV208" s="627"/>
      <c r="RZW208" s="627"/>
      <c r="RZX208" s="627"/>
      <c r="RZY208" s="627"/>
      <c r="RZZ208" s="627"/>
      <c r="SAA208" s="627"/>
      <c r="SAB208" s="627"/>
      <c r="SAC208" s="627"/>
      <c r="SAD208" s="627"/>
      <c r="SAE208" s="627"/>
      <c r="SAF208" s="627"/>
      <c r="SAG208" s="627"/>
      <c r="SAH208" s="627"/>
      <c r="SAI208" s="627"/>
      <c r="SAJ208" s="627"/>
      <c r="SAK208" s="627"/>
      <c r="SAL208" s="627"/>
      <c r="SAM208" s="627"/>
      <c r="SAN208" s="627"/>
      <c r="SAO208" s="627"/>
      <c r="SAP208" s="627"/>
      <c r="SAQ208" s="627"/>
      <c r="SAR208" s="627"/>
      <c r="SAS208" s="627"/>
      <c r="SAT208" s="627"/>
      <c r="SAU208" s="627"/>
      <c r="SAV208" s="627"/>
      <c r="SAW208" s="627"/>
      <c r="SAX208" s="627"/>
      <c r="SAY208" s="627"/>
      <c r="SAZ208" s="627"/>
      <c r="SBA208" s="627"/>
      <c r="SBB208" s="627"/>
      <c r="SBC208" s="627"/>
      <c r="SBD208" s="627"/>
      <c r="SBE208" s="627"/>
      <c r="SBF208" s="627"/>
      <c r="SBG208" s="627"/>
      <c r="SBH208" s="627"/>
      <c r="SBI208" s="627"/>
      <c r="SBJ208" s="627"/>
      <c r="SBK208" s="627"/>
      <c r="SBL208" s="627"/>
      <c r="SBM208" s="627"/>
      <c r="SBN208" s="627"/>
      <c r="SBO208" s="627"/>
      <c r="SBP208" s="627"/>
      <c r="SBQ208" s="627"/>
      <c r="SBR208" s="627"/>
      <c r="SBS208" s="627"/>
      <c r="SBT208" s="627"/>
      <c r="SBU208" s="627"/>
      <c r="SBV208" s="627"/>
      <c r="SBW208" s="627"/>
      <c r="SBX208" s="627"/>
      <c r="SBY208" s="627"/>
      <c r="SBZ208" s="627"/>
      <c r="SCA208" s="627"/>
      <c r="SCB208" s="627"/>
      <c r="SCC208" s="627"/>
      <c r="SCD208" s="627"/>
      <c r="SCE208" s="627"/>
      <c r="SCF208" s="627"/>
      <c r="SCG208" s="627"/>
      <c r="SCH208" s="627"/>
      <c r="SCI208" s="627"/>
      <c r="SCJ208" s="627"/>
      <c r="SCK208" s="627"/>
      <c r="SCL208" s="627"/>
      <c r="SCM208" s="627"/>
      <c r="SCN208" s="627"/>
      <c r="SCO208" s="627"/>
      <c r="SCP208" s="627"/>
      <c r="SCQ208" s="627"/>
      <c r="SCR208" s="627"/>
      <c r="SCS208" s="627"/>
      <c r="SCT208" s="627"/>
      <c r="SCU208" s="627"/>
      <c r="SCV208" s="627"/>
      <c r="SCW208" s="627"/>
      <c r="SCX208" s="627"/>
      <c r="SCY208" s="627"/>
      <c r="SCZ208" s="627"/>
      <c r="SDA208" s="627"/>
      <c r="SDB208" s="627"/>
      <c r="SDC208" s="627"/>
      <c r="SDD208" s="627"/>
      <c r="SDE208" s="627"/>
      <c r="SDF208" s="627"/>
      <c r="SDG208" s="627"/>
      <c r="SDH208" s="627"/>
      <c r="SDI208" s="627"/>
      <c r="SDJ208" s="627"/>
      <c r="SDK208" s="627"/>
      <c r="SDL208" s="627"/>
      <c r="SDM208" s="627"/>
      <c r="SDN208" s="627"/>
      <c r="SDO208" s="627"/>
      <c r="SDP208" s="627"/>
      <c r="SDQ208" s="627"/>
      <c r="SDR208" s="627"/>
      <c r="SDS208" s="627"/>
      <c r="SDT208" s="627"/>
      <c r="SDU208" s="627"/>
      <c r="SDV208" s="627"/>
      <c r="SDW208" s="627"/>
      <c r="SDX208" s="627"/>
      <c r="SDY208" s="627"/>
      <c r="SDZ208" s="627"/>
      <c r="SEA208" s="627"/>
      <c r="SEB208" s="627"/>
      <c r="SEC208" s="627"/>
      <c r="SED208" s="627"/>
      <c r="SEE208" s="627"/>
      <c r="SEF208" s="627"/>
      <c r="SEG208" s="627"/>
      <c r="SEH208" s="627"/>
      <c r="SEI208" s="627"/>
      <c r="SEJ208" s="627"/>
      <c r="SEK208" s="627"/>
      <c r="SEL208" s="627"/>
      <c r="SEM208" s="627"/>
      <c r="SEN208" s="627"/>
      <c r="SEO208" s="627"/>
      <c r="SEP208" s="627"/>
      <c r="SEQ208" s="627"/>
      <c r="SER208" s="627"/>
      <c r="SES208" s="627"/>
      <c r="SET208" s="627"/>
      <c r="SEU208" s="627"/>
      <c r="SEV208" s="627"/>
      <c r="SEW208" s="627"/>
      <c r="SEX208" s="627"/>
      <c r="SEY208" s="627"/>
      <c r="SEZ208" s="627"/>
      <c r="SFA208" s="627"/>
      <c r="SFB208" s="627"/>
      <c r="SFC208" s="627"/>
      <c r="SFD208" s="627"/>
      <c r="SFE208" s="627"/>
      <c r="SFF208" s="627"/>
      <c r="SFG208" s="627"/>
      <c r="SFH208" s="627"/>
      <c r="SFI208" s="627"/>
      <c r="SFJ208" s="627"/>
      <c r="SFK208" s="627"/>
      <c r="SFL208" s="627"/>
      <c r="SFM208" s="627"/>
      <c r="SFN208" s="627"/>
      <c r="SFO208" s="627"/>
      <c r="SFP208" s="627"/>
      <c r="SFQ208" s="627"/>
      <c r="SFR208" s="627"/>
      <c r="SFS208" s="627"/>
      <c r="SFT208" s="627"/>
      <c r="SFU208" s="627"/>
      <c r="SFV208" s="627"/>
      <c r="SFW208" s="627"/>
      <c r="SFX208" s="627"/>
      <c r="SFY208" s="627"/>
      <c r="SFZ208" s="627"/>
      <c r="SGA208" s="627"/>
      <c r="SGB208" s="627"/>
      <c r="SGC208" s="627"/>
      <c r="SGD208" s="627"/>
      <c r="SGE208" s="627"/>
      <c r="SGF208" s="627"/>
      <c r="SGG208" s="627"/>
      <c r="SGH208" s="627"/>
      <c r="SGI208" s="627"/>
      <c r="SGJ208" s="627"/>
      <c r="SGK208" s="627"/>
      <c r="SGL208" s="627"/>
      <c r="SGM208" s="627"/>
      <c r="SGN208" s="627"/>
      <c r="SGO208" s="627"/>
      <c r="SGP208" s="627"/>
      <c r="SGQ208" s="627"/>
      <c r="SGR208" s="627"/>
      <c r="SGS208" s="627"/>
      <c r="SGT208" s="627"/>
      <c r="SGU208" s="627"/>
      <c r="SGV208" s="627"/>
      <c r="SGW208" s="627"/>
      <c r="SGX208" s="627"/>
      <c r="SGY208" s="627"/>
      <c r="SGZ208" s="627"/>
      <c r="SHA208" s="627"/>
      <c r="SHB208" s="627"/>
      <c r="SHC208" s="627"/>
      <c r="SHD208" s="627"/>
      <c r="SHE208" s="627"/>
      <c r="SHF208" s="627"/>
      <c r="SHG208" s="627"/>
      <c r="SHH208" s="627"/>
      <c r="SHI208" s="627"/>
      <c r="SHJ208" s="627"/>
      <c r="SHK208" s="627"/>
      <c r="SHL208" s="627"/>
      <c r="SHM208" s="627"/>
      <c r="SHN208" s="627"/>
      <c r="SHO208" s="627"/>
      <c r="SHP208" s="627"/>
      <c r="SHQ208" s="627"/>
      <c r="SHR208" s="627"/>
      <c r="SHS208" s="627"/>
      <c r="SHT208" s="627"/>
      <c r="SHU208" s="627"/>
      <c r="SHV208" s="627"/>
      <c r="SHW208" s="627"/>
      <c r="SHX208" s="627"/>
      <c r="SHY208" s="627"/>
      <c r="SHZ208" s="627"/>
      <c r="SIA208" s="627"/>
      <c r="SIB208" s="627"/>
      <c r="SIC208" s="627"/>
      <c r="SID208" s="627"/>
      <c r="SIE208" s="627"/>
      <c r="SIF208" s="627"/>
      <c r="SIG208" s="627"/>
      <c r="SIH208" s="627"/>
      <c r="SII208" s="627"/>
      <c r="SIJ208" s="627"/>
      <c r="SIK208" s="627"/>
      <c r="SIL208" s="627"/>
      <c r="SIM208" s="627"/>
      <c r="SIN208" s="627"/>
      <c r="SIO208" s="627"/>
      <c r="SIP208" s="627"/>
      <c r="SIQ208" s="627"/>
      <c r="SIR208" s="627"/>
      <c r="SIS208" s="627"/>
      <c r="SIT208" s="627"/>
      <c r="SIU208" s="627"/>
      <c r="SIV208" s="627"/>
      <c r="SIW208" s="627"/>
      <c r="SIX208" s="627"/>
      <c r="SIY208" s="627"/>
      <c r="SIZ208" s="627"/>
      <c r="SJA208" s="627"/>
      <c r="SJB208" s="627"/>
      <c r="SJC208" s="627"/>
      <c r="SJD208" s="627"/>
      <c r="SJE208" s="627"/>
      <c r="SJF208" s="627"/>
      <c r="SJG208" s="627"/>
      <c r="SJH208" s="627"/>
      <c r="SJI208" s="627"/>
      <c r="SJJ208" s="627"/>
      <c r="SJK208" s="627"/>
      <c r="SJL208" s="627"/>
      <c r="SJM208" s="627"/>
      <c r="SJN208" s="627"/>
      <c r="SJO208" s="627"/>
      <c r="SJP208" s="627"/>
      <c r="SJQ208" s="627"/>
      <c r="SJR208" s="627"/>
      <c r="SJS208" s="627"/>
      <c r="SJT208" s="627"/>
      <c r="SJU208" s="627"/>
      <c r="SJV208" s="627"/>
      <c r="SJW208" s="627"/>
      <c r="SJX208" s="627"/>
      <c r="SJY208" s="627"/>
      <c r="SJZ208" s="627"/>
      <c r="SKA208" s="627"/>
      <c r="SKB208" s="627"/>
      <c r="SKC208" s="627"/>
      <c r="SKD208" s="627"/>
      <c r="SKE208" s="627"/>
      <c r="SKF208" s="627"/>
      <c r="SKG208" s="627"/>
      <c r="SKH208" s="627"/>
      <c r="SKI208" s="627"/>
      <c r="SKJ208" s="627"/>
      <c r="SKK208" s="627"/>
      <c r="SKL208" s="627"/>
      <c r="SKM208" s="627"/>
      <c r="SKN208" s="627"/>
      <c r="SKO208" s="627"/>
      <c r="SKP208" s="627"/>
      <c r="SKQ208" s="627"/>
      <c r="SKR208" s="627"/>
      <c r="SKS208" s="627"/>
      <c r="SKT208" s="627"/>
      <c r="SKU208" s="627"/>
      <c r="SKV208" s="627"/>
      <c r="SKW208" s="627"/>
      <c r="SKX208" s="627"/>
      <c r="SKY208" s="627"/>
      <c r="SKZ208" s="627"/>
      <c r="SLA208" s="627"/>
      <c r="SLB208" s="627"/>
      <c r="SLC208" s="627"/>
      <c r="SLD208" s="627"/>
      <c r="SLE208" s="627"/>
      <c r="SLF208" s="627"/>
      <c r="SLG208" s="627"/>
      <c r="SLH208" s="627"/>
      <c r="SLI208" s="627"/>
      <c r="SLJ208" s="627"/>
      <c r="SLK208" s="627"/>
      <c r="SLL208" s="627"/>
      <c r="SLM208" s="627"/>
      <c r="SLN208" s="627"/>
      <c r="SLO208" s="627"/>
      <c r="SLP208" s="627"/>
      <c r="SLQ208" s="627"/>
      <c r="SLR208" s="627"/>
      <c r="SLS208" s="627"/>
      <c r="SLT208" s="627"/>
      <c r="SLU208" s="627"/>
      <c r="SLV208" s="627"/>
      <c r="SLW208" s="627"/>
      <c r="SLX208" s="627"/>
      <c r="SLY208" s="627"/>
      <c r="SLZ208" s="627"/>
      <c r="SMA208" s="627"/>
      <c r="SMB208" s="627"/>
      <c r="SMC208" s="627"/>
      <c r="SMD208" s="627"/>
      <c r="SME208" s="627"/>
      <c r="SMF208" s="627"/>
      <c r="SMG208" s="627"/>
      <c r="SMH208" s="627"/>
      <c r="SMI208" s="627"/>
      <c r="SMJ208" s="627"/>
      <c r="SMK208" s="627"/>
      <c r="SML208" s="627"/>
      <c r="SMM208" s="627"/>
      <c r="SMN208" s="627"/>
      <c r="SMO208" s="627"/>
      <c r="SMP208" s="627"/>
      <c r="SMQ208" s="627"/>
      <c r="SMR208" s="627"/>
      <c r="SMS208" s="627"/>
      <c r="SMT208" s="627"/>
      <c r="SMU208" s="627"/>
      <c r="SMV208" s="627"/>
      <c r="SMW208" s="627"/>
      <c r="SMX208" s="627"/>
      <c r="SMY208" s="627"/>
      <c r="SMZ208" s="627"/>
      <c r="SNA208" s="627"/>
      <c r="SNB208" s="627"/>
      <c r="SNC208" s="627"/>
      <c r="SND208" s="627"/>
      <c r="SNE208" s="627"/>
      <c r="SNF208" s="627"/>
      <c r="SNG208" s="627"/>
      <c r="SNH208" s="627"/>
      <c r="SNI208" s="627"/>
      <c r="SNJ208" s="627"/>
      <c r="SNK208" s="627"/>
      <c r="SNL208" s="627"/>
      <c r="SNM208" s="627"/>
      <c r="SNN208" s="627"/>
      <c r="SNO208" s="627"/>
      <c r="SNP208" s="627"/>
      <c r="SNQ208" s="627"/>
      <c r="SNR208" s="627"/>
      <c r="SNS208" s="627"/>
      <c r="SNT208" s="627"/>
      <c r="SNU208" s="627"/>
      <c r="SNV208" s="627"/>
      <c r="SNW208" s="627"/>
      <c r="SNX208" s="627"/>
      <c r="SNY208" s="627"/>
      <c r="SNZ208" s="627"/>
      <c r="SOA208" s="627"/>
      <c r="SOB208" s="627"/>
      <c r="SOC208" s="627"/>
      <c r="SOD208" s="627"/>
      <c r="SOE208" s="627"/>
      <c r="SOF208" s="627"/>
      <c r="SOG208" s="627"/>
      <c r="SOH208" s="627"/>
      <c r="SOI208" s="627"/>
      <c r="SOJ208" s="627"/>
      <c r="SOK208" s="627"/>
      <c r="SOL208" s="627"/>
      <c r="SOM208" s="627"/>
      <c r="SON208" s="627"/>
      <c r="SOO208" s="627"/>
      <c r="SOP208" s="627"/>
      <c r="SOQ208" s="627"/>
      <c r="SOR208" s="627"/>
      <c r="SOS208" s="627"/>
      <c r="SOT208" s="627"/>
      <c r="SOU208" s="627"/>
      <c r="SOV208" s="627"/>
      <c r="SOW208" s="627"/>
      <c r="SOX208" s="627"/>
      <c r="SOY208" s="627"/>
      <c r="SOZ208" s="627"/>
      <c r="SPA208" s="627"/>
      <c r="SPB208" s="627"/>
      <c r="SPC208" s="627"/>
      <c r="SPD208" s="627"/>
      <c r="SPE208" s="627"/>
      <c r="SPF208" s="627"/>
      <c r="SPG208" s="627"/>
      <c r="SPH208" s="627"/>
      <c r="SPI208" s="627"/>
      <c r="SPJ208" s="627"/>
      <c r="SPK208" s="627"/>
      <c r="SPL208" s="627"/>
      <c r="SPM208" s="627"/>
      <c r="SPN208" s="627"/>
      <c r="SPO208" s="627"/>
      <c r="SPP208" s="627"/>
      <c r="SPQ208" s="627"/>
      <c r="SPR208" s="627"/>
      <c r="SPS208" s="627"/>
      <c r="SPT208" s="627"/>
      <c r="SPU208" s="627"/>
      <c r="SPV208" s="627"/>
      <c r="SPW208" s="627"/>
      <c r="SPX208" s="627"/>
      <c r="SPY208" s="627"/>
      <c r="SPZ208" s="627"/>
      <c r="SQA208" s="627"/>
      <c r="SQB208" s="627"/>
      <c r="SQC208" s="627"/>
      <c r="SQD208" s="627"/>
      <c r="SQE208" s="627"/>
      <c r="SQF208" s="627"/>
      <c r="SQG208" s="627"/>
      <c r="SQH208" s="627"/>
      <c r="SQI208" s="627"/>
      <c r="SQJ208" s="627"/>
      <c r="SQK208" s="627"/>
      <c r="SQL208" s="627"/>
      <c r="SQM208" s="627"/>
      <c r="SQN208" s="627"/>
      <c r="SQO208" s="627"/>
      <c r="SQP208" s="627"/>
      <c r="SQQ208" s="627"/>
      <c r="SQR208" s="627"/>
      <c r="SQS208" s="627"/>
      <c r="SQT208" s="627"/>
      <c r="SQU208" s="627"/>
      <c r="SQV208" s="627"/>
      <c r="SQW208" s="627"/>
      <c r="SQX208" s="627"/>
      <c r="SQY208" s="627"/>
      <c r="SQZ208" s="627"/>
      <c r="SRA208" s="627"/>
      <c r="SRB208" s="627"/>
      <c r="SRC208" s="627"/>
      <c r="SRD208" s="627"/>
      <c r="SRE208" s="627"/>
      <c r="SRF208" s="627"/>
      <c r="SRG208" s="627"/>
      <c r="SRH208" s="627"/>
      <c r="SRI208" s="627"/>
      <c r="SRJ208" s="627"/>
      <c r="SRK208" s="627"/>
      <c r="SRL208" s="627"/>
      <c r="SRM208" s="627"/>
      <c r="SRN208" s="627"/>
      <c r="SRO208" s="627"/>
      <c r="SRP208" s="627"/>
      <c r="SRQ208" s="627"/>
      <c r="SRR208" s="627"/>
      <c r="SRS208" s="627"/>
      <c r="SRT208" s="627"/>
      <c r="SRU208" s="627"/>
      <c r="SRV208" s="627"/>
      <c r="SRW208" s="627"/>
      <c r="SRX208" s="627"/>
      <c r="SRY208" s="627"/>
      <c r="SRZ208" s="627"/>
      <c r="SSA208" s="627"/>
      <c r="SSB208" s="627"/>
      <c r="SSC208" s="627"/>
      <c r="SSD208" s="627"/>
      <c r="SSE208" s="627"/>
      <c r="SSF208" s="627"/>
      <c r="SSG208" s="627"/>
      <c r="SSH208" s="627"/>
      <c r="SSI208" s="627"/>
      <c r="SSJ208" s="627"/>
      <c r="SSK208" s="627"/>
      <c r="SSL208" s="627"/>
      <c r="SSM208" s="627"/>
      <c r="SSN208" s="627"/>
      <c r="SSO208" s="627"/>
      <c r="SSP208" s="627"/>
      <c r="SSQ208" s="627"/>
      <c r="SSR208" s="627"/>
      <c r="SSS208" s="627"/>
      <c r="SST208" s="627"/>
      <c r="SSU208" s="627"/>
      <c r="SSV208" s="627"/>
      <c r="SSW208" s="627"/>
      <c r="SSX208" s="627"/>
      <c r="SSY208" s="627"/>
      <c r="SSZ208" s="627"/>
      <c r="STA208" s="627"/>
      <c r="STB208" s="627"/>
      <c r="STC208" s="627"/>
      <c r="STD208" s="627"/>
      <c r="STE208" s="627"/>
      <c r="STF208" s="627"/>
      <c r="STG208" s="627"/>
      <c r="STH208" s="627"/>
      <c r="STI208" s="627"/>
      <c r="STJ208" s="627"/>
      <c r="STK208" s="627"/>
      <c r="STL208" s="627"/>
      <c r="STM208" s="627"/>
      <c r="STN208" s="627"/>
      <c r="STO208" s="627"/>
      <c r="STP208" s="627"/>
      <c r="STQ208" s="627"/>
      <c r="STR208" s="627"/>
      <c r="STS208" s="627"/>
      <c r="STT208" s="627"/>
      <c r="STU208" s="627"/>
      <c r="STV208" s="627"/>
      <c r="STW208" s="627"/>
      <c r="STX208" s="627"/>
      <c r="STY208" s="627"/>
      <c r="STZ208" s="627"/>
      <c r="SUA208" s="627"/>
      <c r="SUB208" s="627"/>
      <c r="SUC208" s="627"/>
      <c r="SUD208" s="627"/>
      <c r="SUE208" s="627"/>
      <c r="SUF208" s="627"/>
      <c r="SUG208" s="627"/>
      <c r="SUH208" s="627"/>
      <c r="SUI208" s="627"/>
      <c r="SUJ208" s="627"/>
      <c r="SUK208" s="627"/>
      <c r="SUL208" s="627"/>
      <c r="SUM208" s="627"/>
      <c r="SUN208" s="627"/>
      <c r="SUO208" s="627"/>
      <c r="SUP208" s="627"/>
      <c r="SUQ208" s="627"/>
      <c r="SUR208" s="627"/>
      <c r="SUS208" s="627"/>
      <c r="SUT208" s="627"/>
      <c r="SUU208" s="627"/>
      <c r="SUV208" s="627"/>
      <c r="SUW208" s="627"/>
      <c r="SUX208" s="627"/>
      <c r="SUY208" s="627"/>
      <c r="SUZ208" s="627"/>
      <c r="SVA208" s="627"/>
      <c r="SVB208" s="627"/>
      <c r="SVC208" s="627"/>
      <c r="SVD208" s="627"/>
      <c r="SVE208" s="627"/>
      <c r="SVF208" s="627"/>
      <c r="SVG208" s="627"/>
      <c r="SVH208" s="627"/>
      <c r="SVI208" s="627"/>
      <c r="SVJ208" s="627"/>
      <c r="SVK208" s="627"/>
      <c r="SVL208" s="627"/>
      <c r="SVM208" s="627"/>
      <c r="SVN208" s="627"/>
      <c r="SVO208" s="627"/>
      <c r="SVP208" s="627"/>
      <c r="SVQ208" s="627"/>
      <c r="SVR208" s="627"/>
      <c r="SVS208" s="627"/>
      <c r="SVT208" s="627"/>
      <c r="SVU208" s="627"/>
      <c r="SVV208" s="627"/>
      <c r="SVW208" s="627"/>
      <c r="SVX208" s="627"/>
      <c r="SVY208" s="627"/>
      <c r="SVZ208" s="627"/>
      <c r="SWA208" s="627"/>
      <c r="SWB208" s="627"/>
      <c r="SWC208" s="627"/>
      <c r="SWD208" s="627"/>
      <c r="SWE208" s="627"/>
      <c r="SWF208" s="627"/>
      <c r="SWG208" s="627"/>
      <c r="SWH208" s="627"/>
      <c r="SWI208" s="627"/>
      <c r="SWJ208" s="627"/>
      <c r="SWK208" s="627"/>
      <c r="SWL208" s="627"/>
      <c r="SWM208" s="627"/>
      <c r="SWN208" s="627"/>
      <c r="SWO208" s="627"/>
      <c r="SWP208" s="627"/>
      <c r="SWQ208" s="627"/>
      <c r="SWR208" s="627"/>
      <c r="SWS208" s="627"/>
      <c r="SWT208" s="627"/>
      <c r="SWU208" s="627"/>
      <c r="SWV208" s="627"/>
      <c r="SWW208" s="627"/>
      <c r="SWX208" s="627"/>
      <c r="SWY208" s="627"/>
      <c r="SWZ208" s="627"/>
      <c r="SXA208" s="627"/>
      <c r="SXB208" s="627"/>
      <c r="SXC208" s="627"/>
      <c r="SXD208" s="627"/>
      <c r="SXE208" s="627"/>
      <c r="SXF208" s="627"/>
      <c r="SXG208" s="627"/>
      <c r="SXH208" s="627"/>
      <c r="SXI208" s="627"/>
      <c r="SXJ208" s="627"/>
      <c r="SXK208" s="627"/>
      <c r="SXL208" s="627"/>
      <c r="SXM208" s="627"/>
      <c r="SXN208" s="627"/>
      <c r="SXO208" s="627"/>
      <c r="SXP208" s="627"/>
      <c r="SXQ208" s="627"/>
      <c r="SXR208" s="627"/>
      <c r="SXS208" s="627"/>
      <c r="SXT208" s="627"/>
      <c r="SXU208" s="627"/>
      <c r="SXV208" s="627"/>
      <c r="SXW208" s="627"/>
      <c r="SXX208" s="627"/>
      <c r="SXY208" s="627"/>
      <c r="SXZ208" s="627"/>
      <c r="SYA208" s="627"/>
      <c r="SYB208" s="627"/>
      <c r="SYC208" s="627"/>
      <c r="SYD208" s="627"/>
      <c r="SYE208" s="627"/>
      <c r="SYF208" s="627"/>
      <c r="SYG208" s="627"/>
      <c r="SYH208" s="627"/>
      <c r="SYI208" s="627"/>
      <c r="SYJ208" s="627"/>
      <c r="SYK208" s="627"/>
      <c r="SYL208" s="627"/>
      <c r="SYM208" s="627"/>
      <c r="SYN208" s="627"/>
      <c r="SYO208" s="627"/>
      <c r="SYP208" s="627"/>
      <c r="SYQ208" s="627"/>
      <c r="SYR208" s="627"/>
      <c r="SYS208" s="627"/>
      <c r="SYT208" s="627"/>
      <c r="SYU208" s="627"/>
      <c r="SYV208" s="627"/>
      <c r="SYW208" s="627"/>
      <c r="SYX208" s="627"/>
      <c r="SYY208" s="627"/>
      <c r="SYZ208" s="627"/>
      <c r="SZA208" s="627"/>
      <c r="SZB208" s="627"/>
      <c r="SZC208" s="627"/>
      <c r="SZD208" s="627"/>
      <c r="SZE208" s="627"/>
      <c r="SZF208" s="627"/>
      <c r="SZG208" s="627"/>
      <c r="SZH208" s="627"/>
      <c r="SZI208" s="627"/>
      <c r="SZJ208" s="627"/>
      <c r="SZK208" s="627"/>
      <c r="SZL208" s="627"/>
      <c r="SZM208" s="627"/>
      <c r="SZN208" s="627"/>
      <c r="SZO208" s="627"/>
      <c r="SZP208" s="627"/>
      <c r="SZQ208" s="627"/>
      <c r="SZR208" s="627"/>
      <c r="SZS208" s="627"/>
      <c r="SZT208" s="627"/>
      <c r="SZU208" s="627"/>
      <c r="SZV208" s="627"/>
      <c r="SZW208" s="627"/>
      <c r="SZX208" s="627"/>
      <c r="SZY208" s="627"/>
      <c r="SZZ208" s="627"/>
      <c r="TAA208" s="627"/>
      <c r="TAB208" s="627"/>
      <c r="TAC208" s="627"/>
      <c r="TAD208" s="627"/>
      <c r="TAE208" s="627"/>
      <c r="TAF208" s="627"/>
      <c r="TAG208" s="627"/>
      <c r="TAH208" s="627"/>
      <c r="TAI208" s="627"/>
      <c r="TAJ208" s="627"/>
      <c r="TAK208" s="627"/>
      <c r="TAL208" s="627"/>
      <c r="TAM208" s="627"/>
      <c r="TAN208" s="627"/>
      <c r="TAO208" s="627"/>
      <c r="TAP208" s="627"/>
      <c r="TAQ208" s="627"/>
      <c r="TAR208" s="627"/>
      <c r="TAS208" s="627"/>
      <c r="TAT208" s="627"/>
      <c r="TAU208" s="627"/>
      <c r="TAV208" s="627"/>
      <c r="TAW208" s="627"/>
      <c r="TAX208" s="627"/>
      <c r="TAY208" s="627"/>
      <c r="TAZ208" s="627"/>
      <c r="TBA208" s="627"/>
      <c r="TBB208" s="627"/>
      <c r="TBC208" s="627"/>
      <c r="TBD208" s="627"/>
      <c r="TBE208" s="627"/>
      <c r="TBF208" s="627"/>
      <c r="TBG208" s="627"/>
      <c r="TBH208" s="627"/>
      <c r="TBI208" s="627"/>
      <c r="TBJ208" s="627"/>
      <c r="TBK208" s="627"/>
      <c r="TBL208" s="627"/>
      <c r="TBM208" s="627"/>
      <c r="TBN208" s="627"/>
      <c r="TBO208" s="627"/>
      <c r="TBP208" s="627"/>
      <c r="TBQ208" s="627"/>
      <c r="TBR208" s="627"/>
      <c r="TBS208" s="627"/>
      <c r="TBT208" s="627"/>
      <c r="TBU208" s="627"/>
      <c r="TBV208" s="627"/>
      <c r="TBW208" s="627"/>
      <c r="TBX208" s="627"/>
      <c r="TBY208" s="627"/>
      <c r="TBZ208" s="627"/>
      <c r="TCA208" s="627"/>
      <c r="TCB208" s="627"/>
      <c r="TCC208" s="627"/>
      <c r="TCD208" s="627"/>
      <c r="TCE208" s="627"/>
      <c r="TCF208" s="627"/>
      <c r="TCG208" s="627"/>
      <c r="TCH208" s="627"/>
      <c r="TCI208" s="627"/>
      <c r="TCJ208" s="627"/>
      <c r="TCK208" s="627"/>
      <c r="TCL208" s="627"/>
      <c r="TCM208" s="627"/>
      <c r="TCN208" s="627"/>
      <c r="TCO208" s="627"/>
      <c r="TCP208" s="627"/>
      <c r="TCQ208" s="627"/>
      <c r="TCR208" s="627"/>
      <c r="TCS208" s="627"/>
      <c r="TCT208" s="627"/>
      <c r="TCU208" s="627"/>
      <c r="TCV208" s="627"/>
      <c r="TCW208" s="627"/>
      <c r="TCX208" s="627"/>
      <c r="TCY208" s="627"/>
      <c r="TCZ208" s="627"/>
      <c r="TDA208" s="627"/>
      <c r="TDB208" s="627"/>
      <c r="TDC208" s="627"/>
      <c r="TDD208" s="627"/>
      <c r="TDE208" s="627"/>
      <c r="TDF208" s="627"/>
      <c r="TDG208" s="627"/>
      <c r="TDH208" s="627"/>
      <c r="TDI208" s="627"/>
      <c r="TDJ208" s="627"/>
      <c r="TDK208" s="627"/>
      <c r="TDL208" s="627"/>
      <c r="TDM208" s="627"/>
      <c r="TDN208" s="627"/>
      <c r="TDO208" s="627"/>
      <c r="TDP208" s="627"/>
      <c r="TDQ208" s="627"/>
      <c r="TDR208" s="627"/>
      <c r="TDS208" s="627"/>
      <c r="TDT208" s="627"/>
      <c r="TDU208" s="627"/>
      <c r="TDV208" s="627"/>
      <c r="TDW208" s="627"/>
      <c r="TDX208" s="627"/>
      <c r="TDY208" s="627"/>
      <c r="TDZ208" s="627"/>
      <c r="TEA208" s="627"/>
      <c r="TEB208" s="627"/>
      <c r="TEC208" s="627"/>
      <c r="TED208" s="627"/>
      <c r="TEE208" s="627"/>
      <c r="TEF208" s="627"/>
      <c r="TEG208" s="627"/>
      <c r="TEH208" s="627"/>
      <c r="TEI208" s="627"/>
      <c r="TEJ208" s="627"/>
      <c r="TEK208" s="627"/>
      <c r="TEL208" s="627"/>
      <c r="TEM208" s="627"/>
      <c r="TEN208" s="627"/>
      <c r="TEO208" s="627"/>
      <c r="TEP208" s="627"/>
      <c r="TEQ208" s="627"/>
      <c r="TER208" s="627"/>
      <c r="TES208" s="627"/>
      <c r="TET208" s="627"/>
      <c r="TEU208" s="627"/>
      <c r="TEV208" s="627"/>
      <c r="TEW208" s="627"/>
      <c r="TEX208" s="627"/>
      <c r="TEY208" s="627"/>
      <c r="TEZ208" s="627"/>
      <c r="TFA208" s="627"/>
      <c r="TFB208" s="627"/>
      <c r="TFC208" s="627"/>
      <c r="TFD208" s="627"/>
      <c r="TFE208" s="627"/>
      <c r="TFF208" s="627"/>
      <c r="TFG208" s="627"/>
      <c r="TFH208" s="627"/>
      <c r="TFI208" s="627"/>
      <c r="TFJ208" s="627"/>
      <c r="TFK208" s="627"/>
      <c r="TFL208" s="627"/>
      <c r="TFM208" s="627"/>
      <c r="TFN208" s="627"/>
      <c r="TFO208" s="627"/>
      <c r="TFP208" s="627"/>
      <c r="TFQ208" s="627"/>
      <c r="TFR208" s="627"/>
      <c r="TFS208" s="627"/>
      <c r="TFT208" s="627"/>
      <c r="TFU208" s="627"/>
      <c r="TFV208" s="627"/>
      <c r="TFW208" s="627"/>
      <c r="TFX208" s="627"/>
      <c r="TFY208" s="627"/>
      <c r="TFZ208" s="627"/>
      <c r="TGA208" s="627"/>
      <c r="TGB208" s="627"/>
      <c r="TGC208" s="627"/>
      <c r="TGD208" s="627"/>
      <c r="TGE208" s="627"/>
      <c r="TGF208" s="627"/>
      <c r="TGG208" s="627"/>
      <c r="TGH208" s="627"/>
      <c r="TGI208" s="627"/>
      <c r="TGJ208" s="627"/>
      <c r="TGK208" s="627"/>
      <c r="TGL208" s="627"/>
      <c r="TGM208" s="627"/>
      <c r="TGN208" s="627"/>
      <c r="TGO208" s="627"/>
      <c r="TGP208" s="627"/>
      <c r="TGQ208" s="627"/>
      <c r="TGR208" s="627"/>
      <c r="TGS208" s="627"/>
      <c r="TGT208" s="627"/>
      <c r="TGU208" s="627"/>
      <c r="TGV208" s="627"/>
      <c r="TGW208" s="627"/>
      <c r="TGX208" s="627"/>
      <c r="TGY208" s="627"/>
      <c r="TGZ208" s="627"/>
      <c r="THA208" s="627"/>
      <c r="THB208" s="627"/>
      <c r="THC208" s="627"/>
      <c r="THD208" s="627"/>
      <c r="THE208" s="627"/>
      <c r="THF208" s="627"/>
      <c r="THG208" s="627"/>
      <c r="THH208" s="627"/>
      <c r="THI208" s="627"/>
      <c r="THJ208" s="627"/>
      <c r="THK208" s="627"/>
      <c r="THL208" s="627"/>
      <c r="THM208" s="627"/>
      <c r="THN208" s="627"/>
      <c r="THO208" s="627"/>
      <c r="THP208" s="627"/>
      <c r="THQ208" s="627"/>
      <c r="THR208" s="627"/>
      <c r="THS208" s="627"/>
      <c r="THT208" s="627"/>
      <c r="THU208" s="627"/>
      <c r="THV208" s="627"/>
      <c r="THW208" s="627"/>
      <c r="THX208" s="627"/>
      <c r="THY208" s="627"/>
      <c r="THZ208" s="627"/>
      <c r="TIA208" s="627"/>
      <c r="TIB208" s="627"/>
      <c r="TIC208" s="627"/>
      <c r="TID208" s="627"/>
      <c r="TIE208" s="627"/>
      <c r="TIF208" s="627"/>
      <c r="TIG208" s="627"/>
      <c r="TIH208" s="627"/>
      <c r="TII208" s="627"/>
      <c r="TIJ208" s="627"/>
      <c r="TIK208" s="627"/>
      <c r="TIL208" s="627"/>
      <c r="TIM208" s="627"/>
      <c r="TIN208" s="627"/>
      <c r="TIO208" s="627"/>
      <c r="TIP208" s="627"/>
      <c r="TIQ208" s="627"/>
      <c r="TIR208" s="627"/>
      <c r="TIS208" s="627"/>
      <c r="TIT208" s="627"/>
      <c r="TIU208" s="627"/>
      <c r="TIV208" s="627"/>
      <c r="TIW208" s="627"/>
      <c r="TIX208" s="627"/>
      <c r="TIY208" s="627"/>
      <c r="TIZ208" s="627"/>
      <c r="TJA208" s="627"/>
      <c r="TJB208" s="627"/>
      <c r="TJC208" s="627"/>
      <c r="TJD208" s="627"/>
      <c r="TJE208" s="627"/>
      <c r="TJF208" s="627"/>
      <c r="TJG208" s="627"/>
      <c r="TJH208" s="627"/>
      <c r="TJI208" s="627"/>
      <c r="TJJ208" s="627"/>
      <c r="TJK208" s="627"/>
      <c r="TJL208" s="627"/>
      <c r="TJM208" s="627"/>
      <c r="TJN208" s="627"/>
      <c r="TJO208" s="627"/>
      <c r="TJP208" s="627"/>
      <c r="TJQ208" s="627"/>
      <c r="TJR208" s="627"/>
      <c r="TJS208" s="627"/>
      <c r="TJT208" s="627"/>
      <c r="TJU208" s="627"/>
      <c r="TJV208" s="627"/>
      <c r="TJW208" s="627"/>
      <c r="TJX208" s="627"/>
      <c r="TJY208" s="627"/>
      <c r="TJZ208" s="627"/>
      <c r="TKA208" s="627"/>
      <c r="TKB208" s="627"/>
      <c r="TKC208" s="627"/>
      <c r="TKD208" s="627"/>
      <c r="TKE208" s="627"/>
      <c r="TKF208" s="627"/>
      <c r="TKG208" s="627"/>
      <c r="TKH208" s="627"/>
      <c r="TKI208" s="627"/>
      <c r="TKJ208" s="627"/>
      <c r="TKK208" s="627"/>
      <c r="TKL208" s="627"/>
      <c r="TKM208" s="627"/>
      <c r="TKN208" s="627"/>
      <c r="TKO208" s="627"/>
      <c r="TKP208" s="627"/>
      <c r="TKQ208" s="627"/>
      <c r="TKR208" s="627"/>
      <c r="TKS208" s="627"/>
      <c r="TKT208" s="627"/>
      <c r="TKU208" s="627"/>
      <c r="TKV208" s="627"/>
      <c r="TKW208" s="627"/>
      <c r="TKX208" s="627"/>
      <c r="TKY208" s="627"/>
      <c r="TKZ208" s="627"/>
      <c r="TLA208" s="627"/>
      <c r="TLB208" s="627"/>
      <c r="TLC208" s="627"/>
      <c r="TLD208" s="627"/>
      <c r="TLE208" s="627"/>
      <c r="TLF208" s="627"/>
      <c r="TLG208" s="627"/>
      <c r="TLH208" s="627"/>
      <c r="TLI208" s="627"/>
      <c r="TLJ208" s="627"/>
      <c r="TLK208" s="627"/>
      <c r="TLL208" s="627"/>
      <c r="TLM208" s="627"/>
      <c r="TLN208" s="627"/>
      <c r="TLO208" s="627"/>
      <c r="TLP208" s="627"/>
      <c r="TLQ208" s="627"/>
      <c r="TLR208" s="627"/>
      <c r="TLS208" s="627"/>
      <c r="TLT208" s="627"/>
      <c r="TLU208" s="627"/>
      <c r="TLV208" s="627"/>
      <c r="TLW208" s="627"/>
      <c r="TLX208" s="627"/>
      <c r="TLY208" s="627"/>
      <c r="TLZ208" s="627"/>
      <c r="TMA208" s="627"/>
      <c r="TMB208" s="627"/>
      <c r="TMC208" s="627"/>
      <c r="TMD208" s="627"/>
      <c r="TME208" s="627"/>
      <c r="TMF208" s="627"/>
      <c r="TMG208" s="627"/>
      <c r="TMH208" s="627"/>
      <c r="TMI208" s="627"/>
      <c r="TMJ208" s="627"/>
      <c r="TMK208" s="627"/>
      <c r="TML208" s="627"/>
      <c r="TMM208" s="627"/>
      <c r="TMN208" s="627"/>
      <c r="TMO208" s="627"/>
      <c r="TMP208" s="627"/>
      <c r="TMQ208" s="627"/>
      <c r="TMR208" s="627"/>
      <c r="TMS208" s="627"/>
      <c r="TMT208" s="627"/>
      <c r="TMU208" s="627"/>
      <c r="TMV208" s="627"/>
      <c r="TMW208" s="627"/>
      <c r="TMX208" s="627"/>
      <c r="TMY208" s="627"/>
      <c r="TMZ208" s="627"/>
      <c r="TNA208" s="627"/>
      <c r="TNB208" s="627"/>
      <c r="TNC208" s="627"/>
      <c r="TND208" s="627"/>
      <c r="TNE208" s="627"/>
      <c r="TNF208" s="627"/>
      <c r="TNG208" s="627"/>
      <c r="TNH208" s="627"/>
      <c r="TNI208" s="627"/>
      <c r="TNJ208" s="627"/>
      <c r="TNK208" s="627"/>
      <c r="TNL208" s="627"/>
      <c r="TNM208" s="627"/>
      <c r="TNN208" s="627"/>
      <c r="TNO208" s="627"/>
      <c r="TNP208" s="627"/>
      <c r="TNQ208" s="627"/>
      <c r="TNR208" s="627"/>
      <c r="TNS208" s="627"/>
      <c r="TNT208" s="627"/>
      <c r="TNU208" s="627"/>
      <c r="TNV208" s="627"/>
      <c r="TNW208" s="627"/>
      <c r="TNX208" s="627"/>
      <c r="TNY208" s="627"/>
      <c r="TNZ208" s="627"/>
      <c r="TOA208" s="627"/>
      <c r="TOB208" s="627"/>
      <c r="TOC208" s="627"/>
      <c r="TOD208" s="627"/>
      <c r="TOE208" s="627"/>
      <c r="TOF208" s="627"/>
      <c r="TOG208" s="627"/>
      <c r="TOH208" s="627"/>
      <c r="TOI208" s="627"/>
      <c r="TOJ208" s="627"/>
      <c r="TOK208" s="627"/>
      <c r="TOL208" s="627"/>
      <c r="TOM208" s="627"/>
      <c r="TON208" s="627"/>
      <c r="TOO208" s="627"/>
      <c r="TOP208" s="627"/>
      <c r="TOQ208" s="627"/>
      <c r="TOR208" s="627"/>
      <c r="TOS208" s="627"/>
      <c r="TOT208" s="627"/>
      <c r="TOU208" s="627"/>
      <c r="TOV208" s="627"/>
      <c r="TOW208" s="627"/>
      <c r="TOX208" s="627"/>
      <c r="TOY208" s="627"/>
      <c r="TOZ208" s="627"/>
      <c r="TPA208" s="627"/>
      <c r="TPB208" s="627"/>
      <c r="TPC208" s="627"/>
      <c r="TPD208" s="627"/>
      <c r="TPE208" s="627"/>
      <c r="TPF208" s="627"/>
      <c r="TPG208" s="627"/>
      <c r="TPH208" s="627"/>
      <c r="TPI208" s="627"/>
      <c r="TPJ208" s="627"/>
      <c r="TPK208" s="627"/>
      <c r="TPL208" s="627"/>
      <c r="TPM208" s="627"/>
      <c r="TPN208" s="627"/>
      <c r="TPO208" s="627"/>
      <c r="TPP208" s="627"/>
      <c r="TPQ208" s="627"/>
      <c r="TPR208" s="627"/>
      <c r="TPS208" s="627"/>
      <c r="TPT208" s="627"/>
      <c r="TPU208" s="627"/>
      <c r="TPV208" s="627"/>
      <c r="TPW208" s="627"/>
      <c r="TPX208" s="627"/>
      <c r="TPY208" s="627"/>
      <c r="TPZ208" s="627"/>
      <c r="TQA208" s="627"/>
      <c r="TQB208" s="627"/>
      <c r="TQC208" s="627"/>
      <c r="TQD208" s="627"/>
      <c r="TQE208" s="627"/>
      <c r="TQF208" s="627"/>
      <c r="TQG208" s="627"/>
      <c r="TQH208" s="627"/>
      <c r="TQI208" s="627"/>
      <c r="TQJ208" s="627"/>
      <c r="TQK208" s="627"/>
      <c r="TQL208" s="627"/>
      <c r="TQM208" s="627"/>
      <c r="TQN208" s="627"/>
      <c r="TQO208" s="627"/>
      <c r="TQP208" s="627"/>
      <c r="TQQ208" s="627"/>
      <c r="TQR208" s="627"/>
      <c r="TQS208" s="627"/>
      <c r="TQT208" s="627"/>
      <c r="TQU208" s="627"/>
      <c r="TQV208" s="627"/>
      <c r="TQW208" s="627"/>
      <c r="TQX208" s="627"/>
      <c r="TQY208" s="627"/>
      <c r="TQZ208" s="627"/>
      <c r="TRA208" s="627"/>
      <c r="TRB208" s="627"/>
      <c r="TRC208" s="627"/>
      <c r="TRD208" s="627"/>
      <c r="TRE208" s="627"/>
      <c r="TRF208" s="627"/>
      <c r="TRG208" s="627"/>
      <c r="TRH208" s="627"/>
      <c r="TRI208" s="627"/>
      <c r="TRJ208" s="627"/>
      <c r="TRK208" s="627"/>
      <c r="TRL208" s="627"/>
      <c r="TRM208" s="627"/>
      <c r="TRN208" s="627"/>
      <c r="TRO208" s="627"/>
      <c r="TRP208" s="627"/>
      <c r="TRQ208" s="627"/>
      <c r="TRR208" s="627"/>
      <c r="TRS208" s="627"/>
      <c r="TRT208" s="627"/>
      <c r="TRU208" s="627"/>
      <c r="TRV208" s="627"/>
      <c r="TRW208" s="627"/>
      <c r="TRX208" s="627"/>
      <c r="TRY208" s="627"/>
      <c r="TRZ208" s="627"/>
      <c r="TSA208" s="627"/>
      <c r="TSB208" s="627"/>
      <c r="TSC208" s="627"/>
      <c r="TSD208" s="627"/>
      <c r="TSE208" s="627"/>
      <c r="TSF208" s="627"/>
      <c r="TSG208" s="627"/>
      <c r="TSH208" s="627"/>
      <c r="TSI208" s="627"/>
      <c r="TSJ208" s="627"/>
      <c r="TSK208" s="627"/>
      <c r="TSL208" s="627"/>
      <c r="TSM208" s="627"/>
      <c r="TSN208" s="627"/>
      <c r="TSO208" s="627"/>
      <c r="TSP208" s="627"/>
      <c r="TSQ208" s="627"/>
      <c r="TSR208" s="627"/>
      <c r="TSS208" s="627"/>
      <c r="TST208" s="627"/>
      <c r="TSU208" s="627"/>
      <c r="TSV208" s="627"/>
      <c r="TSW208" s="627"/>
      <c r="TSX208" s="627"/>
      <c r="TSY208" s="627"/>
      <c r="TSZ208" s="627"/>
      <c r="TTA208" s="627"/>
      <c r="TTB208" s="627"/>
      <c r="TTC208" s="627"/>
      <c r="TTD208" s="627"/>
      <c r="TTE208" s="627"/>
      <c r="TTF208" s="627"/>
      <c r="TTG208" s="627"/>
      <c r="TTH208" s="627"/>
      <c r="TTI208" s="627"/>
      <c r="TTJ208" s="627"/>
      <c r="TTK208" s="627"/>
      <c r="TTL208" s="627"/>
      <c r="TTM208" s="627"/>
      <c r="TTN208" s="627"/>
      <c r="TTO208" s="627"/>
      <c r="TTP208" s="627"/>
      <c r="TTQ208" s="627"/>
      <c r="TTR208" s="627"/>
      <c r="TTS208" s="627"/>
      <c r="TTT208" s="627"/>
      <c r="TTU208" s="627"/>
      <c r="TTV208" s="627"/>
      <c r="TTW208" s="627"/>
      <c r="TTX208" s="627"/>
      <c r="TTY208" s="627"/>
      <c r="TTZ208" s="627"/>
      <c r="TUA208" s="627"/>
      <c r="TUB208" s="627"/>
      <c r="TUC208" s="627"/>
      <c r="TUD208" s="627"/>
      <c r="TUE208" s="627"/>
      <c r="TUF208" s="627"/>
      <c r="TUG208" s="627"/>
      <c r="TUH208" s="627"/>
      <c r="TUI208" s="627"/>
      <c r="TUJ208" s="627"/>
      <c r="TUK208" s="627"/>
      <c r="TUL208" s="627"/>
      <c r="TUM208" s="627"/>
      <c r="TUN208" s="627"/>
      <c r="TUO208" s="627"/>
      <c r="TUP208" s="627"/>
      <c r="TUQ208" s="627"/>
      <c r="TUR208" s="627"/>
      <c r="TUS208" s="627"/>
      <c r="TUT208" s="627"/>
      <c r="TUU208" s="627"/>
      <c r="TUV208" s="627"/>
      <c r="TUW208" s="627"/>
      <c r="TUX208" s="627"/>
      <c r="TUY208" s="627"/>
      <c r="TUZ208" s="627"/>
      <c r="TVA208" s="627"/>
      <c r="TVB208" s="627"/>
      <c r="TVC208" s="627"/>
      <c r="TVD208" s="627"/>
      <c r="TVE208" s="627"/>
      <c r="TVF208" s="627"/>
      <c r="TVG208" s="627"/>
      <c r="TVH208" s="627"/>
      <c r="TVI208" s="627"/>
      <c r="TVJ208" s="627"/>
      <c r="TVK208" s="627"/>
      <c r="TVL208" s="627"/>
      <c r="TVM208" s="627"/>
      <c r="TVN208" s="627"/>
      <c r="TVO208" s="627"/>
      <c r="TVP208" s="627"/>
      <c r="TVQ208" s="627"/>
      <c r="TVR208" s="627"/>
      <c r="TVS208" s="627"/>
      <c r="TVT208" s="627"/>
      <c r="TVU208" s="627"/>
      <c r="TVV208" s="627"/>
      <c r="TVW208" s="627"/>
      <c r="TVX208" s="627"/>
      <c r="TVY208" s="627"/>
      <c r="TVZ208" s="627"/>
      <c r="TWA208" s="627"/>
      <c r="TWB208" s="627"/>
      <c r="TWC208" s="627"/>
      <c r="TWD208" s="627"/>
      <c r="TWE208" s="627"/>
      <c r="TWF208" s="627"/>
      <c r="TWG208" s="627"/>
      <c r="TWH208" s="627"/>
      <c r="TWI208" s="627"/>
      <c r="TWJ208" s="627"/>
      <c r="TWK208" s="627"/>
      <c r="TWL208" s="627"/>
      <c r="TWM208" s="627"/>
      <c r="TWN208" s="627"/>
      <c r="TWO208" s="627"/>
      <c r="TWP208" s="627"/>
      <c r="TWQ208" s="627"/>
      <c r="TWR208" s="627"/>
      <c r="TWS208" s="627"/>
      <c r="TWT208" s="627"/>
      <c r="TWU208" s="627"/>
      <c r="TWV208" s="627"/>
      <c r="TWW208" s="627"/>
      <c r="TWX208" s="627"/>
      <c r="TWY208" s="627"/>
      <c r="TWZ208" s="627"/>
      <c r="TXA208" s="627"/>
      <c r="TXB208" s="627"/>
      <c r="TXC208" s="627"/>
      <c r="TXD208" s="627"/>
      <c r="TXE208" s="627"/>
      <c r="TXF208" s="627"/>
      <c r="TXG208" s="627"/>
      <c r="TXH208" s="627"/>
      <c r="TXI208" s="627"/>
      <c r="TXJ208" s="627"/>
      <c r="TXK208" s="627"/>
      <c r="TXL208" s="627"/>
      <c r="TXM208" s="627"/>
      <c r="TXN208" s="627"/>
      <c r="TXO208" s="627"/>
      <c r="TXP208" s="627"/>
      <c r="TXQ208" s="627"/>
      <c r="TXR208" s="627"/>
      <c r="TXS208" s="627"/>
      <c r="TXT208" s="627"/>
      <c r="TXU208" s="627"/>
      <c r="TXV208" s="627"/>
      <c r="TXW208" s="627"/>
      <c r="TXX208" s="627"/>
      <c r="TXY208" s="627"/>
      <c r="TXZ208" s="627"/>
      <c r="TYA208" s="627"/>
      <c r="TYB208" s="627"/>
      <c r="TYC208" s="627"/>
      <c r="TYD208" s="627"/>
      <c r="TYE208" s="627"/>
      <c r="TYF208" s="627"/>
      <c r="TYG208" s="627"/>
      <c r="TYH208" s="627"/>
      <c r="TYI208" s="627"/>
      <c r="TYJ208" s="627"/>
      <c r="TYK208" s="627"/>
      <c r="TYL208" s="627"/>
      <c r="TYM208" s="627"/>
      <c r="TYN208" s="627"/>
      <c r="TYO208" s="627"/>
      <c r="TYP208" s="627"/>
      <c r="TYQ208" s="627"/>
      <c r="TYR208" s="627"/>
      <c r="TYS208" s="627"/>
      <c r="TYT208" s="627"/>
      <c r="TYU208" s="627"/>
      <c r="TYV208" s="627"/>
      <c r="TYW208" s="627"/>
      <c r="TYX208" s="627"/>
      <c r="TYY208" s="627"/>
      <c r="TYZ208" s="627"/>
      <c r="TZA208" s="627"/>
      <c r="TZB208" s="627"/>
      <c r="TZC208" s="627"/>
      <c r="TZD208" s="627"/>
      <c r="TZE208" s="627"/>
      <c r="TZF208" s="627"/>
      <c r="TZG208" s="627"/>
      <c r="TZH208" s="627"/>
      <c r="TZI208" s="627"/>
      <c r="TZJ208" s="627"/>
      <c r="TZK208" s="627"/>
      <c r="TZL208" s="627"/>
      <c r="TZM208" s="627"/>
      <c r="TZN208" s="627"/>
      <c r="TZO208" s="627"/>
      <c r="TZP208" s="627"/>
      <c r="TZQ208" s="627"/>
      <c r="TZR208" s="627"/>
      <c r="TZS208" s="627"/>
      <c r="TZT208" s="627"/>
      <c r="TZU208" s="627"/>
      <c r="TZV208" s="627"/>
      <c r="TZW208" s="627"/>
      <c r="TZX208" s="627"/>
      <c r="TZY208" s="627"/>
      <c r="TZZ208" s="627"/>
      <c r="UAA208" s="627"/>
      <c r="UAB208" s="627"/>
      <c r="UAC208" s="627"/>
      <c r="UAD208" s="627"/>
      <c r="UAE208" s="627"/>
      <c r="UAF208" s="627"/>
      <c r="UAG208" s="627"/>
      <c r="UAH208" s="627"/>
      <c r="UAI208" s="627"/>
      <c r="UAJ208" s="627"/>
      <c r="UAK208" s="627"/>
      <c r="UAL208" s="627"/>
      <c r="UAM208" s="627"/>
      <c r="UAN208" s="627"/>
      <c r="UAO208" s="627"/>
      <c r="UAP208" s="627"/>
      <c r="UAQ208" s="627"/>
      <c r="UAR208" s="627"/>
      <c r="UAS208" s="627"/>
      <c r="UAT208" s="627"/>
      <c r="UAU208" s="627"/>
      <c r="UAV208" s="627"/>
      <c r="UAW208" s="627"/>
      <c r="UAX208" s="627"/>
      <c r="UAY208" s="627"/>
      <c r="UAZ208" s="627"/>
      <c r="UBA208" s="627"/>
      <c r="UBB208" s="627"/>
      <c r="UBC208" s="627"/>
      <c r="UBD208" s="627"/>
      <c r="UBE208" s="627"/>
      <c r="UBF208" s="627"/>
      <c r="UBG208" s="627"/>
      <c r="UBH208" s="627"/>
      <c r="UBI208" s="627"/>
      <c r="UBJ208" s="627"/>
      <c r="UBK208" s="627"/>
      <c r="UBL208" s="627"/>
      <c r="UBM208" s="627"/>
      <c r="UBN208" s="627"/>
      <c r="UBO208" s="627"/>
      <c r="UBP208" s="627"/>
      <c r="UBQ208" s="627"/>
      <c r="UBR208" s="627"/>
      <c r="UBS208" s="627"/>
      <c r="UBT208" s="627"/>
      <c r="UBU208" s="627"/>
      <c r="UBV208" s="627"/>
      <c r="UBW208" s="627"/>
      <c r="UBX208" s="627"/>
      <c r="UBY208" s="627"/>
      <c r="UBZ208" s="627"/>
      <c r="UCA208" s="627"/>
      <c r="UCB208" s="627"/>
      <c r="UCC208" s="627"/>
      <c r="UCD208" s="627"/>
      <c r="UCE208" s="627"/>
      <c r="UCF208" s="627"/>
      <c r="UCG208" s="627"/>
      <c r="UCH208" s="627"/>
      <c r="UCI208" s="627"/>
      <c r="UCJ208" s="627"/>
      <c r="UCK208" s="627"/>
      <c r="UCL208" s="627"/>
      <c r="UCM208" s="627"/>
      <c r="UCN208" s="627"/>
      <c r="UCO208" s="627"/>
      <c r="UCP208" s="627"/>
      <c r="UCQ208" s="627"/>
      <c r="UCR208" s="627"/>
      <c r="UCS208" s="627"/>
      <c r="UCT208" s="627"/>
      <c r="UCU208" s="627"/>
      <c r="UCV208" s="627"/>
      <c r="UCW208" s="627"/>
      <c r="UCX208" s="627"/>
      <c r="UCY208" s="627"/>
      <c r="UCZ208" s="627"/>
      <c r="UDA208" s="627"/>
      <c r="UDB208" s="627"/>
      <c r="UDC208" s="627"/>
      <c r="UDD208" s="627"/>
      <c r="UDE208" s="627"/>
      <c r="UDF208" s="627"/>
      <c r="UDG208" s="627"/>
      <c r="UDH208" s="627"/>
      <c r="UDI208" s="627"/>
      <c r="UDJ208" s="627"/>
      <c r="UDK208" s="627"/>
      <c r="UDL208" s="627"/>
      <c r="UDM208" s="627"/>
      <c r="UDN208" s="627"/>
      <c r="UDO208" s="627"/>
      <c r="UDP208" s="627"/>
      <c r="UDQ208" s="627"/>
      <c r="UDR208" s="627"/>
      <c r="UDS208" s="627"/>
      <c r="UDT208" s="627"/>
      <c r="UDU208" s="627"/>
      <c r="UDV208" s="627"/>
      <c r="UDW208" s="627"/>
      <c r="UDX208" s="627"/>
      <c r="UDY208" s="627"/>
      <c r="UDZ208" s="627"/>
      <c r="UEA208" s="627"/>
      <c r="UEB208" s="627"/>
      <c r="UEC208" s="627"/>
      <c r="UED208" s="627"/>
      <c r="UEE208" s="627"/>
      <c r="UEF208" s="627"/>
      <c r="UEG208" s="627"/>
      <c r="UEH208" s="627"/>
      <c r="UEI208" s="627"/>
      <c r="UEJ208" s="627"/>
      <c r="UEK208" s="627"/>
      <c r="UEL208" s="627"/>
      <c r="UEM208" s="627"/>
      <c r="UEN208" s="627"/>
      <c r="UEO208" s="627"/>
      <c r="UEP208" s="627"/>
      <c r="UEQ208" s="627"/>
      <c r="UER208" s="627"/>
      <c r="UES208" s="627"/>
      <c r="UET208" s="627"/>
      <c r="UEU208" s="627"/>
      <c r="UEV208" s="627"/>
      <c r="UEW208" s="627"/>
      <c r="UEX208" s="627"/>
      <c r="UEY208" s="627"/>
      <c r="UEZ208" s="627"/>
      <c r="UFA208" s="627"/>
      <c r="UFB208" s="627"/>
      <c r="UFC208" s="627"/>
      <c r="UFD208" s="627"/>
      <c r="UFE208" s="627"/>
      <c r="UFF208" s="627"/>
      <c r="UFG208" s="627"/>
      <c r="UFH208" s="627"/>
      <c r="UFI208" s="627"/>
      <c r="UFJ208" s="627"/>
      <c r="UFK208" s="627"/>
      <c r="UFL208" s="627"/>
      <c r="UFM208" s="627"/>
      <c r="UFN208" s="627"/>
      <c r="UFO208" s="627"/>
      <c r="UFP208" s="627"/>
      <c r="UFQ208" s="627"/>
      <c r="UFR208" s="627"/>
      <c r="UFS208" s="627"/>
      <c r="UFT208" s="627"/>
      <c r="UFU208" s="627"/>
      <c r="UFV208" s="627"/>
      <c r="UFW208" s="627"/>
      <c r="UFX208" s="627"/>
      <c r="UFY208" s="627"/>
      <c r="UFZ208" s="627"/>
      <c r="UGA208" s="627"/>
      <c r="UGB208" s="627"/>
      <c r="UGC208" s="627"/>
      <c r="UGD208" s="627"/>
      <c r="UGE208" s="627"/>
      <c r="UGF208" s="627"/>
      <c r="UGG208" s="627"/>
      <c r="UGH208" s="627"/>
      <c r="UGI208" s="627"/>
      <c r="UGJ208" s="627"/>
      <c r="UGK208" s="627"/>
      <c r="UGL208" s="627"/>
      <c r="UGM208" s="627"/>
      <c r="UGN208" s="627"/>
      <c r="UGO208" s="627"/>
      <c r="UGP208" s="627"/>
      <c r="UGQ208" s="627"/>
      <c r="UGR208" s="627"/>
      <c r="UGS208" s="627"/>
      <c r="UGT208" s="627"/>
      <c r="UGU208" s="627"/>
      <c r="UGV208" s="627"/>
      <c r="UGW208" s="627"/>
      <c r="UGX208" s="627"/>
      <c r="UGY208" s="627"/>
      <c r="UGZ208" s="627"/>
      <c r="UHA208" s="627"/>
      <c r="UHB208" s="627"/>
      <c r="UHC208" s="627"/>
      <c r="UHD208" s="627"/>
      <c r="UHE208" s="627"/>
      <c r="UHF208" s="627"/>
      <c r="UHG208" s="627"/>
      <c r="UHH208" s="627"/>
      <c r="UHI208" s="627"/>
      <c r="UHJ208" s="627"/>
      <c r="UHK208" s="627"/>
      <c r="UHL208" s="627"/>
      <c r="UHM208" s="627"/>
      <c r="UHN208" s="627"/>
      <c r="UHO208" s="627"/>
      <c r="UHP208" s="627"/>
      <c r="UHQ208" s="627"/>
      <c r="UHR208" s="627"/>
      <c r="UHS208" s="627"/>
      <c r="UHT208" s="627"/>
      <c r="UHU208" s="627"/>
      <c r="UHV208" s="627"/>
      <c r="UHW208" s="627"/>
      <c r="UHX208" s="627"/>
      <c r="UHY208" s="627"/>
      <c r="UHZ208" s="627"/>
      <c r="UIA208" s="627"/>
      <c r="UIB208" s="627"/>
      <c r="UIC208" s="627"/>
      <c r="UID208" s="627"/>
      <c r="UIE208" s="627"/>
      <c r="UIF208" s="627"/>
      <c r="UIG208" s="627"/>
      <c r="UIH208" s="627"/>
      <c r="UII208" s="627"/>
      <c r="UIJ208" s="627"/>
      <c r="UIK208" s="627"/>
      <c r="UIL208" s="627"/>
      <c r="UIM208" s="627"/>
      <c r="UIN208" s="627"/>
      <c r="UIO208" s="627"/>
      <c r="UIP208" s="627"/>
      <c r="UIQ208" s="627"/>
      <c r="UIR208" s="627"/>
      <c r="UIS208" s="627"/>
      <c r="UIT208" s="627"/>
      <c r="UIU208" s="627"/>
      <c r="UIV208" s="627"/>
      <c r="UIW208" s="627"/>
      <c r="UIX208" s="627"/>
      <c r="UIY208" s="627"/>
      <c r="UIZ208" s="627"/>
      <c r="UJA208" s="627"/>
      <c r="UJB208" s="627"/>
      <c r="UJC208" s="627"/>
      <c r="UJD208" s="627"/>
      <c r="UJE208" s="627"/>
      <c r="UJF208" s="627"/>
      <c r="UJG208" s="627"/>
      <c r="UJH208" s="627"/>
      <c r="UJI208" s="627"/>
      <c r="UJJ208" s="627"/>
      <c r="UJK208" s="627"/>
      <c r="UJL208" s="627"/>
      <c r="UJM208" s="627"/>
      <c r="UJN208" s="627"/>
      <c r="UJO208" s="627"/>
      <c r="UJP208" s="627"/>
      <c r="UJQ208" s="627"/>
      <c r="UJR208" s="627"/>
      <c r="UJS208" s="627"/>
      <c r="UJT208" s="627"/>
      <c r="UJU208" s="627"/>
      <c r="UJV208" s="627"/>
      <c r="UJW208" s="627"/>
      <c r="UJX208" s="627"/>
      <c r="UJY208" s="627"/>
      <c r="UJZ208" s="627"/>
      <c r="UKA208" s="627"/>
      <c r="UKB208" s="627"/>
      <c r="UKC208" s="627"/>
      <c r="UKD208" s="627"/>
      <c r="UKE208" s="627"/>
      <c r="UKF208" s="627"/>
      <c r="UKG208" s="627"/>
      <c r="UKH208" s="627"/>
      <c r="UKI208" s="627"/>
      <c r="UKJ208" s="627"/>
      <c r="UKK208" s="627"/>
      <c r="UKL208" s="627"/>
      <c r="UKM208" s="627"/>
      <c r="UKN208" s="627"/>
      <c r="UKO208" s="627"/>
      <c r="UKP208" s="627"/>
      <c r="UKQ208" s="627"/>
      <c r="UKR208" s="627"/>
      <c r="UKS208" s="627"/>
      <c r="UKT208" s="627"/>
      <c r="UKU208" s="627"/>
      <c r="UKV208" s="627"/>
      <c r="UKW208" s="627"/>
      <c r="UKX208" s="627"/>
      <c r="UKY208" s="627"/>
      <c r="UKZ208" s="627"/>
      <c r="ULA208" s="627"/>
      <c r="ULB208" s="627"/>
      <c r="ULC208" s="627"/>
      <c r="ULD208" s="627"/>
      <c r="ULE208" s="627"/>
      <c r="ULF208" s="627"/>
      <c r="ULG208" s="627"/>
      <c r="ULH208" s="627"/>
      <c r="ULI208" s="627"/>
      <c r="ULJ208" s="627"/>
      <c r="ULK208" s="627"/>
      <c r="ULL208" s="627"/>
      <c r="ULM208" s="627"/>
      <c r="ULN208" s="627"/>
      <c r="ULO208" s="627"/>
      <c r="ULP208" s="627"/>
      <c r="ULQ208" s="627"/>
      <c r="ULR208" s="627"/>
      <c r="ULS208" s="627"/>
      <c r="ULT208" s="627"/>
      <c r="ULU208" s="627"/>
      <c r="ULV208" s="627"/>
      <c r="ULW208" s="627"/>
      <c r="ULX208" s="627"/>
      <c r="ULY208" s="627"/>
      <c r="ULZ208" s="627"/>
      <c r="UMA208" s="627"/>
      <c r="UMB208" s="627"/>
      <c r="UMC208" s="627"/>
      <c r="UMD208" s="627"/>
      <c r="UME208" s="627"/>
      <c r="UMF208" s="627"/>
      <c r="UMG208" s="627"/>
      <c r="UMH208" s="627"/>
      <c r="UMI208" s="627"/>
      <c r="UMJ208" s="627"/>
      <c r="UMK208" s="627"/>
      <c r="UML208" s="627"/>
      <c r="UMM208" s="627"/>
      <c r="UMN208" s="627"/>
      <c r="UMO208" s="627"/>
      <c r="UMP208" s="627"/>
      <c r="UMQ208" s="627"/>
      <c r="UMR208" s="627"/>
      <c r="UMS208" s="627"/>
      <c r="UMT208" s="627"/>
      <c r="UMU208" s="627"/>
      <c r="UMV208" s="627"/>
      <c r="UMW208" s="627"/>
      <c r="UMX208" s="627"/>
      <c r="UMY208" s="627"/>
      <c r="UMZ208" s="627"/>
      <c r="UNA208" s="627"/>
      <c r="UNB208" s="627"/>
      <c r="UNC208" s="627"/>
      <c r="UND208" s="627"/>
      <c r="UNE208" s="627"/>
      <c r="UNF208" s="627"/>
      <c r="UNG208" s="627"/>
      <c r="UNH208" s="627"/>
      <c r="UNI208" s="627"/>
      <c r="UNJ208" s="627"/>
      <c r="UNK208" s="627"/>
      <c r="UNL208" s="627"/>
      <c r="UNM208" s="627"/>
      <c r="UNN208" s="627"/>
      <c r="UNO208" s="627"/>
      <c r="UNP208" s="627"/>
      <c r="UNQ208" s="627"/>
      <c r="UNR208" s="627"/>
      <c r="UNS208" s="627"/>
      <c r="UNT208" s="627"/>
      <c r="UNU208" s="627"/>
      <c r="UNV208" s="627"/>
      <c r="UNW208" s="627"/>
      <c r="UNX208" s="627"/>
      <c r="UNY208" s="627"/>
      <c r="UNZ208" s="627"/>
      <c r="UOA208" s="627"/>
      <c r="UOB208" s="627"/>
      <c r="UOC208" s="627"/>
      <c r="UOD208" s="627"/>
      <c r="UOE208" s="627"/>
      <c r="UOF208" s="627"/>
      <c r="UOG208" s="627"/>
      <c r="UOH208" s="627"/>
      <c r="UOI208" s="627"/>
      <c r="UOJ208" s="627"/>
      <c r="UOK208" s="627"/>
      <c r="UOL208" s="627"/>
      <c r="UOM208" s="627"/>
      <c r="UON208" s="627"/>
      <c r="UOO208" s="627"/>
      <c r="UOP208" s="627"/>
      <c r="UOQ208" s="627"/>
      <c r="UOR208" s="627"/>
      <c r="UOS208" s="627"/>
      <c r="UOT208" s="627"/>
      <c r="UOU208" s="627"/>
      <c r="UOV208" s="627"/>
      <c r="UOW208" s="627"/>
      <c r="UOX208" s="627"/>
      <c r="UOY208" s="627"/>
      <c r="UOZ208" s="627"/>
      <c r="UPA208" s="627"/>
      <c r="UPB208" s="627"/>
      <c r="UPC208" s="627"/>
      <c r="UPD208" s="627"/>
      <c r="UPE208" s="627"/>
      <c r="UPF208" s="627"/>
      <c r="UPG208" s="627"/>
      <c r="UPH208" s="627"/>
      <c r="UPI208" s="627"/>
      <c r="UPJ208" s="627"/>
      <c r="UPK208" s="627"/>
      <c r="UPL208" s="627"/>
      <c r="UPM208" s="627"/>
      <c r="UPN208" s="627"/>
      <c r="UPO208" s="627"/>
      <c r="UPP208" s="627"/>
      <c r="UPQ208" s="627"/>
      <c r="UPR208" s="627"/>
      <c r="UPS208" s="627"/>
      <c r="UPT208" s="627"/>
      <c r="UPU208" s="627"/>
      <c r="UPV208" s="627"/>
      <c r="UPW208" s="627"/>
      <c r="UPX208" s="627"/>
      <c r="UPY208" s="627"/>
      <c r="UPZ208" s="627"/>
      <c r="UQA208" s="627"/>
      <c r="UQB208" s="627"/>
      <c r="UQC208" s="627"/>
      <c r="UQD208" s="627"/>
      <c r="UQE208" s="627"/>
      <c r="UQF208" s="627"/>
      <c r="UQG208" s="627"/>
      <c r="UQH208" s="627"/>
      <c r="UQI208" s="627"/>
      <c r="UQJ208" s="627"/>
      <c r="UQK208" s="627"/>
      <c r="UQL208" s="627"/>
      <c r="UQM208" s="627"/>
      <c r="UQN208" s="627"/>
      <c r="UQO208" s="627"/>
      <c r="UQP208" s="627"/>
      <c r="UQQ208" s="627"/>
      <c r="UQR208" s="627"/>
      <c r="UQS208" s="627"/>
      <c r="UQT208" s="627"/>
      <c r="UQU208" s="627"/>
      <c r="UQV208" s="627"/>
      <c r="UQW208" s="627"/>
      <c r="UQX208" s="627"/>
      <c r="UQY208" s="627"/>
      <c r="UQZ208" s="627"/>
      <c r="URA208" s="627"/>
      <c r="URB208" s="627"/>
      <c r="URC208" s="627"/>
      <c r="URD208" s="627"/>
      <c r="URE208" s="627"/>
      <c r="URF208" s="627"/>
      <c r="URG208" s="627"/>
      <c r="URH208" s="627"/>
      <c r="URI208" s="627"/>
      <c r="URJ208" s="627"/>
      <c r="URK208" s="627"/>
      <c r="URL208" s="627"/>
      <c r="URM208" s="627"/>
      <c r="URN208" s="627"/>
      <c r="URO208" s="627"/>
      <c r="URP208" s="627"/>
      <c r="URQ208" s="627"/>
      <c r="URR208" s="627"/>
      <c r="URS208" s="627"/>
      <c r="URT208" s="627"/>
      <c r="URU208" s="627"/>
      <c r="URV208" s="627"/>
      <c r="URW208" s="627"/>
      <c r="URX208" s="627"/>
      <c r="URY208" s="627"/>
      <c r="URZ208" s="627"/>
      <c r="USA208" s="627"/>
      <c r="USB208" s="627"/>
      <c r="USC208" s="627"/>
      <c r="USD208" s="627"/>
      <c r="USE208" s="627"/>
      <c r="USF208" s="627"/>
      <c r="USG208" s="627"/>
      <c r="USH208" s="627"/>
      <c r="USI208" s="627"/>
      <c r="USJ208" s="627"/>
      <c r="USK208" s="627"/>
      <c r="USL208" s="627"/>
      <c r="USM208" s="627"/>
      <c r="USN208" s="627"/>
      <c r="USO208" s="627"/>
      <c r="USP208" s="627"/>
      <c r="USQ208" s="627"/>
      <c r="USR208" s="627"/>
      <c r="USS208" s="627"/>
      <c r="UST208" s="627"/>
      <c r="USU208" s="627"/>
      <c r="USV208" s="627"/>
      <c r="USW208" s="627"/>
      <c r="USX208" s="627"/>
      <c r="USY208" s="627"/>
      <c r="USZ208" s="627"/>
      <c r="UTA208" s="627"/>
      <c r="UTB208" s="627"/>
      <c r="UTC208" s="627"/>
      <c r="UTD208" s="627"/>
      <c r="UTE208" s="627"/>
      <c r="UTF208" s="627"/>
      <c r="UTG208" s="627"/>
      <c r="UTH208" s="627"/>
      <c r="UTI208" s="627"/>
      <c r="UTJ208" s="627"/>
      <c r="UTK208" s="627"/>
      <c r="UTL208" s="627"/>
      <c r="UTM208" s="627"/>
      <c r="UTN208" s="627"/>
      <c r="UTO208" s="627"/>
      <c r="UTP208" s="627"/>
      <c r="UTQ208" s="627"/>
      <c r="UTR208" s="627"/>
      <c r="UTS208" s="627"/>
      <c r="UTT208" s="627"/>
      <c r="UTU208" s="627"/>
      <c r="UTV208" s="627"/>
      <c r="UTW208" s="627"/>
      <c r="UTX208" s="627"/>
      <c r="UTY208" s="627"/>
      <c r="UTZ208" s="627"/>
      <c r="UUA208" s="627"/>
      <c r="UUB208" s="627"/>
      <c r="UUC208" s="627"/>
      <c r="UUD208" s="627"/>
      <c r="UUE208" s="627"/>
      <c r="UUF208" s="627"/>
      <c r="UUG208" s="627"/>
      <c r="UUH208" s="627"/>
      <c r="UUI208" s="627"/>
      <c r="UUJ208" s="627"/>
      <c r="UUK208" s="627"/>
      <c r="UUL208" s="627"/>
      <c r="UUM208" s="627"/>
      <c r="UUN208" s="627"/>
      <c r="UUO208" s="627"/>
      <c r="UUP208" s="627"/>
      <c r="UUQ208" s="627"/>
      <c r="UUR208" s="627"/>
      <c r="UUS208" s="627"/>
      <c r="UUT208" s="627"/>
      <c r="UUU208" s="627"/>
      <c r="UUV208" s="627"/>
      <c r="UUW208" s="627"/>
      <c r="UUX208" s="627"/>
      <c r="UUY208" s="627"/>
      <c r="UUZ208" s="627"/>
      <c r="UVA208" s="627"/>
      <c r="UVB208" s="627"/>
      <c r="UVC208" s="627"/>
      <c r="UVD208" s="627"/>
      <c r="UVE208" s="627"/>
      <c r="UVF208" s="627"/>
      <c r="UVG208" s="627"/>
      <c r="UVH208" s="627"/>
      <c r="UVI208" s="627"/>
      <c r="UVJ208" s="627"/>
      <c r="UVK208" s="627"/>
      <c r="UVL208" s="627"/>
      <c r="UVM208" s="627"/>
      <c r="UVN208" s="627"/>
      <c r="UVO208" s="627"/>
      <c r="UVP208" s="627"/>
      <c r="UVQ208" s="627"/>
      <c r="UVR208" s="627"/>
      <c r="UVS208" s="627"/>
      <c r="UVT208" s="627"/>
      <c r="UVU208" s="627"/>
      <c r="UVV208" s="627"/>
      <c r="UVW208" s="627"/>
      <c r="UVX208" s="627"/>
      <c r="UVY208" s="627"/>
      <c r="UVZ208" s="627"/>
      <c r="UWA208" s="627"/>
      <c r="UWB208" s="627"/>
      <c r="UWC208" s="627"/>
      <c r="UWD208" s="627"/>
      <c r="UWE208" s="627"/>
      <c r="UWF208" s="627"/>
      <c r="UWG208" s="627"/>
      <c r="UWH208" s="627"/>
      <c r="UWI208" s="627"/>
      <c r="UWJ208" s="627"/>
      <c r="UWK208" s="627"/>
      <c r="UWL208" s="627"/>
      <c r="UWM208" s="627"/>
      <c r="UWN208" s="627"/>
      <c r="UWO208" s="627"/>
      <c r="UWP208" s="627"/>
      <c r="UWQ208" s="627"/>
      <c r="UWR208" s="627"/>
      <c r="UWS208" s="627"/>
      <c r="UWT208" s="627"/>
      <c r="UWU208" s="627"/>
      <c r="UWV208" s="627"/>
      <c r="UWW208" s="627"/>
      <c r="UWX208" s="627"/>
      <c r="UWY208" s="627"/>
      <c r="UWZ208" s="627"/>
      <c r="UXA208" s="627"/>
      <c r="UXB208" s="627"/>
      <c r="UXC208" s="627"/>
      <c r="UXD208" s="627"/>
      <c r="UXE208" s="627"/>
      <c r="UXF208" s="627"/>
      <c r="UXG208" s="627"/>
      <c r="UXH208" s="627"/>
      <c r="UXI208" s="627"/>
      <c r="UXJ208" s="627"/>
      <c r="UXK208" s="627"/>
      <c r="UXL208" s="627"/>
      <c r="UXM208" s="627"/>
      <c r="UXN208" s="627"/>
      <c r="UXO208" s="627"/>
      <c r="UXP208" s="627"/>
      <c r="UXQ208" s="627"/>
      <c r="UXR208" s="627"/>
      <c r="UXS208" s="627"/>
      <c r="UXT208" s="627"/>
      <c r="UXU208" s="627"/>
      <c r="UXV208" s="627"/>
      <c r="UXW208" s="627"/>
      <c r="UXX208" s="627"/>
      <c r="UXY208" s="627"/>
      <c r="UXZ208" s="627"/>
      <c r="UYA208" s="627"/>
      <c r="UYB208" s="627"/>
      <c r="UYC208" s="627"/>
      <c r="UYD208" s="627"/>
      <c r="UYE208" s="627"/>
      <c r="UYF208" s="627"/>
      <c r="UYG208" s="627"/>
      <c r="UYH208" s="627"/>
      <c r="UYI208" s="627"/>
      <c r="UYJ208" s="627"/>
      <c r="UYK208" s="627"/>
      <c r="UYL208" s="627"/>
      <c r="UYM208" s="627"/>
      <c r="UYN208" s="627"/>
      <c r="UYO208" s="627"/>
      <c r="UYP208" s="627"/>
      <c r="UYQ208" s="627"/>
      <c r="UYR208" s="627"/>
      <c r="UYS208" s="627"/>
      <c r="UYT208" s="627"/>
      <c r="UYU208" s="627"/>
      <c r="UYV208" s="627"/>
      <c r="UYW208" s="627"/>
      <c r="UYX208" s="627"/>
      <c r="UYY208" s="627"/>
      <c r="UYZ208" s="627"/>
      <c r="UZA208" s="627"/>
      <c r="UZB208" s="627"/>
      <c r="UZC208" s="627"/>
      <c r="UZD208" s="627"/>
      <c r="UZE208" s="627"/>
      <c r="UZF208" s="627"/>
      <c r="UZG208" s="627"/>
      <c r="UZH208" s="627"/>
      <c r="UZI208" s="627"/>
      <c r="UZJ208" s="627"/>
      <c r="UZK208" s="627"/>
      <c r="UZL208" s="627"/>
      <c r="UZM208" s="627"/>
      <c r="UZN208" s="627"/>
      <c r="UZO208" s="627"/>
      <c r="UZP208" s="627"/>
      <c r="UZQ208" s="627"/>
      <c r="UZR208" s="627"/>
      <c r="UZS208" s="627"/>
      <c r="UZT208" s="627"/>
      <c r="UZU208" s="627"/>
      <c r="UZV208" s="627"/>
      <c r="UZW208" s="627"/>
      <c r="UZX208" s="627"/>
      <c r="UZY208" s="627"/>
      <c r="UZZ208" s="627"/>
      <c r="VAA208" s="627"/>
      <c r="VAB208" s="627"/>
      <c r="VAC208" s="627"/>
      <c r="VAD208" s="627"/>
      <c r="VAE208" s="627"/>
      <c r="VAF208" s="627"/>
      <c r="VAG208" s="627"/>
      <c r="VAH208" s="627"/>
      <c r="VAI208" s="627"/>
      <c r="VAJ208" s="627"/>
      <c r="VAK208" s="627"/>
      <c r="VAL208" s="627"/>
      <c r="VAM208" s="627"/>
      <c r="VAN208" s="627"/>
      <c r="VAO208" s="627"/>
      <c r="VAP208" s="627"/>
      <c r="VAQ208" s="627"/>
      <c r="VAR208" s="627"/>
      <c r="VAS208" s="627"/>
      <c r="VAT208" s="627"/>
      <c r="VAU208" s="627"/>
      <c r="VAV208" s="627"/>
      <c r="VAW208" s="627"/>
      <c r="VAX208" s="627"/>
      <c r="VAY208" s="627"/>
      <c r="VAZ208" s="627"/>
      <c r="VBA208" s="627"/>
      <c r="VBB208" s="627"/>
      <c r="VBC208" s="627"/>
      <c r="VBD208" s="627"/>
      <c r="VBE208" s="627"/>
      <c r="VBF208" s="627"/>
      <c r="VBG208" s="627"/>
      <c r="VBH208" s="627"/>
      <c r="VBI208" s="627"/>
      <c r="VBJ208" s="627"/>
      <c r="VBK208" s="627"/>
      <c r="VBL208" s="627"/>
      <c r="VBM208" s="627"/>
      <c r="VBN208" s="627"/>
      <c r="VBO208" s="627"/>
      <c r="VBP208" s="627"/>
      <c r="VBQ208" s="627"/>
      <c r="VBR208" s="627"/>
      <c r="VBS208" s="627"/>
      <c r="VBT208" s="627"/>
      <c r="VBU208" s="627"/>
      <c r="VBV208" s="627"/>
      <c r="VBW208" s="627"/>
      <c r="VBX208" s="627"/>
      <c r="VBY208" s="627"/>
      <c r="VBZ208" s="627"/>
      <c r="VCA208" s="627"/>
      <c r="VCB208" s="627"/>
      <c r="VCC208" s="627"/>
      <c r="VCD208" s="627"/>
      <c r="VCE208" s="627"/>
      <c r="VCF208" s="627"/>
      <c r="VCG208" s="627"/>
      <c r="VCH208" s="627"/>
      <c r="VCI208" s="627"/>
      <c r="VCJ208" s="627"/>
      <c r="VCK208" s="627"/>
      <c r="VCL208" s="627"/>
      <c r="VCM208" s="627"/>
      <c r="VCN208" s="627"/>
      <c r="VCO208" s="627"/>
      <c r="VCP208" s="627"/>
      <c r="VCQ208" s="627"/>
      <c r="VCR208" s="627"/>
      <c r="VCS208" s="627"/>
      <c r="VCT208" s="627"/>
      <c r="VCU208" s="627"/>
      <c r="VCV208" s="627"/>
      <c r="VCW208" s="627"/>
      <c r="VCX208" s="627"/>
      <c r="VCY208" s="627"/>
      <c r="VCZ208" s="627"/>
      <c r="VDA208" s="627"/>
      <c r="VDB208" s="627"/>
      <c r="VDC208" s="627"/>
      <c r="VDD208" s="627"/>
      <c r="VDE208" s="627"/>
      <c r="VDF208" s="627"/>
      <c r="VDG208" s="627"/>
      <c r="VDH208" s="627"/>
      <c r="VDI208" s="627"/>
      <c r="VDJ208" s="627"/>
      <c r="VDK208" s="627"/>
      <c r="VDL208" s="627"/>
      <c r="VDM208" s="627"/>
      <c r="VDN208" s="627"/>
      <c r="VDO208" s="627"/>
      <c r="VDP208" s="627"/>
      <c r="VDQ208" s="627"/>
      <c r="VDR208" s="627"/>
      <c r="VDS208" s="627"/>
      <c r="VDT208" s="627"/>
      <c r="VDU208" s="627"/>
      <c r="VDV208" s="627"/>
      <c r="VDW208" s="627"/>
      <c r="VDX208" s="627"/>
      <c r="VDY208" s="627"/>
      <c r="VDZ208" s="627"/>
      <c r="VEA208" s="627"/>
      <c r="VEB208" s="627"/>
      <c r="VEC208" s="627"/>
      <c r="VED208" s="627"/>
      <c r="VEE208" s="627"/>
      <c r="VEF208" s="627"/>
      <c r="VEG208" s="627"/>
      <c r="VEH208" s="627"/>
      <c r="VEI208" s="627"/>
      <c r="VEJ208" s="627"/>
      <c r="VEK208" s="627"/>
      <c r="VEL208" s="627"/>
      <c r="VEM208" s="627"/>
      <c r="VEN208" s="627"/>
      <c r="VEO208" s="627"/>
      <c r="VEP208" s="627"/>
      <c r="VEQ208" s="627"/>
      <c r="VER208" s="627"/>
      <c r="VES208" s="627"/>
      <c r="VET208" s="627"/>
      <c r="VEU208" s="627"/>
      <c r="VEV208" s="627"/>
      <c r="VEW208" s="627"/>
      <c r="VEX208" s="627"/>
      <c r="VEY208" s="627"/>
      <c r="VEZ208" s="627"/>
      <c r="VFA208" s="627"/>
      <c r="VFB208" s="627"/>
      <c r="VFC208" s="627"/>
      <c r="VFD208" s="627"/>
      <c r="VFE208" s="627"/>
      <c r="VFF208" s="627"/>
      <c r="VFG208" s="627"/>
      <c r="VFH208" s="627"/>
      <c r="VFI208" s="627"/>
      <c r="VFJ208" s="627"/>
      <c r="VFK208" s="627"/>
      <c r="VFL208" s="627"/>
      <c r="VFM208" s="627"/>
      <c r="VFN208" s="627"/>
      <c r="VFO208" s="627"/>
      <c r="VFP208" s="627"/>
      <c r="VFQ208" s="627"/>
      <c r="VFR208" s="627"/>
      <c r="VFS208" s="627"/>
      <c r="VFT208" s="627"/>
      <c r="VFU208" s="627"/>
      <c r="VFV208" s="627"/>
      <c r="VFW208" s="627"/>
      <c r="VFX208" s="627"/>
      <c r="VFY208" s="627"/>
      <c r="VFZ208" s="627"/>
      <c r="VGA208" s="627"/>
      <c r="VGB208" s="627"/>
      <c r="VGC208" s="627"/>
      <c r="VGD208" s="627"/>
      <c r="VGE208" s="627"/>
      <c r="VGF208" s="627"/>
      <c r="VGG208" s="627"/>
      <c r="VGH208" s="627"/>
      <c r="VGI208" s="627"/>
      <c r="VGJ208" s="627"/>
      <c r="VGK208" s="627"/>
      <c r="VGL208" s="627"/>
      <c r="VGM208" s="627"/>
      <c r="VGN208" s="627"/>
      <c r="VGO208" s="627"/>
      <c r="VGP208" s="627"/>
      <c r="VGQ208" s="627"/>
      <c r="VGR208" s="627"/>
      <c r="VGS208" s="627"/>
      <c r="VGT208" s="627"/>
      <c r="VGU208" s="627"/>
      <c r="VGV208" s="627"/>
      <c r="VGW208" s="627"/>
      <c r="VGX208" s="627"/>
      <c r="VGY208" s="627"/>
      <c r="VGZ208" s="627"/>
      <c r="VHA208" s="627"/>
      <c r="VHB208" s="627"/>
      <c r="VHC208" s="627"/>
      <c r="VHD208" s="627"/>
      <c r="VHE208" s="627"/>
      <c r="VHF208" s="627"/>
      <c r="VHG208" s="627"/>
      <c r="VHH208" s="627"/>
      <c r="VHI208" s="627"/>
      <c r="VHJ208" s="627"/>
      <c r="VHK208" s="627"/>
      <c r="VHL208" s="627"/>
      <c r="VHM208" s="627"/>
      <c r="VHN208" s="627"/>
      <c r="VHO208" s="627"/>
      <c r="VHP208" s="627"/>
      <c r="VHQ208" s="627"/>
      <c r="VHR208" s="627"/>
      <c r="VHS208" s="627"/>
      <c r="VHT208" s="627"/>
      <c r="VHU208" s="627"/>
      <c r="VHV208" s="627"/>
      <c r="VHW208" s="627"/>
      <c r="VHX208" s="627"/>
      <c r="VHY208" s="627"/>
      <c r="VHZ208" s="627"/>
      <c r="VIA208" s="627"/>
      <c r="VIB208" s="627"/>
      <c r="VIC208" s="627"/>
      <c r="VID208" s="627"/>
      <c r="VIE208" s="627"/>
      <c r="VIF208" s="627"/>
      <c r="VIG208" s="627"/>
      <c r="VIH208" s="627"/>
      <c r="VII208" s="627"/>
      <c r="VIJ208" s="627"/>
      <c r="VIK208" s="627"/>
      <c r="VIL208" s="627"/>
      <c r="VIM208" s="627"/>
      <c r="VIN208" s="627"/>
      <c r="VIO208" s="627"/>
      <c r="VIP208" s="627"/>
      <c r="VIQ208" s="627"/>
      <c r="VIR208" s="627"/>
      <c r="VIS208" s="627"/>
      <c r="VIT208" s="627"/>
      <c r="VIU208" s="627"/>
      <c r="VIV208" s="627"/>
      <c r="VIW208" s="627"/>
      <c r="VIX208" s="627"/>
      <c r="VIY208" s="627"/>
      <c r="VIZ208" s="627"/>
      <c r="VJA208" s="627"/>
      <c r="VJB208" s="627"/>
      <c r="VJC208" s="627"/>
      <c r="VJD208" s="627"/>
      <c r="VJE208" s="627"/>
      <c r="VJF208" s="627"/>
      <c r="VJG208" s="627"/>
      <c r="VJH208" s="627"/>
      <c r="VJI208" s="627"/>
      <c r="VJJ208" s="627"/>
      <c r="VJK208" s="627"/>
      <c r="VJL208" s="627"/>
      <c r="VJM208" s="627"/>
      <c r="VJN208" s="627"/>
      <c r="VJO208" s="627"/>
      <c r="VJP208" s="627"/>
      <c r="VJQ208" s="627"/>
      <c r="VJR208" s="627"/>
      <c r="VJS208" s="627"/>
      <c r="VJT208" s="627"/>
      <c r="VJU208" s="627"/>
      <c r="VJV208" s="627"/>
      <c r="VJW208" s="627"/>
      <c r="VJX208" s="627"/>
      <c r="VJY208" s="627"/>
      <c r="VJZ208" s="627"/>
      <c r="VKA208" s="627"/>
      <c r="VKB208" s="627"/>
      <c r="VKC208" s="627"/>
      <c r="VKD208" s="627"/>
      <c r="VKE208" s="627"/>
      <c r="VKF208" s="627"/>
      <c r="VKG208" s="627"/>
      <c r="VKH208" s="627"/>
      <c r="VKI208" s="627"/>
      <c r="VKJ208" s="627"/>
      <c r="VKK208" s="627"/>
      <c r="VKL208" s="627"/>
      <c r="VKM208" s="627"/>
      <c r="VKN208" s="627"/>
      <c r="VKO208" s="627"/>
      <c r="VKP208" s="627"/>
      <c r="VKQ208" s="627"/>
      <c r="VKR208" s="627"/>
      <c r="VKS208" s="627"/>
      <c r="VKT208" s="627"/>
      <c r="VKU208" s="627"/>
      <c r="VKV208" s="627"/>
      <c r="VKW208" s="627"/>
      <c r="VKX208" s="627"/>
      <c r="VKY208" s="627"/>
      <c r="VKZ208" s="627"/>
      <c r="VLA208" s="627"/>
      <c r="VLB208" s="627"/>
      <c r="VLC208" s="627"/>
      <c r="VLD208" s="627"/>
      <c r="VLE208" s="627"/>
      <c r="VLF208" s="627"/>
      <c r="VLG208" s="627"/>
      <c r="VLH208" s="627"/>
      <c r="VLI208" s="627"/>
      <c r="VLJ208" s="627"/>
      <c r="VLK208" s="627"/>
      <c r="VLL208" s="627"/>
      <c r="VLM208" s="627"/>
      <c r="VLN208" s="627"/>
      <c r="VLO208" s="627"/>
      <c r="VLP208" s="627"/>
      <c r="VLQ208" s="627"/>
      <c r="VLR208" s="627"/>
      <c r="VLS208" s="627"/>
      <c r="VLT208" s="627"/>
      <c r="VLU208" s="627"/>
      <c r="VLV208" s="627"/>
      <c r="VLW208" s="627"/>
      <c r="VLX208" s="627"/>
      <c r="VLY208" s="627"/>
      <c r="VLZ208" s="627"/>
      <c r="VMA208" s="627"/>
      <c r="VMB208" s="627"/>
      <c r="VMC208" s="627"/>
      <c r="VMD208" s="627"/>
      <c r="VME208" s="627"/>
      <c r="VMF208" s="627"/>
      <c r="VMG208" s="627"/>
      <c r="VMH208" s="627"/>
      <c r="VMI208" s="627"/>
      <c r="VMJ208" s="627"/>
      <c r="VMK208" s="627"/>
      <c r="VML208" s="627"/>
      <c r="VMM208" s="627"/>
      <c r="VMN208" s="627"/>
      <c r="VMO208" s="627"/>
      <c r="VMP208" s="627"/>
      <c r="VMQ208" s="627"/>
      <c r="VMR208" s="627"/>
      <c r="VMS208" s="627"/>
      <c r="VMT208" s="627"/>
      <c r="VMU208" s="627"/>
      <c r="VMV208" s="627"/>
      <c r="VMW208" s="627"/>
      <c r="VMX208" s="627"/>
      <c r="VMY208" s="627"/>
      <c r="VMZ208" s="627"/>
      <c r="VNA208" s="627"/>
      <c r="VNB208" s="627"/>
      <c r="VNC208" s="627"/>
      <c r="VND208" s="627"/>
      <c r="VNE208" s="627"/>
      <c r="VNF208" s="627"/>
      <c r="VNG208" s="627"/>
      <c r="VNH208" s="627"/>
      <c r="VNI208" s="627"/>
      <c r="VNJ208" s="627"/>
      <c r="VNK208" s="627"/>
      <c r="VNL208" s="627"/>
      <c r="VNM208" s="627"/>
      <c r="VNN208" s="627"/>
      <c r="VNO208" s="627"/>
      <c r="VNP208" s="627"/>
      <c r="VNQ208" s="627"/>
      <c r="VNR208" s="627"/>
      <c r="VNS208" s="627"/>
      <c r="VNT208" s="627"/>
      <c r="VNU208" s="627"/>
      <c r="VNV208" s="627"/>
      <c r="VNW208" s="627"/>
      <c r="VNX208" s="627"/>
      <c r="VNY208" s="627"/>
      <c r="VNZ208" s="627"/>
      <c r="VOA208" s="627"/>
      <c r="VOB208" s="627"/>
      <c r="VOC208" s="627"/>
      <c r="VOD208" s="627"/>
      <c r="VOE208" s="627"/>
      <c r="VOF208" s="627"/>
      <c r="VOG208" s="627"/>
      <c r="VOH208" s="627"/>
      <c r="VOI208" s="627"/>
      <c r="VOJ208" s="627"/>
      <c r="VOK208" s="627"/>
      <c r="VOL208" s="627"/>
      <c r="VOM208" s="627"/>
      <c r="VON208" s="627"/>
      <c r="VOO208" s="627"/>
      <c r="VOP208" s="627"/>
      <c r="VOQ208" s="627"/>
      <c r="VOR208" s="627"/>
      <c r="VOS208" s="627"/>
      <c r="VOT208" s="627"/>
      <c r="VOU208" s="627"/>
      <c r="VOV208" s="627"/>
      <c r="VOW208" s="627"/>
      <c r="VOX208" s="627"/>
      <c r="VOY208" s="627"/>
      <c r="VOZ208" s="627"/>
      <c r="VPA208" s="627"/>
      <c r="VPB208" s="627"/>
      <c r="VPC208" s="627"/>
      <c r="VPD208" s="627"/>
      <c r="VPE208" s="627"/>
      <c r="VPF208" s="627"/>
      <c r="VPG208" s="627"/>
      <c r="VPH208" s="627"/>
      <c r="VPI208" s="627"/>
      <c r="VPJ208" s="627"/>
      <c r="VPK208" s="627"/>
      <c r="VPL208" s="627"/>
      <c r="VPM208" s="627"/>
      <c r="VPN208" s="627"/>
      <c r="VPO208" s="627"/>
      <c r="VPP208" s="627"/>
      <c r="VPQ208" s="627"/>
      <c r="VPR208" s="627"/>
      <c r="VPS208" s="627"/>
      <c r="VPT208" s="627"/>
      <c r="VPU208" s="627"/>
      <c r="VPV208" s="627"/>
      <c r="VPW208" s="627"/>
      <c r="VPX208" s="627"/>
      <c r="VPY208" s="627"/>
      <c r="VPZ208" s="627"/>
      <c r="VQA208" s="627"/>
      <c r="VQB208" s="627"/>
      <c r="VQC208" s="627"/>
      <c r="VQD208" s="627"/>
      <c r="VQE208" s="627"/>
      <c r="VQF208" s="627"/>
      <c r="VQG208" s="627"/>
      <c r="VQH208" s="627"/>
      <c r="VQI208" s="627"/>
      <c r="VQJ208" s="627"/>
      <c r="VQK208" s="627"/>
      <c r="VQL208" s="627"/>
      <c r="VQM208" s="627"/>
      <c r="VQN208" s="627"/>
      <c r="VQO208" s="627"/>
      <c r="VQP208" s="627"/>
      <c r="VQQ208" s="627"/>
      <c r="VQR208" s="627"/>
      <c r="VQS208" s="627"/>
      <c r="VQT208" s="627"/>
      <c r="VQU208" s="627"/>
      <c r="VQV208" s="627"/>
      <c r="VQW208" s="627"/>
      <c r="VQX208" s="627"/>
      <c r="VQY208" s="627"/>
      <c r="VQZ208" s="627"/>
      <c r="VRA208" s="627"/>
      <c r="VRB208" s="627"/>
      <c r="VRC208" s="627"/>
      <c r="VRD208" s="627"/>
      <c r="VRE208" s="627"/>
      <c r="VRF208" s="627"/>
      <c r="VRG208" s="627"/>
      <c r="VRH208" s="627"/>
      <c r="VRI208" s="627"/>
      <c r="VRJ208" s="627"/>
      <c r="VRK208" s="627"/>
      <c r="VRL208" s="627"/>
      <c r="VRM208" s="627"/>
      <c r="VRN208" s="627"/>
      <c r="VRO208" s="627"/>
      <c r="VRP208" s="627"/>
      <c r="VRQ208" s="627"/>
      <c r="VRR208" s="627"/>
      <c r="VRS208" s="627"/>
      <c r="VRT208" s="627"/>
      <c r="VRU208" s="627"/>
      <c r="VRV208" s="627"/>
      <c r="VRW208" s="627"/>
      <c r="VRX208" s="627"/>
      <c r="VRY208" s="627"/>
      <c r="VRZ208" s="627"/>
      <c r="VSA208" s="627"/>
      <c r="VSB208" s="627"/>
      <c r="VSC208" s="627"/>
      <c r="VSD208" s="627"/>
      <c r="VSE208" s="627"/>
      <c r="VSF208" s="627"/>
      <c r="VSG208" s="627"/>
      <c r="VSH208" s="627"/>
      <c r="VSI208" s="627"/>
      <c r="VSJ208" s="627"/>
      <c r="VSK208" s="627"/>
      <c r="VSL208" s="627"/>
      <c r="VSM208" s="627"/>
      <c r="VSN208" s="627"/>
      <c r="VSO208" s="627"/>
      <c r="VSP208" s="627"/>
      <c r="VSQ208" s="627"/>
      <c r="VSR208" s="627"/>
      <c r="VSS208" s="627"/>
      <c r="VST208" s="627"/>
      <c r="VSU208" s="627"/>
      <c r="VSV208" s="627"/>
      <c r="VSW208" s="627"/>
      <c r="VSX208" s="627"/>
      <c r="VSY208" s="627"/>
      <c r="VSZ208" s="627"/>
      <c r="VTA208" s="627"/>
      <c r="VTB208" s="627"/>
      <c r="VTC208" s="627"/>
      <c r="VTD208" s="627"/>
      <c r="VTE208" s="627"/>
      <c r="VTF208" s="627"/>
      <c r="VTG208" s="627"/>
      <c r="VTH208" s="627"/>
      <c r="VTI208" s="627"/>
      <c r="VTJ208" s="627"/>
      <c r="VTK208" s="627"/>
      <c r="VTL208" s="627"/>
      <c r="VTM208" s="627"/>
      <c r="VTN208" s="627"/>
      <c r="VTO208" s="627"/>
      <c r="VTP208" s="627"/>
      <c r="VTQ208" s="627"/>
      <c r="VTR208" s="627"/>
      <c r="VTS208" s="627"/>
      <c r="VTT208" s="627"/>
      <c r="VTU208" s="627"/>
      <c r="VTV208" s="627"/>
      <c r="VTW208" s="627"/>
      <c r="VTX208" s="627"/>
      <c r="VTY208" s="627"/>
      <c r="VTZ208" s="627"/>
      <c r="VUA208" s="627"/>
      <c r="VUB208" s="627"/>
      <c r="VUC208" s="627"/>
      <c r="VUD208" s="627"/>
      <c r="VUE208" s="627"/>
      <c r="VUF208" s="627"/>
      <c r="VUG208" s="627"/>
      <c r="VUH208" s="627"/>
      <c r="VUI208" s="627"/>
      <c r="VUJ208" s="627"/>
      <c r="VUK208" s="627"/>
      <c r="VUL208" s="627"/>
      <c r="VUM208" s="627"/>
      <c r="VUN208" s="627"/>
      <c r="VUO208" s="627"/>
      <c r="VUP208" s="627"/>
      <c r="VUQ208" s="627"/>
      <c r="VUR208" s="627"/>
      <c r="VUS208" s="627"/>
      <c r="VUT208" s="627"/>
      <c r="VUU208" s="627"/>
      <c r="VUV208" s="627"/>
      <c r="VUW208" s="627"/>
      <c r="VUX208" s="627"/>
      <c r="VUY208" s="627"/>
      <c r="VUZ208" s="627"/>
      <c r="VVA208" s="627"/>
      <c r="VVB208" s="627"/>
      <c r="VVC208" s="627"/>
      <c r="VVD208" s="627"/>
      <c r="VVE208" s="627"/>
      <c r="VVF208" s="627"/>
      <c r="VVG208" s="627"/>
      <c r="VVH208" s="627"/>
      <c r="VVI208" s="627"/>
      <c r="VVJ208" s="627"/>
      <c r="VVK208" s="627"/>
      <c r="VVL208" s="627"/>
      <c r="VVM208" s="627"/>
      <c r="VVN208" s="627"/>
      <c r="VVO208" s="627"/>
      <c r="VVP208" s="627"/>
      <c r="VVQ208" s="627"/>
      <c r="VVR208" s="627"/>
      <c r="VVS208" s="627"/>
      <c r="VVT208" s="627"/>
      <c r="VVU208" s="627"/>
      <c r="VVV208" s="627"/>
      <c r="VVW208" s="627"/>
      <c r="VVX208" s="627"/>
      <c r="VVY208" s="627"/>
      <c r="VVZ208" s="627"/>
      <c r="VWA208" s="627"/>
      <c r="VWB208" s="627"/>
      <c r="VWC208" s="627"/>
      <c r="VWD208" s="627"/>
      <c r="VWE208" s="627"/>
      <c r="VWF208" s="627"/>
      <c r="VWG208" s="627"/>
      <c r="VWH208" s="627"/>
      <c r="VWI208" s="627"/>
      <c r="VWJ208" s="627"/>
      <c r="VWK208" s="627"/>
      <c r="VWL208" s="627"/>
      <c r="VWM208" s="627"/>
      <c r="VWN208" s="627"/>
      <c r="VWO208" s="627"/>
      <c r="VWP208" s="627"/>
      <c r="VWQ208" s="627"/>
      <c r="VWR208" s="627"/>
      <c r="VWS208" s="627"/>
      <c r="VWT208" s="627"/>
      <c r="VWU208" s="627"/>
      <c r="VWV208" s="627"/>
      <c r="VWW208" s="627"/>
      <c r="VWX208" s="627"/>
      <c r="VWY208" s="627"/>
      <c r="VWZ208" s="627"/>
      <c r="VXA208" s="627"/>
      <c r="VXB208" s="627"/>
      <c r="VXC208" s="627"/>
      <c r="VXD208" s="627"/>
      <c r="VXE208" s="627"/>
      <c r="VXF208" s="627"/>
      <c r="VXG208" s="627"/>
      <c r="VXH208" s="627"/>
      <c r="VXI208" s="627"/>
      <c r="VXJ208" s="627"/>
      <c r="VXK208" s="627"/>
      <c r="VXL208" s="627"/>
      <c r="VXM208" s="627"/>
      <c r="VXN208" s="627"/>
      <c r="VXO208" s="627"/>
      <c r="VXP208" s="627"/>
      <c r="VXQ208" s="627"/>
      <c r="VXR208" s="627"/>
      <c r="VXS208" s="627"/>
      <c r="VXT208" s="627"/>
      <c r="VXU208" s="627"/>
      <c r="VXV208" s="627"/>
      <c r="VXW208" s="627"/>
      <c r="VXX208" s="627"/>
      <c r="VXY208" s="627"/>
      <c r="VXZ208" s="627"/>
      <c r="VYA208" s="627"/>
      <c r="VYB208" s="627"/>
      <c r="VYC208" s="627"/>
      <c r="VYD208" s="627"/>
      <c r="VYE208" s="627"/>
      <c r="VYF208" s="627"/>
      <c r="VYG208" s="627"/>
      <c r="VYH208" s="627"/>
      <c r="VYI208" s="627"/>
      <c r="VYJ208" s="627"/>
      <c r="VYK208" s="627"/>
      <c r="VYL208" s="627"/>
      <c r="VYM208" s="627"/>
      <c r="VYN208" s="627"/>
      <c r="VYO208" s="627"/>
      <c r="VYP208" s="627"/>
      <c r="VYQ208" s="627"/>
      <c r="VYR208" s="627"/>
      <c r="VYS208" s="627"/>
      <c r="VYT208" s="627"/>
      <c r="VYU208" s="627"/>
      <c r="VYV208" s="627"/>
      <c r="VYW208" s="627"/>
      <c r="VYX208" s="627"/>
      <c r="VYY208" s="627"/>
      <c r="VYZ208" s="627"/>
      <c r="VZA208" s="627"/>
      <c r="VZB208" s="627"/>
      <c r="VZC208" s="627"/>
      <c r="VZD208" s="627"/>
      <c r="VZE208" s="627"/>
      <c r="VZF208" s="627"/>
      <c r="VZG208" s="627"/>
      <c r="VZH208" s="627"/>
      <c r="VZI208" s="627"/>
      <c r="VZJ208" s="627"/>
      <c r="VZK208" s="627"/>
      <c r="VZL208" s="627"/>
      <c r="VZM208" s="627"/>
      <c r="VZN208" s="627"/>
      <c r="VZO208" s="627"/>
      <c r="VZP208" s="627"/>
      <c r="VZQ208" s="627"/>
      <c r="VZR208" s="627"/>
      <c r="VZS208" s="627"/>
      <c r="VZT208" s="627"/>
      <c r="VZU208" s="627"/>
      <c r="VZV208" s="627"/>
      <c r="VZW208" s="627"/>
      <c r="VZX208" s="627"/>
      <c r="VZY208" s="627"/>
      <c r="VZZ208" s="627"/>
      <c r="WAA208" s="627"/>
      <c r="WAB208" s="627"/>
      <c r="WAC208" s="627"/>
      <c r="WAD208" s="627"/>
      <c r="WAE208" s="627"/>
      <c r="WAF208" s="627"/>
      <c r="WAG208" s="627"/>
      <c r="WAH208" s="627"/>
      <c r="WAI208" s="627"/>
      <c r="WAJ208" s="627"/>
      <c r="WAK208" s="627"/>
      <c r="WAL208" s="627"/>
      <c r="WAM208" s="627"/>
      <c r="WAN208" s="627"/>
      <c r="WAO208" s="627"/>
      <c r="WAP208" s="627"/>
      <c r="WAQ208" s="627"/>
      <c r="WAR208" s="627"/>
      <c r="WAS208" s="627"/>
      <c r="WAT208" s="627"/>
      <c r="WAU208" s="627"/>
      <c r="WAV208" s="627"/>
      <c r="WAW208" s="627"/>
      <c r="WAX208" s="627"/>
      <c r="WAY208" s="627"/>
      <c r="WAZ208" s="627"/>
      <c r="WBA208" s="627"/>
      <c r="WBB208" s="627"/>
      <c r="WBC208" s="627"/>
      <c r="WBD208" s="627"/>
      <c r="WBE208" s="627"/>
      <c r="WBF208" s="627"/>
      <c r="WBG208" s="627"/>
      <c r="WBH208" s="627"/>
      <c r="WBI208" s="627"/>
      <c r="WBJ208" s="627"/>
      <c r="WBK208" s="627"/>
      <c r="WBL208" s="627"/>
      <c r="WBM208" s="627"/>
      <c r="WBN208" s="627"/>
      <c r="WBO208" s="627"/>
      <c r="WBP208" s="627"/>
      <c r="WBQ208" s="627"/>
      <c r="WBR208" s="627"/>
      <c r="WBS208" s="627"/>
      <c r="WBT208" s="627"/>
      <c r="WBU208" s="627"/>
      <c r="WBV208" s="627"/>
      <c r="WBW208" s="627"/>
      <c r="WBX208" s="627"/>
      <c r="WBY208" s="627"/>
      <c r="WBZ208" s="627"/>
      <c r="WCA208" s="627"/>
      <c r="WCB208" s="627"/>
      <c r="WCC208" s="627"/>
      <c r="WCD208" s="627"/>
      <c r="WCE208" s="627"/>
      <c r="WCF208" s="627"/>
      <c r="WCG208" s="627"/>
      <c r="WCH208" s="627"/>
      <c r="WCI208" s="627"/>
      <c r="WCJ208" s="627"/>
      <c r="WCK208" s="627"/>
      <c r="WCL208" s="627"/>
      <c r="WCM208" s="627"/>
      <c r="WCN208" s="627"/>
      <c r="WCO208" s="627"/>
      <c r="WCP208" s="627"/>
      <c r="WCQ208" s="627"/>
      <c r="WCR208" s="627"/>
      <c r="WCS208" s="627"/>
      <c r="WCT208" s="627"/>
      <c r="WCU208" s="627"/>
      <c r="WCV208" s="627"/>
      <c r="WCW208" s="627"/>
      <c r="WCX208" s="627"/>
      <c r="WCY208" s="627"/>
      <c r="WCZ208" s="627"/>
      <c r="WDA208" s="627"/>
      <c r="WDB208" s="627"/>
      <c r="WDC208" s="627"/>
      <c r="WDD208" s="627"/>
      <c r="WDE208" s="627"/>
      <c r="WDF208" s="627"/>
      <c r="WDG208" s="627"/>
      <c r="WDH208" s="627"/>
      <c r="WDI208" s="627"/>
      <c r="WDJ208" s="627"/>
      <c r="WDK208" s="627"/>
      <c r="WDL208" s="627"/>
      <c r="WDM208" s="627"/>
      <c r="WDN208" s="627"/>
      <c r="WDO208" s="627"/>
      <c r="WDP208" s="627"/>
      <c r="WDQ208" s="627"/>
      <c r="WDR208" s="627"/>
      <c r="WDS208" s="627"/>
      <c r="WDT208" s="627"/>
      <c r="WDU208" s="627"/>
      <c r="WDV208" s="627"/>
      <c r="WDW208" s="627"/>
      <c r="WDX208" s="627"/>
      <c r="WDY208" s="627"/>
      <c r="WDZ208" s="627"/>
      <c r="WEA208" s="627"/>
      <c r="WEB208" s="627"/>
      <c r="WEC208" s="627"/>
      <c r="WED208" s="627"/>
      <c r="WEE208" s="627"/>
      <c r="WEF208" s="627"/>
      <c r="WEG208" s="627"/>
      <c r="WEH208" s="627"/>
      <c r="WEI208" s="627"/>
      <c r="WEJ208" s="627"/>
      <c r="WEK208" s="627"/>
      <c r="WEL208" s="627"/>
      <c r="WEM208" s="627"/>
      <c r="WEN208" s="627"/>
      <c r="WEO208" s="627"/>
      <c r="WEP208" s="627"/>
      <c r="WEQ208" s="627"/>
      <c r="WER208" s="627"/>
      <c r="WES208" s="627"/>
      <c r="WET208" s="627"/>
      <c r="WEU208" s="627"/>
      <c r="WEV208" s="627"/>
      <c r="WEW208" s="627"/>
      <c r="WEX208" s="627"/>
      <c r="WEY208" s="627"/>
      <c r="WEZ208" s="627"/>
      <c r="WFA208" s="627"/>
      <c r="WFB208" s="627"/>
      <c r="WFC208" s="627"/>
      <c r="WFD208" s="627"/>
      <c r="WFE208" s="627"/>
      <c r="WFF208" s="627"/>
      <c r="WFG208" s="627"/>
      <c r="WFH208" s="627"/>
      <c r="WFI208" s="627"/>
      <c r="WFJ208" s="627"/>
      <c r="WFK208" s="627"/>
      <c r="WFL208" s="627"/>
      <c r="WFM208" s="627"/>
      <c r="WFN208" s="627"/>
      <c r="WFO208" s="627"/>
      <c r="WFP208" s="627"/>
      <c r="WFQ208" s="627"/>
      <c r="WFR208" s="627"/>
      <c r="WFS208" s="627"/>
      <c r="WFT208" s="627"/>
      <c r="WFU208" s="627"/>
      <c r="WFV208" s="627"/>
      <c r="WFW208" s="627"/>
      <c r="WFX208" s="627"/>
      <c r="WFY208" s="627"/>
      <c r="WFZ208" s="627"/>
      <c r="WGA208" s="627"/>
      <c r="WGB208" s="627"/>
      <c r="WGC208" s="627"/>
      <c r="WGD208" s="627"/>
      <c r="WGE208" s="627"/>
      <c r="WGF208" s="627"/>
      <c r="WGG208" s="627"/>
      <c r="WGH208" s="627"/>
      <c r="WGI208" s="627"/>
      <c r="WGJ208" s="627"/>
      <c r="WGK208" s="627"/>
      <c r="WGL208" s="627"/>
      <c r="WGM208" s="627"/>
      <c r="WGN208" s="627"/>
      <c r="WGO208" s="627"/>
      <c r="WGP208" s="627"/>
      <c r="WGQ208" s="627"/>
      <c r="WGR208" s="627"/>
      <c r="WGS208" s="627"/>
      <c r="WGT208" s="627"/>
      <c r="WGU208" s="627"/>
      <c r="WGV208" s="627"/>
      <c r="WGW208" s="627"/>
      <c r="WGX208" s="627"/>
      <c r="WGY208" s="627"/>
      <c r="WGZ208" s="627"/>
      <c r="WHA208" s="627"/>
      <c r="WHB208" s="627"/>
      <c r="WHC208" s="627"/>
      <c r="WHD208" s="627"/>
      <c r="WHE208" s="627"/>
      <c r="WHF208" s="627"/>
      <c r="WHG208" s="627"/>
      <c r="WHH208" s="627"/>
      <c r="WHI208" s="627"/>
      <c r="WHJ208" s="627"/>
      <c r="WHK208" s="627"/>
      <c r="WHL208" s="627"/>
      <c r="WHM208" s="627"/>
      <c r="WHN208" s="627"/>
      <c r="WHO208" s="627"/>
      <c r="WHP208" s="627"/>
      <c r="WHQ208" s="627"/>
      <c r="WHR208" s="627"/>
      <c r="WHS208" s="627"/>
      <c r="WHT208" s="627"/>
      <c r="WHU208" s="627"/>
      <c r="WHV208" s="627"/>
      <c r="WHW208" s="627"/>
      <c r="WHX208" s="627"/>
      <c r="WHY208" s="627"/>
      <c r="WHZ208" s="627"/>
      <c r="WIA208" s="627"/>
      <c r="WIB208" s="627"/>
      <c r="WIC208" s="627"/>
      <c r="WID208" s="627"/>
      <c r="WIE208" s="627"/>
      <c r="WIF208" s="627"/>
      <c r="WIG208" s="627"/>
      <c r="WIH208" s="627"/>
      <c r="WII208" s="627"/>
      <c r="WIJ208" s="627"/>
      <c r="WIK208" s="627"/>
      <c r="WIL208" s="627"/>
      <c r="WIM208" s="627"/>
      <c r="WIN208" s="627"/>
      <c r="WIO208" s="627"/>
      <c r="WIP208" s="627"/>
      <c r="WIQ208" s="627"/>
      <c r="WIR208" s="627"/>
      <c r="WIS208" s="627"/>
      <c r="WIT208" s="627"/>
      <c r="WIU208" s="627"/>
      <c r="WIV208" s="627"/>
      <c r="WIW208" s="627"/>
      <c r="WIX208" s="627"/>
      <c r="WIY208" s="627"/>
      <c r="WIZ208" s="627"/>
      <c r="WJA208" s="627"/>
      <c r="WJB208" s="627"/>
      <c r="WJC208" s="627"/>
      <c r="WJD208" s="627"/>
      <c r="WJE208" s="627"/>
      <c r="WJF208" s="627"/>
      <c r="WJG208" s="627"/>
      <c r="WJH208" s="627"/>
      <c r="WJI208" s="627"/>
      <c r="WJJ208" s="627"/>
      <c r="WJK208" s="627"/>
      <c r="WJL208" s="627"/>
      <c r="WJM208" s="627"/>
      <c r="WJN208" s="627"/>
      <c r="WJO208" s="627"/>
      <c r="WJP208" s="627"/>
      <c r="WJQ208" s="627"/>
      <c r="WJR208" s="627"/>
      <c r="WJS208" s="627"/>
      <c r="WJT208" s="627"/>
      <c r="WJU208" s="627"/>
      <c r="WJV208" s="627"/>
      <c r="WJW208" s="627"/>
      <c r="WJX208" s="627"/>
      <c r="WJY208" s="627"/>
      <c r="WJZ208" s="627"/>
      <c r="WKA208" s="627"/>
      <c r="WKB208" s="627"/>
      <c r="WKC208" s="627"/>
      <c r="WKD208" s="627"/>
      <c r="WKE208" s="627"/>
      <c r="WKF208" s="627"/>
      <c r="WKG208" s="627"/>
      <c r="WKH208" s="627"/>
      <c r="WKI208" s="627"/>
      <c r="WKJ208" s="627"/>
      <c r="WKK208" s="627"/>
      <c r="WKL208" s="627"/>
      <c r="WKM208" s="627"/>
      <c r="WKN208" s="627"/>
      <c r="WKO208" s="627"/>
      <c r="WKP208" s="627"/>
      <c r="WKQ208" s="627"/>
      <c r="WKR208" s="627"/>
      <c r="WKS208" s="627"/>
      <c r="WKT208" s="627"/>
      <c r="WKU208" s="627"/>
      <c r="WKV208" s="627"/>
      <c r="WKW208" s="627"/>
      <c r="WKX208" s="627"/>
      <c r="WKY208" s="627"/>
      <c r="WKZ208" s="627"/>
      <c r="WLA208" s="627"/>
      <c r="WLB208" s="627"/>
      <c r="WLC208" s="627"/>
      <c r="WLD208" s="627"/>
      <c r="WLE208" s="627"/>
      <c r="WLF208" s="627"/>
      <c r="WLG208" s="627"/>
      <c r="WLH208" s="627"/>
      <c r="WLI208" s="627"/>
      <c r="WLJ208" s="627"/>
      <c r="WLK208" s="627"/>
      <c r="WLL208" s="627"/>
      <c r="WLM208" s="627"/>
      <c r="WLN208" s="627"/>
      <c r="WLO208" s="627"/>
      <c r="WLP208" s="627"/>
      <c r="WLQ208" s="627"/>
      <c r="WLR208" s="627"/>
      <c r="WLS208" s="627"/>
      <c r="WLT208" s="627"/>
      <c r="WLU208" s="627"/>
      <c r="WLV208" s="627"/>
      <c r="WLW208" s="627"/>
      <c r="WLX208" s="627"/>
      <c r="WLY208" s="627"/>
      <c r="WLZ208" s="627"/>
      <c r="WMA208" s="627"/>
      <c r="WMB208" s="627"/>
      <c r="WMC208" s="627"/>
      <c r="WMD208" s="627"/>
      <c r="WME208" s="627"/>
      <c r="WMF208" s="627"/>
      <c r="WMG208" s="627"/>
      <c r="WMH208" s="627"/>
      <c r="WMI208" s="627"/>
      <c r="WMJ208" s="627"/>
      <c r="WMK208" s="627"/>
      <c r="WML208" s="627"/>
      <c r="WMM208" s="627"/>
      <c r="WMN208" s="627"/>
      <c r="WMO208" s="627"/>
      <c r="WMP208" s="627"/>
      <c r="WMQ208" s="627"/>
      <c r="WMR208" s="627"/>
      <c r="WMS208" s="627"/>
      <c r="WMT208" s="627"/>
      <c r="WMU208" s="627"/>
      <c r="WMV208" s="627"/>
      <c r="WMW208" s="627"/>
      <c r="WMX208" s="627"/>
      <c r="WMY208" s="627"/>
      <c r="WMZ208" s="627"/>
      <c r="WNA208" s="627"/>
      <c r="WNB208" s="627"/>
      <c r="WNC208" s="627"/>
      <c r="WND208" s="627"/>
      <c r="WNE208" s="627"/>
      <c r="WNF208" s="627"/>
      <c r="WNG208" s="627"/>
      <c r="WNH208" s="627"/>
      <c r="WNI208" s="627"/>
      <c r="WNJ208" s="627"/>
      <c r="WNK208" s="627"/>
      <c r="WNL208" s="627"/>
      <c r="WNM208" s="627"/>
      <c r="WNN208" s="627"/>
      <c r="WNO208" s="627"/>
      <c r="WNP208" s="627"/>
      <c r="WNQ208" s="627"/>
      <c r="WNR208" s="627"/>
      <c r="WNS208" s="627"/>
      <c r="WNT208" s="627"/>
      <c r="WNU208" s="627"/>
      <c r="WNV208" s="627"/>
      <c r="WNW208" s="627"/>
      <c r="WNX208" s="627"/>
      <c r="WNY208" s="627"/>
      <c r="WNZ208" s="627"/>
      <c r="WOA208" s="627"/>
      <c r="WOB208" s="627"/>
      <c r="WOC208" s="627"/>
      <c r="WOD208" s="627"/>
      <c r="WOE208" s="627"/>
      <c r="WOF208" s="627"/>
      <c r="WOG208" s="627"/>
      <c r="WOH208" s="627"/>
      <c r="WOI208" s="627"/>
      <c r="WOJ208" s="627"/>
      <c r="WOK208" s="627"/>
      <c r="WOL208" s="627"/>
      <c r="WOM208" s="627"/>
      <c r="WON208" s="627"/>
      <c r="WOO208" s="627"/>
      <c r="WOP208" s="627"/>
      <c r="WOQ208" s="627"/>
      <c r="WOR208" s="627"/>
      <c r="WOS208" s="627"/>
      <c r="WOT208" s="627"/>
      <c r="WOU208" s="627"/>
      <c r="WOV208" s="627"/>
      <c r="WOW208" s="627"/>
      <c r="WOX208" s="627"/>
      <c r="WOY208" s="627"/>
      <c r="WOZ208" s="627"/>
      <c r="WPA208" s="627"/>
      <c r="WPB208" s="627"/>
      <c r="WPC208" s="627"/>
      <c r="WPD208" s="627"/>
      <c r="WPE208" s="627"/>
      <c r="WPF208" s="627"/>
      <c r="WPG208" s="627"/>
      <c r="WPH208" s="627"/>
      <c r="WPI208" s="627"/>
      <c r="WPJ208" s="627"/>
      <c r="WPK208" s="627"/>
      <c r="WPL208" s="627"/>
      <c r="WPM208" s="627"/>
      <c r="WPN208" s="627"/>
      <c r="WPO208" s="627"/>
      <c r="WPP208" s="627"/>
      <c r="WPQ208" s="627"/>
      <c r="WPR208" s="627"/>
      <c r="WPS208" s="627"/>
      <c r="WPT208" s="627"/>
      <c r="WPU208" s="627"/>
      <c r="WPV208" s="627"/>
      <c r="WPW208" s="627"/>
      <c r="WPX208" s="627"/>
      <c r="WPY208" s="627"/>
      <c r="WPZ208" s="627"/>
      <c r="WQA208" s="627"/>
      <c r="WQB208" s="627"/>
      <c r="WQC208" s="627"/>
      <c r="WQD208" s="627"/>
      <c r="WQE208" s="627"/>
      <c r="WQF208" s="627"/>
      <c r="WQG208" s="627"/>
      <c r="WQH208" s="627"/>
      <c r="WQI208" s="627"/>
      <c r="WQJ208" s="627"/>
      <c r="WQK208" s="627"/>
      <c r="WQL208" s="627"/>
      <c r="WQM208" s="627"/>
      <c r="WQN208" s="627"/>
      <c r="WQO208" s="627"/>
      <c r="WQP208" s="627"/>
      <c r="WQQ208" s="627"/>
      <c r="WQR208" s="627"/>
      <c r="WQS208" s="627"/>
      <c r="WQT208" s="627"/>
      <c r="WQU208" s="627"/>
      <c r="WQV208" s="627"/>
      <c r="WQW208" s="627"/>
      <c r="WQX208" s="627"/>
      <c r="WQY208" s="627"/>
      <c r="WQZ208" s="627"/>
      <c r="WRA208" s="627"/>
      <c r="WRB208" s="627"/>
      <c r="WRC208" s="627"/>
      <c r="WRD208" s="627"/>
      <c r="WRE208" s="627"/>
      <c r="WRF208" s="627"/>
      <c r="WRG208" s="627"/>
      <c r="WRH208" s="627"/>
      <c r="WRI208" s="627"/>
      <c r="WRJ208" s="627"/>
      <c r="WRK208" s="627"/>
      <c r="WRL208" s="627"/>
      <c r="WRM208" s="627"/>
      <c r="WRN208" s="627"/>
      <c r="WRO208" s="627"/>
      <c r="WRP208" s="627"/>
      <c r="WRQ208" s="627"/>
      <c r="WRR208" s="627"/>
      <c r="WRS208" s="627"/>
      <c r="WRT208" s="627"/>
      <c r="WRU208" s="627"/>
      <c r="WRV208" s="627"/>
      <c r="WRW208" s="627"/>
      <c r="WRX208" s="627"/>
      <c r="WRY208" s="627"/>
      <c r="WRZ208" s="627"/>
      <c r="WSA208" s="627"/>
      <c r="WSB208" s="627"/>
      <c r="WSC208" s="627"/>
      <c r="WSD208" s="627"/>
      <c r="WSE208" s="627"/>
      <c r="WSF208" s="627"/>
      <c r="WSG208" s="627"/>
      <c r="WSH208" s="627"/>
      <c r="WSI208" s="627"/>
      <c r="WSJ208" s="627"/>
      <c r="WSK208" s="627"/>
      <c r="WSL208" s="627"/>
      <c r="WSM208" s="627"/>
      <c r="WSN208" s="627"/>
      <c r="WSO208" s="627"/>
      <c r="WSP208" s="627"/>
      <c r="WSQ208" s="627"/>
      <c r="WSR208" s="627"/>
      <c r="WSS208" s="627"/>
      <c r="WST208" s="627"/>
      <c r="WSU208" s="627"/>
      <c r="WSV208" s="627"/>
      <c r="WSW208" s="627"/>
      <c r="WSX208" s="627"/>
      <c r="WSY208" s="627"/>
      <c r="WSZ208" s="627"/>
      <c r="WTA208" s="627"/>
      <c r="WTB208" s="627"/>
      <c r="WTC208" s="627"/>
      <c r="WTD208" s="627"/>
      <c r="WTE208" s="627"/>
      <c r="WTF208" s="627"/>
      <c r="WTG208" s="627"/>
      <c r="WTH208" s="627"/>
      <c r="WTI208" s="627"/>
      <c r="WTJ208" s="627"/>
      <c r="WTK208" s="627"/>
      <c r="WTL208" s="627"/>
      <c r="WTM208" s="627"/>
      <c r="WTN208" s="627"/>
      <c r="WTO208" s="627"/>
      <c r="WTP208" s="627"/>
      <c r="WTQ208" s="627"/>
      <c r="WTR208" s="627"/>
      <c r="WTS208" s="627"/>
      <c r="WTT208" s="627"/>
      <c r="WTU208" s="627"/>
      <c r="WTV208" s="627"/>
      <c r="WTW208" s="627"/>
      <c r="WTX208" s="627"/>
      <c r="WTY208" s="627"/>
      <c r="WTZ208" s="627"/>
      <c r="WUA208" s="627"/>
      <c r="WUB208" s="627"/>
      <c r="WUC208" s="627"/>
      <c r="WUD208" s="627"/>
      <c r="WUE208" s="627"/>
      <c r="WUF208" s="627"/>
      <c r="WUG208" s="627"/>
      <c r="WUH208" s="627"/>
      <c r="WUI208" s="627"/>
      <c r="WUJ208" s="627"/>
      <c r="WUK208" s="627"/>
      <c r="WUL208" s="627"/>
      <c r="WUM208" s="627"/>
      <c r="WUN208" s="627"/>
      <c r="WUO208" s="627"/>
      <c r="WUP208" s="627"/>
    </row>
    <row r="209" spans="1:16110" s="627" customFormat="1" x14ac:dyDescent="0.25">
      <c r="A209" s="656" t="s">
        <v>569</v>
      </c>
      <c r="B209" s="546" t="s">
        <v>488</v>
      </c>
      <c r="C209" s="625" t="s">
        <v>199</v>
      </c>
      <c r="D209" s="617">
        <v>266</v>
      </c>
      <c r="E209" s="618">
        <v>260</v>
      </c>
      <c r="F209" s="618">
        <v>176</v>
      </c>
      <c r="G209" s="618">
        <v>176</v>
      </c>
      <c r="H209" s="619">
        <v>150</v>
      </c>
      <c r="I209" s="620">
        <f t="shared" si="262"/>
        <v>0.67692307692307696</v>
      </c>
      <c r="J209" s="621">
        <f t="shared" si="263"/>
        <v>1</v>
      </c>
      <c r="K209" s="617">
        <v>230</v>
      </c>
      <c r="L209" s="618">
        <v>225</v>
      </c>
      <c r="M209" s="618">
        <v>117</v>
      </c>
      <c r="N209" s="618">
        <v>117</v>
      </c>
      <c r="O209" s="619">
        <v>86</v>
      </c>
      <c r="P209" s="620">
        <f>N209/L209</f>
        <v>0.52</v>
      </c>
      <c r="Q209" s="621">
        <f>N209/M209</f>
        <v>1</v>
      </c>
      <c r="R209" s="617">
        <v>71</v>
      </c>
      <c r="S209" s="618">
        <v>69</v>
      </c>
      <c r="T209" s="618">
        <v>34</v>
      </c>
      <c r="U209" s="618">
        <v>34</v>
      </c>
      <c r="V209" s="619">
        <v>3</v>
      </c>
      <c r="W209" s="620">
        <f t="shared" si="260"/>
        <v>0.49275362318840582</v>
      </c>
      <c r="X209" s="621">
        <f t="shared" si="261"/>
        <v>1</v>
      </c>
      <c r="Y209" s="617">
        <v>145</v>
      </c>
      <c r="Z209" s="618">
        <v>144</v>
      </c>
      <c r="AA209" s="618">
        <v>81</v>
      </c>
      <c r="AB209" s="618">
        <v>81</v>
      </c>
      <c r="AC209" s="619">
        <v>66</v>
      </c>
      <c r="AD209" s="620">
        <f>AB209/Z209</f>
        <v>0.5625</v>
      </c>
      <c r="AE209" s="621">
        <f>AB209/AA209</f>
        <v>1</v>
      </c>
      <c r="AF209" s="617">
        <v>150</v>
      </c>
      <c r="AG209" s="618">
        <v>145</v>
      </c>
      <c r="AH209" s="618">
        <v>88</v>
      </c>
      <c r="AI209" s="618">
        <v>88</v>
      </c>
      <c r="AJ209" s="619">
        <v>69</v>
      </c>
      <c r="AK209" s="620">
        <f>AI209/AG209</f>
        <v>0.60689655172413792</v>
      </c>
      <c r="AL209" s="621">
        <f>AI209/AH209</f>
        <v>1</v>
      </c>
      <c r="AM209" s="617">
        <v>130</v>
      </c>
      <c r="AN209" s="618">
        <v>128</v>
      </c>
      <c r="AO209" s="618">
        <v>65</v>
      </c>
      <c r="AP209" s="618">
        <v>65</v>
      </c>
      <c r="AQ209" s="619">
        <v>50</v>
      </c>
      <c r="AR209" s="620">
        <f>AP209/AN209</f>
        <v>0.5078125</v>
      </c>
      <c r="AS209" s="621">
        <f>AP209/AO209</f>
        <v>1</v>
      </c>
      <c r="AT209" s="617">
        <v>110</v>
      </c>
      <c r="AU209" s="618">
        <v>106</v>
      </c>
      <c r="AV209" s="618">
        <v>47</v>
      </c>
      <c r="AW209" s="618">
        <v>47</v>
      </c>
      <c r="AX209" s="619">
        <v>39</v>
      </c>
      <c r="AY209" s="620">
        <f>AW209/AU209</f>
        <v>0.44339622641509435</v>
      </c>
      <c r="AZ209" s="621">
        <f>AW209/AV209</f>
        <v>1</v>
      </c>
      <c r="BA209" s="617">
        <v>105</v>
      </c>
      <c r="BB209" s="618">
        <v>103</v>
      </c>
      <c r="BC209" s="618">
        <v>40</v>
      </c>
      <c r="BD209" s="618">
        <v>40</v>
      </c>
      <c r="BE209" s="619">
        <v>33</v>
      </c>
      <c r="BF209" s="620">
        <f>BD209/BB209</f>
        <v>0.38834951456310679</v>
      </c>
      <c r="BG209" s="621">
        <f>BD209/BC209</f>
        <v>1</v>
      </c>
      <c r="BH209" s="617">
        <v>138</v>
      </c>
      <c r="BI209" s="618">
        <v>137</v>
      </c>
      <c r="BJ209" s="618">
        <v>78</v>
      </c>
      <c r="BK209" s="618">
        <v>76</v>
      </c>
      <c r="BL209" s="619">
        <v>61</v>
      </c>
      <c r="BM209" s="620">
        <f>BK209/BI209</f>
        <v>0.55474452554744524</v>
      </c>
      <c r="BN209" s="621">
        <f>BK209/BJ209</f>
        <v>0.97435897435897434</v>
      </c>
      <c r="BO209" s="617">
        <v>124</v>
      </c>
      <c r="BP209" s="618">
        <v>122</v>
      </c>
      <c r="BQ209" s="618">
        <v>59</v>
      </c>
      <c r="BR209" s="618">
        <v>59</v>
      </c>
      <c r="BS209" s="619">
        <v>47</v>
      </c>
      <c r="BT209" s="620">
        <f>BR209/BP209</f>
        <v>0.48360655737704916</v>
      </c>
      <c r="BU209" s="621">
        <f>BR209/BQ209</f>
        <v>1</v>
      </c>
      <c r="BV209" s="617">
        <v>105</v>
      </c>
      <c r="BW209" s="618">
        <v>104</v>
      </c>
      <c r="BX209" s="618">
        <v>40</v>
      </c>
      <c r="BY209" s="618">
        <v>40</v>
      </c>
      <c r="BZ209" s="619">
        <v>37</v>
      </c>
      <c r="CA209" s="620">
        <f>BY209/BW209</f>
        <v>0.38461538461538464</v>
      </c>
      <c r="CB209" s="621">
        <f>BY209/BX209</f>
        <v>1</v>
      </c>
      <c r="CC209" s="617">
        <v>86</v>
      </c>
      <c r="CD209" s="618">
        <v>86</v>
      </c>
      <c r="CE209" s="618">
        <v>69</v>
      </c>
      <c r="CF209" s="618">
        <v>69</v>
      </c>
      <c r="CG209" s="619">
        <v>65</v>
      </c>
      <c r="CH209" s="620">
        <f>CF209/CD209</f>
        <v>0.80232558139534882</v>
      </c>
      <c r="CI209" s="621">
        <f>CF209/CE209</f>
        <v>1</v>
      </c>
      <c r="CJ209" s="617">
        <v>247</v>
      </c>
      <c r="CK209" s="618">
        <v>245</v>
      </c>
      <c r="CL209" s="618">
        <v>150</v>
      </c>
      <c r="CM209" s="618">
        <v>150</v>
      </c>
      <c r="CN209" s="619">
        <v>88</v>
      </c>
      <c r="CO209" s="620">
        <f>CM209/CK209</f>
        <v>0.61224489795918369</v>
      </c>
      <c r="CP209" s="762">
        <f>CM209/CL209</f>
        <v>1</v>
      </c>
      <c r="CQ209" s="620">
        <v>0.61224489795918369</v>
      </c>
      <c r="CR209" s="621">
        <v>1</v>
      </c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/>
      <c r="JJ209" s="4"/>
      <c r="JK209" s="4"/>
      <c r="JL209" s="4"/>
      <c r="JM209" s="4"/>
      <c r="JN209" s="4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4"/>
      <c r="JZ209" s="4"/>
      <c r="KA209" s="4"/>
      <c r="KB209" s="4"/>
      <c r="KC209" s="4"/>
      <c r="KD209" s="4"/>
      <c r="KE209" s="4"/>
      <c r="KF209" s="4"/>
      <c r="KG209" s="4"/>
      <c r="KH209" s="4"/>
      <c r="KI209" s="4"/>
      <c r="KJ209" s="4"/>
      <c r="KK209" s="4"/>
      <c r="KL209" s="4"/>
      <c r="KM209" s="4"/>
      <c r="KN209" s="4"/>
      <c r="KO209" s="4"/>
      <c r="KP209" s="4"/>
      <c r="KQ209" s="4"/>
      <c r="KR209" s="4"/>
      <c r="KS209" s="4"/>
      <c r="KT209" s="4"/>
      <c r="KU209" s="4"/>
      <c r="KV209" s="4"/>
      <c r="KW209" s="4"/>
      <c r="KX209" s="4"/>
      <c r="KY209" s="4"/>
      <c r="KZ209" s="4"/>
      <c r="LA209" s="4"/>
      <c r="LB209" s="4"/>
      <c r="LC209" s="4"/>
      <c r="LD209" s="4"/>
      <c r="LE209" s="4"/>
      <c r="LF209" s="4"/>
      <c r="LG209" s="4"/>
      <c r="LH209" s="4"/>
      <c r="LI209" s="4"/>
      <c r="LJ209" s="4"/>
      <c r="LK209" s="4"/>
      <c r="LL209" s="4"/>
      <c r="LM209" s="4"/>
      <c r="LN209" s="4"/>
      <c r="LO209" s="4"/>
      <c r="LP209" s="4"/>
      <c r="LQ209" s="4"/>
      <c r="LR209" s="4"/>
      <c r="LS209" s="4"/>
      <c r="LT209" s="4"/>
      <c r="LU209" s="4"/>
      <c r="LV209" s="4"/>
      <c r="LW209" s="4"/>
      <c r="LX209" s="4"/>
      <c r="LY209" s="4"/>
      <c r="LZ209" s="4"/>
      <c r="MA209" s="4"/>
      <c r="MB209" s="4"/>
      <c r="MC209" s="4"/>
      <c r="MD209" s="4"/>
      <c r="ME209" s="4"/>
      <c r="MF209" s="4"/>
      <c r="MG209" s="4"/>
      <c r="MH209" s="4"/>
      <c r="MI209" s="4"/>
      <c r="MJ209" s="4"/>
      <c r="MK209" s="4"/>
      <c r="ML209" s="4"/>
      <c r="MM209" s="4"/>
      <c r="MN209" s="4"/>
      <c r="MO209" s="4"/>
      <c r="MP209" s="4"/>
      <c r="MQ209" s="4"/>
      <c r="MR209" s="4"/>
      <c r="MS209" s="4"/>
      <c r="MT209" s="4"/>
      <c r="MU209" s="4"/>
      <c r="MV209" s="4"/>
      <c r="MW209" s="4"/>
      <c r="MX209" s="4"/>
      <c r="MY209" s="4"/>
      <c r="MZ209" s="4"/>
      <c r="NA209" s="4"/>
      <c r="NB209" s="4"/>
      <c r="NC209" s="4"/>
      <c r="ND209" s="4"/>
      <c r="NE209" s="4"/>
      <c r="NF209" s="4"/>
      <c r="NG209" s="4"/>
      <c r="NH209" s="4"/>
      <c r="NI209" s="4"/>
      <c r="NJ209" s="4"/>
      <c r="NK209" s="4"/>
      <c r="NL209" s="4"/>
      <c r="NM209" s="4"/>
      <c r="NN209" s="4"/>
      <c r="NO209" s="4"/>
      <c r="NP209" s="4"/>
      <c r="NQ209" s="4"/>
      <c r="NR209" s="4"/>
      <c r="NS209" s="4"/>
      <c r="NT209" s="4"/>
      <c r="NU209" s="4"/>
      <c r="NV209" s="4"/>
      <c r="NW209" s="4"/>
      <c r="NX209" s="4"/>
      <c r="NY209" s="4"/>
      <c r="NZ209" s="4"/>
      <c r="OA209" s="4"/>
      <c r="OB209" s="4"/>
      <c r="OC209" s="4"/>
      <c r="OD209" s="4"/>
      <c r="OE209" s="4"/>
      <c r="OF209" s="4"/>
      <c r="OG209" s="4"/>
      <c r="OH209" s="4"/>
      <c r="OI209" s="4"/>
      <c r="OJ209" s="4"/>
      <c r="OK209" s="4"/>
      <c r="OL209" s="4"/>
      <c r="OM209" s="4"/>
      <c r="ON209" s="4"/>
      <c r="OO209" s="4"/>
      <c r="OP209" s="4"/>
      <c r="OQ209" s="4"/>
      <c r="OR209" s="4"/>
      <c r="OS209" s="4"/>
      <c r="OT209" s="4"/>
      <c r="OU209" s="4"/>
      <c r="OV209" s="4"/>
      <c r="OW209" s="4"/>
      <c r="OX209" s="4"/>
      <c r="OY209" s="4"/>
      <c r="OZ209" s="4"/>
      <c r="PA209" s="4"/>
      <c r="PB209" s="4"/>
      <c r="PC209" s="4"/>
      <c r="PD209" s="4"/>
      <c r="PE209" s="4"/>
      <c r="PF209" s="4"/>
      <c r="PG209" s="4"/>
      <c r="PH209" s="4"/>
      <c r="PI209" s="4"/>
      <c r="PJ209" s="4"/>
      <c r="PK209" s="4"/>
      <c r="PL209" s="4"/>
      <c r="PM209" s="4"/>
      <c r="PN209" s="4"/>
      <c r="PO209" s="4"/>
      <c r="PP209" s="4"/>
      <c r="PQ209" s="4"/>
      <c r="PR209" s="4"/>
      <c r="PS209" s="4"/>
      <c r="PT209" s="4"/>
      <c r="PU209" s="4"/>
      <c r="PV209" s="4"/>
      <c r="PW209" s="4"/>
      <c r="PX209" s="4"/>
      <c r="PY209" s="4"/>
      <c r="PZ209" s="4"/>
      <c r="QA209" s="4"/>
      <c r="QB209" s="4"/>
      <c r="QC209" s="4"/>
      <c r="QD209" s="4"/>
      <c r="QE209" s="4"/>
      <c r="QF209" s="4"/>
      <c r="QG209" s="4"/>
      <c r="QH209" s="4"/>
      <c r="QI209" s="4"/>
      <c r="QJ209" s="4"/>
      <c r="QK209" s="4"/>
      <c r="QL209" s="4"/>
      <c r="QM209" s="4"/>
      <c r="QN209" s="4"/>
      <c r="QO209" s="4"/>
      <c r="QP209" s="4"/>
      <c r="QQ209" s="4"/>
      <c r="QR209" s="4"/>
      <c r="QS209" s="4"/>
      <c r="QT209" s="4"/>
      <c r="QU209" s="4"/>
      <c r="QV209" s="4"/>
      <c r="QW209" s="4"/>
      <c r="QX209" s="4"/>
      <c r="QY209" s="4"/>
      <c r="QZ209" s="4"/>
      <c r="RA209" s="4"/>
      <c r="RB209" s="4"/>
      <c r="RC209" s="4"/>
      <c r="RD209" s="4"/>
      <c r="RE209" s="4"/>
      <c r="RF209" s="4"/>
      <c r="RG209" s="4"/>
      <c r="RH209" s="4"/>
      <c r="RI209" s="4"/>
      <c r="RJ209" s="4"/>
      <c r="RK209" s="4"/>
      <c r="RL209" s="4"/>
      <c r="RM209" s="4"/>
      <c r="RN209" s="4"/>
      <c r="RO209" s="4"/>
      <c r="RP209" s="4"/>
      <c r="RQ209" s="4"/>
      <c r="RR209" s="4"/>
      <c r="RS209" s="4"/>
      <c r="RT209" s="4"/>
      <c r="RU209" s="4"/>
      <c r="RV209" s="4"/>
      <c r="RW209" s="4"/>
      <c r="RX209" s="4"/>
      <c r="RY209" s="4"/>
      <c r="RZ209" s="4"/>
      <c r="SA209" s="4"/>
      <c r="SB209" s="4"/>
      <c r="SC209" s="4"/>
      <c r="SD209" s="4"/>
      <c r="SE209" s="4"/>
      <c r="SF209" s="4"/>
      <c r="SG209" s="4"/>
      <c r="SH209" s="4"/>
      <c r="SI209" s="4"/>
      <c r="SJ209" s="4"/>
      <c r="SK209" s="4"/>
      <c r="SL209" s="4"/>
      <c r="SM209" s="4"/>
      <c r="SN209" s="4"/>
      <c r="SO209" s="4"/>
      <c r="SP209" s="4"/>
      <c r="SQ209" s="4"/>
      <c r="SR209" s="4"/>
      <c r="SS209" s="4"/>
      <c r="ST209" s="4"/>
      <c r="SU209" s="4"/>
      <c r="SV209" s="4"/>
      <c r="SW209" s="4"/>
      <c r="SX209" s="4"/>
      <c r="SY209" s="4"/>
      <c r="SZ209" s="4"/>
      <c r="TA209" s="4"/>
      <c r="TB209" s="4"/>
      <c r="TC209" s="4"/>
      <c r="TD209" s="4"/>
      <c r="TE209" s="4"/>
      <c r="TF209" s="4"/>
      <c r="TG209" s="4"/>
      <c r="TH209" s="4"/>
      <c r="TI209" s="4"/>
      <c r="TJ209" s="4"/>
      <c r="TK209" s="4"/>
      <c r="TL209" s="4"/>
      <c r="TM209" s="4"/>
      <c r="TN209" s="4"/>
      <c r="TO209" s="4"/>
      <c r="TP209" s="4"/>
      <c r="TQ209" s="4"/>
      <c r="TR209" s="4"/>
      <c r="TS209" s="4"/>
      <c r="TT209" s="4"/>
      <c r="TU209" s="4"/>
      <c r="TV209" s="4"/>
      <c r="TW209" s="4"/>
      <c r="TX209" s="4"/>
      <c r="TY209" s="4"/>
      <c r="TZ209" s="4"/>
      <c r="UA209" s="4"/>
      <c r="UB209" s="4"/>
      <c r="UC209" s="4"/>
      <c r="UD209" s="4"/>
      <c r="UE209" s="4"/>
      <c r="UF209" s="4"/>
      <c r="UG209" s="4"/>
      <c r="UH209" s="4"/>
      <c r="UI209" s="4"/>
      <c r="UJ209" s="4"/>
      <c r="UK209" s="4"/>
      <c r="UL209" s="4"/>
      <c r="UM209" s="4"/>
      <c r="UN209" s="4"/>
      <c r="UO209" s="4"/>
      <c r="UP209" s="4"/>
      <c r="UQ209" s="4"/>
      <c r="UR209" s="4"/>
      <c r="US209" s="4"/>
      <c r="UT209" s="4"/>
      <c r="UU209" s="4"/>
      <c r="UV209" s="4"/>
      <c r="UW209" s="4"/>
      <c r="UX209" s="4"/>
      <c r="UY209" s="4"/>
      <c r="UZ209" s="4"/>
      <c r="VA209" s="4"/>
      <c r="VB209" s="4"/>
      <c r="VC209" s="4"/>
      <c r="VD209" s="4"/>
      <c r="VE209" s="4"/>
      <c r="VF209" s="4"/>
      <c r="VG209" s="4"/>
      <c r="VH209" s="4"/>
      <c r="VI209" s="4"/>
      <c r="VJ209" s="4"/>
      <c r="VK209" s="4"/>
      <c r="VL209" s="4"/>
      <c r="VM209" s="4"/>
      <c r="VN209" s="4"/>
      <c r="VO209" s="4"/>
      <c r="VP209" s="4"/>
      <c r="VQ209" s="4"/>
      <c r="VR209" s="4"/>
      <c r="VS209" s="4"/>
      <c r="VT209" s="4"/>
      <c r="VU209" s="4"/>
      <c r="VV209" s="4"/>
      <c r="VW209" s="4"/>
      <c r="VX209" s="4"/>
      <c r="VY209" s="4"/>
      <c r="VZ209" s="4"/>
      <c r="WA209" s="4"/>
      <c r="WB209" s="4"/>
      <c r="WC209" s="4"/>
      <c r="WD209" s="4"/>
      <c r="WE209" s="4"/>
      <c r="WF209" s="4"/>
      <c r="WG209" s="4"/>
      <c r="WH209" s="4"/>
      <c r="WI209" s="4"/>
      <c r="WJ209" s="4"/>
      <c r="WK209" s="4"/>
      <c r="WL209" s="4"/>
      <c r="WM209" s="4"/>
      <c r="WN209" s="4"/>
      <c r="WO209" s="4"/>
      <c r="WP209" s="4"/>
      <c r="WQ209" s="4"/>
      <c r="WR209" s="4"/>
      <c r="WS209" s="4"/>
      <c r="WT209" s="4"/>
      <c r="WU209" s="4"/>
      <c r="WV209" s="4"/>
      <c r="WW209" s="4"/>
      <c r="WX209" s="4"/>
      <c r="WY209" s="4"/>
      <c r="WZ209" s="4"/>
      <c r="XA209" s="4"/>
      <c r="XB209" s="4"/>
      <c r="XC209" s="4"/>
      <c r="XD209" s="4"/>
      <c r="XE209" s="4"/>
      <c r="XF209" s="4"/>
      <c r="XG209" s="4"/>
      <c r="XH209" s="4"/>
      <c r="XI209" s="4"/>
      <c r="XJ209" s="4"/>
      <c r="XK209" s="4"/>
      <c r="XL209" s="4"/>
      <c r="XM209" s="4"/>
      <c r="XN209" s="4"/>
      <c r="XO209" s="4"/>
      <c r="XP209" s="4"/>
      <c r="XQ209" s="4"/>
      <c r="XR209" s="4"/>
      <c r="XS209" s="4"/>
      <c r="XT209" s="4"/>
      <c r="XU209" s="4"/>
      <c r="XV209" s="4"/>
      <c r="XW209" s="4"/>
      <c r="XX209" s="4"/>
      <c r="XY209" s="4"/>
      <c r="XZ209" s="4"/>
      <c r="YA209" s="4"/>
      <c r="YB209" s="4"/>
      <c r="YC209" s="4"/>
      <c r="YD209" s="4"/>
      <c r="YE209" s="4"/>
      <c r="YF209" s="4"/>
      <c r="YG209" s="4"/>
      <c r="YH209" s="4"/>
      <c r="YI209" s="4"/>
      <c r="YJ209" s="4"/>
      <c r="YK209" s="4"/>
      <c r="YL209" s="4"/>
      <c r="YM209" s="4"/>
      <c r="YN209" s="4"/>
      <c r="YO209" s="4"/>
      <c r="YP209" s="4"/>
      <c r="YQ209" s="4"/>
      <c r="YR209" s="4"/>
      <c r="YS209" s="4"/>
      <c r="YT209" s="4"/>
      <c r="YU209" s="4"/>
      <c r="YV209" s="4"/>
      <c r="YW209" s="4"/>
      <c r="YX209" s="4"/>
      <c r="YY209" s="4"/>
      <c r="YZ209" s="4"/>
      <c r="ZA209" s="4"/>
      <c r="ZB209" s="4"/>
      <c r="ZC209" s="4"/>
      <c r="ZD209" s="4"/>
      <c r="ZE209" s="4"/>
      <c r="ZF209" s="4"/>
      <c r="ZG209" s="4"/>
      <c r="ZH209" s="4"/>
      <c r="ZI209" s="4"/>
      <c r="ZJ209" s="4"/>
      <c r="ZK209" s="4"/>
      <c r="ZL209" s="4"/>
      <c r="ZM209" s="4"/>
      <c r="ZN209" s="4"/>
      <c r="ZO209" s="4"/>
      <c r="ZP209" s="4"/>
      <c r="ZQ209" s="4"/>
      <c r="ZR209" s="4"/>
      <c r="ZS209" s="4"/>
      <c r="ZT209" s="4"/>
      <c r="ZU209" s="4"/>
      <c r="ZV209" s="4"/>
      <c r="ZW209" s="4"/>
      <c r="ZX209" s="4"/>
      <c r="ZY209" s="4"/>
      <c r="ZZ209" s="4"/>
      <c r="AAA209" s="4"/>
      <c r="AAB209" s="4"/>
      <c r="AAC209" s="4"/>
      <c r="AAD209" s="4"/>
      <c r="AAE209" s="4"/>
      <c r="AAF209" s="4"/>
      <c r="AAG209" s="4"/>
      <c r="AAH209" s="4"/>
      <c r="AAI209" s="4"/>
      <c r="AAJ209" s="4"/>
      <c r="AAK209" s="4"/>
      <c r="AAL209" s="4"/>
      <c r="AAM209" s="4"/>
      <c r="AAN209" s="4"/>
      <c r="AAO209" s="4"/>
      <c r="AAP209" s="4"/>
      <c r="AAQ209" s="4"/>
      <c r="AAR209" s="4"/>
      <c r="AAS209" s="4"/>
      <c r="AAT209" s="4"/>
      <c r="AAU209" s="4"/>
      <c r="AAV209" s="4"/>
      <c r="AAW209" s="4"/>
      <c r="AAX209" s="4"/>
      <c r="AAY209" s="4"/>
      <c r="AAZ209" s="4"/>
      <c r="ABA209" s="4"/>
      <c r="ABB209" s="4"/>
      <c r="ABC209" s="4"/>
      <c r="ABD209" s="4"/>
      <c r="ABE209" s="4"/>
      <c r="ABF209" s="4"/>
      <c r="ABG209" s="4"/>
      <c r="ABH209" s="4"/>
      <c r="ABI209" s="4"/>
      <c r="ABJ209" s="4"/>
      <c r="ABK209" s="4"/>
      <c r="ABL209" s="4"/>
      <c r="ABM209" s="4"/>
      <c r="ABN209" s="4"/>
      <c r="ABO209" s="4"/>
      <c r="ABP209" s="4"/>
      <c r="ABQ209" s="4"/>
      <c r="ABR209" s="4"/>
      <c r="ABS209" s="4"/>
      <c r="ABT209" s="4"/>
      <c r="ABU209" s="4"/>
      <c r="ABV209" s="4"/>
      <c r="ABW209" s="4"/>
      <c r="ABX209" s="4"/>
      <c r="ABY209" s="4"/>
      <c r="ABZ209" s="4"/>
      <c r="ACA209" s="4"/>
      <c r="ACB209" s="4"/>
      <c r="ACC209" s="4"/>
      <c r="ACD209" s="4"/>
      <c r="ACE209" s="4"/>
      <c r="ACF209" s="4"/>
      <c r="ACG209" s="4"/>
      <c r="ACH209" s="4"/>
      <c r="ACI209" s="4"/>
      <c r="ACJ209" s="4"/>
      <c r="ACK209" s="4"/>
      <c r="ACL209" s="4"/>
      <c r="ACM209" s="4"/>
      <c r="ACN209" s="4"/>
      <c r="ACO209" s="4"/>
      <c r="ACP209" s="4"/>
      <c r="ACQ209" s="4"/>
      <c r="ACR209" s="4"/>
      <c r="ACS209" s="4"/>
      <c r="ACT209" s="4"/>
      <c r="ACU209" s="4"/>
      <c r="ACV209" s="4"/>
      <c r="ACW209" s="4"/>
      <c r="ACX209" s="4"/>
      <c r="ACY209" s="4"/>
      <c r="ACZ209" s="4"/>
      <c r="ADA209" s="4"/>
      <c r="ADB209" s="4"/>
      <c r="ADC209" s="4"/>
      <c r="ADD209" s="4"/>
      <c r="ADE209" s="4"/>
      <c r="ADF209" s="4"/>
      <c r="ADG209" s="4"/>
      <c r="ADH209" s="4"/>
      <c r="ADI209" s="4"/>
      <c r="ADJ209" s="4"/>
      <c r="ADK209" s="4"/>
      <c r="ADL209" s="4"/>
      <c r="ADM209" s="4"/>
      <c r="ADN209" s="4"/>
      <c r="ADO209" s="4"/>
      <c r="ADP209" s="4"/>
      <c r="ADQ209" s="4"/>
      <c r="ADR209" s="4"/>
      <c r="ADS209" s="4"/>
      <c r="ADT209" s="4"/>
      <c r="ADU209" s="4"/>
      <c r="ADV209" s="4"/>
      <c r="ADW209" s="4"/>
      <c r="ADX209" s="4"/>
      <c r="ADY209" s="4"/>
      <c r="ADZ209" s="4"/>
      <c r="AEA209" s="4"/>
      <c r="AEB209" s="4"/>
      <c r="AEC209" s="4"/>
      <c r="AED209" s="4"/>
      <c r="AEE209" s="4"/>
      <c r="AEF209" s="4"/>
      <c r="AEG209" s="4"/>
      <c r="AEH209" s="4"/>
      <c r="AEI209" s="4"/>
      <c r="AEJ209" s="4"/>
      <c r="AEK209" s="4"/>
      <c r="AEL209" s="4"/>
      <c r="AEM209" s="4"/>
      <c r="AEN209" s="4"/>
      <c r="AEO209" s="4"/>
      <c r="AEP209" s="4"/>
      <c r="AEQ209" s="4"/>
      <c r="AER209" s="4"/>
      <c r="AES209" s="4"/>
      <c r="AET209" s="4"/>
      <c r="AEU209" s="4"/>
      <c r="AEV209" s="4"/>
      <c r="AEW209" s="4"/>
      <c r="AEX209" s="4"/>
      <c r="AEY209" s="4"/>
      <c r="AEZ209" s="4"/>
      <c r="AFA209" s="4"/>
      <c r="AFB209" s="4"/>
      <c r="AFC209" s="4"/>
      <c r="AFD209" s="4"/>
      <c r="AFE209" s="4"/>
      <c r="AFF209" s="4"/>
      <c r="AFG209" s="4"/>
      <c r="AFH209" s="4"/>
      <c r="AFI209" s="4"/>
      <c r="AFJ209" s="4"/>
      <c r="AFK209" s="4"/>
      <c r="AFL209" s="4"/>
      <c r="AFM209" s="4"/>
      <c r="AFN209" s="4"/>
      <c r="AFO209" s="4"/>
      <c r="AFP209" s="4"/>
      <c r="AFQ209" s="4"/>
      <c r="AFR209" s="4"/>
      <c r="AFS209" s="4"/>
      <c r="AFT209" s="4"/>
      <c r="AFU209" s="4"/>
      <c r="AFV209" s="4"/>
      <c r="AFW209" s="4"/>
      <c r="AFX209" s="4"/>
      <c r="AFY209" s="4"/>
      <c r="AFZ209" s="4"/>
      <c r="AGA209" s="4"/>
      <c r="AGB209" s="4"/>
      <c r="AGC209" s="4"/>
      <c r="AGD209" s="4"/>
      <c r="AGE209" s="4"/>
      <c r="AGF209" s="4"/>
      <c r="AGG209" s="4"/>
      <c r="AGH209" s="4"/>
      <c r="AGI209" s="4"/>
      <c r="AGJ209" s="4"/>
      <c r="AGK209" s="4"/>
      <c r="AGL209" s="4"/>
      <c r="AGM209" s="4"/>
      <c r="AGN209" s="4"/>
      <c r="AGO209" s="4"/>
      <c r="AGP209" s="4"/>
      <c r="AGQ209" s="4"/>
      <c r="AGR209" s="4"/>
      <c r="AGS209" s="4"/>
      <c r="AGT209" s="4"/>
      <c r="AGU209" s="4"/>
      <c r="AGV209" s="4"/>
      <c r="AGW209" s="4"/>
      <c r="AGX209" s="4"/>
      <c r="AGY209" s="4"/>
      <c r="AGZ209" s="4"/>
      <c r="AHA209" s="4"/>
      <c r="AHB209" s="4"/>
      <c r="AHC209" s="4"/>
      <c r="AHD209" s="4"/>
      <c r="AHE209" s="4"/>
      <c r="AHF209" s="4"/>
      <c r="AHG209" s="4"/>
      <c r="AHH209" s="4"/>
      <c r="AHI209" s="4"/>
      <c r="AHJ209" s="4"/>
      <c r="AHK209" s="4"/>
      <c r="AHL209" s="4"/>
      <c r="AHM209" s="4"/>
      <c r="AHN209" s="4"/>
      <c r="AHO209" s="4"/>
      <c r="AHP209" s="4"/>
      <c r="AHQ209" s="4"/>
      <c r="AHR209" s="4"/>
      <c r="AHS209" s="4"/>
      <c r="AHT209" s="4"/>
      <c r="AHU209" s="4"/>
      <c r="AHV209" s="4"/>
      <c r="AHW209" s="4"/>
      <c r="AHX209" s="4"/>
      <c r="AHY209" s="4"/>
      <c r="AHZ209" s="4"/>
      <c r="AIA209" s="4"/>
      <c r="AIB209" s="4"/>
      <c r="AIC209" s="4"/>
      <c r="AID209" s="4"/>
      <c r="AIE209" s="4"/>
      <c r="AIF209" s="4"/>
      <c r="AIG209" s="4"/>
      <c r="AIH209" s="4"/>
      <c r="AII209" s="4"/>
      <c r="AIJ209" s="4"/>
      <c r="AIK209" s="4"/>
      <c r="AIL209" s="4"/>
      <c r="AIM209" s="4"/>
      <c r="AIN209" s="4"/>
      <c r="AIO209" s="4"/>
      <c r="AIP209" s="4"/>
      <c r="AIQ209" s="4"/>
      <c r="AIR209" s="4"/>
      <c r="AIS209" s="4"/>
      <c r="AIT209" s="4"/>
      <c r="AIU209" s="4"/>
      <c r="AIV209" s="4"/>
      <c r="AIW209" s="4"/>
      <c r="AIX209" s="4"/>
      <c r="AIY209" s="4"/>
      <c r="AIZ209" s="4"/>
      <c r="AJA209" s="4"/>
      <c r="AJB209" s="4"/>
      <c r="AJC209" s="4"/>
      <c r="AJD209" s="4"/>
      <c r="AJE209" s="4"/>
      <c r="AJF209" s="4"/>
      <c r="AJG209" s="4"/>
      <c r="AJH209" s="4"/>
      <c r="AJI209" s="4"/>
      <c r="AJJ209" s="4"/>
      <c r="AJK209" s="4"/>
      <c r="AJL209" s="4"/>
      <c r="AJM209" s="4"/>
      <c r="AJN209" s="4"/>
      <c r="AJO209" s="4"/>
      <c r="AJP209" s="4"/>
      <c r="AJQ209" s="4"/>
      <c r="AJR209" s="4"/>
      <c r="AJS209" s="4"/>
      <c r="AJT209" s="4"/>
      <c r="AJU209" s="4"/>
      <c r="AJV209" s="4"/>
      <c r="AJW209" s="4"/>
      <c r="AJX209" s="4"/>
      <c r="AJY209" s="4"/>
      <c r="AJZ209" s="4"/>
      <c r="AKA209" s="4"/>
      <c r="AKB209" s="4"/>
      <c r="AKC209" s="4"/>
      <c r="AKD209" s="4"/>
      <c r="AKE209" s="4"/>
      <c r="AKF209" s="4"/>
      <c r="AKG209" s="4"/>
      <c r="AKH209" s="4"/>
      <c r="AKI209" s="4"/>
      <c r="AKJ209" s="4"/>
      <c r="AKK209" s="4"/>
      <c r="AKL209" s="4"/>
      <c r="AKM209" s="4"/>
      <c r="AKN209" s="4"/>
      <c r="AKO209" s="4"/>
      <c r="AKP209" s="4"/>
      <c r="AKQ209" s="4"/>
      <c r="AKR209" s="4"/>
      <c r="AKS209" s="4"/>
      <c r="AKT209" s="4"/>
      <c r="AKU209" s="4"/>
      <c r="AKV209" s="4"/>
      <c r="AKW209" s="4"/>
      <c r="AKX209" s="4"/>
      <c r="AKY209" s="4"/>
      <c r="AKZ209" s="4"/>
      <c r="ALA209" s="4"/>
      <c r="ALB209" s="4"/>
      <c r="ALC209" s="4"/>
      <c r="ALD209" s="4"/>
      <c r="ALE209" s="4"/>
      <c r="ALF209" s="4"/>
      <c r="ALG209" s="4"/>
      <c r="ALH209" s="4"/>
      <c r="ALI209" s="4"/>
      <c r="ALJ209" s="4"/>
      <c r="ALK209" s="4"/>
      <c r="ALL209" s="4"/>
      <c r="ALM209" s="4"/>
      <c r="ALN209" s="4"/>
      <c r="ALO209" s="4"/>
      <c r="ALP209" s="4"/>
      <c r="ALQ209" s="4"/>
      <c r="ALR209" s="4"/>
      <c r="ALS209" s="4"/>
      <c r="ALT209" s="4"/>
      <c r="ALU209" s="4"/>
      <c r="ALV209" s="4"/>
      <c r="ALW209" s="4"/>
      <c r="ALX209" s="4"/>
      <c r="ALY209" s="4"/>
      <c r="ALZ209" s="4"/>
      <c r="AMA209" s="4"/>
      <c r="AMB209" s="4"/>
      <c r="AMC209" s="4"/>
      <c r="AMD209" s="4"/>
      <c r="AME209" s="4"/>
      <c r="AMF209" s="4"/>
      <c r="AMG209" s="4"/>
      <c r="AMH209" s="4"/>
      <c r="AMI209" s="4"/>
      <c r="AMJ209" s="4"/>
      <c r="AMK209" s="4"/>
      <c r="AML209" s="4"/>
      <c r="AMM209" s="4"/>
      <c r="AMN209" s="4"/>
      <c r="AMO209" s="4"/>
      <c r="AMP209" s="4"/>
      <c r="AMQ209" s="4"/>
      <c r="AMR209" s="4"/>
      <c r="AMS209" s="4"/>
      <c r="AMT209" s="4"/>
      <c r="AMU209" s="4"/>
      <c r="AMV209" s="4"/>
      <c r="AMW209" s="4"/>
      <c r="AMX209" s="4"/>
      <c r="AMY209" s="4"/>
      <c r="AMZ209" s="4"/>
      <c r="ANA209" s="4"/>
      <c r="ANB209" s="4"/>
      <c r="ANC209" s="4"/>
      <c r="AND209" s="4"/>
      <c r="ANE209" s="4"/>
      <c r="ANF209" s="4"/>
      <c r="ANG209" s="4"/>
      <c r="ANH209" s="4"/>
      <c r="ANI209" s="4"/>
      <c r="ANJ209" s="4"/>
      <c r="ANK209" s="4"/>
      <c r="ANL209" s="4"/>
      <c r="ANM209" s="4"/>
      <c r="ANN209" s="4"/>
      <c r="ANO209" s="4"/>
      <c r="ANP209" s="4"/>
      <c r="ANQ209" s="4"/>
      <c r="ANR209" s="4"/>
      <c r="ANS209" s="4"/>
      <c r="ANT209" s="4"/>
      <c r="ANU209" s="4"/>
      <c r="ANV209" s="4"/>
      <c r="ANW209" s="4"/>
      <c r="ANX209" s="4"/>
      <c r="ANY209" s="4"/>
      <c r="ANZ209" s="4"/>
      <c r="AOA209" s="4"/>
      <c r="AOB209" s="4"/>
      <c r="AOC209" s="4"/>
      <c r="AOD209" s="4"/>
      <c r="AOE209" s="4"/>
      <c r="AOF209" s="4"/>
      <c r="AOG209" s="4"/>
      <c r="AOH209" s="4"/>
      <c r="AOI209" s="4"/>
      <c r="AOJ209" s="4"/>
      <c r="AOK209" s="4"/>
      <c r="AOL209" s="4"/>
      <c r="AOM209" s="4"/>
      <c r="AON209" s="4"/>
      <c r="AOO209" s="4"/>
      <c r="AOP209" s="4"/>
      <c r="AOQ209" s="4"/>
      <c r="AOR209" s="4"/>
      <c r="AOS209" s="4"/>
      <c r="AOT209" s="4"/>
      <c r="AOU209" s="4"/>
      <c r="AOV209" s="4"/>
      <c r="AOW209" s="4"/>
      <c r="AOX209" s="4"/>
      <c r="AOY209" s="4"/>
      <c r="AOZ209" s="4"/>
      <c r="APA209" s="4"/>
      <c r="APB209" s="4"/>
      <c r="APC209" s="4"/>
      <c r="APD209" s="4"/>
      <c r="APE209" s="4"/>
      <c r="APF209" s="4"/>
      <c r="APG209" s="4"/>
      <c r="APH209" s="4"/>
      <c r="API209" s="4"/>
      <c r="APJ209" s="4"/>
      <c r="APK209" s="4"/>
      <c r="APL209" s="4"/>
      <c r="APM209" s="4"/>
      <c r="APN209" s="4"/>
      <c r="APO209" s="4"/>
      <c r="APP209" s="4"/>
      <c r="APQ209" s="4"/>
      <c r="APR209" s="4"/>
      <c r="APS209" s="4"/>
      <c r="APT209" s="4"/>
      <c r="APU209" s="4"/>
      <c r="APV209" s="4"/>
      <c r="APW209" s="4"/>
      <c r="APX209" s="4"/>
      <c r="APY209" s="4"/>
      <c r="APZ209" s="4"/>
      <c r="AQA209" s="4"/>
      <c r="AQB209" s="4"/>
      <c r="AQC209" s="4"/>
      <c r="AQD209" s="4"/>
      <c r="AQE209" s="4"/>
      <c r="AQF209" s="4"/>
      <c r="AQG209" s="4"/>
      <c r="AQH209" s="4"/>
      <c r="AQI209" s="4"/>
      <c r="AQJ209" s="4"/>
      <c r="AQK209" s="4"/>
      <c r="AQL209" s="4"/>
      <c r="AQM209" s="4"/>
      <c r="AQN209" s="4"/>
      <c r="AQO209" s="4"/>
      <c r="AQP209" s="4"/>
      <c r="AQQ209" s="4"/>
      <c r="AQR209" s="4"/>
      <c r="AQS209" s="4"/>
      <c r="AQT209" s="4"/>
      <c r="AQU209" s="4"/>
      <c r="AQV209" s="4"/>
      <c r="AQW209" s="4"/>
      <c r="AQX209" s="4"/>
      <c r="AQY209" s="4"/>
      <c r="AQZ209" s="4"/>
      <c r="ARA209" s="4"/>
      <c r="ARB209" s="4"/>
      <c r="ARC209" s="4"/>
      <c r="ARD209" s="4"/>
      <c r="ARE209" s="4"/>
      <c r="ARF209" s="4"/>
      <c r="ARG209" s="4"/>
      <c r="ARH209" s="4"/>
      <c r="ARI209" s="4"/>
      <c r="ARJ209" s="4"/>
      <c r="ARK209" s="4"/>
      <c r="ARL209" s="4"/>
      <c r="ARM209" s="4"/>
      <c r="ARN209" s="4"/>
      <c r="ARO209" s="4"/>
      <c r="ARP209" s="4"/>
      <c r="ARQ209" s="4"/>
      <c r="ARR209" s="4"/>
      <c r="ARS209" s="4"/>
      <c r="ART209" s="4"/>
      <c r="ARU209" s="4"/>
      <c r="ARV209" s="4"/>
      <c r="ARW209" s="4"/>
      <c r="ARX209" s="4"/>
      <c r="ARY209" s="4"/>
      <c r="ARZ209" s="4"/>
      <c r="ASA209" s="4"/>
      <c r="ASB209" s="4"/>
      <c r="ASC209" s="4"/>
      <c r="ASD209" s="4"/>
      <c r="ASE209" s="4"/>
      <c r="ASF209" s="4"/>
      <c r="ASG209" s="4"/>
      <c r="ASH209" s="4"/>
      <c r="ASI209" s="4"/>
      <c r="ASJ209" s="4"/>
      <c r="ASK209" s="4"/>
      <c r="ASL209" s="4"/>
      <c r="ASM209" s="4"/>
      <c r="ASN209" s="4"/>
      <c r="ASO209" s="4"/>
      <c r="ASP209" s="4"/>
      <c r="ASQ209" s="4"/>
      <c r="ASR209" s="4"/>
      <c r="ASS209" s="4"/>
      <c r="AST209" s="4"/>
      <c r="ASU209" s="4"/>
      <c r="ASV209" s="4"/>
      <c r="ASW209" s="4"/>
      <c r="ASX209" s="4"/>
      <c r="ASY209" s="4"/>
      <c r="ASZ209" s="4"/>
      <c r="ATA209" s="4"/>
      <c r="ATB209" s="4"/>
      <c r="ATC209" s="4"/>
      <c r="ATD209" s="4"/>
      <c r="ATE209" s="4"/>
      <c r="ATF209" s="4"/>
      <c r="ATG209" s="4"/>
      <c r="ATH209" s="4"/>
      <c r="ATI209" s="4"/>
      <c r="ATJ209" s="4"/>
      <c r="ATK209" s="4"/>
      <c r="ATL209" s="4"/>
      <c r="ATM209" s="4"/>
      <c r="ATN209" s="4"/>
      <c r="ATO209" s="4"/>
      <c r="ATP209" s="4"/>
      <c r="ATQ209" s="4"/>
      <c r="ATR209" s="4"/>
      <c r="ATS209" s="4"/>
      <c r="ATT209" s="4"/>
      <c r="ATU209" s="4"/>
      <c r="ATV209" s="4"/>
      <c r="ATW209" s="4"/>
      <c r="ATX209" s="4"/>
      <c r="ATY209" s="4"/>
      <c r="ATZ209" s="4"/>
      <c r="AUA209" s="4"/>
      <c r="AUB209" s="4"/>
      <c r="AUC209" s="4"/>
      <c r="AUD209" s="4"/>
      <c r="AUE209" s="4"/>
      <c r="AUF209" s="4"/>
      <c r="AUG209" s="4"/>
      <c r="AUH209" s="4"/>
      <c r="AUI209" s="4"/>
      <c r="AUJ209" s="4"/>
      <c r="AUK209" s="4"/>
      <c r="AUL209" s="4"/>
      <c r="AUM209" s="4"/>
      <c r="AUN209" s="4"/>
      <c r="AUO209" s="4"/>
      <c r="AUP209" s="4"/>
      <c r="AUQ209" s="4"/>
      <c r="AUR209" s="4"/>
      <c r="AUS209" s="4"/>
      <c r="AUT209" s="4"/>
      <c r="AUU209" s="4"/>
      <c r="AUV209" s="4"/>
      <c r="AUW209" s="4"/>
      <c r="AUX209" s="4"/>
      <c r="AUY209" s="4"/>
      <c r="AUZ209" s="4"/>
      <c r="AVA209" s="4"/>
      <c r="AVB209" s="4"/>
      <c r="AVC209" s="4"/>
      <c r="AVD209" s="4"/>
      <c r="AVE209" s="4"/>
      <c r="AVF209" s="4"/>
      <c r="AVG209" s="4"/>
      <c r="AVH209" s="4"/>
      <c r="AVI209" s="4"/>
      <c r="AVJ209" s="4"/>
      <c r="AVK209" s="4"/>
      <c r="AVL209" s="4"/>
      <c r="AVM209" s="4"/>
      <c r="AVN209" s="4"/>
      <c r="AVO209" s="4"/>
      <c r="AVP209" s="4"/>
      <c r="AVQ209" s="4"/>
      <c r="AVR209" s="4"/>
      <c r="AVS209" s="4"/>
      <c r="AVT209" s="4"/>
      <c r="AVU209" s="4"/>
      <c r="AVV209" s="4"/>
      <c r="AVW209" s="4"/>
      <c r="AVX209" s="4"/>
      <c r="AVY209" s="4"/>
      <c r="AVZ209" s="4"/>
      <c r="AWA209" s="4"/>
      <c r="AWB209" s="4"/>
      <c r="AWC209" s="4"/>
      <c r="AWD209" s="4"/>
      <c r="AWE209" s="4"/>
      <c r="AWF209" s="4"/>
      <c r="AWG209" s="4"/>
      <c r="AWH209" s="4"/>
      <c r="AWI209" s="4"/>
      <c r="AWJ209" s="4"/>
      <c r="AWK209" s="4"/>
      <c r="AWL209" s="4"/>
      <c r="AWM209" s="4"/>
      <c r="AWN209" s="4"/>
      <c r="AWO209" s="4"/>
      <c r="AWP209" s="4"/>
      <c r="AWQ209" s="4"/>
      <c r="AWR209" s="4"/>
      <c r="AWS209" s="4"/>
      <c r="AWT209" s="4"/>
      <c r="AWU209" s="4"/>
      <c r="AWV209" s="4"/>
      <c r="AWW209" s="4"/>
      <c r="AWX209" s="4"/>
      <c r="AWY209" s="4"/>
      <c r="AWZ209" s="4"/>
      <c r="AXA209" s="4"/>
      <c r="AXB209" s="4"/>
      <c r="AXC209" s="4"/>
      <c r="AXD209" s="4"/>
      <c r="AXE209" s="4"/>
      <c r="AXF209" s="4"/>
      <c r="AXG209" s="4"/>
      <c r="AXH209" s="4"/>
      <c r="AXI209" s="4"/>
      <c r="AXJ209" s="4"/>
      <c r="AXK209" s="4"/>
      <c r="AXL209" s="4"/>
      <c r="AXM209" s="4"/>
      <c r="AXN209" s="4"/>
      <c r="AXO209" s="4"/>
      <c r="AXP209" s="4"/>
      <c r="AXQ209" s="4"/>
      <c r="AXR209" s="4"/>
      <c r="AXS209" s="4"/>
      <c r="AXT209" s="4"/>
      <c r="AXU209" s="4"/>
      <c r="AXV209" s="4"/>
      <c r="AXW209" s="4"/>
      <c r="AXX209" s="4"/>
      <c r="AXY209" s="4"/>
      <c r="AXZ209" s="4"/>
      <c r="AYA209" s="4"/>
      <c r="AYB209" s="4"/>
      <c r="AYC209" s="4"/>
      <c r="AYD209" s="4"/>
      <c r="AYE209" s="4"/>
      <c r="AYF209" s="4"/>
      <c r="AYG209" s="4"/>
      <c r="AYH209" s="4"/>
      <c r="AYI209" s="4"/>
      <c r="AYJ209" s="4"/>
      <c r="AYK209" s="4"/>
      <c r="AYL209" s="4"/>
      <c r="AYM209" s="4"/>
      <c r="AYN209" s="4"/>
      <c r="AYO209" s="4"/>
      <c r="AYP209" s="4"/>
      <c r="AYQ209" s="4"/>
      <c r="AYR209" s="4"/>
      <c r="AYS209" s="4"/>
      <c r="AYT209" s="4"/>
      <c r="AYU209" s="4"/>
      <c r="AYV209" s="4"/>
      <c r="AYW209" s="4"/>
      <c r="AYX209" s="4"/>
      <c r="AYY209" s="4"/>
      <c r="AYZ209" s="4"/>
      <c r="AZA209" s="4"/>
      <c r="AZB209" s="4"/>
      <c r="AZC209" s="4"/>
      <c r="AZD209" s="4"/>
      <c r="AZE209" s="4"/>
      <c r="AZF209" s="4"/>
      <c r="AZG209" s="4"/>
      <c r="AZH209" s="4"/>
      <c r="AZI209" s="4"/>
      <c r="AZJ209" s="4"/>
      <c r="AZK209" s="4"/>
      <c r="AZL209" s="4"/>
      <c r="AZM209" s="4"/>
      <c r="AZN209" s="4"/>
      <c r="AZO209" s="4"/>
      <c r="AZP209" s="4"/>
      <c r="AZQ209" s="4"/>
      <c r="AZR209" s="4"/>
      <c r="AZS209" s="4"/>
      <c r="AZT209" s="4"/>
      <c r="AZU209" s="4"/>
      <c r="AZV209" s="4"/>
      <c r="AZW209" s="4"/>
      <c r="AZX209" s="4"/>
      <c r="AZY209" s="4"/>
      <c r="AZZ209" s="4"/>
      <c r="BAA209" s="4"/>
      <c r="BAB209" s="4"/>
      <c r="BAC209" s="4"/>
      <c r="BAD209" s="4"/>
      <c r="BAE209" s="4"/>
      <c r="BAF209" s="4"/>
      <c r="BAG209" s="4"/>
      <c r="BAH209" s="4"/>
      <c r="BAI209" s="4"/>
      <c r="BAJ209" s="4"/>
      <c r="BAK209" s="4"/>
      <c r="BAL209" s="4"/>
      <c r="BAM209" s="4"/>
      <c r="BAN209" s="4"/>
      <c r="BAO209" s="4"/>
      <c r="BAP209" s="4"/>
      <c r="BAQ209" s="4"/>
      <c r="BAR209" s="4"/>
      <c r="BAS209" s="4"/>
      <c r="BAT209" s="4"/>
      <c r="BAU209" s="4"/>
      <c r="BAV209" s="4"/>
      <c r="BAW209" s="4"/>
      <c r="BAX209" s="4"/>
      <c r="BAY209" s="4"/>
      <c r="BAZ209" s="4"/>
      <c r="BBA209" s="4"/>
      <c r="BBB209" s="4"/>
      <c r="BBC209" s="4"/>
      <c r="BBD209" s="4"/>
      <c r="BBE209" s="4"/>
      <c r="BBF209" s="4"/>
      <c r="BBG209" s="4"/>
      <c r="BBH209" s="4"/>
      <c r="BBI209" s="4"/>
      <c r="BBJ209" s="4"/>
      <c r="BBK209" s="4"/>
      <c r="BBL209" s="4"/>
      <c r="BBM209" s="4"/>
      <c r="BBN209" s="4"/>
      <c r="BBO209" s="4"/>
      <c r="BBP209" s="4"/>
      <c r="BBQ209" s="4"/>
      <c r="BBR209" s="4"/>
      <c r="BBS209" s="4"/>
      <c r="BBT209" s="4"/>
      <c r="BBU209" s="4"/>
      <c r="BBV209" s="4"/>
      <c r="BBW209" s="4"/>
      <c r="BBX209" s="4"/>
      <c r="BBY209" s="4"/>
      <c r="BBZ209" s="4"/>
      <c r="BCA209" s="4"/>
      <c r="BCB209" s="4"/>
      <c r="BCC209" s="4"/>
      <c r="BCD209" s="4"/>
      <c r="BCE209" s="4"/>
      <c r="BCF209" s="4"/>
      <c r="BCG209" s="4"/>
      <c r="BCH209" s="4"/>
      <c r="BCI209" s="4"/>
      <c r="BCJ209" s="4"/>
      <c r="BCK209" s="4"/>
      <c r="BCL209" s="4"/>
      <c r="BCM209" s="4"/>
      <c r="BCN209" s="4"/>
      <c r="BCO209" s="4"/>
      <c r="BCP209" s="4"/>
      <c r="BCQ209" s="4"/>
      <c r="BCR209" s="4"/>
      <c r="BCS209" s="4"/>
      <c r="BCT209" s="4"/>
      <c r="BCU209" s="4"/>
      <c r="BCV209" s="4"/>
      <c r="BCW209" s="4"/>
      <c r="BCX209" s="4"/>
      <c r="BCY209" s="4"/>
      <c r="BCZ209" s="4"/>
      <c r="BDA209" s="4"/>
      <c r="BDB209" s="4"/>
      <c r="BDC209" s="4"/>
      <c r="BDD209" s="4"/>
      <c r="BDE209" s="4"/>
      <c r="BDF209" s="4"/>
      <c r="BDG209" s="4"/>
      <c r="BDH209" s="4"/>
      <c r="BDI209" s="4"/>
      <c r="BDJ209" s="4"/>
      <c r="BDK209" s="4"/>
      <c r="BDL209" s="4"/>
      <c r="BDM209" s="4"/>
      <c r="BDN209" s="4"/>
      <c r="BDO209" s="4"/>
      <c r="BDP209" s="4"/>
      <c r="BDQ209" s="4"/>
      <c r="BDR209" s="4"/>
      <c r="BDS209" s="4"/>
      <c r="BDT209" s="4"/>
      <c r="BDU209" s="4"/>
      <c r="BDV209" s="4"/>
      <c r="BDW209" s="4"/>
      <c r="BDX209" s="4"/>
      <c r="BDY209" s="4"/>
      <c r="BDZ209" s="4"/>
      <c r="BEA209" s="4"/>
      <c r="BEB209" s="4"/>
      <c r="BEC209" s="4"/>
      <c r="BED209" s="4"/>
      <c r="BEE209" s="4"/>
      <c r="BEF209" s="4"/>
      <c r="BEG209" s="4"/>
      <c r="BEH209" s="4"/>
      <c r="BEI209" s="4"/>
      <c r="BEJ209" s="4"/>
      <c r="BEK209" s="4"/>
      <c r="BEL209" s="4"/>
      <c r="BEM209" s="4"/>
      <c r="BEN209" s="4"/>
      <c r="BEO209" s="4"/>
      <c r="BEP209" s="4"/>
      <c r="BEQ209" s="4"/>
      <c r="BER209" s="4"/>
      <c r="BES209" s="4"/>
      <c r="BET209" s="4"/>
      <c r="BEU209" s="4"/>
      <c r="BEV209" s="4"/>
      <c r="BEW209" s="4"/>
      <c r="BEX209" s="4"/>
      <c r="BEY209" s="4"/>
      <c r="BEZ209" s="4"/>
      <c r="BFA209" s="4"/>
      <c r="BFB209" s="4"/>
      <c r="BFC209" s="4"/>
      <c r="BFD209" s="4"/>
      <c r="BFE209" s="4"/>
      <c r="BFF209" s="4"/>
      <c r="BFG209" s="4"/>
      <c r="BFH209" s="4"/>
      <c r="BFI209" s="4"/>
      <c r="BFJ209" s="4"/>
      <c r="BFK209" s="4"/>
      <c r="BFL209" s="4"/>
      <c r="BFM209" s="4"/>
      <c r="BFN209" s="4"/>
      <c r="BFO209" s="4"/>
      <c r="BFP209" s="4"/>
      <c r="BFQ209" s="4"/>
      <c r="BFR209" s="4"/>
      <c r="BFS209" s="4"/>
      <c r="BFT209" s="4"/>
      <c r="BFU209" s="4"/>
      <c r="BFV209" s="4"/>
      <c r="BFW209" s="4"/>
      <c r="BFX209" s="4"/>
      <c r="BFY209" s="4"/>
      <c r="BFZ209" s="4"/>
      <c r="BGA209" s="4"/>
      <c r="BGB209" s="4"/>
      <c r="BGC209" s="4"/>
      <c r="BGD209" s="4"/>
      <c r="BGE209" s="4"/>
      <c r="BGF209" s="4"/>
      <c r="BGG209" s="4"/>
      <c r="BGH209" s="4"/>
      <c r="BGI209" s="4"/>
      <c r="BGJ209" s="4"/>
      <c r="BGK209" s="4"/>
      <c r="BGL209" s="4"/>
      <c r="BGM209" s="4"/>
      <c r="BGN209" s="4"/>
      <c r="BGO209" s="4"/>
      <c r="BGP209" s="4"/>
      <c r="BGQ209" s="4"/>
      <c r="BGR209" s="4"/>
      <c r="BGS209" s="4"/>
      <c r="BGT209" s="4"/>
      <c r="BGU209" s="4"/>
      <c r="BGV209" s="4"/>
      <c r="BGW209" s="4"/>
      <c r="BGX209" s="4"/>
      <c r="BGY209" s="4"/>
      <c r="BGZ209" s="4"/>
      <c r="BHA209" s="4"/>
      <c r="BHB209" s="4"/>
      <c r="BHC209" s="4"/>
      <c r="BHD209" s="4"/>
      <c r="BHE209" s="4"/>
      <c r="BHF209" s="4"/>
      <c r="BHG209" s="4"/>
      <c r="BHH209" s="4"/>
      <c r="BHI209" s="4"/>
      <c r="BHJ209" s="4"/>
      <c r="BHK209" s="4"/>
      <c r="BHL209" s="4"/>
      <c r="BHM209" s="4"/>
      <c r="BHN209" s="4"/>
      <c r="BHO209" s="4"/>
      <c r="BHP209" s="4"/>
      <c r="BHQ209" s="4"/>
      <c r="BHR209" s="4"/>
      <c r="BHS209" s="4"/>
      <c r="BHT209" s="4"/>
      <c r="BHU209" s="4"/>
      <c r="BHV209" s="4"/>
      <c r="BHW209" s="4"/>
      <c r="BHX209" s="4"/>
      <c r="BHY209" s="4"/>
      <c r="BHZ209" s="4"/>
      <c r="BIA209" s="4"/>
      <c r="BIB209" s="4"/>
      <c r="BIC209" s="4"/>
      <c r="BID209" s="4"/>
      <c r="BIE209" s="4"/>
      <c r="BIF209" s="4"/>
      <c r="BIG209" s="4"/>
      <c r="BIH209" s="4"/>
      <c r="BII209" s="4"/>
      <c r="BIJ209" s="4"/>
      <c r="BIK209" s="4"/>
      <c r="BIL209" s="4"/>
      <c r="BIM209" s="4"/>
      <c r="BIN209" s="4"/>
      <c r="BIO209" s="4"/>
      <c r="BIP209" s="4"/>
      <c r="BIQ209" s="4"/>
      <c r="BIR209" s="4"/>
      <c r="BIS209" s="4"/>
      <c r="BIT209" s="4"/>
      <c r="BIU209" s="4"/>
      <c r="BIV209" s="4"/>
      <c r="BIW209" s="4"/>
      <c r="BIX209" s="4"/>
      <c r="BIY209" s="4"/>
      <c r="BIZ209" s="4"/>
      <c r="BJA209" s="4"/>
      <c r="BJB209" s="4"/>
      <c r="BJC209" s="4"/>
      <c r="BJD209" s="4"/>
      <c r="BJE209" s="4"/>
      <c r="BJF209" s="4"/>
      <c r="BJG209" s="4"/>
      <c r="BJH209" s="4"/>
      <c r="BJI209" s="4"/>
      <c r="BJJ209" s="4"/>
      <c r="BJK209" s="4"/>
      <c r="BJL209" s="4"/>
      <c r="BJM209" s="4"/>
      <c r="BJN209" s="4"/>
      <c r="BJO209" s="4"/>
      <c r="BJP209" s="4"/>
      <c r="BJQ209" s="4"/>
      <c r="BJR209" s="4"/>
      <c r="BJS209" s="4"/>
      <c r="BJT209" s="4"/>
      <c r="BJU209" s="4"/>
      <c r="BJV209" s="4"/>
      <c r="BJW209" s="4"/>
      <c r="BJX209" s="4"/>
      <c r="BJY209" s="4"/>
      <c r="BJZ209" s="4"/>
      <c r="BKA209" s="4"/>
      <c r="BKB209" s="4"/>
      <c r="BKC209" s="4"/>
      <c r="BKD209" s="4"/>
      <c r="BKE209" s="4"/>
      <c r="BKF209" s="4"/>
      <c r="BKG209" s="4"/>
      <c r="BKH209" s="4"/>
      <c r="BKI209" s="4"/>
      <c r="BKJ209" s="4"/>
      <c r="BKK209" s="4"/>
      <c r="BKL209" s="4"/>
      <c r="BKM209" s="4"/>
      <c r="BKN209" s="4"/>
      <c r="BKO209" s="4"/>
      <c r="BKP209" s="4"/>
      <c r="BKQ209" s="4"/>
      <c r="BKR209" s="4"/>
      <c r="BKS209" s="4"/>
      <c r="BKT209" s="4"/>
      <c r="BKU209" s="4"/>
      <c r="BKV209" s="4"/>
      <c r="BKW209" s="4"/>
      <c r="BKX209" s="4"/>
      <c r="BKY209" s="4"/>
      <c r="BKZ209" s="4"/>
      <c r="BLA209" s="4"/>
      <c r="BLB209" s="4"/>
      <c r="BLC209" s="4"/>
      <c r="BLD209" s="4"/>
      <c r="BLE209" s="4"/>
      <c r="BLF209" s="4"/>
      <c r="BLG209" s="4"/>
      <c r="BLH209" s="4"/>
      <c r="BLI209" s="4"/>
      <c r="BLJ209" s="4"/>
      <c r="BLK209" s="4"/>
      <c r="BLL209" s="4"/>
      <c r="BLM209" s="4"/>
      <c r="BLN209" s="4"/>
      <c r="BLO209" s="4"/>
      <c r="BLP209" s="4"/>
      <c r="BLQ209" s="4"/>
      <c r="BLR209" s="4"/>
      <c r="BLS209" s="4"/>
      <c r="BLT209" s="4"/>
      <c r="BLU209" s="4"/>
      <c r="BLV209" s="4"/>
      <c r="BLW209" s="4"/>
      <c r="BLX209" s="4"/>
      <c r="BLY209" s="4"/>
      <c r="BLZ209" s="4"/>
      <c r="BMA209" s="4"/>
      <c r="BMB209" s="4"/>
      <c r="BMC209" s="4"/>
      <c r="BMD209" s="4"/>
      <c r="BME209" s="4"/>
      <c r="BMF209" s="4"/>
      <c r="BMG209" s="4"/>
      <c r="BMH209" s="4"/>
      <c r="BMI209" s="4"/>
      <c r="BMJ209" s="4"/>
      <c r="BMK209" s="4"/>
      <c r="BML209" s="4"/>
      <c r="BMM209" s="4"/>
      <c r="BMN209" s="4"/>
      <c r="BMO209" s="4"/>
      <c r="BMP209" s="4"/>
      <c r="BMQ209" s="4"/>
      <c r="BMR209" s="4"/>
      <c r="BMS209" s="4"/>
      <c r="BMT209" s="4"/>
      <c r="BMU209" s="4"/>
      <c r="BMV209" s="4"/>
      <c r="BMW209" s="4"/>
      <c r="BMX209" s="4"/>
      <c r="BMY209" s="4"/>
      <c r="BMZ209" s="4"/>
      <c r="BNA209" s="4"/>
      <c r="BNB209" s="4"/>
      <c r="BNC209" s="4"/>
      <c r="BND209" s="4"/>
      <c r="BNE209" s="4"/>
      <c r="BNF209" s="4"/>
      <c r="BNG209" s="4"/>
      <c r="BNH209" s="4"/>
      <c r="BNI209" s="4"/>
      <c r="BNJ209" s="4"/>
      <c r="BNK209" s="4"/>
      <c r="BNL209" s="4"/>
      <c r="BNM209" s="4"/>
      <c r="BNN209" s="4"/>
      <c r="BNO209" s="4"/>
      <c r="BNP209" s="4"/>
      <c r="BNQ209" s="4"/>
      <c r="BNR209" s="4"/>
      <c r="BNS209" s="4"/>
      <c r="BNT209" s="4"/>
      <c r="BNU209" s="4"/>
      <c r="BNV209" s="4"/>
      <c r="BNW209" s="4"/>
      <c r="BNX209" s="4"/>
      <c r="BNY209" s="4"/>
      <c r="BNZ209" s="4"/>
      <c r="BOA209" s="4"/>
      <c r="BOB209" s="4"/>
      <c r="BOC209" s="4"/>
      <c r="BOD209" s="4"/>
      <c r="BOE209" s="4"/>
      <c r="BOF209" s="4"/>
      <c r="BOG209" s="4"/>
      <c r="BOH209" s="4"/>
      <c r="BOI209" s="4"/>
      <c r="BOJ209" s="4"/>
      <c r="BOK209" s="4"/>
      <c r="BOL209" s="4"/>
      <c r="BOM209" s="4"/>
      <c r="BON209" s="4"/>
      <c r="BOO209" s="4"/>
      <c r="BOP209" s="4"/>
      <c r="BOQ209" s="4"/>
      <c r="BOR209" s="4"/>
      <c r="BOS209" s="4"/>
      <c r="BOT209" s="4"/>
      <c r="BOU209" s="4"/>
      <c r="BOV209" s="4"/>
      <c r="BOW209" s="4"/>
      <c r="BOX209" s="4"/>
      <c r="BOY209" s="4"/>
      <c r="BOZ209" s="4"/>
      <c r="BPA209" s="4"/>
      <c r="BPB209" s="4"/>
      <c r="BPC209" s="4"/>
      <c r="BPD209" s="4"/>
      <c r="BPE209" s="4"/>
      <c r="BPF209" s="4"/>
      <c r="BPG209" s="4"/>
      <c r="BPH209" s="4"/>
      <c r="BPI209" s="4"/>
      <c r="BPJ209" s="4"/>
      <c r="BPK209" s="4"/>
      <c r="BPL209" s="4"/>
      <c r="BPM209" s="4"/>
      <c r="BPN209" s="4"/>
      <c r="BPO209" s="4"/>
      <c r="BPP209" s="4"/>
      <c r="BPQ209" s="4"/>
      <c r="BPR209" s="4"/>
      <c r="BPS209" s="4"/>
      <c r="BPT209" s="4"/>
      <c r="BPU209" s="4"/>
      <c r="BPV209" s="4"/>
      <c r="BPW209" s="4"/>
      <c r="BPX209" s="4"/>
      <c r="BPY209" s="4"/>
      <c r="BPZ209" s="4"/>
      <c r="BQA209" s="4"/>
      <c r="BQB209" s="4"/>
      <c r="BQC209" s="4"/>
      <c r="BQD209" s="4"/>
      <c r="BQE209" s="4"/>
      <c r="BQF209" s="4"/>
      <c r="BQG209" s="4"/>
      <c r="BQH209" s="4"/>
      <c r="BQI209" s="4"/>
      <c r="BQJ209" s="4"/>
      <c r="BQK209" s="4"/>
      <c r="BQL209" s="4"/>
      <c r="BQM209" s="4"/>
      <c r="BQN209" s="4"/>
      <c r="BQO209" s="4"/>
      <c r="BQP209" s="4"/>
      <c r="BQQ209" s="4"/>
      <c r="BQR209" s="4"/>
      <c r="BQS209" s="4"/>
      <c r="BQT209" s="4"/>
      <c r="BQU209" s="4"/>
      <c r="BQV209" s="4"/>
      <c r="BQW209" s="4"/>
      <c r="BQX209" s="4"/>
      <c r="BQY209" s="4"/>
      <c r="BQZ209" s="4"/>
      <c r="BRA209" s="4"/>
      <c r="BRB209" s="4"/>
      <c r="BRC209" s="4"/>
      <c r="BRD209" s="4"/>
      <c r="BRE209" s="4"/>
      <c r="BRF209" s="4"/>
      <c r="BRG209" s="4"/>
      <c r="BRH209" s="4"/>
      <c r="BRI209" s="4"/>
      <c r="BRJ209" s="4"/>
      <c r="BRK209" s="4"/>
      <c r="BRL209" s="4"/>
      <c r="BRM209" s="4"/>
      <c r="BRN209" s="4"/>
      <c r="BRO209" s="4"/>
      <c r="BRP209" s="4"/>
      <c r="BRQ209" s="4"/>
      <c r="BRR209" s="4"/>
      <c r="BRS209" s="4"/>
      <c r="BRT209" s="4"/>
      <c r="BRU209" s="4"/>
      <c r="BRV209" s="4"/>
      <c r="BRW209" s="4"/>
      <c r="BRX209" s="4"/>
      <c r="BRY209" s="4"/>
      <c r="BRZ209" s="4"/>
      <c r="BSA209" s="4"/>
      <c r="BSB209" s="4"/>
      <c r="BSC209" s="4"/>
      <c r="BSD209" s="4"/>
      <c r="BSE209" s="4"/>
      <c r="BSF209" s="4"/>
      <c r="BSG209" s="4"/>
      <c r="BSH209" s="4"/>
      <c r="BSI209" s="4"/>
      <c r="BSJ209" s="4"/>
      <c r="BSK209" s="4"/>
      <c r="BSL209" s="4"/>
      <c r="BSM209" s="4"/>
      <c r="BSN209" s="4"/>
      <c r="BSO209" s="4"/>
      <c r="BSP209" s="4"/>
      <c r="BSQ209" s="4"/>
      <c r="BSR209" s="4"/>
      <c r="BSS209" s="4"/>
      <c r="BST209" s="4"/>
      <c r="BSU209" s="4"/>
      <c r="BSV209" s="4"/>
      <c r="BSW209" s="4"/>
      <c r="BSX209" s="4"/>
      <c r="BSY209" s="4"/>
      <c r="BSZ209" s="4"/>
      <c r="BTA209" s="4"/>
      <c r="BTB209" s="4"/>
      <c r="BTC209" s="4"/>
      <c r="BTD209" s="4"/>
      <c r="BTE209" s="4"/>
      <c r="BTF209" s="4"/>
      <c r="BTG209" s="4"/>
      <c r="BTH209" s="4"/>
      <c r="BTI209" s="4"/>
      <c r="BTJ209" s="4"/>
      <c r="BTK209" s="4"/>
      <c r="BTL209" s="4"/>
      <c r="BTM209" s="4"/>
      <c r="BTN209" s="4"/>
      <c r="BTO209" s="4"/>
      <c r="BTP209" s="4"/>
      <c r="BTQ209" s="4"/>
      <c r="BTR209" s="4"/>
      <c r="BTS209" s="4"/>
      <c r="BTT209" s="4"/>
      <c r="BTU209" s="4"/>
      <c r="BTV209" s="4"/>
      <c r="BTW209" s="4"/>
      <c r="BTX209" s="4"/>
      <c r="BTY209" s="4"/>
      <c r="BTZ209" s="4"/>
      <c r="BUA209" s="4"/>
      <c r="BUB209" s="4"/>
      <c r="BUC209" s="4"/>
      <c r="BUD209" s="4"/>
      <c r="BUE209" s="4"/>
      <c r="BUF209" s="4"/>
      <c r="BUG209" s="4"/>
      <c r="BUH209" s="4"/>
      <c r="BUI209" s="4"/>
      <c r="BUJ209" s="4"/>
      <c r="BUK209" s="4"/>
      <c r="BUL209" s="4"/>
      <c r="BUM209" s="4"/>
      <c r="BUN209" s="4"/>
      <c r="BUO209" s="4"/>
      <c r="BUP209" s="4"/>
      <c r="BUQ209" s="4"/>
      <c r="BUR209" s="4"/>
      <c r="BUS209" s="4"/>
      <c r="BUT209" s="4"/>
      <c r="BUU209" s="4"/>
      <c r="BUV209" s="4"/>
      <c r="BUW209" s="4"/>
      <c r="BUX209" s="4"/>
      <c r="BUY209" s="4"/>
      <c r="BUZ209" s="4"/>
      <c r="BVA209" s="4"/>
      <c r="BVB209" s="4"/>
      <c r="BVC209" s="4"/>
      <c r="BVD209" s="4"/>
      <c r="BVE209" s="4"/>
      <c r="BVF209" s="4"/>
      <c r="BVG209" s="4"/>
      <c r="BVH209" s="4"/>
      <c r="BVI209" s="4"/>
      <c r="BVJ209" s="4"/>
      <c r="BVK209" s="4"/>
      <c r="BVL209" s="4"/>
      <c r="BVM209" s="4"/>
      <c r="BVN209" s="4"/>
      <c r="BVO209" s="4"/>
      <c r="BVP209" s="4"/>
      <c r="BVQ209" s="4"/>
      <c r="BVR209" s="4"/>
      <c r="BVS209" s="4"/>
      <c r="BVT209" s="4"/>
      <c r="BVU209" s="4"/>
      <c r="BVV209" s="4"/>
      <c r="BVW209" s="4"/>
      <c r="BVX209" s="4"/>
      <c r="BVY209" s="4"/>
      <c r="BVZ209" s="4"/>
      <c r="BWA209" s="4"/>
      <c r="BWB209" s="4"/>
      <c r="BWC209" s="4"/>
      <c r="BWD209" s="4"/>
      <c r="BWE209" s="4"/>
      <c r="BWF209" s="4"/>
      <c r="BWG209" s="4"/>
      <c r="BWH209" s="4"/>
      <c r="BWI209" s="4"/>
      <c r="BWJ209" s="4"/>
      <c r="BWK209" s="4"/>
      <c r="BWL209" s="4"/>
      <c r="BWM209" s="4"/>
      <c r="BWN209" s="4"/>
      <c r="BWO209" s="4"/>
      <c r="BWP209" s="4"/>
      <c r="BWQ209" s="4"/>
      <c r="BWR209" s="4"/>
      <c r="BWS209" s="4"/>
      <c r="BWT209" s="4"/>
      <c r="BWU209" s="4"/>
      <c r="BWV209" s="4"/>
      <c r="BWW209" s="4"/>
      <c r="BWX209" s="4"/>
      <c r="BWY209" s="4"/>
      <c r="BWZ209" s="4"/>
      <c r="BXA209" s="4"/>
      <c r="BXB209" s="4"/>
      <c r="BXC209" s="4"/>
      <c r="BXD209" s="4"/>
      <c r="BXE209" s="4"/>
      <c r="BXF209" s="4"/>
      <c r="BXG209" s="4"/>
      <c r="BXH209" s="4"/>
      <c r="BXI209" s="4"/>
      <c r="BXJ209" s="4"/>
      <c r="BXK209" s="4"/>
      <c r="BXL209" s="4"/>
      <c r="BXM209" s="4"/>
      <c r="BXN209" s="4"/>
      <c r="BXO209" s="4"/>
      <c r="BXP209" s="4"/>
      <c r="BXQ209" s="4"/>
      <c r="BXR209" s="4"/>
      <c r="BXS209" s="4"/>
      <c r="BXT209" s="4"/>
      <c r="BXU209" s="4"/>
      <c r="BXV209" s="4"/>
      <c r="BXW209" s="4"/>
      <c r="BXX209" s="4"/>
      <c r="BXY209" s="4"/>
      <c r="BXZ209" s="4"/>
      <c r="BYA209" s="4"/>
      <c r="BYB209" s="4"/>
      <c r="BYC209" s="4"/>
      <c r="BYD209" s="4"/>
      <c r="BYE209" s="4"/>
      <c r="BYF209" s="4"/>
      <c r="BYG209" s="4"/>
      <c r="BYH209" s="4"/>
      <c r="BYI209" s="4"/>
      <c r="BYJ209" s="4"/>
      <c r="BYK209" s="4"/>
      <c r="BYL209" s="4"/>
      <c r="BYM209" s="4"/>
      <c r="BYN209" s="4"/>
      <c r="BYO209" s="4"/>
      <c r="BYP209" s="4"/>
      <c r="BYQ209" s="4"/>
      <c r="BYR209" s="4"/>
      <c r="BYS209" s="4"/>
      <c r="BYT209" s="4"/>
      <c r="BYU209" s="4"/>
      <c r="BYV209" s="4"/>
      <c r="BYW209" s="4"/>
      <c r="BYX209" s="4"/>
      <c r="BYY209" s="4"/>
      <c r="BYZ209" s="4"/>
      <c r="BZA209" s="4"/>
      <c r="BZB209" s="4"/>
      <c r="BZC209" s="4"/>
      <c r="BZD209" s="4"/>
      <c r="BZE209" s="4"/>
      <c r="BZF209" s="4"/>
      <c r="BZG209" s="4"/>
      <c r="BZH209" s="4"/>
      <c r="BZI209" s="4"/>
      <c r="BZJ209" s="4"/>
      <c r="BZK209" s="4"/>
      <c r="BZL209" s="4"/>
      <c r="BZM209" s="4"/>
      <c r="BZN209" s="4"/>
      <c r="BZO209" s="4"/>
      <c r="BZP209" s="4"/>
      <c r="BZQ209" s="4"/>
      <c r="BZR209" s="4"/>
      <c r="BZS209" s="4"/>
      <c r="BZT209" s="4"/>
      <c r="BZU209" s="4"/>
      <c r="BZV209" s="4"/>
      <c r="BZW209" s="4"/>
      <c r="BZX209" s="4"/>
      <c r="BZY209" s="4"/>
      <c r="BZZ209" s="4"/>
      <c r="CAA209" s="4"/>
      <c r="CAB209" s="4"/>
      <c r="CAC209" s="4"/>
      <c r="CAD209" s="4"/>
      <c r="CAE209" s="4"/>
      <c r="CAF209" s="4"/>
      <c r="CAG209" s="4"/>
      <c r="CAH209" s="4"/>
      <c r="CAI209" s="4"/>
      <c r="CAJ209" s="4"/>
      <c r="CAK209" s="4"/>
      <c r="CAL209" s="4"/>
      <c r="CAM209" s="4"/>
      <c r="CAN209" s="4"/>
      <c r="CAO209" s="4"/>
      <c r="CAP209" s="4"/>
      <c r="CAQ209" s="4"/>
      <c r="CAR209" s="4"/>
      <c r="CAS209" s="4"/>
      <c r="CAT209" s="4"/>
      <c r="CAU209" s="4"/>
      <c r="CAV209" s="4"/>
      <c r="CAW209" s="4"/>
      <c r="CAX209" s="4"/>
      <c r="CAY209" s="4"/>
      <c r="CAZ209" s="4"/>
      <c r="CBA209" s="4"/>
      <c r="CBB209" s="4"/>
      <c r="CBC209" s="4"/>
      <c r="CBD209" s="4"/>
      <c r="CBE209" s="4"/>
      <c r="CBF209" s="4"/>
      <c r="CBG209" s="4"/>
      <c r="CBH209" s="4"/>
      <c r="CBI209" s="4"/>
      <c r="CBJ209" s="4"/>
      <c r="CBK209" s="4"/>
      <c r="CBL209" s="4"/>
      <c r="CBM209" s="4"/>
      <c r="CBN209" s="4"/>
      <c r="CBO209" s="4"/>
      <c r="CBP209" s="4"/>
      <c r="CBQ209" s="4"/>
      <c r="CBR209" s="4"/>
      <c r="CBS209" s="4"/>
      <c r="CBT209" s="4"/>
      <c r="CBU209" s="4"/>
      <c r="CBV209" s="4"/>
      <c r="CBW209" s="4"/>
      <c r="CBX209" s="4"/>
      <c r="CBY209" s="4"/>
      <c r="CBZ209" s="4"/>
      <c r="CCA209" s="4"/>
      <c r="CCB209" s="4"/>
      <c r="CCC209" s="4"/>
      <c r="CCD209" s="4"/>
      <c r="CCE209" s="4"/>
      <c r="CCF209" s="4"/>
      <c r="CCG209" s="4"/>
      <c r="CCH209" s="4"/>
      <c r="CCI209" s="4"/>
      <c r="CCJ209" s="4"/>
      <c r="CCK209" s="4"/>
      <c r="CCL209" s="4"/>
      <c r="CCM209" s="4"/>
      <c r="CCN209" s="4"/>
      <c r="CCO209" s="4"/>
      <c r="CCP209" s="4"/>
      <c r="CCQ209" s="4"/>
      <c r="CCR209" s="4"/>
      <c r="CCS209" s="4"/>
      <c r="CCT209" s="4"/>
      <c r="CCU209" s="4"/>
      <c r="CCV209" s="4"/>
      <c r="CCW209" s="4"/>
      <c r="CCX209" s="4"/>
      <c r="CCY209" s="4"/>
      <c r="CCZ209" s="4"/>
      <c r="CDA209" s="4"/>
      <c r="CDB209" s="4"/>
      <c r="CDC209" s="4"/>
      <c r="CDD209" s="4"/>
      <c r="CDE209" s="4"/>
      <c r="CDF209" s="4"/>
      <c r="CDG209" s="4"/>
      <c r="CDH209" s="4"/>
      <c r="CDI209" s="4"/>
      <c r="CDJ209" s="4"/>
      <c r="CDK209" s="4"/>
      <c r="CDL209" s="4"/>
      <c r="CDM209" s="4"/>
      <c r="CDN209" s="4"/>
      <c r="CDO209" s="4"/>
      <c r="CDP209" s="4"/>
      <c r="CDQ209" s="4"/>
      <c r="CDR209" s="4"/>
      <c r="CDS209" s="4"/>
      <c r="CDT209" s="4"/>
      <c r="CDU209" s="4"/>
      <c r="CDV209" s="4"/>
      <c r="CDW209" s="4"/>
      <c r="CDX209" s="4"/>
      <c r="CDY209" s="4"/>
      <c r="CDZ209" s="4"/>
      <c r="CEA209" s="4"/>
      <c r="CEB209" s="4"/>
      <c r="CEC209" s="4"/>
      <c r="CED209" s="4"/>
      <c r="CEE209" s="4"/>
      <c r="CEF209" s="4"/>
      <c r="CEG209" s="4"/>
      <c r="CEH209" s="4"/>
      <c r="CEI209" s="4"/>
      <c r="CEJ209" s="4"/>
      <c r="CEK209" s="4"/>
      <c r="CEL209" s="4"/>
      <c r="CEM209" s="4"/>
      <c r="CEN209" s="4"/>
      <c r="CEO209" s="4"/>
      <c r="CEP209" s="4"/>
      <c r="CEQ209" s="4"/>
      <c r="CER209" s="4"/>
      <c r="CES209" s="4"/>
      <c r="CET209" s="4"/>
      <c r="CEU209" s="4"/>
      <c r="CEV209" s="4"/>
      <c r="CEW209" s="4"/>
      <c r="CEX209" s="4"/>
      <c r="CEY209" s="4"/>
      <c r="CEZ209" s="4"/>
      <c r="CFA209" s="4"/>
      <c r="CFB209" s="4"/>
      <c r="CFC209" s="4"/>
      <c r="CFD209" s="4"/>
      <c r="CFE209" s="4"/>
      <c r="CFF209" s="4"/>
      <c r="CFG209" s="4"/>
      <c r="CFH209" s="4"/>
      <c r="CFI209" s="4"/>
      <c r="CFJ209" s="4"/>
      <c r="CFK209" s="4"/>
      <c r="CFL209" s="4"/>
      <c r="CFM209" s="4"/>
      <c r="CFN209" s="4"/>
      <c r="CFO209" s="4"/>
      <c r="CFP209" s="4"/>
      <c r="CFQ209" s="4"/>
      <c r="CFR209" s="4"/>
      <c r="CFS209" s="4"/>
      <c r="CFT209" s="4"/>
      <c r="CFU209" s="4"/>
      <c r="CFV209" s="4"/>
      <c r="CFW209" s="4"/>
      <c r="CFX209" s="4"/>
      <c r="CFY209" s="4"/>
      <c r="CFZ209" s="4"/>
      <c r="CGA209" s="4"/>
      <c r="CGB209" s="4"/>
      <c r="CGC209" s="4"/>
      <c r="CGD209" s="4"/>
      <c r="CGE209" s="4"/>
      <c r="CGF209" s="4"/>
      <c r="CGG209" s="4"/>
      <c r="CGH209" s="4"/>
      <c r="CGI209" s="4"/>
      <c r="CGJ209" s="4"/>
      <c r="CGK209" s="4"/>
      <c r="CGL209" s="4"/>
      <c r="CGM209" s="4"/>
      <c r="CGN209" s="4"/>
      <c r="CGO209" s="4"/>
      <c r="CGP209" s="4"/>
      <c r="CGQ209" s="4"/>
      <c r="CGR209" s="4"/>
      <c r="CGS209" s="4"/>
      <c r="CGT209" s="4"/>
      <c r="CGU209" s="4"/>
      <c r="CGV209" s="4"/>
      <c r="CGW209" s="4"/>
      <c r="CGX209" s="4"/>
      <c r="CGY209" s="4"/>
      <c r="CGZ209" s="4"/>
      <c r="CHA209" s="4"/>
      <c r="CHB209" s="4"/>
      <c r="CHC209" s="4"/>
      <c r="CHD209" s="4"/>
      <c r="CHE209" s="4"/>
      <c r="CHF209" s="4"/>
      <c r="CHG209" s="4"/>
      <c r="CHH209" s="4"/>
      <c r="CHI209" s="4"/>
      <c r="CHJ209" s="4"/>
      <c r="CHK209" s="4"/>
      <c r="CHL209" s="4"/>
      <c r="CHM209" s="4"/>
      <c r="CHN209" s="4"/>
      <c r="CHO209" s="4"/>
      <c r="CHP209" s="4"/>
      <c r="CHQ209" s="4"/>
      <c r="CHR209" s="4"/>
      <c r="CHS209" s="4"/>
      <c r="CHT209" s="4"/>
      <c r="CHU209" s="4"/>
      <c r="CHV209" s="4"/>
      <c r="CHW209" s="4"/>
      <c r="CHX209" s="4"/>
      <c r="CHY209" s="4"/>
      <c r="CHZ209" s="4"/>
      <c r="CIA209" s="4"/>
      <c r="CIB209" s="4"/>
      <c r="CIC209" s="4"/>
      <c r="CID209" s="4"/>
      <c r="CIE209" s="4"/>
      <c r="CIF209" s="4"/>
      <c r="CIG209" s="4"/>
      <c r="CIH209" s="4"/>
      <c r="CII209" s="4"/>
      <c r="CIJ209" s="4"/>
      <c r="CIK209" s="4"/>
      <c r="CIL209" s="4"/>
      <c r="CIM209" s="4"/>
      <c r="CIN209" s="4"/>
      <c r="CIO209" s="4"/>
      <c r="CIP209" s="4"/>
      <c r="CIQ209" s="4"/>
      <c r="CIR209" s="4"/>
      <c r="CIS209" s="4"/>
      <c r="CIT209" s="4"/>
      <c r="CIU209" s="4"/>
      <c r="CIV209" s="4"/>
      <c r="CIW209" s="4"/>
      <c r="CIX209" s="4"/>
      <c r="CIY209" s="4"/>
      <c r="CIZ209" s="4"/>
      <c r="CJA209" s="4"/>
      <c r="CJB209" s="4"/>
      <c r="CJC209" s="4"/>
      <c r="CJD209" s="4"/>
      <c r="CJE209" s="4"/>
      <c r="CJF209" s="4"/>
      <c r="CJG209" s="4"/>
      <c r="CJH209" s="4"/>
      <c r="CJI209" s="4"/>
      <c r="CJJ209" s="4"/>
      <c r="CJK209" s="4"/>
      <c r="CJL209" s="4"/>
      <c r="CJM209" s="4"/>
      <c r="CJN209" s="4"/>
      <c r="CJO209" s="4"/>
      <c r="CJP209" s="4"/>
      <c r="CJQ209" s="4"/>
      <c r="CJR209" s="4"/>
      <c r="CJS209" s="4"/>
      <c r="CJT209" s="4"/>
      <c r="CJU209" s="4"/>
      <c r="CJV209" s="4"/>
      <c r="CJW209" s="4"/>
      <c r="CJX209" s="4"/>
      <c r="CJY209" s="4"/>
      <c r="CJZ209" s="4"/>
      <c r="CKA209" s="4"/>
      <c r="CKB209" s="4"/>
      <c r="CKC209" s="4"/>
      <c r="CKD209" s="4"/>
      <c r="CKE209" s="4"/>
      <c r="CKF209" s="4"/>
      <c r="CKG209" s="4"/>
      <c r="CKH209" s="4"/>
      <c r="CKI209" s="4"/>
      <c r="CKJ209" s="4"/>
      <c r="CKK209" s="4"/>
      <c r="CKL209" s="4"/>
      <c r="CKM209" s="4"/>
      <c r="CKN209" s="4"/>
      <c r="CKO209" s="4"/>
      <c r="CKP209" s="4"/>
      <c r="CKQ209" s="4"/>
      <c r="CKR209" s="4"/>
      <c r="CKS209" s="4"/>
      <c r="CKT209" s="4"/>
      <c r="CKU209" s="4"/>
      <c r="CKV209" s="4"/>
      <c r="CKW209" s="4"/>
      <c r="CKX209" s="4"/>
      <c r="CKY209" s="4"/>
      <c r="CKZ209" s="4"/>
      <c r="CLA209" s="4"/>
      <c r="CLB209" s="4"/>
      <c r="CLC209" s="4"/>
      <c r="CLD209" s="4"/>
      <c r="CLE209" s="4"/>
      <c r="CLF209" s="4"/>
      <c r="CLG209" s="4"/>
      <c r="CLH209" s="4"/>
      <c r="CLI209" s="4"/>
      <c r="CLJ209" s="4"/>
      <c r="CLK209" s="4"/>
      <c r="CLL209" s="4"/>
      <c r="CLM209" s="4"/>
      <c r="CLN209" s="4"/>
      <c r="CLO209" s="4"/>
      <c r="CLP209" s="4"/>
      <c r="CLQ209" s="4"/>
      <c r="CLR209" s="4"/>
      <c r="CLS209" s="4"/>
      <c r="CLT209" s="4"/>
      <c r="CLU209" s="4"/>
      <c r="CLV209" s="4"/>
      <c r="CLW209" s="4"/>
      <c r="CLX209" s="4"/>
      <c r="CLY209" s="4"/>
      <c r="CLZ209" s="4"/>
      <c r="CMA209" s="4"/>
      <c r="CMB209" s="4"/>
      <c r="CMC209" s="4"/>
      <c r="CMD209" s="4"/>
      <c r="CME209" s="4"/>
      <c r="CMF209" s="4"/>
      <c r="CMG209" s="4"/>
      <c r="CMH209" s="4"/>
      <c r="CMI209" s="4"/>
      <c r="CMJ209" s="4"/>
      <c r="CMK209" s="4"/>
      <c r="CML209" s="4"/>
      <c r="CMM209" s="4"/>
      <c r="CMN209" s="4"/>
      <c r="CMO209" s="4"/>
      <c r="CMP209" s="4"/>
      <c r="CMQ209" s="4"/>
      <c r="CMR209" s="4"/>
      <c r="CMS209" s="4"/>
      <c r="CMT209" s="4"/>
      <c r="CMU209" s="4"/>
      <c r="CMV209" s="4"/>
      <c r="CMW209" s="4"/>
      <c r="CMX209" s="4"/>
      <c r="CMY209" s="4"/>
      <c r="CMZ209" s="4"/>
      <c r="CNA209" s="4"/>
      <c r="CNB209" s="4"/>
      <c r="CNC209" s="4"/>
      <c r="CND209" s="4"/>
      <c r="CNE209" s="4"/>
      <c r="CNF209" s="4"/>
      <c r="CNG209" s="4"/>
      <c r="CNH209" s="4"/>
      <c r="CNI209" s="4"/>
      <c r="CNJ209" s="4"/>
      <c r="CNK209" s="4"/>
      <c r="CNL209" s="4"/>
      <c r="CNM209" s="4"/>
      <c r="CNN209" s="4"/>
      <c r="CNO209" s="4"/>
      <c r="CNP209" s="4"/>
      <c r="CNQ209" s="4"/>
      <c r="CNR209" s="4"/>
      <c r="CNS209" s="4"/>
      <c r="CNT209" s="4"/>
      <c r="CNU209" s="4"/>
      <c r="CNV209" s="4"/>
      <c r="CNW209" s="4"/>
      <c r="CNX209" s="4"/>
      <c r="CNY209" s="4"/>
      <c r="CNZ209" s="4"/>
      <c r="COA209" s="4"/>
      <c r="COB209" s="4"/>
      <c r="COC209" s="4"/>
      <c r="COD209" s="4"/>
      <c r="COE209" s="4"/>
      <c r="COF209" s="4"/>
      <c r="COG209" s="4"/>
      <c r="COH209" s="4"/>
      <c r="COI209" s="4"/>
      <c r="COJ209" s="4"/>
      <c r="COK209" s="4"/>
      <c r="COL209" s="4"/>
      <c r="COM209" s="4"/>
      <c r="CON209" s="4"/>
      <c r="COO209" s="4"/>
      <c r="COP209" s="4"/>
      <c r="COQ209" s="4"/>
      <c r="COR209" s="4"/>
      <c r="COS209" s="4"/>
      <c r="COT209" s="4"/>
      <c r="COU209" s="4"/>
      <c r="COV209" s="4"/>
      <c r="COW209" s="4"/>
      <c r="COX209" s="4"/>
      <c r="COY209" s="4"/>
      <c r="COZ209" s="4"/>
      <c r="CPA209" s="4"/>
      <c r="CPB209" s="4"/>
      <c r="CPC209" s="4"/>
      <c r="CPD209" s="4"/>
      <c r="CPE209" s="4"/>
      <c r="CPF209" s="4"/>
      <c r="CPG209" s="4"/>
      <c r="CPH209" s="4"/>
      <c r="CPI209" s="4"/>
      <c r="CPJ209" s="4"/>
      <c r="CPK209" s="4"/>
      <c r="CPL209" s="4"/>
      <c r="CPM209" s="4"/>
      <c r="CPN209" s="4"/>
      <c r="CPO209" s="4"/>
      <c r="CPP209" s="4"/>
      <c r="CPQ209" s="4"/>
      <c r="CPR209" s="4"/>
      <c r="CPS209" s="4"/>
      <c r="CPT209" s="4"/>
      <c r="CPU209" s="4"/>
      <c r="CPV209" s="4"/>
      <c r="CPW209" s="4"/>
      <c r="CPX209" s="4"/>
      <c r="CPY209" s="4"/>
      <c r="CPZ209" s="4"/>
      <c r="CQA209" s="4"/>
      <c r="CQB209" s="4"/>
      <c r="CQC209" s="4"/>
      <c r="CQD209" s="4"/>
      <c r="CQE209" s="4"/>
      <c r="CQF209" s="4"/>
      <c r="CQG209" s="4"/>
      <c r="CQH209" s="4"/>
      <c r="CQI209" s="4"/>
      <c r="CQJ209" s="4"/>
      <c r="CQK209" s="4"/>
      <c r="CQL209" s="4"/>
      <c r="CQM209" s="4"/>
      <c r="CQN209" s="4"/>
      <c r="CQO209" s="4"/>
      <c r="CQP209" s="4"/>
      <c r="CQQ209" s="4"/>
      <c r="CQR209" s="4"/>
      <c r="CQS209" s="4"/>
      <c r="CQT209" s="4"/>
      <c r="CQU209" s="4"/>
      <c r="CQV209" s="4"/>
      <c r="CQW209" s="4"/>
      <c r="CQX209" s="4"/>
      <c r="CQY209" s="4"/>
      <c r="CQZ209" s="4"/>
      <c r="CRA209" s="4"/>
      <c r="CRB209" s="4"/>
      <c r="CRC209" s="4"/>
      <c r="CRD209" s="4"/>
      <c r="CRE209" s="4"/>
      <c r="CRF209" s="4"/>
      <c r="CRG209" s="4"/>
      <c r="CRH209" s="4"/>
      <c r="CRI209" s="4"/>
      <c r="CRJ209" s="4"/>
      <c r="CRK209" s="4"/>
      <c r="CRL209" s="4"/>
      <c r="CRM209" s="4"/>
      <c r="CRN209" s="4"/>
      <c r="CRO209" s="4"/>
      <c r="CRP209" s="4"/>
      <c r="CRQ209" s="4"/>
      <c r="CRR209" s="4"/>
      <c r="CRS209" s="4"/>
      <c r="CRT209" s="4"/>
      <c r="CRU209" s="4"/>
      <c r="CRV209" s="4"/>
      <c r="CRW209" s="4"/>
      <c r="CRX209" s="4"/>
      <c r="CRY209" s="4"/>
      <c r="CRZ209" s="4"/>
      <c r="CSA209" s="4"/>
      <c r="CSB209" s="4"/>
      <c r="CSC209" s="4"/>
      <c r="CSD209" s="4"/>
      <c r="CSE209" s="4"/>
      <c r="CSF209" s="4"/>
      <c r="CSG209" s="4"/>
      <c r="CSH209" s="4"/>
      <c r="CSI209" s="4"/>
      <c r="CSJ209" s="4"/>
      <c r="CSK209" s="4"/>
      <c r="CSL209" s="4"/>
      <c r="CSM209" s="4"/>
      <c r="CSN209" s="4"/>
      <c r="CSO209" s="4"/>
      <c r="CSP209" s="4"/>
      <c r="CSQ209" s="4"/>
      <c r="CSR209" s="4"/>
      <c r="CSS209" s="4"/>
      <c r="CST209" s="4"/>
      <c r="CSU209" s="4"/>
      <c r="CSV209" s="4"/>
      <c r="CSW209" s="4"/>
      <c r="CSX209" s="4"/>
      <c r="CSY209" s="4"/>
      <c r="CSZ209" s="4"/>
      <c r="CTA209" s="4"/>
      <c r="CTB209" s="4"/>
      <c r="CTC209" s="4"/>
      <c r="CTD209" s="4"/>
      <c r="CTE209" s="4"/>
      <c r="CTF209" s="4"/>
      <c r="CTG209" s="4"/>
      <c r="CTH209" s="4"/>
      <c r="CTI209" s="4"/>
      <c r="CTJ209" s="4"/>
      <c r="CTK209" s="4"/>
      <c r="CTL209" s="4"/>
      <c r="CTM209" s="4"/>
      <c r="CTN209" s="4"/>
      <c r="CTO209" s="4"/>
      <c r="CTP209" s="4"/>
      <c r="CTQ209" s="4"/>
      <c r="CTR209" s="4"/>
      <c r="CTS209" s="4"/>
      <c r="CTT209" s="4"/>
      <c r="CTU209" s="4"/>
      <c r="CTV209" s="4"/>
      <c r="CTW209" s="4"/>
      <c r="CTX209" s="4"/>
      <c r="CTY209" s="4"/>
      <c r="CTZ209" s="4"/>
      <c r="CUA209" s="4"/>
      <c r="CUB209" s="4"/>
      <c r="CUC209" s="4"/>
      <c r="CUD209" s="4"/>
      <c r="CUE209" s="4"/>
      <c r="CUF209" s="4"/>
      <c r="CUG209" s="4"/>
      <c r="CUH209" s="4"/>
      <c r="CUI209" s="4"/>
      <c r="CUJ209" s="4"/>
      <c r="CUK209" s="4"/>
      <c r="CUL209" s="4"/>
      <c r="CUM209" s="4"/>
      <c r="CUN209" s="4"/>
      <c r="CUO209" s="4"/>
      <c r="CUP209" s="4"/>
      <c r="CUQ209" s="4"/>
      <c r="CUR209" s="4"/>
      <c r="CUS209" s="4"/>
      <c r="CUT209" s="4"/>
      <c r="CUU209" s="4"/>
      <c r="CUV209" s="4"/>
      <c r="CUW209" s="4"/>
      <c r="CUX209" s="4"/>
      <c r="CUY209" s="4"/>
      <c r="CUZ209" s="4"/>
      <c r="CVA209" s="4"/>
      <c r="CVB209" s="4"/>
      <c r="CVC209" s="4"/>
      <c r="CVD209" s="4"/>
      <c r="CVE209" s="4"/>
      <c r="CVF209" s="4"/>
      <c r="CVG209" s="4"/>
      <c r="CVH209" s="4"/>
      <c r="CVI209" s="4"/>
      <c r="CVJ209" s="4"/>
      <c r="CVK209" s="4"/>
      <c r="CVL209" s="4"/>
      <c r="CVM209" s="4"/>
      <c r="CVN209" s="4"/>
      <c r="CVO209" s="4"/>
      <c r="CVP209" s="4"/>
      <c r="CVQ209" s="4"/>
      <c r="CVR209" s="4"/>
      <c r="CVS209" s="4"/>
      <c r="CVT209" s="4"/>
      <c r="CVU209" s="4"/>
      <c r="CVV209" s="4"/>
      <c r="CVW209" s="4"/>
      <c r="CVX209" s="4"/>
      <c r="CVY209" s="4"/>
      <c r="CVZ209" s="4"/>
      <c r="CWA209" s="4"/>
      <c r="CWB209" s="4"/>
      <c r="CWC209" s="4"/>
      <c r="CWD209" s="4"/>
      <c r="CWE209" s="4"/>
      <c r="CWF209" s="4"/>
      <c r="CWG209" s="4"/>
      <c r="CWH209" s="4"/>
      <c r="CWI209" s="4"/>
      <c r="CWJ209" s="4"/>
      <c r="CWK209" s="4"/>
      <c r="CWL209" s="4"/>
      <c r="CWM209" s="4"/>
      <c r="CWN209" s="4"/>
      <c r="CWO209" s="4"/>
      <c r="CWP209" s="4"/>
      <c r="CWQ209" s="4"/>
      <c r="CWR209" s="4"/>
      <c r="CWS209" s="4"/>
      <c r="CWT209" s="4"/>
      <c r="CWU209" s="4"/>
      <c r="CWV209" s="4"/>
      <c r="CWW209" s="4"/>
      <c r="CWX209" s="4"/>
      <c r="CWY209" s="4"/>
      <c r="CWZ209" s="4"/>
      <c r="CXA209" s="4"/>
      <c r="CXB209" s="4"/>
      <c r="CXC209" s="4"/>
      <c r="CXD209" s="4"/>
      <c r="CXE209" s="4"/>
      <c r="CXF209" s="4"/>
      <c r="CXG209" s="4"/>
      <c r="CXH209" s="4"/>
      <c r="CXI209" s="4"/>
      <c r="CXJ209" s="4"/>
      <c r="CXK209" s="4"/>
      <c r="CXL209" s="4"/>
      <c r="CXM209" s="4"/>
      <c r="CXN209" s="4"/>
      <c r="CXO209" s="4"/>
      <c r="CXP209" s="4"/>
      <c r="CXQ209" s="4"/>
      <c r="CXR209" s="4"/>
      <c r="CXS209" s="4"/>
      <c r="CXT209" s="4"/>
      <c r="CXU209" s="4"/>
      <c r="CXV209" s="4"/>
      <c r="CXW209" s="4"/>
      <c r="CXX209" s="4"/>
      <c r="CXY209" s="4"/>
      <c r="CXZ209" s="4"/>
      <c r="CYA209" s="4"/>
      <c r="CYB209" s="4"/>
      <c r="CYC209" s="4"/>
      <c r="CYD209" s="4"/>
      <c r="CYE209" s="4"/>
      <c r="CYF209" s="4"/>
      <c r="CYG209" s="4"/>
      <c r="CYH209" s="4"/>
      <c r="CYI209" s="4"/>
      <c r="CYJ209" s="4"/>
      <c r="CYK209" s="4"/>
      <c r="CYL209" s="4"/>
      <c r="CYM209" s="4"/>
      <c r="CYN209" s="4"/>
      <c r="CYO209" s="4"/>
      <c r="CYP209" s="4"/>
      <c r="CYQ209" s="4"/>
      <c r="CYR209" s="4"/>
      <c r="CYS209" s="4"/>
      <c r="CYT209" s="4"/>
      <c r="CYU209" s="4"/>
      <c r="CYV209" s="4"/>
      <c r="CYW209" s="4"/>
      <c r="CYX209" s="4"/>
      <c r="CYY209" s="4"/>
      <c r="CYZ209" s="4"/>
      <c r="CZA209" s="4"/>
      <c r="CZB209" s="4"/>
      <c r="CZC209" s="4"/>
      <c r="CZD209" s="4"/>
      <c r="CZE209" s="4"/>
      <c r="CZF209" s="4"/>
      <c r="CZG209" s="4"/>
      <c r="CZH209" s="4"/>
      <c r="CZI209" s="4"/>
      <c r="CZJ209" s="4"/>
      <c r="CZK209" s="4"/>
      <c r="CZL209" s="4"/>
      <c r="CZM209" s="4"/>
      <c r="CZN209" s="4"/>
      <c r="CZO209" s="4"/>
      <c r="CZP209" s="4"/>
      <c r="CZQ209" s="4"/>
      <c r="CZR209" s="4"/>
      <c r="CZS209" s="4"/>
      <c r="CZT209" s="4"/>
      <c r="CZU209" s="4"/>
      <c r="CZV209" s="4"/>
      <c r="CZW209" s="4"/>
      <c r="CZX209" s="4"/>
      <c r="CZY209" s="4"/>
      <c r="CZZ209" s="4"/>
      <c r="DAA209" s="4"/>
      <c r="DAB209" s="4"/>
      <c r="DAC209" s="4"/>
      <c r="DAD209" s="4"/>
      <c r="DAE209" s="4"/>
      <c r="DAF209" s="4"/>
      <c r="DAG209" s="4"/>
      <c r="DAH209" s="4"/>
      <c r="DAI209" s="4"/>
      <c r="DAJ209" s="4"/>
      <c r="DAK209" s="4"/>
      <c r="DAL209" s="4"/>
      <c r="DAM209" s="4"/>
      <c r="DAN209" s="4"/>
      <c r="DAO209" s="4"/>
      <c r="DAP209" s="4"/>
      <c r="DAQ209" s="4"/>
      <c r="DAR209" s="4"/>
      <c r="DAS209" s="4"/>
      <c r="DAT209" s="4"/>
      <c r="DAU209" s="4"/>
      <c r="DAV209" s="4"/>
      <c r="DAW209" s="4"/>
      <c r="DAX209" s="4"/>
      <c r="DAY209" s="4"/>
      <c r="DAZ209" s="4"/>
      <c r="DBA209" s="4"/>
      <c r="DBB209" s="4"/>
      <c r="DBC209" s="4"/>
      <c r="DBD209" s="4"/>
      <c r="DBE209" s="4"/>
      <c r="DBF209" s="4"/>
      <c r="DBG209" s="4"/>
      <c r="DBH209" s="4"/>
      <c r="DBI209" s="4"/>
      <c r="DBJ209" s="4"/>
      <c r="DBK209" s="4"/>
      <c r="DBL209" s="4"/>
      <c r="DBM209" s="4"/>
      <c r="DBN209" s="4"/>
      <c r="DBO209" s="4"/>
      <c r="DBP209" s="4"/>
      <c r="DBQ209" s="4"/>
      <c r="DBR209" s="4"/>
      <c r="DBS209" s="4"/>
      <c r="DBT209" s="4"/>
      <c r="DBU209" s="4"/>
      <c r="DBV209" s="4"/>
      <c r="DBW209" s="4"/>
      <c r="DBX209" s="4"/>
      <c r="DBY209" s="4"/>
      <c r="DBZ209" s="4"/>
      <c r="DCA209" s="4"/>
      <c r="DCB209" s="4"/>
      <c r="DCC209" s="4"/>
      <c r="DCD209" s="4"/>
      <c r="DCE209" s="4"/>
      <c r="DCF209" s="4"/>
      <c r="DCG209" s="4"/>
      <c r="DCH209" s="4"/>
      <c r="DCI209" s="4"/>
      <c r="DCJ209" s="4"/>
      <c r="DCK209" s="4"/>
      <c r="DCL209" s="4"/>
      <c r="DCM209" s="4"/>
      <c r="DCN209" s="4"/>
      <c r="DCO209" s="4"/>
      <c r="DCP209" s="4"/>
      <c r="DCQ209" s="4"/>
      <c r="DCR209" s="4"/>
      <c r="DCS209" s="4"/>
      <c r="DCT209" s="4"/>
      <c r="DCU209" s="4"/>
      <c r="DCV209" s="4"/>
      <c r="DCW209" s="4"/>
      <c r="DCX209" s="4"/>
      <c r="DCY209" s="4"/>
      <c r="DCZ209" s="4"/>
      <c r="DDA209" s="4"/>
      <c r="DDB209" s="4"/>
      <c r="DDC209" s="4"/>
      <c r="DDD209" s="4"/>
      <c r="DDE209" s="4"/>
      <c r="DDF209" s="4"/>
      <c r="DDG209" s="4"/>
      <c r="DDH209" s="4"/>
      <c r="DDI209" s="4"/>
      <c r="DDJ209" s="4"/>
      <c r="DDK209" s="4"/>
      <c r="DDL209" s="4"/>
      <c r="DDM209" s="4"/>
      <c r="DDN209" s="4"/>
      <c r="DDO209" s="4"/>
      <c r="DDP209" s="4"/>
      <c r="DDQ209" s="4"/>
      <c r="DDR209" s="4"/>
      <c r="DDS209" s="4"/>
      <c r="DDT209" s="4"/>
      <c r="DDU209" s="4"/>
      <c r="DDV209" s="4"/>
      <c r="DDW209" s="4"/>
      <c r="DDX209" s="4"/>
      <c r="DDY209" s="4"/>
      <c r="DDZ209" s="4"/>
      <c r="DEA209" s="4"/>
      <c r="DEB209" s="4"/>
      <c r="DEC209" s="4"/>
      <c r="DED209" s="4"/>
      <c r="DEE209" s="4"/>
      <c r="DEF209" s="4"/>
      <c r="DEG209" s="4"/>
      <c r="DEH209" s="4"/>
      <c r="DEI209" s="4"/>
      <c r="DEJ209" s="4"/>
      <c r="DEK209" s="4"/>
      <c r="DEL209" s="4"/>
      <c r="DEM209" s="4"/>
      <c r="DEN209" s="4"/>
      <c r="DEO209" s="4"/>
      <c r="DEP209" s="4"/>
      <c r="DEQ209" s="4"/>
      <c r="DER209" s="4"/>
      <c r="DES209" s="4"/>
      <c r="DET209" s="4"/>
      <c r="DEU209" s="4"/>
      <c r="DEV209" s="4"/>
      <c r="DEW209" s="4"/>
      <c r="DEX209" s="4"/>
      <c r="DEY209" s="4"/>
      <c r="DEZ209" s="4"/>
      <c r="DFA209" s="4"/>
      <c r="DFB209" s="4"/>
      <c r="DFC209" s="4"/>
      <c r="DFD209" s="4"/>
      <c r="DFE209" s="4"/>
      <c r="DFF209" s="4"/>
      <c r="DFG209" s="4"/>
      <c r="DFH209" s="4"/>
      <c r="DFI209" s="4"/>
      <c r="DFJ209" s="4"/>
      <c r="DFK209" s="4"/>
      <c r="DFL209" s="4"/>
      <c r="DFM209" s="4"/>
      <c r="DFN209" s="4"/>
      <c r="DFO209" s="4"/>
      <c r="DFP209" s="4"/>
      <c r="DFQ209" s="4"/>
      <c r="DFR209" s="4"/>
      <c r="DFS209" s="4"/>
      <c r="DFT209" s="4"/>
      <c r="DFU209" s="4"/>
      <c r="DFV209" s="4"/>
      <c r="DFW209" s="4"/>
      <c r="DFX209" s="4"/>
      <c r="DFY209" s="4"/>
      <c r="DFZ209" s="4"/>
      <c r="DGA209" s="4"/>
      <c r="DGB209" s="4"/>
      <c r="DGC209" s="4"/>
      <c r="DGD209" s="4"/>
      <c r="DGE209" s="4"/>
      <c r="DGF209" s="4"/>
      <c r="DGG209" s="4"/>
      <c r="DGH209" s="4"/>
      <c r="DGI209" s="4"/>
      <c r="DGJ209" s="4"/>
      <c r="DGK209" s="4"/>
      <c r="DGL209" s="4"/>
      <c r="DGM209" s="4"/>
      <c r="DGN209" s="4"/>
      <c r="DGO209" s="4"/>
      <c r="DGP209" s="4"/>
      <c r="DGQ209" s="4"/>
      <c r="DGR209" s="4"/>
      <c r="DGS209" s="4"/>
      <c r="DGT209" s="4"/>
      <c r="DGU209" s="4"/>
      <c r="DGV209" s="4"/>
      <c r="DGW209" s="4"/>
      <c r="DGX209" s="4"/>
      <c r="DGY209" s="4"/>
      <c r="DGZ209" s="4"/>
      <c r="DHA209" s="4"/>
      <c r="DHB209" s="4"/>
      <c r="DHC209" s="4"/>
      <c r="DHD209" s="4"/>
      <c r="DHE209" s="4"/>
      <c r="DHF209" s="4"/>
      <c r="DHG209" s="4"/>
      <c r="DHH209" s="4"/>
      <c r="DHI209" s="4"/>
      <c r="DHJ209" s="4"/>
      <c r="DHK209" s="4"/>
      <c r="DHL209" s="4"/>
      <c r="DHM209" s="4"/>
      <c r="DHN209" s="4"/>
      <c r="DHO209" s="4"/>
      <c r="DHP209" s="4"/>
      <c r="DHQ209" s="4"/>
      <c r="DHR209" s="4"/>
      <c r="DHS209" s="4"/>
      <c r="DHT209" s="4"/>
      <c r="DHU209" s="4"/>
      <c r="DHV209" s="4"/>
      <c r="DHW209" s="4"/>
      <c r="DHX209" s="4"/>
      <c r="DHY209" s="4"/>
      <c r="DHZ209" s="4"/>
      <c r="DIA209" s="4"/>
      <c r="DIB209" s="4"/>
      <c r="DIC209" s="4"/>
      <c r="DID209" s="4"/>
      <c r="DIE209" s="4"/>
      <c r="DIF209" s="4"/>
      <c r="DIG209" s="4"/>
      <c r="DIH209" s="4"/>
      <c r="DII209" s="4"/>
      <c r="DIJ209" s="4"/>
      <c r="DIK209" s="4"/>
      <c r="DIL209" s="4"/>
      <c r="DIM209" s="4"/>
      <c r="DIN209" s="4"/>
      <c r="DIO209" s="4"/>
      <c r="DIP209" s="4"/>
      <c r="DIQ209" s="4"/>
      <c r="DIR209" s="4"/>
      <c r="DIS209" s="4"/>
      <c r="DIT209" s="4"/>
      <c r="DIU209" s="4"/>
      <c r="DIV209" s="4"/>
      <c r="DIW209" s="4"/>
      <c r="DIX209" s="4"/>
      <c r="DIY209" s="4"/>
      <c r="DIZ209" s="4"/>
      <c r="DJA209" s="4"/>
      <c r="DJB209" s="4"/>
      <c r="DJC209" s="4"/>
      <c r="DJD209" s="4"/>
      <c r="DJE209" s="4"/>
      <c r="DJF209" s="4"/>
      <c r="DJG209" s="4"/>
      <c r="DJH209" s="4"/>
      <c r="DJI209" s="4"/>
      <c r="DJJ209" s="4"/>
      <c r="DJK209" s="4"/>
      <c r="DJL209" s="4"/>
      <c r="DJM209" s="4"/>
      <c r="DJN209" s="4"/>
      <c r="DJO209" s="4"/>
      <c r="DJP209" s="4"/>
      <c r="DJQ209" s="4"/>
      <c r="DJR209" s="4"/>
      <c r="DJS209" s="4"/>
      <c r="DJT209" s="4"/>
      <c r="DJU209" s="4"/>
      <c r="DJV209" s="4"/>
      <c r="DJW209" s="4"/>
      <c r="DJX209" s="4"/>
      <c r="DJY209" s="4"/>
      <c r="DJZ209" s="4"/>
      <c r="DKA209" s="4"/>
      <c r="DKB209" s="4"/>
      <c r="DKC209" s="4"/>
      <c r="DKD209" s="4"/>
      <c r="DKE209" s="4"/>
      <c r="DKF209" s="4"/>
      <c r="DKG209" s="4"/>
      <c r="DKH209" s="4"/>
      <c r="DKI209" s="4"/>
      <c r="DKJ209" s="4"/>
      <c r="DKK209" s="4"/>
      <c r="DKL209" s="4"/>
      <c r="DKM209" s="4"/>
      <c r="DKN209" s="4"/>
      <c r="DKO209" s="4"/>
      <c r="DKP209" s="4"/>
      <c r="DKQ209" s="4"/>
      <c r="DKR209" s="4"/>
      <c r="DKS209" s="4"/>
      <c r="DKT209" s="4"/>
      <c r="DKU209" s="4"/>
      <c r="DKV209" s="4"/>
      <c r="DKW209" s="4"/>
      <c r="DKX209" s="4"/>
      <c r="DKY209" s="4"/>
      <c r="DKZ209" s="4"/>
      <c r="DLA209" s="4"/>
      <c r="DLB209" s="4"/>
      <c r="DLC209" s="4"/>
      <c r="DLD209" s="4"/>
      <c r="DLE209" s="4"/>
      <c r="DLF209" s="4"/>
      <c r="DLG209" s="4"/>
      <c r="DLH209" s="4"/>
      <c r="DLI209" s="4"/>
      <c r="DLJ209" s="4"/>
      <c r="DLK209" s="4"/>
      <c r="DLL209" s="4"/>
      <c r="DLM209" s="4"/>
      <c r="DLN209" s="4"/>
      <c r="DLO209" s="4"/>
      <c r="DLP209" s="4"/>
      <c r="DLQ209" s="4"/>
      <c r="DLR209" s="4"/>
      <c r="DLS209" s="4"/>
      <c r="DLT209" s="4"/>
      <c r="DLU209" s="4"/>
      <c r="DLV209" s="4"/>
      <c r="DLW209" s="4"/>
      <c r="DLX209" s="4"/>
      <c r="DLY209" s="4"/>
      <c r="DLZ209" s="4"/>
      <c r="DMA209" s="4"/>
      <c r="DMB209" s="4"/>
      <c r="DMC209" s="4"/>
      <c r="DMD209" s="4"/>
      <c r="DME209" s="4"/>
      <c r="DMF209" s="4"/>
      <c r="DMG209" s="4"/>
      <c r="DMH209" s="4"/>
      <c r="DMI209" s="4"/>
      <c r="DMJ209" s="4"/>
      <c r="DMK209" s="4"/>
      <c r="DML209" s="4"/>
      <c r="DMM209" s="4"/>
      <c r="DMN209" s="4"/>
      <c r="DMO209" s="4"/>
      <c r="DMP209" s="4"/>
      <c r="DMQ209" s="4"/>
      <c r="DMR209" s="4"/>
      <c r="DMS209" s="4"/>
      <c r="DMT209" s="4"/>
      <c r="DMU209" s="4"/>
      <c r="DMV209" s="4"/>
      <c r="DMW209" s="4"/>
      <c r="DMX209" s="4"/>
      <c r="DMY209" s="4"/>
      <c r="DMZ209" s="4"/>
      <c r="DNA209" s="4"/>
      <c r="DNB209" s="4"/>
      <c r="DNC209" s="4"/>
      <c r="DND209" s="4"/>
      <c r="DNE209" s="4"/>
      <c r="DNF209" s="4"/>
      <c r="DNG209" s="4"/>
      <c r="DNH209" s="4"/>
      <c r="DNI209" s="4"/>
      <c r="DNJ209" s="4"/>
      <c r="DNK209" s="4"/>
      <c r="DNL209" s="4"/>
      <c r="DNM209" s="4"/>
      <c r="DNN209" s="4"/>
      <c r="DNO209" s="4"/>
      <c r="DNP209" s="4"/>
      <c r="DNQ209" s="4"/>
      <c r="DNR209" s="4"/>
      <c r="DNS209" s="4"/>
      <c r="DNT209" s="4"/>
      <c r="DNU209" s="4"/>
      <c r="DNV209" s="4"/>
      <c r="DNW209" s="4"/>
      <c r="DNX209" s="4"/>
      <c r="DNY209" s="4"/>
      <c r="DNZ209" s="4"/>
      <c r="DOA209" s="4"/>
      <c r="DOB209" s="4"/>
      <c r="DOC209" s="4"/>
      <c r="DOD209" s="4"/>
      <c r="DOE209" s="4"/>
      <c r="DOF209" s="4"/>
      <c r="DOG209" s="4"/>
      <c r="DOH209" s="4"/>
      <c r="DOI209" s="4"/>
      <c r="DOJ209" s="4"/>
      <c r="DOK209" s="4"/>
      <c r="DOL209" s="4"/>
      <c r="DOM209" s="4"/>
      <c r="DON209" s="4"/>
      <c r="DOO209" s="4"/>
      <c r="DOP209" s="4"/>
      <c r="DOQ209" s="4"/>
      <c r="DOR209" s="4"/>
      <c r="DOS209" s="4"/>
      <c r="DOT209" s="4"/>
      <c r="DOU209" s="4"/>
      <c r="DOV209" s="4"/>
      <c r="DOW209" s="4"/>
      <c r="DOX209" s="4"/>
      <c r="DOY209" s="4"/>
      <c r="DOZ209" s="4"/>
      <c r="DPA209" s="4"/>
      <c r="DPB209" s="4"/>
      <c r="DPC209" s="4"/>
      <c r="DPD209" s="4"/>
      <c r="DPE209" s="4"/>
      <c r="DPF209" s="4"/>
      <c r="DPG209" s="4"/>
      <c r="DPH209" s="4"/>
      <c r="DPI209" s="4"/>
      <c r="DPJ209" s="4"/>
      <c r="DPK209" s="4"/>
      <c r="DPL209" s="4"/>
      <c r="DPM209" s="4"/>
      <c r="DPN209" s="4"/>
      <c r="DPO209" s="4"/>
      <c r="DPP209" s="4"/>
      <c r="DPQ209" s="4"/>
      <c r="DPR209" s="4"/>
      <c r="DPS209" s="4"/>
      <c r="DPT209" s="4"/>
      <c r="DPU209" s="4"/>
      <c r="DPV209" s="4"/>
      <c r="DPW209" s="4"/>
      <c r="DPX209" s="4"/>
      <c r="DPY209" s="4"/>
      <c r="DPZ209" s="4"/>
      <c r="DQA209" s="4"/>
      <c r="DQB209" s="4"/>
      <c r="DQC209" s="4"/>
      <c r="DQD209" s="4"/>
      <c r="DQE209" s="4"/>
      <c r="DQF209" s="4"/>
      <c r="DQG209" s="4"/>
      <c r="DQH209" s="4"/>
      <c r="DQI209" s="4"/>
      <c r="DQJ209" s="4"/>
      <c r="DQK209" s="4"/>
      <c r="DQL209" s="4"/>
      <c r="DQM209" s="4"/>
      <c r="DQN209" s="4"/>
      <c r="DQO209" s="4"/>
      <c r="DQP209" s="4"/>
      <c r="DQQ209" s="4"/>
      <c r="DQR209" s="4"/>
      <c r="DQS209" s="4"/>
      <c r="DQT209" s="4"/>
      <c r="DQU209" s="4"/>
      <c r="DQV209" s="4"/>
      <c r="DQW209" s="4"/>
      <c r="DQX209" s="4"/>
      <c r="DQY209" s="4"/>
      <c r="DQZ209" s="4"/>
      <c r="DRA209" s="4"/>
      <c r="DRB209" s="4"/>
      <c r="DRC209" s="4"/>
      <c r="DRD209" s="4"/>
      <c r="DRE209" s="4"/>
      <c r="DRF209" s="4"/>
      <c r="DRG209" s="4"/>
      <c r="DRH209" s="4"/>
      <c r="DRI209" s="4"/>
      <c r="DRJ209" s="4"/>
      <c r="DRK209" s="4"/>
      <c r="DRL209" s="4"/>
      <c r="DRM209" s="4"/>
      <c r="DRN209" s="4"/>
      <c r="DRO209" s="4"/>
      <c r="DRP209" s="4"/>
      <c r="DRQ209" s="4"/>
      <c r="DRR209" s="4"/>
      <c r="DRS209" s="4"/>
      <c r="DRT209" s="4"/>
      <c r="DRU209" s="4"/>
      <c r="DRV209" s="4"/>
      <c r="DRW209" s="4"/>
      <c r="DRX209" s="4"/>
      <c r="DRY209" s="4"/>
      <c r="DRZ209" s="4"/>
      <c r="DSA209" s="4"/>
      <c r="DSB209" s="4"/>
      <c r="DSC209" s="4"/>
      <c r="DSD209" s="4"/>
      <c r="DSE209" s="4"/>
      <c r="DSF209" s="4"/>
      <c r="DSG209" s="4"/>
      <c r="DSH209" s="4"/>
      <c r="DSI209" s="4"/>
      <c r="DSJ209" s="4"/>
      <c r="DSK209" s="4"/>
      <c r="DSL209" s="4"/>
      <c r="DSM209" s="4"/>
      <c r="DSN209" s="4"/>
      <c r="DSO209" s="4"/>
      <c r="DSP209" s="4"/>
      <c r="DSQ209" s="4"/>
      <c r="DSR209" s="4"/>
      <c r="DSS209" s="4"/>
      <c r="DST209" s="4"/>
      <c r="DSU209" s="4"/>
      <c r="DSV209" s="4"/>
      <c r="DSW209" s="4"/>
      <c r="DSX209" s="4"/>
      <c r="DSY209" s="4"/>
      <c r="DSZ209" s="4"/>
      <c r="DTA209" s="4"/>
      <c r="DTB209" s="4"/>
      <c r="DTC209" s="4"/>
      <c r="DTD209" s="4"/>
      <c r="DTE209" s="4"/>
      <c r="DTF209" s="4"/>
      <c r="DTG209" s="4"/>
      <c r="DTH209" s="4"/>
      <c r="DTI209" s="4"/>
      <c r="DTJ209" s="4"/>
      <c r="DTK209" s="4"/>
      <c r="DTL209" s="4"/>
      <c r="DTM209" s="4"/>
      <c r="DTN209" s="4"/>
      <c r="DTO209" s="4"/>
      <c r="DTP209" s="4"/>
      <c r="DTQ209" s="4"/>
      <c r="DTR209" s="4"/>
      <c r="DTS209" s="4"/>
      <c r="DTT209" s="4"/>
      <c r="DTU209" s="4"/>
      <c r="DTV209" s="4"/>
      <c r="DTW209" s="4"/>
      <c r="DTX209" s="4"/>
      <c r="DTY209" s="4"/>
      <c r="DTZ209" s="4"/>
      <c r="DUA209" s="4"/>
      <c r="DUB209" s="4"/>
      <c r="DUC209" s="4"/>
      <c r="DUD209" s="4"/>
      <c r="DUE209" s="4"/>
      <c r="DUF209" s="4"/>
      <c r="DUG209" s="4"/>
      <c r="DUH209" s="4"/>
      <c r="DUI209" s="4"/>
      <c r="DUJ209" s="4"/>
      <c r="DUK209" s="4"/>
      <c r="DUL209" s="4"/>
      <c r="DUM209" s="4"/>
      <c r="DUN209" s="4"/>
      <c r="DUO209" s="4"/>
      <c r="DUP209" s="4"/>
      <c r="DUQ209" s="4"/>
      <c r="DUR209" s="4"/>
      <c r="DUS209" s="4"/>
      <c r="DUT209" s="4"/>
      <c r="DUU209" s="4"/>
      <c r="DUV209" s="4"/>
      <c r="DUW209" s="4"/>
      <c r="DUX209" s="4"/>
      <c r="DUY209" s="4"/>
      <c r="DUZ209" s="4"/>
      <c r="DVA209" s="4"/>
      <c r="DVB209" s="4"/>
      <c r="DVC209" s="4"/>
      <c r="DVD209" s="4"/>
      <c r="DVE209" s="4"/>
      <c r="DVF209" s="4"/>
      <c r="DVG209" s="4"/>
      <c r="DVH209" s="4"/>
      <c r="DVI209" s="4"/>
      <c r="DVJ209" s="4"/>
      <c r="DVK209" s="4"/>
      <c r="DVL209" s="4"/>
      <c r="DVM209" s="4"/>
      <c r="DVN209" s="4"/>
      <c r="DVO209" s="4"/>
      <c r="DVP209" s="4"/>
      <c r="DVQ209" s="4"/>
      <c r="DVR209" s="4"/>
      <c r="DVS209" s="4"/>
      <c r="DVT209" s="4"/>
      <c r="DVU209" s="4"/>
      <c r="DVV209" s="4"/>
      <c r="DVW209" s="4"/>
      <c r="DVX209" s="4"/>
      <c r="DVY209" s="4"/>
      <c r="DVZ209" s="4"/>
      <c r="DWA209" s="4"/>
      <c r="DWB209" s="4"/>
      <c r="DWC209" s="4"/>
      <c r="DWD209" s="4"/>
      <c r="DWE209" s="4"/>
      <c r="DWF209" s="4"/>
      <c r="DWG209" s="4"/>
      <c r="DWH209" s="4"/>
      <c r="DWI209" s="4"/>
      <c r="DWJ209" s="4"/>
      <c r="DWK209" s="4"/>
      <c r="DWL209" s="4"/>
      <c r="DWM209" s="4"/>
      <c r="DWN209" s="4"/>
      <c r="DWO209" s="4"/>
      <c r="DWP209" s="4"/>
      <c r="DWQ209" s="4"/>
      <c r="DWR209" s="4"/>
      <c r="DWS209" s="4"/>
      <c r="DWT209" s="4"/>
      <c r="DWU209" s="4"/>
      <c r="DWV209" s="4"/>
      <c r="DWW209" s="4"/>
      <c r="DWX209" s="4"/>
      <c r="DWY209" s="4"/>
      <c r="DWZ209" s="4"/>
      <c r="DXA209" s="4"/>
      <c r="DXB209" s="4"/>
      <c r="DXC209" s="4"/>
      <c r="DXD209" s="4"/>
      <c r="DXE209" s="4"/>
      <c r="DXF209" s="4"/>
      <c r="DXG209" s="4"/>
      <c r="DXH209" s="4"/>
      <c r="DXI209" s="4"/>
      <c r="DXJ209" s="4"/>
      <c r="DXK209" s="4"/>
      <c r="DXL209" s="4"/>
      <c r="DXM209" s="4"/>
      <c r="DXN209" s="4"/>
      <c r="DXO209" s="4"/>
      <c r="DXP209" s="4"/>
      <c r="DXQ209" s="4"/>
      <c r="DXR209" s="4"/>
      <c r="DXS209" s="4"/>
      <c r="DXT209" s="4"/>
      <c r="DXU209" s="4"/>
      <c r="DXV209" s="4"/>
      <c r="DXW209" s="4"/>
      <c r="DXX209" s="4"/>
      <c r="DXY209" s="4"/>
      <c r="DXZ209" s="4"/>
      <c r="DYA209" s="4"/>
      <c r="DYB209" s="4"/>
      <c r="DYC209" s="4"/>
      <c r="DYD209" s="4"/>
      <c r="DYE209" s="4"/>
      <c r="DYF209" s="4"/>
      <c r="DYG209" s="4"/>
      <c r="DYH209" s="4"/>
      <c r="DYI209" s="4"/>
      <c r="DYJ209" s="4"/>
      <c r="DYK209" s="4"/>
      <c r="DYL209" s="4"/>
      <c r="DYM209" s="4"/>
      <c r="DYN209" s="4"/>
      <c r="DYO209" s="4"/>
      <c r="DYP209" s="4"/>
      <c r="DYQ209" s="4"/>
      <c r="DYR209" s="4"/>
      <c r="DYS209" s="4"/>
      <c r="DYT209" s="4"/>
      <c r="DYU209" s="4"/>
      <c r="DYV209" s="4"/>
      <c r="DYW209" s="4"/>
      <c r="DYX209" s="4"/>
      <c r="DYY209" s="4"/>
      <c r="DYZ209" s="4"/>
      <c r="DZA209" s="4"/>
      <c r="DZB209" s="4"/>
      <c r="DZC209" s="4"/>
      <c r="DZD209" s="4"/>
      <c r="DZE209" s="4"/>
      <c r="DZF209" s="4"/>
      <c r="DZG209" s="4"/>
      <c r="DZH209" s="4"/>
      <c r="DZI209" s="4"/>
      <c r="DZJ209" s="4"/>
      <c r="DZK209" s="4"/>
      <c r="DZL209" s="4"/>
      <c r="DZM209" s="4"/>
      <c r="DZN209" s="4"/>
      <c r="DZO209" s="4"/>
      <c r="DZP209" s="4"/>
      <c r="DZQ209" s="4"/>
      <c r="DZR209" s="4"/>
      <c r="DZS209" s="4"/>
      <c r="DZT209" s="4"/>
      <c r="DZU209" s="4"/>
      <c r="DZV209" s="4"/>
      <c r="DZW209" s="4"/>
      <c r="DZX209" s="4"/>
      <c r="DZY209" s="4"/>
      <c r="DZZ209" s="4"/>
      <c r="EAA209" s="4"/>
      <c r="EAB209" s="4"/>
      <c r="EAC209" s="4"/>
      <c r="EAD209" s="4"/>
      <c r="EAE209" s="4"/>
      <c r="EAF209" s="4"/>
      <c r="EAG209" s="4"/>
      <c r="EAH209" s="4"/>
      <c r="EAI209" s="4"/>
      <c r="EAJ209" s="4"/>
      <c r="EAK209" s="4"/>
      <c r="EAL209" s="4"/>
      <c r="EAM209" s="4"/>
      <c r="EAN209" s="4"/>
      <c r="EAO209" s="4"/>
      <c r="EAP209" s="4"/>
      <c r="EAQ209" s="4"/>
      <c r="EAR209" s="4"/>
      <c r="EAS209" s="4"/>
      <c r="EAT209" s="4"/>
      <c r="EAU209" s="4"/>
      <c r="EAV209" s="4"/>
      <c r="EAW209" s="4"/>
      <c r="EAX209" s="4"/>
      <c r="EAY209" s="4"/>
      <c r="EAZ209" s="4"/>
      <c r="EBA209" s="4"/>
      <c r="EBB209" s="4"/>
      <c r="EBC209" s="4"/>
      <c r="EBD209" s="4"/>
      <c r="EBE209" s="4"/>
      <c r="EBF209" s="4"/>
      <c r="EBG209" s="4"/>
      <c r="EBH209" s="4"/>
      <c r="EBI209" s="4"/>
      <c r="EBJ209" s="4"/>
      <c r="EBK209" s="4"/>
      <c r="EBL209" s="4"/>
      <c r="EBM209" s="4"/>
      <c r="EBN209" s="4"/>
      <c r="EBO209" s="4"/>
      <c r="EBP209" s="4"/>
      <c r="EBQ209" s="4"/>
      <c r="EBR209" s="4"/>
      <c r="EBS209" s="4"/>
      <c r="EBT209" s="4"/>
      <c r="EBU209" s="4"/>
      <c r="EBV209" s="4"/>
      <c r="EBW209" s="4"/>
      <c r="EBX209" s="4"/>
      <c r="EBY209" s="4"/>
      <c r="EBZ209" s="4"/>
      <c r="ECA209" s="4"/>
      <c r="ECB209" s="4"/>
      <c r="ECC209" s="4"/>
      <c r="ECD209" s="4"/>
      <c r="ECE209" s="4"/>
      <c r="ECF209" s="4"/>
      <c r="ECG209" s="4"/>
      <c r="ECH209" s="4"/>
      <c r="ECI209" s="4"/>
      <c r="ECJ209" s="4"/>
      <c r="ECK209" s="4"/>
      <c r="ECL209" s="4"/>
      <c r="ECM209" s="4"/>
      <c r="ECN209" s="4"/>
      <c r="ECO209" s="4"/>
      <c r="ECP209" s="4"/>
      <c r="ECQ209" s="4"/>
      <c r="ECR209" s="4"/>
      <c r="ECS209" s="4"/>
      <c r="ECT209" s="4"/>
      <c r="ECU209" s="4"/>
      <c r="ECV209" s="4"/>
      <c r="ECW209" s="4"/>
      <c r="ECX209" s="4"/>
      <c r="ECY209" s="4"/>
      <c r="ECZ209" s="4"/>
      <c r="EDA209" s="4"/>
      <c r="EDB209" s="4"/>
      <c r="EDC209" s="4"/>
      <c r="EDD209" s="4"/>
      <c r="EDE209" s="4"/>
      <c r="EDF209" s="4"/>
      <c r="EDG209" s="4"/>
      <c r="EDH209" s="4"/>
      <c r="EDI209" s="4"/>
      <c r="EDJ209" s="4"/>
      <c r="EDK209" s="4"/>
      <c r="EDL209" s="4"/>
      <c r="EDM209" s="4"/>
      <c r="EDN209" s="4"/>
      <c r="EDO209" s="4"/>
      <c r="EDP209" s="4"/>
      <c r="EDQ209" s="4"/>
      <c r="EDR209" s="4"/>
      <c r="EDS209" s="4"/>
      <c r="EDT209" s="4"/>
      <c r="EDU209" s="4"/>
      <c r="EDV209" s="4"/>
      <c r="EDW209" s="4"/>
      <c r="EDX209" s="4"/>
      <c r="EDY209" s="4"/>
      <c r="EDZ209" s="4"/>
      <c r="EEA209" s="4"/>
      <c r="EEB209" s="4"/>
      <c r="EEC209" s="4"/>
      <c r="EED209" s="4"/>
      <c r="EEE209" s="4"/>
      <c r="EEF209" s="4"/>
      <c r="EEG209" s="4"/>
      <c r="EEH209" s="4"/>
      <c r="EEI209" s="4"/>
      <c r="EEJ209" s="4"/>
      <c r="EEK209" s="4"/>
      <c r="EEL209" s="4"/>
      <c r="EEM209" s="4"/>
      <c r="EEN209" s="4"/>
      <c r="EEO209" s="4"/>
      <c r="EEP209" s="4"/>
      <c r="EEQ209" s="4"/>
      <c r="EER209" s="4"/>
      <c r="EES209" s="4"/>
      <c r="EET209" s="4"/>
      <c r="EEU209" s="4"/>
      <c r="EEV209" s="4"/>
      <c r="EEW209" s="4"/>
      <c r="EEX209" s="4"/>
      <c r="EEY209" s="4"/>
      <c r="EEZ209" s="4"/>
      <c r="EFA209" s="4"/>
      <c r="EFB209" s="4"/>
      <c r="EFC209" s="4"/>
      <c r="EFD209" s="4"/>
      <c r="EFE209" s="4"/>
      <c r="EFF209" s="4"/>
      <c r="EFG209" s="4"/>
      <c r="EFH209" s="4"/>
      <c r="EFI209" s="4"/>
      <c r="EFJ209" s="4"/>
      <c r="EFK209" s="4"/>
      <c r="EFL209" s="4"/>
      <c r="EFM209" s="4"/>
      <c r="EFN209" s="4"/>
      <c r="EFO209" s="4"/>
      <c r="EFP209" s="4"/>
      <c r="EFQ209" s="4"/>
      <c r="EFR209" s="4"/>
      <c r="EFS209" s="4"/>
      <c r="EFT209" s="4"/>
      <c r="EFU209" s="4"/>
      <c r="EFV209" s="4"/>
      <c r="EFW209" s="4"/>
      <c r="EFX209" s="4"/>
      <c r="EFY209" s="4"/>
      <c r="EFZ209" s="4"/>
      <c r="EGA209" s="4"/>
      <c r="EGB209" s="4"/>
      <c r="EGC209" s="4"/>
      <c r="EGD209" s="4"/>
      <c r="EGE209" s="4"/>
      <c r="EGF209" s="4"/>
      <c r="EGG209" s="4"/>
      <c r="EGH209" s="4"/>
      <c r="EGI209" s="4"/>
      <c r="EGJ209" s="4"/>
      <c r="EGK209" s="4"/>
      <c r="EGL209" s="4"/>
      <c r="EGM209" s="4"/>
      <c r="EGN209" s="4"/>
      <c r="EGO209" s="4"/>
      <c r="EGP209" s="4"/>
      <c r="EGQ209" s="4"/>
      <c r="EGR209" s="4"/>
      <c r="EGS209" s="4"/>
      <c r="EGT209" s="4"/>
      <c r="EGU209" s="4"/>
      <c r="EGV209" s="4"/>
      <c r="EGW209" s="4"/>
      <c r="EGX209" s="4"/>
      <c r="EGY209" s="4"/>
      <c r="EGZ209" s="4"/>
      <c r="EHA209" s="4"/>
      <c r="EHB209" s="4"/>
      <c r="EHC209" s="4"/>
      <c r="EHD209" s="4"/>
      <c r="EHE209" s="4"/>
      <c r="EHF209" s="4"/>
      <c r="EHG209" s="4"/>
      <c r="EHH209" s="4"/>
      <c r="EHI209" s="4"/>
      <c r="EHJ209" s="4"/>
      <c r="EHK209" s="4"/>
      <c r="EHL209" s="4"/>
      <c r="EHM209" s="4"/>
      <c r="EHN209" s="4"/>
      <c r="EHO209" s="4"/>
      <c r="EHP209" s="4"/>
      <c r="EHQ209" s="4"/>
      <c r="EHR209" s="4"/>
      <c r="EHS209" s="4"/>
      <c r="EHT209" s="4"/>
      <c r="EHU209" s="4"/>
      <c r="EHV209" s="4"/>
      <c r="EHW209" s="4"/>
      <c r="EHX209" s="4"/>
      <c r="EHY209" s="4"/>
      <c r="EHZ209" s="4"/>
      <c r="EIA209" s="4"/>
      <c r="EIB209" s="4"/>
      <c r="EIC209" s="4"/>
      <c r="EID209" s="4"/>
      <c r="EIE209" s="4"/>
      <c r="EIF209" s="4"/>
      <c r="EIG209" s="4"/>
      <c r="EIH209" s="4"/>
      <c r="EII209" s="4"/>
      <c r="EIJ209" s="4"/>
      <c r="EIK209" s="4"/>
      <c r="EIL209" s="4"/>
      <c r="EIM209" s="4"/>
      <c r="EIN209" s="4"/>
      <c r="EIO209" s="4"/>
      <c r="EIP209" s="4"/>
      <c r="EIQ209" s="4"/>
      <c r="EIR209" s="4"/>
      <c r="EIS209" s="4"/>
      <c r="EIT209" s="4"/>
      <c r="EIU209" s="4"/>
      <c r="EIV209" s="4"/>
      <c r="EIW209" s="4"/>
      <c r="EIX209" s="4"/>
      <c r="EIY209" s="4"/>
      <c r="EIZ209" s="4"/>
      <c r="EJA209" s="4"/>
      <c r="EJB209" s="4"/>
      <c r="EJC209" s="4"/>
      <c r="EJD209" s="4"/>
      <c r="EJE209" s="4"/>
      <c r="EJF209" s="4"/>
      <c r="EJG209" s="4"/>
      <c r="EJH209" s="4"/>
      <c r="EJI209" s="4"/>
      <c r="EJJ209" s="4"/>
      <c r="EJK209" s="4"/>
      <c r="EJL209" s="4"/>
      <c r="EJM209" s="4"/>
      <c r="EJN209" s="4"/>
      <c r="EJO209" s="4"/>
      <c r="EJP209" s="4"/>
      <c r="EJQ209" s="4"/>
      <c r="EJR209" s="4"/>
      <c r="EJS209" s="4"/>
      <c r="EJT209" s="4"/>
      <c r="EJU209" s="4"/>
      <c r="EJV209" s="4"/>
      <c r="EJW209" s="4"/>
      <c r="EJX209" s="4"/>
      <c r="EJY209" s="4"/>
      <c r="EJZ209" s="4"/>
      <c r="EKA209" s="4"/>
      <c r="EKB209" s="4"/>
      <c r="EKC209" s="4"/>
      <c r="EKD209" s="4"/>
      <c r="EKE209" s="4"/>
      <c r="EKF209" s="4"/>
      <c r="EKG209" s="4"/>
      <c r="EKH209" s="4"/>
      <c r="EKI209" s="4"/>
      <c r="EKJ209" s="4"/>
      <c r="EKK209" s="4"/>
      <c r="EKL209" s="4"/>
      <c r="EKM209" s="4"/>
      <c r="EKN209" s="4"/>
      <c r="EKO209" s="4"/>
      <c r="EKP209" s="4"/>
      <c r="EKQ209" s="4"/>
      <c r="EKR209" s="4"/>
      <c r="EKS209" s="4"/>
      <c r="EKT209" s="4"/>
      <c r="EKU209" s="4"/>
      <c r="EKV209" s="4"/>
      <c r="EKW209" s="4"/>
      <c r="EKX209" s="4"/>
      <c r="EKY209" s="4"/>
      <c r="EKZ209" s="4"/>
      <c r="ELA209" s="4"/>
      <c r="ELB209" s="4"/>
      <c r="ELC209" s="4"/>
      <c r="ELD209" s="4"/>
      <c r="ELE209" s="4"/>
      <c r="ELF209" s="4"/>
      <c r="ELG209" s="4"/>
      <c r="ELH209" s="4"/>
      <c r="ELI209" s="4"/>
      <c r="ELJ209" s="4"/>
      <c r="ELK209" s="4"/>
      <c r="ELL209" s="4"/>
      <c r="ELM209" s="4"/>
      <c r="ELN209" s="4"/>
      <c r="ELO209" s="4"/>
      <c r="ELP209" s="4"/>
      <c r="ELQ209" s="4"/>
      <c r="ELR209" s="4"/>
      <c r="ELS209" s="4"/>
      <c r="ELT209" s="4"/>
      <c r="ELU209" s="4"/>
      <c r="ELV209" s="4"/>
      <c r="ELW209" s="4"/>
      <c r="ELX209" s="4"/>
      <c r="ELY209" s="4"/>
      <c r="ELZ209" s="4"/>
      <c r="EMA209" s="4"/>
      <c r="EMB209" s="4"/>
      <c r="EMC209" s="4"/>
      <c r="EMD209" s="4"/>
      <c r="EME209" s="4"/>
      <c r="EMF209" s="4"/>
      <c r="EMG209" s="4"/>
      <c r="EMH209" s="4"/>
      <c r="EMI209" s="4"/>
      <c r="EMJ209" s="4"/>
      <c r="EMK209" s="4"/>
      <c r="EML209" s="4"/>
      <c r="EMM209" s="4"/>
      <c r="EMN209" s="4"/>
      <c r="EMO209" s="4"/>
      <c r="EMP209" s="4"/>
      <c r="EMQ209" s="4"/>
      <c r="EMR209" s="4"/>
      <c r="EMS209" s="4"/>
      <c r="EMT209" s="4"/>
      <c r="EMU209" s="4"/>
      <c r="EMV209" s="4"/>
      <c r="EMW209" s="4"/>
      <c r="EMX209" s="4"/>
      <c r="EMY209" s="4"/>
      <c r="EMZ209" s="4"/>
      <c r="ENA209" s="4"/>
      <c r="ENB209" s="4"/>
      <c r="ENC209" s="4"/>
      <c r="END209" s="4"/>
      <c r="ENE209" s="4"/>
      <c r="ENF209" s="4"/>
      <c r="ENG209" s="4"/>
      <c r="ENH209" s="4"/>
      <c r="ENI209" s="4"/>
      <c r="ENJ209" s="4"/>
      <c r="ENK209" s="4"/>
      <c r="ENL209" s="4"/>
      <c r="ENM209" s="4"/>
      <c r="ENN209" s="4"/>
      <c r="ENO209" s="4"/>
      <c r="ENP209" s="4"/>
      <c r="ENQ209" s="4"/>
      <c r="ENR209" s="4"/>
      <c r="ENS209" s="4"/>
      <c r="ENT209" s="4"/>
      <c r="ENU209" s="4"/>
      <c r="ENV209" s="4"/>
      <c r="ENW209" s="4"/>
      <c r="ENX209" s="4"/>
      <c r="ENY209" s="4"/>
      <c r="ENZ209" s="4"/>
      <c r="EOA209" s="4"/>
      <c r="EOB209" s="4"/>
      <c r="EOC209" s="4"/>
      <c r="EOD209" s="4"/>
      <c r="EOE209" s="4"/>
      <c r="EOF209" s="4"/>
      <c r="EOG209" s="4"/>
      <c r="EOH209" s="4"/>
      <c r="EOI209" s="4"/>
      <c r="EOJ209" s="4"/>
      <c r="EOK209" s="4"/>
      <c r="EOL209" s="4"/>
      <c r="EOM209" s="4"/>
      <c r="EON209" s="4"/>
      <c r="EOO209" s="4"/>
      <c r="EOP209" s="4"/>
      <c r="EOQ209" s="4"/>
      <c r="EOR209" s="4"/>
      <c r="EOS209" s="4"/>
      <c r="EOT209" s="4"/>
      <c r="EOU209" s="4"/>
      <c r="EOV209" s="4"/>
      <c r="EOW209" s="4"/>
      <c r="EOX209" s="4"/>
      <c r="EOY209" s="4"/>
      <c r="EOZ209" s="4"/>
      <c r="EPA209" s="4"/>
      <c r="EPB209" s="4"/>
      <c r="EPC209" s="4"/>
      <c r="EPD209" s="4"/>
      <c r="EPE209" s="4"/>
      <c r="EPF209" s="4"/>
      <c r="EPG209" s="4"/>
      <c r="EPH209" s="4"/>
      <c r="EPI209" s="4"/>
      <c r="EPJ209" s="4"/>
      <c r="EPK209" s="4"/>
      <c r="EPL209" s="4"/>
      <c r="EPM209" s="4"/>
      <c r="EPN209" s="4"/>
      <c r="EPO209" s="4"/>
      <c r="EPP209" s="4"/>
      <c r="EPQ209" s="4"/>
      <c r="EPR209" s="4"/>
      <c r="EPS209" s="4"/>
      <c r="EPT209" s="4"/>
      <c r="EPU209" s="4"/>
      <c r="EPV209" s="4"/>
      <c r="EPW209" s="4"/>
      <c r="EPX209" s="4"/>
      <c r="EPY209" s="4"/>
      <c r="EPZ209" s="4"/>
      <c r="EQA209" s="4"/>
      <c r="EQB209" s="4"/>
      <c r="EQC209" s="4"/>
      <c r="EQD209" s="4"/>
      <c r="EQE209" s="4"/>
      <c r="EQF209" s="4"/>
      <c r="EQG209" s="4"/>
      <c r="EQH209" s="4"/>
      <c r="EQI209" s="4"/>
      <c r="EQJ209" s="4"/>
      <c r="EQK209" s="4"/>
      <c r="EQL209" s="4"/>
      <c r="EQM209" s="4"/>
      <c r="EQN209" s="4"/>
      <c r="EQO209" s="4"/>
      <c r="EQP209" s="4"/>
      <c r="EQQ209" s="4"/>
      <c r="EQR209" s="4"/>
      <c r="EQS209" s="4"/>
      <c r="EQT209" s="4"/>
      <c r="EQU209" s="4"/>
      <c r="EQV209" s="4"/>
      <c r="EQW209" s="4"/>
      <c r="EQX209" s="4"/>
      <c r="EQY209" s="4"/>
      <c r="EQZ209" s="4"/>
      <c r="ERA209" s="4"/>
      <c r="ERB209" s="4"/>
      <c r="ERC209" s="4"/>
      <c r="ERD209" s="4"/>
      <c r="ERE209" s="4"/>
      <c r="ERF209" s="4"/>
      <c r="ERG209" s="4"/>
      <c r="ERH209" s="4"/>
      <c r="ERI209" s="4"/>
      <c r="ERJ209" s="4"/>
      <c r="ERK209" s="4"/>
      <c r="ERL209" s="4"/>
      <c r="ERM209" s="4"/>
      <c r="ERN209" s="4"/>
      <c r="ERO209" s="4"/>
      <c r="ERP209" s="4"/>
      <c r="ERQ209" s="4"/>
      <c r="ERR209" s="4"/>
      <c r="ERS209" s="4"/>
      <c r="ERT209" s="4"/>
      <c r="ERU209" s="4"/>
      <c r="ERV209" s="4"/>
      <c r="ERW209" s="4"/>
      <c r="ERX209" s="4"/>
      <c r="ERY209" s="4"/>
      <c r="ERZ209" s="4"/>
      <c r="ESA209" s="4"/>
      <c r="ESB209" s="4"/>
      <c r="ESC209" s="4"/>
      <c r="ESD209" s="4"/>
      <c r="ESE209" s="4"/>
      <c r="ESF209" s="4"/>
      <c r="ESG209" s="4"/>
      <c r="ESH209" s="4"/>
      <c r="ESI209" s="4"/>
      <c r="ESJ209" s="4"/>
      <c r="ESK209" s="4"/>
      <c r="ESL209" s="4"/>
      <c r="ESM209" s="4"/>
      <c r="ESN209" s="4"/>
      <c r="ESO209" s="4"/>
      <c r="ESP209" s="4"/>
      <c r="ESQ209" s="4"/>
      <c r="ESR209" s="4"/>
      <c r="ESS209" s="4"/>
      <c r="EST209" s="4"/>
      <c r="ESU209" s="4"/>
      <c r="ESV209" s="4"/>
      <c r="ESW209" s="4"/>
      <c r="ESX209" s="4"/>
      <c r="ESY209" s="4"/>
      <c r="ESZ209" s="4"/>
      <c r="ETA209" s="4"/>
      <c r="ETB209" s="4"/>
      <c r="ETC209" s="4"/>
      <c r="ETD209" s="4"/>
      <c r="ETE209" s="4"/>
      <c r="ETF209" s="4"/>
      <c r="ETG209" s="4"/>
      <c r="ETH209" s="4"/>
      <c r="ETI209" s="4"/>
      <c r="ETJ209" s="4"/>
      <c r="ETK209" s="4"/>
      <c r="ETL209" s="4"/>
      <c r="ETM209" s="4"/>
      <c r="ETN209" s="4"/>
      <c r="ETO209" s="4"/>
      <c r="ETP209" s="4"/>
      <c r="ETQ209" s="4"/>
      <c r="ETR209" s="4"/>
      <c r="ETS209" s="4"/>
      <c r="ETT209" s="4"/>
      <c r="ETU209" s="4"/>
      <c r="ETV209" s="4"/>
      <c r="ETW209" s="4"/>
      <c r="ETX209" s="4"/>
      <c r="ETY209" s="4"/>
      <c r="ETZ209" s="4"/>
      <c r="EUA209" s="4"/>
      <c r="EUB209" s="4"/>
      <c r="EUC209" s="4"/>
      <c r="EUD209" s="4"/>
      <c r="EUE209" s="4"/>
      <c r="EUF209" s="4"/>
      <c r="EUG209" s="4"/>
      <c r="EUH209" s="4"/>
      <c r="EUI209" s="4"/>
      <c r="EUJ209" s="4"/>
      <c r="EUK209" s="4"/>
      <c r="EUL209" s="4"/>
      <c r="EUM209" s="4"/>
      <c r="EUN209" s="4"/>
      <c r="EUO209" s="4"/>
      <c r="EUP209" s="4"/>
      <c r="EUQ209" s="4"/>
      <c r="EUR209" s="4"/>
      <c r="EUS209" s="4"/>
      <c r="EUT209" s="4"/>
      <c r="EUU209" s="4"/>
      <c r="EUV209" s="4"/>
      <c r="EUW209" s="4"/>
      <c r="EUX209" s="4"/>
      <c r="EUY209" s="4"/>
      <c r="EUZ209" s="4"/>
      <c r="EVA209" s="4"/>
      <c r="EVB209" s="4"/>
      <c r="EVC209" s="4"/>
      <c r="EVD209" s="4"/>
      <c r="EVE209" s="4"/>
      <c r="EVF209" s="4"/>
      <c r="EVG209" s="4"/>
      <c r="EVH209" s="4"/>
      <c r="EVI209" s="4"/>
      <c r="EVJ209" s="4"/>
      <c r="EVK209" s="4"/>
      <c r="EVL209" s="4"/>
      <c r="EVM209" s="4"/>
      <c r="EVN209" s="4"/>
      <c r="EVO209" s="4"/>
      <c r="EVP209" s="4"/>
      <c r="EVQ209" s="4"/>
      <c r="EVR209" s="4"/>
      <c r="EVS209" s="4"/>
      <c r="EVT209" s="4"/>
      <c r="EVU209" s="4"/>
      <c r="EVV209" s="4"/>
      <c r="EVW209" s="4"/>
      <c r="EVX209" s="4"/>
      <c r="EVY209" s="4"/>
      <c r="EVZ209" s="4"/>
      <c r="EWA209" s="4"/>
      <c r="EWB209" s="4"/>
      <c r="EWC209" s="4"/>
      <c r="EWD209" s="4"/>
      <c r="EWE209" s="4"/>
      <c r="EWF209" s="4"/>
      <c r="EWG209" s="4"/>
      <c r="EWH209" s="4"/>
      <c r="EWI209" s="4"/>
      <c r="EWJ209" s="4"/>
      <c r="EWK209" s="4"/>
      <c r="EWL209" s="4"/>
      <c r="EWM209" s="4"/>
      <c r="EWN209" s="4"/>
      <c r="EWO209" s="4"/>
      <c r="EWP209" s="4"/>
      <c r="EWQ209" s="4"/>
      <c r="EWR209" s="4"/>
      <c r="EWS209" s="4"/>
      <c r="EWT209" s="4"/>
      <c r="EWU209" s="4"/>
      <c r="EWV209" s="4"/>
      <c r="EWW209" s="4"/>
      <c r="EWX209" s="4"/>
      <c r="EWY209" s="4"/>
      <c r="EWZ209" s="4"/>
      <c r="EXA209" s="4"/>
      <c r="EXB209" s="4"/>
      <c r="EXC209" s="4"/>
      <c r="EXD209" s="4"/>
      <c r="EXE209" s="4"/>
      <c r="EXF209" s="4"/>
      <c r="EXG209" s="4"/>
      <c r="EXH209" s="4"/>
      <c r="EXI209" s="4"/>
      <c r="EXJ209" s="4"/>
      <c r="EXK209" s="4"/>
      <c r="EXL209" s="4"/>
      <c r="EXM209" s="4"/>
      <c r="EXN209" s="4"/>
      <c r="EXO209" s="4"/>
      <c r="EXP209" s="4"/>
      <c r="EXQ209" s="4"/>
      <c r="EXR209" s="4"/>
      <c r="EXS209" s="4"/>
      <c r="EXT209" s="4"/>
      <c r="EXU209" s="4"/>
      <c r="EXV209" s="4"/>
      <c r="EXW209" s="4"/>
      <c r="EXX209" s="4"/>
      <c r="EXY209" s="4"/>
      <c r="EXZ209" s="4"/>
      <c r="EYA209" s="4"/>
      <c r="EYB209" s="4"/>
      <c r="EYC209" s="4"/>
      <c r="EYD209" s="4"/>
      <c r="EYE209" s="4"/>
      <c r="EYF209" s="4"/>
      <c r="EYG209" s="4"/>
      <c r="EYH209" s="4"/>
      <c r="EYI209" s="4"/>
      <c r="EYJ209" s="4"/>
      <c r="EYK209" s="4"/>
      <c r="EYL209" s="4"/>
      <c r="EYM209" s="4"/>
      <c r="EYN209" s="4"/>
      <c r="EYO209" s="4"/>
      <c r="EYP209" s="4"/>
      <c r="EYQ209" s="4"/>
      <c r="EYR209" s="4"/>
      <c r="EYS209" s="4"/>
      <c r="EYT209" s="4"/>
      <c r="EYU209" s="4"/>
      <c r="EYV209" s="4"/>
      <c r="EYW209" s="4"/>
      <c r="EYX209" s="4"/>
      <c r="EYY209" s="4"/>
      <c r="EYZ209" s="4"/>
      <c r="EZA209" s="4"/>
      <c r="EZB209" s="4"/>
      <c r="EZC209" s="4"/>
      <c r="EZD209" s="4"/>
      <c r="EZE209" s="4"/>
      <c r="EZF209" s="4"/>
      <c r="EZG209" s="4"/>
      <c r="EZH209" s="4"/>
      <c r="EZI209" s="4"/>
      <c r="EZJ209" s="4"/>
      <c r="EZK209" s="4"/>
      <c r="EZL209" s="4"/>
      <c r="EZM209" s="4"/>
      <c r="EZN209" s="4"/>
      <c r="EZO209" s="4"/>
      <c r="EZP209" s="4"/>
      <c r="EZQ209" s="4"/>
      <c r="EZR209" s="4"/>
      <c r="EZS209" s="4"/>
      <c r="EZT209" s="4"/>
      <c r="EZU209" s="4"/>
      <c r="EZV209" s="4"/>
      <c r="EZW209" s="4"/>
      <c r="EZX209" s="4"/>
      <c r="EZY209" s="4"/>
      <c r="EZZ209" s="4"/>
      <c r="FAA209" s="4"/>
      <c r="FAB209" s="4"/>
      <c r="FAC209" s="4"/>
      <c r="FAD209" s="4"/>
      <c r="FAE209" s="4"/>
      <c r="FAF209" s="4"/>
      <c r="FAG209" s="4"/>
      <c r="FAH209" s="4"/>
      <c r="FAI209" s="4"/>
      <c r="FAJ209" s="4"/>
      <c r="FAK209" s="4"/>
      <c r="FAL209" s="4"/>
      <c r="FAM209" s="4"/>
      <c r="FAN209" s="4"/>
      <c r="FAO209" s="4"/>
      <c r="FAP209" s="4"/>
      <c r="FAQ209" s="4"/>
      <c r="FAR209" s="4"/>
      <c r="FAS209" s="4"/>
      <c r="FAT209" s="4"/>
      <c r="FAU209" s="4"/>
      <c r="FAV209" s="4"/>
      <c r="FAW209" s="4"/>
      <c r="FAX209" s="4"/>
      <c r="FAY209" s="4"/>
      <c r="FAZ209" s="4"/>
      <c r="FBA209" s="4"/>
      <c r="FBB209" s="4"/>
      <c r="FBC209" s="4"/>
      <c r="FBD209" s="4"/>
      <c r="FBE209" s="4"/>
      <c r="FBF209" s="4"/>
      <c r="FBG209" s="4"/>
      <c r="FBH209" s="4"/>
      <c r="FBI209" s="4"/>
      <c r="FBJ209" s="4"/>
      <c r="FBK209" s="4"/>
      <c r="FBL209" s="4"/>
      <c r="FBM209" s="4"/>
      <c r="FBN209" s="4"/>
      <c r="FBO209" s="4"/>
      <c r="FBP209" s="4"/>
      <c r="FBQ209" s="4"/>
      <c r="FBR209" s="4"/>
      <c r="FBS209" s="4"/>
      <c r="FBT209" s="4"/>
      <c r="FBU209" s="4"/>
      <c r="FBV209" s="4"/>
      <c r="FBW209" s="4"/>
      <c r="FBX209" s="4"/>
      <c r="FBY209" s="4"/>
      <c r="FBZ209" s="4"/>
      <c r="FCA209" s="4"/>
      <c r="FCB209" s="4"/>
      <c r="FCC209" s="4"/>
      <c r="FCD209" s="4"/>
      <c r="FCE209" s="4"/>
      <c r="FCF209" s="4"/>
      <c r="FCG209" s="4"/>
      <c r="FCH209" s="4"/>
      <c r="FCI209" s="4"/>
      <c r="FCJ209" s="4"/>
      <c r="FCK209" s="4"/>
      <c r="FCL209" s="4"/>
      <c r="FCM209" s="4"/>
      <c r="FCN209" s="4"/>
      <c r="FCO209" s="4"/>
      <c r="FCP209" s="4"/>
      <c r="FCQ209" s="4"/>
      <c r="FCR209" s="4"/>
      <c r="FCS209" s="4"/>
      <c r="FCT209" s="4"/>
      <c r="FCU209" s="4"/>
      <c r="FCV209" s="4"/>
      <c r="FCW209" s="4"/>
      <c r="FCX209" s="4"/>
      <c r="FCY209" s="4"/>
      <c r="FCZ209" s="4"/>
      <c r="FDA209" s="4"/>
      <c r="FDB209" s="4"/>
      <c r="FDC209" s="4"/>
      <c r="FDD209" s="4"/>
      <c r="FDE209" s="4"/>
      <c r="FDF209" s="4"/>
      <c r="FDG209" s="4"/>
      <c r="FDH209" s="4"/>
      <c r="FDI209" s="4"/>
      <c r="FDJ209" s="4"/>
      <c r="FDK209" s="4"/>
      <c r="FDL209" s="4"/>
      <c r="FDM209" s="4"/>
      <c r="FDN209" s="4"/>
      <c r="FDO209" s="4"/>
      <c r="FDP209" s="4"/>
      <c r="FDQ209" s="4"/>
      <c r="FDR209" s="4"/>
      <c r="FDS209" s="4"/>
      <c r="FDT209" s="4"/>
      <c r="FDU209" s="4"/>
      <c r="FDV209" s="4"/>
      <c r="FDW209" s="4"/>
      <c r="FDX209" s="4"/>
      <c r="FDY209" s="4"/>
      <c r="FDZ209" s="4"/>
      <c r="FEA209" s="4"/>
      <c r="FEB209" s="4"/>
      <c r="FEC209" s="4"/>
      <c r="FED209" s="4"/>
      <c r="FEE209" s="4"/>
      <c r="FEF209" s="4"/>
      <c r="FEG209" s="4"/>
      <c r="FEH209" s="4"/>
      <c r="FEI209" s="4"/>
      <c r="FEJ209" s="4"/>
      <c r="FEK209" s="4"/>
      <c r="FEL209" s="4"/>
      <c r="FEM209" s="4"/>
      <c r="FEN209" s="4"/>
      <c r="FEO209" s="4"/>
      <c r="FEP209" s="4"/>
      <c r="FEQ209" s="4"/>
      <c r="FER209" s="4"/>
      <c r="FES209" s="4"/>
      <c r="FET209" s="4"/>
      <c r="FEU209" s="4"/>
      <c r="FEV209" s="4"/>
      <c r="FEW209" s="4"/>
      <c r="FEX209" s="4"/>
      <c r="FEY209" s="4"/>
      <c r="FEZ209" s="4"/>
      <c r="FFA209" s="4"/>
      <c r="FFB209" s="4"/>
      <c r="FFC209" s="4"/>
      <c r="FFD209" s="4"/>
      <c r="FFE209" s="4"/>
      <c r="FFF209" s="4"/>
      <c r="FFG209" s="4"/>
      <c r="FFH209" s="4"/>
      <c r="FFI209" s="4"/>
      <c r="FFJ209" s="4"/>
      <c r="FFK209" s="4"/>
      <c r="FFL209" s="4"/>
      <c r="FFM209" s="4"/>
      <c r="FFN209" s="4"/>
      <c r="FFO209" s="4"/>
      <c r="FFP209" s="4"/>
      <c r="FFQ209" s="4"/>
      <c r="FFR209" s="4"/>
      <c r="FFS209" s="4"/>
      <c r="FFT209" s="4"/>
      <c r="FFU209" s="4"/>
      <c r="FFV209" s="4"/>
      <c r="FFW209" s="4"/>
      <c r="FFX209" s="4"/>
      <c r="FFY209" s="4"/>
      <c r="FFZ209" s="4"/>
      <c r="FGA209" s="4"/>
      <c r="FGB209" s="4"/>
      <c r="FGC209" s="4"/>
      <c r="FGD209" s="4"/>
      <c r="FGE209" s="4"/>
      <c r="FGF209" s="4"/>
      <c r="FGG209" s="4"/>
      <c r="FGH209" s="4"/>
      <c r="FGI209" s="4"/>
      <c r="FGJ209" s="4"/>
      <c r="FGK209" s="4"/>
      <c r="FGL209" s="4"/>
      <c r="FGM209" s="4"/>
      <c r="FGN209" s="4"/>
      <c r="FGO209" s="4"/>
      <c r="FGP209" s="4"/>
      <c r="FGQ209" s="4"/>
      <c r="FGR209" s="4"/>
      <c r="FGS209" s="4"/>
      <c r="FGT209" s="4"/>
      <c r="FGU209" s="4"/>
      <c r="FGV209" s="4"/>
      <c r="FGW209" s="4"/>
      <c r="FGX209" s="4"/>
      <c r="FGY209" s="4"/>
      <c r="FGZ209" s="4"/>
      <c r="FHA209" s="4"/>
      <c r="FHB209" s="4"/>
      <c r="FHC209" s="4"/>
      <c r="FHD209" s="4"/>
      <c r="FHE209" s="4"/>
      <c r="FHF209" s="4"/>
      <c r="FHG209" s="4"/>
      <c r="FHH209" s="4"/>
      <c r="FHI209" s="4"/>
      <c r="FHJ209" s="4"/>
      <c r="FHK209" s="4"/>
      <c r="FHL209" s="4"/>
      <c r="FHM209" s="4"/>
      <c r="FHN209" s="4"/>
      <c r="FHO209" s="4"/>
      <c r="FHP209" s="4"/>
      <c r="FHQ209" s="4"/>
      <c r="FHR209" s="4"/>
      <c r="FHS209" s="4"/>
      <c r="FHT209" s="4"/>
      <c r="FHU209" s="4"/>
      <c r="FHV209" s="4"/>
      <c r="FHW209" s="4"/>
      <c r="FHX209" s="4"/>
      <c r="FHY209" s="4"/>
      <c r="FHZ209" s="4"/>
      <c r="FIA209" s="4"/>
      <c r="FIB209" s="4"/>
      <c r="FIC209" s="4"/>
      <c r="FID209" s="4"/>
      <c r="FIE209" s="4"/>
      <c r="FIF209" s="4"/>
      <c r="FIG209" s="4"/>
      <c r="FIH209" s="4"/>
      <c r="FII209" s="4"/>
      <c r="FIJ209" s="4"/>
      <c r="FIK209" s="4"/>
      <c r="FIL209" s="4"/>
      <c r="FIM209" s="4"/>
      <c r="FIN209" s="4"/>
      <c r="FIO209" s="4"/>
      <c r="FIP209" s="4"/>
      <c r="FIQ209" s="4"/>
      <c r="FIR209" s="4"/>
      <c r="FIS209" s="4"/>
      <c r="FIT209" s="4"/>
      <c r="FIU209" s="4"/>
      <c r="FIV209" s="4"/>
      <c r="FIW209" s="4"/>
      <c r="FIX209" s="4"/>
      <c r="FIY209" s="4"/>
      <c r="FIZ209" s="4"/>
      <c r="FJA209" s="4"/>
      <c r="FJB209" s="4"/>
      <c r="FJC209" s="4"/>
      <c r="FJD209" s="4"/>
      <c r="FJE209" s="4"/>
      <c r="FJF209" s="4"/>
      <c r="FJG209" s="4"/>
      <c r="FJH209" s="4"/>
      <c r="FJI209" s="4"/>
      <c r="FJJ209" s="4"/>
      <c r="FJK209" s="4"/>
      <c r="FJL209" s="4"/>
      <c r="FJM209" s="4"/>
      <c r="FJN209" s="4"/>
      <c r="FJO209" s="4"/>
      <c r="FJP209" s="4"/>
      <c r="FJQ209" s="4"/>
      <c r="FJR209" s="4"/>
      <c r="FJS209" s="4"/>
      <c r="FJT209" s="4"/>
      <c r="FJU209" s="4"/>
      <c r="FJV209" s="4"/>
      <c r="FJW209" s="4"/>
      <c r="FJX209" s="4"/>
      <c r="FJY209" s="4"/>
      <c r="FJZ209" s="4"/>
      <c r="FKA209" s="4"/>
      <c r="FKB209" s="4"/>
      <c r="FKC209" s="4"/>
      <c r="FKD209" s="4"/>
      <c r="FKE209" s="4"/>
      <c r="FKF209" s="4"/>
      <c r="FKG209" s="4"/>
      <c r="FKH209" s="4"/>
      <c r="FKI209" s="4"/>
      <c r="FKJ209" s="4"/>
      <c r="FKK209" s="4"/>
      <c r="FKL209" s="4"/>
      <c r="FKM209" s="4"/>
      <c r="FKN209" s="4"/>
      <c r="FKO209" s="4"/>
      <c r="FKP209" s="4"/>
      <c r="FKQ209" s="4"/>
      <c r="FKR209" s="4"/>
      <c r="FKS209" s="4"/>
      <c r="FKT209" s="4"/>
      <c r="FKU209" s="4"/>
      <c r="FKV209" s="4"/>
      <c r="FKW209" s="4"/>
      <c r="FKX209" s="4"/>
      <c r="FKY209" s="4"/>
      <c r="FKZ209" s="4"/>
      <c r="FLA209" s="4"/>
      <c r="FLB209" s="4"/>
      <c r="FLC209" s="4"/>
      <c r="FLD209" s="4"/>
      <c r="FLE209" s="4"/>
      <c r="FLF209" s="4"/>
      <c r="FLG209" s="4"/>
      <c r="FLH209" s="4"/>
      <c r="FLI209" s="4"/>
      <c r="FLJ209" s="4"/>
      <c r="FLK209" s="4"/>
      <c r="FLL209" s="4"/>
      <c r="FLM209" s="4"/>
      <c r="FLN209" s="4"/>
      <c r="FLO209" s="4"/>
      <c r="FLP209" s="4"/>
      <c r="FLQ209" s="4"/>
      <c r="FLR209" s="4"/>
      <c r="FLS209" s="4"/>
      <c r="FLT209" s="4"/>
      <c r="FLU209" s="4"/>
      <c r="FLV209" s="4"/>
      <c r="FLW209" s="4"/>
      <c r="FLX209" s="4"/>
      <c r="FLY209" s="4"/>
      <c r="FLZ209" s="4"/>
      <c r="FMA209" s="4"/>
      <c r="FMB209" s="4"/>
      <c r="FMC209" s="4"/>
      <c r="FMD209" s="4"/>
      <c r="FME209" s="4"/>
      <c r="FMF209" s="4"/>
      <c r="FMG209" s="4"/>
      <c r="FMH209" s="4"/>
      <c r="FMI209" s="4"/>
      <c r="FMJ209" s="4"/>
      <c r="FMK209" s="4"/>
      <c r="FML209" s="4"/>
      <c r="FMM209" s="4"/>
      <c r="FMN209" s="4"/>
      <c r="FMO209" s="4"/>
      <c r="FMP209" s="4"/>
      <c r="FMQ209" s="4"/>
      <c r="FMR209" s="4"/>
      <c r="FMS209" s="4"/>
      <c r="FMT209" s="4"/>
      <c r="FMU209" s="4"/>
      <c r="FMV209" s="4"/>
      <c r="FMW209" s="4"/>
      <c r="FMX209" s="4"/>
      <c r="FMY209" s="4"/>
      <c r="FMZ209" s="4"/>
      <c r="FNA209" s="4"/>
      <c r="FNB209" s="4"/>
      <c r="FNC209" s="4"/>
      <c r="FND209" s="4"/>
      <c r="FNE209" s="4"/>
      <c r="FNF209" s="4"/>
      <c r="FNG209" s="4"/>
      <c r="FNH209" s="4"/>
      <c r="FNI209" s="4"/>
      <c r="FNJ209" s="4"/>
      <c r="FNK209" s="4"/>
      <c r="FNL209" s="4"/>
      <c r="FNM209" s="4"/>
      <c r="FNN209" s="4"/>
      <c r="FNO209" s="4"/>
      <c r="FNP209" s="4"/>
      <c r="FNQ209" s="4"/>
      <c r="FNR209" s="4"/>
      <c r="FNS209" s="4"/>
      <c r="FNT209" s="4"/>
      <c r="FNU209" s="4"/>
      <c r="FNV209" s="4"/>
      <c r="FNW209" s="4"/>
      <c r="FNX209" s="4"/>
      <c r="FNY209" s="4"/>
      <c r="FNZ209" s="4"/>
      <c r="FOA209" s="4"/>
      <c r="FOB209" s="4"/>
      <c r="FOC209" s="4"/>
      <c r="FOD209" s="4"/>
      <c r="FOE209" s="4"/>
      <c r="FOF209" s="4"/>
      <c r="FOG209" s="4"/>
      <c r="FOH209" s="4"/>
      <c r="FOI209" s="4"/>
      <c r="FOJ209" s="4"/>
      <c r="FOK209" s="4"/>
      <c r="FOL209" s="4"/>
      <c r="FOM209" s="4"/>
      <c r="FON209" s="4"/>
      <c r="FOO209" s="4"/>
      <c r="FOP209" s="4"/>
      <c r="FOQ209" s="4"/>
      <c r="FOR209" s="4"/>
      <c r="FOS209" s="4"/>
      <c r="FOT209" s="4"/>
      <c r="FOU209" s="4"/>
      <c r="FOV209" s="4"/>
      <c r="FOW209" s="4"/>
      <c r="FOX209" s="4"/>
      <c r="FOY209" s="4"/>
      <c r="FOZ209" s="4"/>
      <c r="FPA209" s="4"/>
      <c r="FPB209" s="4"/>
      <c r="FPC209" s="4"/>
      <c r="FPD209" s="4"/>
      <c r="FPE209" s="4"/>
      <c r="FPF209" s="4"/>
      <c r="FPG209" s="4"/>
      <c r="FPH209" s="4"/>
      <c r="FPI209" s="4"/>
      <c r="FPJ209" s="4"/>
      <c r="FPK209" s="4"/>
      <c r="FPL209" s="4"/>
      <c r="FPM209" s="4"/>
      <c r="FPN209" s="4"/>
      <c r="FPO209" s="4"/>
      <c r="FPP209" s="4"/>
      <c r="FPQ209" s="4"/>
      <c r="FPR209" s="4"/>
      <c r="FPS209" s="4"/>
      <c r="FPT209" s="4"/>
      <c r="FPU209" s="4"/>
      <c r="FPV209" s="4"/>
      <c r="FPW209" s="4"/>
      <c r="FPX209" s="4"/>
      <c r="FPY209" s="4"/>
      <c r="FPZ209" s="4"/>
      <c r="FQA209" s="4"/>
      <c r="FQB209" s="4"/>
      <c r="FQC209" s="4"/>
      <c r="FQD209" s="4"/>
      <c r="FQE209" s="4"/>
      <c r="FQF209" s="4"/>
      <c r="FQG209" s="4"/>
      <c r="FQH209" s="4"/>
      <c r="FQI209" s="4"/>
      <c r="FQJ209" s="4"/>
      <c r="FQK209" s="4"/>
      <c r="FQL209" s="4"/>
      <c r="FQM209" s="4"/>
      <c r="FQN209" s="4"/>
      <c r="FQO209" s="4"/>
      <c r="FQP209" s="4"/>
      <c r="FQQ209" s="4"/>
      <c r="FQR209" s="4"/>
      <c r="FQS209" s="4"/>
      <c r="FQT209" s="4"/>
      <c r="FQU209" s="4"/>
      <c r="FQV209" s="4"/>
      <c r="FQW209" s="4"/>
      <c r="FQX209" s="4"/>
      <c r="FQY209" s="4"/>
      <c r="FQZ209" s="4"/>
      <c r="FRA209" s="4"/>
      <c r="FRB209" s="4"/>
      <c r="FRC209" s="4"/>
      <c r="FRD209" s="4"/>
      <c r="FRE209" s="4"/>
      <c r="FRF209" s="4"/>
      <c r="FRG209" s="4"/>
      <c r="FRH209" s="4"/>
      <c r="FRI209" s="4"/>
      <c r="FRJ209" s="4"/>
      <c r="FRK209" s="4"/>
      <c r="FRL209" s="4"/>
      <c r="FRM209" s="4"/>
      <c r="FRN209" s="4"/>
      <c r="FRO209" s="4"/>
      <c r="FRP209" s="4"/>
      <c r="FRQ209" s="4"/>
      <c r="FRR209" s="4"/>
      <c r="FRS209" s="4"/>
      <c r="FRT209" s="4"/>
      <c r="FRU209" s="4"/>
      <c r="FRV209" s="4"/>
      <c r="FRW209" s="4"/>
      <c r="FRX209" s="4"/>
      <c r="FRY209" s="4"/>
      <c r="FRZ209" s="4"/>
      <c r="FSA209" s="4"/>
      <c r="FSB209" s="4"/>
      <c r="FSC209" s="4"/>
      <c r="FSD209" s="4"/>
      <c r="FSE209" s="4"/>
      <c r="FSF209" s="4"/>
      <c r="FSG209" s="4"/>
      <c r="FSH209" s="4"/>
      <c r="FSI209" s="4"/>
      <c r="FSJ209" s="4"/>
      <c r="FSK209" s="4"/>
      <c r="FSL209" s="4"/>
      <c r="FSM209" s="4"/>
      <c r="FSN209" s="4"/>
      <c r="FSO209" s="4"/>
      <c r="FSP209" s="4"/>
      <c r="FSQ209" s="4"/>
      <c r="FSR209" s="4"/>
      <c r="FSS209" s="4"/>
      <c r="FST209" s="4"/>
      <c r="FSU209" s="4"/>
      <c r="FSV209" s="4"/>
      <c r="FSW209" s="4"/>
      <c r="FSX209" s="4"/>
      <c r="FSY209" s="4"/>
      <c r="FSZ209" s="4"/>
      <c r="FTA209" s="4"/>
      <c r="FTB209" s="4"/>
      <c r="FTC209" s="4"/>
      <c r="FTD209" s="4"/>
      <c r="FTE209" s="4"/>
      <c r="FTF209" s="4"/>
      <c r="FTG209" s="4"/>
      <c r="FTH209" s="4"/>
      <c r="FTI209" s="4"/>
      <c r="FTJ209" s="4"/>
      <c r="FTK209" s="4"/>
      <c r="FTL209" s="4"/>
      <c r="FTM209" s="4"/>
      <c r="FTN209" s="4"/>
      <c r="FTO209" s="4"/>
      <c r="FTP209" s="4"/>
      <c r="FTQ209" s="4"/>
      <c r="FTR209" s="4"/>
      <c r="FTS209" s="4"/>
      <c r="FTT209" s="4"/>
      <c r="FTU209" s="4"/>
      <c r="FTV209" s="4"/>
      <c r="FTW209" s="4"/>
      <c r="FTX209" s="4"/>
      <c r="FTY209" s="4"/>
      <c r="FTZ209" s="4"/>
      <c r="FUA209" s="4"/>
      <c r="FUB209" s="4"/>
      <c r="FUC209" s="4"/>
      <c r="FUD209" s="4"/>
      <c r="FUE209" s="4"/>
      <c r="FUF209" s="4"/>
      <c r="FUG209" s="4"/>
      <c r="FUH209" s="4"/>
      <c r="FUI209" s="4"/>
      <c r="FUJ209" s="4"/>
      <c r="FUK209" s="4"/>
      <c r="FUL209" s="4"/>
      <c r="FUM209" s="4"/>
      <c r="FUN209" s="4"/>
      <c r="FUO209" s="4"/>
      <c r="FUP209" s="4"/>
      <c r="FUQ209" s="4"/>
      <c r="FUR209" s="4"/>
      <c r="FUS209" s="4"/>
      <c r="FUT209" s="4"/>
      <c r="FUU209" s="4"/>
      <c r="FUV209" s="4"/>
      <c r="FUW209" s="4"/>
      <c r="FUX209" s="4"/>
      <c r="FUY209" s="4"/>
      <c r="FUZ209" s="4"/>
      <c r="FVA209" s="4"/>
      <c r="FVB209" s="4"/>
      <c r="FVC209" s="4"/>
      <c r="FVD209" s="4"/>
      <c r="FVE209" s="4"/>
      <c r="FVF209" s="4"/>
      <c r="FVG209" s="4"/>
      <c r="FVH209" s="4"/>
      <c r="FVI209" s="4"/>
      <c r="FVJ209" s="4"/>
      <c r="FVK209" s="4"/>
      <c r="FVL209" s="4"/>
      <c r="FVM209" s="4"/>
      <c r="FVN209" s="4"/>
      <c r="FVO209" s="4"/>
      <c r="FVP209" s="4"/>
      <c r="FVQ209" s="4"/>
      <c r="FVR209" s="4"/>
      <c r="FVS209" s="4"/>
      <c r="FVT209" s="4"/>
      <c r="FVU209" s="4"/>
      <c r="FVV209" s="4"/>
      <c r="FVW209" s="4"/>
      <c r="FVX209" s="4"/>
      <c r="FVY209" s="4"/>
      <c r="FVZ209" s="4"/>
      <c r="FWA209" s="4"/>
      <c r="FWB209" s="4"/>
      <c r="FWC209" s="4"/>
      <c r="FWD209" s="4"/>
      <c r="FWE209" s="4"/>
      <c r="FWF209" s="4"/>
      <c r="FWG209" s="4"/>
      <c r="FWH209" s="4"/>
      <c r="FWI209" s="4"/>
      <c r="FWJ209" s="4"/>
      <c r="FWK209" s="4"/>
      <c r="FWL209" s="4"/>
      <c r="FWM209" s="4"/>
      <c r="FWN209" s="4"/>
      <c r="FWO209" s="4"/>
      <c r="FWP209" s="4"/>
      <c r="FWQ209" s="4"/>
      <c r="FWR209" s="4"/>
      <c r="FWS209" s="4"/>
      <c r="FWT209" s="4"/>
      <c r="FWU209" s="4"/>
      <c r="FWV209" s="4"/>
      <c r="FWW209" s="4"/>
      <c r="FWX209" s="4"/>
      <c r="FWY209" s="4"/>
      <c r="FWZ209" s="4"/>
      <c r="FXA209" s="4"/>
      <c r="FXB209" s="4"/>
      <c r="FXC209" s="4"/>
      <c r="FXD209" s="4"/>
      <c r="FXE209" s="4"/>
      <c r="FXF209" s="4"/>
      <c r="FXG209" s="4"/>
      <c r="FXH209" s="4"/>
      <c r="FXI209" s="4"/>
      <c r="FXJ209" s="4"/>
      <c r="FXK209" s="4"/>
      <c r="FXL209" s="4"/>
      <c r="FXM209" s="4"/>
      <c r="FXN209" s="4"/>
      <c r="FXO209" s="4"/>
      <c r="FXP209" s="4"/>
      <c r="FXQ209" s="4"/>
      <c r="FXR209" s="4"/>
      <c r="FXS209" s="4"/>
      <c r="FXT209" s="4"/>
      <c r="FXU209" s="4"/>
      <c r="FXV209" s="4"/>
      <c r="FXW209" s="4"/>
      <c r="FXX209" s="4"/>
      <c r="FXY209" s="4"/>
      <c r="FXZ209" s="4"/>
      <c r="FYA209" s="4"/>
      <c r="FYB209" s="4"/>
      <c r="FYC209" s="4"/>
      <c r="FYD209" s="4"/>
      <c r="FYE209" s="4"/>
      <c r="FYF209" s="4"/>
      <c r="FYG209" s="4"/>
      <c r="FYH209" s="4"/>
      <c r="FYI209" s="4"/>
      <c r="FYJ209" s="4"/>
      <c r="FYK209" s="4"/>
      <c r="FYL209" s="4"/>
      <c r="FYM209" s="4"/>
      <c r="FYN209" s="4"/>
      <c r="FYO209" s="4"/>
      <c r="FYP209" s="4"/>
      <c r="FYQ209" s="4"/>
      <c r="FYR209" s="4"/>
      <c r="FYS209" s="4"/>
      <c r="FYT209" s="4"/>
      <c r="FYU209" s="4"/>
      <c r="FYV209" s="4"/>
      <c r="FYW209" s="4"/>
      <c r="FYX209" s="4"/>
      <c r="FYY209" s="4"/>
      <c r="FYZ209" s="4"/>
      <c r="FZA209" s="4"/>
      <c r="FZB209" s="4"/>
      <c r="FZC209" s="4"/>
      <c r="FZD209" s="4"/>
      <c r="FZE209" s="4"/>
      <c r="FZF209" s="4"/>
      <c r="FZG209" s="4"/>
      <c r="FZH209" s="4"/>
      <c r="FZI209" s="4"/>
      <c r="FZJ209" s="4"/>
      <c r="FZK209" s="4"/>
      <c r="FZL209" s="4"/>
      <c r="FZM209" s="4"/>
      <c r="FZN209" s="4"/>
      <c r="FZO209" s="4"/>
      <c r="FZP209" s="4"/>
      <c r="FZQ209" s="4"/>
      <c r="FZR209" s="4"/>
      <c r="FZS209" s="4"/>
      <c r="FZT209" s="4"/>
      <c r="FZU209" s="4"/>
      <c r="FZV209" s="4"/>
      <c r="FZW209" s="4"/>
      <c r="FZX209" s="4"/>
      <c r="FZY209" s="4"/>
      <c r="FZZ209" s="4"/>
      <c r="GAA209" s="4"/>
      <c r="GAB209" s="4"/>
      <c r="GAC209" s="4"/>
      <c r="GAD209" s="4"/>
      <c r="GAE209" s="4"/>
      <c r="GAF209" s="4"/>
      <c r="GAG209" s="4"/>
      <c r="GAH209" s="4"/>
      <c r="GAI209" s="4"/>
      <c r="GAJ209" s="4"/>
      <c r="GAK209" s="4"/>
      <c r="GAL209" s="4"/>
      <c r="GAM209" s="4"/>
      <c r="GAN209" s="4"/>
      <c r="GAO209" s="4"/>
      <c r="GAP209" s="4"/>
      <c r="GAQ209" s="4"/>
      <c r="GAR209" s="4"/>
      <c r="GAS209" s="4"/>
      <c r="GAT209" s="4"/>
      <c r="GAU209" s="4"/>
      <c r="GAV209" s="4"/>
      <c r="GAW209" s="4"/>
      <c r="GAX209" s="4"/>
      <c r="GAY209" s="4"/>
      <c r="GAZ209" s="4"/>
      <c r="GBA209" s="4"/>
      <c r="GBB209" s="4"/>
      <c r="GBC209" s="4"/>
      <c r="GBD209" s="4"/>
      <c r="GBE209" s="4"/>
      <c r="GBF209" s="4"/>
      <c r="GBG209" s="4"/>
      <c r="GBH209" s="4"/>
      <c r="GBI209" s="4"/>
      <c r="GBJ209" s="4"/>
      <c r="GBK209" s="4"/>
      <c r="GBL209" s="4"/>
      <c r="GBM209" s="4"/>
      <c r="GBN209" s="4"/>
      <c r="GBO209" s="4"/>
      <c r="GBP209" s="4"/>
      <c r="GBQ209" s="4"/>
      <c r="GBR209" s="4"/>
      <c r="GBS209" s="4"/>
      <c r="GBT209" s="4"/>
      <c r="GBU209" s="4"/>
      <c r="GBV209" s="4"/>
      <c r="GBW209" s="4"/>
      <c r="GBX209" s="4"/>
      <c r="GBY209" s="4"/>
      <c r="GBZ209" s="4"/>
      <c r="GCA209" s="4"/>
      <c r="GCB209" s="4"/>
      <c r="GCC209" s="4"/>
      <c r="GCD209" s="4"/>
      <c r="GCE209" s="4"/>
      <c r="GCF209" s="4"/>
      <c r="GCG209" s="4"/>
      <c r="GCH209" s="4"/>
      <c r="GCI209" s="4"/>
      <c r="GCJ209" s="4"/>
      <c r="GCK209" s="4"/>
      <c r="GCL209" s="4"/>
      <c r="GCM209" s="4"/>
      <c r="GCN209" s="4"/>
      <c r="GCO209" s="4"/>
      <c r="GCP209" s="4"/>
      <c r="GCQ209" s="4"/>
      <c r="GCR209" s="4"/>
      <c r="GCS209" s="4"/>
      <c r="GCT209" s="4"/>
      <c r="GCU209" s="4"/>
      <c r="GCV209" s="4"/>
      <c r="GCW209" s="4"/>
      <c r="GCX209" s="4"/>
      <c r="GCY209" s="4"/>
      <c r="GCZ209" s="4"/>
      <c r="GDA209" s="4"/>
      <c r="GDB209" s="4"/>
      <c r="GDC209" s="4"/>
      <c r="GDD209" s="4"/>
      <c r="GDE209" s="4"/>
      <c r="GDF209" s="4"/>
      <c r="GDG209" s="4"/>
      <c r="GDH209" s="4"/>
      <c r="GDI209" s="4"/>
      <c r="GDJ209" s="4"/>
      <c r="GDK209" s="4"/>
      <c r="GDL209" s="4"/>
      <c r="GDM209" s="4"/>
      <c r="GDN209" s="4"/>
      <c r="GDO209" s="4"/>
      <c r="GDP209" s="4"/>
      <c r="GDQ209" s="4"/>
      <c r="GDR209" s="4"/>
      <c r="GDS209" s="4"/>
      <c r="GDT209" s="4"/>
      <c r="GDU209" s="4"/>
      <c r="GDV209" s="4"/>
      <c r="GDW209" s="4"/>
      <c r="GDX209" s="4"/>
      <c r="GDY209" s="4"/>
      <c r="GDZ209" s="4"/>
      <c r="GEA209" s="4"/>
      <c r="GEB209" s="4"/>
      <c r="GEC209" s="4"/>
      <c r="GED209" s="4"/>
      <c r="GEE209" s="4"/>
      <c r="GEF209" s="4"/>
      <c r="GEG209" s="4"/>
      <c r="GEH209" s="4"/>
      <c r="GEI209" s="4"/>
      <c r="GEJ209" s="4"/>
      <c r="GEK209" s="4"/>
      <c r="GEL209" s="4"/>
      <c r="GEM209" s="4"/>
      <c r="GEN209" s="4"/>
      <c r="GEO209" s="4"/>
      <c r="GEP209" s="4"/>
      <c r="GEQ209" s="4"/>
      <c r="GER209" s="4"/>
      <c r="GES209" s="4"/>
      <c r="GET209" s="4"/>
      <c r="GEU209" s="4"/>
      <c r="GEV209" s="4"/>
      <c r="GEW209" s="4"/>
      <c r="GEX209" s="4"/>
      <c r="GEY209" s="4"/>
      <c r="GEZ209" s="4"/>
      <c r="GFA209" s="4"/>
      <c r="GFB209" s="4"/>
      <c r="GFC209" s="4"/>
      <c r="GFD209" s="4"/>
      <c r="GFE209" s="4"/>
      <c r="GFF209" s="4"/>
      <c r="GFG209" s="4"/>
      <c r="GFH209" s="4"/>
      <c r="GFI209" s="4"/>
      <c r="GFJ209" s="4"/>
      <c r="GFK209" s="4"/>
      <c r="GFL209" s="4"/>
      <c r="GFM209" s="4"/>
      <c r="GFN209" s="4"/>
      <c r="GFO209" s="4"/>
      <c r="GFP209" s="4"/>
      <c r="GFQ209" s="4"/>
      <c r="GFR209" s="4"/>
      <c r="GFS209" s="4"/>
      <c r="GFT209" s="4"/>
      <c r="GFU209" s="4"/>
      <c r="GFV209" s="4"/>
      <c r="GFW209" s="4"/>
      <c r="GFX209" s="4"/>
      <c r="GFY209" s="4"/>
      <c r="GFZ209" s="4"/>
      <c r="GGA209" s="4"/>
      <c r="GGB209" s="4"/>
      <c r="GGC209" s="4"/>
      <c r="GGD209" s="4"/>
      <c r="GGE209" s="4"/>
      <c r="GGF209" s="4"/>
      <c r="GGG209" s="4"/>
      <c r="GGH209" s="4"/>
      <c r="GGI209" s="4"/>
      <c r="GGJ209" s="4"/>
      <c r="GGK209" s="4"/>
      <c r="GGL209" s="4"/>
      <c r="GGM209" s="4"/>
      <c r="GGN209" s="4"/>
      <c r="GGO209" s="4"/>
      <c r="GGP209" s="4"/>
      <c r="GGQ209" s="4"/>
      <c r="GGR209" s="4"/>
      <c r="GGS209" s="4"/>
      <c r="GGT209" s="4"/>
      <c r="GGU209" s="4"/>
      <c r="GGV209" s="4"/>
      <c r="GGW209" s="4"/>
      <c r="GGX209" s="4"/>
      <c r="GGY209" s="4"/>
      <c r="GGZ209" s="4"/>
      <c r="GHA209" s="4"/>
      <c r="GHB209" s="4"/>
      <c r="GHC209" s="4"/>
      <c r="GHD209" s="4"/>
      <c r="GHE209" s="4"/>
      <c r="GHF209" s="4"/>
      <c r="GHG209" s="4"/>
      <c r="GHH209" s="4"/>
      <c r="GHI209" s="4"/>
      <c r="GHJ209" s="4"/>
      <c r="GHK209" s="4"/>
      <c r="GHL209" s="4"/>
      <c r="GHM209" s="4"/>
      <c r="GHN209" s="4"/>
      <c r="GHO209" s="4"/>
      <c r="GHP209" s="4"/>
      <c r="GHQ209" s="4"/>
      <c r="GHR209" s="4"/>
      <c r="GHS209" s="4"/>
      <c r="GHT209" s="4"/>
      <c r="GHU209" s="4"/>
      <c r="GHV209" s="4"/>
      <c r="GHW209" s="4"/>
      <c r="GHX209" s="4"/>
      <c r="GHY209" s="4"/>
      <c r="GHZ209" s="4"/>
      <c r="GIA209" s="4"/>
      <c r="GIB209" s="4"/>
      <c r="GIC209" s="4"/>
      <c r="GID209" s="4"/>
      <c r="GIE209" s="4"/>
      <c r="GIF209" s="4"/>
      <c r="GIG209" s="4"/>
      <c r="GIH209" s="4"/>
      <c r="GII209" s="4"/>
      <c r="GIJ209" s="4"/>
      <c r="GIK209" s="4"/>
      <c r="GIL209" s="4"/>
      <c r="GIM209" s="4"/>
      <c r="GIN209" s="4"/>
      <c r="GIO209" s="4"/>
      <c r="GIP209" s="4"/>
      <c r="GIQ209" s="4"/>
      <c r="GIR209" s="4"/>
      <c r="GIS209" s="4"/>
      <c r="GIT209" s="4"/>
      <c r="GIU209" s="4"/>
      <c r="GIV209" s="4"/>
      <c r="GIW209" s="4"/>
      <c r="GIX209" s="4"/>
      <c r="GIY209" s="4"/>
      <c r="GIZ209" s="4"/>
      <c r="GJA209" s="4"/>
      <c r="GJB209" s="4"/>
      <c r="GJC209" s="4"/>
      <c r="GJD209" s="4"/>
      <c r="GJE209" s="4"/>
      <c r="GJF209" s="4"/>
      <c r="GJG209" s="4"/>
      <c r="GJH209" s="4"/>
      <c r="GJI209" s="4"/>
      <c r="GJJ209" s="4"/>
      <c r="GJK209" s="4"/>
      <c r="GJL209" s="4"/>
      <c r="GJM209" s="4"/>
      <c r="GJN209" s="4"/>
      <c r="GJO209" s="4"/>
      <c r="GJP209" s="4"/>
      <c r="GJQ209" s="4"/>
      <c r="GJR209" s="4"/>
      <c r="GJS209" s="4"/>
      <c r="GJT209" s="4"/>
      <c r="GJU209" s="4"/>
      <c r="GJV209" s="4"/>
      <c r="GJW209" s="4"/>
      <c r="GJX209" s="4"/>
      <c r="GJY209" s="4"/>
      <c r="GJZ209" s="4"/>
      <c r="GKA209" s="4"/>
      <c r="GKB209" s="4"/>
      <c r="GKC209" s="4"/>
      <c r="GKD209" s="4"/>
      <c r="GKE209" s="4"/>
      <c r="GKF209" s="4"/>
      <c r="GKG209" s="4"/>
      <c r="GKH209" s="4"/>
      <c r="GKI209" s="4"/>
      <c r="GKJ209" s="4"/>
      <c r="GKK209" s="4"/>
      <c r="GKL209" s="4"/>
      <c r="GKM209" s="4"/>
      <c r="GKN209" s="4"/>
      <c r="GKO209" s="4"/>
      <c r="GKP209" s="4"/>
      <c r="GKQ209" s="4"/>
      <c r="GKR209" s="4"/>
      <c r="GKS209" s="4"/>
      <c r="GKT209" s="4"/>
      <c r="GKU209" s="4"/>
      <c r="GKV209" s="4"/>
      <c r="GKW209" s="4"/>
      <c r="GKX209" s="4"/>
      <c r="GKY209" s="4"/>
      <c r="GKZ209" s="4"/>
      <c r="GLA209" s="4"/>
      <c r="GLB209" s="4"/>
      <c r="GLC209" s="4"/>
      <c r="GLD209" s="4"/>
      <c r="GLE209" s="4"/>
      <c r="GLF209" s="4"/>
      <c r="GLG209" s="4"/>
      <c r="GLH209" s="4"/>
      <c r="GLI209" s="4"/>
      <c r="GLJ209" s="4"/>
      <c r="GLK209" s="4"/>
      <c r="GLL209" s="4"/>
      <c r="GLM209" s="4"/>
      <c r="GLN209" s="4"/>
      <c r="GLO209" s="4"/>
      <c r="GLP209" s="4"/>
      <c r="GLQ209" s="4"/>
      <c r="GLR209" s="4"/>
      <c r="GLS209" s="4"/>
      <c r="GLT209" s="4"/>
      <c r="GLU209" s="4"/>
      <c r="GLV209" s="4"/>
      <c r="GLW209" s="4"/>
      <c r="GLX209" s="4"/>
      <c r="GLY209" s="4"/>
      <c r="GLZ209" s="4"/>
      <c r="GMA209" s="4"/>
      <c r="GMB209" s="4"/>
      <c r="GMC209" s="4"/>
      <c r="GMD209" s="4"/>
      <c r="GME209" s="4"/>
      <c r="GMF209" s="4"/>
      <c r="GMG209" s="4"/>
      <c r="GMH209" s="4"/>
      <c r="GMI209" s="4"/>
      <c r="GMJ209" s="4"/>
      <c r="GMK209" s="4"/>
      <c r="GML209" s="4"/>
      <c r="GMM209" s="4"/>
      <c r="GMN209" s="4"/>
      <c r="GMO209" s="4"/>
      <c r="GMP209" s="4"/>
      <c r="GMQ209" s="4"/>
      <c r="GMR209" s="4"/>
      <c r="GMS209" s="4"/>
      <c r="GMT209" s="4"/>
      <c r="GMU209" s="4"/>
      <c r="GMV209" s="4"/>
      <c r="GMW209" s="4"/>
      <c r="GMX209" s="4"/>
      <c r="GMY209" s="4"/>
      <c r="GMZ209" s="4"/>
      <c r="GNA209" s="4"/>
      <c r="GNB209" s="4"/>
      <c r="GNC209" s="4"/>
      <c r="GND209" s="4"/>
      <c r="GNE209" s="4"/>
      <c r="GNF209" s="4"/>
      <c r="GNG209" s="4"/>
      <c r="GNH209" s="4"/>
      <c r="GNI209" s="4"/>
      <c r="GNJ209" s="4"/>
      <c r="GNK209" s="4"/>
      <c r="GNL209" s="4"/>
      <c r="GNM209" s="4"/>
      <c r="GNN209" s="4"/>
      <c r="GNO209" s="4"/>
      <c r="GNP209" s="4"/>
      <c r="GNQ209" s="4"/>
      <c r="GNR209" s="4"/>
      <c r="GNS209" s="4"/>
      <c r="GNT209" s="4"/>
      <c r="GNU209" s="4"/>
      <c r="GNV209" s="4"/>
      <c r="GNW209" s="4"/>
      <c r="GNX209" s="4"/>
      <c r="GNY209" s="4"/>
      <c r="GNZ209" s="4"/>
      <c r="GOA209" s="4"/>
      <c r="GOB209" s="4"/>
      <c r="GOC209" s="4"/>
      <c r="GOD209" s="4"/>
      <c r="GOE209" s="4"/>
      <c r="GOF209" s="4"/>
      <c r="GOG209" s="4"/>
      <c r="GOH209" s="4"/>
      <c r="GOI209" s="4"/>
      <c r="GOJ209" s="4"/>
      <c r="GOK209" s="4"/>
      <c r="GOL209" s="4"/>
      <c r="GOM209" s="4"/>
      <c r="GON209" s="4"/>
      <c r="GOO209" s="4"/>
      <c r="GOP209" s="4"/>
      <c r="GOQ209" s="4"/>
      <c r="GOR209" s="4"/>
      <c r="GOS209" s="4"/>
      <c r="GOT209" s="4"/>
      <c r="GOU209" s="4"/>
      <c r="GOV209" s="4"/>
      <c r="GOW209" s="4"/>
      <c r="GOX209" s="4"/>
      <c r="GOY209" s="4"/>
      <c r="GOZ209" s="4"/>
      <c r="GPA209" s="4"/>
      <c r="GPB209" s="4"/>
      <c r="GPC209" s="4"/>
      <c r="GPD209" s="4"/>
      <c r="GPE209" s="4"/>
      <c r="GPF209" s="4"/>
      <c r="GPG209" s="4"/>
      <c r="GPH209" s="4"/>
      <c r="GPI209" s="4"/>
      <c r="GPJ209" s="4"/>
      <c r="GPK209" s="4"/>
      <c r="GPL209" s="4"/>
      <c r="GPM209" s="4"/>
      <c r="GPN209" s="4"/>
      <c r="GPO209" s="4"/>
      <c r="GPP209" s="4"/>
      <c r="GPQ209" s="4"/>
      <c r="GPR209" s="4"/>
      <c r="GPS209" s="4"/>
      <c r="GPT209" s="4"/>
      <c r="GPU209" s="4"/>
      <c r="GPV209" s="4"/>
      <c r="GPW209" s="4"/>
      <c r="GPX209" s="4"/>
      <c r="GPY209" s="4"/>
      <c r="GPZ209" s="4"/>
      <c r="GQA209" s="4"/>
      <c r="GQB209" s="4"/>
      <c r="GQC209" s="4"/>
      <c r="GQD209" s="4"/>
      <c r="GQE209" s="4"/>
      <c r="GQF209" s="4"/>
      <c r="GQG209" s="4"/>
      <c r="GQH209" s="4"/>
      <c r="GQI209" s="4"/>
      <c r="GQJ209" s="4"/>
      <c r="GQK209" s="4"/>
      <c r="GQL209" s="4"/>
      <c r="GQM209" s="4"/>
      <c r="GQN209" s="4"/>
      <c r="GQO209" s="4"/>
      <c r="GQP209" s="4"/>
      <c r="GQQ209" s="4"/>
      <c r="GQR209" s="4"/>
      <c r="GQS209" s="4"/>
      <c r="GQT209" s="4"/>
      <c r="GQU209" s="4"/>
      <c r="GQV209" s="4"/>
      <c r="GQW209" s="4"/>
      <c r="GQX209" s="4"/>
      <c r="GQY209" s="4"/>
      <c r="GQZ209" s="4"/>
      <c r="GRA209" s="4"/>
      <c r="GRB209" s="4"/>
      <c r="GRC209" s="4"/>
      <c r="GRD209" s="4"/>
      <c r="GRE209" s="4"/>
      <c r="GRF209" s="4"/>
      <c r="GRG209" s="4"/>
      <c r="GRH209" s="4"/>
      <c r="GRI209" s="4"/>
      <c r="GRJ209" s="4"/>
      <c r="GRK209" s="4"/>
      <c r="GRL209" s="4"/>
      <c r="GRM209" s="4"/>
      <c r="GRN209" s="4"/>
      <c r="GRO209" s="4"/>
      <c r="GRP209" s="4"/>
      <c r="GRQ209" s="4"/>
      <c r="GRR209" s="4"/>
      <c r="GRS209" s="4"/>
      <c r="GRT209" s="4"/>
      <c r="GRU209" s="4"/>
      <c r="GRV209" s="4"/>
      <c r="GRW209" s="4"/>
      <c r="GRX209" s="4"/>
      <c r="GRY209" s="4"/>
      <c r="GRZ209" s="4"/>
      <c r="GSA209" s="4"/>
      <c r="GSB209" s="4"/>
      <c r="GSC209" s="4"/>
      <c r="GSD209" s="4"/>
      <c r="GSE209" s="4"/>
      <c r="GSF209" s="4"/>
      <c r="GSG209" s="4"/>
      <c r="GSH209" s="4"/>
      <c r="GSI209" s="4"/>
      <c r="GSJ209" s="4"/>
      <c r="GSK209" s="4"/>
      <c r="GSL209" s="4"/>
      <c r="GSM209" s="4"/>
      <c r="GSN209" s="4"/>
      <c r="GSO209" s="4"/>
      <c r="GSP209" s="4"/>
      <c r="GSQ209" s="4"/>
      <c r="GSR209" s="4"/>
      <c r="GSS209" s="4"/>
      <c r="GST209" s="4"/>
      <c r="GSU209" s="4"/>
      <c r="GSV209" s="4"/>
      <c r="GSW209" s="4"/>
      <c r="GSX209" s="4"/>
      <c r="GSY209" s="4"/>
      <c r="GSZ209" s="4"/>
      <c r="GTA209" s="4"/>
      <c r="GTB209" s="4"/>
      <c r="GTC209" s="4"/>
      <c r="GTD209" s="4"/>
      <c r="GTE209" s="4"/>
      <c r="GTF209" s="4"/>
      <c r="GTG209" s="4"/>
      <c r="GTH209" s="4"/>
      <c r="GTI209" s="4"/>
      <c r="GTJ209" s="4"/>
      <c r="GTK209" s="4"/>
      <c r="GTL209" s="4"/>
      <c r="GTM209" s="4"/>
      <c r="GTN209" s="4"/>
      <c r="GTO209" s="4"/>
      <c r="GTP209" s="4"/>
      <c r="GTQ209" s="4"/>
      <c r="GTR209" s="4"/>
      <c r="GTS209" s="4"/>
      <c r="GTT209" s="4"/>
      <c r="GTU209" s="4"/>
      <c r="GTV209" s="4"/>
      <c r="GTW209" s="4"/>
      <c r="GTX209" s="4"/>
      <c r="GTY209" s="4"/>
      <c r="GTZ209" s="4"/>
      <c r="GUA209" s="4"/>
      <c r="GUB209" s="4"/>
      <c r="GUC209" s="4"/>
      <c r="GUD209" s="4"/>
      <c r="GUE209" s="4"/>
      <c r="GUF209" s="4"/>
      <c r="GUG209" s="4"/>
      <c r="GUH209" s="4"/>
      <c r="GUI209" s="4"/>
      <c r="GUJ209" s="4"/>
      <c r="GUK209" s="4"/>
      <c r="GUL209" s="4"/>
      <c r="GUM209" s="4"/>
      <c r="GUN209" s="4"/>
      <c r="GUO209" s="4"/>
      <c r="GUP209" s="4"/>
      <c r="GUQ209" s="4"/>
      <c r="GUR209" s="4"/>
      <c r="GUS209" s="4"/>
      <c r="GUT209" s="4"/>
      <c r="GUU209" s="4"/>
      <c r="GUV209" s="4"/>
      <c r="GUW209" s="4"/>
      <c r="GUX209" s="4"/>
      <c r="GUY209" s="4"/>
      <c r="GUZ209" s="4"/>
      <c r="GVA209" s="4"/>
      <c r="GVB209" s="4"/>
      <c r="GVC209" s="4"/>
      <c r="GVD209" s="4"/>
      <c r="GVE209" s="4"/>
      <c r="GVF209" s="4"/>
      <c r="GVG209" s="4"/>
      <c r="GVH209" s="4"/>
      <c r="GVI209" s="4"/>
      <c r="GVJ209" s="4"/>
      <c r="GVK209" s="4"/>
      <c r="GVL209" s="4"/>
      <c r="GVM209" s="4"/>
      <c r="GVN209" s="4"/>
      <c r="GVO209" s="4"/>
      <c r="GVP209" s="4"/>
      <c r="GVQ209" s="4"/>
      <c r="GVR209" s="4"/>
      <c r="GVS209" s="4"/>
      <c r="GVT209" s="4"/>
      <c r="GVU209" s="4"/>
      <c r="GVV209" s="4"/>
      <c r="GVW209" s="4"/>
      <c r="GVX209" s="4"/>
      <c r="GVY209" s="4"/>
      <c r="GVZ209" s="4"/>
      <c r="GWA209" s="4"/>
      <c r="GWB209" s="4"/>
      <c r="GWC209" s="4"/>
      <c r="GWD209" s="4"/>
      <c r="GWE209" s="4"/>
      <c r="GWF209" s="4"/>
      <c r="GWG209" s="4"/>
      <c r="GWH209" s="4"/>
      <c r="GWI209" s="4"/>
      <c r="GWJ209" s="4"/>
      <c r="GWK209" s="4"/>
      <c r="GWL209" s="4"/>
      <c r="GWM209" s="4"/>
      <c r="GWN209" s="4"/>
      <c r="GWO209" s="4"/>
      <c r="GWP209" s="4"/>
      <c r="GWQ209" s="4"/>
      <c r="GWR209" s="4"/>
      <c r="GWS209" s="4"/>
      <c r="GWT209" s="4"/>
      <c r="GWU209" s="4"/>
      <c r="GWV209" s="4"/>
      <c r="GWW209" s="4"/>
      <c r="GWX209" s="4"/>
      <c r="GWY209" s="4"/>
      <c r="GWZ209" s="4"/>
      <c r="GXA209" s="4"/>
      <c r="GXB209" s="4"/>
      <c r="GXC209" s="4"/>
      <c r="GXD209" s="4"/>
      <c r="GXE209" s="4"/>
      <c r="GXF209" s="4"/>
      <c r="GXG209" s="4"/>
      <c r="GXH209" s="4"/>
      <c r="GXI209" s="4"/>
      <c r="GXJ209" s="4"/>
      <c r="GXK209" s="4"/>
      <c r="GXL209" s="4"/>
      <c r="GXM209" s="4"/>
      <c r="GXN209" s="4"/>
      <c r="GXO209" s="4"/>
      <c r="GXP209" s="4"/>
      <c r="GXQ209" s="4"/>
      <c r="GXR209" s="4"/>
      <c r="GXS209" s="4"/>
      <c r="GXT209" s="4"/>
      <c r="GXU209" s="4"/>
      <c r="GXV209" s="4"/>
      <c r="GXW209" s="4"/>
      <c r="GXX209" s="4"/>
      <c r="GXY209" s="4"/>
      <c r="GXZ209" s="4"/>
      <c r="GYA209" s="4"/>
      <c r="GYB209" s="4"/>
      <c r="GYC209" s="4"/>
      <c r="GYD209" s="4"/>
      <c r="GYE209" s="4"/>
      <c r="GYF209" s="4"/>
      <c r="GYG209" s="4"/>
      <c r="GYH209" s="4"/>
      <c r="GYI209" s="4"/>
      <c r="GYJ209" s="4"/>
      <c r="GYK209" s="4"/>
      <c r="GYL209" s="4"/>
      <c r="GYM209" s="4"/>
      <c r="GYN209" s="4"/>
      <c r="GYO209" s="4"/>
      <c r="GYP209" s="4"/>
      <c r="GYQ209" s="4"/>
      <c r="GYR209" s="4"/>
      <c r="GYS209" s="4"/>
      <c r="GYT209" s="4"/>
      <c r="GYU209" s="4"/>
      <c r="GYV209" s="4"/>
      <c r="GYW209" s="4"/>
      <c r="GYX209" s="4"/>
      <c r="GYY209" s="4"/>
      <c r="GYZ209" s="4"/>
      <c r="GZA209" s="4"/>
      <c r="GZB209" s="4"/>
      <c r="GZC209" s="4"/>
      <c r="GZD209" s="4"/>
      <c r="GZE209" s="4"/>
      <c r="GZF209" s="4"/>
      <c r="GZG209" s="4"/>
      <c r="GZH209" s="4"/>
      <c r="GZI209" s="4"/>
      <c r="GZJ209" s="4"/>
      <c r="GZK209" s="4"/>
      <c r="GZL209" s="4"/>
      <c r="GZM209" s="4"/>
      <c r="GZN209" s="4"/>
      <c r="GZO209" s="4"/>
      <c r="GZP209" s="4"/>
      <c r="GZQ209" s="4"/>
      <c r="GZR209" s="4"/>
      <c r="GZS209" s="4"/>
      <c r="GZT209" s="4"/>
      <c r="GZU209" s="4"/>
      <c r="GZV209" s="4"/>
      <c r="GZW209" s="4"/>
      <c r="GZX209" s="4"/>
      <c r="GZY209" s="4"/>
      <c r="GZZ209" s="4"/>
      <c r="HAA209" s="4"/>
      <c r="HAB209" s="4"/>
      <c r="HAC209" s="4"/>
      <c r="HAD209" s="4"/>
      <c r="HAE209" s="4"/>
      <c r="HAF209" s="4"/>
      <c r="HAG209" s="4"/>
      <c r="HAH209" s="4"/>
      <c r="HAI209" s="4"/>
      <c r="HAJ209" s="4"/>
      <c r="HAK209" s="4"/>
      <c r="HAL209" s="4"/>
      <c r="HAM209" s="4"/>
      <c r="HAN209" s="4"/>
      <c r="HAO209" s="4"/>
      <c r="HAP209" s="4"/>
      <c r="HAQ209" s="4"/>
      <c r="HAR209" s="4"/>
      <c r="HAS209" s="4"/>
      <c r="HAT209" s="4"/>
      <c r="HAU209" s="4"/>
      <c r="HAV209" s="4"/>
      <c r="HAW209" s="4"/>
      <c r="HAX209" s="4"/>
      <c r="HAY209" s="4"/>
      <c r="HAZ209" s="4"/>
      <c r="HBA209" s="4"/>
      <c r="HBB209" s="4"/>
      <c r="HBC209" s="4"/>
      <c r="HBD209" s="4"/>
      <c r="HBE209" s="4"/>
      <c r="HBF209" s="4"/>
      <c r="HBG209" s="4"/>
      <c r="HBH209" s="4"/>
      <c r="HBI209" s="4"/>
      <c r="HBJ209" s="4"/>
      <c r="HBK209" s="4"/>
      <c r="HBL209" s="4"/>
      <c r="HBM209" s="4"/>
      <c r="HBN209" s="4"/>
      <c r="HBO209" s="4"/>
      <c r="HBP209" s="4"/>
      <c r="HBQ209" s="4"/>
      <c r="HBR209" s="4"/>
      <c r="HBS209" s="4"/>
      <c r="HBT209" s="4"/>
      <c r="HBU209" s="4"/>
      <c r="HBV209" s="4"/>
      <c r="HBW209" s="4"/>
      <c r="HBX209" s="4"/>
      <c r="HBY209" s="4"/>
      <c r="HBZ209" s="4"/>
      <c r="HCA209" s="4"/>
      <c r="HCB209" s="4"/>
      <c r="HCC209" s="4"/>
      <c r="HCD209" s="4"/>
      <c r="HCE209" s="4"/>
      <c r="HCF209" s="4"/>
      <c r="HCG209" s="4"/>
      <c r="HCH209" s="4"/>
      <c r="HCI209" s="4"/>
      <c r="HCJ209" s="4"/>
      <c r="HCK209" s="4"/>
      <c r="HCL209" s="4"/>
      <c r="HCM209" s="4"/>
      <c r="HCN209" s="4"/>
      <c r="HCO209" s="4"/>
      <c r="HCP209" s="4"/>
      <c r="HCQ209" s="4"/>
      <c r="HCR209" s="4"/>
      <c r="HCS209" s="4"/>
      <c r="HCT209" s="4"/>
      <c r="HCU209" s="4"/>
      <c r="HCV209" s="4"/>
      <c r="HCW209" s="4"/>
      <c r="HCX209" s="4"/>
      <c r="HCY209" s="4"/>
      <c r="HCZ209" s="4"/>
      <c r="HDA209" s="4"/>
      <c r="HDB209" s="4"/>
      <c r="HDC209" s="4"/>
      <c r="HDD209" s="4"/>
      <c r="HDE209" s="4"/>
      <c r="HDF209" s="4"/>
      <c r="HDG209" s="4"/>
      <c r="HDH209" s="4"/>
      <c r="HDI209" s="4"/>
      <c r="HDJ209" s="4"/>
      <c r="HDK209" s="4"/>
      <c r="HDL209" s="4"/>
      <c r="HDM209" s="4"/>
      <c r="HDN209" s="4"/>
      <c r="HDO209" s="4"/>
      <c r="HDP209" s="4"/>
      <c r="HDQ209" s="4"/>
      <c r="HDR209" s="4"/>
      <c r="HDS209" s="4"/>
      <c r="HDT209" s="4"/>
      <c r="HDU209" s="4"/>
      <c r="HDV209" s="4"/>
      <c r="HDW209" s="4"/>
      <c r="HDX209" s="4"/>
      <c r="HDY209" s="4"/>
      <c r="HDZ209" s="4"/>
      <c r="HEA209" s="4"/>
      <c r="HEB209" s="4"/>
      <c r="HEC209" s="4"/>
      <c r="HED209" s="4"/>
      <c r="HEE209" s="4"/>
      <c r="HEF209" s="4"/>
      <c r="HEG209" s="4"/>
      <c r="HEH209" s="4"/>
      <c r="HEI209" s="4"/>
      <c r="HEJ209" s="4"/>
      <c r="HEK209" s="4"/>
      <c r="HEL209" s="4"/>
      <c r="HEM209" s="4"/>
      <c r="HEN209" s="4"/>
      <c r="HEO209" s="4"/>
      <c r="HEP209" s="4"/>
      <c r="HEQ209" s="4"/>
      <c r="HER209" s="4"/>
      <c r="HES209" s="4"/>
      <c r="HET209" s="4"/>
      <c r="HEU209" s="4"/>
      <c r="HEV209" s="4"/>
      <c r="HEW209" s="4"/>
      <c r="HEX209" s="4"/>
      <c r="HEY209" s="4"/>
      <c r="HEZ209" s="4"/>
      <c r="HFA209" s="4"/>
      <c r="HFB209" s="4"/>
      <c r="HFC209" s="4"/>
      <c r="HFD209" s="4"/>
      <c r="HFE209" s="4"/>
      <c r="HFF209" s="4"/>
      <c r="HFG209" s="4"/>
      <c r="HFH209" s="4"/>
      <c r="HFI209" s="4"/>
      <c r="HFJ209" s="4"/>
      <c r="HFK209" s="4"/>
      <c r="HFL209" s="4"/>
      <c r="HFM209" s="4"/>
      <c r="HFN209" s="4"/>
      <c r="HFO209" s="4"/>
      <c r="HFP209" s="4"/>
      <c r="HFQ209" s="4"/>
      <c r="HFR209" s="4"/>
      <c r="HFS209" s="4"/>
      <c r="HFT209" s="4"/>
      <c r="HFU209" s="4"/>
      <c r="HFV209" s="4"/>
      <c r="HFW209" s="4"/>
      <c r="HFX209" s="4"/>
      <c r="HFY209" s="4"/>
      <c r="HFZ209" s="4"/>
      <c r="HGA209" s="4"/>
      <c r="HGB209" s="4"/>
      <c r="HGC209" s="4"/>
      <c r="HGD209" s="4"/>
      <c r="HGE209" s="4"/>
      <c r="HGF209" s="4"/>
      <c r="HGG209" s="4"/>
      <c r="HGH209" s="4"/>
      <c r="HGI209" s="4"/>
      <c r="HGJ209" s="4"/>
      <c r="HGK209" s="4"/>
      <c r="HGL209" s="4"/>
      <c r="HGM209" s="4"/>
      <c r="HGN209" s="4"/>
      <c r="HGO209" s="4"/>
      <c r="HGP209" s="4"/>
      <c r="HGQ209" s="4"/>
      <c r="HGR209" s="4"/>
      <c r="HGS209" s="4"/>
      <c r="HGT209" s="4"/>
      <c r="HGU209" s="4"/>
      <c r="HGV209" s="4"/>
      <c r="HGW209" s="4"/>
      <c r="HGX209" s="4"/>
      <c r="HGY209" s="4"/>
      <c r="HGZ209" s="4"/>
      <c r="HHA209" s="4"/>
      <c r="HHB209" s="4"/>
      <c r="HHC209" s="4"/>
      <c r="HHD209" s="4"/>
      <c r="HHE209" s="4"/>
      <c r="HHF209" s="4"/>
      <c r="HHG209" s="4"/>
      <c r="HHH209" s="4"/>
      <c r="HHI209" s="4"/>
      <c r="HHJ209" s="4"/>
      <c r="HHK209" s="4"/>
      <c r="HHL209" s="4"/>
      <c r="HHM209" s="4"/>
      <c r="HHN209" s="4"/>
      <c r="HHO209" s="4"/>
      <c r="HHP209" s="4"/>
      <c r="HHQ209" s="4"/>
      <c r="HHR209" s="4"/>
      <c r="HHS209" s="4"/>
      <c r="HHT209" s="4"/>
      <c r="HHU209" s="4"/>
      <c r="HHV209" s="4"/>
      <c r="HHW209" s="4"/>
      <c r="HHX209" s="4"/>
      <c r="HHY209" s="4"/>
      <c r="HHZ209" s="4"/>
      <c r="HIA209" s="4"/>
      <c r="HIB209" s="4"/>
      <c r="HIC209" s="4"/>
      <c r="HID209" s="4"/>
      <c r="HIE209" s="4"/>
      <c r="HIF209" s="4"/>
      <c r="HIG209" s="4"/>
      <c r="HIH209" s="4"/>
      <c r="HII209" s="4"/>
      <c r="HIJ209" s="4"/>
      <c r="HIK209" s="4"/>
      <c r="HIL209" s="4"/>
      <c r="HIM209" s="4"/>
      <c r="HIN209" s="4"/>
      <c r="HIO209" s="4"/>
      <c r="HIP209" s="4"/>
      <c r="HIQ209" s="4"/>
      <c r="HIR209" s="4"/>
      <c r="HIS209" s="4"/>
      <c r="HIT209" s="4"/>
      <c r="HIU209" s="4"/>
      <c r="HIV209" s="4"/>
      <c r="HIW209" s="4"/>
      <c r="HIX209" s="4"/>
      <c r="HIY209" s="4"/>
      <c r="HIZ209" s="4"/>
      <c r="HJA209" s="4"/>
      <c r="HJB209" s="4"/>
      <c r="HJC209" s="4"/>
      <c r="HJD209" s="4"/>
      <c r="HJE209" s="4"/>
      <c r="HJF209" s="4"/>
      <c r="HJG209" s="4"/>
      <c r="HJH209" s="4"/>
      <c r="HJI209" s="4"/>
      <c r="HJJ209" s="4"/>
      <c r="HJK209" s="4"/>
      <c r="HJL209" s="4"/>
      <c r="HJM209" s="4"/>
      <c r="HJN209" s="4"/>
      <c r="HJO209" s="4"/>
      <c r="HJP209" s="4"/>
      <c r="HJQ209" s="4"/>
      <c r="HJR209" s="4"/>
      <c r="HJS209" s="4"/>
      <c r="HJT209" s="4"/>
      <c r="HJU209" s="4"/>
      <c r="HJV209" s="4"/>
      <c r="HJW209" s="4"/>
      <c r="HJX209" s="4"/>
      <c r="HJY209" s="4"/>
      <c r="HJZ209" s="4"/>
      <c r="HKA209" s="4"/>
      <c r="HKB209" s="4"/>
      <c r="HKC209" s="4"/>
      <c r="HKD209" s="4"/>
      <c r="HKE209" s="4"/>
      <c r="HKF209" s="4"/>
      <c r="HKG209" s="4"/>
      <c r="HKH209" s="4"/>
      <c r="HKI209" s="4"/>
      <c r="HKJ209" s="4"/>
      <c r="HKK209" s="4"/>
      <c r="HKL209" s="4"/>
      <c r="HKM209" s="4"/>
      <c r="HKN209" s="4"/>
      <c r="HKO209" s="4"/>
      <c r="HKP209" s="4"/>
      <c r="HKQ209" s="4"/>
      <c r="HKR209" s="4"/>
      <c r="HKS209" s="4"/>
      <c r="HKT209" s="4"/>
      <c r="HKU209" s="4"/>
      <c r="HKV209" s="4"/>
      <c r="HKW209" s="4"/>
      <c r="HKX209" s="4"/>
      <c r="HKY209" s="4"/>
      <c r="HKZ209" s="4"/>
      <c r="HLA209" s="4"/>
      <c r="HLB209" s="4"/>
      <c r="HLC209" s="4"/>
      <c r="HLD209" s="4"/>
      <c r="HLE209" s="4"/>
      <c r="HLF209" s="4"/>
      <c r="HLG209" s="4"/>
      <c r="HLH209" s="4"/>
      <c r="HLI209" s="4"/>
      <c r="HLJ209" s="4"/>
      <c r="HLK209" s="4"/>
      <c r="HLL209" s="4"/>
      <c r="HLM209" s="4"/>
      <c r="HLN209" s="4"/>
      <c r="HLO209" s="4"/>
      <c r="HLP209" s="4"/>
      <c r="HLQ209" s="4"/>
      <c r="HLR209" s="4"/>
      <c r="HLS209" s="4"/>
      <c r="HLT209" s="4"/>
      <c r="HLU209" s="4"/>
      <c r="HLV209" s="4"/>
      <c r="HLW209" s="4"/>
      <c r="HLX209" s="4"/>
      <c r="HLY209" s="4"/>
      <c r="HLZ209" s="4"/>
      <c r="HMA209" s="4"/>
      <c r="HMB209" s="4"/>
      <c r="HMC209" s="4"/>
      <c r="HMD209" s="4"/>
      <c r="HME209" s="4"/>
      <c r="HMF209" s="4"/>
      <c r="HMG209" s="4"/>
      <c r="HMH209" s="4"/>
      <c r="HMI209" s="4"/>
      <c r="HMJ209" s="4"/>
      <c r="HMK209" s="4"/>
      <c r="HML209" s="4"/>
      <c r="HMM209" s="4"/>
      <c r="HMN209" s="4"/>
      <c r="HMO209" s="4"/>
      <c r="HMP209" s="4"/>
      <c r="HMQ209" s="4"/>
      <c r="HMR209" s="4"/>
      <c r="HMS209" s="4"/>
      <c r="HMT209" s="4"/>
      <c r="HMU209" s="4"/>
      <c r="HMV209" s="4"/>
      <c r="HMW209" s="4"/>
      <c r="HMX209" s="4"/>
      <c r="HMY209" s="4"/>
      <c r="HMZ209" s="4"/>
      <c r="HNA209" s="4"/>
      <c r="HNB209" s="4"/>
      <c r="HNC209" s="4"/>
      <c r="HND209" s="4"/>
      <c r="HNE209" s="4"/>
      <c r="HNF209" s="4"/>
      <c r="HNG209" s="4"/>
      <c r="HNH209" s="4"/>
      <c r="HNI209" s="4"/>
      <c r="HNJ209" s="4"/>
      <c r="HNK209" s="4"/>
      <c r="HNL209" s="4"/>
      <c r="HNM209" s="4"/>
      <c r="HNN209" s="4"/>
      <c r="HNO209" s="4"/>
      <c r="HNP209" s="4"/>
      <c r="HNQ209" s="4"/>
      <c r="HNR209" s="4"/>
      <c r="HNS209" s="4"/>
      <c r="HNT209" s="4"/>
      <c r="HNU209" s="4"/>
      <c r="HNV209" s="4"/>
      <c r="HNW209" s="4"/>
      <c r="HNX209" s="4"/>
      <c r="HNY209" s="4"/>
      <c r="HNZ209" s="4"/>
      <c r="HOA209" s="4"/>
      <c r="HOB209" s="4"/>
      <c r="HOC209" s="4"/>
      <c r="HOD209" s="4"/>
      <c r="HOE209" s="4"/>
      <c r="HOF209" s="4"/>
      <c r="HOG209" s="4"/>
      <c r="HOH209" s="4"/>
      <c r="HOI209" s="4"/>
      <c r="HOJ209" s="4"/>
      <c r="HOK209" s="4"/>
      <c r="HOL209" s="4"/>
      <c r="HOM209" s="4"/>
      <c r="HON209" s="4"/>
      <c r="HOO209" s="4"/>
      <c r="HOP209" s="4"/>
      <c r="HOQ209" s="4"/>
      <c r="HOR209" s="4"/>
      <c r="HOS209" s="4"/>
      <c r="HOT209" s="4"/>
      <c r="HOU209" s="4"/>
      <c r="HOV209" s="4"/>
      <c r="HOW209" s="4"/>
      <c r="HOX209" s="4"/>
      <c r="HOY209" s="4"/>
      <c r="HOZ209" s="4"/>
      <c r="HPA209" s="4"/>
      <c r="HPB209" s="4"/>
      <c r="HPC209" s="4"/>
      <c r="HPD209" s="4"/>
      <c r="HPE209" s="4"/>
      <c r="HPF209" s="4"/>
      <c r="HPG209" s="4"/>
      <c r="HPH209" s="4"/>
      <c r="HPI209" s="4"/>
      <c r="HPJ209" s="4"/>
      <c r="HPK209" s="4"/>
      <c r="HPL209" s="4"/>
      <c r="HPM209" s="4"/>
      <c r="HPN209" s="4"/>
      <c r="HPO209" s="4"/>
      <c r="HPP209" s="4"/>
      <c r="HPQ209" s="4"/>
      <c r="HPR209" s="4"/>
      <c r="HPS209" s="4"/>
      <c r="HPT209" s="4"/>
      <c r="HPU209" s="4"/>
      <c r="HPV209" s="4"/>
      <c r="HPW209" s="4"/>
      <c r="HPX209" s="4"/>
      <c r="HPY209" s="4"/>
      <c r="HPZ209" s="4"/>
      <c r="HQA209" s="4"/>
      <c r="HQB209" s="4"/>
      <c r="HQC209" s="4"/>
      <c r="HQD209" s="4"/>
      <c r="HQE209" s="4"/>
      <c r="HQF209" s="4"/>
      <c r="HQG209" s="4"/>
      <c r="HQH209" s="4"/>
      <c r="HQI209" s="4"/>
      <c r="HQJ209" s="4"/>
      <c r="HQK209" s="4"/>
      <c r="HQL209" s="4"/>
      <c r="HQM209" s="4"/>
      <c r="HQN209" s="4"/>
      <c r="HQO209" s="4"/>
      <c r="HQP209" s="4"/>
      <c r="HQQ209" s="4"/>
      <c r="HQR209" s="4"/>
      <c r="HQS209" s="4"/>
      <c r="HQT209" s="4"/>
      <c r="HQU209" s="4"/>
      <c r="HQV209" s="4"/>
      <c r="HQW209" s="4"/>
      <c r="HQX209" s="4"/>
      <c r="HQY209" s="4"/>
      <c r="HQZ209" s="4"/>
      <c r="HRA209" s="4"/>
      <c r="HRB209" s="4"/>
      <c r="HRC209" s="4"/>
      <c r="HRD209" s="4"/>
      <c r="HRE209" s="4"/>
      <c r="HRF209" s="4"/>
      <c r="HRG209" s="4"/>
      <c r="HRH209" s="4"/>
      <c r="HRI209" s="4"/>
      <c r="HRJ209" s="4"/>
      <c r="HRK209" s="4"/>
      <c r="HRL209" s="4"/>
      <c r="HRM209" s="4"/>
      <c r="HRN209" s="4"/>
      <c r="HRO209" s="4"/>
      <c r="HRP209" s="4"/>
      <c r="HRQ209" s="4"/>
      <c r="HRR209" s="4"/>
      <c r="HRS209" s="4"/>
      <c r="HRT209" s="4"/>
      <c r="HRU209" s="4"/>
      <c r="HRV209" s="4"/>
      <c r="HRW209" s="4"/>
      <c r="HRX209" s="4"/>
      <c r="HRY209" s="4"/>
      <c r="HRZ209" s="4"/>
      <c r="HSA209" s="4"/>
      <c r="HSB209" s="4"/>
      <c r="HSC209" s="4"/>
      <c r="HSD209" s="4"/>
      <c r="HSE209" s="4"/>
      <c r="HSF209" s="4"/>
      <c r="HSG209" s="4"/>
      <c r="HSH209" s="4"/>
      <c r="HSI209" s="4"/>
      <c r="HSJ209" s="4"/>
      <c r="HSK209" s="4"/>
      <c r="HSL209" s="4"/>
      <c r="HSM209" s="4"/>
      <c r="HSN209" s="4"/>
      <c r="HSO209" s="4"/>
      <c r="HSP209" s="4"/>
      <c r="HSQ209" s="4"/>
      <c r="HSR209" s="4"/>
      <c r="HSS209" s="4"/>
      <c r="HST209" s="4"/>
      <c r="HSU209" s="4"/>
      <c r="HSV209" s="4"/>
      <c r="HSW209" s="4"/>
      <c r="HSX209" s="4"/>
      <c r="HSY209" s="4"/>
      <c r="HSZ209" s="4"/>
      <c r="HTA209" s="4"/>
      <c r="HTB209" s="4"/>
      <c r="HTC209" s="4"/>
      <c r="HTD209" s="4"/>
      <c r="HTE209" s="4"/>
      <c r="HTF209" s="4"/>
      <c r="HTG209" s="4"/>
      <c r="HTH209" s="4"/>
      <c r="HTI209" s="4"/>
      <c r="HTJ209" s="4"/>
      <c r="HTK209" s="4"/>
      <c r="HTL209" s="4"/>
      <c r="HTM209" s="4"/>
      <c r="HTN209" s="4"/>
      <c r="HTO209" s="4"/>
      <c r="HTP209" s="4"/>
      <c r="HTQ209" s="4"/>
      <c r="HTR209" s="4"/>
      <c r="HTS209" s="4"/>
      <c r="HTT209" s="4"/>
      <c r="HTU209" s="4"/>
      <c r="HTV209" s="4"/>
      <c r="HTW209" s="4"/>
      <c r="HTX209" s="4"/>
      <c r="HTY209" s="4"/>
      <c r="HTZ209" s="4"/>
      <c r="HUA209" s="4"/>
      <c r="HUB209" s="4"/>
      <c r="HUC209" s="4"/>
      <c r="HUD209" s="4"/>
      <c r="HUE209" s="4"/>
      <c r="HUF209" s="4"/>
      <c r="HUG209" s="4"/>
      <c r="HUH209" s="4"/>
      <c r="HUI209" s="4"/>
      <c r="HUJ209" s="4"/>
      <c r="HUK209" s="4"/>
      <c r="HUL209" s="4"/>
      <c r="HUM209" s="4"/>
      <c r="HUN209" s="4"/>
      <c r="HUO209" s="4"/>
      <c r="HUP209" s="4"/>
      <c r="HUQ209" s="4"/>
      <c r="HUR209" s="4"/>
      <c r="HUS209" s="4"/>
      <c r="HUT209" s="4"/>
      <c r="HUU209" s="4"/>
      <c r="HUV209" s="4"/>
      <c r="HUW209" s="4"/>
      <c r="HUX209" s="4"/>
      <c r="HUY209" s="4"/>
      <c r="HUZ209" s="4"/>
      <c r="HVA209" s="4"/>
      <c r="HVB209" s="4"/>
      <c r="HVC209" s="4"/>
      <c r="HVD209" s="4"/>
      <c r="HVE209" s="4"/>
      <c r="HVF209" s="4"/>
      <c r="HVG209" s="4"/>
      <c r="HVH209" s="4"/>
      <c r="HVI209" s="4"/>
      <c r="HVJ209" s="4"/>
      <c r="HVK209" s="4"/>
      <c r="HVL209" s="4"/>
      <c r="HVM209" s="4"/>
      <c r="HVN209" s="4"/>
      <c r="HVO209" s="4"/>
      <c r="HVP209" s="4"/>
      <c r="HVQ209" s="4"/>
      <c r="HVR209" s="4"/>
      <c r="HVS209" s="4"/>
      <c r="HVT209" s="4"/>
      <c r="HVU209" s="4"/>
      <c r="HVV209" s="4"/>
      <c r="HVW209" s="4"/>
      <c r="HVX209" s="4"/>
      <c r="HVY209" s="4"/>
      <c r="HVZ209" s="4"/>
      <c r="HWA209" s="4"/>
      <c r="HWB209" s="4"/>
      <c r="HWC209" s="4"/>
      <c r="HWD209" s="4"/>
      <c r="HWE209" s="4"/>
      <c r="HWF209" s="4"/>
      <c r="HWG209" s="4"/>
      <c r="HWH209" s="4"/>
      <c r="HWI209" s="4"/>
      <c r="HWJ209" s="4"/>
      <c r="HWK209" s="4"/>
      <c r="HWL209" s="4"/>
      <c r="HWM209" s="4"/>
      <c r="HWN209" s="4"/>
      <c r="HWO209" s="4"/>
      <c r="HWP209" s="4"/>
      <c r="HWQ209" s="4"/>
      <c r="HWR209" s="4"/>
      <c r="HWS209" s="4"/>
      <c r="HWT209" s="4"/>
      <c r="HWU209" s="4"/>
      <c r="HWV209" s="4"/>
      <c r="HWW209" s="4"/>
      <c r="HWX209" s="4"/>
      <c r="HWY209" s="4"/>
      <c r="HWZ209" s="4"/>
      <c r="HXA209" s="4"/>
      <c r="HXB209" s="4"/>
      <c r="HXC209" s="4"/>
      <c r="HXD209" s="4"/>
      <c r="HXE209" s="4"/>
      <c r="HXF209" s="4"/>
      <c r="HXG209" s="4"/>
      <c r="HXH209" s="4"/>
      <c r="HXI209" s="4"/>
      <c r="HXJ209" s="4"/>
      <c r="HXK209" s="4"/>
      <c r="HXL209" s="4"/>
      <c r="HXM209" s="4"/>
      <c r="HXN209" s="4"/>
      <c r="HXO209" s="4"/>
      <c r="HXP209" s="4"/>
      <c r="HXQ209" s="4"/>
      <c r="HXR209" s="4"/>
      <c r="HXS209" s="4"/>
      <c r="HXT209" s="4"/>
      <c r="HXU209" s="4"/>
      <c r="HXV209" s="4"/>
      <c r="HXW209" s="4"/>
      <c r="HXX209" s="4"/>
      <c r="HXY209" s="4"/>
      <c r="HXZ209" s="4"/>
      <c r="HYA209" s="4"/>
      <c r="HYB209" s="4"/>
      <c r="HYC209" s="4"/>
      <c r="HYD209" s="4"/>
      <c r="HYE209" s="4"/>
      <c r="HYF209" s="4"/>
      <c r="HYG209" s="4"/>
      <c r="HYH209" s="4"/>
      <c r="HYI209" s="4"/>
      <c r="HYJ209" s="4"/>
      <c r="HYK209" s="4"/>
      <c r="HYL209" s="4"/>
      <c r="HYM209" s="4"/>
      <c r="HYN209" s="4"/>
      <c r="HYO209" s="4"/>
      <c r="HYP209" s="4"/>
      <c r="HYQ209" s="4"/>
      <c r="HYR209" s="4"/>
      <c r="HYS209" s="4"/>
      <c r="HYT209" s="4"/>
      <c r="HYU209" s="4"/>
      <c r="HYV209" s="4"/>
      <c r="HYW209" s="4"/>
      <c r="HYX209" s="4"/>
      <c r="HYY209" s="4"/>
      <c r="HYZ209" s="4"/>
      <c r="HZA209" s="4"/>
      <c r="HZB209" s="4"/>
      <c r="HZC209" s="4"/>
      <c r="HZD209" s="4"/>
      <c r="HZE209" s="4"/>
      <c r="HZF209" s="4"/>
      <c r="HZG209" s="4"/>
      <c r="HZH209" s="4"/>
      <c r="HZI209" s="4"/>
      <c r="HZJ209" s="4"/>
      <c r="HZK209" s="4"/>
      <c r="HZL209" s="4"/>
      <c r="HZM209" s="4"/>
      <c r="HZN209" s="4"/>
      <c r="HZO209" s="4"/>
      <c r="HZP209" s="4"/>
      <c r="HZQ209" s="4"/>
      <c r="HZR209" s="4"/>
      <c r="HZS209" s="4"/>
      <c r="HZT209" s="4"/>
      <c r="HZU209" s="4"/>
      <c r="HZV209" s="4"/>
      <c r="HZW209" s="4"/>
      <c r="HZX209" s="4"/>
      <c r="HZY209" s="4"/>
      <c r="HZZ209" s="4"/>
      <c r="IAA209" s="4"/>
      <c r="IAB209" s="4"/>
      <c r="IAC209" s="4"/>
      <c r="IAD209" s="4"/>
      <c r="IAE209" s="4"/>
      <c r="IAF209" s="4"/>
      <c r="IAG209" s="4"/>
      <c r="IAH209" s="4"/>
      <c r="IAI209" s="4"/>
      <c r="IAJ209" s="4"/>
      <c r="IAK209" s="4"/>
      <c r="IAL209" s="4"/>
      <c r="IAM209" s="4"/>
      <c r="IAN209" s="4"/>
      <c r="IAO209" s="4"/>
      <c r="IAP209" s="4"/>
      <c r="IAQ209" s="4"/>
      <c r="IAR209" s="4"/>
      <c r="IAS209" s="4"/>
      <c r="IAT209" s="4"/>
      <c r="IAU209" s="4"/>
      <c r="IAV209" s="4"/>
      <c r="IAW209" s="4"/>
      <c r="IAX209" s="4"/>
      <c r="IAY209" s="4"/>
      <c r="IAZ209" s="4"/>
      <c r="IBA209" s="4"/>
      <c r="IBB209" s="4"/>
      <c r="IBC209" s="4"/>
      <c r="IBD209" s="4"/>
      <c r="IBE209" s="4"/>
      <c r="IBF209" s="4"/>
      <c r="IBG209" s="4"/>
      <c r="IBH209" s="4"/>
      <c r="IBI209" s="4"/>
      <c r="IBJ209" s="4"/>
      <c r="IBK209" s="4"/>
      <c r="IBL209" s="4"/>
      <c r="IBM209" s="4"/>
      <c r="IBN209" s="4"/>
      <c r="IBO209" s="4"/>
      <c r="IBP209" s="4"/>
      <c r="IBQ209" s="4"/>
      <c r="IBR209" s="4"/>
      <c r="IBS209" s="4"/>
      <c r="IBT209" s="4"/>
      <c r="IBU209" s="4"/>
      <c r="IBV209" s="4"/>
      <c r="IBW209" s="4"/>
      <c r="IBX209" s="4"/>
      <c r="IBY209" s="4"/>
      <c r="IBZ209" s="4"/>
      <c r="ICA209" s="4"/>
      <c r="ICB209" s="4"/>
      <c r="ICC209" s="4"/>
      <c r="ICD209" s="4"/>
      <c r="ICE209" s="4"/>
      <c r="ICF209" s="4"/>
      <c r="ICG209" s="4"/>
      <c r="ICH209" s="4"/>
      <c r="ICI209" s="4"/>
      <c r="ICJ209" s="4"/>
      <c r="ICK209" s="4"/>
      <c r="ICL209" s="4"/>
      <c r="ICM209" s="4"/>
      <c r="ICN209" s="4"/>
      <c r="ICO209" s="4"/>
      <c r="ICP209" s="4"/>
      <c r="ICQ209" s="4"/>
      <c r="ICR209" s="4"/>
      <c r="ICS209" s="4"/>
      <c r="ICT209" s="4"/>
      <c r="ICU209" s="4"/>
      <c r="ICV209" s="4"/>
      <c r="ICW209" s="4"/>
      <c r="ICX209" s="4"/>
      <c r="ICY209" s="4"/>
      <c r="ICZ209" s="4"/>
      <c r="IDA209" s="4"/>
      <c r="IDB209" s="4"/>
      <c r="IDC209" s="4"/>
      <c r="IDD209" s="4"/>
      <c r="IDE209" s="4"/>
      <c r="IDF209" s="4"/>
      <c r="IDG209" s="4"/>
      <c r="IDH209" s="4"/>
      <c r="IDI209" s="4"/>
      <c r="IDJ209" s="4"/>
      <c r="IDK209" s="4"/>
      <c r="IDL209" s="4"/>
      <c r="IDM209" s="4"/>
      <c r="IDN209" s="4"/>
      <c r="IDO209" s="4"/>
      <c r="IDP209" s="4"/>
      <c r="IDQ209" s="4"/>
      <c r="IDR209" s="4"/>
      <c r="IDS209" s="4"/>
      <c r="IDT209" s="4"/>
      <c r="IDU209" s="4"/>
      <c r="IDV209" s="4"/>
      <c r="IDW209" s="4"/>
      <c r="IDX209" s="4"/>
      <c r="IDY209" s="4"/>
      <c r="IDZ209" s="4"/>
      <c r="IEA209" s="4"/>
      <c r="IEB209" s="4"/>
      <c r="IEC209" s="4"/>
      <c r="IED209" s="4"/>
      <c r="IEE209" s="4"/>
      <c r="IEF209" s="4"/>
      <c r="IEG209" s="4"/>
      <c r="IEH209" s="4"/>
      <c r="IEI209" s="4"/>
      <c r="IEJ209" s="4"/>
      <c r="IEK209" s="4"/>
      <c r="IEL209" s="4"/>
      <c r="IEM209" s="4"/>
      <c r="IEN209" s="4"/>
      <c r="IEO209" s="4"/>
      <c r="IEP209" s="4"/>
      <c r="IEQ209" s="4"/>
      <c r="IER209" s="4"/>
      <c r="IES209" s="4"/>
      <c r="IET209" s="4"/>
      <c r="IEU209" s="4"/>
      <c r="IEV209" s="4"/>
      <c r="IEW209" s="4"/>
      <c r="IEX209" s="4"/>
      <c r="IEY209" s="4"/>
      <c r="IEZ209" s="4"/>
      <c r="IFA209" s="4"/>
      <c r="IFB209" s="4"/>
      <c r="IFC209" s="4"/>
      <c r="IFD209" s="4"/>
      <c r="IFE209" s="4"/>
      <c r="IFF209" s="4"/>
      <c r="IFG209" s="4"/>
      <c r="IFH209" s="4"/>
      <c r="IFI209" s="4"/>
      <c r="IFJ209" s="4"/>
      <c r="IFK209" s="4"/>
      <c r="IFL209" s="4"/>
      <c r="IFM209" s="4"/>
      <c r="IFN209" s="4"/>
      <c r="IFO209" s="4"/>
      <c r="IFP209" s="4"/>
      <c r="IFQ209" s="4"/>
      <c r="IFR209" s="4"/>
      <c r="IFS209" s="4"/>
      <c r="IFT209" s="4"/>
      <c r="IFU209" s="4"/>
      <c r="IFV209" s="4"/>
      <c r="IFW209" s="4"/>
      <c r="IFX209" s="4"/>
      <c r="IFY209" s="4"/>
      <c r="IFZ209" s="4"/>
      <c r="IGA209" s="4"/>
      <c r="IGB209" s="4"/>
      <c r="IGC209" s="4"/>
      <c r="IGD209" s="4"/>
      <c r="IGE209" s="4"/>
      <c r="IGF209" s="4"/>
      <c r="IGG209" s="4"/>
      <c r="IGH209" s="4"/>
      <c r="IGI209" s="4"/>
      <c r="IGJ209" s="4"/>
      <c r="IGK209" s="4"/>
      <c r="IGL209" s="4"/>
      <c r="IGM209" s="4"/>
      <c r="IGN209" s="4"/>
      <c r="IGO209" s="4"/>
      <c r="IGP209" s="4"/>
      <c r="IGQ209" s="4"/>
      <c r="IGR209" s="4"/>
      <c r="IGS209" s="4"/>
      <c r="IGT209" s="4"/>
      <c r="IGU209" s="4"/>
      <c r="IGV209" s="4"/>
      <c r="IGW209" s="4"/>
      <c r="IGX209" s="4"/>
      <c r="IGY209" s="4"/>
      <c r="IGZ209" s="4"/>
      <c r="IHA209" s="4"/>
      <c r="IHB209" s="4"/>
      <c r="IHC209" s="4"/>
      <c r="IHD209" s="4"/>
      <c r="IHE209" s="4"/>
      <c r="IHF209" s="4"/>
      <c r="IHG209" s="4"/>
      <c r="IHH209" s="4"/>
      <c r="IHI209" s="4"/>
      <c r="IHJ209" s="4"/>
      <c r="IHK209" s="4"/>
      <c r="IHL209" s="4"/>
      <c r="IHM209" s="4"/>
      <c r="IHN209" s="4"/>
      <c r="IHO209" s="4"/>
      <c r="IHP209" s="4"/>
      <c r="IHQ209" s="4"/>
      <c r="IHR209" s="4"/>
      <c r="IHS209" s="4"/>
      <c r="IHT209" s="4"/>
      <c r="IHU209" s="4"/>
      <c r="IHV209" s="4"/>
      <c r="IHW209" s="4"/>
      <c r="IHX209" s="4"/>
      <c r="IHY209" s="4"/>
      <c r="IHZ209" s="4"/>
      <c r="IIA209" s="4"/>
      <c r="IIB209" s="4"/>
      <c r="IIC209" s="4"/>
      <c r="IID209" s="4"/>
      <c r="IIE209" s="4"/>
      <c r="IIF209" s="4"/>
      <c r="IIG209" s="4"/>
      <c r="IIH209" s="4"/>
      <c r="III209" s="4"/>
      <c r="IIJ209" s="4"/>
      <c r="IIK209" s="4"/>
      <c r="IIL209" s="4"/>
      <c r="IIM209" s="4"/>
      <c r="IIN209" s="4"/>
      <c r="IIO209" s="4"/>
      <c r="IIP209" s="4"/>
      <c r="IIQ209" s="4"/>
      <c r="IIR209" s="4"/>
      <c r="IIS209" s="4"/>
      <c r="IIT209" s="4"/>
      <c r="IIU209" s="4"/>
      <c r="IIV209" s="4"/>
      <c r="IIW209" s="4"/>
      <c r="IIX209" s="4"/>
      <c r="IIY209" s="4"/>
      <c r="IIZ209" s="4"/>
      <c r="IJA209" s="4"/>
      <c r="IJB209" s="4"/>
      <c r="IJC209" s="4"/>
      <c r="IJD209" s="4"/>
      <c r="IJE209" s="4"/>
      <c r="IJF209" s="4"/>
      <c r="IJG209" s="4"/>
      <c r="IJH209" s="4"/>
      <c r="IJI209" s="4"/>
      <c r="IJJ209" s="4"/>
      <c r="IJK209" s="4"/>
      <c r="IJL209" s="4"/>
      <c r="IJM209" s="4"/>
      <c r="IJN209" s="4"/>
      <c r="IJO209" s="4"/>
      <c r="IJP209" s="4"/>
      <c r="IJQ209" s="4"/>
      <c r="IJR209" s="4"/>
      <c r="IJS209" s="4"/>
      <c r="IJT209" s="4"/>
      <c r="IJU209" s="4"/>
      <c r="IJV209" s="4"/>
      <c r="IJW209" s="4"/>
      <c r="IJX209" s="4"/>
      <c r="IJY209" s="4"/>
      <c r="IJZ209" s="4"/>
      <c r="IKA209" s="4"/>
      <c r="IKB209" s="4"/>
      <c r="IKC209" s="4"/>
      <c r="IKD209" s="4"/>
      <c r="IKE209" s="4"/>
      <c r="IKF209" s="4"/>
      <c r="IKG209" s="4"/>
      <c r="IKH209" s="4"/>
      <c r="IKI209" s="4"/>
      <c r="IKJ209" s="4"/>
      <c r="IKK209" s="4"/>
      <c r="IKL209" s="4"/>
      <c r="IKM209" s="4"/>
      <c r="IKN209" s="4"/>
      <c r="IKO209" s="4"/>
      <c r="IKP209" s="4"/>
      <c r="IKQ209" s="4"/>
      <c r="IKR209" s="4"/>
      <c r="IKS209" s="4"/>
      <c r="IKT209" s="4"/>
      <c r="IKU209" s="4"/>
      <c r="IKV209" s="4"/>
      <c r="IKW209" s="4"/>
      <c r="IKX209" s="4"/>
      <c r="IKY209" s="4"/>
      <c r="IKZ209" s="4"/>
      <c r="ILA209" s="4"/>
      <c r="ILB209" s="4"/>
      <c r="ILC209" s="4"/>
      <c r="ILD209" s="4"/>
      <c r="ILE209" s="4"/>
      <c r="ILF209" s="4"/>
      <c r="ILG209" s="4"/>
      <c r="ILH209" s="4"/>
      <c r="ILI209" s="4"/>
      <c r="ILJ209" s="4"/>
      <c r="ILK209" s="4"/>
      <c r="ILL209" s="4"/>
      <c r="ILM209" s="4"/>
      <c r="ILN209" s="4"/>
      <c r="ILO209" s="4"/>
      <c r="ILP209" s="4"/>
      <c r="ILQ209" s="4"/>
      <c r="ILR209" s="4"/>
      <c r="ILS209" s="4"/>
      <c r="ILT209" s="4"/>
      <c r="ILU209" s="4"/>
      <c r="ILV209" s="4"/>
      <c r="ILW209" s="4"/>
      <c r="ILX209" s="4"/>
      <c r="ILY209" s="4"/>
      <c r="ILZ209" s="4"/>
      <c r="IMA209" s="4"/>
      <c r="IMB209" s="4"/>
      <c r="IMC209" s="4"/>
      <c r="IMD209" s="4"/>
      <c r="IME209" s="4"/>
      <c r="IMF209" s="4"/>
      <c r="IMG209" s="4"/>
      <c r="IMH209" s="4"/>
      <c r="IMI209" s="4"/>
      <c r="IMJ209" s="4"/>
      <c r="IMK209" s="4"/>
      <c r="IML209" s="4"/>
      <c r="IMM209" s="4"/>
      <c r="IMN209" s="4"/>
      <c r="IMO209" s="4"/>
      <c r="IMP209" s="4"/>
      <c r="IMQ209" s="4"/>
      <c r="IMR209" s="4"/>
      <c r="IMS209" s="4"/>
      <c r="IMT209" s="4"/>
      <c r="IMU209" s="4"/>
      <c r="IMV209" s="4"/>
      <c r="IMW209" s="4"/>
      <c r="IMX209" s="4"/>
      <c r="IMY209" s="4"/>
      <c r="IMZ209" s="4"/>
      <c r="INA209" s="4"/>
      <c r="INB209" s="4"/>
      <c r="INC209" s="4"/>
      <c r="IND209" s="4"/>
      <c r="INE209" s="4"/>
      <c r="INF209" s="4"/>
      <c r="ING209" s="4"/>
      <c r="INH209" s="4"/>
      <c r="INI209" s="4"/>
      <c r="INJ209" s="4"/>
      <c r="INK209" s="4"/>
      <c r="INL209" s="4"/>
      <c r="INM209" s="4"/>
      <c r="INN209" s="4"/>
      <c r="INO209" s="4"/>
      <c r="INP209" s="4"/>
      <c r="INQ209" s="4"/>
      <c r="INR209" s="4"/>
      <c r="INS209" s="4"/>
      <c r="INT209" s="4"/>
      <c r="INU209" s="4"/>
      <c r="INV209" s="4"/>
      <c r="INW209" s="4"/>
      <c r="INX209" s="4"/>
      <c r="INY209" s="4"/>
      <c r="INZ209" s="4"/>
      <c r="IOA209" s="4"/>
      <c r="IOB209" s="4"/>
      <c r="IOC209" s="4"/>
      <c r="IOD209" s="4"/>
      <c r="IOE209" s="4"/>
      <c r="IOF209" s="4"/>
      <c r="IOG209" s="4"/>
      <c r="IOH209" s="4"/>
      <c r="IOI209" s="4"/>
      <c r="IOJ209" s="4"/>
      <c r="IOK209" s="4"/>
      <c r="IOL209" s="4"/>
      <c r="IOM209" s="4"/>
      <c r="ION209" s="4"/>
      <c r="IOO209" s="4"/>
      <c r="IOP209" s="4"/>
      <c r="IOQ209" s="4"/>
      <c r="IOR209" s="4"/>
      <c r="IOS209" s="4"/>
      <c r="IOT209" s="4"/>
      <c r="IOU209" s="4"/>
      <c r="IOV209" s="4"/>
      <c r="IOW209" s="4"/>
      <c r="IOX209" s="4"/>
      <c r="IOY209" s="4"/>
      <c r="IOZ209" s="4"/>
      <c r="IPA209" s="4"/>
      <c r="IPB209" s="4"/>
      <c r="IPC209" s="4"/>
      <c r="IPD209" s="4"/>
      <c r="IPE209" s="4"/>
      <c r="IPF209" s="4"/>
      <c r="IPG209" s="4"/>
      <c r="IPH209" s="4"/>
      <c r="IPI209" s="4"/>
      <c r="IPJ209" s="4"/>
      <c r="IPK209" s="4"/>
      <c r="IPL209" s="4"/>
      <c r="IPM209" s="4"/>
      <c r="IPN209" s="4"/>
      <c r="IPO209" s="4"/>
      <c r="IPP209" s="4"/>
      <c r="IPQ209" s="4"/>
      <c r="IPR209" s="4"/>
      <c r="IPS209" s="4"/>
      <c r="IPT209" s="4"/>
      <c r="IPU209" s="4"/>
      <c r="IPV209" s="4"/>
      <c r="IPW209" s="4"/>
      <c r="IPX209" s="4"/>
      <c r="IPY209" s="4"/>
      <c r="IPZ209" s="4"/>
      <c r="IQA209" s="4"/>
      <c r="IQB209" s="4"/>
      <c r="IQC209" s="4"/>
      <c r="IQD209" s="4"/>
      <c r="IQE209" s="4"/>
      <c r="IQF209" s="4"/>
      <c r="IQG209" s="4"/>
      <c r="IQH209" s="4"/>
      <c r="IQI209" s="4"/>
      <c r="IQJ209" s="4"/>
      <c r="IQK209" s="4"/>
      <c r="IQL209" s="4"/>
      <c r="IQM209" s="4"/>
      <c r="IQN209" s="4"/>
      <c r="IQO209" s="4"/>
      <c r="IQP209" s="4"/>
      <c r="IQQ209" s="4"/>
      <c r="IQR209" s="4"/>
      <c r="IQS209" s="4"/>
      <c r="IQT209" s="4"/>
      <c r="IQU209" s="4"/>
      <c r="IQV209" s="4"/>
      <c r="IQW209" s="4"/>
      <c r="IQX209" s="4"/>
      <c r="IQY209" s="4"/>
      <c r="IQZ209" s="4"/>
      <c r="IRA209" s="4"/>
      <c r="IRB209" s="4"/>
      <c r="IRC209" s="4"/>
      <c r="IRD209" s="4"/>
      <c r="IRE209" s="4"/>
      <c r="IRF209" s="4"/>
      <c r="IRG209" s="4"/>
      <c r="IRH209" s="4"/>
      <c r="IRI209" s="4"/>
      <c r="IRJ209" s="4"/>
      <c r="IRK209" s="4"/>
      <c r="IRL209" s="4"/>
      <c r="IRM209" s="4"/>
      <c r="IRN209" s="4"/>
      <c r="IRO209" s="4"/>
      <c r="IRP209" s="4"/>
      <c r="IRQ209" s="4"/>
      <c r="IRR209" s="4"/>
      <c r="IRS209" s="4"/>
      <c r="IRT209" s="4"/>
      <c r="IRU209" s="4"/>
      <c r="IRV209" s="4"/>
      <c r="IRW209" s="4"/>
      <c r="IRX209" s="4"/>
      <c r="IRY209" s="4"/>
      <c r="IRZ209" s="4"/>
      <c r="ISA209" s="4"/>
      <c r="ISB209" s="4"/>
      <c r="ISC209" s="4"/>
      <c r="ISD209" s="4"/>
      <c r="ISE209" s="4"/>
      <c r="ISF209" s="4"/>
      <c r="ISG209" s="4"/>
      <c r="ISH209" s="4"/>
      <c r="ISI209" s="4"/>
      <c r="ISJ209" s="4"/>
      <c r="ISK209" s="4"/>
      <c r="ISL209" s="4"/>
      <c r="ISM209" s="4"/>
      <c r="ISN209" s="4"/>
      <c r="ISO209" s="4"/>
      <c r="ISP209" s="4"/>
      <c r="ISQ209" s="4"/>
      <c r="ISR209" s="4"/>
      <c r="ISS209" s="4"/>
      <c r="IST209" s="4"/>
      <c r="ISU209" s="4"/>
      <c r="ISV209" s="4"/>
      <c r="ISW209" s="4"/>
      <c r="ISX209" s="4"/>
      <c r="ISY209" s="4"/>
      <c r="ISZ209" s="4"/>
      <c r="ITA209" s="4"/>
      <c r="ITB209" s="4"/>
      <c r="ITC209" s="4"/>
      <c r="ITD209" s="4"/>
      <c r="ITE209" s="4"/>
      <c r="ITF209" s="4"/>
      <c r="ITG209" s="4"/>
      <c r="ITH209" s="4"/>
      <c r="ITI209" s="4"/>
      <c r="ITJ209" s="4"/>
      <c r="ITK209" s="4"/>
      <c r="ITL209" s="4"/>
      <c r="ITM209" s="4"/>
      <c r="ITN209" s="4"/>
      <c r="ITO209" s="4"/>
      <c r="ITP209" s="4"/>
      <c r="ITQ209" s="4"/>
      <c r="ITR209" s="4"/>
      <c r="ITS209" s="4"/>
      <c r="ITT209" s="4"/>
      <c r="ITU209" s="4"/>
      <c r="ITV209" s="4"/>
      <c r="ITW209" s="4"/>
      <c r="ITX209" s="4"/>
      <c r="ITY209" s="4"/>
      <c r="ITZ209" s="4"/>
      <c r="IUA209" s="4"/>
      <c r="IUB209" s="4"/>
      <c r="IUC209" s="4"/>
      <c r="IUD209" s="4"/>
      <c r="IUE209" s="4"/>
      <c r="IUF209" s="4"/>
      <c r="IUG209" s="4"/>
      <c r="IUH209" s="4"/>
      <c r="IUI209" s="4"/>
      <c r="IUJ209" s="4"/>
      <c r="IUK209" s="4"/>
      <c r="IUL209" s="4"/>
      <c r="IUM209" s="4"/>
      <c r="IUN209" s="4"/>
      <c r="IUO209" s="4"/>
      <c r="IUP209" s="4"/>
      <c r="IUQ209" s="4"/>
      <c r="IUR209" s="4"/>
      <c r="IUS209" s="4"/>
      <c r="IUT209" s="4"/>
      <c r="IUU209" s="4"/>
      <c r="IUV209" s="4"/>
      <c r="IUW209" s="4"/>
      <c r="IUX209" s="4"/>
      <c r="IUY209" s="4"/>
      <c r="IUZ209" s="4"/>
      <c r="IVA209" s="4"/>
      <c r="IVB209" s="4"/>
      <c r="IVC209" s="4"/>
      <c r="IVD209" s="4"/>
      <c r="IVE209" s="4"/>
      <c r="IVF209" s="4"/>
      <c r="IVG209" s="4"/>
      <c r="IVH209" s="4"/>
      <c r="IVI209" s="4"/>
      <c r="IVJ209" s="4"/>
      <c r="IVK209" s="4"/>
      <c r="IVL209" s="4"/>
      <c r="IVM209" s="4"/>
      <c r="IVN209" s="4"/>
      <c r="IVO209" s="4"/>
      <c r="IVP209" s="4"/>
      <c r="IVQ209" s="4"/>
      <c r="IVR209" s="4"/>
      <c r="IVS209" s="4"/>
      <c r="IVT209" s="4"/>
      <c r="IVU209" s="4"/>
      <c r="IVV209" s="4"/>
      <c r="IVW209" s="4"/>
      <c r="IVX209" s="4"/>
      <c r="IVY209" s="4"/>
      <c r="IVZ209" s="4"/>
      <c r="IWA209" s="4"/>
      <c r="IWB209" s="4"/>
      <c r="IWC209" s="4"/>
      <c r="IWD209" s="4"/>
      <c r="IWE209" s="4"/>
      <c r="IWF209" s="4"/>
      <c r="IWG209" s="4"/>
      <c r="IWH209" s="4"/>
      <c r="IWI209" s="4"/>
      <c r="IWJ209" s="4"/>
      <c r="IWK209" s="4"/>
      <c r="IWL209" s="4"/>
      <c r="IWM209" s="4"/>
      <c r="IWN209" s="4"/>
      <c r="IWO209" s="4"/>
      <c r="IWP209" s="4"/>
      <c r="IWQ209" s="4"/>
      <c r="IWR209" s="4"/>
      <c r="IWS209" s="4"/>
      <c r="IWT209" s="4"/>
      <c r="IWU209" s="4"/>
      <c r="IWV209" s="4"/>
      <c r="IWW209" s="4"/>
      <c r="IWX209" s="4"/>
      <c r="IWY209" s="4"/>
      <c r="IWZ209" s="4"/>
      <c r="IXA209" s="4"/>
      <c r="IXB209" s="4"/>
      <c r="IXC209" s="4"/>
      <c r="IXD209" s="4"/>
      <c r="IXE209" s="4"/>
      <c r="IXF209" s="4"/>
      <c r="IXG209" s="4"/>
      <c r="IXH209" s="4"/>
      <c r="IXI209" s="4"/>
      <c r="IXJ209" s="4"/>
      <c r="IXK209" s="4"/>
      <c r="IXL209" s="4"/>
      <c r="IXM209" s="4"/>
      <c r="IXN209" s="4"/>
      <c r="IXO209" s="4"/>
      <c r="IXP209" s="4"/>
      <c r="IXQ209" s="4"/>
      <c r="IXR209" s="4"/>
      <c r="IXS209" s="4"/>
      <c r="IXT209" s="4"/>
      <c r="IXU209" s="4"/>
      <c r="IXV209" s="4"/>
      <c r="IXW209" s="4"/>
      <c r="IXX209" s="4"/>
      <c r="IXY209" s="4"/>
      <c r="IXZ209" s="4"/>
      <c r="IYA209" s="4"/>
      <c r="IYB209" s="4"/>
      <c r="IYC209" s="4"/>
      <c r="IYD209" s="4"/>
      <c r="IYE209" s="4"/>
      <c r="IYF209" s="4"/>
      <c r="IYG209" s="4"/>
      <c r="IYH209" s="4"/>
      <c r="IYI209" s="4"/>
      <c r="IYJ209" s="4"/>
      <c r="IYK209" s="4"/>
      <c r="IYL209" s="4"/>
      <c r="IYM209" s="4"/>
      <c r="IYN209" s="4"/>
      <c r="IYO209" s="4"/>
      <c r="IYP209" s="4"/>
      <c r="IYQ209" s="4"/>
      <c r="IYR209" s="4"/>
      <c r="IYS209" s="4"/>
      <c r="IYT209" s="4"/>
      <c r="IYU209" s="4"/>
      <c r="IYV209" s="4"/>
      <c r="IYW209" s="4"/>
      <c r="IYX209" s="4"/>
      <c r="IYY209" s="4"/>
      <c r="IYZ209" s="4"/>
      <c r="IZA209" s="4"/>
      <c r="IZB209" s="4"/>
      <c r="IZC209" s="4"/>
      <c r="IZD209" s="4"/>
      <c r="IZE209" s="4"/>
      <c r="IZF209" s="4"/>
      <c r="IZG209" s="4"/>
      <c r="IZH209" s="4"/>
      <c r="IZI209" s="4"/>
      <c r="IZJ209" s="4"/>
      <c r="IZK209" s="4"/>
      <c r="IZL209" s="4"/>
      <c r="IZM209" s="4"/>
      <c r="IZN209" s="4"/>
      <c r="IZO209" s="4"/>
      <c r="IZP209" s="4"/>
      <c r="IZQ209" s="4"/>
      <c r="IZR209" s="4"/>
      <c r="IZS209" s="4"/>
      <c r="IZT209" s="4"/>
      <c r="IZU209" s="4"/>
      <c r="IZV209" s="4"/>
      <c r="IZW209" s="4"/>
      <c r="IZX209" s="4"/>
      <c r="IZY209" s="4"/>
      <c r="IZZ209" s="4"/>
      <c r="JAA209" s="4"/>
      <c r="JAB209" s="4"/>
      <c r="JAC209" s="4"/>
      <c r="JAD209" s="4"/>
      <c r="JAE209" s="4"/>
      <c r="JAF209" s="4"/>
      <c r="JAG209" s="4"/>
      <c r="JAH209" s="4"/>
      <c r="JAI209" s="4"/>
      <c r="JAJ209" s="4"/>
      <c r="JAK209" s="4"/>
      <c r="JAL209" s="4"/>
      <c r="JAM209" s="4"/>
      <c r="JAN209" s="4"/>
      <c r="JAO209" s="4"/>
      <c r="JAP209" s="4"/>
      <c r="JAQ209" s="4"/>
      <c r="JAR209" s="4"/>
      <c r="JAS209" s="4"/>
      <c r="JAT209" s="4"/>
      <c r="JAU209" s="4"/>
      <c r="JAV209" s="4"/>
      <c r="JAW209" s="4"/>
      <c r="JAX209" s="4"/>
      <c r="JAY209" s="4"/>
      <c r="JAZ209" s="4"/>
      <c r="JBA209" s="4"/>
      <c r="JBB209" s="4"/>
      <c r="JBC209" s="4"/>
      <c r="JBD209" s="4"/>
      <c r="JBE209" s="4"/>
      <c r="JBF209" s="4"/>
      <c r="JBG209" s="4"/>
      <c r="JBH209" s="4"/>
      <c r="JBI209" s="4"/>
      <c r="JBJ209" s="4"/>
      <c r="JBK209" s="4"/>
      <c r="JBL209" s="4"/>
      <c r="JBM209" s="4"/>
      <c r="JBN209" s="4"/>
      <c r="JBO209" s="4"/>
      <c r="JBP209" s="4"/>
      <c r="JBQ209" s="4"/>
      <c r="JBR209" s="4"/>
      <c r="JBS209" s="4"/>
      <c r="JBT209" s="4"/>
      <c r="JBU209" s="4"/>
      <c r="JBV209" s="4"/>
      <c r="JBW209" s="4"/>
      <c r="JBX209" s="4"/>
      <c r="JBY209" s="4"/>
      <c r="JBZ209" s="4"/>
      <c r="JCA209" s="4"/>
      <c r="JCB209" s="4"/>
      <c r="JCC209" s="4"/>
      <c r="JCD209" s="4"/>
      <c r="JCE209" s="4"/>
      <c r="JCF209" s="4"/>
      <c r="JCG209" s="4"/>
      <c r="JCH209" s="4"/>
      <c r="JCI209" s="4"/>
      <c r="JCJ209" s="4"/>
      <c r="JCK209" s="4"/>
      <c r="JCL209" s="4"/>
      <c r="JCM209" s="4"/>
      <c r="JCN209" s="4"/>
      <c r="JCO209" s="4"/>
      <c r="JCP209" s="4"/>
      <c r="JCQ209" s="4"/>
      <c r="JCR209" s="4"/>
      <c r="JCS209" s="4"/>
      <c r="JCT209" s="4"/>
      <c r="JCU209" s="4"/>
      <c r="JCV209" s="4"/>
      <c r="JCW209" s="4"/>
      <c r="JCX209" s="4"/>
      <c r="JCY209" s="4"/>
      <c r="JCZ209" s="4"/>
      <c r="JDA209" s="4"/>
      <c r="JDB209" s="4"/>
      <c r="JDC209" s="4"/>
      <c r="JDD209" s="4"/>
      <c r="JDE209" s="4"/>
      <c r="JDF209" s="4"/>
      <c r="JDG209" s="4"/>
      <c r="JDH209" s="4"/>
      <c r="JDI209" s="4"/>
      <c r="JDJ209" s="4"/>
      <c r="JDK209" s="4"/>
      <c r="JDL209" s="4"/>
      <c r="JDM209" s="4"/>
      <c r="JDN209" s="4"/>
      <c r="JDO209" s="4"/>
      <c r="JDP209" s="4"/>
      <c r="JDQ209" s="4"/>
      <c r="JDR209" s="4"/>
      <c r="JDS209" s="4"/>
      <c r="JDT209" s="4"/>
      <c r="JDU209" s="4"/>
      <c r="JDV209" s="4"/>
      <c r="JDW209" s="4"/>
      <c r="JDX209" s="4"/>
      <c r="JDY209" s="4"/>
      <c r="JDZ209" s="4"/>
      <c r="JEA209" s="4"/>
      <c r="JEB209" s="4"/>
      <c r="JEC209" s="4"/>
      <c r="JED209" s="4"/>
      <c r="JEE209" s="4"/>
      <c r="JEF209" s="4"/>
      <c r="JEG209" s="4"/>
      <c r="JEH209" s="4"/>
      <c r="JEI209" s="4"/>
      <c r="JEJ209" s="4"/>
      <c r="JEK209" s="4"/>
      <c r="JEL209" s="4"/>
      <c r="JEM209" s="4"/>
      <c r="JEN209" s="4"/>
      <c r="JEO209" s="4"/>
      <c r="JEP209" s="4"/>
      <c r="JEQ209" s="4"/>
      <c r="JER209" s="4"/>
      <c r="JES209" s="4"/>
      <c r="JET209" s="4"/>
      <c r="JEU209" s="4"/>
      <c r="JEV209" s="4"/>
      <c r="JEW209" s="4"/>
      <c r="JEX209" s="4"/>
      <c r="JEY209" s="4"/>
      <c r="JEZ209" s="4"/>
      <c r="JFA209" s="4"/>
      <c r="JFB209" s="4"/>
      <c r="JFC209" s="4"/>
      <c r="JFD209" s="4"/>
      <c r="JFE209" s="4"/>
      <c r="JFF209" s="4"/>
      <c r="JFG209" s="4"/>
      <c r="JFH209" s="4"/>
      <c r="JFI209" s="4"/>
      <c r="JFJ209" s="4"/>
      <c r="JFK209" s="4"/>
      <c r="JFL209" s="4"/>
      <c r="JFM209" s="4"/>
      <c r="JFN209" s="4"/>
      <c r="JFO209" s="4"/>
      <c r="JFP209" s="4"/>
      <c r="JFQ209" s="4"/>
      <c r="JFR209" s="4"/>
      <c r="JFS209" s="4"/>
      <c r="JFT209" s="4"/>
      <c r="JFU209" s="4"/>
      <c r="JFV209" s="4"/>
      <c r="JFW209" s="4"/>
      <c r="JFX209" s="4"/>
      <c r="JFY209" s="4"/>
      <c r="JFZ209" s="4"/>
      <c r="JGA209" s="4"/>
      <c r="JGB209" s="4"/>
      <c r="JGC209" s="4"/>
      <c r="JGD209" s="4"/>
      <c r="JGE209" s="4"/>
      <c r="JGF209" s="4"/>
      <c r="JGG209" s="4"/>
      <c r="JGH209" s="4"/>
      <c r="JGI209" s="4"/>
      <c r="JGJ209" s="4"/>
      <c r="JGK209" s="4"/>
      <c r="JGL209" s="4"/>
      <c r="JGM209" s="4"/>
      <c r="JGN209" s="4"/>
      <c r="JGO209" s="4"/>
      <c r="JGP209" s="4"/>
      <c r="JGQ209" s="4"/>
      <c r="JGR209" s="4"/>
      <c r="JGS209" s="4"/>
      <c r="JGT209" s="4"/>
      <c r="JGU209" s="4"/>
      <c r="JGV209" s="4"/>
      <c r="JGW209" s="4"/>
      <c r="JGX209" s="4"/>
      <c r="JGY209" s="4"/>
      <c r="JGZ209" s="4"/>
      <c r="JHA209" s="4"/>
      <c r="JHB209" s="4"/>
      <c r="JHC209" s="4"/>
      <c r="JHD209" s="4"/>
      <c r="JHE209" s="4"/>
      <c r="JHF209" s="4"/>
      <c r="JHG209" s="4"/>
      <c r="JHH209" s="4"/>
      <c r="JHI209" s="4"/>
      <c r="JHJ209" s="4"/>
      <c r="JHK209" s="4"/>
      <c r="JHL209" s="4"/>
      <c r="JHM209" s="4"/>
      <c r="JHN209" s="4"/>
      <c r="JHO209" s="4"/>
      <c r="JHP209" s="4"/>
      <c r="JHQ209" s="4"/>
      <c r="JHR209" s="4"/>
      <c r="JHS209" s="4"/>
      <c r="JHT209" s="4"/>
      <c r="JHU209" s="4"/>
      <c r="JHV209" s="4"/>
      <c r="JHW209" s="4"/>
      <c r="JHX209" s="4"/>
      <c r="JHY209" s="4"/>
      <c r="JHZ209" s="4"/>
      <c r="JIA209" s="4"/>
      <c r="JIB209" s="4"/>
      <c r="JIC209" s="4"/>
      <c r="JID209" s="4"/>
      <c r="JIE209" s="4"/>
      <c r="JIF209" s="4"/>
      <c r="JIG209" s="4"/>
      <c r="JIH209" s="4"/>
      <c r="JII209" s="4"/>
      <c r="JIJ209" s="4"/>
      <c r="JIK209" s="4"/>
      <c r="JIL209" s="4"/>
      <c r="JIM209" s="4"/>
      <c r="JIN209" s="4"/>
      <c r="JIO209" s="4"/>
      <c r="JIP209" s="4"/>
      <c r="JIQ209" s="4"/>
      <c r="JIR209" s="4"/>
      <c r="JIS209" s="4"/>
      <c r="JIT209" s="4"/>
      <c r="JIU209" s="4"/>
      <c r="JIV209" s="4"/>
      <c r="JIW209" s="4"/>
      <c r="JIX209" s="4"/>
      <c r="JIY209" s="4"/>
      <c r="JIZ209" s="4"/>
      <c r="JJA209" s="4"/>
      <c r="JJB209" s="4"/>
      <c r="JJC209" s="4"/>
      <c r="JJD209" s="4"/>
      <c r="JJE209" s="4"/>
      <c r="JJF209" s="4"/>
      <c r="JJG209" s="4"/>
      <c r="JJH209" s="4"/>
      <c r="JJI209" s="4"/>
      <c r="JJJ209" s="4"/>
      <c r="JJK209" s="4"/>
      <c r="JJL209" s="4"/>
      <c r="JJM209" s="4"/>
      <c r="JJN209" s="4"/>
      <c r="JJO209" s="4"/>
      <c r="JJP209" s="4"/>
      <c r="JJQ209" s="4"/>
      <c r="JJR209" s="4"/>
      <c r="JJS209" s="4"/>
      <c r="JJT209" s="4"/>
      <c r="JJU209" s="4"/>
      <c r="JJV209" s="4"/>
      <c r="JJW209" s="4"/>
      <c r="JJX209" s="4"/>
      <c r="JJY209" s="4"/>
      <c r="JJZ209" s="4"/>
      <c r="JKA209" s="4"/>
      <c r="JKB209" s="4"/>
      <c r="JKC209" s="4"/>
      <c r="JKD209" s="4"/>
      <c r="JKE209" s="4"/>
      <c r="JKF209" s="4"/>
      <c r="JKG209" s="4"/>
      <c r="JKH209" s="4"/>
      <c r="JKI209" s="4"/>
      <c r="JKJ209" s="4"/>
      <c r="JKK209" s="4"/>
      <c r="JKL209" s="4"/>
      <c r="JKM209" s="4"/>
      <c r="JKN209" s="4"/>
      <c r="JKO209" s="4"/>
      <c r="JKP209" s="4"/>
      <c r="JKQ209" s="4"/>
      <c r="JKR209" s="4"/>
      <c r="JKS209" s="4"/>
      <c r="JKT209" s="4"/>
      <c r="JKU209" s="4"/>
      <c r="JKV209" s="4"/>
      <c r="JKW209" s="4"/>
      <c r="JKX209" s="4"/>
      <c r="JKY209" s="4"/>
      <c r="JKZ209" s="4"/>
      <c r="JLA209" s="4"/>
      <c r="JLB209" s="4"/>
      <c r="JLC209" s="4"/>
      <c r="JLD209" s="4"/>
      <c r="JLE209" s="4"/>
      <c r="JLF209" s="4"/>
      <c r="JLG209" s="4"/>
      <c r="JLH209" s="4"/>
      <c r="JLI209" s="4"/>
      <c r="JLJ209" s="4"/>
      <c r="JLK209" s="4"/>
      <c r="JLL209" s="4"/>
      <c r="JLM209" s="4"/>
      <c r="JLN209" s="4"/>
      <c r="JLO209" s="4"/>
      <c r="JLP209" s="4"/>
      <c r="JLQ209" s="4"/>
      <c r="JLR209" s="4"/>
      <c r="JLS209" s="4"/>
      <c r="JLT209" s="4"/>
      <c r="JLU209" s="4"/>
      <c r="JLV209" s="4"/>
      <c r="JLW209" s="4"/>
      <c r="JLX209" s="4"/>
      <c r="JLY209" s="4"/>
      <c r="JLZ209" s="4"/>
      <c r="JMA209" s="4"/>
      <c r="JMB209" s="4"/>
      <c r="JMC209" s="4"/>
      <c r="JMD209" s="4"/>
      <c r="JME209" s="4"/>
      <c r="JMF209" s="4"/>
      <c r="JMG209" s="4"/>
      <c r="JMH209" s="4"/>
      <c r="JMI209" s="4"/>
      <c r="JMJ209" s="4"/>
      <c r="JMK209" s="4"/>
      <c r="JML209" s="4"/>
      <c r="JMM209" s="4"/>
      <c r="JMN209" s="4"/>
      <c r="JMO209" s="4"/>
      <c r="JMP209" s="4"/>
      <c r="JMQ209" s="4"/>
      <c r="JMR209" s="4"/>
      <c r="JMS209" s="4"/>
      <c r="JMT209" s="4"/>
      <c r="JMU209" s="4"/>
      <c r="JMV209" s="4"/>
      <c r="JMW209" s="4"/>
      <c r="JMX209" s="4"/>
      <c r="JMY209" s="4"/>
      <c r="JMZ209" s="4"/>
      <c r="JNA209" s="4"/>
      <c r="JNB209" s="4"/>
      <c r="JNC209" s="4"/>
      <c r="JND209" s="4"/>
      <c r="JNE209" s="4"/>
      <c r="JNF209" s="4"/>
      <c r="JNG209" s="4"/>
      <c r="JNH209" s="4"/>
      <c r="JNI209" s="4"/>
      <c r="JNJ209" s="4"/>
      <c r="JNK209" s="4"/>
      <c r="JNL209" s="4"/>
      <c r="JNM209" s="4"/>
      <c r="JNN209" s="4"/>
      <c r="JNO209" s="4"/>
      <c r="JNP209" s="4"/>
      <c r="JNQ209" s="4"/>
      <c r="JNR209" s="4"/>
      <c r="JNS209" s="4"/>
      <c r="JNT209" s="4"/>
      <c r="JNU209" s="4"/>
      <c r="JNV209" s="4"/>
      <c r="JNW209" s="4"/>
      <c r="JNX209" s="4"/>
      <c r="JNY209" s="4"/>
      <c r="JNZ209" s="4"/>
      <c r="JOA209" s="4"/>
      <c r="JOB209" s="4"/>
      <c r="JOC209" s="4"/>
      <c r="JOD209" s="4"/>
      <c r="JOE209" s="4"/>
      <c r="JOF209" s="4"/>
      <c r="JOG209" s="4"/>
      <c r="JOH209" s="4"/>
      <c r="JOI209" s="4"/>
      <c r="JOJ209" s="4"/>
      <c r="JOK209" s="4"/>
      <c r="JOL209" s="4"/>
      <c r="JOM209" s="4"/>
      <c r="JON209" s="4"/>
      <c r="JOO209" s="4"/>
      <c r="JOP209" s="4"/>
      <c r="JOQ209" s="4"/>
      <c r="JOR209" s="4"/>
      <c r="JOS209" s="4"/>
      <c r="JOT209" s="4"/>
      <c r="JOU209" s="4"/>
      <c r="JOV209" s="4"/>
      <c r="JOW209" s="4"/>
      <c r="JOX209" s="4"/>
      <c r="JOY209" s="4"/>
      <c r="JOZ209" s="4"/>
      <c r="JPA209" s="4"/>
      <c r="JPB209" s="4"/>
      <c r="JPC209" s="4"/>
      <c r="JPD209" s="4"/>
      <c r="JPE209" s="4"/>
      <c r="JPF209" s="4"/>
      <c r="JPG209" s="4"/>
      <c r="JPH209" s="4"/>
      <c r="JPI209" s="4"/>
      <c r="JPJ209" s="4"/>
      <c r="JPK209" s="4"/>
      <c r="JPL209" s="4"/>
      <c r="JPM209" s="4"/>
      <c r="JPN209" s="4"/>
      <c r="JPO209" s="4"/>
      <c r="JPP209" s="4"/>
      <c r="JPQ209" s="4"/>
      <c r="JPR209" s="4"/>
      <c r="JPS209" s="4"/>
      <c r="JPT209" s="4"/>
      <c r="JPU209" s="4"/>
      <c r="JPV209" s="4"/>
      <c r="JPW209" s="4"/>
      <c r="JPX209" s="4"/>
      <c r="JPY209" s="4"/>
      <c r="JPZ209" s="4"/>
      <c r="JQA209" s="4"/>
      <c r="JQB209" s="4"/>
      <c r="JQC209" s="4"/>
      <c r="JQD209" s="4"/>
      <c r="JQE209" s="4"/>
      <c r="JQF209" s="4"/>
      <c r="JQG209" s="4"/>
      <c r="JQH209" s="4"/>
      <c r="JQI209" s="4"/>
      <c r="JQJ209" s="4"/>
      <c r="JQK209" s="4"/>
      <c r="JQL209" s="4"/>
      <c r="JQM209" s="4"/>
      <c r="JQN209" s="4"/>
      <c r="JQO209" s="4"/>
      <c r="JQP209" s="4"/>
      <c r="JQQ209" s="4"/>
      <c r="JQR209" s="4"/>
      <c r="JQS209" s="4"/>
      <c r="JQT209" s="4"/>
      <c r="JQU209" s="4"/>
      <c r="JQV209" s="4"/>
      <c r="JQW209" s="4"/>
      <c r="JQX209" s="4"/>
      <c r="JQY209" s="4"/>
      <c r="JQZ209" s="4"/>
      <c r="JRA209" s="4"/>
      <c r="JRB209" s="4"/>
      <c r="JRC209" s="4"/>
      <c r="JRD209" s="4"/>
      <c r="JRE209" s="4"/>
      <c r="JRF209" s="4"/>
      <c r="JRG209" s="4"/>
      <c r="JRH209" s="4"/>
      <c r="JRI209" s="4"/>
      <c r="JRJ209" s="4"/>
      <c r="JRK209" s="4"/>
      <c r="JRL209" s="4"/>
      <c r="JRM209" s="4"/>
      <c r="JRN209" s="4"/>
      <c r="JRO209" s="4"/>
      <c r="JRP209" s="4"/>
      <c r="JRQ209" s="4"/>
      <c r="JRR209" s="4"/>
      <c r="JRS209" s="4"/>
      <c r="JRT209" s="4"/>
      <c r="JRU209" s="4"/>
      <c r="JRV209" s="4"/>
      <c r="JRW209" s="4"/>
      <c r="JRX209" s="4"/>
      <c r="JRY209" s="4"/>
      <c r="JRZ209" s="4"/>
      <c r="JSA209" s="4"/>
      <c r="JSB209" s="4"/>
      <c r="JSC209" s="4"/>
      <c r="JSD209" s="4"/>
      <c r="JSE209" s="4"/>
      <c r="JSF209" s="4"/>
      <c r="JSG209" s="4"/>
      <c r="JSH209" s="4"/>
      <c r="JSI209" s="4"/>
      <c r="JSJ209" s="4"/>
      <c r="JSK209" s="4"/>
      <c r="JSL209" s="4"/>
      <c r="JSM209" s="4"/>
      <c r="JSN209" s="4"/>
      <c r="JSO209" s="4"/>
      <c r="JSP209" s="4"/>
      <c r="JSQ209" s="4"/>
      <c r="JSR209" s="4"/>
      <c r="JSS209" s="4"/>
      <c r="JST209" s="4"/>
      <c r="JSU209" s="4"/>
      <c r="JSV209" s="4"/>
      <c r="JSW209" s="4"/>
      <c r="JSX209" s="4"/>
      <c r="JSY209" s="4"/>
      <c r="JSZ209" s="4"/>
      <c r="JTA209" s="4"/>
      <c r="JTB209" s="4"/>
      <c r="JTC209" s="4"/>
      <c r="JTD209" s="4"/>
      <c r="JTE209" s="4"/>
      <c r="JTF209" s="4"/>
      <c r="JTG209" s="4"/>
      <c r="JTH209" s="4"/>
      <c r="JTI209" s="4"/>
      <c r="JTJ209" s="4"/>
      <c r="JTK209" s="4"/>
      <c r="JTL209" s="4"/>
      <c r="JTM209" s="4"/>
      <c r="JTN209" s="4"/>
      <c r="JTO209" s="4"/>
      <c r="JTP209" s="4"/>
      <c r="JTQ209" s="4"/>
      <c r="JTR209" s="4"/>
      <c r="JTS209" s="4"/>
      <c r="JTT209" s="4"/>
      <c r="JTU209" s="4"/>
      <c r="JTV209" s="4"/>
      <c r="JTW209" s="4"/>
      <c r="JTX209" s="4"/>
      <c r="JTY209" s="4"/>
      <c r="JTZ209" s="4"/>
      <c r="JUA209" s="4"/>
      <c r="JUB209" s="4"/>
      <c r="JUC209" s="4"/>
      <c r="JUD209" s="4"/>
      <c r="JUE209" s="4"/>
      <c r="JUF209" s="4"/>
      <c r="JUG209" s="4"/>
      <c r="JUH209" s="4"/>
      <c r="JUI209" s="4"/>
      <c r="JUJ209" s="4"/>
      <c r="JUK209" s="4"/>
      <c r="JUL209" s="4"/>
      <c r="JUM209" s="4"/>
      <c r="JUN209" s="4"/>
      <c r="JUO209" s="4"/>
      <c r="JUP209" s="4"/>
      <c r="JUQ209" s="4"/>
      <c r="JUR209" s="4"/>
      <c r="JUS209" s="4"/>
      <c r="JUT209" s="4"/>
      <c r="JUU209" s="4"/>
      <c r="JUV209" s="4"/>
      <c r="JUW209" s="4"/>
      <c r="JUX209" s="4"/>
      <c r="JUY209" s="4"/>
      <c r="JUZ209" s="4"/>
      <c r="JVA209" s="4"/>
      <c r="JVB209" s="4"/>
      <c r="JVC209" s="4"/>
      <c r="JVD209" s="4"/>
      <c r="JVE209" s="4"/>
      <c r="JVF209" s="4"/>
      <c r="JVG209" s="4"/>
      <c r="JVH209" s="4"/>
      <c r="JVI209" s="4"/>
      <c r="JVJ209" s="4"/>
      <c r="JVK209" s="4"/>
      <c r="JVL209" s="4"/>
      <c r="JVM209" s="4"/>
      <c r="JVN209" s="4"/>
      <c r="JVO209" s="4"/>
      <c r="JVP209" s="4"/>
      <c r="JVQ209" s="4"/>
      <c r="JVR209" s="4"/>
      <c r="JVS209" s="4"/>
      <c r="JVT209" s="4"/>
      <c r="JVU209" s="4"/>
      <c r="JVV209" s="4"/>
      <c r="JVW209" s="4"/>
      <c r="JVX209" s="4"/>
      <c r="JVY209" s="4"/>
      <c r="JVZ209" s="4"/>
      <c r="JWA209" s="4"/>
      <c r="JWB209" s="4"/>
      <c r="JWC209" s="4"/>
      <c r="JWD209" s="4"/>
      <c r="JWE209" s="4"/>
      <c r="JWF209" s="4"/>
      <c r="JWG209" s="4"/>
      <c r="JWH209" s="4"/>
      <c r="JWI209" s="4"/>
      <c r="JWJ209" s="4"/>
      <c r="JWK209" s="4"/>
      <c r="JWL209" s="4"/>
      <c r="JWM209" s="4"/>
      <c r="JWN209" s="4"/>
      <c r="JWO209" s="4"/>
      <c r="JWP209" s="4"/>
      <c r="JWQ209" s="4"/>
      <c r="JWR209" s="4"/>
      <c r="JWS209" s="4"/>
      <c r="JWT209" s="4"/>
      <c r="JWU209" s="4"/>
      <c r="JWV209" s="4"/>
      <c r="JWW209" s="4"/>
      <c r="JWX209" s="4"/>
      <c r="JWY209" s="4"/>
      <c r="JWZ209" s="4"/>
      <c r="JXA209" s="4"/>
      <c r="JXB209" s="4"/>
      <c r="JXC209" s="4"/>
      <c r="JXD209" s="4"/>
      <c r="JXE209" s="4"/>
      <c r="JXF209" s="4"/>
      <c r="JXG209" s="4"/>
      <c r="JXH209" s="4"/>
      <c r="JXI209" s="4"/>
      <c r="JXJ209" s="4"/>
      <c r="JXK209" s="4"/>
      <c r="JXL209" s="4"/>
      <c r="JXM209" s="4"/>
      <c r="JXN209" s="4"/>
      <c r="JXO209" s="4"/>
      <c r="JXP209" s="4"/>
      <c r="JXQ209" s="4"/>
      <c r="JXR209" s="4"/>
      <c r="JXS209" s="4"/>
      <c r="JXT209" s="4"/>
      <c r="JXU209" s="4"/>
      <c r="JXV209" s="4"/>
      <c r="JXW209" s="4"/>
      <c r="JXX209" s="4"/>
      <c r="JXY209" s="4"/>
      <c r="JXZ209" s="4"/>
      <c r="JYA209" s="4"/>
      <c r="JYB209" s="4"/>
      <c r="JYC209" s="4"/>
      <c r="JYD209" s="4"/>
      <c r="JYE209" s="4"/>
      <c r="JYF209" s="4"/>
      <c r="JYG209" s="4"/>
      <c r="JYH209" s="4"/>
      <c r="JYI209" s="4"/>
      <c r="JYJ209" s="4"/>
      <c r="JYK209" s="4"/>
      <c r="JYL209" s="4"/>
      <c r="JYM209" s="4"/>
      <c r="JYN209" s="4"/>
      <c r="JYO209" s="4"/>
      <c r="JYP209" s="4"/>
      <c r="JYQ209" s="4"/>
      <c r="JYR209" s="4"/>
      <c r="JYS209" s="4"/>
      <c r="JYT209" s="4"/>
      <c r="JYU209" s="4"/>
      <c r="JYV209" s="4"/>
      <c r="JYW209" s="4"/>
      <c r="JYX209" s="4"/>
      <c r="JYY209" s="4"/>
      <c r="JYZ209" s="4"/>
      <c r="JZA209" s="4"/>
      <c r="JZB209" s="4"/>
      <c r="JZC209" s="4"/>
      <c r="JZD209" s="4"/>
      <c r="JZE209" s="4"/>
      <c r="JZF209" s="4"/>
      <c r="JZG209" s="4"/>
      <c r="JZH209" s="4"/>
      <c r="JZI209" s="4"/>
      <c r="JZJ209" s="4"/>
      <c r="JZK209" s="4"/>
      <c r="JZL209" s="4"/>
      <c r="JZM209" s="4"/>
      <c r="JZN209" s="4"/>
      <c r="JZO209" s="4"/>
      <c r="JZP209" s="4"/>
      <c r="JZQ209" s="4"/>
      <c r="JZR209" s="4"/>
      <c r="JZS209" s="4"/>
      <c r="JZT209" s="4"/>
      <c r="JZU209" s="4"/>
      <c r="JZV209" s="4"/>
      <c r="JZW209" s="4"/>
      <c r="JZX209" s="4"/>
      <c r="JZY209" s="4"/>
      <c r="JZZ209" s="4"/>
      <c r="KAA209" s="4"/>
      <c r="KAB209" s="4"/>
      <c r="KAC209" s="4"/>
      <c r="KAD209" s="4"/>
      <c r="KAE209" s="4"/>
      <c r="KAF209" s="4"/>
      <c r="KAG209" s="4"/>
      <c r="KAH209" s="4"/>
      <c r="KAI209" s="4"/>
      <c r="KAJ209" s="4"/>
      <c r="KAK209" s="4"/>
      <c r="KAL209" s="4"/>
      <c r="KAM209" s="4"/>
      <c r="KAN209" s="4"/>
      <c r="KAO209" s="4"/>
      <c r="KAP209" s="4"/>
      <c r="KAQ209" s="4"/>
      <c r="KAR209" s="4"/>
      <c r="KAS209" s="4"/>
      <c r="KAT209" s="4"/>
      <c r="KAU209" s="4"/>
      <c r="KAV209" s="4"/>
      <c r="KAW209" s="4"/>
      <c r="KAX209" s="4"/>
      <c r="KAY209" s="4"/>
      <c r="KAZ209" s="4"/>
      <c r="KBA209" s="4"/>
      <c r="KBB209" s="4"/>
      <c r="KBC209" s="4"/>
      <c r="KBD209" s="4"/>
      <c r="KBE209" s="4"/>
      <c r="KBF209" s="4"/>
      <c r="KBG209" s="4"/>
      <c r="KBH209" s="4"/>
      <c r="KBI209" s="4"/>
      <c r="KBJ209" s="4"/>
      <c r="KBK209" s="4"/>
      <c r="KBL209" s="4"/>
      <c r="KBM209" s="4"/>
      <c r="KBN209" s="4"/>
      <c r="KBO209" s="4"/>
      <c r="KBP209" s="4"/>
      <c r="KBQ209" s="4"/>
      <c r="KBR209" s="4"/>
      <c r="KBS209" s="4"/>
      <c r="KBT209" s="4"/>
      <c r="KBU209" s="4"/>
      <c r="KBV209" s="4"/>
      <c r="KBW209" s="4"/>
      <c r="KBX209" s="4"/>
      <c r="KBY209" s="4"/>
      <c r="KBZ209" s="4"/>
      <c r="KCA209" s="4"/>
      <c r="KCB209" s="4"/>
      <c r="KCC209" s="4"/>
      <c r="KCD209" s="4"/>
      <c r="KCE209" s="4"/>
      <c r="KCF209" s="4"/>
      <c r="KCG209" s="4"/>
      <c r="KCH209" s="4"/>
      <c r="KCI209" s="4"/>
      <c r="KCJ209" s="4"/>
      <c r="KCK209" s="4"/>
      <c r="KCL209" s="4"/>
      <c r="KCM209" s="4"/>
      <c r="KCN209" s="4"/>
      <c r="KCO209" s="4"/>
      <c r="KCP209" s="4"/>
      <c r="KCQ209" s="4"/>
      <c r="KCR209" s="4"/>
      <c r="KCS209" s="4"/>
      <c r="KCT209" s="4"/>
      <c r="KCU209" s="4"/>
      <c r="KCV209" s="4"/>
      <c r="KCW209" s="4"/>
      <c r="KCX209" s="4"/>
      <c r="KCY209" s="4"/>
      <c r="KCZ209" s="4"/>
      <c r="KDA209" s="4"/>
      <c r="KDB209" s="4"/>
      <c r="KDC209" s="4"/>
      <c r="KDD209" s="4"/>
      <c r="KDE209" s="4"/>
      <c r="KDF209" s="4"/>
      <c r="KDG209" s="4"/>
      <c r="KDH209" s="4"/>
      <c r="KDI209" s="4"/>
      <c r="KDJ209" s="4"/>
      <c r="KDK209" s="4"/>
      <c r="KDL209" s="4"/>
      <c r="KDM209" s="4"/>
      <c r="KDN209" s="4"/>
      <c r="KDO209" s="4"/>
      <c r="KDP209" s="4"/>
      <c r="KDQ209" s="4"/>
      <c r="KDR209" s="4"/>
      <c r="KDS209" s="4"/>
      <c r="KDT209" s="4"/>
      <c r="KDU209" s="4"/>
      <c r="KDV209" s="4"/>
      <c r="KDW209" s="4"/>
      <c r="KDX209" s="4"/>
      <c r="KDY209" s="4"/>
      <c r="KDZ209" s="4"/>
      <c r="KEA209" s="4"/>
      <c r="KEB209" s="4"/>
      <c r="KEC209" s="4"/>
      <c r="KED209" s="4"/>
      <c r="KEE209" s="4"/>
      <c r="KEF209" s="4"/>
      <c r="KEG209" s="4"/>
      <c r="KEH209" s="4"/>
      <c r="KEI209" s="4"/>
      <c r="KEJ209" s="4"/>
      <c r="KEK209" s="4"/>
      <c r="KEL209" s="4"/>
      <c r="KEM209" s="4"/>
      <c r="KEN209" s="4"/>
      <c r="KEO209" s="4"/>
      <c r="KEP209" s="4"/>
      <c r="KEQ209" s="4"/>
      <c r="KER209" s="4"/>
      <c r="KES209" s="4"/>
      <c r="KET209" s="4"/>
      <c r="KEU209" s="4"/>
      <c r="KEV209" s="4"/>
      <c r="KEW209" s="4"/>
      <c r="KEX209" s="4"/>
      <c r="KEY209" s="4"/>
      <c r="KEZ209" s="4"/>
      <c r="KFA209" s="4"/>
      <c r="KFB209" s="4"/>
      <c r="KFC209" s="4"/>
      <c r="KFD209" s="4"/>
      <c r="KFE209" s="4"/>
      <c r="KFF209" s="4"/>
      <c r="KFG209" s="4"/>
      <c r="KFH209" s="4"/>
      <c r="KFI209" s="4"/>
      <c r="KFJ209" s="4"/>
      <c r="KFK209" s="4"/>
      <c r="KFL209" s="4"/>
      <c r="KFM209" s="4"/>
      <c r="KFN209" s="4"/>
      <c r="KFO209" s="4"/>
      <c r="KFP209" s="4"/>
      <c r="KFQ209" s="4"/>
      <c r="KFR209" s="4"/>
      <c r="KFS209" s="4"/>
      <c r="KFT209" s="4"/>
      <c r="KFU209" s="4"/>
      <c r="KFV209" s="4"/>
      <c r="KFW209" s="4"/>
      <c r="KFX209" s="4"/>
      <c r="KFY209" s="4"/>
      <c r="KFZ209" s="4"/>
      <c r="KGA209" s="4"/>
      <c r="KGB209" s="4"/>
      <c r="KGC209" s="4"/>
      <c r="KGD209" s="4"/>
      <c r="KGE209" s="4"/>
      <c r="KGF209" s="4"/>
      <c r="KGG209" s="4"/>
      <c r="KGH209" s="4"/>
      <c r="KGI209" s="4"/>
      <c r="KGJ209" s="4"/>
      <c r="KGK209" s="4"/>
      <c r="KGL209" s="4"/>
      <c r="KGM209" s="4"/>
      <c r="KGN209" s="4"/>
      <c r="KGO209" s="4"/>
      <c r="KGP209" s="4"/>
      <c r="KGQ209" s="4"/>
      <c r="KGR209" s="4"/>
      <c r="KGS209" s="4"/>
      <c r="KGT209" s="4"/>
      <c r="KGU209" s="4"/>
      <c r="KGV209" s="4"/>
      <c r="KGW209" s="4"/>
      <c r="KGX209" s="4"/>
      <c r="KGY209" s="4"/>
      <c r="KGZ209" s="4"/>
      <c r="KHA209" s="4"/>
      <c r="KHB209" s="4"/>
      <c r="KHC209" s="4"/>
      <c r="KHD209" s="4"/>
      <c r="KHE209" s="4"/>
      <c r="KHF209" s="4"/>
      <c r="KHG209" s="4"/>
      <c r="KHH209" s="4"/>
      <c r="KHI209" s="4"/>
      <c r="KHJ209" s="4"/>
      <c r="KHK209" s="4"/>
      <c r="KHL209" s="4"/>
      <c r="KHM209" s="4"/>
      <c r="KHN209" s="4"/>
      <c r="KHO209" s="4"/>
      <c r="KHP209" s="4"/>
      <c r="KHQ209" s="4"/>
      <c r="KHR209" s="4"/>
      <c r="KHS209" s="4"/>
      <c r="KHT209" s="4"/>
      <c r="KHU209" s="4"/>
      <c r="KHV209" s="4"/>
      <c r="KHW209" s="4"/>
      <c r="KHX209" s="4"/>
      <c r="KHY209" s="4"/>
      <c r="KHZ209" s="4"/>
      <c r="KIA209" s="4"/>
      <c r="KIB209" s="4"/>
      <c r="KIC209" s="4"/>
      <c r="KID209" s="4"/>
      <c r="KIE209" s="4"/>
      <c r="KIF209" s="4"/>
      <c r="KIG209" s="4"/>
      <c r="KIH209" s="4"/>
      <c r="KII209" s="4"/>
      <c r="KIJ209" s="4"/>
      <c r="KIK209" s="4"/>
      <c r="KIL209" s="4"/>
      <c r="KIM209" s="4"/>
      <c r="KIN209" s="4"/>
      <c r="KIO209" s="4"/>
      <c r="KIP209" s="4"/>
      <c r="KIQ209" s="4"/>
      <c r="KIR209" s="4"/>
      <c r="KIS209" s="4"/>
      <c r="KIT209" s="4"/>
      <c r="KIU209" s="4"/>
      <c r="KIV209" s="4"/>
      <c r="KIW209" s="4"/>
      <c r="KIX209" s="4"/>
      <c r="KIY209" s="4"/>
      <c r="KIZ209" s="4"/>
      <c r="KJA209" s="4"/>
      <c r="KJB209" s="4"/>
      <c r="KJC209" s="4"/>
      <c r="KJD209" s="4"/>
      <c r="KJE209" s="4"/>
      <c r="KJF209" s="4"/>
      <c r="KJG209" s="4"/>
      <c r="KJH209" s="4"/>
      <c r="KJI209" s="4"/>
      <c r="KJJ209" s="4"/>
      <c r="KJK209" s="4"/>
      <c r="KJL209" s="4"/>
      <c r="KJM209" s="4"/>
      <c r="KJN209" s="4"/>
      <c r="KJO209" s="4"/>
      <c r="KJP209" s="4"/>
      <c r="KJQ209" s="4"/>
      <c r="KJR209" s="4"/>
      <c r="KJS209" s="4"/>
      <c r="KJT209" s="4"/>
      <c r="KJU209" s="4"/>
      <c r="KJV209" s="4"/>
      <c r="KJW209" s="4"/>
      <c r="KJX209" s="4"/>
      <c r="KJY209" s="4"/>
      <c r="KJZ209" s="4"/>
      <c r="KKA209" s="4"/>
      <c r="KKB209" s="4"/>
      <c r="KKC209" s="4"/>
      <c r="KKD209" s="4"/>
      <c r="KKE209" s="4"/>
      <c r="KKF209" s="4"/>
      <c r="KKG209" s="4"/>
      <c r="KKH209" s="4"/>
      <c r="KKI209" s="4"/>
      <c r="KKJ209" s="4"/>
      <c r="KKK209" s="4"/>
      <c r="KKL209" s="4"/>
      <c r="KKM209" s="4"/>
      <c r="KKN209" s="4"/>
      <c r="KKO209" s="4"/>
      <c r="KKP209" s="4"/>
      <c r="KKQ209" s="4"/>
      <c r="KKR209" s="4"/>
      <c r="KKS209" s="4"/>
      <c r="KKT209" s="4"/>
      <c r="KKU209" s="4"/>
      <c r="KKV209" s="4"/>
      <c r="KKW209" s="4"/>
      <c r="KKX209" s="4"/>
      <c r="KKY209" s="4"/>
      <c r="KKZ209" s="4"/>
      <c r="KLA209" s="4"/>
      <c r="KLB209" s="4"/>
      <c r="KLC209" s="4"/>
      <c r="KLD209" s="4"/>
      <c r="KLE209" s="4"/>
      <c r="KLF209" s="4"/>
      <c r="KLG209" s="4"/>
      <c r="KLH209" s="4"/>
      <c r="KLI209" s="4"/>
      <c r="KLJ209" s="4"/>
      <c r="KLK209" s="4"/>
      <c r="KLL209" s="4"/>
      <c r="KLM209" s="4"/>
      <c r="KLN209" s="4"/>
      <c r="KLO209" s="4"/>
      <c r="KLP209" s="4"/>
      <c r="KLQ209" s="4"/>
      <c r="KLR209" s="4"/>
      <c r="KLS209" s="4"/>
      <c r="KLT209" s="4"/>
      <c r="KLU209" s="4"/>
      <c r="KLV209" s="4"/>
      <c r="KLW209" s="4"/>
      <c r="KLX209" s="4"/>
      <c r="KLY209" s="4"/>
      <c r="KLZ209" s="4"/>
      <c r="KMA209" s="4"/>
      <c r="KMB209" s="4"/>
      <c r="KMC209" s="4"/>
      <c r="KMD209" s="4"/>
      <c r="KME209" s="4"/>
      <c r="KMF209" s="4"/>
      <c r="KMG209" s="4"/>
      <c r="KMH209" s="4"/>
      <c r="KMI209" s="4"/>
      <c r="KMJ209" s="4"/>
      <c r="KMK209" s="4"/>
      <c r="KML209" s="4"/>
      <c r="KMM209" s="4"/>
      <c r="KMN209" s="4"/>
      <c r="KMO209" s="4"/>
      <c r="KMP209" s="4"/>
      <c r="KMQ209" s="4"/>
      <c r="KMR209" s="4"/>
      <c r="KMS209" s="4"/>
      <c r="KMT209" s="4"/>
      <c r="KMU209" s="4"/>
      <c r="KMV209" s="4"/>
      <c r="KMW209" s="4"/>
      <c r="KMX209" s="4"/>
      <c r="KMY209" s="4"/>
      <c r="KMZ209" s="4"/>
      <c r="KNA209" s="4"/>
      <c r="KNB209" s="4"/>
      <c r="KNC209" s="4"/>
      <c r="KND209" s="4"/>
      <c r="KNE209" s="4"/>
      <c r="KNF209" s="4"/>
      <c r="KNG209" s="4"/>
      <c r="KNH209" s="4"/>
      <c r="KNI209" s="4"/>
      <c r="KNJ209" s="4"/>
      <c r="KNK209" s="4"/>
      <c r="KNL209" s="4"/>
      <c r="KNM209" s="4"/>
      <c r="KNN209" s="4"/>
      <c r="KNO209" s="4"/>
      <c r="KNP209" s="4"/>
      <c r="KNQ209" s="4"/>
      <c r="KNR209" s="4"/>
      <c r="KNS209" s="4"/>
      <c r="KNT209" s="4"/>
      <c r="KNU209" s="4"/>
      <c r="KNV209" s="4"/>
      <c r="KNW209" s="4"/>
      <c r="KNX209" s="4"/>
      <c r="KNY209" s="4"/>
      <c r="KNZ209" s="4"/>
      <c r="KOA209" s="4"/>
      <c r="KOB209" s="4"/>
      <c r="KOC209" s="4"/>
      <c r="KOD209" s="4"/>
      <c r="KOE209" s="4"/>
      <c r="KOF209" s="4"/>
      <c r="KOG209" s="4"/>
      <c r="KOH209" s="4"/>
      <c r="KOI209" s="4"/>
      <c r="KOJ209" s="4"/>
      <c r="KOK209" s="4"/>
      <c r="KOL209" s="4"/>
      <c r="KOM209" s="4"/>
      <c r="KON209" s="4"/>
      <c r="KOO209" s="4"/>
      <c r="KOP209" s="4"/>
      <c r="KOQ209" s="4"/>
      <c r="KOR209" s="4"/>
      <c r="KOS209" s="4"/>
      <c r="KOT209" s="4"/>
      <c r="KOU209" s="4"/>
      <c r="KOV209" s="4"/>
      <c r="KOW209" s="4"/>
      <c r="KOX209" s="4"/>
      <c r="KOY209" s="4"/>
      <c r="KOZ209" s="4"/>
      <c r="KPA209" s="4"/>
      <c r="KPB209" s="4"/>
      <c r="KPC209" s="4"/>
      <c r="KPD209" s="4"/>
      <c r="KPE209" s="4"/>
      <c r="KPF209" s="4"/>
      <c r="KPG209" s="4"/>
      <c r="KPH209" s="4"/>
      <c r="KPI209" s="4"/>
      <c r="KPJ209" s="4"/>
      <c r="KPK209" s="4"/>
      <c r="KPL209" s="4"/>
      <c r="KPM209" s="4"/>
      <c r="KPN209" s="4"/>
      <c r="KPO209" s="4"/>
      <c r="KPP209" s="4"/>
      <c r="KPQ209" s="4"/>
      <c r="KPR209" s="4"/>
      <c r="KPS209" s="4"/>
      <c r="KPT209" s="4"/>
      <c r="KPU209" s="4"/>
      <c r="KPV209" s="4"/>
      <c r="KPW209" s="4"/>
      <c r="KPX209" s="4"/>
      <c r="KPY209" s="4"/>
      <c r="KPZ209" s="4"/>
      <c r="KQA209" s="4"/>
      <c r="KQB209" s="4"/>
      <c r="KQC209" s="4"/>
      <c r="KQD209" s="4"/>
      <c r="KQE209" s="4"/>
      <c r="KQF209" s="4"/>
      <c r="KQG209" s="4"/>
      <c r="KQH209" s="4"/>
      <c r="KQI209" s="4"/>
      <c r="KQJ209" s="4"/>
      <c r="KQK209" s="4"/>
      <c r="KQL209" s="4"/>
      <c r="KQM209" s="4"/>
      <c r="KQN209" s="4"/>
      <c r="KQO209" s="4"/>
      <c r="KQP209" s="4"/>
      <c r="KQQ209" s="4"/>
      <c r="KQR209" s="4"/>
      <c r="KQS209" s="4"/>
      <c r="KQT209" s="4"/>
      <c r="KQU209" s="4"/>
      <c r="KQV209" s="4"/>
      <c r="KQW209" s="4"/>
      <c r="KQX209" s="4"/>
      <c r="KQY209" s="4"/>
      <c r="KQZ209" s="4"/>
      <c r="KRA209" s="4"/>
      <c r="KRB209" s="4"/>
      <c r="KRC209" s="4"/>
      <c r="KRD209" s="4"/>
      <c r="KRE209" s="4"/>
      <c r="KRF209" s="4"/>
      <c r="KRG209" s="4"/>
      <c r="KRH209" s="4"/>
      <c r="KRI209" s="4"/>
      <c r="KRJ209" s="4"/>
      <c r="KRK209" s="4"/>
      <c r="KRL209" s="4"/>
      <c r="KRM209" s="4"/>
      <c r="KRN209" s="4"/>
      <c r="KRO209" s="4"/>
      <c r="KRP209" s="4"/>
      <c r="KRQ209" s="4"/>
      <c r="KRR209" s="4"/>
      <c r="KRS209" s="4"/>
      <c r="KRT209" s="4"/>
      <c r="KRU209" s="4"/>
      <c r="KRV209" s="4"/>
      <c r="KRW209" s="4"/>
      <c r="KRX209" s="4"/>
      <c r="KRY209" s="4"/>
      <c r="KRZ209" s="4"/>
      <c r="KSA209" s="4"/>
      <c r="KSB209" s="4"/>
      <c r="KSC209" s="4"/>
      <c r="KSD209" s="4"/>
      <c r="KSE209" s="4"/>
      <c r="KSF209" s="4"/>
      <c r="KSG209" s="4"/>
      <c r="KSH209" s="4"/>
      <c r="KSI209" s="4"/>
      <c r="KSJ209" s="4"/>
      <c r="KSK209" s="4"/>
      <c r="KSL209" s="4"/>
      <c r="KSM209" s="4"/>
      <c r="KSN209" s="4"/>
      <c r="KSO209" s="4"/>
      <c r="KSP209" s="4"/>
      <c r="KSQ209" s="4"/>
      <c r="KSR209" s="4"/>
      <c r="KSS209" s="4"/>
      <c r="KST209" s="4"/>
      <c r="KSU209" s="4"/>
      <c r="KSV209" s="4"/>
      <c r="KSW209" s="4"/>
      <c r="KSX209" s="4"/>
      <c r="KSY209" s="4"/>
      <c r="KSZ209" s="4"/>
      <c r="KTA209" s="4"/>
      <c r="KTB209" s="4"/>
      <c r="KTC209" s="4"/>
      <c r="KTD209" s="4"/>
      <c r="KTE209" s="4"/>
      <c r="KTF209" s="4"/>
      <c r="KTG209" s="4"/>
      <c r="KTH209" s="4"/>
      <c r="KTI209" s="4"/>
      <c r="KTJ209" s="4"/>
      <c r="KTK209" s="4"/>
      <c r="KTL209" s="4"/>
      <c r="KTM209" s="4"/>
      <c r="KTN209" s="4"/>
      <c r="KTO209" s="4"/>
      <c r="KTP209" s="4"/>
      <c r="KTQ209" s="4"/>
      <c r="KTR209" s="4"/>
      <c r="KTS209" s="4"/>
      <c r="KTT209" s="4"/>
      <c r="KTU209" s="4"/>
      <c r="KTV209" s="4"/>
      <c r="KTW209" s="4"/>
      <c r="KTX209" s="4"/>
      <c r="KTY209" s="4"/>
      <c r="KTZ209" s="4"/>
      <c r="KUA209" s="4"/>
      <c r="KUB209" s="4"/>
      <c r="KUC209" s="4"/>
      <c r="KUD209" s="4"/>
      <c r="KUE209" s="4"/>
      <c r="KUF209" s="4"/>
      <c r="KUG209" s="4"/>
      <c r="KUH209" s="4"/>
      <c r="KUI209" s="4"/>
      <c r="KUJ209" s="4"/>
      <c r="KUK209" s="4"/>
      <c r="KUL209" s="4"/>
      <c r="KUM209" s="4"/>
      <c r="KUN209" s="4"/>
      <c r="KUO209" s="4"/>
      <c r="KUP209" s="4"/>
      <c r="KUQ209" s="4"/>
      <c r="KUR209" s="4"/>
      <c r="KUS209" s="4"/>
      <c r="KUT209" s="4"/>
      <c r="KUU209" s="4"/>
      <c r="KUV209" s="4"/>
      <c r="KUW209" s="4"/>
      <c r="KUX209" s="4"/>
      <c r="KUY209" s="4"/>
      <c r="KUZ209" s="4"/>
      <c r="KVA209" s="4"/>
      <c r="KVB209" s="4"/>
      <c r="KVC209" s="4"/>
      <c r="KVD209" s="4"/>
      <c r="KVE209" s="4"/>
      <c r="KVF209" s="4"/>
      <c r="KVG209" s="4"/>
      <c r="KVH209" s="4"/>
      <c r="KVI209" s="4"/>
      <c r="KVJ209" s="4"/>
      <c r="KVK209" s="4"/>
      <c r="KVL209" s="4"/>
      <c r="KVM209" s="4"/>
      <c r="KVN209" s="4"/>
      <c r="KVO209" s="4"/>
      <c r="KVP209" s="4"/>
      <c r="KVQ209" s="4"/>
      <c r="KVR209" s="4"/>
      <c r="KVS209" s="4"/>
      <c r="KVT209" s="4"/>
      <c r="KVU209" s="4"/>
      <c r="KVV209" s="4"/>
      <c r="KVW209" s="4"/>
      <c r="KVX209" s="4"/>
      <c r="KVY209" s="4"/>
      <c r="KVZ209" s="4"/>
      <c r="KWA209" s="4"/>
      <c r="KWB209" s="4"/>
      <c r="KWC209" s="4"/>
      <c r="KWD209" s="4"/>
      <c r="KWE209" s="4"/>
      <c r="KWF209" s="4"/>
      <c r="KWG209" s="4"/>
      <c r="KWH209" s="4"/>
      <c r="KWI209" s="4"/>
      <c r="KWJ209" s="4"/>
      <c r="KWK209" s="4"/>
      <c r="KWL209" s="4"/>
      <c r="KWM209" s="4"/>
      <c r="KWN209" s="4"/>
      <c r="KWO209" s="4"/>
      <c r="KWP209" s="4"/>
      <c r="KWQ209" s="4"/>
      <c r="KWR209" s="4"/>
      <c r="KWS209" s="4"/>
      <c r="KWT209" s="4"/>
      <c r="KWU209" s="4"/>
      <c r="KWV209" s="4"/>
      <c r="KWW209" s="4"/>
      <c r="KWX209" s="4"/>
      <c r="KWY209" s="4"/>
      <c r="KWZ209" s="4"/>
      <c r="KXA209" s="4"/>
      <c r="KXB209" s="4"/>
      <c r="KXC209" s="4"/>
      <c r="KXD209" s="4"/>
      <c r="KXE209" s="4"/>
      <c r="KXF209" s="4"/>
      <c r="KXG209" s="4"/>
      <c r="KXH209" s="4"/>
      <c r="KXI209" s="4"/>
      <c r="KXJ209" s="4"/>
      <c r="KXK209" s="4"/>
      <c r="KXL209" s="4"/>
      <c r="KXM209" s="4"/>
      <c r="KXN209" s="4"/>
      <c r="KXO209" s="4"/>
      <c r="KXP209" s="4"/>
      <c r="KXQ209" s="4"/>
      <c r="KXR209" s="4"/>
      <c r="KXS209" s="4"/>
      <c r="KXT209" s="4"/>
      <c r="KXU209" s="4"/>
      <c r="KXV209" s="4"/>
      <c r="KXW209" s="4"/>
      <c r="KXX209" s="4"/>
      <c r="KXY209" s="4"/>
      <c r="KXZ209" s="4"/>
      <c r="KYA209" s="4"/>
      <c r="KYB209" s="4"/>
      <c r="KYC209" s="4"/>
      <c r="KYD209" s="4"/>
      <c r="KYE209" s="4"/>
      <c r="KYF209" s="4"/>
      <c r="KYG209" s="4"/>
      <c r="KYH209" s="4"/>
      <c r="KYI209" s="4"/>
      <c r="KYJ209" s="4"/>
      <c r="KYK209" s="4"/>
      <c r="KYL209" s="4"/>
      <c r="KYM209" s="4"/>
      <c r="KYN209" s="4"/>
      <c r="KYO209" s="4"/>
      <c r="KYP209" s="4"/>
      <c r="KYQ209" s="4"/>
      <c r="KYR209" s="4"/>
      <c r="KYS209" s="4"/>
      <c r="KYT209" s="4"/>
      <c r="KYU209" s="4"/>
      <c r="KYV209" s="4"/>
      <c r="KYW209" s="4"/>
      <c r="KYX209" s="4"/>
      <c r="KYY209" s="4"/>
      <c r="KYZ209" s="4"/>
      <c r="KZA209" s="4"/>
      <c r="KZB209" s="4"/>
      <c r="KZC209" s="4"/>
      <c r="KZD209" s="4"/>
      <c r="KZE209" s="4"/>
      <c r="KZF209" s="4"/>
      <c r="KZG209" s="4"/>
      <c r="KZH209" s="4"/>
      <c r="KZI209" s="4"/>
      <c r="KZJ209" s="4"/>
      <c r="KZK209" s="4"/>
      <c r="KZL209" s="4"/>
      <c r="KZM209" s="4"/>
      <c r="KZN209" s="4"/>
      <c r="KZO209" s="4"/>
      <c r="KZP209" s="4"/>
      <c r="KZQ209" s="4"/>
      <c r="KZR209" s="4"/>
      <c r="KZS209" s="4"/>
      <c r="KZT209" s="4"/>
      <c r="KZU209" s="4"/>
      <c r="KZV209" s="4"/>
      <c r="KZW209" s="4"/>
      <c r="KZX209" s="4"/>
      <c r="KZY209" s="4"/>
      <c r="KZZ209" s="4"/>
      <c r="LAA209" s="4"/>
      <c r="LAB209" s="4"/>
      <c r="LAC209" s="4"/>
      <c r="LAD209" s="4"/>
      <c r="LAE209" s="4"/>
      <c r="LAF209" s="4"/>
      <c r="LAG209" s="4"/>
      <c r="LAH209" s="4"/>
      <c r="LAI209" s="4"/>
      <c r="LAJ209" s="4"/>
      <c r="LAK209" s="4"/>
      <c r="LAL209" s="4"/>
      <c r="LAM209" s="4"/>
      <c r="LAN209" s="4"/>
      <c r="LAO209" s="4"/>
      <c r="LAP209" s="4"/>
      <c r="LAQ209" s="4"/>
      <c r="LAR209" s="4"/>
      <c r="LAS209" s="4"/>
      <c r="LAT209" s="4"/>
      <c r="LAU209" s="4"/>
      <c r="LAV209" s="4"/>
      <c r="LAW209" s="4"/>
      <c r="LAX209" s="4"/>
      <c r="LAY209" s="4"/>
      <c r="LAZ209" s="4"/>
      <c r="LBA209" s="4"/>
      <c r="LBB209" s="4"/>
      <c r="LBC209" s="4"/>
      <c r="LBD209" s="4"/>
      <c r="LBE209" s="4"/>
      <c r="LBF209" s="4"/>
      <c r="LBG209" s="4"/>
      <c r="LBH209" s="4"/>
      <c r="LBI209" s="4"/>
      <c r="LBJ209" s="4"/>
      <c r="LBK209" s="4"/>
      <c r="LBL209" s="4"/>
      <c r="LBM209" s="4"/>
      <c r="LBN209" s="4"/>
      <c r="LBO209" s="4"/>
      <c r="LBP209" s="4"/>
      <c r="LBQ209" s="4"/>
      <c r="LBR209" s="4"/>
      <c r="LBS209" s="4"/>
      <c r="LBT209" s="4"/>
      <c r="LBU209" s="4"/>
      <c r="LBV209" s="4"/>
      <c r="LBW209" s="4"/>
      <c r="LBX209" s="4"/>
      <c r="LBY209" s="4"/>
      <c r="LBZ209" s="4"/>
      <c r="LCA209" s="4"/>
      <c r="LCB209" s="4"/>
      <c r="LCC209" s="4"/>
      <c r="LCD209" s="4"/>
      <c r="LCE209" s="4"/>
      <c r="LCF209" s="4"/>
      <c r="LCG209" s="4"/>
      <c r="LCH209" s="4"/>
      <c r="LCI209" s="4"/>
      <c r="LCJ209" s="4"/>
      <c r="LCK209" s="4"/>
      <c r="LCL209" s="4"/>
      <c r="LCM209" s="4"/>
      <c r="LCN209" s="4"/>
      <c r="LCO209" s="4"/>
      <c r="LCP209" s="4"/>
      <c r="LCQ209" s="4"/>
      <c r="LCR209" s="4"/>
      <c r="LCS209" s="4"/>
      <c r="LCT209" s="4"/>
      <c r="LCU209" s="4"/>
      <c r="LCV209" s="4"/>
      <c r="LCW209" s="4"/>
      <c r="LCX209" s="4"/>
      <c r="LCY209" s="4"/>
      <c r="LCZ209" s="4"/>
      <c r="LDA209" s="4"/>
      <c r="LDB209" s="4"/>
      <c r="LDC209" s="4"/>
      <c r="LDD209" s="4"/>
      <c r="LDE209" s="4"/>
      <c r="LDF209" s="4"/>
      <c r="LDG209" s="4"/>
      <c r="LDH209" s="4"/>
      <c r="LDI209" s="4"/>
      <c r="LDJ209" s="4"/>
      <c r="LDK209" s="4"/>
      <c r="LDL209" s="4"/>
      <c r="LDM209" s="4"/>
      <c r="LDN209" s="4"/>
      <c r="LDO209" s="4"/>
      <c r="LDP209" s="4"/>
      <c r="LDQ209" s="4"/>
      <c r="LDR209" s="4"/>
      <c r="LDS209" s="4"/>
      <c r="LDT209" s="4"/>
      <c r="LDU209" s="4"/>
      <c r="LDV209" s="4"/>
      <c r="LDW209" s="4"/>
      <c r="LDX209" s="4"/>
      <c r="LDY209" s="4"/>
      <c r="LDZ209" s="4"/>
      <c r="LEA209" s="4"/>
      <c r="LEB209" s="4"/>
      <c r="LEC209" s="4"/>
      <c r="LED209" s="4"/>
      <c r="LEE209" s="4"/>
      <c r="LEF209" s="4"/>
      <c r="LEG209" s="4"/>
      <c r="LEH209" s="4"/>
      <c r="LEI209" s="4"/>
      <c r="LEJ209" s="4"/>
      <c r="LEK209" s="4"/>
      <c r="LEL209" s="4"/>
      <c r="LEM209" s="4"/>
      <c r="LEN209" s="4"/>
      <c r="LEO209" s="4"/>
      <c r="LEP209" s="4"/>
      <c r="LEQ209" s="4"/>
      <c r="LER209" s="4"/>
      <c r="LES209" s="4"/>
      <c r="LET209" s="4"/>
      <c r="LEU209" s="4"/>
      <c r="LEV209" s="4"/>
      <c r="LEW209" s="4"/>
      <c r="LEX209" s="4"/>
      <c r="LEY209" s="4"/>
      <c r="LEZ209" s="4"/>
      <c r="LFA209" s="4"/>
      <c r="LFB209" s="4"/>
      <c r="LFC209" s="4"/>
      <c r="LFD209" s="4"/>
      <c r="LFE209" s="4"/>
      <c r="LFF209" s="4"/>
      <c r="LFG209" s="4"/>
      <c r="LFH209" s="4"/>
      <c r="LFI209" s="4"/>
      <c r="LFJ209" s="4"/>
      <c r="LFK209" s="4"/>
      <c r="LFL209" s="4"/>
      <c r="LFM209" s="4"/>
      <c r="LFN209" s="4"/>
      <c r="LFO209" s="4"/>
      <c r="LFP209" s="4"/>
      <c r="LFQ209" s="4"/>
      <c r="LFR209" s="4"/>
      <c r="LFS209" s="4"/>
      <c r="LFT209" s="4"/>
      <c r="LFU209" s="4"/>
      <c r="LFV209" s="4"/>
      <c r="LFW209" s="4"/>
      <c r="LFX209" s="4"/>
      <c r="LFY209" s="4"/>
      <c r="LFZ209" s="4"/>
      <c r="LGA209" s="4"/>
      <c r="LGB209" s="4"/>
      <c r="LGC209" s="4"/>
      <c r="LGD209" s="4"/>
      <c r="LGE209" s="4"/>
      <c r="LGF209" s="4"/>
      <c r="LGG209" s="4"/>
      <c r="LGH209" s="4"/>
      <c r="LGI209" s="4"/>
      <c r="LGJ209" s="4"/>
      <c r="LGK209" s="4"/>
      <c r="LGL209" s="4"/>
      <c r="LGM209" s="4"/>
      <c r="LGN209" s="4"/>
      <c r="LGO209" s="4"/>
      <c r="LGP209" s="4"/>
      <c r="LGQ209" s="4"/>
      <c r="LGR209" s="4"/>
      <c r="LGS209" s="4"/>
      <c r="LGT209" s="4"/>
      <c r="LGU209" s="4"/>
      <c r="LGV209" s="4"/>
      <c r="LGW209" s="4"/>
      <c r="LGX209" s="4"/>
      <c r="LGY209" s="4"/>
      <c r="LGZ209" s="4"/>
      <c r="LHA209" s="4"/>
      <c r="LHB209" s="4"/>
      <c r="LHC209" s="4"/>
      <c r="LHD209" s="4"/>
      <c r="LHE209" s="4"/>
      <c r="LHF209" s="4"/>
      <c r="LHG209" s="4"/>
      <c r="LHH209" s="4"/>
      <c r="LHI209" s="4"/>
      <c r="LHJ209" s="4"/>
      <c r="LHK209" s="4"/>
      <c r="LHL209" s="4"/>
      <c r="LHM209" s="4"/>
      <c r="LHN209" s="4"/>
      <c r="LHO209" s="4"/>
      <c r="LHP209" s="4"/>
      <c r="LHQ209" s="4"/>
      <c r="LHR209" s="4"/>
      <c r="LHS209" s="4"/>
      <c r="LHT209" s="4"/>
      <c r="LHU209" s="4"/>
      <c r="LHV209" s="4"/>
      <c r="LHW209" s="4"/>
      <c r="LHX209" s="4"/>
      <c r="LHY209" s="4"/>
      <c r="LHZ209" s="4"/>
      <c r="LIA209" s="4"/>
      <c r="LIB209" s="4"/>
      <c r="LIC209" s="4"/>
      <c r="LID209" s="4"/>
      <c r="LIE209" s="4"/>
      <c r="LIF209" s="4"/>
      <c r="LIG209" s="4"/>
      <c r="LIH209" s="4"/>
      <c r="LII209" s="4"/>
      <c r="LIJ209" s="4"/>
      <c r="LIK209" s="4"/>
      <c r="LIL209" s="4"/>
      <c r="LIM209" s="4"/>
      <c r="LIN209" s="4"/>
      <c r="LIO209" s="4"/>
      <c r="LIP209" s="4"/>
      <c r="LIQ209" s="4"/>
      <c r="LIR209" s="4"/>
      <c r="LIS209" s="4"/>
      <c r="LIT209" s="4"/>
      <c r="LIU209" s="4"/>
      <c r="LIV209" s="4"/>
      <c r="LIW209" s="4"/>
      <c r="LIX209" s="4"/>
      <c r="LIY209" s="4"/>
      <c r="LIZ209" s="4"/>
      <c r="LJA209" s="4"/>
      <c r="LJB209" s="4"/>
      <c r="LJC209" s="4"/>
      <c r="LJD209" s="4"/>
      <c r="LJE209" s="4"/>
      <c r="LJF209" s="4"/>
      <c r="LJG209" s="4"/>
      <c r="LJH209" s="4"/>
      <c r="LJI209" s="4"/>
      <c r="LJJ209" s="4"/>
      <c r="LJK209" s="4"/>
      <c r="LJL209" s="4"/>
      <c r="LJM209" s="4"/>
      <c r="LJN209" s="4"/>
      <c r="LJO209" s="4"/>
      <c r="LJP209" s="4"/>
      <c r="LJQ209" s="4"/>
      <c r="LJR209" s="4"/>
      <c r="LJS209" s="4"/>
      <c r="LJT209" s="4"/>
      <c r="LJU209" s="4"/>
      <c r="LJV209" s="4"/>
      <c r="LJW209" s="4"/>
      <c r="LJX209" s="4"/>
      <c r="LJY209" s="4"/>
      <c r="LJZ209" s="4"/>
      <c r="LKA209" s="4"/>
      <c r="LKB209" s="4"/>
      <c r="LKC209" s="4"/>
      <c r="LKD209" s="4"/>
      <c r="LKE209" s="4"/>
      <c r="LKF209" s="4"/>
      <c r="LKG209" s="4"/>
      <c r="LKH209" s="4"/>
      <c r="LKI209" s="4"/>
      <c r="LKJ209" s="4"/>
      <c r="LKK209" s="4"/>
      <c r="LKL209" s="4"/>
      <c r="LKM209" s="4"/>
      <c r="LKN209" s="4"/>
      <c r="LKO209" s="4"/>
      <c r="LKP209" s="4"/>
      <c r="LKQ209" s="4"/>
      <c r="LKR209" s="4"/>
      <c r="LKS209" s="4"/>
      <c r="LKT209" s="4"/>
      <c r="LKU209" s="4"/>
      <c r="LKV209" s="4"/>
      <c r="LKW209" s="4"/>
      <c r="LKX209" s="4"/>
      <c r="LKY209" s="4"/>
      <c r="LKZ209" s="4"/>
      <c r="LLA209" s="4"/>
      <c r="LLB209" s="4"/>
      <c r="LLC209" s="4"/>
      <c r="LLD209" s="4"/>
      <c r="LLE209" s="4"/>
      <c r="LLF209" s="4"/>
      <c r="LLG209" s="4"/>
      <c r="LLH209" s="4"/>
      <c r="LLI209" s="4"/>
      <c r="LLJ209" s="4"/>
      <c r="LLK209" s="4"/>
      <c r="LLL209" s="4"/>
      <c r="LLM209" s="4"/>
      <c r="LLN209" s="4"/>
      <c r="LLO209" s="4"/>
      <c r="LLP209" s="4"/>
      <c r="LLQ209" s="4"/>
      <c r="LLR209" s="4"/>
      <c r="LLS209" s="4"/>
      <c r="LLT209" s="4"/>
      <c r="LLU209" s="4"/>
      <c r="LLV209" s="4"/>
      <c r="LLW209" s="4"/>
      <c r="LLX209" s="4"/>
      <c r="LLY209" s="4"/>
      <c r="LLZ209" s="4"/>
      <c r="LMA209" s="4"/>
      <c r="LMB209" s="4"/>
      <c r="LMC209" s="4"/>
      <c r="LMD209" s="4"/>
      <c r="LME209" s="4"/>
      <c r="LMF209" s="4"/>
      <c r="LMG209" s="4"/>
      <c r="LMH209" s="4"/>
      <c r="LMI209" s="4"/>
      <c r="LMJ209" s="4"/>
      <c r="LMK209" s="4"/>
      <c r="LML209" s="4"/>
      <c r="LMM209" s="4"/>
      <c r="LMN209" s="4"/>
      <c r="LMO209" s="4"/>
      <c r="LMP209" s="4"/>
      <c r="LMQ209" s="4"/>
      <c r="LMR209" s="4"/>
      <c r="LMS209" s="4"/>
      <c r="LMT209" s="4"/>
      <c r="LMU209" s="4"/>
      <c r="LMV209" s="4"/>
      <c r="LMW209" s="4"/>
      <c r="LMX209" s="4"/>
      <c r="LMY209" s="4"/>
      <c r="LMZ209" s="4"/>
      <c r="LNA209" s="4"/>
      <c r="LNB209" s="4"/>
      <c r="LNC209" s="4"/>
      <c r="LND209" s="4"/>
      <c r="LNE209" s="4"/>
      <c r="LNF209" s="4"/>
      <c r="LNG209" s="4"/>
      <c r="LNH209" s="4"/>
      <c r="LNI209" s="4"/>
      <c r="LNJ209" s="4"/>
      <c r="LNK209" s="4"/>
      <c r="LNL209" s="4"/>
      <c r="LNM209" s="4"/>
      <c r="LNN209" s="4"/>
      <c r="LNO209" s="4"/>
      <c r="LNP209" s="4"/>
      <c r="LNQ209" s="4"/>
      <c r="LNR209" s="4"/>
      <c r="LNS209" s="4"/>
      <c r="LNT209" s="4"/>
      <c r="LNU209" s="4"/>
      <c r="LNV209" s="4"/>
      <c r="LNW209" s="4"/>
      <c r="LNX209" s="4"/>
      <c r="LNY209" s="4"/>
      <c r="LNZ209" s="4"/>
      <c r="LOA209" s="4"/>
      <c r="LOB209" s="4"/>
      <c r="LOC209" s="4"/>
      <c r="LOD209" s="4"/>
      <c r="LOE209" s="4"/>
      <c r="LOF209" s="4"/>
      <c r="LOG209" s="4"/>
      <c r="LOH209" s="4"/>
      <c r="LOI209" s="4"/>
      <c r="LOJ209" s="4"/>
      <c r="LOK209" s="4"/>
      <c r="LOL209" s="4"/>
      <c r="LOM209" s="4"/>
      <c r="LON209" s="4"/>
      <c r="LOO209" s="4"/>
      <c r="LOP209" s="4"/>
      <c r="LOQ209" s="4"/>
      <c r="LOR209" s="4"/>
      <c r="LOS209" s="4"/>
      <c r="LOT209" s="4"/>
      <c r="LOU209" s="4"/>
      <c r="LOV209" s="4"/>
      <c r="LOW209" s="4"/>
      <c r="LOX209" s="4"/>
      <c r="LOY209" s="4"/>
      <c r="LOZ209" s="4"/>
      <c r="LPA209" s="4"/>
      <c r="LPB209" s="4"/>
      <c r="LPC209" s="4"/>
      <c r="LPD209" s="4"/>
      <c r="LPE209" s="4"/>
      <c r="LPF209" s="4"/>
      <c r="LPG209" s="4"/>
      <c r="LPH209" s="4"/>
      <c r="LPI209" s="4"/>
      <c r="LPJ209" s="4"/>
      <c r="LPK209" s="4"/>
      <c r="LPL209" s="4"/>
      <c r="LPM209" s="4"/>
      <c r="LPN209" s="4"/>
      <c r="LPO209" s="4"/>
      <c r="LPP209" s="4"/>
      <c r="LPQ209" s="4"/>
      <c r="LPR209" s="4"/>
      <c r="LPS209" s="4"/>
      <c r="LPT209" s="4"/>
      <c r="LPU209" s="4"/>
      <c r="LPV209" s="4"/>
      <c r="LPW209" s="4"/>
      <c r="LPX209" s="4"/>
      <c r="LPY209" s="4"/>
      <c r="LPZ209" s="4"/>
      <c r="LQA209" s="4"/>
      <c r="LQB209" s="4"/>
      <c r="LQC209" s="4"/>
      <c r="LQD209" s="4"/>
      <c r="LQE209" s="4"/>
      <c r="LQF209" s="4"/>
      <c r="LQG209" s="4"/>
      <c r="LQH209" s="4"/>
      <c r="LQI209" s="4"/>
      <c r="LQJ209" s="4"/>
      <c r="LQK209" s="4"/>
      <c r="LQL209" s="4"/>
      <c r="LQM209" s="4"/>
      <c r="LQN209" s="4"/>
      <c r="LQO209" s="4"/>
      <c r="LQP209" s="4"/>
      <c r="LQQ209" s="4"/>
      <c r="LQR209" s="4"/>
      <c r="LQS209" s="4"/>
      <c r="LQT209" s="4"/>
      <c r="LQU209" s="4"/>
      <c r="LQV209" s="4"/>
      <c r="LQW209" s="4"/>
      <c r="LQX209" s="4"/>
      <c r="LQY209" s="4"/>
      <c r="LQZ209" s="4"/>
      <c r="LRA209" s="4"/>
      <c r="LRB209" s="4"/>
      <c r="LRC209" s="4"/>
      <c r="LRD209" s="4"/>
      <c r="LRE209" s="4"/>
      <c r="LRF209" s="4"/>
      <c r="LRG209" s="4"/>
      <c r="LRH209" s="4"/>
      <c r="LRI209" s="4"/>
      <c r="LRJ209" s="4"/>
      <c r="LRK209" s="4"/>
      <c r="LRL209" s="4"/>
      <c r="LRM209" s="4"/>
      <c r="LRN209" s="4"/>
      <c r="LRO209" s="4"/>
      <c r="LRP209" s="4"/>
      <c r="LRQ209" s="4"/>
      <c r="LRR209" s="4"/>
      <c r="LRS209" s="4"/>
      <c r="LRT209" s="4"/>
      <c r="LRU209" s="4"/>
      <c r="LRV209" s="4"/>
      <c r="LRW209" s="4"/>
      <c r="LRX209" s="4"/>
      <c r="LRY209" s="4"/>
      <c r="LRZ209" s="4"/>
      <c r="LSA209" s="4"/>
      <c r="LSB209" s="4"/>
      <c r="LSC209" s="4"/>
      <c r="LSD209" s="4"/>
      <c r="LSE209" s="4"/>
      <c r="LSF209" s="4"/>
      <c r="LSG209" s="4"/>
      <c r="LSH209" s="4"/>
      <c r="LSI209" s="4"/>
      <c r="LSJ209" s="4"/>
      <c r="LSK209" s="4"/>
      <c r="LSL209" s="4"/>
      <c r="LSM209" s="4"/>
      <c r="LSN209" s="4"/>
      <c r="LSO209" s="4"/>
      <c r="LSP209" s="4"/>
      <c r="LSQ209" s="4"/>
      <c r="LSR209" s="4"/>
      <c r="LSS209" s="4"/>
      <c r="LST209" s="4"/>
      <c r="LSU209" s="4"/>
      <c r="LSV209" s="4"/>
      <c r="LSW209" s="4"/>
      <c r="LSX209" s="4"/>
      <c r="LSY209" s="4"/>
      <c r="LSZ209" s="4"/>
      <c r="LTA209" s="4"/>
      <c r="LTB209" s="4"/>
      <c r="LTC209" s="4"/>
      <c r="LTD209" s="4"/>
      <c r="LTE209" s="4"/>
      <c r="LTF209" s="4"/>
      <c r="LTG209" s="4"/>
      <c r="LTH209" s="4"/>
      <c r="LTI209" s="4"/>
      <c r="LTJ209" s="4"/>
      <c r="LTK209" s="4"/>
      <c r="LTL209" s="4"/>
      <c r="LTM209" s="4"/>
      <c r="LTN209" s="4"/>
      <c r="LTO209" s="4"/>
      <c r="LTP209" s="4"/>
      <c r="LTQ209" s="4"/>
      <c r="LTR209" s="4"/>
      <c r="LTS209" s="4"/>
      <c r="LTT209" s="4"/>
      <c r="LTU209" s="4"/>
      <c r="LTV209" s="4"/>
      <c r="LTW209" s="4"/>
      <c r="LTX209" s="4"/>
      <c r="LTY209" s="4"/>
      <c r="LTZ209" s="4"/>
      <c r="LUA209" s="4"/>
      <c r="LUB209" s="4"/>
      <c r="LUC209" s="4"/>
      <c r="LUD209" s="4"/>
      <c r="LUE209" s="4"/>
      <c r="LUF209" s="4"/>
      <c r="LUG209" s="4"/>
      <c r="LUH209" s="4"/>
      <c r="LUI209" s="4"/>
      <c r="LUJ209" s="4"/>
      <c r="LUK209" s="4"/>
      <c r="LUL209" s="4"/>
      <c r="LUM209" s="4"/>
      <c r="LUN209" s="4"/>
      <c r="LUO209" s="4"/>
      <c r="LUP209" s="4"/>
      <c r="LUQ209" s="4"/>
      <c r="LUR209" s="4"/>
      <c r="LUS209" s="4"/>
      <c r="LUT209" s="4"/>
      <c r="LUU209" s="4"/>
      <c r="LUV209" s="4"/>
      <c r="LUW209" s="4"/>
      <c r="LUX209" s="4"/>
      <c r="LUY209" s="4"/>
      <c r="LUZ209" s="4"/>
      <c r="LVA209" s="4"/>
      <c r="LVB209" s="4"/>
      <c r="LVC209" s="4"/>
      <c r="LVD209" s="4"/>
      <c r="LVE209" s="4"/>
      <c r="LVF209" s="4"/>
      <c r="LVG209" s="4"/>
      <c r="LVH209" s="4"/>
      <c r="LVI209" s="4"/>
      <c r="LVJ209" s="4"/>
      <c r="LVK209" s="4"/>
      <c r="LVL209" s="4"/>
      <c r="LVM209" s="4"/>
      <c r="LVN209" s="4"/>
      <c r="LVO209" s="4"/>
      <c r="LVP209" s="4"/>
      <c r="LVQ209" s="4"/>
      <c r="LVR209" s="4"/>
      <c r="LVS209" s="4"/>
      <c r="LVT209" s="4"/>
      <c r="LVU209" s="4"/>
      <c r="LVV209" s="4"/>
      <c r="LVW209" s="4"/>
      <c r="LVX209" s="4"/>
      <c r="LVY209" s="4"/>
      <c r="LVZ209" s="4"/>
      <c r="LWA209" s="4"/>
      <c r="LWB209" s="4"/>
      <c r="LWC209" s="4"/>
      <c r="LWD209" s="4"/>
      <c r="LWE209" s="4"/>
      <c r="LWF209" s="4"/>
      <c r="LWG209" s="4"/>
      <c r="LWH209" s="4"/>
      <c r="LWI209" s="4"/>
      <c r="LWJ209" s="4"/>
      <c r="LWK209" s="4"/>
      <c r="LWL209" s="4"/>
      <c r="LWM209" s="4"/>
      <c r="LWN209" s="4"/>
      <c r="LWO209" s="4"/>
      <c r="LWP209" s="4"/>
      <c r="LWQ209" s="4"/>
      <c r="LWR209" s="4"/>
      <c r="LWS209" s="4"/>
      <c r="LWT209" s="4"/>
      <c r="LWU209" s="4"/>
      <c r="LWV209" s="4"/>
      <c r="LWW209" s="4"/>
      <c r="LWX209" s="4"/>
      <c r="LWY209" s="4"/>
      <c r="LWZ209" s="4"/>
      <c r="LXA209" s="4"/>
      <c r="LXB209" s="4"/>
      <c r="LXC209" s="4"/>
      <c r="LXD209" s="4"/>
      <c r="LXE209" s="4"/>
      <c r="LXF209" s="4"/>
      <c r="LXG209" s="4"/>
      <c r="LXH209" s="4"/>
      <c r="LXI209" s="4"/>
      <c r="LXJ209" s="4"/>
      <c r="LXK209" s="4"/>
      <c r="LXL209" s="4"/>
      <c r="LXM209" s="4"/>
      <c r="LXN209" s="4"/>
      <c r="LXO209" s="4"/>
      <c r="LXP209" s="4"/>
      <c r="LXQ209" s="4"/>
      <c r="LXR209" s="4"/>
      <c r="LXS209" s="4"/>
      <c r="LXT209" s="4"/>
      <c r="LXU209" s="4"/>
      <c r="LXV209" s="4"/>
      <c r="LXW209" s="4"/>
      <c r="LXX209" s="4"/>
      <c r="LXY209" s="4"/>
      <c r="LXZ209" s="4"/>
      <c r="LYA209" s="4"/>
      <c r="LYB209" s="4"/>
      <c r="LYC209" s="4"/>
      <c r="LYD209" s="4"/>
      <c r="LYE209" s="4"/>
      <c r="LYF209" s="4"/>
      <c r="LYG209" s="4"/>
      <c r="LYH209" s="4"/>
      <c r="LYI209" s="4"/>
      <c r="LYJ209" s="4"/>
      <c r="LYK209" s="4"/>
      <c r="LYL209" s="4"/>
      <c r="LYM209" s="4"/>
      <c r="LYN209" s="4"/>
      <c r="LYO209" s="4"/>
      <c r="LYP209" s="4"/>
      <c r="LYQ209" s="4"/>
      <c r="LYR209" s="4"/>
      <c r="LYS209" s="4"/>
      <c r="LYT209" s="4"/>
      <c r="LYU209" s="4"/>
      <c r="LYV209" s="4"/>
      <c r="LYW209" s="4"/>
      <c r="LYX209" s="4"/>
      <c r="LYY209" s="4"/>
      <c r="LYZ209" s="4"/>
      <c r="LZA209" s="4"/>
      <c r="LZB209" s="4"/>
      <c r="LZC209" s="4"/>
      <c r="LZD209" s="4"/>
      <c r="LZE209" s="4"/>
      <c r="LZF209" s="4"/>
      <c r="LZG209" s="4"/>
      <c r="LZH209" s="4"/>
      <c r="LZI209" s="4"/>
      <c r="LZJ209" s="4"/>
      <c r="LZK209" s="4"/>
      <c r="LZL209" s="4"/>
      <c r="LZM209" s="4"/>
      <c r="LZN209" s="4"/>
      <c r="LZO209" s="4"/>
      <c r="LZP209" s="4"/>
      <c r="LZQ209" s="4"/>
      <c r="LZR209" s="4"/>
      <c r="LZS209" s="4"/>
      <c r="LZT209" s="4"/>
      <c r="LZU209" s="4"/>
      <c r="LZV209" s="4"/>
      <c r="LZW209" s="4"/>
      <c r="LZX209" s="4"/>
      <c r="LZY209" s="4"/>
      <c r="LZZ209" s="4"/>
      <c r="MAA209" s="4"/>
      <c r="MAB209" s="4"/>
      <c r="MAC209" s="4"/>
      <c r="MAD209" s="4"/>
      <c r="MAE209" s="4"/>
      <c r="MAF209" s="4"/>
      <c r="MAG209" s="4"/>
      <c r="MAH209" s="4"/>
      <c r="MAI209" s="4"/>
      <c r="MAJ209" s="4"/>
      <c r="MAK209" s="4"/>
      <c r="MAL209" s="4"/>
      <c r="MAM209" s="4"/>
      <c r="MAN209" s="4"/>
      <c r="MAO209" s="4"/>
      <c r="MAP209" s="4"/>
      <c r="MAQ209" s="4"/>
      <c r="MAR209" s="4"/>
      <c r="MAS209" s="4"/>
      <c r="MAT209" s="4"/>
      <c r="MAU209" s="4"/>
      <c r="MAV209" s="4"/>
      <c r="MAW209" s="4"/>
      <c r="MAX209" s="4"/>
      <c r="MAY209" s="4"/>
      <c r="MAZ209" s="4"/>
      <c r="MBA209" s="4"/>
      <c r="MBB209" s="4"/>
      <c r="MBC209" s="4"/>
      <c r="MBD209" s="4"/>
      <c r="MBE209" s="4"/>
      <c r="MBF209" s="4"/>
      <c r="MBG209" s="4"/>
      <c r="MBH209" s="4"/>
      <c r="MBI209" s="4"/>
      <c r="MBJ209" s="4"/>
      <c r="MBK209" s="4"/>
      <c r="MBL209" s="4"/>
      <c r="MBM209" s="4"/>
      <c r="MBN209" s="4"/>
      <c r="MBO209" s="4"/>
      <c r="MBP209" s="4"/>
      <c r="MBQ209" s="4"/>
      <c r="MBR209" s="4"/>
      <c r="MBS209" s="4"/>
      <c r="MBT209" s="4"/>
      <c r="MBU209" s="4"/>
      <c r="MBV209" s="4"/>
      <c r="MBW209" s="4"/>
      <c r="MBX209" s="4"/>
      <c r="MBY209" s="4"/>
      <c r="MBZ209" s="4"/>
      <c r="MCA209" s="4"/>
      <c r="MCB209" s="4"/>
      <c r="MCC209" s="4"/>
      <c r="MCD209" s="4"/>
      <c r="MCE209" s="4"/>
      <c r="MCF209" s="4"/>
      <c r="MCG209" s="4"/>
      <c r="MCH209" s="4"/>
      <c r="MCI209" s="4"/>
      <c r="MCJ209" s="4"/>
      <c r="MCK209" s="4"/>
      <c r="MCL209" s="4"/>
      <c r="MCM209" s="4"/>
      <c r="MCN209" s="4"/>
      <c r="MCO209" s="4"/>
      <c r="MCP209" s="4"/>
      <c r="MCQ209" s="4"/>
      <c r="MCR209" s="4"/>
      <c r="MCS209" s="4"/>
      <c r="MCT209" s="4"/>
      <c r="MCU209" s="4"/>
      <c r="MCV209" s="4"/>
      <c r="MCW209" s="4"/>
      <c r="MCX209" s="4"/>
      <c r="MCY209" s="4"/>
      <c r="MCZ209" s="4"/>
      <c r="MDA209" s="4"/>
      <c r="MDB209" s="4"/>
      <c r="MDC209" s="4"/>
      <c r="MDD209" s="4"/>
      <c r="MDE209" s="4"/>
      <c r="MDF209" s="4"/>
      <c r="MDG209" s="4"/>
      <c r="MDH209" s="4"/>
      <c r="MDI209" s="4"/>
      <c r="MDJ209" s="4"/>
      <c r="MDK209" s="4"/>
      <c r="MDL209" s="4"/>
      <c r="MDM209" s="4"/>
      <c r="MDN209" s="4"/>
      <c r="MDO209" s="4"/>
      <c r="MDP209" s="4"/>
      <c r="MDQ209" s="4"/>
      <c r="MDR209" s="4"/>
      <c r="MDS209" s="4"/>
      <c r="MDT209" s="4"/>
      <c r="MDU209" s="4"/>
      <c r="MDV209" s="4"/>
      <c r="MDW209" s="4"/>
      <c r="MDX209" s="4"/>
      <c r="MDY209" s="4"/>
      <c r="MDZ209" s="4"/>
      <c r="MEA209" s="4"/>
      <c r="MEB209" s="4"/>
      <c r="MEC209" s="4"/>
      <c r="MED209" s="4"/>
      <c r="MEE209" s="4"/>
      <c r="MEF209" s="4"/>
      <c r="MEG209" s="4"/>
      <c r="MEH209" s="4"/>
      <c r="MEI209" s="4"/>
      <c r="MEJ209" s="4"/>
      <c r="MEK209" s="4"/>
      <c r="MEL209" s="4"/>
      <c r="MEM209" s="4"/>
      <c r="MEN209" s="4"/>
      <c r="MEO209" s="4"/>
      <c r="MEP209" s="4"/>
      <c r="MEQ209" s="4"/>
      <c r="MER209" s="4"/>
      <c r="MES209" s="4"/>
      <c r="MET209" s="4"/>
      <c r="MEU209" s="4"/>
      <c r="MEV209" s="4"/>
      <c r="MEW209" s="4"/>
      <c r="MEX209" s="4"/>
      <c r="MEY209" s="4"/>
      <c r="MEZ209" s="4"/>
      <c r="MFA209" s="4"/>
      <c r="MFB209" s="4"/>
      <c r="MFC209" s="4"/>
      <c r="MFD209" s="4"/>
      <c r="MFE209" s="4"/>
      <c r="MFF209" s="4"/>
      <c r="MFG209" s="4"/>
      <c r="MFH209" s="4"/>
      <c r="MFI209" s="4"/>
      <c r="MFJ209" s="4"/>
      <c r="MFK209" s="4"/>
      <c r="MFL209" s="4"/>
      <c r="MFM209" s="4"/>
      <c r="MFN209" s="4"/>
      <c r="MFO209" s="4"/>
      <c r="MFP209" s="4"/>
      <c r="MFQ209" s="4"/>
      <c r="MFR209" s="4"/>
      <c r="MFS209" s="4"/>
      <c r="MFT209" s="4"/>
      <c r="MFU209" s="4"/>
      <c r="MFV209" s="4"/>
      <c r="MFW209" s="4"/>
      <c r="MFX209" s="4"/>
      <c r="MFY209" s="4"/>
      <c r="MFZ209" s="4"/>
      <c r="MGA209" s="4"/>
      <c r="MGB209" s="4"/>
      <c r="MGC209" s="4"/>
      <c r="MGD209" s="4"/>
      <c r="MGE209" s="4"/>
      <c r="MGF209" s="4"/>
      <c r="MGG209" s="4"/>
      <c r="MGH209" s="4"/>
      <c r="MGI209" s="4"/>
      <c r="MGJ209" s="4"/>
      <c r="MGK209" s="4"/>
      <c r="MGL209" s="4"/>
      <c r="MGM209" s="4"/>
      <c r="MGN209" s="4"/>
      <c r="MGO209" s="4"/>
      <c r="MGP209" s="4"/>
      <c r="MGQ209" s="4"/>
      <c r="MGR209" s="4"/>
      <c r="MGS209" s="4"/>
      <c r="MGT209" s="4"/>
      <c r="MGU209" s="4"/>
      <c r="MGV209" s="4"/>
      <c r="MGW209" s="4"/>
      <c r="MGX209" s="4"/>
      <c r="MGY209" s="4"/>
      <c r="MGZ209" s="4"/>
      <c r="MHA209" s="4"/>
      <c r="MHB209" s="4"/>
      <c r="MHC209" s="4"/>
      <c r="MHD209" s="4"/>
      <c r="MHE209" s="4"/>
      <c r="MHF209" s="4"/>
      <c r="MHG209" s="4"/>
      <c r="MHH209" s="4"/>
      <c r="MHI209" s="4"/>
      <c r="MHJ209" s="4"/>
      <c r="MHK209" s="4"/>
      <c r="MHL209" s="4"/>
      <c r="MHM209" s="4"/>
      <c r="MHN209" s="4"/>
      <c r="MHO209" s="4"/>
      <c r="MHP209" s="4"/>
      <c r="MHQ209" s="4"/>
      <c r="MHR209" s="4"/>
      <c r="MHS209" s="4"/>
      <c r="MHT209" s="4"/>
      <c r="MHU209" s="4"/>
      <c r="MHV209" s="4"/>
      <c r="MHW209" s="4"/>
      <c r="MHX209" s="4"/>
      <c r="MHY209" s="4"/>
      <c r="MHZ209" s="4"/>
      <c r="MIA209" s="4"/>
      <c r="MIB209" s="4"/>
      <c r="MIC209" s="4"/>
      <c r="MID209" s="4"/>
      <c r="MIE209" s="4"/>
      <c r="MIF209" s="4"/>
      <c r="MIG209" s="4"/>
      <c r="MIH209" s="4"/>
      <c r="MII209" s="4"/>
      <c r="MIJ209" s="4"/>
      <c r="MIK209" s="4"/>
      <c r="MIL209" s="4"/>
      <c r="MIM209" s="4"/>
      <c r="MIN209" s="4"/>
      <c r="MIO209" s="4"/>
      <c r="MIP209" s="4"/>
      <c r="MIQ209" s="4"/>
      <c r="MIR209" s="4"/>
      <c r="MIS209" s="4"/>
      <c r="MIT209" s="4"/>
      <c r="MIU209" s="4"/>
      <c r="MIV209" s="4"/>
      <c r="MIW209" s="4"/>
      <c r="MIX209" s="4"/>
      <c r="MIY209" s="4"/>
      <c r="MIZ209" s="4"/>
      <c r="MJA209" s="4"/>
      <c r="MJB209" s="4"/>
      <c r="MJC209" s="4"/>
      <c r="MJD209" s="4"/>
      <c r="MJE209" s="4"/>
      <c r="MJF209" s="4"/>
      <c r="MJG209" s="4"/>
      <c r="MJH209" s="4"/>
      <c r="MJI209" s="4"/>
      <c r="MJJ209" s="4"/>
      <c r="MJK209" s="4"/>
      <c r="MJL209" s="4"/>
      <c r="MJM209" s="4"/>
      <c r="MJN209" s="4"/>
      <c r="MJO209" s="4"/>
      <c r="MJP209" s="4"/>
      <c r="MJQ209" s="4"/>
      <c r="MJR209" s="4"/>
      <c r="MJS209" s="4"/>
      <c r="MJT209" s="4"/>
      <c r="MJU209" s="4"/>
      <c r="MJV209" s="4"/>
      <c r="MJW209" s="4"/>
      <c r="MJX209" s="4"/>
      <c r="MJY209" s="4"/>
      <c r="MJZ209" s="4"/>
      <c r="MKA209" s="4"/>
      <c r="MKB209" s="4"/>
      <c r="MKC209" s="4"/>
      <c r="MKD209" s="4"/>
      <c r="MKE209" s="4"/>
      <c r="MKF209" s="4"/>
      <c r="MKG209" s="4"/>
      <c r="MKH209" s="4"/>
      <c r="MKI209" s="4"/>
      <c r="MKJ209" s="4"/>
      <c r="MKK209" s="4"/>
      <c r="MKL209" s="4"/>
      <c r="MKM209" s="4"/>
      <c r="MKN209" s="4"/>
      <c r="MKO209" s="4"/>
      <c r="MKP209" s="4"/>
      <c r="MKQ209" s="4"/>
      <c r="MKR209" s="4"/>
      <c r="MKS209" s="4"/>
      <c r="MKT209" s="4"/>
      <c r="MKU209" s="4"/>
      <c r="MKV209" s="4"/>
      <c r="MKW209" s="4"/>
      <c r="MKX209" s="4"/>
      <c r="MKY209" s="4"/>
      <c r="MKZ209" s="4"/>
      <c r="MLA209" s="4"/>
      <c r="MLB209" s="4"/>
      <c r="MLC209" s="4"/>
      <c r="MLD209" s="4"/>
      <c r="MLE209" s="4"/>
      <c r="MLF209" s="4"/>
      <c r="MLG209" s="4"/>
      <c r="MLH209" s="4"/>
      <c r="MLI209" s="4"/>
      <c r="MLJ209" s="4"/>
      <c r="MLK209" s="4"/>
      <c r="MLL209" s="4"/>
      <c r="MLM209" s="4"/>
      <c r="MLN209" s="4"/>
      <c r="MLO209" s="4"/>
      <c r="MLP209" s="4"/>
      <c r="MLQ209" s="4"/>
      <c r="MLR209" s="4"/>
      <c r="MLS209" s="4"/>
      <c r="MLT209" s="4"/>
      <c r="MLU209" s="4"/>
      <c r="MLV209" s="4"/>
      <c r="MLW209" s="4"/>
      <c r="MLX209" s="4"/>
      <c r="MLY209" s="4"/>
      <c r="MLZ209" s="4"/>
      <c r="MMA209" s="4"/>
      <c r="MMB209" s="4"/>
      <c r="MMC209" s="4"/>
      <c r="MMD209" s="4"/>
      <c r="MME209" s="4"/>
      <c r="MMF209" s="4"/>
      <c r="MMG209" s="4"/>
      <c r="MMH209" s="4"/>
      <c r="MMI209" s="4"/>
      <c r="MMJ209" s="4"/>
      <c r="MMK209" s="4"/>
      <c r="MML209" s="4"/>
      <c r="MMM209" s="4"/>
      <c r="MMN209" s="4"/>
      <c r="MMO209" s="4"/>
      <c r="MMP209" s="4"/>
      <c r="MMQ209" s="4"/>
      <c r="MMR209" s="4"/>
      <c r="MMS209" s="4"/>
      <c r="MMT209" s="4"/>
      <c r="MMU209" s="4"/>
      <c r="MMV209" s="4"/>
      <c r="MMW209" s="4"/>
      <c r="MMX209" s="4"/>
      <c r="MMY209" s="4"/>
      <c r="MMZ209" s="4"/>
      <c r="MNA209" s="4"/>
      <c r="MNB209" s="4"/>
      <c r="MNC209" s="4"/>
      <c r="MND209" s="4"/>
      <c r="MNE209" s="4"/>
      <c r="MNF209" s="4"/>
      <c r="MNG209" s="4"/>
      <c r="MNH209" s="4"/>
      <c r="MNI209" s="4"/>
      <c r="MNJ209" s="4"/>
      <c r="MNK209" s="4"/>
      <c r="MNL209" s="4"/>
      <c r="MNM209" s="4"/>
      <c r="MNN209" s="4"/>
      <c r="MNO209" s="4"/>
      <c r="MNP209" s="4"/>
      <c r="MNQ209" s="4"/>
      <c r="MNR209" s="4"/>
      <c r="MNS209" s="4"/>
      <c r="MNT209" s="4"/>
      <c r="MNU209" s="4"/>
      <c r="MNV209" s="4"/>
      <c r="MNW209" s="4"/>
      <c r="MNX209" s="4"/>
      <c r="MNY209" s="4"/>
      <c r="MNZ209" s="4"/>
      <c r="MOA209" s="4"/>
      <c r="MOB209" s="4"/>
      <c r="MOC209" s="4"/>
      <c r="MOD209" s="4"/>
      <c r="MOE209" s="4"/>
      <c r="MOF209" s="4"/>
      <c r="MOG209" s="4"/>
      <c r="MOH209" s="4"/>
      <c r="MOI209" s="4"/>
      <c r="MOJ209" s="4"/>
      <c r="MOK209" s="4"/>
      <c r="MOL209" s="4"/>
      <c r="MOM209" s="4"/>
      <c r="MON209" s="4"/>
      <c r="MOO209" s="4"/>
      <c r="MOP209" s="4"/>
      <c r="MOQ209" s="4"/>
      <c r="MOR209" s="4"/>
      <c r="MOS209" s="4"/>
      <c r="MOT209" s="4"/>
      <c r="MOU209" s="4"/>
      <c r="MOV209" s="4"/>
      <c r="MOW209" s="4"/>
      <c r="MOX209" s="4"/>
      <c r="MOY209" s="4"/>
      <c r="MOZ209" s="4"/>
      <c r="MPA209" s="4"/>
      <c r="MPB209" s="4"/>
      <c r="MPC209" s="4"/>
      <c r="MPD209" s="4"/>
      <c r="MPE209" s="4"/>
      <c r="MPF209" s="4"/>
      <c r="MPG209" s="4"/>
      <c r="MPH209" s="4"/>
      <c r="MPI209" s="4"/>
      <c r="MPJ209" s="4"/>
      <c r="MPK209" s="4"/>
      <c r="MPL209" s="4"/>
      <c r="MPM209" s="4"/>
      <c r="MPN209" s="4"/>
      <c r="MPO209" s="4"/>
      <c r="MPP209" s="4"/>
      <c r="MPQ209" s="4"/>
      <c r="MPR209" s="4"/>
      <c r="MPS209" s="4"/>
      <c r="MPT209" s="4"/>
      <c r="MPU209" s="4"/>
      <c r="MPV209" s="4"/>
      <c r="MPW209" s="4"/>
      <c r="MPX209" s="4"/>
      <c r="MPY209" s="4"/>
      <c r="MPZ209" s="4"/>
      <c r="MQA209" s="4"/>
      <c r="MQB209" s="4"/>
      <c r="MQC209" s="4"/>
      <c r="MQD209" s="4"/>
      <c r="MQE209" s="4"/>
      <c r="MQF209" s="4"/>
      <c r="MQG209" s="4"/>
      <c r="MQH209" s="4"/>
      <c r="MQI209" s="4"/>
      <c r="MQJ209" s="4"/>
      <c r="MQK209" s="4"/>
      <c r="MQL209" s="4"/>
      <c r="MQM209" s="4"/>
      <c r="MQN209" s="4"/>
      <c r="MQO209" s="4"/>
      <c r="MQP209" s="4"/>
      <c r="MQQ209" s="4"/>
      <c r="MQR209" s="4"/>
      <c r="MQS209" s="4"/>
      <c r="MQT209" s="4"/>
      <c r="MQU209" s="4"/>
      <c r="MQV209" s="4"/>
      <c r="MQW209" s="4"/>
      <c r="MQX209" s="4"/>
      <c r="MQY209" s="4"/>
      <c r="MQZ209" s="4"/>
      <c r="MRA209" s="4"/>
      <c r="MRB209" s="4"/>
      <c r="MRC209" s="4"/>
      <c r="MRD209" s="4"/>
      <c r="MRE209" s="4"/>
      <c r="MRF209" s="4"/>
      <c r="MRG209" s="4"/>
      <c r="MRH209" s="4"/>
      <c r="MRI209" s="4"/>
      <c r="MRJ209" s="4"/>
      <c r="MRK209" s="4"/>
      <c r="MRL209" s="4"/>
      <c r="MRM209" s="4"/>
      <c r="MRN209" s="4"/>
      <c r="MRO209" s="4"/>
      <c r="MRP209" s="4"/>
      <c r="MRQ209" s="4"/>
      <c r="MRR209" s="4"/>
      <c r="MRS209" s="4"/>
      <c r="MRT209" s="4"/>
      <c r="MRU209" s="4"/>
      <c r="MRV209" s="4"/>
      <c r="MRW209" s="4"/>
      <c r="MRX209" s="4"/>
      <c r="MRY209" s="4"/>
      <c r="MRZ209" s="4"/>
      <c r="MSA209" s="4"/>
      <c r="MSB209" s="4"/>
      <c r="MSC209" s="4"/>
      <c r="MSD209" s="4"/>
      <c r="MSE209" s="4"/>
      <c r="MSF209" s="4"/>
      <c r="MSG209" s="4"/>
      <c r="MSH209" s="4"/>
      <c r="MSI209" s="4"/>
      <c r="MSJ209" s="4"/>
      <c r="MSK209" s="4"/>
      <c r="MSL209" s="4"/>
      <c r="MSM209" s="4"/>
      <c r="MSN209" s="4"/>
      <c r="MSO209" s="4"/>
      <c r="MSP209" s="4"/>
      <c r="MSQ209" s="4"/>
      <c r="MSR209" s="4"/>
      <c r="MSS209" s="4"/>
      <c r="MST209" s="4"/>
      <c r="MSU209" s="4"/>
      <c r="MSV209" s="4"/>
      <c r="MSW209" s="4"/>
      <c r="MSX209" s="4"/>
      <c r="MSY209" s="4"/>
      <c r="MSZ209" s="4"/>
      <c r="MTA209" s="4"/>
      <c r="MTB209" s="4"/>
      <c r="MTC209" s="4"/>
      <c r="MTD209" s="4"/>
      <c r="MTE209" s="4"/>
      <c r="MTF209" s="4"/>
      <c r="MTG209" s="4"/>
      <c r="MTH209" s="4"/>
      <c r="MTI209" s="4"/>
      <c r="MTJ209" s="4"/>
      <c r="MTK209" s="4"/>
      <c r="MTL209" s="4"/>
      <c r="MTM209" s="4"/>
      <c r="MTN209" s="4"/>
      <c r="MTO209" s="4"/>
      <c r="MTP209" s="4"/>
      <c r="MTQ209" s="4"/>
      <c r="MTR209" s="4"/>
      <c r="MTS209" s="4"/>
      <c r="MTT209" s="4"/>
      <c r="MTU209" s="4"/>
      <c r="MTV209" s="4"/>
      <c r="MTW209" s="4"/>
      <c r="MTX209" s="4"/>
      <c r="MTY209" s="4"/>
      <c r="MTZ209" s="4"/>
      <c r="MUA209" s="4"/>
      <c r="MUB209" s="4"/>
      <c r="MUC209" s="4"/>
      <c r="MUD209" s="4"/>
      <c r="MUE209" s="4"/>
      <c r="MUF209" s="4"/>
      <c r="MUG209" s="4"/>
      <c r="MUH209" s="4"/>
      <c r="MUI209" s="4"/>
      <c r="MUJ209" s="4"/>
      <c r="MUK209" s="4"/>
      <c r="MUL209" s="4"/>
      <c r="MUM209" s="4"/>
      <c r="MUN209" s="4"/>
      <c r="MUO209" s="4"/>
      <c r="MUP209" s="4"/>
      <c r="MUQ209" s="4"/>
      <c r="MUR209" s="4"/>
      <c r="MUS209" s="4"/>
      <c r="MUT209" s="4"/>
      <c r="MUU209" s="4"/>
      <c r="MUV209" s="4"/>
      <c r="MUW209" s="4"/>
      <c r="MUX209" s="4"/>
      <c r="MUY209" s="4"/>
      <c r="MUZ209" s="4"/>
      <c r="MVA209" s="4"/>
      <c r="MVB209" s="4"/>
      <c r="MVC209" s="4"/>
      <c r="MVD209" s="4"/>
      <c r="MVE209" s="4"/>
      <c r="MVF209" s="4"/>
      <c r="MVG209" s="4"/>
      <c r="MVH209" s="4"/>
      <c r="MVI209" s="4"/>
      <c r="MVJ209" s="4"/>
      <c r="MVK209" s="4"/>
      <c r="MVL209" s="4"/>
      <c r="MVM209" s="4"/>
      <c r="MVN209" s="4"/>
      <c r="MVO209" s="4"/>
      <c r="MVP209" s="4"/>
      <c r="MVQ209" s="4"/>
      <c r="MVR209" s="4"/>
      <c r="MVS209" s="4"/>
      <c r="MVT209" s="4"/>
      <c r="MVU209" s="4"/>
      <c r="MVV209" s="4"/>
      <c r="MVW209" s="4"/>
      <c r="MVX209" s="4"/>
      <c r="MVY209" s="4"/>
      <c r="MVZ209" s="4"/>
      <c r="MWA209" s="4"/>
      <c r="MWB209" s="4"/>
      <c r="MWC209" s="4"/>
      <c r="MWD209" s="4"/>
      <c r="MWE209" s="4"/>
      <c r="MWF209" s="4"/>
      <c r="MWG209" s="4"/>
      <c r="MWH209" s="4"/>
      <c r="MWI209" s="4"/>
      <c r="MWJ209" s="4"/>
      <c r="MWK209" s="4"/>
      <c r="MWL209" s="4"/>
      <c r="MWM209" s="4"/>
      <c r="MWN209" s="4"/>
      <c r="MWO209" s="4"/>
      <c r="MWP209" s="4"/>
      <c r="MWQ209" s="4"/>
      <c r="MWR209" s="4"/>
      <c r="MWS209" s="4"/>
      <c r="MWT209" s="4"/>
      <c r="MWU209" s="4"/>
      <c r="MWV209" s="4"/>
      <c r="MWW209" s="4"/>
      <c r="MWX209" s="4"/>
      <c r="MWY209" s="4"/>
      <c r="MWZ209" s="4"/>
      <c r="MXA209" s="4"/>
      <c r="MXB209" s="4"/>
      <c r="MXC209" s="4"/>
      <c r="MXD209" s="4"/>
      <c r="MXE209" s="4"/>
      <c r="MXF209" s="4"/>
      <c r="MXG209" s="4"/>
      <c r="MXH209" s="4"/>
      <c r="MXI209" s="4"/>
      <c r="MXJ209" s="4"/>
      <c r="MXK209" s="4"/>
      <c r="MXL209" s="4"/>
      <c r="MXM209" s="4"/>
      <c r="MXN209" s="4"/>
      <c r="MXO209" s="4"/>
      <c r="MXP209" s="4"/>
      <c r="MXQ209" s="4"/>
      <c r="MXR209" s="4"/>
      <c r="MXS209" s="4"/>
      <c r="MXT209" s="4"/>
      <c r="MXU209" s="4"/>
      <c r="MXV209" s="4"/>
      <c r="MXW209" s="4"/>
      <c r="MXX209" s="4"/>
      <c r="MXY209" s="4"/>
      <c r="MXZ209" s="4"/>
      <c r="MYA209" s="4"/>
      <c r="MYB209" s="4"/>
      <c r="MYC209" s="4"/>
      <c r="MYD209" s="4"/>
      <c r="MYE209" s="4"/>
      <c r="MYF209" s="4"/>
      <c r="MYG209" s="4"/>
      <c r="MYH209" s="4"/>
      <c r="MYI209" s="4"/>
      <c r="MYJ209" s="4"/>
      <c r="MYK209" s="4"/>
      <c r="MYL209" s="4"/>
      <c r="MYM209" s="4"/>
      <c r="MYN209" s="4"/>
      <c r="MYO209" s="4"/>
      <c r="MYP209" s="4"/>
      <c r="MYQ209" s="4"/>
      <c r="MYR209" s="4"/>
      <c r="MYS209" s="4"/>
      <c r="MYT209" s="4"/>
      <c r="MYU209" s="4"/>
      <c r="MYV209" s="4"/>
      <c r="MYW209" s="4"/>
      <c r="MYX209" s="4"/>
      <c r="MYY209" s="4"/>
      <c r="MYZ209" s="4"/>
      <c r="MZA209" s="4"/>
      <c r="MZB209" s="4"/>
      <c r="MZC209" s="4"/>
      <c r="MZD209" s="4"/>
      <c r="MZE209" s="4"/>
      <c r="MZF209" s="4"/>
      <c r="MZG209" s="4"/>
      <c r="MZH209" s="4"/>
      <c r="MZI209" s="4"/>
      <c r="MZJ209" s="4"/>
      <c r="MZK209" s="4"/>
      <c r="MZL209" s="4"/>
      <c r="MZM209" s="4"/>
      <c r="MZN209" s="4"/>
      <c r="MZO209" s="4"/>
      <c r="MZP209" s="4"/>
      <c r="MZQ209" s="4"/>
      <c r="MZR209" s="4"/>
      <c r="MZS209" s="4"/>
      <c r="MZT209" s="4"/>
      <c r="MZU209" s="4"/>
      <c r="MZV209" s="4"/>
      <c r="MZW209" s="4"/>
      <c r="MZX209" s="4"/>
      <c r="MZY209" s="4"/>
      <c r="MZZ209" s="4"/>
      <c r="NAA209" s="4"/>
      <c r="NAB209" s="4"/>
      <c r="NAC209" s="4"/>
      <c r="NAD209" s="4"/>
      <c r="NAE209" s="4"/>
      <c r="NAF209" s="4"/>
      <c r="NAG209" s="4"/>
      <c r="NAH209" s="4"/>
      <c r="NAI209" s="4"/>
      <c r="NAJ209" s="4"/>
      <c r="NAK209" s="4"/>
      <c r="NAL209" s="4"/>
      <c r="NAM209" s="4"/>
      <c r="NAN209" s="4"/>
      <c r="NAO209" s="4"/>
      <c r="NAP209" s="4"/>
      <c r="NAQ209" s="4"/>
      <c r="NAR209" s="4"/>
      <c r="NAS209" s="4"/>
      <c r="NAT209" s="4"/>
      <c r="NAU209" s="4"/>
      <c r="NAV209" s="4"/>
      <c r="NAW209" s="4"/>
      <c r="NAX209" s="4"/>
      <c r="NAY209" s="4"/>
      <c r="NAZ209" s="4"/>
      <c r="NBA209" s="4"/>
      <c r="NBB209" s="4"/>
      <c r="NBC209" s="4"/>
      <c r="NBD209" s="4"/>
      <c r="NBE209" s="4"/>
      <c r="NBF209" s="4"/>
      <c r="NBG209" s="4"/>
      <c r="NBH209" s="4"/>
      <c r="NBI209" s="4"/>
      <c r="NBJ209" s="4"/>
      <c r="NBK209" s="4"/>
      <c r="NBL209" s="4"/>
      <c r="NBM209" s="4"/>
      <c r="NBN209" s="4"/>
      <c r="NBO209" s="4"/>
      <c r="NBP209" s="4"/>
      <c r="NBQ209" s="4"/>
      <c r="NBR209" s="4"/>
      <c r="NBS209" s="4"/>
      <c r="NBT209" s="4"/>
      <c r="NBU209" s="4"/>
      <c r="NBV209" s="4"/>
      <c r="NBW209" s="4"/>
      <c r="NBX209" s="4"/>
      <c r="NBY209" s="4"/>
      <c r="NBZ209" s="4"/>
      <c r="NCA209" s="4"/>
      <c r="NCB209" s="4"/>
      <c r="NCC209" s="4"/>
      <c r="NCD209" s="4"/>
      <c r="NCE209" s="4"/>
      <c r="NCF209" s="4"/>
      <c r="NCG209" s="4"/>
      <c r="NCH209" s="4"/>
      <c r="NCI209" s="4"/>
      <c r="NCJ209" s="4"/>
      <c r="NCK209" s="4"/>
      <c r="NCL209" s="4"/>
      <c r="NCM209" s="4"/>
      <c r="NCN209" s="4"/>
      <c r="NCO209" s="4"/>
      <c r="NCP209" s="4"/>
      <c r="NCQ209" s="4"/>
      <c r="NCR209" s="4"/>
      <c r="NCS209" s="4"/>
      <c r="NCT209" s="4"/>
      <c r="NCU209" s="4"/>
      <c r="NCV209" s="4"/>
      <c r="NCW209" s="4"/>
      <c r="NCX209" s="4"/>
      <c r="NCY209" s="4"/>
      <c r="NCZ209" s="4"/>
      <c r="NDA209" s="4"/>
      <c r="NDB209" s="4"/>
      <c r="NDC209" s="4"/>
      <c r="NDD209" s="4"/>
      <c r="NDE209" s="4"/>
      <c r="NDF209" s="4"/>
      <c r="NDG209" s="4"/>
      <c r="NDH209" s="4"/>
      <c r="NDI209" s="4"/>
      <c r="NDJ209" s="4"/>
      <c r="NDK209" s="4"/>
      <c r="NDL209" s="4"/>
      <c r="NDM209" s="4"/>
      <c r="NDN209" s="4"/>
      <c r="NDO209" s="4"/>
      <c r="NDP209" s="4"/>
      <c r="NDQ209" s="4"/>
      <c r="NDR209" s="4"/>
      <c r="NDS209" s="4"/>
      <c r="NDT209" s="4"/>
      <c r="NDU209" s="4"/>
      <c r="NDV209" s="4"/>
      <c r="NDW209" s="4"/>
      <c r="NDX209" s="4"/>
      <c r="NDY209" s="4"/>
      <c r="NDZ209" s="4"/>
      <c r="NEA209" s="4"/>
      <c r="NEB209" s="4"/>
      <c r="NEC209" s="4"/>
      <c r="NED209" s="4"/>
      <c r="NEE209" s="4"/>
      <c r="NEF209" s="4"/>
      <c r="NEG209" s="4"/>
      <c r="NEH209" s="4"/>
      <c r="NEI209" s="4"/>
      <c r="NEJ209" s="4"/>
      <c r="NEK209" s="4"/>
      <c r="NEL209" s="4"/>
      <c r="NEM209" s="4"/>
      <c r="NEN209" s="4"/>
      <c r="NEO209" s="4"/>
      <c r="NEP209" s="4"/>
      <c r="NEQ209" s="4"/>
      <c r="NER209" s="4"/>
      <c r="NES209" s="4"/>
      <c r="NET209" s="4"/>
      <c r="NEU209" s="4"/>
      <c r="NEV209" s="4"/>
      <c r="NEW209" s="4"/>
      <c r="NEX209" s="4"/>
      <c r="NEY209" s="4"/>
      <c r="NEZ209" s="4"/>
      <c r="NFA209" s="4"/>
      <c r="NFB209" s="4"/>
      <c r="NFC209" s="4"/>
      <c r="NFD209" s="4"/>
      <c r="NFE209" s="4"/>
      <c r="NFF209" s="4"/>
      <c r="NFG209" s="4"/>
      <c r="NFH209" s="4"/>
      <c r="NFI209" s="4"/>
      <c r="NFJ209" s="4"/>
      <c r="NFK209" s="4"/>
      <c r="NFL209" s="4"/>
      <c r="NFM209" s="4"/>
      <c r="NFN209" s="4"/>
      <c r="NFO209" s="4"/>
      <c r="NFP209" s="4"/>
      <c r="NFQ209" s="4"/>
      <c r="NFR209" s="4"/>
      <c r="NFS209" s="4"/>
      <c r="NFT209" s="4"/>
      <c r="NFU209" s="4"/>
      <c r="NFV209" s="4"/>
      <c r="NFW209" s="4"/>
      <c r="NFX209" s="4"/>
      <c r="NFY209" s="4"/>
      <c r="NFZ209" s="4"/>
      <c r="NGA209" s="4"/>
      <c r="NGB209" s="4"/>
      <c r="NGC209" s="4"/>
      <c r="NGD209" s="4"/>
      <c r="NGE209" s="4"/>
      <c r="NGF209" s="4"/>
      <c r="NGG209" s="4"/>
      <c r="NGH209" s="4"/>
      <c r="NGI209" s="4"/>
      <c r="NGJ209" s="4"/>
      <c r="NGK209" s="4"/>
      <c r="NGL209" s="4"/>
      <c r="NGM209" s="4"/>
      <c r="NGN209" s="4"/>
      <c r="NGO209" s="4"/>
      <c r="NGP209" s="4"/>
      <c r="NGQ209" s="4"/>
      <c r="NGR209" s="4"/>
      <c r="NGS209" s="4"/>
      <c r="NGT209" s="4"/>
      <c r="NGU209" s="4"/>
      <c r="NGV209" s="4"/>
      <c r="NGW209" s="4"/>
      <c r="NGX209" s="4"/>
      <c r="NGY209" s="4"/>
      <c r="NGZ209" s="4"/>
      <c r="NHA209" s="4"/>
      <c r="NHB209" s="4"/>
      <c r="NHC209" s="4"/>
      <c r="NHD209" s="4"/>
      <c r="NHE209" s="4"/>
      <c r="NHF209" s="4"/>
      <c r="NHG209" s="4"/>
      <c r="NHH209" s="4"/>
      <c r="NHI209" s="4"/>
      <c r="NHJ209" s="4"/>
      <c r="NHK209" s="4"/>
      <c r="NHL209" s="4"/>
      <c r="NHM209" s="4"/>
      <c r="NHN209" s="4"/>
      <c r="NHO209" s="4"/>
      <c r="NHP209" s="4"/>
      <c r="NHQ209" s="4"/>
      <c r="NHR209" s="4"/>
      <c r="NHS209" s="4"/>
      <c r="NHT209" s="4"/>
      <c r="NHU209" s="4"/>
      <c r="NHV209" s="4"/>
      <c r="NHW209" s="4"/>
      <c r="NHX209" s="4"/>
      <c r="NHY209" s="4"/>
      <c r="NHZ209" s="4"/>
      <c r="NIA209" s="4"/>
      <c r="NIB209" s="4"/>
      <c r="NIC209" s="4"/>
      <c r="NID209" s="4"/>
      <c r="NIE209" s="4"/>
      <c r="NIF209" s="4"/>
      <c r="NIG209" s="4"/>
      <c r="NIH209" s="4"/>
      <c r="NII209" s="4"/>
      <c r="NIJ209" s="4"/>
      <c r="NIK209" s="4"/>
      <c r="NIL209" s="4"/>
      <c r="NIM209" s="4"/>
      <c r="NIN209" s="4"/>
      <c r="NIO209" s="4"/>
      <c r="NIP209" s="4"/>
      <c r="NIQ209" s="4"/>
      <c r="NIR209" s="4"/>
      <c r="NIS209" s="4"/>
      <c r="NIT209" s="4"/>
      <c r="NIU209" s="4"/>
      <c r="NIV209" s="4"/>
      <c r="NIW209" s="4"/>
      <c r="NIX209" s="4"/>
      <c r="NIY209" s="4"/>
      <c r="NIZ209" s="4"/>
      <c r="NJA209" s="4"/>
      <c r="NJB209" s="4"/>
      <c r="NJC209" s="4"/>
      <c r="NJD209" s="4"/>
      <c r="NJE209" s="4"/>
      <c r="NJF209" s="4"/>
      <c r="NJG209" s="4"/>
      <c r="NJH209" s="4"/>
      <c r="NJI209" s="4"/>
      <c r="NJJ209" s="4"/>
      <c r="NJK209" s="4"/>
      <c r="NJL209" s="4"/>
      <c r="NJM209" s="4"/>
      <c r="NJN209" s="4"/>
      <c r="NJO209" s="4"/>
      <c r="NJP209" s="4"/>
      <c r="NJQ209" s="4"/>
      <c r="NJR209" s="4"/>
      <c r="NJS209" s="4"/>
      <c r="NJT209" s="4"/>
      <c r="NJU209" s="4"/>
      <c r="NJV209" s="4"/>
      <c r="NJW209" s="4"/>
      <c r="NJX209" s="4"/>
      <c r="NJY209" s="4"/>
      <c r="NJZ209" s="4"/>
      <c r="NKA209" s="4"/>
      <c r="NKB209" s="4"/>
      <c r="NKC209" s="4"/>
      <c r="NKD209" s="4"/>
      <c r="NKE209" s="4"/>
      <c r="NKF209" s="4"/>
      <c r="NKG209" s="4"/>
      <c r="NKH209" s="4"/>
      <c r="NKI209" s="4"/>
      <c r="NKJ209" s="4"/>
      <c r="NKK209" s="4"/>
      <c r="NKL209" s="4"/>
      <c r="NKM209" s="4"/>
      <c r="NKN209" s="4"/>
      <c r="NKO209" s="4"/>
      <c r="NKP209" s="4"/>
      <c r="NKQ209" s="4"/>
      <c r="NKR209" s="4"/>
      <c r="NKS209" s="4"/>
      <c r="NKT209" s="4"/>
      <c r="NKU209" s="4"/>
      <c r="NKV209" s="4"/>
      <c r="NKW209" s="4"/>
      <c r="NKX209" s="4"/>
      <c r="NKY209" s="4"/>
      <c r="NKZ209" s="4"/>
      <c r="NLA209" s="4"/>
      <c r="NLB209" s="4"/>
      <c r="NLC209" s="4"/>
      <c r="NLD209" s="4"/>
      <c r="NLE209" s="4"/>
      <c r="NLF209" s="4"/>
      <c r="NLG209" s="4"/>
      <c r="NLH209" s="4"/>
      <c r="NLI209" s="4"/>
      <c r="NLJ209" s="4"/>
      <c r="NLK209" s="4"/>
      <c r="NLL209" s="4"/>
      <c r="NLM209" s="4"/>
      <c r="NLN209" s="4"/>
      <c r="NLO209" s="4"/>
      <c r="NLP209" s="4"/>
      <c r="NLQ209" s="4"/>
      <c r="NLR209" s="4"/>
      <c r="NLS209" s="4"/>
      <c r="NLT209" s="4"/>
      <c r="NLU209" s="4"/>
      <c r="NLV209" s="4"/>
      <c r="NLW209" s="4"/>
      <c r="NLX209" s="4"/>
      <c r="NLY209" s="4"/>
      <c r="NLZ209" s="4"/>
      <c r="NMA209" s="4"/>
      <c r="NMB209" s="4"/>
      <c r="NMC209" s="4"/>
      <c r="NMD209" s="4"/>
      <c r="NME209" s="4"/>
      <c r="NMF209" s="4"/>
      <c r="NMG209" s="4"/>
      <c r="NMH209" s="4"/>
      <c r="NMI209" s="4"/>
      <c r="NMJ209" s="4"/>
      <c r="NMK209" s="4"/>
      <c r="NML209" s="4"/>
      <c r="NMM209" s="4"/>
      <c r="NMN209" s="4"/>
      <c r="NMO209" s="4"/>
      <c r="NMP209" s="4"/>
      <c r="NMQ209" s="4"/>
      <c r="NMR209" s="4"/>
      <c r="NMS209" s="4"/>
      <c r="NMT209" s="4"/>
      <c r="NMU209" s="4"/>
      <c r="NMV209" s="4"/>
      <c r="NMW209" s="4"/>
      <c r="NMX209" s="4"/>
      <c r="NMY209" s="4"/>
      <c r="NMZ209" s="4"/>
      <c r="NNA209" s="4"/>
      <c r="NNB209" s="4"/>
      <c r="NNC209" s="4"/>
      <c r="NND209" s="4"/>
      <c r="NNE209" s="4"/>
      <c r="NNF209" s="4"/>
      <c r="NNG209" s="4"/>
      <c r="NNH209" s="4"/>
      <c r="NNI209" s="4"/>
      <c r="NNJ209" s="4"/>
      <c r="NNK209" s="4"/>
      <c r="NNL209" s="4"/>
      <c r="NNM209" s="4"/>
      <c r="NNN209" s="4"/>
      <c r="NNO209" s="4"/>
      <c r="NNP209" s="4"/>
      <c r="NNQ209" s="4"/>
      <c r="NNR209" s="4"/>
      <c r="NNS209" s="4"/>
      <c r="NNT209" s="4"/>
      <c r="NNU209" s="4"/>
      <c r="NNV209" s="4"/>
      <c r="NNW209" s="4"/>
      <c r="NNX209" s="4"/>
      <c r="NNY209" s="4"/>
      <c r="NNZ209" s="4"/>
      <c r="NOA209" s="4"/>
      <c r="NOB209" s="4"/>
      <c r="NOC209" s="4"/>
      <c r="NOD209" s="4"/>
      <c r="NOE209" s="4"/>
      <c r="NOF209" s="4"/>
      <c r="NOG209" s="4"/>
      <c r="NOH209" s="4"/>
      <c r="NOI209" s="4"/>
      <c r="NOJ209" s="4"/>
      <c r="NOK209" s="4"/>
      <c r="NOL209" s="4"/>
      <c r="NOM209" s="4"/>
      <c r="NON209" s="4"/>
      <c r="NOO209" s="4"/>
      <c r="NOP209" s="4"/>
      <c r="NOQ209" s="4"/>
      <c r="NOR209" s="4"/>
      <c r="NOS209" s="4"/>
      <c r="NOT209" s="4"/>
      <c r="NOU209" s="4"/>
      <c r="NOV209" s="4"/>
      <c r="NOW209" s="4"/>
      <c r="NOX209" s="4"/>
      <c r="NOY209" s="4"/>
      <c r="NOZ209" s="4"/>
      <c r="NPA209" s="4"/>
      <c r="NPB209" s="4"/>
      <c r="NPC209" s="4"/>
      <c r="NPD209" s="4"/>
      <c r="NPE209" s="4"/>
      <c r="NPF209" s="4"/>
      <c r="NPG209" s="4"/>
      <c r="NPH209" s="4"/>
      <c r="NPI209" s="4"/>
      <c r="NPJ209" s="4"/>
      <c r="NPK209" s="4"/>
      <c r="NPL209" s="4"/>
      <c r="NPM209" s="4"/>
      <c r="NPN209" s="4"/>
      <c r="NPO209" s="4"/>
      <c r="NPP209" s="4"/>
      <c r="NPQ209" s="4"/>
      <c r="NPR209" s="4"/>
      <c r="NPS209" s="4"/>
      <c r="NPT209" s="4"/>
      <c r="NPU209" s="4"/>
      <c r="NPV209" s="4"/>
      <c r="NPW209" s="4"/>
      <c r="NPX209" s="4"/>
      <c r="NPY209" s="4"/>
      <c r="NPZ209" s="4"/>
      <c r="NQA209" s="4"/>
      <c r="NQB209" s="4"/>
      <c r="NQC209" s="4"/>
      <c r="NQD209" s="4"/>
      <c r="NQE209" s="4"/>
      <c r="NQF209" s="4"/>
      <c r="NQG209" s="4"/>
      <c r="NQH209" s="4"/>
      <c r="NQI209" s="4"/>
      <c r="NQJ209" s="4"/>
      <c r="NQK209" s="4"/>
      <c r="NQL209" s="4"/>
      <c r="NQM209" s="4"/>
      <c r="NQN209" s="4"/>
      <c r="NQO209" s="4"/>
      <c r="NQP209" s="4"/>
      <c r="NQQ209" s="4"/>
      <c r="NQR209" s="4"/>
      <c r="NQS209" s="4"/>
      <c r="NQT209" s="4"/>
      <c r="NQU209" s="4"/>
      <c r="NQV209" s="4"/>
      <c r="NQW209" s="4"/>
      <c r="NQX209" s="4"/>
      <c r="NQY209" s="4"/>
      <c r="NQZ209" s="4"/>
      <c r="NRA209" s="4"/>
      <c r="NRB209" s="4"/>
      <c r="NRC209" s="4"/>
      <c r="NRD209" s="4"/>
      <c r="NRE209" s="4"/>
      <c r="NRF209" s="4"/>
      <c r="NRG209" s="4"/>
      <c r="NRH209" s="4"/>
      <c r="NRI209" s="4"/>
      <c r="NRJ209" s="4"/>
      <c r="NRK209" s="4"/>
      <c r="NRL209" s="4"/>
      <c r="NRM209" s="4"/>
      <c r="NRN209" s="4"/>
      <c r="NRO209" s="4"/>
      <c r="NRP209" s="4"/>
      <c r="NRQ209" s="4"/>
      <c r="NRR209" s="4"/>
      <c r="NRS209" s="4"/>
      <c r="NRT209" s="4"/>
      <c r="NRU209" s="4"/>
      <c r="NRV209" s="4"/>
      <c r="NRW209" s="4"/>
      <c r="NRX209" s="4"/>
      <c r="NRY209" s="4"/>
      <c r="NRZ209" s="4"/>
      <c r="NSA209" s="4"/>
      <c r="NSB209" s="4"/>
      <c r="NSC209" s="4"/>
      <c r="NSD209" s="4"/>
      <c r="NSE209" s="4"/>
      <c r="NSF209" s="4"/>
      <c r="NSG209" s="4"/>
      <c r="NSH209" s="4"/>
      <c r="NSI209" s="4"/>
      <c r="NSJ209" s="4"/>
      <c r="NSK209" s="4"/>
      <c r="NSL209" s="4"/>
      <c r="NSM209" s="4"/>
      <c r="NSN209" s="4"/>
      <c r="NSO209" s="4"/>
      <c r="NSP209" s="4"/>
      <c r="NSQ209" s="4"/>
      <c r="NSR209" s="4"/>
      <c r="NSS209" s="4"/>
      <c r="NST209" s="4"/>
      <c r="NSU209" s="4"/>
      <c r="NSV209" s="4"/>
      <c r="NSW209" s="4"/>
      <c r="NSX209" s="4"/>
      <c r="NSY209" s="4"/>
      <c r="NSZ209" s="4"/>
      <c r="NTA209" s="4"/>
      <c r="NTB209" s="4"/>
      <c r="NTC209" s="4"/>
      <c r="NTD209" s="4"/>
      <c r="NTE209" s="4"/>
      <c r="NTF209" s="4"/>
      <c r="NTG209" s="4"/>
      <c r="NTH209" s="4"/>
      <c r="NTI209" s="4"/>
      <c r="NTJ209" s="4"/>
      <c r="NTK209" s="4"/>
      <c r="NTL209" s="4"/>
      <c r="NTM209" s="4"/>
      <c r="NTN209" s="4"/>
      <c r="NTO209" s="4"/>
      <c r="NTP209" s="4"/>
      <c r="NTQ209" s="4"/>
      <c r="NTR209" s="4"/>
      <c r="NTS209" s="4"/>
      <c r="NTT209" s="4"/>
      <c r="NTU209" s="4"/>
      <c r="NTV209" s="4"/>
      <c r="NTW209" s="4"/>
      <c r="NTX209" s="4"/>
      <c r="NTY209" s="4"/>
      <c r="NTZ209" s="4"/>
      <c r="NUA209" s="4"/>
      <c r="NUB209" s="4"/>
      <c r="NUC209" s="4"/>
      <c r="NUD209" s="4"/>
      <c r="NUE209" s="4"/>
      <c r="NUF209" s="4"/>
      <c r="NUG209" s="4"/>
      <c r="NUH209" s="4"/>
      <c r="NUI209" s="4"/>
      <c r="NUJ209" s="4"/>
      <c r="NUK209" s="4"/>
      <c r="NUL209" s="4"/>
      <c r="NUM209" s="4"/>
      <c r="NUN209" s="4"/>
      <c r="NUO209" s="4"/>
      <c r="NUP209" s="4"/>
      <c r="NUQ209" s="4"/>
      <c r="NUR209" s="4"/>
      <c r="NUS209" s="4"/>
      <c r="NUT209" s="4"/>
      <c r="NUU209" s="4"/>
      <c r="NUV209" s="4"/>
      <c r="NUW209" s="4"/>
      <c r="NUX209" s="4"/>
      <c r="NUY209" s="4"/>
      <c r="NUZ209" s="4"/>
      <c r="NVA209" s="4"/>
      <c r="NVB209" s="4"/>
      <c r="NVC209" s="4"/>
      <c r="NVD209" s="4"/>
      <c r="NVE209" s="4"/>
      <c r="NVF209" s="4"/>
      <c r="NVG209" s="4"/>
      <c r="NVH209" s="4"/>
      <c r="NVI209" s="4"/>
      <c r="NVJ209" s="4"/>
      <c r="NVK209" s="4"/>
      <c r="NVL209" s="4"/>
      <c r="NVM209" s="4"/>
      <c r="NVN209" s="4"/>
      <c r="NVO209" s="4"/>
      <c r="NVP209" s="4"/>
      <c r="NVQ209" s="4"/>
      <c r="NVR209" s="4"/>
      <c r="NVS209" s="4"/>
      <c r="NVT209" s="4"/>
      <c r="NVU209" s="4"/>
      <c r="NVV209" s="4"/>
      <c r="NVW209" s="4"/>
      <c r="NVX209" s="4"/>
      <c r="NVY209" s="4"/>
      <c r="NVZ209" s="4"/>
      <c r="NWA209" s="4"/>
      <c r="NWB209" s="4"/>
      <c r="NWC209" s="4"/>
      <c r="NWD209" s="4"/>
      <c r="NWE209" s="4"/>
      <c r="NWF209" s="4"/>
      <c r="NWG209" s="4"/>
      <c r="NWH209" s="4"/>
      <c r="NWI209" s="4"/>
      <c r="NWJ209" s="4"/>
      <c r="NWK209" s="4"/>
      <c r="NWL209" s="4"/>
      <c r="NWM209" s="4"/>
      <c r="NWN209" s="4"/>
      <c r="NWO209" s="4"/>
      <c r="NWP209" s="4"/>
      <c r="NWQ209" s="4"/>
      <c r="NWR209" s="4"/>
      <c r="NWS209" s="4"/>
      <c r="NWT209" s="4"/>
      <c r="NWU209" s="4"/>
      <c r="NWV209" s="4"/>
      <c r="NWW209" s="4"/>
      <c r="NWX209" s="4"/>
      <c r="NWY209" s="4"/>
      <c r="NWZ209" s="4"/>
      <c r="NXA209" s="4"/>
      <c r="NXB209" s="4"/>
      <c r="NXC209" s="4"/>
      <c r="NXD209" s="4"/>
      <c r="NXE209" s="4"/>
      <c r="NXF209" s="4"/>
      <c r="NXG209" s="4"/>
      <c r="NXH209" s="4"/>
      <c r="NXI209" s="4"/>
      <c r="NXJ209" s="4"/>
      <c r="NXK209" s="4"/>
      <c r="NXL209" s="4"/>
      <c r="NXM209" s="4"/>
      <c r="NXN209" s="4"/>
      <c r="NXO209" s="4"/>
      <c r="NXP209" s="4"/>
      <c r="NXQ209" s="4"/>
      <c r="NXR209" s="4"/>
      <c r="NXS209" s="4"/>
      <c r="NXT209" s="4"/>
      <c r="NXU209" s="4"/>
      <c r="NXV209" s="4"/>
      <c r="NXW209" s="4"/>
      <c r="NXX209" s="4"/>
      <c r="NXY209" s="4"/>
      <c r="NXZ209" s="4"/>
      <c r="NYA209" s="4"/>
      <c r="NYB209" s="4"/>
      <c r="NYC209" s="4"/>
      <c r="NYD209" s="4"/>
      <c r="NYE209" s="4"/>
      <c r="NYF209" s="4"/>
      <c r="NYG209" s="4"/>
      <c r="NYH209" s="4"/>
      <c r="NYI209" s="4"/>
      <c r="NYJ209" s="4"/>
      <c r="NYK209" s="4"/>
      <c r="NYL209" s="4"/>
      <c r="NYM209" s="4"/>
      <c r="NYN209" s="4"/>
      <c r="NYO209" s="4"/>
      <c r="NYP209" s="4"/>
      <c r="NYQ209" s="4"/>
      <c r="NYR209" s="4"/>
      <c r="NYS209" s="4"/>
      <c r="NYT209" s="4"/>
      <c r="NYU209" s="4"/>
      <c r="NYV209" s="4"/>
      <c r="NYW209" s="4"/>
      <c r="NYX209" s="4"/>
      <c r="NYY209" s="4"/>
      <c r="NYZ209" s="4"/>
      <c r="NZA209" s="4"/>
      <c r="NZB209" s="4"/>
      <c r="NZC209" s="4"/>
      <c r="NZD209" s="4"/>
      <c r="NZE209" s="4"/>
      <c r="NZF209" s="4"/>
      <c r="NZG209" s="4"/>
      <c r="NZH209" s="4"/>
      <c r="NZI209" s="4"/>
      <c r="NZJ209" s="4"/>
      <c r="NZK209" s="4"/>
      <c r="NZL209" s="4"/>
      <c r="NZM209" s="4"/>
      <c r="NZN209" s="4"/>
      <c r="NZO209" s="4"/>
      <c r="NZP209" s="4"/>
      <c r="NZQ209" s="4"/>
      <c r="NZR209" s="4"/>
      <c r="NZS209" s="4"/>
      <c r="NZT209" s="4"/>
      <c r="NZU209" s="4"/>
      <c r="NZV209" s="4"/>
      <c r="NZW209" s="4"/>
      <c r="NZX209" s="4"/>
      <c r="NZY209" s="4"/>
      <c r="NZZ209" s="4"/>
      <c r="OAA209" s="4"/>
      <c r="OAB209" s="4"/>
      <c r="OAC209" s="4"/>
      <c r="OAD209" s="4"/>
      <c r="OAE209" s="4"/>
      <c r="OAF209" s="4"/>
      <c r="OAG209" s="4"/>
      <c r="OAH209" s="4"/>
      <c r="OAI209" s="4"/>
      <c r="OAJ209" s="4"/>
      <c r="OAK209" s="4"/>
      <c r="OAL209" s="4"/>
      <c r="OAM209" s="4"/>
      <c r="OAN209" s="4"/>
      <c r="OAO209" s="4"/>
      <c r="OAP209" s="4"/>
      <c r="OAQ209" s="4"/>
      <c r="OAR209" s="4"/>
      <c r="OAS209" s="4"/>
      <c r="OAT209" s="4"/>
      <c r="OAU209" s="4"/>
      <c r="OAV209" s="4"/>
      <c r="OAW209" s="4"/>
      <c r="OAX209" s="4"/>
      <c r="OAY209" s="4"/>
      <c r="OAZ209" s="4"/>
      <c r="OBA209" s="4"/>
      <c r="OBB209" s="4"/>
      <c r="OBC209" s="4"/>
      <c r="OBD209" s="4"/>
      <c r="OBE209" s="4"/>
      <c r="OBF209" s="4"/>
      <c r="OBG209" s="4"/>
      <c r="OBH209" s="4"/>
      <c r="OBI209" s="4"/>
      <c r="OBJ209" s="4"/>
      <c r="OBK209" s="4"/>
      <c r="OBL209" s="4"/>
      <c r="OBM209" s="4"/>
      <c r="OBN209" s="4"/>
      <c r="OBO209" s="4"/>
      <c r="OBP209" s="4"/>
      <c r="OBQ209" s="4"/>
      <c r="OBR209" s="4"/>
      <c r="OBS209" s="4"/>
      <c r="OBT209" s="4"/>
      <c r="OBU209" s="4"/>
      <c r="OBV209" s="4"/>
      <c r="OBW209" s="4"/>
      <c r="OBX209" s="4"/>
      <c r="OBY209" s="4"/>
      <c r="OBZ209" s="4"/>
      <c r="OCA209" s="4"/>
      <c r="OCB209" s="4"/>
      <c r="OCC209" s="4"/>
      <c r="OCD209" s="4"/>
      <c r="OCE209" s="4"/>
      <c r="OCF209" s="4"/>
      <c r="OCG209" s="4"/>
      <c r="OCH209" s="4"/>
      <c r="OCI209" s="4"/>
      <c r="OCJ209" s="4"/>
      <c r="OCK209" s="4"/>
      <c r="OCL209" s="4"/>
      <c r="OCM209" s="4"/>
      <c r="OCN209" s="4"/>
      <c r="OCO209" s="4"/>
      <c r="OCP209" s="4"/>
      <c r="OCQ209" s="4"/>
      <c r="OCR209" s="4"/>
      <c r="OCS209" s="4"/>
      <c r="OCT209" s="4"/>
      <c r="OCU209" s="4"/>
      <c r="OCV209" s="4"/>
      <c r="OCW209" s="4"/>
      <c r="OCX209" s="4"/>
      <c r="OCY209" s="4"/>
      <c r="OCZ209" s="4"/>
      <c r="ODA209" s="4"/>
      <c r="ODB209" s="4"/>
      <c r="ODC209" s="4"/>
      <c r="ODD209" s="4"/>
      <c r="ODE209" s="4"/>
      <c r="ODF209" s="4"/>
      <c r="ODG209" s="4"/>
      <c r="ODH209" s="4"/>
      <c r="ODI209" s="4"/>
      <c r="ODJ209" s="4"/>
      <c r="ODK209" s="4"/>
      <c r="ODL209" s="4"/>
      <c r="ODM209" s="4"/>
      <c r="ODN209" s="4"/>
      <c r="ODO209" s="4"/>
      <c r="ODP209" s="4"/>
      <c r="ODQ209" s="4"/>
      <c r="ODR209" s="4"/>
      <c r="ODS209" s="4"/>
      <c r="ODT209" s="4"/>
      <c r="ODU209" s="4"/>
      <c r="ODV209" s="4"/>
      <c r="ODW209" s="4"/>
      <c r="ODX209" s="4"/>
      <c r="ODY209" s="4"/>
      <c r="ODZ209" s="4"/>
      <c r="OEA209" s="4"/>
      <c r="OEB209" s="4"/>
      <c r="OEC209" s="4"/>
      <c r="OED209" s="4"/>
      <c r="OEE209" s="4"/>
      <c r="OEF209" s="4"/>
      <c r="OEG209" s="4"/>
      <c r="OEH209" s="4"/>
      <c r="OEI209" s="4"/>
      <c r="OEJ209" s="4"/>
      <c r="OEK209" s="4"/>
      <c r="OEL209" s="4"/>
      <c r="OEM209" s="4"/>
      <c r="OEN209" s="4"/>
      <c r="OEO209" s="4"/>
      <c r="OEP209" s="4"/>
      <c r="OEQ209" s="4"/>
      <c r="OER209" s="4"/>
      <c r="OES209" s="4"/>
      <c r="OET209" s="4"/>
      <c r="OEU209" s="4"/>
      <c r="OEV209" s="4"/>
      <c r="OEW209" s="4"/>
      <c r="OEX209" s="4"/>
      <c r="OEY209" s="4"/>
      <c r="OEZ209" s="4"/>
      <c r="OFA209" s="4"/>
      <c r="OFB209" s="4"/>
      <c r="OFC209" s="4"/>
      <c r="OFD209" s="4"/>
      <c r="OFE209" s="4"/>
      <c r="OFF209" s="4"/>
      <c r="OFG209" s="4"/>
      <c r="OFH209" s="4"/>
      <c r="OFI209" s="4"/>
      <c r="OFJ209" s="4"/>
      <c r="OFK209" s="4"/>
      <c r="OFL209" s="4"/>
      <c r="OFM209" s="4"/>
      <c r="OFN209" s="4"/>
      <c r="OFO209" s="4"/>
      <c r="OFP209" s="4"/>
      <c r="OFQ209" s="4"/>
      <c r="OFR209" s="4"/>
      <c r="OFS209" s="4"/>
      <c r="OFT209" s="4"/>
      <c r="OFU209" s="4"/>
      <c r="OFV209" s="4"/>
      <c r="OFW209" s="4"/>
      <c r="OFX209" s="4"/>
      <c r="OFY209" s="4"/>
      <c r="OFZ209" s="4"/>
      <c r="OGA209" s="4"/>
      <c r="OGB209" s="4"/>
      <c r="OGC209" s="4"/>
      <c r="OGD209" s="4"/>
      <c r="OGE209" s="4"/>
      <c r="OGF209" s="4"/>
      <c r="OGG209" s="4"/>
      <c r="OGH209" s="4"/>
      <c r="OGI209" s="4"/>
      <c r="OGJ209" s="4"/>
      <c r="OGK209" s="4"/>
      <c r="OGL209" s="4"/>
      <c r="OGM209" s="4"/>
      <c r="OGN209" s="4"/>
      <c r="OGO209" s="4"/>
      <c r="OGP209" s="4"/>
      <c r="OGQ209" s="4"/>
      <c r="OGR209" s="4"/>
      <c r="OGS209" s="4"/>
      <c r="OGT209" s="4"/>
      <c r="OGU209" s="4"/>
      <c r="OGV209" s="4"/>
      <c r="OGW209" s="4"/>
      <c r="OGX209" s="4"/>
      <c r="OGY209" s="4"/>
      <c r="OGZ209" s="4"/>
      <c r="OHA209" s="4"/>
      <c r="OHB209" s="4"/>
      <c r="OHC209" s="4"/>
      <c r="OHD209" s="4"/>
      <c r="OHE209" s="4"/>
      <c r="OHF209" s="4"/>
      <c r="OHG209" s="4"/>
      <c r="OHH209" s="4"/>
      <c r="OHI209" s="4"/>
      <c r="OHJ209" s="4"/>
      <c r="OHK209" s="4"/>
      <c r="OHL209" s="4"/>
      <c r="OHM209" s="4"/>
      <c r="OHN209" s="4"/>
      <c r="OHO209" s="4"/>
      <c r="OHP209" s="4"/>
      <c r="OHQ209" s="4"/>
      <c r="OHR209" s="4"/>
      <c r="OHS209" s="4"/>
      <c r="OHT209" s="4"/>
      <c r="OHU209" s="4"/>
      <c r="OHV209" s="4"/>
      <c r="OHW209" s="4"/>
      <c r="OHX209" s="4"/>
      <c r="OHY209" s="4"/>
      <c r="OHZ209" s="4"/>
      <c r="OIA209" s="4"/>
      <c r="OIB209" s="4"/>
      <c r="OIC209" s="4"/>
      <c r="OID209" s="4"/>
      <c r="OIE209" s="4"/>
      <c r="OIF209" s="4"/>
      <c r="OIG209" s="4"/>
      <c r="OIH209" s="4"/>
      <c r="OII209" s="4"/>
      <c r="OIJ209" s="4"/>
      <c r="OIK209" s="4"/>
      <c r="OIL209" s="4"/>
      <c r="OIM209" s="4"/>
      <c r="OIN209" s="4"/>
      <c r="OIO209" s="4"/>
      <c r="OIP209" s="4"/>
      <c r="OIQ209" s="4"/>
      <c r="OIR209" s="4"/>
      <c r="OIS209" s="4"/>
      <c r="OIT209" s="4"/>
      <c r="OIU209" s="4"/>
      <c r="OIV209" s="4"/>
      <c r="OIW209" s="4"/>
      <c r="OIX209" s="4"/>
      <c r="OIY209" s="4"/>
      <c r="OIZ209" s="4"/>
      <c r="OJA209" s="4"/>
      <c r="OJB209" s="4"/>
      <c r="OJC209" s="4"/>
      <c r="OJD209" s="4"/>
      <c r="OJE209" s="4"/>
      <c r="OJF209" s="4"/>
      <c r="OJG209" s="4"/>
      <c r="OJH209" s="4"/>
      <c r="OJI209" s="4"/>
      <c r="OJJ209" s="4"/>
      <c r="OJK209" s="4"/>
      <c r="OJL209" s="4"/>
      <c r="OJM209" s="4"/>
      <c r="OJN209" s="4"/>
      <c r="OJO209" s="4"/>
      <c r="OJP209" s="4"/>
      <c r="OJQ209" s="4"/>
      <c r="OJR209" s="4"/>
      <c r="OJS209" s="4"/>
      <c r="OJT209" s="4"/>
      <c r="OJU209" s="4"/>
      <c r="OJV209" s="4"/>
      <c r="OJW209" s="4"/>
      <c r="OJX209" s="4"/>
      <c r="OJY209" s="4"/>
      <c r="OJZ209" s="4"/>
      <c r="OKA209" s="4"/>
      <c r="OKB209" s="4"/>
      <c r="OKC209" s="4"/>
      <c r="OKD209" s="4"/>
      <c r="OKE209" s="4"/>
      <c r="OKF209" s="4"/>
      <c r="OKG209" s="4"/>
      <c r="OKH209" s="4"/>
      <c r="OKI209" s="4"/>
      <c r="OKJ209" s="4"/>
      <c r="OKK209" s="4"/>
      <c r="OKL209" s="4"/>
      <c r="OKM209" s="4"/>
      <c r="OKN209" s="4"/>
      <c r="OKO209" s="4"/>
      <c r="OKP209" s="4"/>
      <c r="OKQ209" s="4"/>
      <c r="OKR209" s="4"/>
      <c r="OKS209" s="4"/>
      <c r="OKT209" s="4"/>
      <c r="OKU209" s="4"/>
      <c r="OKV209" s="4"/>
      <c r="OKW209" s="4"/>
      <c r="OKX209" s="4"/>
      <c r="OKY209" s="4"/>
      <c r="OKZ209" s="4"/>
      <c r="OLA209" s="4"/>
      <c r="OLB209" s="4"/>
      <c r="OLC209" s="4"/>
      <c r="OLD209" s="4"/>
      <c r="OLE209" s="4"/>
      <c r="OLF209" s="4"/>
      <c r="OLG209" s="4"/>
      <c r="OLH209" s="4"/>
      <c r="OLI209" s="4"/>
      <c r="OLJ209" s="4"/>
      <c r="OLK209" s="4"/>
      <c r="OLL209" s="4"/>
      <c r="OLM209" s="4"/>
      <c r="OLN209" s="4"/>
      <c r="OLO209" s="4"/>
      <c r="OLP209" s="4"/>
      <c r="OLQ209" s="4"/>
      <c r="OLR209" s="4"/>
      <c r="OLS209" s="4"/>
      <c r="OLT209" s="4"/>
      <c r="OLU209" s="4"/>
      <c r="OLV209" s="4"/>
      <c r="OLW209" s="4"/>
      <c r="OLX209" s="4"/>
      <c r="OLY209" s="4"/>
      <c r="OLZ209" s="4"/>
      <c r="OMA209" s="4"/>
      <c r="OMB209" s="4"/>
      <c r="OMC209" s="4"/>
      <c r="OMD209" s="4"/>
      <c r="OME209" s="4"/>
      <c r="OMF209" s="4"/>
      <c r="OMG209" s="4"/>
      <c r="OMH209" s="4"/>
      <c r="OMI209" s="4"/>
      <c r="OMJ209" s="4"/>
      <c r="OMK209" s="4"/>
      <c r="OML209" s="4"/>
      <c r="OMM209" s="4"/>
      <c r="OMN209" s="4"/>
      <c r="OMO209" s="4"/>
      <c r="OMP209" s="4"/>
      <c r="OMQ209" s="4"/>
      <c r="OMR209" s="4"/>
      <c r="OMS209" s="4"/>
      <c r="OMT209" s="4"/>
      <c r="OMU209" s="4"/>
      <c r="OMV209" s="4"/>
      <c r="OMW209" s="4"/>
      <c r="OMX209" s="4"/>
      <c r="OMY209" s="4"/>
      <c r="OMZ209" s="4"/>
      <c r="ONA209" s="4"/>
      <c r="ONB209" s="4"/>
      <c r="ONC209" s="4"/>
      <c r="OND209" s="4"/>
      <c r="ONE209" s="4"/>
      <c r="ONF209" s="4"/>
      <c r="ONG209" s="4"/>
      <c r="ONH209" s="4"/>
      <c r="ONI209" s="4"/>
      <c r="ONJ209" s="4"/>
      <c r="ONK209" s="4"/>
      <c r="ONL209" s="4"/>
      <c r="ONM209" s="4"/>
      <c r="ONN209" s="4"/>
      <c r="ONO209" s="4"/>
      <c r="ONP209" s="4"/>
      <c r="ONQ209" s="4"/>
      <c r="ONR209" s="4"/>
      <c r="ONS209" s="4"/>
      <c r="ONT209" s="4"/>
      <c r="ONU209" s="4"/>
      <c r="ONV209" s="4"/>
      <c r="ONW209" s="4"/>
      <c r="ONX209" s="4"/>
      <c r="ONY209" s="4"/>
      <c r="ONZ209" s="4"/>
      <c r="OOA209" s="4"/>
      <c r="OOB209" s="4"/>
      <c r="OOC209" s="4"/>
      <c r="OOD209" s="4"/>
      <c r="OOE209" s="4"/>
      <c r="OOF209" s="4"/>
      <c r="OOG209" s="4"/>
      <c r="OOH209" s="4"/>
      <c r="OOI209" s="4"/>
      <c r="OOJ209" s="4"/>
      <c r="OOK209" s="4"/>
      <c r="OOL209" s="4"/>
      <c r="OOM209" s="4"/>
      <c r="OON209" s="4"/>
      <c r="OOO209" s="4"/>
      <c r="OOP209" s="4"/>
      <c r="OOQ209" s="4"/>
      <c r="OOR209" s="4"/>
      <c r="OOS209" s="4"/>
      <c r="OOT209" s="4"/>
      <c r="OOU209" s="4"/>
      <c r="OOV209" s="4"/>
      <c r="OOW209" s="4"/>
      <c r="OOX209" s="4"/>
      <c r="OOY209" s="4"/>
      <c r="OOZ209" s="4"/>
      <c r="OPA209" s="4"/>
      <c r="OPB209" s="4"/>
      <c r="OPC209" s="4"/>
      <c r="OPD209" s="4"/>
      <c r="OPE209" s="4"/>
      <c r="OPF209" s="4"/>
      <c r="OPG209" s="4"/>
      <c r="OPH209" s="4"/>
      <c r="OPI209" s="4"/>
      <c r="OPJ209" s="4"/>
      <c r="OPK209" s="4"/>
      <c r="OPL209" s="4"/>
      <c r="OPM209" s="4"/>
      <c r="OPN209" s="4"/>
      <c r="OPO209" s="4"/>
      <c r="OPP209" s="4"/>
      <c r="OPQ209" s="4"/>
      <c r="OPR209" s="4"/>
      <c r="OPS209" s="4"/>
      <c r="OPT209" s="4"/>
      <c r="OPU209" s="4"/>
      <c r="OPV209" s="4"/>
      <c r="OPW209" s="4"/>
      <c r="OPX209" s="4"/>
      <c r="OPY209" s="4"/>
      <c r="OPZ209" s="4"/>
      <c r="OQA209" s="4"/>
      <c r="OQB209" s="4"/>
      <c r="OQC209" s="4"/>
      <c r="OQD209" s="4"/>
      <c r="OQE209" s="4"/>
      <c r="OQF209" s="4"/>
      <c r="OQG209" s="4"/>
      <c r="OQH209" s="4"/>
      <c r="OQI209" s="4"/>
      <c r="OQJ209" s="4"/>
      <c r="OQK209" s="4"/>
      <c r="OQL209" s="4"/>
      <c r="OQM209" s="4"/>
      <c r="OQN209" s="4"/>
      <c r="OQO209" s="4"/>
      <c r="OQP209" s="4"/>
      <c r="OQQ209" s="4"/>
      <c r="OQR209" s="4"/>
      <c r="OQS209" s="4"/>
      <c r="OQT209" s="4"/>
      <c r="OQU209" s="4"/>
      <c r="OQV209" s="4"/>
      <c r="OQW209" s="4"/>
      <c r="OQX209" s="4"/>
      <c r="OQY209" s="4"/>
      <c r="OQZ209" s="4"/>
      <c r="ORA209" s="4"/>
      <c r="ORB209" s="4"/>
      <c r="ORC209" s="4"/>
      <c r="ORD209" s="4"/>
      <c r="ORE209" s="4"/>
      <c r="ORF209" s="4"/>
      <c r="ORG209" s="4"/>
      <c r="ORH209" s="4"/>
      <c r="ORI209" s="4"/>
      <c r="ORJ209" s="4"/>
      <c r="ORK209" s="4"/>
      <c r="ORL209" s="4"/>
      <c r="ORM209" s="4"/>
      <c r="ORN209" s="4"/>
      <c r="ORO209" s="4"/>
      <c r="ORP209" s="4"/>
      <c r="ORQ209" s="4"/>
      <c r="ORR209" s="4"/>
      <c r="ORS209" s="4"/>
      <c r="ORT209" s="4"/>
      <c r="ORU209" s="4"/>
      <c r="ORV209" s="4"/>
      <c r="ORW209" s="4"/>
      <c r="ORX209" s="4"/>
      <c r="ORY209" s="4"/>
      <c r="ORZ209" s="4"/>
      <c r="OSA209" s="4"/>
      <c r="OSB209" s="4"/>
      <c r="OSC209" s="4"/>
      <c r="OSD209" s="4"/>
      <c r="OSE209" s="4"/>
      <c r="OSF209" s="4"/>
      <c r="OSG209" s="4"/>
      <c r="OSH209" s="4"/>
      <c r="OSI209" s="4"/>
      <c r="OSJ209" s="4"/>
      <c r="OSK209" s="4"/>
      <c r="OSL209" s="4"/>
      <c r="OSM209" s="4"/>
      <c r="OSN209" s="4"/>
      <c r="OSO209" s="4"/>
      <c r="OSP209" s="4"/>
      <c r="OSQ209" s="4"/>
      <c r="OSR209" s="4"/>
      <c r="OSS209" s="4"/>
      <c r="OST209" s="4"/>
      <c r="OSU209" s="4"/>
      <c r="OSV209" s="4"/>
      <c r="OSW209" s="4"/>
      <c r="OSX209" s="4"/>
      <c r="OSY209" s="4"/>
      <c r="OSZ209" s="4"/>
      <c r="OTA209" s="4"/>
      <c r="OTB209" s="4"/>
      <c r="OTC209" s="4"/>
      <c r="OTD209" s="4"/>
      <c r="OTE209" s="4"/>
      <c r="OTF209" s="4"/>
      <c r="OTG209" s="4"/>
      <c r="OTH209" s="4"/>
      <c r="OTI209" s="4"/>
      <c r="OTJ209" s="4"/>
      <c r="OTK209" s="4"/>
      <c r="OTL209" s="4"/>
      <c r="OTM209" s="4"/>
      <c r="OTN209" s="4"/>
      <c r="OTO209" s="4"/>
      <c r="OTP209" s="4"/>
      <c r="OTQ209" s="4"/>
      <c r="OTR209" s="4"/>
      <c r="OTS209" s="4"/>
      <c r="OTT209" s="4"/>
      <c r="OTU209" s="4"/>
      <c r="OTV209" s="4"/>
      <c r="OTW209" s="4"/>
      <c r="OTX209" s="4"/>
      <c r="OTY209" s="4"/>
      <c r="OTZ209" s="4"/>
      <c r="OUA209" s="4"/>
      <c r="OUB209" s="4"/>
      <c r="OUC209" s="4"/>
      <c r="OUD209" s="4"/>
      <c r="OUE209" s="4"/>
      <c r="OUF209" s="4"/>
      <c r="OUG209" s="4"/>
      <c r="OUH209" s="4"/>
      <c r="OUI209" s="4"/>
      <c r="OUJ209" s="4"/>
      <c r="OUK209" s="4"/>
      <c r="OUL209" s="4"/>
      <c r="OUM209" s="4"/>
      <c r="OUN209" s="4"/>
      <c r="OUO209" s="4"/>
      <c r="OUP209" s="4"/>
      <c r="OUQ209" s="4"/>
      <c r="OUR209" s="4"/>
      <c r="OUS209" s="4"/>
      <c r="OUT209" s="4"/>
      <c r="OUU209" s="4"/>
      <c r="OUV209" s="4"/>
      <c r="OUW209" s="4"/>
      <c r="OUX209" s="4"/>
      <c r="OUY209" s="4"/>
      <c r="OUZ209" s="4"/>
      <c r="OVA209" s="4"/>
      <c r="OVB209" s="4"/>
      <c r="OVC209" s="4"/>
      <c r="OVD209" s="4"/>
      <c r="OVE209" s="4"/>
      <c r="OVF209" s="4"/>
      <c r="OVG209" s="4"/>
      <c r="OVH209" s="4"/>
      <c r="OVI209" s="4"/>
      <c r="OVJ209" s="4"/>
      <c r="OVK209" s="4"/>
      <c r="OVL209" s="4"/>
      <c r="OVM209" s="4"/>
      <c r="OVN209" s="4"/>
      <c r="OVO209" s="4"/>
      <c r="OVP209" s="4"/>
      <c r="OVQ209" s="4"/>
      <c r="OVR209" s="4"/>
      <c r="OVS209" s="4"/>
      <c r="OVT209" s="4"/>
      <c r="OVU209" s="4"/>
      <c r="OVV209" s="4"/>
      <c r="OVW209" s="4"/>
      <c r="OVX209" s="4"/>
      <c r="OVY209" s="4"/>
      <c r="OVZ209" s="4"/>
      <c r="OWA209" s="4"/>
      <c r="OWB209" s="4"/>
      <c r="OWC209" s="4"/>
      <c r="OWD209" s="4"/>
      <c r="OWE209" s="4"/>
      <c r="OWF209" s="4"/>
      <c r="OWG209" s="4"/>
      <c r="OWH209" s="4"/>
      <c r="OWI209" s="4"/>
      <c r="OWJ209" s="4"/>
      <c r="OWK209" s="4"/>
      <c r="OWL209" s="4"/>
      <c r="OWM209" s="4"/>
      <c r="OWN209" s="4"/>
      <c r="OWO209" s="4"/>
      <c r="OWP209" s="4"/>
      <c r="OWQ209" s="4"/>
      <c r="OWR209" s="4"/>
      <c r="OWS209" s="4"/>
      <c r="OWT209" s="4"/>
      <c r="OWU209" s="4"/>
      <c r="OWV209" s="4"/>
      <c r="OWW209" s="4"/>
      <c r="OWX209" s="4"/>
      <c r="OWY209" s="4"/>
      <c r="OWZ209" s="4"/>
      <c r="OXA209" s="4"/>
      <c r="OXB209" s="4"/>
      <c r="OXC209" s="4"/>
      <c r="OXD209" s="4"/>
      <c r="OXE209" s="4"/>
      <c r="OXF209" s="4"/>
      <c r="OXG209" s="4"/>
      <c r="OXH209" s="4"/>
      <c r="OXI209" s="4"/>
      <c r="OXJ209" s="4"/>
      <c r="OXK209" s="4"/>
      <c r="OXL209" s="4"/>
      <c r="OXM209" s="4"/>
      <c r="OXN209" s="4"/>
      <c r="OXO209" s="4"/>
      <c r="OXP209" s="4"/>
      <c r="OXQ209" s="4"/>
      <c r="OXR209" s="4"/>
      <c r="OXS209" s="4"/>
      <c r="OXT209" s="4"/>
      <c r="OXU209" s="4"/>
      <c r="OXV209" s="4"/>
      <c r="OXW209" s="4"/>
      <c r="OXX209" s="4"/>
      <c r="OXY209" s="4"/>
      <c r="OXZ209" s="4"/>
      <c r="OYA209" s="4"/>
      <c r="OYB209" s="4"/>
      <c r="OYC209" s="4"/>
      <c r="OYD209" s="4"/>
      <c r="OYE209" s="4"/>
      <c r="OYF209" s="4"/>
      <c r="OYG209" s="4"/>
      <c r="OYH209" s="4"/>
      <c r="OYI209" s="4"/>
      <c r="OYJ209" s="4"/>
      <c r="OYK209" s="4"/>
      <c r="OYL209" s="4"/>
      <c r="OYM209" s="4"/>
      <c r="OYN209" s="4"/>
      <c r="OYO209" s="4"/>
      <c r="OYP209" s="4"/>
      <c r="OYQ209" s="4"/>
      <c r="OYR209" s="4"/>
      <c r="OYS209" s="4"/>
      <c r="OYT209" s="4"/>
      <c r="OYU209" s="4"/>
      <c r="OYV209" s="4"/>
      <c r="OYW209" s="4"/>
      <c r="OYX209" s="4"/>
      <c r="OYY209" s="4"/>
      <c r="OYZ209" s="4"/>
      <c r="OZA209" s="4"/>
      <c r="OZB209" s="4"/>
      <c r="OZC209" s="4"/>
      <c r="OZD209" s="4"/>
      <c r="OZE209" s="4"/>
      <c r="OZF209" s="4"/>
      <c r="OZG209" s="4"/>
      <c r="OZH209" s="4"/>
      <c r="OZI209" s="4"/>
      <c r="OZJ209" s="4"/>
      <c r="OZK209" s="4"/>
      <c r="OZL209" s="4"/>
      <c r="OZM209" s="4"/>
      <c r="OZN209" s="4"/>
      <c r="OZO209" s="4"/>
      <c r="OZP209" s="4"/>
      <c r="OZQ209" s="4"/>
      <c r="OZR209" s="4"/>
      <c r="OZS209" s="4"/>
      <c r="OZT209" s="4"/>
      <c r="OZU209" s="4"/>
      <c r="OZV209" s="4"/>
      <c r="OZW209" s="4"/>
      <c r="OZX209" s="4"/>
      <c r="OZY209" s="4"/>
      <c r="OZZ209" s="4"/>
      <c r="PAA209" s="4"/>
      <c r="PAB209" s="4"/>
      <c r="PAC209" s="4"/>
      <c r="PAD209" s="4"/>
      <c r="PAE209" s="4"/>
      <c r="PAF209" s="4"/>
      <c r="PAG209" s="4"/>
      <c r="PAH209" s="4"/>
      <c r="PAI209" s="4"/>
      <c r="PAJ209" s="4"/>
      <c r="PAK209" s="4"/>
      <c r="PAL209" s="4"/>
      <c r="PAM209" s="4"/>
      <c r="PAN209" s="4"/>
      <c r="PAO209" s="4"/>
      <c r="PAP209" s="4"/>
      <c r="PAQ209" s="4"/>
      <c r="PAR209" s="4"/>
      <c r="PAS209" s="4"/>
      <c r="PAT209" s="4"/>
      <c r="PAU209" s="4"/>
      <c r="PAV209" s="4"/>
      <c r="PAW209" s="4"/>
      <c r="PAX209" s="4"/>
      <c r="PAY209" s="4"/>
      <c r="PAZ209" s="4"/>
      <c r="PBA209" s="4"/>
      <c r="PBB209" s="4"/>
      <c r="PBC209" s="4"/>
      <c r="PBD209" s="4"/>
      <c r="PBE209" s="4"/>
      <c r="PBF209" s="4"/>
      <c r="PBG209" s="4"/>
      <c r="PBH209" s="4"/>
      <c r="PBI209" s="4"/>
      <c r="PBJ209" s="4"/>
      <c r="PBK209" s="4"/>
      <c r="PBL209" s="4"/>
      <c r="PBM209" s="4"/>
      <c r="PBN209" s="4"/>
      <c r="PBO209" s="4"/>
      <c r="PBP209" s="4"/>
      <c r="PBQ209" s="4"/>
      <c r="PBR209" s="4"/>
      <c r="PBS209" s="4"/>
      <c r="PBT209" s="4"/>
      <c r="PBU209" s="4"/>
      <c r="PBV209" s="4"/>
      <c r="PBW209" s="4"/>
      <c r="PBX209" s="4"/>
      <c r="PBY209" s="4"/>
      <c r="PBZ209" s="4"/>
      <c r="PCA209" s="4"/>
      <c r="PCB209" s="4"/>
      <c r="PCC209" s="4"/>
      <c r="PCD209" s="4"/>
      <c r="PCE209" s="4"/>
      <c r="PCF209" s="4"/>
      <c r="PCG209" s="4"/>
      <c r="PCH209" s="4"/>
      <c r="PCI209" s="4"/>
      <c r="PCJ209" s="4"/>
      <c r="PCK209" s="4"/>
      <c r="PCL209" s="4"/>
      <c r="PCM209" s="4"/>
      <c r="PCN209" s="4"/>
      <c r="PCO209" s="4"/>
      <c r="PCP209" s="4"/>
      <c r="PCQ209" s="4"/>
      <c r="PCR209" s="4"/>
      <c r="PCS209" s="4"/>
      <c r="PCT209" s="4"/>
      <c r="PCU209" s="4"/>
      <c r="PCV209" s="4"/>
      <c r="PCW209" s="4"/>
      <c r="PCX209" s="4"/>
      <c r="PCY209" s="4"/>
      <c r="PCZ209" s="4"/>
      <c r="PDA209" s="4"/>
      <c r="PDB209" s="4"/>
      <c r="PDC209" s="4"/>
      <c r="PDD209" s="4"/>
      <c r="PDE209" s="4"/>
      <c r="PDF209" s="4"/>
      <c r="PDG209" s="4"/>
      <c r="PDH209" s="4"/>
      <c r="PDI209" s="4"/>
      <c r="PDJ209" s="4"/>
      <c r="PDK209" s="4"/>
      <c r="PDL209" s="4"/>
      <c r="PDM209" s="4"/>
      <c r="PDN209" s="4"/>
      <c r="PDO209" s="4"/>
      <c r="PDP209" s="4"/>
      <c r="PDQ209" s="4"/>
      <c r="PDR209" s="4"/>
      <c r="PDS209" s="4"/>
      <c r="PDT209" s="4"/>
      <c r="PDU209" s="4"/>
      <c r="PDV209" s="4"/>
      <c r="PDW209" s="4"/>
      <c r="PDX209" s="4"/>
      <c r="PDY209" s="4"/>
      <c r="PDZ209" s="4"/>
      <c r="PEA209" s="4"/>
      <c r="PEB209" s="4"/>
      <c r="PEC209" s="4"/>
      <c r="PED209" s="4"/>
      <c r="PEE209" s="4"/>
      <c r="PEF209" s="4"/>
      <c r="PEG209" s="4"/>
      <c r="PEH209" s="4"/>
      <c r="PEI209" s="4"/>
      <c r="PEJ209" s="4"/>
      <c r="PEK209" s="4"/>
      <c r="PEL209" s="4"/>
      <c r="PEM209" s="4"/>
      <c r="PEN209" s="4"/>
      <c r="PEO209" s="4"/>
      <c r="PEP209" s="4"/>
      <c r="PEQ209" s="4"/>
      <c r="PER209" s="4"/>
      <c r="PES209" s="4"/>
      <c r="PET209" s="4"/>
      <c r="PEU209" s="4"/>
      <c r="PEV209" s="4"/>
      <c r="PEW209" s="4"/>
      <c r="PEX209" s="4"/>
      <c r="PEY209" s="4"/>
      <c r="PEZ209" s="4"/>
      <c r="PFA209" s="4"/>
      <c r="PFB209" s="4"/>
      <c r="PFC209" s="4"/>
      <c r="PFD209" s="4"/>
      <c r="PFE209" s="4"/>
      <c r="PFF209" s="4"/>
      <c r="PFG209" s="4"/>
      <c r="PFH209" s="4"/>
      <c r="PFI209" s="4"/>
      <c r="PFJ209" s="4"/>
      <c r="PFK209" s="4"/>
      <c r="PFL209" s="4"/>
      <c r="PFM209" s="4"/>
      <c r="PFN209" s="4"/>
      <c r="PFO209" s="4"/>
      <c r="PFP209" s="4"/>
      <c r="PFQ209" s="4"/>
      <c r="PFR209" s="4"/>
      <c r="PFS209" s="4"/>
      <c r="PFT209" s="4"/>
      <c r="PFU209" s="4"/>
      <c r="PFV209" s="4"/>
      <c r="PFW209" s="4"/>
      <c r="PFX209" s="4"/>
      <c r="PFY209" s="4"/>
      <c r="PFZ209" s="4"/>
      <c r="PGA209" s="4"/>
      <c r="PGB209" s="4"/>
      <c r="PGC209" s="4"/>
      <c r="PGD209" s="4"/>
      <c r="PGE209" s="4"/>
      <c r="PGF209" s="4"/>
      <c r="PGG209" s="4"/>
      <c r="PGH209" s="4"/>
      <c r="PGI209" s="4"/>
      <c r="PGJ209" s="4"/>
      <c r="PGK209" s="4"/>
      <c r="PGL209" s="4"/>
      <c r="PGM209" s="4"/>
      <c r="PGN209" s="4"/>
      <c r="PGO209" s="4"/>
      <c r="PGP209" s="4"/>
      <c r="PGQ209" s="4"/>
      <c r="PGR209" s="4"/>
      <c r="PGS209" s="4"/>
      <c r="PGT209" s="4"/>
      <c r="PGU209" s="4"/>
      <c r="PGV209" s="4"/>
      <c r="PGW209" s="4"/>
      <c r="PGX209" s="4"/>
      <c r="PGY209" s="4"/>
      <c r="PGZ209" s="4"/>
      <c r="PHA209" s="4"/>
      <c r="PHB209" s="4"/>
      <c r="PHC209" s="4"/>
      <c r="PHD209" s="4"/>
      <c r="PHE209" s="4"/>
      <c r="PHF209" s="4"/>
      <c r="PHG209" s="4"/>
      <c r="PHH209" s="4"/>
      <c r="PHI209" s="4"/>
      <c r="PHJ209" s="4"/>
      <c r="PHK209" s="4"/>
      <c r="PHL209" s="4"/>
      <c r="PHM209" s="4"/>
      <c r="PHN209" s="4"/>
      <c r="PHO209" s="4"/>
      <c r="PHP209" s="4"/>
      <c r="PHQ209" s="4"/>
      <c r="PHR209" s="4"/>
      <c r="PHS209" s="4"/>
      <c r="PHT209" s="4"/>
      <c r="PHU209" s="4"/>
      <c r="PHV209" s="4"/>
      <c r="PHW209" s="4"/>
      <c r="PHX209" s="4"/>
      <c r="PHY209" s="4"/>
      <c r="PHZ209" s="4"/>
      <c r="PIA209" s="4"/>
      <c r="PIB209" s="4"/>
      <c r="PIC209" s="4"/>
      <c r="PID209" s="4"/>
      <c r="PIE209" s="4"/>
      <c r="PIF209" s="4"/>
      <c r="PIG209" s="4"/>
      <c r="PIH209" s="4"/>
      <c r="PII209" s="4"/>
      <c r="PIJ209" s="4"/>
      <c r="PIK209" s="4"/>
      <c r="PIL209" s="4"/>
      <c r="PIM209" s="4"/>
      <c r="PIN209" s="4"/>
      <c r="PIO209" s="4"/>
      <c r="PIP209" s="4"/>
      <c r="PIQ209" s="4"/>
      <c r="PIR209" s="4"/>
      <c r="PIS209" s="4"/>
      <c r="PIT209" s="4"/>
      <c r="PIU209" s="4"/>
      <c r="PIV209" s="4"/>
      <c r="PIW209" s="4"/>
      <c r="PIX209" s="4"/>
      <c r="PIY209" s="4"/>
      <c r="PIZ209" s="4"/>
      <c r="PJA209" s="4"/>
      <c r="PJB209" s="4"/>
      <c r="PJC209" s="4"/>
      <c r="PJD209" s="4"/>
      <c r="PJE209" s="4"/>
      <c r="PJF209" s="4"/>
      <c r="PJG209" s="4"/>
      <c r="PJH209" s="4"/>
      <c r="PJI209" s="4"/>
      <c r="PJJ209" s="4"/>
      <c r="PJK209" s="4"/>
      <c r="PJL209" s="4"/>
      <c r="PJM209" s="4"/>
      <c r="PJN209" s="4"/>
      <c r="PJO209" s="4"/>
      <c r="PJP209" s="4"/>
      <c r="PJQ209" s="4"/>
      <c r="PJR209" s="4"/>
      <c r="PJS209" s="4"/>
      <c r="PJT209" s="4"/>
      <c r="PJU209" s="4"/>
      <c r="PJV209" s="4"/>
      <c r="PJW209" s="4"/>
      <c r="PJX209" s="4"/>
      <c r="PJY209" s="4"/>
      <c r="PJZ209" s="4"/>
      <c r="PKA209" s="4"/>
      <c r="PKB209" s="4"/>
      <c r="PKC209" s="4"/>
      <c r="PKD209" s="4"/>
      <c r="PKE209" s="4"/>
      <c r="PKF209" s="4"/>
      <c r="PKG209" s="4"/>
      <c r="PKH209" s="4"/>
      <c r="PKI209" s="4"/>
      <c r="PKJ209" s="4"/>
      <c r="PKK209" s="4"/>
      <c r="PKL209" s="4"/>
      <c r="PKM209" s="4"/>
      <c r="PKN209" s="4"/>
      <c r="PKO209" s="4"/>
      <c r="PKP209" s="4"/>
      <c r="PKQ209" s="4"/>
      <c r="PKR209" s="4"/>
      <c r="PKS209" s="4"/>
      <c r="PKT209" s="4"/>
      <c r="PKU209" s="4"/>
      <c r="PKV209" s="4"/>
      <c r="PKW209" s="4"/>
      <c r="PKX209" s="4"/>
      <c r="PKY209" s="4"/>
      <c r="PKZ209" s="4"/>
      <c r="PLA209" s="4"/>
      <c r="PLB209" s="4"/>
      <c r="PLC209" s="4"/>
      <c r="PLD209" s="4"/>
      <c r="PLE209" s="4"/>
      <c r="PLF209" s="4"/>
      <c r="PLG209" s="4"/>
      <c r="PLH209" s="4"/>
      <c r="PLI209" s="4"/>
      <c r="PLJ209" s="4"/>
      <c r="PLK209" s="4"/>
      <c r="PLL209" s="4"/>
      <c r="PLM209" s="4"/>
      <c r="PLN209" s="4"/>
      <c r="PLO209" s="4"/>
      <c r="PLP209" s="4"/>
      <c r="PLQ209" s="4"/>
      <c r="PLR209" s="4"/>
      <c r="PLS209" s="4"/>
      <c r="PLT209" s="4"/>
      <c r="PLU209" s="4"/>
      <c r="PLV209" s="4"/>
      <c r="PLW209" s="4"/>
      <c r="PLX209" s="4"/>
      <c r="PLY209" s="4"/>
      <c r="PLZ209" s="4"/>
      <c r="PMA209" s="4"/>
      <c r="PMB209" s="4"/>
      <c r="PMC209" s="4"/>
      <c r="PMD209" s="4"/>
      <c r="PME209" s="4"/>
      <c r="PMF209" s="4"/>
      <c r="PMG209" s="4"/>
      <c r="PMH209" s="4"/>
      <c r="PMI209" s="4"/>
      <c r="PMJ209" s="4"/>
      <c r="PMK209" s="4"/>
      <c r="PML209" s="4"/>
      <c r="PMM209" s="4"/>
      <c r="PMN209" s="4"/>
      <c r="PMO209" s="4"/>
      <c r="PMP209" s="4"/>
      <c r="PMQ209" s="4"/>
      <c r="PMR209" s="4"/>
      <c r="PMS209" s="4"/>
      <c r="PMT209" s="4"/>
      <c r="PMU209" s="4"/>
      <c r="PMV209" s="4"/>
      <c r="PMW209" s="4"/>
      <c r="PMX209" s="4"/>
      <c r="PMY209" s="4"/>
      <c r="PMZ209" s="4"/>
      <c r="PNA209" s="4"/>
      <c r="PNB209" s="4"/>
      <c r="PNC209" s="4"/>
      <c r="PND209" s="4"/>
      <c r="PNE209" s="4"/>
      <c r="PNF209" s="4"/>
      <c r="PNG209" s="4"/>
      <c r="PNH209" s="4"/>
      <c r="PNI209" s="4"/>
      <c r="PNJ209" s="4"/>
      <c r="PNK209" s="4"/>
      <c r="PNL209" s="4"/>
      <c r="PNM209" s="4"/>
      <c r="PNN209" s="4"/>
      <c r="PNO209" s="4"/>
      <c r="PNP209" s="4"/>
      <c r="PNQ209" s="4"/>
      <c r="PNR209" s="4"/>
      <c r="PNS209" s="4"/>
      <c r="PNT209" s="4"/>
      <c r="PNU209" s="4"/>
      <c r="PNV209" s="4"/>
      <c r="PNW209" s="4"/>
      <c r="PNX209" s="4"/>
      <c r="PNY209" s="4"/>
      <c r="PNZ209" s="4"/>
      <c r="POA209" s="4"/>
      <c r="POB209" s="4"/>
      <c r="POC209" s="4"/>
      <c r="POD209" s="4"/>
      <c r="POE209" s="4"/>
      <c r="POF209" s="4"/>
      <c r="POG209" s="4"/>
      <c r="POH209" s="4"/>
      <c r="POI209" s="4"/>
      <c r="POJ209" s="4"/>
      <c r="POK209" s="4"/>
      <c r="POL209" s="4"/>
      <c r="POM209" s="4"/>
      <c r="PON209" s="4"/>
      <c r="POO209" s="4"/>
      <c r="POP209" s="4"/>
      <c r="POQ209" s="4"/>
      <c r="POR209" s="4"/>
      <c r="POS209" s="4"/>
      <c r="POT209" s="4"/>
      <c r="POU209" s="4"/>
      <c r="POV209" s="4"/>
      <c r="POW209" s="4"/>
      <c r="POX209" s="4"/>
      <c r="POY209" s="4"/>
      <c r="POZ209" s="4"/>
      <c r="PPA209" s="4"/>
      <c r="PPB209" s="4"/>
      <c r="PPC209" s="4"/>
      <c r="PPD209" s="4"/>
      <c r="PPE209" s="4"/>
      <c r="PPF209" s="4"/>
      <c r="PPG209" s="4"/>
      <c r="PPH209" s="4"/>
      <c r="PPI209" s="4"/>
      <c r="PPJ209" s="4"/>
      <c r="PPK209" s="4"/>
      <c r="PPL209" s="4"/>
      <c r="PPM209" s="4"/>
      <c r="PPN209" s="4"/>
      <c r="PPO209" s="4"/>
      <c r="PPP209" s="4"/>
      <c r="PPQ209" s="4"/>
      <c r="PPR209" s="4"/>
      <c r="PPS209" s="4"/>
      <c r="PPT209" s="4"/>
      <c r="PPU209" s="4"/>
      <c r="PPV209" s="4"/>
      <c r="PPW209" s="4"/>
      <c r="PPX209" s="4"/>
      <c r="PPY209" s="4"/>
      <c r="PPZ209" s="4"/>
      <c r="PQA209" s="4"/>
      <c r="PQB209" s="4"/>
      <c r="PQC209" s="4"/>
      <c r="PQD209" s="4"/>
      <c r="PQE209" s="4"/>
      <c r="PQF209" s="4"/>
      <c r="PQG209" s="4"/>
      <c r="PQH209" s="4"/>
      <c r="PQI209" s="4"/>
      <c r="PQJ209" s="4"/>
      <c r="PQK209" s="4"/>
      <c r="PQL209" s="4"/>
      <c r="PQM209" s="4"/>
      <c r="PQN209" s="4"/>
      <c r="PQO209" s="4"/>
      <c r="PQP209" s="4"/>
      <c r="PQQ209" s="4"/>
      <c r="PQR209" s="4"/>
      <c r="PQS209" s="4"/>
      <c r="PQT209" s="4"/>
      <c r="PQU209" s="4"/>
      <c r="PQV209" s="4"/>
      <c r="PQW209" s="4"/>
      <c r="PQX209" s="4"/>
      <c r="PQY209" s="4"/>
      <c r="PQZ209" s="4"/>
      <c r="PRA209" s="4"/>
      <c r="PRB209" s="4"/>
      <c r="PRC209" s="4"/>
      <c r="PRD209" s="4"/>
      <c r="PRE209" s="4"/>
      <c r="PRF209" s="4"/>
      <c r="PRG209" s="4"/>
      <c r="PRH209" s="4"/>
      <c r="PRI209" s="4"/>
      <c r="PRJ209" s="4"/>
      <c r="PRK209" s="4"/>
      <c r="PRL209" s="4"/>
      <c r="PRM209" s="4"/>
      <c r="PRN209" s="4"/>
      <c r="PRO209" s="4"/>
      <c r="PRP209" s="4"/>
      <c r="PRQ209" s="4"/>
      <c r="PRR209" s="4"/>
      <c r="PRS209" s="4"/>
      <c r="PRT209" s="4"/>
      <c r="PRU209" s="4"/>
      <c r="PRV209" s="4"/>
      <c r="PRW209" s="4"/>
      <c r="PRX209" s="4"/>
      <c r="PRY209" s="4"/>
      <c r="PRZ209" s="4"/>
      <c r="PSA209" s="4"/>
      <c r="PSB209" s="4"/>
      <c r="PSC209" s="4"/>
      <c r="PSD209" s="4"/>
      <c r="PSE209" s="4"/>
      <c r="PSF209" s="4"/>
      <c r="PSG209" s="4"/>
      <c r="PSH209" s="4"/>
      <c r="PSI209" s="4"/>
      <c r="PSJ209" s="4"/>
      <c r="PSK209" s="4"/>
      <c r="PSL209" s="4"/>
      <c r="PSM209" s="4"/>
      <c r="PSN209" s="4"/>
      <c r="PSO209" s="4"/>
      <c r="PSP209" s="4"/>
      <c r="PSQ209" s="4"/>
      <c r="PSR209" s="4"/>
      <c r="PSS209" s="4"/>
      <c r="PST209" s="4"/>
      <c r="PSU209" s="4"/>
      <c r="PSV209" s="4"/>
      <c r="PSW209" s="4"/>
      <c r="PSX209" s="4"/>
      <c r="PSY209" s="4"/>
      <c r="PSZ209" s="4"/>
      <c r="PTA209" s="4"/>
      <c r="PTB209" s="4"/>
      <c r="PTC209" s="4"/>
      <c r="PTD209" s="4"/>
      <c r="PTE209" s="4"/>
      <c r="PTF209" s="4"/>
      <c r="PTG209" s="4"/>
      <c r="PTH209" s="4"/>
      <c r="PTI209" s="4"/>
      <c r="PTJ209" s="4"/>
      <c r="PTK209" s="4"/>
      <c r="PTL209" s="4"/>
      <c r="PTM209" s="4"/>
      <c r="PTN209" s="4"/>
      <c r="PTO209" s="4"/>
      <c r="PTP209" s="4"/>
      <c r="PTQ209" s="4"/>
      <c r="PTR209" s="4"/>
      <c r="PTS209" s="4"/>
      <c r="PTT209" s="4"/>
      <c r="PTU209" s="4"/>
      <c r="PTV209" s="4"/>
      <c r="PTW209" s="4"/>
      <c r="PTX209" s="4"/>
      <c r="PTY209" s="4"/>
      <c r="PTZ209" s="4"/>
      <c r="PUA209" s="4"/>
      <c r="PUB209" s="4"/>
      <c r="PUC209" s="4"/>
      <c r="PUD209" s="4"/>
      <c r="PUE209" s="4"/>
      <c r="PUF209" s="4"/>
      <c r="PUG209" s="4"/>
      <c r="PUH209" s="4"/>
      <c r="PUI209" s="4"/>
      <c r="PUJ209" s="4"/>
      <c r="PUK209" s="4"/>
      <c r="PUL209" s="4"/>
      <c r="PUM209" s="4"/>
      <c r="PUN209" s="4"/>
      <c r="PUO209" s="4"/>
      <c r="PUP209" s="4"/>
      <c r="PUQ209" s="4"/>
      <c r="PUR209" s="4"/>
      <c r="PUS209" s="4"/>
      <c r="PUT209" s="4"/>
      <c r="PUU209" s="4"/>
      <c r="PUV209" s="4"/>
      <c r="PUW209" s="4"/>
      <c r="PUX209" s="4"/>
      <c r="PUY209" s="4"/>
      <c r="PUZ209" s="4"/>
      <c r="PVA209" s="4"/>
      <c r="PVB209" s="4"/>
      <c r="PVC209" s="4"/>
      <c r="PVD209" s="4"/>
      <c r="PVE209" s="4"/>
      <c r="PVF209" s="4"/>
      <c r="PVG209" s="4"/>
      <c r="PVH209" s="4"/>
      <c r="PVI209" s="4"/>
      <c r="PVJ209" s="4"/>
      <c r="PVK209" s="4"/>
      <c r="PVL209" s="4"/>
      <c r="PVM209" s="4"/>
      <c r="PVN209" s="4"/>
      <c r="PVO209" s="4"/>
      <c r="PVP209" s="4"/>
      <c r="PVQ209" s="4"/>
      <c r="PVR209" s="4"/>
      <c r="PVS209" s="4"/>
      <c r="PVT209" s="4"/>
      <c r="PVU209" s="4"/>
      <c r="PVV209" s="4"/>
      <c r="PVW209" s="4"/>
      <c r="PVX209" s="4"/>
      <c r="PVY209" s="4"/>
      <c r="PVZ209" s="4"/>
      <c r="PWA209" s="4"/>
      <c r="PWB209" s="4"/>
      <c r="PWC209" s="4"/>
      <c r="PWD209" s="4"/>
      <c r="PWE209" s="4"/>
      <c r="PWF209" s="4"/>
      <c r="PWG209" s="4"/>
      <c r="PWH209" s="4"/>
      <c r="PWI209" s="4"/>
      <c r="PWJ209" s="4"/>
      <c r="PWK209" s="4"/>
      <c r="PWL209" s="4"/>
      <c r="PWM209" s="4"/>
      <c r="PWN209" s="4"/>
      <c r="PWO209" s="4"/>
      <c r="PWP209" s="4"/>
      <c r="PWQ209" s="4"/>
      <c r="PWR209" s="4"/>
      <c r="PWS209" s="4"/>
      <c r="PWT209" s="4"/>
      <c r="PWU209" s="4"/>
      <c r="PWV209" s="4"/>
      <c r="PWW209" s="4"/>
      <c r="PWX209" s="4"/>
      <c r="PWY209" s="4"/>
      <c r="PWZ209" s="4"/>
      <c r="PXA209" s="4"/>
      <c r="PXB209" s="4"/>
      <c r="PXC209" s="4"/>
      <c r="PXD209" s="4"/>
      <c r="PXE209" s="4"/>
      <c r="PXF209" s="4"/>
      <c r="PXG209" s="4"/>
      <c r="PXH209" s="4"/>
      <c r="PXI209" s="4"/>
      <c r="PXJ209" s="4"/>
      <c r="PXK209" s="4"/>
      <c r="PXL209" s="4"/>
      <c r="PXM209" s="4"/>
      <c r="PXN209" s="4"/>
      <c r="PXO209" s="4"/>
      <c r="PXP209" s="4"/>
      <c r="PXQ209" s="4"/>
      <c r="PXR209" s="4"/>
      <c r="PXS209" s="4"/>
      <c r="PXT209" s="4"/>
      <c r="PXU209" s="4"/>
      <c r="PXV209" s="4"/>
      <c r="PXW209" s="4"/>
      <c r="PXX209" s="4"/>
      <c r="PXY209" s="4"/>
      <c r="PXZ209" s="4"/>
      <c r="PYA209" s="4"/>
      <c r="PYB209" s="4"/>
      <c r="PYC209" s="4"/>
      <c r="PYD209" s="4"/>
      <c r="PYE209" s="4"/>
      <c r="PYF209" s="4"/>
      <c r="PYG209" s="4"/>
      <c r="PYH209" s="4"/>
      <c r="PYI209" s="4"/>
      <c r="PYJ209" s="4"/>
      <c r="PYK209" s="4"/>
      <c r="PYL209" s="4"/>
      <c r="PYM209" s="4"/>
      <c r="PYN209" s="4"/>
      <c r="PYO209" s="4"/>
      <c r="PYP209" s="4"/>
      <c r="PYQ209" s="4"/>
      <c r="PYR209" s="4"/>
      <c r="PYS209" s="4"/>
      <c r="PYT209" s="4"/>
      <c r="PYU209" s="4"/>
      <c r="PYV209" s="4"/>
      <c r="PYW209" s="4"/>
      <c r="PYX209" s="4"/>
      <c r="PYY209" s="4"/>
      <c r="PYZ209" s="4"/>
      <c r="PZA209" s="4"/>
      <c r="PZB209" s="4"/>
      <c r="PZC209" s="4"/>
      <c r="PZD209" s="4"/>
      <c r="PZE209" s="4"/>
      <c r="PZF209" s="4"/>
      <c r="PZG209" s="4"/>
      <c r="PZH209" s="4"/>
      <c r="PZI209" s="4"/>
      <c r="PZJ209" s="4"/>
      <c r="PZK209" s="4"/>
      <c r="PZL209" s="4"/>
      <c r="PZM209" s="4"/>
      <c r="PZN209" s="4"/>
      <c r="PZO209" s="4"/>
      <c r="PZP209" s="4"/>
      <c r="PZQ209" s="4"/>
      <c r="PZR209" s="4"/>
      <c r="PZS209" s="4"/>
      <c r="PZT209" s="4"/>
      <c r="PZU209" s="4"/>
      <c r="PZV209" s="4"/>
      <c r="PZW209" s="4"/>
      <c r="PZX209" s="4"/>
      <c r="PZY209" s="4"/>
      <c r="PZZ209" s="4"/>
      <c r="QAA209" s="4"/>
      <c r="QAB209" s="4"/>
      <c r="QAC209" s="4"/>
      <c r="QAD209" s="4"/>
      <c r="QAE209" s="4"/>
      <c r="QAF209" s="4"/>
      <c r="QAG209" s="4"/>
      <c r="QAH209" s="4"/>
      <c r="QAI209" s="4"/>
      <c r="QAJ209" s="4"/>
      <c r="QAK209" s="4"/>
      <c r="QAL209" s="4"/>
      <c r="QAM209" s="4"/>
      <c r="QAN209" s="4"/>
      <c r="QAO209" s="4"/>
      <c r="QAP209" s="4"/>
      <c r="QAQ209" s="4"/>
      <c r="QAR209" s="4"/>
      <c r="QAS209" s="4"/>
      <c r="QAT209" s="4"/>
      <c r="QAU209" s="4"/>
      <c r="QAV209" s="4"/>
      <c r="QAW209" s="4"/>
      <c r="QAX209" s="4"/>
      <c r="QAY209" s="4"/>
      <c r="QAZ209" s="4"/>
      <c r="QBA209" s="4"/>
      <c r="QBB209" s="4"/>
      <c r="QBC209" s="4"/>
      <c r="QBD209" s="4"/>
      <c r="QBE209" s="4"/>
      <c r="QBF209" s="4"/>
      <c r="QBG209" s="4"/>
      <c r="QBH209" s="4"/>
      <c r="QBI209" s="4"/>
      <c r="QBJ209" s="4"/>
      <c r="QBK209" s="4"/>
      <c r="QBL209" s="4"/>
      <c r="QBM209" s="4"/>
      <c r="QBN209" s="4"/>
      <c r="QBO209" s="4"/>
      <c r="QBP209" s="4"/>
      <c r="QBQ209" s="4"/>
      <c r="QBR209" s="4"/>
      <c r="QBS209" s="4"/>
      <c r="QBT209" s="4"/>
      <c r="QBU209" s="4"/>
      <c r="QBV209" s="4"/>
      <c r="QBW209" s="4"/>
      <c r="QBX209" s="4"/>
      <c r="QBY209" s="4"/>
      <c r="QBZ209" s="4"/>
      <c r="QCA209" s="4"/>
      <c r="QCB209" s="4"/>
      <c r="QCC209" s="4"/>
      <c r="QCD209" s="4"/>
      <c r="QCE209" s="4"/>
      <c r="QCF209" s="4"/>
      <c r="QCG209" s="4"/>
      <c r="QCH209" s="4"/>
      <c r="QCI209" s="4"/>
      <c r="QCJ209" s="4"/>
      <c r="QCK209" s="4"/>
      <c r="QCL209" s="4"/>
      <c r="QCM209" s="4"/>
      <c r="QCN209" s="4"/>
      <c r="QCO209" s="4"/>
      <c r="QCP209" s="4"/>
      <c r="QCQ209" s="4"/>
      <c r="QCR209" s="4"/>
      <c r="QCS209" s="4"/>
      <c r="QCT209" s="4"/>
      <c r="QCU209" s="4"/>
      <c r="QCV209" s="4"/>
      <c r="QCW209" s="4"/>
      <c r="QCX209" s="4"/>
      <c r="QCY209" s="4"/>
      <c r="QCZ209" s="4"/>
      <c r="QDA209" s="4"/>
      <c r="QDB209" s="4"/>
      <c r="QDC209" s="4"/>
      <c r="QDD209" s="4"/>
      <c r="QDE209" s="4"/>
      <c r="QDF209" s="4"/>
      <c r="QDG209" s="4"/>
      <c r="QDH209" s="4"/>
      <c r="QDI209" s="4"/>
      <c r="QDJ209" s="4"/>
      <c r="QDK209" s="4"/>
      <c r="QDL209" s="4"/>
      <c r="QDM209" s="4"/>
      <c r="QDN209" s="4"/>
      <c r="QDO209" s="4"/>
      <c r="QDP209" s="4"/>
      <c r="QDQ209" s="4"/>
      <c r="QDR209" s="4"/>
      <c r="QDS209" s="4"/>
      <c r="QDT209" s="4"/>
      <c r="QDU209" s="4"/>
      <c r="QDV209" s="4"/>
      <c r="QDW209" s="4"/>
      <c r="QDX209" s="4"/>
      <c r="QDY209" s="4"/>
      <c r="QDZ209" s="4"/>
      <c r="QEA209" s="4"/>
      <c r="QEB209" s="4"/>
      <c r="QEC209" s="4"/>
      <c r="QED209" s="4"/>
      <c r="QEE209" s="4"/>
      <c r="QEF209" s="4"/>
      <c r="QEG209" s="4"/>
      <c r="QEH209" s="4"/>
      <c r="QEI209" s="4"/>
      <c r="QEJ209" s="4"/>
      <c r="QEK209" s="4"/>
      <c r="QEL209" s="4"/>
      <c r="QEM209" s="4"/>
      <c r="QEN209" s="4"/>
      <c r="QEO209" s="4"/>
      <c r="QEP209" s="4"/>
      <c r="QEQ209" s="4"/>
      <c r="QER209" s="4"/>
      <c r="QES209" s="4"/>
      <c r="QET209" s="4"/>
      <c r="QEU209" s="4"/>
      <c r="QEV209" s="4"/>
      <c r="QEW209" s="4"/>
      <c r="QEX209" s="4"/>
      <c r="QEY209" s="4"/>
      <c r="QEZ209" s="4"/>
      <c r="QFA209" s="4"/>
      <c r="QFB209" s="4"/>
      <c r="QFC209" s="4"/>
      <c r="QFD209" s="4"/>
      <c r="QFE209" s="4"/>
      <c r="QFF209" s="4"/>
      <c r="QFG209" s="4"/>
      <c r="QFH209" s="4"/>
      <c r="QFI209" s="4"/>
      <c r="QFJ209" s="4"/>
      <c r="QFK209" s="4"/>
      <c r="QFL209" s="4"/>
      <c r="QFM209" s="4"/>
      <c r="QFN209" s="4"/>
      <c r="QFO209" s="4"/>
      <c r="QFP209" s="4"/>
      <c r="QFQ209" s="4"/>
      <c r="QFR209" s="4"/>
      <c r="QFS209" s="4"/>
      <c r="QFT209" s="4"/>
      <c r="QFU209" s="4"/>
      <c r="QFV209" s="4"/>
      <c r="QFW209" s="4"/>
      <c r="QFX209" s="4"/>
      <c r="QFY209" s="4"/>
      <c r="QFZ209" s="4"/>
      <c r="QGA209" s="4"/>
      <c r="QGB209" s="4"/>
      <c r="QGC209" s="4"/>
      <c r="QGD209" s="4"/>
      <c r="QGE209" s="4"/>
      <c r="QGF209" s="4"/>
      <c r="QGG209" s="4"/>
      <c r="QGH209" s="4"/>
      <c r="QGI209" s="4"/>
      <c r="QGJ209" s="4"/>
      <c r="QGK209" s="4"/>
      <c r="QGL209" s="4"/>
      <c r="QGM209" s="4"/>
      <c r="QGN209" s="4"/>
      <c r="QGO209" s="4"/>
      <c r="QGP209" s="4"/>
      <c r="QGQ209" s="4"/>
      <c r="QGR209" s="4"/>
      <c r="QGS209" s="4"/>
      <c r="QGT209" s="4"/>
      <c r="QGU209" s="4"/>
      <c r="QGV209" s="4"/>
      <c r="QGW209" s="4"/>
      <c r="QGX209" s="4"/>
      <c r="QGY209" s="4"/>
      <c r="QGZ209" s="4"/>
      <c r="QHA209" s="4"/>
      <c r="QHB209" s="4"/>
      <c r="QHC209" s="4"/>
      <c r="QHD209" s="4"/>
      <c r="QHE209" s="4"/>
      <c r="QHF209" s="4"/>
      <c r="QHG209" s="4"/>
      <c r="QHH209" s="4"/>
      <c r="QHI209" s="4"/>
      <c r="QHJ209" s="4"/>
      <c r="QHK209" s="4"/>
      <c r="QHL209" s="4"/>
      <c r="QHM209" s="4"/>
      <c r="QHN209" s="4"/>
      <c r="QHO209" s="4"/>
      <c r="QHP209" s="4"/>
      <c r="QHQ209" s="4"/>
      <c r="QHR209" s="4"/>
      <c r="QHS209" s="4"/>
      <c r="QHT209" s="4"/>
      <c r="QHU209" s="4"/>
      <c r="QHV209" s="4"/>
      <c r="QHW209" s="4"/>
      <c r="QHX209" s="4"/>
      <c r="QHY209" s="4"/>
      <c r="QHZ209" s="4"/>
      <c r="QIA209" s="4"/>
      <c r="QIB209" s="4"/>
      <c r="QIC209" s="4"/>
      <c r="QID209" s="4"/>
      <c r="QIE209" s="4"/>
      <c r="QIF209" s="4"/>
      <c r="QIG209" s="4"/>
      <c r="QIH209" s="4"/>
      <c r="QII209" s="4"/>
      <c r="QIJ209" s="4"/>
      <c r="QIK209" s="4"/>
      <c r="QIL209" s="4"/>
      <c r="QIM209" s="4"/>
      <c r="QIN209" s="4"/>
      <c r="QIO209" s="4"/>
      <c r="QIP209" s="4"/>
      <c r="QIQ209" s="4"/>
      <c r="QIR209" s="4"/>
      <c r="QIS209" s="4"/>
      <c r="QIT209" s="4"/>
      <c r="QIU209" s="4"/>
      <c r="QIV209" s="4"/>
      <c r="QIW209" s="4"/>
      <c r="QIX209" s="4"/>
      <c r="QIY209" s="4"/>
      <c r="QIZ209" s="4"/>
      <c r="QJA209" s="4"/>
      <c r="QJB209" s="4"/>
      <c r="QJC209" s="4"/>
      <c r="QJD209" s="4"/>
      <c r="QJE209" s="4"/>
      <c r="QJF209" s="4"/>
      <c r="QJG209" s="4"/>
      <c r="QJH209" s="4"/>
      <c r="QJI209" s="4"/>
      <c r="QJJ209" s="4"/>
      <c r="QJK209" s="4"/>
      <c r="QJL209" s="4"/>
      <c r="QJM209" s="4"/>
      <c r="QJN209" s="4"/>
      <c r="QJO209" s="4"/>
      <c r="QJP209" s="4"/>
      <c r="QJQ209" s="4"/>
      <c r="QJR209" s="4"/>
      <c r="QJS209" s="4"/>
      <c r="QJT209" s="4"/>
      <c r="QJU209" s="4"/>
      <c r="QJV209" s="4"/>
      <c r="QJW209" s="4"/>
      <c r="QJX209" s="4"/>
      <c r="QJY209" s="4"/>
      <c r="QJZ209" s="4"/>
      <c r="QKA209" s="4"/>
      <c r="QKB209" s="4"/>
      <c r="QKC209" s="4"/>
      <c r="QKD209" s="4"/>
      <c r="QKE209" s="4"/>
      <c r="QKF209" s="4"/>
      <c r="QKG209" s="4"/>
      <c r="QKH209" s="4"/>
      <c r="QKI209" s="4"/>
      <c r="QKJ209" s="4"/>
      <c r="QKK209" s="4"/>
      <c r="QKL209" s="4"/>
      <c r="QKM209" s="4"/>
      <c r="QKN209" s="4"/>
      <c r="QKO209" s="4"/>
      <c r="QKP209" s="4"/>
      <c r="QKQ209" s="4"/>
      <c r="QKR209" s="4"/>
      <c r="QKS209" s="4"/>
      <c r="QKT209" s="4"/>
      <c r="QKU209" s="4"/>
      <c r="QKV209" s="4"/>
      <c r="QKW209" s="4"/>
      <c r="QKX209" s="4"/>
      <c r="QKY209" s="4"/>
      <c r="QKZ209" s="4"/>
      <c r="QLA209" s="4"/>
      <c r="QLB209" s="4"/>
      <c r="QLC209" s="4"/>
      <c r="QLD209" s="4"/>
      <c r="QLE209" s="4"/>
      <c r="QLF209" s="4"/>
      <c r="QLG209" s="4"/>
      <c r="QLH209" s="4"/>
      <c r="QLI209" s="4"/>
      <c r="QLJ209" s="4"/>
      <c r="QLK209" s="4"/>
      <c r="QLL209" s="4"/>
      <c r="QLM209" s="4"/>
      <c r="QLN209" s="4"/>
      <c r="QLO209" s="4"/>
      <c r="QLP209" s="4"/>
      <c r="QLQ209" s="4"/>
      <c r="QLR209" s="4"/>
      <c r="QLS209" s="4"/>
      <c r="QLT209" s="4"/>
      <c r="QLU209" s="4"/>
      <c r="QLV209" s="4"/>
      <c r="QLW209" s="4"/>
      <c r="QLX209" s="4"/>
      <c r="QLY209" s="4"/>
      <c r="QLZ209" s="4"/>
      <c r="QMA209" s="4"/>
      <c r="QMB209" s="4"/>
      <c r="QMC209" s="4"/>
      <c r="QMD209" s="4"/>
      <c r="QME209" s="4"/>
      <c r="QMF209" s="4"/>
      <c r="QMG209" s="4"/>
      <c r="QMH209" s="4"/>
      <c r="QMI209" s="4"/>
      <c r="QMJ209" s="4"/>
      <c r="QMK209" s="4"/>
      <c r="QML209" s="4"/>
      <c r="QMM209" s="4"/>
      <c r="QMN209" s="4"/>
      <c r="QMO209" s="4"/>
      <c r="QMP209" s="4"/>
      <c r="QMQ209" s="4"/>
      <c r="QMR209" s="4"/>
      <c r="QMS209" s="4"/>
      <c r="QMT209" s="4"/>
      <c r="QMU209" s="4"/>
      <c r="QMV209" s="4"/>
      <c r="QMW209" s="4"/>
      <c r="QMX209" s="4"/>
      <c r="QMY209" s="4"/>
      <c r="QMZ209" s="4"/>
      <c r="QNA209" s="4"/>
      <c r="QNB209" s="4"/>
      <c r="QNC209" s="4"/>
      <c r="QND209" s="4"/>
      <c r="QNE209" s="4"/>
      <c r="QNF209" s="4"/>
      <c r="QNG209" s="4"/>
      <c r="QNH209" s="4"/>
      <c r="QNI209" s="4"/>
      <c r="QNJ209" s="4"/>
      <c r="QNK209" s="4"/>
      <c r="QNL209" s="4"/>
      <c r="QNM209" s="4"/>
      <c r="QNN209" s="4"/>
      <c r="QNO209" s="4"/>
      <c r="QNP209" s="4"/>
      <c r="QNQ209" s="4"/>
      <c r="QNR209" s="4"/>
      <c r="QNS209" s="4"/>
      <c r="QNT209" s="4"/>
      <c r="QNU209" s="4"/>
      <c r="QNV209" s="4"/>
      <c r="QNW209" s="4"/>
      <c r="QNX209" s="4"/>
      <c r="QNY209" s="4"/>
      <c r="QNZ209" s="4"/>
      <c r="QOA209" s="4"/>
      <c r="QOB209" s="4"/>
      <c r="QOC209" s="4"/>
      <c r="QOD209" s="4"/>
      <c r="QOE209" s="4"/>
      <c r="QOF209" s="4"/>
      <c r="QOG209" s="4"/>
      <c r="QOH209" s="4"/>
      <c r="QOI209" s="4"/>
      <c r="QOJ209" s="4"/>
      <c r="QOK209" s="4"/>
      <c r="QOL209" s="4"/>
      <c r="QOM209" s="4"/>
      <c r="QON209" s="4"/>
      <c r="QOO209" s="4"/>
      <c r="QOP209" s="4"/>
      <c r="QOQ209" s="4"/>
      <c r="QOR209" s="4"/>
      <c r="QOS209" s="4"/>
      <c r="QOT209" s="4"/>
      <c r="QOU209" s="4"/>
      <c r="QOV209" s="4"/>
      <c r="QOW209" s="4"/>
      <c r="QOX209" s="4"/>
      <c r="QOY209" s="4"/>
      <c r="QOZ209" s="4"/>
      <c r="QPA209" s="4"/>
      <c r="QPB209" s="4"/>
      <c r="QPC209" s="4"/>
      <c r="QPD209" s="4"/>
      <c r="QPE209" s="4"/>
      <c r="QPF209" s="4"/>
      <c r="QPG209" s="4"/>
      <c r="QPH209" s="4"/>
      <c r="QPI209" s="4"/>
      <c r="QPJ209" s="4"/>
      <c r="QPK209" s="4"/>
      <c r="QPL209" s="4"/>
      <c r="QPM209" s="4"/>
      <c r="QPN209" s="4"/>
      <c r="QPO209" s="4"/>
      <c r="QPP209" s="4"/>
      <c r="QPQ209" s="4"/>
      <c r="QPR209" s="4"/>
      <c r="QPS209" s="4"/>
      <c r="QPT209" s="4"/>
      <c r="QPU209" s="4"/>
      <c r="QPV209" s="4"/>
      <c r="QPW209" s="4"/>
      <c r="QPX209" s="4"/>
      <c r="QPY209" s="4"/>
      <c r="QPZ209" s="4"/>
      <c r="QQA209" s="4"/>
      <c r="QQB209" s="4"/>
      <c r="QQC209" s="4"/>
      <c r="QQD209" s="4"/>
      <c r="QQE209" s="4"/>
      <c r="QQF209" s="4"/>
      <c r="QQG209" s="4"/>
      <c r="QQH209" s="4"/>
      <c r="QQI209" s="4"/>
      <c r="QQJ209" s="4"/>
      <c r="QQK209" s="4"/>
      <c r="QQL209" s="4"/>
      <c r="QQM209" s="4"/>
      <c r="QQN209" s="4"/>
      <c r="QQO209" s="4"/>
      <c r="QQP209" s="4"/>
      <c r="QQQ209" s="4"/>
      <c r="QQR209" s="4"/>
      <c r="QQS209" s="4"/>
      <c r="QQT209" s="4"/>
      <c r="QQU209" s="4"/>
      <c r="QQV209" s="4"/>
      <c r="QQW209" s="4"/>
      <c r="QQX209" s="4"/>
      <c r="QQY209" s="4"/>
      <c r="QQZ209" s="4"/>
      <c r="QRA209" s="4"/>
      <c r="QRB209" s="4"/>
      <c r="QRC209" s="4"/>
      <c r="QRD209" s="4"/>
      <c r="QRE209" s="4"/>
      <c r="QRF209" s="4"/>
      <c r="QRG209" s="4"/>
      <c r="QRH209" s="4"/>
      <c r="QRI209" s="4"/>
      <c r="QRJ209" s="4"/>
      <c r="QRK209" s="4"/>
      <c r="QRL209" s="4"/>
      <c r="QRM209" s="4"/>
      <c r="QRN209" s="4"/>
      <c r="QRO209" s="4"/>
      <c r="QRP209" s="4"/>
      <c r="QRQ209" s="4"/>
      <c r="QRR209" s="4"/>
      <c r="QRS209" s="4"/>
      <c r="QRT209" s="4"/>
      <c r="QRU209" s="4"/>
      <c r="QRV209" s="4"/>
      <c r="QRW209" s="4"/>
      <c r="QRX209" s="4"/>
      <c r="QRY209" s="4"/>
      <c r="QRZ209" s="4"/>
      <c r="QSA209" s="4"/>
      <c r="QSB209" s="4"/>
      <c r="QSC209" s="4"/>
      <c r="QSD209" s="4"/>
      <c r="QSE209" s="4"/>
      <c r="QSF209" s="4"/>
      <c r="QSG209" s="4"/>
      <c r="QSH209" s="4"/>
      <c r="QSI209" s="4"/>
      <c r="QSJ209" s="4"/>
      <c r="QSK209" s="4"/>
      <c r="QSL209" s="4"/>
      <c r="QSM209" s="4"/>
      <c r="QSN209" s="4"/>
      <c r="QSO209" s="4"/>
      <c r="QSP209" s="4"/>
      <c r="QSQ209" s="4"/>
      <c r="QSR209" s="4"/>
      <c r="QSS209" s="4"/>
      <c r="QST209" s="4"/>
      <c r="QSU209" s="4"/>
      <c r="QSV209" s="4"/>
      <c r="QSW209" s="4"/>
      <c r="QSX209" s="4"/>
      <c r="QSY209" s="4"/>
      <c r="QSZ209" s="4"/>
      <c r="QTA209" s="4"/>
      <c r="QTB209" s="4"/>
      <c r="QTC209" s="4"/>
      <c r="QTD209" s="4"/>
      <c r="QTE209" s="4"/>
      <c r="QTF209" s="4"/>
      <c r="QTG209" s="4"/>
      <c r="QTH209" s="4"/>
      <c r="QTI209" s="4"/>
      <c r="QTJ209" s="4"/>
      <c r="QTK209" s="4"/>
      <c r="QTL209" s="4"/>
      <c r="QTM209" s="4"/>
      <c r="QTN209" s="4"/>
      <c r="QTO209" s="4"/>
      <c r="QTP209" s="4"/>
      <c r="QTQ209" s="4"/>
      <c r="QTR209" s="4"/>
      <c r="QTS209" s="4"/>
      <c r="QTT209" s="4"/>
      <c r="QTU209" s="4"/>
      <c r="QTV209" s="4"/>
      <c r="QTW209" s="4"/>
      <c r="QTX209" s="4"/>
      <c r="QTY209" s="4"/>
      <c r="QTZ209" s="4"/>
      <c r="QUA209" s="4"/>
      <c r="QUB209" s="4"/>
      <c r="QUC209" s="4"/>
      <c r="QUD209" s="4"/>
      <c r="QUE209" s="4"/>
      <c r="QUF209" s="4"/>
      <c r="QUG209" s="4"/>
      <c r="QUH209" s="4"/>
      <c r="QUI209" s="4"/>
      <c r="QUJ209" s="4"/>
      <c r="QUK209" s="4"/>
      <c r="QUL209" s="4"/>
      <c r="QUM209" s="4"/>
      <c r="QUN209" s="4"/>
      <c r="QUO209" s="4"/>
      <c r="QUP209" s="4"/>
      <c r="QUQ209" s="4"/>
      <c r="QUR209" s="4"/>
      <c r="QUS209" s="4"/>
      <c r="QUT209" s="4"/>
      <c r="QUU209" s="4"/>
      <c r="QUV209" s="4"/>
      <c r="QUW209" s="4"/>
      <c r="QUX209" s="4"/>
      <c r="QUY209" s="4"/>
      <c r="QUZ209" s="4"/>
      <c r="QVA209" s="4"/>
      <c r="QVB209" s="4"/>
      <c r="QVC209" s="4"/>
      <c r="QVD209" s="4"/>
      <c r="QVE209" s="4"/>
      <c r="QVF209" s="4"/>
      <c r="QVG209" s="4"/>
      <c r="QVH209" s="4"/>
      <c r="QVI209" s="4"/>
      <c r="QVJ209" s="4"/>
      <c r="QVK209" s="4"/>
      <c r="QVL209" s="4"/>
      <c r="QVM209" s="4"/>
      <c r="QVN209" s="4"/>
      <c r="QVO209" s="4"/>
      <c r="QVP209" s="4"/>
      <c r="QVQ209" s="4"/>
      <c r="QVR209" s="4"/>
      <c r="QVS209" s="4"/>
      <c r="QVT209" s="4"/>
      <c r="QVU209" s="4"/>
      <c r="QVV209" s="4"/>
      <c r="QVW209" s="4"/>
      <c r="QVX209" s="4"/>
      <c r="QVY209" s="4"/>
      <c r="QVZ209" s="4"/>
      <c r="QWA209" s="4"/>
      <c r="QWB209" s="4"/>
      <c r="QWC209" s="4"/>
      <c r="QWD209" s="4"/>
      <c r="QWE209" s="4"/>
      <c r="QWF209" s="4"/>
      <c r="QWG209" s="4"/>
      <c r="QWH209" s="4"/>
      <c r="QWI209" s="4"/>
      <c r="QWJ209" s="4"/>
      <c r="QWK209" s="4"/>
      <c r="QWL209" s="4"/>
      <c r="QWM209" s="4"/>
      <c r="QWN209" s="4"/>
      <c r="QWO209" s="4"/>
      <c r="QWP209" s="4"/>
      <c r="QWQ209" s="4"/>
      <c r="QWR209" s="4"/>
      <c r="QWS209" s="4"/>
      <c r="QWT209" s="4"/>
      <c r="QWU209" s="4"/>
      <c r="QWV209" s="4"/>
      <c r="QWW209" s="4"/>
      <c r="QWX209" s="4"/>
      <c r="QWY209" s="4"/>
      <c r="QWZ209" s="4"/>
      <c r="QXA209" s="4"/>
      <c r="QXB209" s="4"/>
      <c r="QXC209" s="4"/>
      <c r="QXD209" s="4"/>
      <c r="QXE209" s="4"/>
      <c r="QXF209" s="4"/>
      <c r="QXG209" s="4"/>
      <c r="QXH209" s="4"/>
      <c r="QXI209" s="4"/>
      <c r="QXJ209" s="4"/>
      <c r="QXK209" s="4"/>
      <c r="QXL209" s="4"/>
      <c r="QXM209" s="4"/>
      <c r="QXN209" s="4"/>
      <c r="QXO209" s="4"/>
      <c r="QXP209" s="4"/>
      <c r="QXQ209" s="4"/>
      <c r="QXR209" s="4"/>
      <c r="QXS209" s="4"/>
      <c r="QXT209" s="4"/>
      <c r="QXU209" s="4"/>
      <c r="QXV209" s="4"/>
      <c r="QXW209" s="4"/>
      <c r="QXX209" s="4"/>
      <c r="QXY209" s="4"/>
      <c r="QXZ209" s="4"/>
      <c r="QYA209" s="4"/>
      <c r="QYB209" s="4"/>
      <c r="QYC209" s="4"/>
      <c r="QYD209" s="4"/>
      <c r="QYE209" s="4"/>
      <c r="QYF209" s="4"/>
      <c r="QYG209" s="4"/>
      <c r="QYH209" s="4"/>
      <c r="QYI209" s="4"/>
      <c r="QYJ209" s="4"/>
      <c r="QYK209" s="4"/>
      <c r="QYL209" s="4"/>
      <c r="QYM209" s="4"/>
      <c r="QYN209" s="4"/>
      <c r="QYO209" s="4"/>
      <c r="QYP209" s="4"/>
      <c r="QYQ209" s="4"/>
      <c r="QYR209" s="4"/>
      <c r="QYS209" s="4"/>
      <c r="QYT209" s="4"/>
      <c r="QYU209" s="4"/>
      <c r="QYV209" s="4"/>
      <c r="QYW209" s="4"/>
      <c r="QYX209" s="4"/>
      <c r="QYY209" s="4"/>
      <c r="QYZ209" s="4"/>
      <c r="QZA209" s="4"/>
      <c r="QZB209" s="4"/>
      <c r="QZC209" s="4"/>
      <c r="QZD209" s="4"/>
      <c r="QZE209" s="4"/>
      <c r="QZF209" s="4"/>
      <c r="QZG209" s="4"/>
      <c r="QZH209" s="4"/>
      <c r="QZI209" s="4"/>
      <c r="QZJ209" s="4"/>
      <c r="QZK209" s="4"/>
      <c r="QZL209" s="4"/>
      <c r="QZM209" s="4"/>
      <c r="QZN209" s="4"/>
      <c r="QZO209" s="4"/>
      <c r="QZP209" s="4"/>
      <c r="QZQ209" s="4"/>
      <c r="QZR209" s="4"/>
      <c r="QZS209" s="4"/>
      <c r="QZT209" s="4"/>
      <c r="QZU209" s="4"/>
      <c r="QZV209" s="4"/>
      <c r="QZW209" s="4"/>
      <c r="QZX209" s="4"/>
      <c r="QZY209" s="4"/>
      <c r="QZZ209" s="4"/>
      <c r="RAA209" s="4"/>
      <c r="RAB209" s="4"/>
      <c r="RAC209" s="4"/>
      <c r="RAD209" s="4"/>
      <c r="RAE209" s="4"/>
      <c r="RAF209" s="4"/>
      <c r="RAG209" s="4"/>
      <c r="RAH209" s="4"/>
      <c r="RAI209" s="4"/>
      <c r="RAJ209" s="4"/>
      <c r="RAK209" s="4"/>
      <c r="RAL209" s="4"/>
      <c r="RAM209" s="4"/>
      <c r="RAN209" s="4"/>
      <c r="RAO209" s="4"/>
      <c r="RAP209" s="4"/>
      <c r="RAQ209" s="4"/>
      <c r="RAR209" s="4"/>
      <c r="RAS209" s="4"/>
      <c r="RAT209" s="4"/>
      <c r="RAU209" s="4"/>
      <c r="RAV209" s="4"/>
      <c r="RAW209" s="4"/>
      <c r="RAX209" s="4"/>
      <c r="RAY209" s="4"/>
      <c r="RAZ209" s="4"/>
      <c r="RBA209" s="4"/>
      <c r="RBB209" s="4"/>
      <c r="RBC209" s="4"/>
      <c r="RBD209" s="4"/>
      <c r="RBE209" s="4"/>
      <c r="RBF209" s="4"/>
      <c r="RBG209" s="4"/>
      <c r="RBH209" s="4"/>
      <c r="RBI209" s="4"/>
      <c r="RBJ209" s="4"/>
      <c r="RBK209" s="4"/>
      <c r="RBL209" s="4"/>
      <c r="RBM209" s="4"/>
      <c r="RBN209" s="4"/>
      <c r="RBO209" s="4"/>
      <c r="RBP209" s="4"/>
      <c r="RBQ209" s="4"/>
      <c r="RBR209" s="4"/>
      <c r="RBS209" s="4"/>
      <c r="RBT209" s="4"/>
      <c r="RBU209" s="4"/>
      <c r="RBV209" s="4"/>
      <c r="RBW209" s="4"/>
      <c r="RBX209" s="4"/>
      <c r="RBY209" s="4"/>
      <c r="RBZ209" s="4"/>
      <c r="RCA209" s="4"/>
      <c r="RCB209" s="4"/>
      <c r="RCC209" s="4"/>
      <c r="RCD209" s="4"/>
      <c r="RCE209" s="4"/>
      <c r="RCF209" s="4"/>
      <c r="RCG209" s="4"/>
      <c r="RCH209" s="4"/>
      <c r="RCI209" s="4"/>
      <c r="RCJ209" s="4"/>
      <c r="RCK209" s="4"/>
      <c r="RCL209" s="4"/>
      <c r="RCM209" s="4"/>
      <c r="RCN209" s="4"/>
      <c r="RCO209" s="4"/>
      <c r="RCP209" s="4"/>
      <c r="RCQ209" s="4"/>
      <c r="RCR209" s="4"/>
      <c r="RCS209" s="4"/>
      <c r="RCT209" s="4"/>
      <c r="RCU209" s="4"/>
      <c r="RCV209" s="4"/>
      <c r="RCW209" s="4"/>
      <c r="RCX209" s="4"/>
      <c r="RCY209" s="4"/>
      <c r="RCZ209" s="4"/>
      <c r="RDA209" s="4"/>
      <c r="RDB209" s="4"/>
      <c r="RDC209" s="4"/>
      <c r="RDD209" s="4"/>
      <c r="RDE209" s="4"/>
      <c r="RDF209" s="4"/>
      <c r="RDG209" s="4"/>
      <c r="RDH209" s="4"/>
      <c r="RDI209" s="4"/>
      <c r="RDJ209" s="4"/>
      <c r="RDK209" s="4"/>
      <c r="RDL209" s="4"/>
      <c r="RDM209" s="4"/>
      <c r="RDN209" s="4"/>
      <c r="RDO209" s="4"/>
      <c r="RDP209" s="4"/>
      <c r="RDQ209" s="4"/>
      <c r="RDR209" s="4"/>
      <c r="RDS209" s="4"/>
      <c r="RDT209" s="4"/>
      <c r="RDU209" s="4"/>
      <c r="RDV209" s="4"/>
      <c r="RDW209" s="4"/>
      <c r="RDX209" s="4"/>
      <c r="RDY209" s="4"/>
      <c r="RDZ209" s="4"/>
      <c r="REA209" s="4"/>
      <c r="REB209" s="4"/>
      <c r="REC209" s="4"/>
      <c r="RED209" s="4"/>
      <c r="REE209" s="4"/>
      <c r="REF209" s="4"/>
      <c r="REG209" s="4"/>
      <c r="REH209" s="4"/>
      <c r="REI209" s="4"/>
      <c r="REJ209" s="4"/>
      <c r="REK209" s="4"/>
      <c r="REL209" s="4"/>
      <c r="REM209" s="4"/>
      <c r="REN209" s="4"/>
      <c r="REO209" s="4"/>
      <c r="REP209" s="4"/>
      <c r="REQ209" s="4"/>
      <c r="RER209" s="4"/>
      <c r="RES209" s="4"/>
      <c r="RET209" s="4"/>
      <c r="REU209" s="4"/>
      <c r="REV209" s="4"/>
      <c r="REW209" s="4"/>
      <c r="REX209" s="4"/>
      <c r="REY209" s="4"/>
      <c r="REZ209" s="4"/>
      <c r="RFA209" s="4"/>
      <c r="RFB209" s="4"/>
      <c r="RFC209" s="4"/>
      <c r="RFD209" s="4"/>
      <c r="RFE209" s="4"/>
      <c r="RFF209" s="4"/>
      <c r="RFG209" s="4"/>
      <c r="RFH209" s="4"/>
      <c r="RFI209" s="4"/>
      <c r="RFJ209" s="4"/>
      <c r="RFK209" s="4"/>
      <c r="RFL209" s="4"/>
      <c r="RFM209" s="4"/>
      <c r="RFN209" s="4"/>
      <c r="RFO209" s="4"/>
      <c r="RFP209" s="4"/>
      <c r="RFQ209" s="4"/>
      <c r="RFR209" s="4"/>
      <c r="RFS209" s="4"/>
      <c r="RFT209" s="4"/>
      <c r="RFU209" s="4"/>
      <c r="RFV209" s="4"/>
      <c r="RFW209" s="4"/>
      <c r="RFX209" s="4"/>
      <c r="RFY209" s="4"/>
      <c r="RFZ209" s="4"/>
      <c r="RGA209" s="4"/>
      <c r="RGB209" s="4"/>
      <c r="RGC209" s="4"/>
      <c r="RGD209" s="4"/>
      <c r="RGE209" s="4"/>
      <c r="RGF209" s="4"/>
      <c r="RGG209" s="4"/>
      <c r="RGH209" s="4"/>
      <c r="RGI209" s="4"/>
      <c r="RGJ209" s="4"/>
      <c r="RGK209" s="4"/>
      <c r="RGL209" s="4"/>
      <c r="RGM209" s="4"/>
      <c r="RGN209" s="4"/>
      <c r="RGO209" s="4"/>
      <c r="RGP209" s="4"/>
      <c r="RGQ209" s="4"/>
      <c r="RGR209" s="4"/>
      <c r="RGS209" s="4"/>
      <c r="RGT209" s="4"/>
      <c r="RGU209" s="4"/>
      <c r="RGV209" s="4"/>
      <c r="RGW209" s="4"/>
      <c r="RGX209" s="4"/>
      <c r="RGY209" s="4"/>
      <c r="RGZ209" s="4"/>
      <c r="RHA209" s="4"/>
      <c r="RHB209" s="4"/>
      <c r="RHC209" s="4"/>
      <c r="RHD209" s="4"/>
      <c r="RHE209" s="4"/>
      <c r="RHF209" s="4"/>
      <c r="RHG209" s="4"/>
      <c r="RHH209" s="4"/>
      <c r="RHI209" s="4"/>
      <c r="RHJ209" s="4"/>
      <c r="RHK209" s="4"/>
      <c r="RHL209" s="4"/>
      <c r="RHM209" s="4"/>
      <c r="RHN209" s="4"/>
      <c r="RHO209" s="4"/>
      <c r="RHP209" s="4"/>
      <c r="RHQ209" s="4"/>
      <c r="RHR209" s="4"/>
      <c r="RHS209" s="4"/>
      <c r="RHT209" s="4"/>
      <c r="RHU209" s="4"/>
      <c r="RHV209" s="4"/>
      <c r="RHW209" s="4"/>
      <c r="RHX209" s="4"/>
      <c r="RHY209" s="4"/>
      <c r="RHZ209" s="4"/>
      <c r="RIA209" s="4"/>
      <c r="RIB209" s="4"/>
      <c r="RIC209" s="4"/>
      <c r="RID209" s="4"/>
      <c r="RIE209" s="4"/>
      <c r="RIF209" s="4"/>
      <c r="RIG209" s="4"/>
      <c r="RIH209" s="4"/>
      <c r="RII209" s="4"/>
      <c r="RIJ209" s="4"/>
      <c r="RIK209" s="4"/>
      <c r="RIL209" s="4"/>
      <c r="RIM209" s="4"/>
      <c r="RIN209" s="4"/>
      <c r="RIO209" s="4"/>
      <c r="RIP209" s="4"/>
      <c r="RIQ209" s="4"/>
      <c r="RIR209" s="4"/>
      <c r="RIS209" s="4"/>
      <c r="RIT209" s="4"/>
      <c r="RIU209" s="4"/>
      <c r="RIV209" s="4"/>
      <c r="RIW209" s="4"/>
      <c r="RIX209" s="4"/>
      <c r="RIY209" s="4"/>
      <c r="RIZ209" s="4"/>
      <c r="RJA209" s="4"/>
      <c r="RJB209" s="4"/>
      <c r="RJC209" s="4"/>
      <c r="RJD209" s="4"/>
      <c r="RJE209" s="4"/>
      <c r="RJF209" s="4"/>
      <c r="RJG209" s="4"/>
      <c r="RJH209" s="4"/>
      <c r="RJI209" s="4"/>
      <c r="RJJ209" s="4"/>
      <c r="RJK209" s="4"/>
      <c r="RJL209" s="4"/>
      <c r="RJM209" s="4"/>
      <c r="RJN209" s="4"/>
      <c r="RJO209" s="4"/>
      <c r="RJP209" s="4"/>
      <c r="RJQ209" s="4"/>
      <c r="RJR209" s="4"/>
      <c r="RJS209" s="4"/>
      <c r="RJT209" s="4"/>
      <c r="RJU209" s="4"/>
      <c r="RJV209" s="4"/>
      <c r="RJW209" s="4"/>
      <c r="RJX209" s="4"/>
      <c r="RJY209" s="4"/>
      <c r="RJZ209" s="4"/>
      <c r="RKA209" s="4"/>
      <c r="RKB209" s="4"/>
      <c r="RKC209" s="4"/>
      <c r="RKD209" s="4"/>
      <c r="RKE209" s="4"/>
      <c r="RKF209" s="4"/>
      <c r="RKG209" s="4"/>
      <c r="RKH209" s="4"/>
      <c r="RKI209" s="4"/>
      <c r="RKJ209" s="4"/>
      <c r="RKK209" s="4"/>
      <c r="RKL209" s="4"/>
      <c r="RKM209" s="4"/>
      <c r="RKN209" s="4"/>
      <c r="RKO209" s="4"/>
      <c r="RKP209" s="4"/>
      <c r="RKQ209" s="4"/>
      <c r="RKR209" s="4"/>
      <c r="RKS209" s="4"/>
      <c r="RKT209" s="4"/>
      <c r="RKU209" s="4"/>
      <c r="RKV209" s="4"/>
      <c r="RKW209" s="4"/>
      <c r="RKX209" s="4"/>
      <c r="RKY209" s="4"/>
      <c r="RKZ209" s="4"/>
      <c r="RLA209" s="4"/>
      <c r="RLB209" s="4"/>
      <c r="RLC209" s="4"/>
      <c r="RLD209" s="4"/>
      <c r="RLE209" s="4"/>
      <c r="RLF209" s="4"/>
      <c r="RLG209" s="4"/>
      <c r="RLH209" s="4"/>
      <c r="RLI209" s="4"/>
      <c r="RLJ209" s="4"/>
      <c r="RLK209" s="4"/>
      <c r="RLL209" s="4"/>
      <c r="RLM209" s="4"/>
      <c r="RLN209" s="4"/>
      <c r="RLO209" s="4"/>
      <c r="RLP209" s="4"/>
      <c r="RLQ209" s="4"/>
      <c r="RLR209" s="4"/>
      <c r="RLS209" s="4"/>
      <c r="RLT209" s="4"/>
      <c r="RLU209" s="4"/>
      <c r="RLV209" s="4"/>
      <c r="RLW209" s="4"/>
      <c r="RLX209" s="4"/>
      <c r="RLY209" s="4"/>
      <c r="RLZ209" s="4"/>
      <c r="RMA209" s="4"/>
      <c r="RMB209" s="4"/>
      <c r="RMC209" s="4"/>
      <c r="RMD209" s="4"/>
      <c r="RME209" s="4"/>
      <c r="RMF209" s="4"/>
      <c r="RMG209" s="4"/>
      <c r="RMH209" s="4"/>
      <c r="RMI209" s="4"/>
      <c r="RMJ209" s="4"/>
      <c r="RMK209" s="4"/>
      <c r="RML209" s="4"/>
      <c r="RMM209" s="4"/>
      <c r="RMN209" s="4"/>
      <c r="RMO209" s="4"/>
      <c r="RMP209" s="4"/>
      <c r="RMQ209" s="4"/>
      <c r="RMR209" s="4"/>
      <c r="RMS209" s="4"/>
      <c r="RMT209" s="4"/>
      <c r="RMU209" s="4"/>
      <c r="RMV209" s="4"/>
      <c r="RMW209" s="4"/>
      <c r="RMX209" s="4"/>
      <c r="RMY209" s="4"/>
      <c r="RMZ209" s="4"/>
      <c r="RNA209" s="4"/>
      <c r="RNB209" s="4"/>
      <c r="RNC209" s="4"/>
      <c r="RND209" s="4"/>
      <c r="RNE209" s="4"/>
      <c r="RNF209" s="4"/>
      <c r="RNG209" s="4"/>
      <c r="RNH209" s="4"/>
      <c r="RNI209" s="4"/>
      <c r="RNJ209" s="4"/>
      <c r="RNK209" s="4"/>
      <c r="RNL209" s="4"/>
      <c r="RNM209" s="4"/>
      <c r="RNN209" s="4"/>
      <c r="RNO209" s="4"/>
      <c r="RNP209" s="4"/>
      <c r="RNQ209" s="4"/>
      <c r="RNR209" s="4"/>
      <c r="RNS209" s="4"/>
      <c r="RNT209" s="4"/>
      <c r="RNU209" s="4"/>
      <c r="RNV209" s="4"/>
      <c r="RNW209" s="4"/>
      <c r="RNX209" s="4"/>
      <c r="RNY209" s="4"/>
      <c r="RNZ209" s="4"/>
      <c r="ROA209" s="4"/>
      <c r="ROB209" s="4"/>
      <c r="ROC209" s="4"/>
      <c r="ROD209" s="4"/>
      <c r="ROE209" s="4"/>
      <c r="ROF209" s="4"/>
      <c r="ROG209" s="4"/>
      <c r="ROH209" s="4"/>
      <c r="ROI209" s="4"/>
      <c r="ROJ209" s="4"/>
      <c r="ROK209" s="4"/>
      <c r="ROL209" s="4"/>
      <c r="ROM209" s="4"/>
      <c r="RON209" s="4"/>
      <c r="ROO209" s="4"/>
      <c r="ROP209" s="4"/>
      <c r="ROQ209" s="4"/>
      <c r="ROR209" s="4"/>
      <c r="ROS209" s="4"/>
      <c r="ROT209" s="4"/>
      <c r="ROU209" s="4"/>
      <c r="ROV209" s="4"/>
      <c r="ROW209" s="4"/>
      <c r="ROX209" s="4"/>
      <c r="ROY209" s="4"/>
      <c r="ROZ209" s="4"/>
      <c r="RPA209" s="4"/>
      <c r="RPB209" s="4"/>
      <c r="RPC209" s="4"/>
      <c r="RPD209" s="4"/>
      <c r="RPE209" s="4"/>
      <c r="RPF209" s="4"/>
      <c r="RPG209" s="4"/>
      <c r="RPH209" s="4"/>
      <c r="RPI209" s="4"/>
      <c r="RPJ209" s="4"/>
      <c r="RPK209" s="4"/>
      <c r="RPL209" s="4"/>
      <c r="RPM209" s="4"/>
      <c r="RPN209" s="4"/>
      <c r="RPO209" s="4"/>
      <c r="RPP209" s="4"/>
      <c r="RPQ209" s="4"/>
      <c r="RPR209" s="4"/>
      <c r="RPS209" s="4"/>
      <c r="RPT209" s="4"/>
      <c r="RPU209" s="4"/>
      <c r="RPV209" s="4"/>
      <c r="RPW209" s="4"/>
      <c r="RPX209" s="4"/>
      <c r="RPY209" s="4"/>
      <c r="RPZ209" s="4"/>
      <c r="RQA209" s="4"/>
      <c r="RQB209" s="4"/>
      <c r="RQC209" s="4"/>
      <c r="RQD209" s="4"/>
      <c r="RQE209" s="4"/>
      <c r="RQF209" s="4"/>
      <c r="RQG209" s="4"/>
      <c r="RQH209" s="4"/>
      <c r="RQI209" s="4"/>
      <c r="RQJ209" s="4"/>
      <c r="RQK209" s="4"/>
      <c r="RQL209" s="4"/>
      <c r="RQM209" s="4"/>
      <c r="RQN209" s="4"/>
      <c r="RQO209" s="4"/>
      <c r="RQP209" s="4"/>
      <c r="RQQ209" s="4"/>
      <c r="RQR209" s="4"/>
      <c r="RQS209" s="4"/>
      <c r="RQT209" s="4"/>
      <c r="RQU209" s="4"/>
      <c r="RQV209" s="4"/>
      <c r="RQW209" s="4"/>
      <c r="RQX209" s="4"/>
      <c r="RQY209" s="4"/>
      <c r="RQZ209" s="4"/>
      <c r="RRA209" s="4"/>
      <c r="RRB209" s="4"/>
      <c r="RRC209" s="4"/>
      <c r="RRD209" s="4"/>
      <c r="RRE209" s="4"/>
      <c r="RRF209" s="4"/>
      <c r="RRG209" s="4"/>
      <c r="RRH209" s="4"/>
      <c r="RRI209" s="4"/>
      <c r="RRJ209" s="4"/>
      <c r="RRK209" s="4"/>
      <c r="RRL209" s="4"/>
      <c r="RRM209" s="4"/>
      <c r="RRN209" s="4"/>
      <c r="RRO209" s="4"/>
      <c r="RRP209" s="4"/>
      <c r="RRQ209" s="4"/>
      <c r="RRR209" s="4"/>
      <c r="RRS209" s="4"/>
      <c r="RRT209" s="4"/>
      <c r="RRU209" s="4"/>
      <c r="RRV209" s="4"/>
      <c r="RRW209" s="4"/>
      <c r="RRX209" s="4"/>
      <c r="RRY209" s="4"/>
      <c r="RRZ209" s="4"/>
      <c r="RSA209" s="4"/>
      <c r="RSB209" s="4"/>
      <c r="RSC209" s="4"/>
      <c r="RSD209" s="4"/>
      <c r="RSE209" s="4"/>
      <c r="RSF209" s="4"/>
      <c r="RSG209" s="4"/>
      <c r="RSH209" s="4"/>
      <c r="RSI209" s="4"/>
      <c r="RSJ209" s="4"/>
      <c r="RSK209" s="4"/>
      <c r="RSL209" s="4"/>
      <c r="RSM209" s="4"/>
      <c r="RSN209" s="4"/>
      <c r="RSO209" s="4"/>
      <c r="RSP209" s="4"/>
      <c r="RSQ209" s="4"/>
      <c r="RSR209" s="4"/>
      <c r="RSS209" s="4"/>
      <c r="RST209" s="4"/>
      <c r="RSU209" s="4"/>
      <c r="RSV209" s="4"/>
      <c r="RSW209" s="4"/>
      <c r="RSX209" s="4"/>
      <c r="RSY209" s="4"/>
      <c r="RSZ209" s="4"/>
      <c r="RTA209" s="4"/>
      <c r="RTB209" s="4"/>
      <c r="RTC209" s="4"/>
      <c r="RTD209" s="4"/>
      <c r="RTE209" s="4"/>
      <c r="RTF209" s="4"/>
      <c r="RTG209" s="4"/>
      <c r="RTH209" s="4"/>
      <c r="RTI209" s="4"/>
      <c r="RTJ209" s="4"/>
      <c r="RTK209" s="4"/>
      <c r="RTL209" s="4"/>
      <c r="RTM209" s="4"/>
      <c r="RTN209" s="4"/>
      <c r="RTO209" s="4"/>
      <c r="RTP209" s="4"/>
      <c r="RTQ209" s="4"/>
      <c r="RTR209" s="4"/>
      <c r="RTS209" s="4"/>
      <c r="RTT209" s="4"/>
      <c r="RTU209" s="4"/>
      <c r="RTV209" s="4"/>
      <c r="RTW209" s="4"/>
      <c r="RTX209" s="4"/>
      <c r="RTY209" s="4"/>
      <c r="RTZ209" s="4"/>
      <c r="RUA209" s="4"/>
      <c r="RUB209" s="4"/>
      <c r="RUC209" s="4"/>
      <c r="RUD209" s="4"/>
      <c r="RUE209" s="4"/>
      <c r="RUF209" s="4"/>
      <c r="RUG209" s="4"/>
      <c r="RUH209" s="4"/>
      <c r="RUI209" s="4"/>
      <c r="RUJ209" s="4"/>
      <c r="RUK209" s="4"/>
      <c r="RUL209" s="4"/>
      <c r="RUM209" s="4"/>
      <c r="RUN209" s="4"/>
      <c r="RUO209" s="4"/>
      <c r="RUP209" s="4"/>
      <c r="RUQ209" s="4"/>
      <c r="RUR209" s="4"/>
      <c r="RUS209" s="4"/>
      <c r="RUT209" s="4"/>
      <c r="RUU209" s="4"/>
      <c r="RUV209" s="4"/>
      <c r="RUW209" s="4"/>
      <c r="RUX209" s="4"/>
      <c r="RUY209" s="4"/>
      <c r="RUZ209" s="4"/>
      <c r="RVA209" s="4"/>
      <c r="RVB209" s="4"/>
      <c r="RVC209" s="4"/>
      <c r="RVD209" s="4"/>
      <c r="RVE209" s="4"/>
      <c r="RVF209" s="4"/>
      <c r="RVG209" s="4"/>
      <c r="RVH209" s="4"/>
      <c r="RVI209" s="4"/>
      <c r="RVJ209" s="4"/>
      <c r="RVK209" s="4"/>
      <c r="RVL209" s="4"/>
      <c r="RVM209" s="4"/>
      <c r="RVN209" s="4"/>
      <c r="RVO209" s="4"/>
      <c r="RVP209" s="4"/>
      <c r="RVQ209" s="4"/>
      <c r="RVR209" s="4"/>
      <c r="RVS209" s="4"/>
      <c r="RVT209" s="4"/>
      <c r="RVU209" s="4"/>
      <c r="RVV209" s="4"/>
      <c r="RVW209" s="4"/>
      <c r="RVX209" s="4"/>
      <c r="RVY209" s="4"/>
      <c r="RVZ209" s="4"/>
      <c r="RWA209" s="4"/>
      <c r="RWB209" s="4"/>
      <c r="RWC209" s="4"/>
      <c r="RWD209" s="4"/>
      <c r="RWE209" s="4"/>
      <c r="RWF209" s="4"/>
      <c r="RWG209" s="4"/>
      <c r="RWH209" s="4"/>
      <c r="RWI209" s="4"/>
      <c r="RWJ209" s="4"/>
      <c r="RWK209" s="4"/>
      <c r="RWL209" s="4"/>
      <c r="RWM209" s="4"/>
      <c r="RWN209" s="4"/>
      <c r="RWO209" s="4"/>
      <c r="RWP209" s="4"/>
      <c r="RWQ209" s="4"/>
      <c r="RWR209" s="4"/>
      <c r="RWS209" s="4"/>
      <c r="RWT209" s="4"/>
      <c r="RWU209" s="4"/>
      <c r="RWV209" s="4"/>
      <c r="RWW209" s="4"/>
      <c r="RWX209" s="4"/>
      <c r="RWY209" s="4"/>
      <c r="RWZ209" s="4"/>
      <c r="RXA209" s="4"/>
      <c r="RXB209" s="4"/>
      <c r="RXC209" s="4"/>
      <c r="RXD209" s="4"/>
      <c r="RXE209" s="4"/>
      <c r="RXF209" s="4"/>
      <c r="RXG209" s="4"/>
      <c r="RXH209" s="4"/>
      <c r="RXI209" s="4"/>
      <c r="RXJ209" s="4"/>
      <c r="RXK209" s="4"/>
      <c r="RXL209" s="4"/>
      <c r="RXM209" s="4"/>
      <c r="RXN209" s="4"/>
      <c r="RXO209" s="4"/>
      <c r="RXP209" s="4"/>
      <c r="RXQ209" s="4"/>
      <c r="RXR209" s="4"/>
      <c r="RXS209" s="4"/>
      <c r="RXT209" s="4"/>
      <c r="RXU209" s="4"/>
      <c r="RXV209" s="4"/>
      <c r="RXW209" s="4"/>
      <c r="RXX209" s="4"/>
      <c r="RXY209" s="4"/>
      <c r="RXZ209" s="4"/>
      <c r="RYA209" s="4"/>
      <c r="RYB209" s="4"/>
      <c r="RYC209" s="4"/>
      <c r="RYD209" s="4"/>
      <c r="RYE209" s="4"/>
      <c r="RYF209" s="4"/>
      <c r="RYG209" s="4"/>
      <c r="RYH209" s="4"/>
      <c r="RYI209" s="4"/>
      <c r="RYJ209" s="4"/>
      <c r="RYK209" s="4"/>
      <c r="RYL209" s="4"/>
      <c r="RYM209" s="4"/>
      <c r="RYN209" s="4"/>
      <c r="RYO209" s="4"/>
      <c r="RYP209" s="4"/>
      <c r="RYQ209" s="4"/>
      <c r="RYR209" s="4"/>
      <c r="RYS209" s="4"/>
      <c r="RYT209" s="4"/>
      <c r="RYU209" s="4"/>
      <c r="RYV209" s="4"/>
      <c r="RYW209" s="4"/>
      <c r="RYX209" s="4"/>
      <c r="RYY209" s="4"/>
      <c r="RYZ209" s="4"/>
      <c r="RZA209" s="4"/>
      <c r="RZB209" s="4"/>
      <c r="RZC209" s="4"/>
      <c r="RZD209" s="4"/>
      <c r="RZE209" s="4"/>
      <c r="RZF209" s="4"/>
      <c r="RZG209" s="4"/>
      <c r="RZH209" s="4"/>
      <c r="RZI209" s="4"/>
      <c r="RZJ209" s="4"/>
      <c r="RZK209" s="4"/>
      <c r="RZL209" s="4"/>
      <c r="RZM209" s="4"/>
      <c r="RZN209" s="4"/>
      <c r="RZO209" s="4"/>
      <c r="RZP209" s="4"/>
      <c r="RZQ209" s="4"/>
      <c r="RZR209" s="4"/>
      <c r="RZS209" s="4"/>
      <c r="RZT209" s="4"/>
      <c r="RZU209" s="4"/>
      <c r="RZV209" s="4"/>
      <c r="RZW209" s="4"/>
      <c r="RZX209" s="4"/>
      <c r="RZY209" s="4"/>
      <c r="RZZ209" s="4"/>
      <c r="SAA209" s="4"/>
      <c r="SAB209" s="4"/>
      <c r="SAC209" s="4"/>
      <c r="SAD209" s="4"/>
      <c r="SAE209" s="4"/>
      <c r="SAF209" s="4"/>
      <c r="SAG209" s="4"/>
      <c r="SAH209" s="4"/>
      <c r="SAI209" s="4"/>
      <c r="SAJ209" s="4"/>
      <c r="SAK209" s="4"/>
      <c r="SAL209" s="4"/>
      <c r="SAM209" s="4"/>
      <c r="SAN209" s="4"/>
      <c r="SAO209" s="4"/>
      <c r="SAP209" s="4"/>
      <c r="SAQ209" s="4"/>
      <c r="SAR209" s="4"/>
      <c r="SAS209" s="4"/>
      <c r="SAT209" s="4"/>
      <c r="SAU209" s="4"/>
      <c r="SAV209" s="4"/>
      <c r="SAW209" s="4"/>
      <c r="SAX209" s="4"/>
      <c r="SAY209" s="4"/>
      <c r="SAZ209" s="4"/>
      <c r="SBA209" s="4"/>
      <c r="SBB209" s="4"/>
      <c r="SBC209" s="4"/>
      <c r="SBD209" s="4"/>
      <c r="SBE209" s="4"/>
      <c r="SBF209" s="4"/>
      <c r="SBG209" s="4"/>
      <c r="SBH209" s="4"/>
      <c r="SBI209" s="4"/>
      <c r="SBJ209" s="4"/>
      <c r="SBK209" s="4"/>
      <c r="SBL209" s="4"/>
      <c r="SBM209" s="4"/>
      <c r="SBN209" s="4"/>
      <c r="SBO209" s="4"/>
      <c r="SBP209" s="4"/>
      <c r="SBQ209" s="4"/>
      <c r="SBR209" s="4"/>
      <c r="SBS209" s="4"/>
      <c r="SBT209" s="4"/>
      <c r="SBU209" s="4"/>
      <c r="SBV209" s="4"/>
      <c r="SBW209" s="4"/>
      <c r="SBX209" s="4"/>
      <c r="SBY209" s="4"/>
      <c r="SBZ209" s="4"/>
      <c r="SCA209" s="4"/>
      <c r="SCB209" s="4"/>
      <c r="SCC209" s="4"/>
      <c r="SCD209" s="4"/>
      <c r="SCE209" s="4"/>
      <c r="SCF209" s="4"/>
      <c r="SCG209" s="4"/>
      <c r="SCH209" s="4"/>
      <c r="SCI209" s="4"/>
      <c r="SCJ209" s="4"/>
      <c r="SCK209" s="4"/>
      <c r="SCL209" s="4"/>
      <c r="SCM209" s="4"/>
      <c r="SCN209" s="4"/>
      <c r="SCO209" s="4"/>
      <c r="SCP209" s="4"/>
      <c r="SCQ209" s="4"/>
      <c r="SCR209" s="4"/>
      <c r="SCS209" s="4"/>
      <c r="SCT209" s="4"/>
      <c r="SCU209" s="4"/>
      <c r="SCV209" s="4"/>
      <c r="SCW209" s="4"/>
      <c r="SCX209" s="4"/>
      <c r="SCY209" s="4"/>
      <c r="SCZ209" s="4"/>
      <c r="SDA209" s="4"/>
      <c r="SDB209" s="4"/>
      <c r="SDC209" s="4"/>
      <c r="SDD209" s="4"/>
      <c r="SDE209" s="4"/>
      <c r="SDF209" s="4"/>
      <c r="SDG209" s="4"/>
      <c r="SDH209" s="4"/>
      <c r="SDI209" s="4"/>
      <c r="SDJ209" s="4"/>
      <c r="SDK209" s="4"/>
      <c r="SDL209" s="4"/>
      <c r="SDM209" s="4"/>
      <c r="SDN209" s="4"/>
      <c r="SDO209" s="4"/>
      <c r="SDP209" s="4"/>
      <c r="SDQ209" s="4"/>
      <c r="SDR209" s="4"/>
      <c r="SDS209" s="4"/>
      <c r="SDT209" s="4"/>
      <c r="SDU209" s="4"/>
      <c r="SDV209" s="4"/>
      <c r="SDW209" s="4"/>
      <c r="SDX209" s="4"/>
      <c r="SDY209" s="4"/>
      <c r="SDZ209" s="4"/>
      <c r="SEA209" s="4"/>
      <c r="SEB209" s="4"/>
      <c r="SEC209" s="4"/>
      <c r="SED209" s="4"/>
      <c r="SEE209" s="4"/>
      <c r="SEF209" s="4"/>
      <c r="SEG209" s="4"/>
      <c r="SEH209" s="4"/>
      <c r="SEI209" s="4"/>
      <c r="SEJ209" s="4"/>
      <c r="SEK209" s="4"/>
      <c r="SEL209" s="4"/>
      <c r="SEM209" s="4"/>
      <c r="SEN209" s="4"/>
      <c r="SEO209" s="4"/>
      <c r="SEP209" s="4"/>
      <c r="SEQ209" s="4"/>
      <c r="SER209" s="4"/>
      <c r="SES209" s="4"/>
      <c r="SET209" s="4"/>
      <c r="SEU209" s="4"/>
      <c r="SEV209" s="4"/>
      <c r="SEW209" s="4"/>
      <c r="SEX209" s="4"/>
      <c r="SEY209" s="4"/>
      <c r="SEZ209" s="4"/>
      <c r="SFA209" s="4"/>
      <c r="SFB209" s="4"/>
      <c r="SFC209" s="4"/>
      <c r="SFD209" s="4"/>
      <c r="SFE209" s="4"/>
      <c r="SFF209" s="4"/>
      <c r="SFG209" s="4"/>
      <c r="SFH209" s="4"/>
      <c r="SFI209" s="4"/>
      <c r="SFJ209" s="4"/>
      <c r="SFK209" s="4"/>
      <c r="SFL209" s="4"/>
      <c r="SFM209" s="4"/>
      <c r="SFN209" s="4"/>
      <c r="SFO209" s="4"/>
      <c r="SFP209" s="4"/>
      <c r="SFQ209" s="4"/>
      <c r="SFR209" s="4"/>
      <c r="SFS209" s="4"/>
      <c r="SFT209" s="4"/>
      <c r="SFU209" s="4"/>
      <c r="SFV209" s="4"/>
      <c r="SFW209" s="4"/>
      <c r="SFX209" s="4"/>
      <c r="SFY209" s="4"/>
      <c r="SFZ209" s="4"/>
      <c r="SGA209" s="4"/>
      <c r="SGB209" s="4"/>
      <c r="SGC209" s="4"/>
      <c r="SGD209" s="4"/>
      <c r="SGE209" s="4"/>
      <c r="SGF209" s="4"/>
      <c r="SGG209" s="4"/>
      <c r="SGH209" s="4"/>
      <c r="SGI209" s="4"/>
      <c r="SGJ209" s="4"/>
      <c r="SGK209" s="4"/>
      <c r="SGL209" s="4"/>
      <c r="SGM209" s="4"/>
      <c r="SGN209" s="4"/>
      <c r="SGO209" s="4"/>
      <c r="SGP209" s="4"/>
      <c r="SGQ209" s="4"/>
      <c r="SGR209" s="4"/>
      <c r="SGS209" s="4"/>
      <c r="SGT209" s="4"/>
      <c r="SGU209" s="4"/>
      <c r="SGV209" s="4"/>
      <c r="SGW209" s="4"/>
      <c r="SGX209" s="4"/>
      <c r="SGY209" s="4"/>
      <c r="SGZ209" s="4"/>
      <c r="SHA209" s="4"/>
      <c r="SHB209" s="4"/>
      <c r="SHC209" s="4"/>
      <c r="SHD209" s="4"/>
      <c r="SHE209" s="4"/>
      <c r="SHF209" s="4"/>
      <c r="SHG209" s="4"/>
      <c r="SHH209" s="4"/>
      <c r="SHI209" s="4"/>
      <c r="SHJ209" s="4"/>
      <c r="SHK209" s="4"/>
      <c r="SHL209" s="4"/>
      <c r="SHM209" s="4"/>
      <c r="SHN209" s="4"/>
      <c r="SHO209" s="4"/>
      <c r="SHP209" s="4"/>
      <c r="SHQ209" s="4"/>
      <c r="SHR209" s="4"/>
      <c r="SHS209" s="4"/>
      <c r="SHT209" s="4"/>
      <c r="SHU209" s="4"/>
      <c r="SHV209" s="4"/>
      <c r="SHW209" s="4"/>
      <c r="SHX209" s="4"/>
      <c r="SHY209" s="4"/>
      <c r="SHZ209" s="4"/>
      <c r="SIA209" s="4"/>
      <c r="SIB209" s="4"/>
      <c r="SIC209" s="4"/>
      <c r="SID209" s="4"/>
      <c r="SIE209" s="4"/>
      <c r="SIF209" s="4"/>
      <c r="SIG209" s="4"/>
      <c r="SIH209" s="4"/>
      <c r="SII209" s="4"/>
      <c r="SIJ209" s="4"/>
      <c r="SIK209" s="4"/>
      <c r="SIL209" s="4"/>
      <c r="SIM209" s="4"/>
      <c r="SIN209" s="4"/>
      <c r="SIO209" s="4"/>
      <c r="SIP209" s="4"/>
      <c r="SIQ209" s="4"/>
      <c r="SIR209" s="4"/>
      <c r="SIS209" s="4"/>
      <c r="SIT209" s="4"/>
      <c r="SIU209" s="4"/>
      <c r="SIV209" s="4"/>
      <c r="SIW209" s="4"/>
      <c r="SIX209" s="4"/>
      <c r="SIY209" s="4"/>
      <c r="SIZ209" s="4"/>
      <c r="SJA209" s="4"/>
      <c r="SJB209" s="4"/>
      <c r="SJC209" s="4"/>
      <c r="SJD209" s="4"/>
      <c r="SJE209" s="4"/>
      <c r="SJF209" s="4"/>
      <c r="SJG209" s="4"/>
      <c r="SJH209" s="4"/>
      <c r="SJI209" s="4"/>
      <c r="SJJ209" s="4"/>
      <c r="SJK209" s="4"/>
      <c r="SJL209" s="4"/>
      <c r="SJM209" s="4"/>
      <c r="SJN209" s="4"/>
      <c r="SJO209" s="4"/>
      <c r="SJP209" s="4"/>
      <c r="SJQ209" s="4"/>
      <c r="SJR209" s="4"/>
      <c r="SJS209" s="4"/>
      <c r="SJT209" s="4"/>
      <c r="SJU209" s="4"/>
      <c r="SJV209" s="4"/>
      <c r="SJW209" s="4"/>
      <c r="SJX209" s="4"/>
      <c r="SJY209" s="4"/>
      <c r="SJZ209" s="4"/>
      <c r="SKA209" s="4"/>
      <c r="SKB209" s="4"/>
      <c r="SKC209" s="4"/>
      <c r="SKD209" s="4"/>
      <c r="SKE209" s="4"/>
      <c r="SKF209" s="4"/>
      <c r="SKG209" s="4"/>
      <c r="SKH209" s="4"/>
      <c r="SKI209" s="4"/>
      <c r="SKJ209" s="4"/>
      <c r="SKK209" s="4"/>
      <c r="SKL209" s="4"/>
      <c r="SKM209" s="4"/>
      <c r="SKN209" s="4"/>
      <c r="SKO209" s="4"/>
      <c r="SKP209" s="4"/>
      <c r="SKQ209" s="4"/>
      <c r="SKR209" s="4"/>
      <c r="SKS209" s="4"/>
      <c r="SKT209" s="4"/>
      <c r="SKU209" s="4"/>
      <c r="SKV209" s="4"/>
      <c r="SKW209" s="4"/>
      <c r="SKX209" s="4"/>
      <c r="SKY209" s="4"/>
      <c r="SKZ209" s="4"/>
      <c r="SLA209" s="4"/>
      <c r="SLB209" s="4"/>
      <c r="SLC209" s="4"/>
      <c r="SLD209" s="4"/>
      <c r="SLE209" s="4"/>
      <c r="SLF209" s="4"/>
      <c r="SLG209" s="4"/>
      <c r="SLH209" s="4"/>
      <c r="SLI209" s="4"/>
      <c r="SLJ209" s="4"/>
      <c r="SLK209" s="4"/>
      <c r="SLL209" s="4"/>
      <c r="SLM209" s="4"/>
      <c r="SLN209" s="4"/>
      <c r="SLO209" s="4"/>
      <c r="SLP209" s="4"/>
      <c r="SLQ209" s="4"/>
      <c r="SLR209" s="4"/>
      <c r="SLS209" s="4"/>
      <c r="SLT209" s="4"/>
      <c r="SLU209" s="4"/>
      <c r="SLV209" s="4"/>
      <c r="SLW209" s="4"/>
      <c r="SLX209" s="4"/>
      <c r="SLY209" s="4"/>
      <c r="SLZ209" s="4"/>
      <c r="SMA209" s="4"/>
      <c r="SMB209" s="4"/>
      <c r="SMC209" s="4"/>
      <c r="SMD209" s="4"/>
      <c r="SME209" s="4"/>
      <c r="SMF209" s="4"/>
      <c r="SMG209" s="4"/>
      <c r="SMH209" s="4"/>
      <c r="SMI209" s="4"/>
      <c r="SMJ209" s="4"/>
      <c r="SMK209" s="4"/>
      <c r="SML209" s="4"/>
      <c r="SMM209" s="4"/>
      <c r="SMN209" s="4"/>
      <c r="SMO209" s="4"/>
      <c r="SMP209" s="4"/>
      <c r="SMQ209" s="4"/>
      <c r="SMR209" s="4"/>
      <c r="SMS209" s="4"/>
      <c r="SMT209" s="4"/>
      <c r="SMU209" s="4"/>
      <c r="SMV209" s="4"/>
      <c r="SMW209" s="4"/>
      <c r="SMX209" s="4"/>
      <c r="SMY209" s="4"/>
      <c r="SMZ209" s="4"/>
      <c r="SNA209" s="4"/>
      <c r="SNB209" s="4"/>
      <c r="SNC209" s="4"/>
      <c r="SND209" s="4"/>
      <c r="SNE209" s="4"/>
      <c r="SNF209" s="4"/>
      <c r="SNG209" s="4"/>
      <c r="SNH209" s="4"/>
      <c r="SNI209" s="4"/>
      <c r="SNJ209" s="4"/>
      <c r="SNK209" s="4"/>
      <c r="SNL209" s="4"/>
      <c r="SNM209" s="4"/>
      <c r="SNN209" s="4"/>
      <c r="SNO209" s="4"/>
      <c r="SNP209" s="4"/>
      <c r="SNQ209" s="4"/>
      <c r="SNR209" s="4"/>
      <c r="SNS209" s="4"/>
      <c r="SNT209" s="4"/>
      <c r="SNU209" s="4"/>
      <c r="SNV209" s="4"/>
      <c r="SNW209" s="4"/>
      <c r="SNX209" s="4"/>
      <c r="SNY209" s="4"/>
      <c r="SNZ209" s="4"/>
      <c r="SOA209" s="4"/>
      <c r="SOB209" s="4"/>
      <c r="SOC209" s="4"/>
      <c r="SOD209" s="4"/>
      <c r="SOE209" s="4"/>
      <c r="SOF209" s="4"/>
      <c r="SOG209" s="4"/>
      <c r="SOH209" s="4"/>
      <c r="SOI209" s="4"/>
      <c r="SOJ209" s="4"/>
      <c r="SOK209" s="4"/>
      <c r="SOL209" s="4"/>
      <c r="SOM209" s="4"/>
      <c r="SON209" s="4"/>
      <c r="SOO209" s="4"/>
      <c r="SOP209" s="4"/>
      <c r="SOQ209" s="4"/>
      <c r="SOR209" s="4"/>
      <c r="SOS209" s="4"/>
      <c r="SOT209" s="4"/>
      <c r="SOU209" s="4"/>
      <c r="SOV209" s="4"/>
      <c r="SOW209" s="4"/>
      <c r="SOX209" s="4"/>
      <c r="SOY209" s="4"/>
      <c r="SOZ209" s="4"/>
      <c r="SPA209" s="4"/>
      <c r="SPB209" s="4"/>
      <c r="SPC209" s="4"/>
      <c r="SPD209" s="4"/>
      <c r="SPE209" s="4"/>
      <c r="SPF209" s="4"/>
      <c r="SPG209" s="4"/>
      <c r="SPH209" s="4"/>
      <c r="SPI209" s="4"/>
      <c r="SPJ209" s="4"/>
      <c r="SPK209" s="4"/>
      <c r="SPL209" s="4"/>
      <c r="SPM209" s="4"/>
      <c r="SPN209" s="4"/>
      <c r="SPO209" s="4"/>
      <c r="SPP209" s="4"/>
      <c r="SPQ209" s="4"/>
      <c r="SPR209" s="4"/>
      <c r="SPS209" s="4"/>
      <c r="SPT209" s="4"/>
      <c r="SPU209" s="4"/>
      <c r="SPV209" s="4"/>
      <c r="SPW209" s="4"/>
      <c r="SPX209" s="4"/>
      <c r="SPY209" s="4"/>
      <c r="SPZ209" s="4"/>
      <c r="SQA209" s="4"/>
      <c r="SQB209" s="4"/>
      <c r="SQC209" s="4"/>
      <c r="SQD209" s="4"/>
      <c r="SQE209" s="4"/>
      <c r="SQF209" s="4"/>
      <c r="SQG209" s="4"/>
      <c r="SQH209" s="4"/>
      <c r="SQI209" s="4"/>
      <c r="SQJ209" s="4"/>
      <c r="SQK209" s="4"/>
      <c r="SQL209" s="4"/>
      <c r="SQM209" s="4"/>
      <c r="SQN209" s="4"/>
      <c r="SQO209" s="4"/>
      <c r="SQP209" s="4"/>
      <c r="SQQ209" s="4"/>
      <c r="SQR209" s="4"/>
      <c r="SQS209" s="4"/>
      <c r="SQT209" s="4"/>
      <c r="SQU209" s="4"/>
      <c r="SQV209" s="4"/>
      <c r="SQW209" s="4"/>
      <c r="SQX209" s="4"/>
      <c r="SQY209" s="4"/>
      <c r="SQZ209" s="4"/>
      <c r="SRA209" s="4"/>
      <c r="SRB209" s="4"/>
      <c r="SRC209" s="4"/>
      <c r="SRD209" s="4"/>
      <c r="SRE209" s="4"/>
      <c r="SRF209" s="4"/>
      <c r="SRG209" s="4"/>
      <c r="SRH209" s="4"/>
      <c r="SRI209" s="4"/>
      <c r="SRJ209" s="4"/>
      <c r="SRK209" s="4"/>
      <c r="SRL209" s="4"/>
      <c r="SRM209" s="4"/>
      <c r="SRN209" s="4"/>
      <c r="SRO209" s="4"/>
      <c r="SRP209" s="4"/>
      <c r="SRQ209" s="4"/>
      <c r="SRR209" s="4"/>
      <c r="SRS209" s="4"/>
      <c r="SRT209" s="4"/>
      <c r="SRU209" s="4"/>
      <c r="SRV209" s="4"/>
      <c r="SRW209" s="4"/>
      <c r="SRX209" s="4"/>
      <c r="SRY209" s="4"/>
      <c r="SRZ209" s="4"/>
      <c r="SSA209" s="4"/>
      <c r="SSB209" s="4"/>
      <c r="SSC209" s="4"/>
      <c r="SSD209" s="4"/>
      <c r="SSE209" s="4"/>
      <c r="SSF209" s="4"/>
      <c r="SSG209" s="4"/>
      <c r="SSH209" s="4"/>
      <c r="SSI209" s="4"/>
      <c r="SSJ209" s="4"/>
      <c r="SSK209" s="4"/>
      <c r="SSL209" s="4"/>
      <c r="SSM209" s="4"/>
      <c r="SSN209" s="4"/>
      <c r="SSO209" s="4"/>
      <c r="SSP209" s="4"/>
      <c r="SSQ209" s="4"/>
      <c r="SSR209" s="4"/>
      <c r="SSS209" s="4"/>
      <c r="SST209" s="4"/>
      <c r="SSU209" s="4"/>
      <c r="SSV209" s="4"/>
      <c r="SSW209" s="4"/>
      <c r="SSX209" s="4"/>
      <c r="SSY209" s="4"/>
      <c r="SSZ209" s="4"/>
      <c r="STA209" s="4"/>
      <c r="STB209" s="4"/>
      <c r="STC209" s="4"/>
      <c r="STD209" s="4"/>
      <c r="STE209" s="4"/>
      <c r="STF209" s="4"/>
      <c r="STG209" s="4"/>
      <c r="STH209" s="4"/>
      <c r="STI209" s="4"/>
      <c r="STJ209" s="4"/>
      <c r="STK209" s="4"/>
      <c r="STL209" s="4"/>
      <c r="STM209" s="4"/>
      <c r="STN209" s="4"/>
      <c r="STO209" s="4"/>
      <c r="STP209" s="4"/>
      <c r="STQ209" s="4"/>
      <c r="STR209" s="4"/>
      <c r="STS209" s="4"/>
      <c r="STT209" s="4"/>
      <c r="STU209" s="4"/>
      <c r="STV209" s="4"/>
      <c r="STW209" s="4"/>
      <c r="STX209" s="4"/>
      <c r="STY209" s="4"/>
      <c r="STZ209" s="4"/>
      <c r="SUA209" s="4"/>
      <c r="SUB209" s="4"/>
      <c r="SUC209" s="4"/>
      <c r="SUD209" s="4"/>
      <c r="SUE209" s="4"/>
      <c r="SUF209" s="4"/>
      <c r="SUG209" s="4"/>
      <c r="SUH209" s="4"/>
      <c r="SUI209" s="4"/>
      <c r="SUJ209" s="4"/>
      <c r="SUK209" s="4"/>
      <c r="SUL209" s="4"/>
      <c r="SUM209" s="4"/>
      <c r="SUN209" s="4"/>
      <c r="SUO209" s="4"/>
      <c r="SUP209" s="4"/>
      <c r="SUQ209" s="4"/>
      <c r="SUR209" s="4"/>
      <c r="SUS209" s="4"/>
      <c r="SUT209" s="4"/>
      <c r="SUU209" s="4"/>
      <c r="SUV209" s="4"/>
      <c r="SUW209" s="4"/>
      <c r="SUX209" s="4"/>
      <c r="SUY209" s="4"/>
      <c r="SUZ209" s="4"/>
      <c r="SVA209" s="4"/>
      <c r="SVB209" s="4"/>
      <c r="SVC209" s="4"/>
      <c r="SVD209" s="4"/>
      <c r="SVE209" s="4"/>
      <c r="SVF209" s="4"/>
      <c r="SVG209" s="4"/>
      <c r="SVH209" s="4"/>
      <c r="SVI209" s="4"/>
      <c r="SVJ209" s="4"/>
      <c r="SVK209" s="4"/>
      <c r="SVL209" s="4"/>
      <c r="SVM209" s="4"/>
      <c r="SVN209" s="4"/>
      <c r="SVO209" s="4"/>
      <c r="SVP209" s="4"/>
      <c r="SVQ209" s="4"/>
      <c r="SVR209" s="4"/>
      <c r="SVS209" s="4"/>
      <c r="SVT209" s="4"/>
      <c r="SVU209" s="4"/>
      <c r="SVV209" s="4"/>
      <c r="SVW209" s="4"/>
      <c r="SVX209" s="4"/>
      <c r="SVY209" s="4"/>
      <c r="SVZ209" s="4"/>
      <c r="SWA209" s="4"/>
      <c r="SWB209" s="4"/>
      <c r="SWC209" s="4"/>
      <c r="SWD209" s="4"/>
      <c r="SWE209" s="4"/>
      <c r="SWF209" s="4"/>
      <c r="SWG209" s="4"/>
      <c r="SWH209" s="4"/>
      <c r="SWI209" s="4"/>
      <c r="SWJ209" s="4"/>
      <c r="SWK209" s="4"/>
      <c r="SWL209" s="4"/>
      <c r="SWM209" s="4"/>
      <c r="SWN209" s="4"/>
      <c r="SWO209" s="4"/>
      <c r="SWP209" s="4"/>
      <c r="SWQ209" s="4"/>
      <c r="SWR209" s="4"/>
      <c r="SWS209" s="4"/>
      <c r="SWT209" s="4"/>
      <c r="SWU209" s="4"/>
      <c r="SWV209" s="4"/>
      <c r="SWW209" s="4"/>
      <c r="SWX209" s="4"/>
      <c r="SWY209" s="4"/>
      <c r="SWZ209" s="4"/>
      <c r="SXA209" s="4"/>
      <c r="SXB209" s="4"/>
      <c r="SXC209" s="4"/>
      <c r="SXD209" s="4"/>
      <c r="SXE209" s="4"/>
      <c r="SXF209" s="4"/>
      <c r="SXG209" s="4"/>
      <c r="SXH209" s="4"/>
      <c r="SXI209" s="4"/>
      <c r="SXJ209" s="4"/>
      <c r="SXK209" s="4"/>
      <c r="SXL209" s="4"/>
      <c r="SXM209" s="4"/>
      <c r="SXN209" s="4"/>
      <c r="SXO209" s="4"/>
      <c r="SXP209" s="4"/>
      <c r="SXQ209" s="4"/>
      <c r="SXR209" s="4"/>
      <c r="SXS209" s="4"/>
      <c r="SXT209" s="4"/>
      <c r="SXU209" s="4"/>
      <c r="SXV209" s="4"/>
      <c r="SXW209" s="4"/>
      <c r="SXX209" s="4"/>
      <c r="SXY209" s="4"/>
      <c r="SXZ209" s="4"/>
      <c r="SYA209" s="4"/>
      <c r="SYB209" s="4"/>
      <c r="SYC209" s="4"/>
      <c r="SYD209" s="4"/>
      <c r="SYE209" s="4"/>
      <c r="SYF209" s="4"/>
      <c r="SYG209" s="4"/>
      <c r="SYH209" s="4"/>
      <c r="SYI209" s="4"/>
      <c r="SYJ209" s="4"/>
      <c r="SYK209" s="4"/>
      <c r="SYL209" s="4"/>
      <c r="SYM209" s="4"/>
      <c r="SYN209" s="4"/>
      <c r="SYO209" s="4"/>
      <c r="SYP209" s="4"/>
      <c r="SYQ209" s="4"/>
      <c r="SYR209" s="4"/>
      <c r="SYS209" s="4"/>
      <c r="SYT209" s="4"/>
      <c r="SYU209" s="4"/>
      <c r="SYV209" s="4"/>
      <c r="SYW209" s="4"/>
      <c r="SYX209" s="4"/>
      <c r="SYY209" s="4"/>
      <c r="SYZ209" s="4"/>
      <c r="SZA209" s="4"/>
      <c r="SZB209" s="4"/>
      <c r="SZC209" s="4"/>
      <c r="SZD209" s="4"/>
      <c r="SZE209" s="4"/>
      <c r="SZF209" s="4"/>
      <c r="SZG209" s="4"/>
      <c r="SZH209" s="4"/>
      <c r="SZI209" s="4"/>
      <c r="SZJ209" s="4"/>
      <c r="SZK209" s="4"/>
      <c r="SZL209" s="4"/>
      <c r="SZM209" s="4"/>
      <c r="SZN209" s="4"/>
      <c r="SZO209" s="4"/>
      <c r="SZP209" s="4"/>
      <c r="SZQ209" s="4"/>
      <c r="SZR209" s="4"/>
      <c r="SZS209" s="4"/>
      <c r="SZT209" s="4"/>
      <c r="SZU209" s="4"/>
      <c r="SZV209" s="4"/>
      <c r="SZW209" s="4"/>
      <c r="SZX209" s="4"/>
      <c r="SZY209" s="4"/>
      <c r="SZZ209" s="4"/>
      <c r="TAA209" s="4"/>
      <c r="TAB209" s="4"/>
      <c r="TAC209" s="4"/>
      <c r="TAD209" s="4"/>
      <c r="TAE209" s="4"/>
      <c r="TAF209" s="4"/>
      <c r="TAG209" s="4"/>
      <c r="TAH209" s="4"/>
      <c r="TAI209" s="4"/>
      <c r="TAJ209" s="4"/>
      <c r="TAK209" s="4"/>
      <c r="TAL209" s="4"/>
      <c r="TAM209" s="4"/>
      <c r="TAN209" s="4"/>
      <c r="TAO209" s="4"/>
      <c r="TAP209" s="4"/>
      <c r="TAQ209" s="4"/>
      <c r="TAR209" s="4"/>
      <c r="TAS209" s="4"/>
      <c r="TAT209" s="4"/>
      <c r="TAU209" s="4"/>
      <c r="TAV209" s="4"/>
      <c r="TAW209" s="4"/>
      <c r="TAX209" s="4"/>
      <c r="TAY209" s="4"/>
      <c r="TAZ209" s="4"/>
      <c r="TBA209" s="4"/>
      <c r="TBB209" s="4"/>
      <c r="TBC209" s="4"/>
      <c r="TBD209" s="4"/>
      <c r="TBE209" s="4"/>
      <c r="TBF209" s="4"/>
      <c r="TBG209" s="4"/>
      <c r="TBH209" s="4"/>
      <c r="TBI209" s="4"/>
      <c r="TBJ209" s="4"/>
      <c r="TBK209" s="4"/>
      <c r="TBL209" s="4"/>
      <c r="TBM209" s="4"/>
      <c r="TBN209" s="4"/>
      <c r="TBO209" s="4"/>
      <c r="TBP209" s="4"/>
      <c r="TBQ209" s="4"/>
      <c r="TBR209" s="4"/>
      <c r="TBS209" s="4"/>
      <c r="TBT209" s="4"/>
      <c r="TBU209" s="4"/>
      <c r="TBV209" s="4"/>
      <c r="TBW209" s="4"/>
      <c r="TBX209" s="4"/>
      <c r="TBY209" s="4"/>
      <c r="TBZ209" s="4"/>
      <c r="TCA209" s="4"/>
      <c r="TCB209" s="4"/>
      <c r="TCC209" s="4"/>
      <c r="TCD209" s="4"/>
      <c r="TCE209" s="4"/>
      <c r="TCF209" s="4"/>
      <c r="TCG209" s="4"/>
      <c r="TCH209" s="4"/>
      <c r="TCI209" s="4"/>
      <c r="TCJ209" s="4"/>
      <c r="TCK209" s="4"/>
      <c r="TCL209" s="4"/>
      <c r="TCM209" s="4"/>
      <c r="TCN209" s="4"/>
      <c r="TCO209" s="4"/>
      <c r="TCP209" s="4"/>
      <c r="TCQ209" s="4"/>
      <c r="TCR209" s="4"/>
      <c r="TCS209" s="4"/>
      <c r="TCT209" s="4"/>
      <c r="TCU209" s="4"/>
      <c r="TCV209" s="4"/>
      <c r="TCW209" s="4"/>
      <c r="TCX209" s="4"/>
      <c r="TCY209" s="4"/>
      <c r="TCZ209" s="4"/>
      <c r="TDA209" s="4"/>
      <c r="TDB209" s="4"/>
      <c r="TDC209" s="4"/>
      <c r="TDD209" s="4"/>
      <c r="TDE209" s="4"/>
      <c r="TDF209" s="4"/>
      <c r="TDG209" s="4"/>
      <c r="TDH209" s="4"/>
      <c r="TDI209" s="4"/>
      <c r="TDJ209" s="4"/>
      <c r="TDK209" s="4"/>
      <c r="TDL209" s="4"/>
      <c r="TDM209" s="4"/>
      <c r="TDN209" s="4"/>
      <c r="TDO209" s="4"/>
      <c r="TDP209" s="4"/>
      <c r="TDQ209" s="4"/>
      <c r="TDR209" s="4"/>
      <c r="TDS209" s="4"/>
      <c r="TDT209" s="4"/>
      <c r="TDU209" s="4"/>
      <c r="TDV209" s="4"/>
      <c r="TDW209" s="4"/>
      <c r="TDX209" s="4"/>
      <c r="TDY209" s="4"/>
      <c r="TDZ209" s="4"/>
      <c r="TEA209" s="4"/>
      <c r="TEB209" s="4"/>
      <c r="TEC209" s="4"/>
      <c r="TED209" s="4"/>
      <c r="TEE209" s="4"/>
      <c r="TEF209" s="4"/>
      <c r="TEG209" s="4"/>
      <c r="TEH209" s="4"/>
      <c r="TEI209" s="4"/>
      <c r="TEJ209" s="4"/>
      <c r="TEK209" s="4"/>
      <c r="TEL209" s="4"/>
      <c r="TEM209" s="4"/>
      <c r="TEN209" s="4"/>
      <c r="TEO209" s="4"/>
      <c r="TEP209" s="4"/>
      <c r="TEQ209" s="4"/>
      <c r="TER209" s="4"/>
      <c r="TES209" s="4"/>
      <c r="TET209" s="4"/>
      <c r="TEU209" s="4"/>
      <c r="TEV209" s="4"/>
      <c r="TEW209" s="4"/>
      <c r="TEX209" s="4"/>
      <c r="TEY209" s="4"/>
      <c r="TEZ209" s="4"/>
      <c r="TFA209" s="4"/>
      <c r="TFB209" s="4"/>
      <c r="TFC209" s="4"/>
      <c r="TFD209" s="4"/>
      <c r="TFE209" s="4"/>
      <c r="TFF209" s="4"/>
      <c r="TFG209" s="4"/>
      <c r="TFH209" s="4"/>
      <c r="TFI209" s="4"/>
      <c r="TFJ209" s="4"/>
      <c r="TFK209" s="4"/>
      <c r="TFL209" s="4"/>
      <c r="TFM209" s="4"/>
      <c r="TFN209" s="4"/>
      <c r="TFO209" s="4"/>
      <c r="TFP209" s="4"/>
      <c r="TFQ209" s="4"/>
      <c r="TFR209" s="4"/>
      <c r="TFS209" s="4"/>
      <c r="TFT209" s="4"/>
      <c r="TFU209" s="4"/>
      <c r="TFV209" s="4"/>
      <c r="TFW209" s="4"/>
      <c r="TFX209" s="4"/>
      <c r="TFY209" s="4"/>
      <c r="TFZ209" s="4"/>
      <c r="TGA209" s="4"/>
      <c r="TGB209" s="4"/>
      <c r="TGC209" s="4"/>
      <c r="TGD209" s="4"/>
      <c r="TGE209" s="4"/>
      <c r="TGF209" s="4"/>
      <c r="TGG209" s="4"/>
      <c r="TGH209" s="4"/>
      <c r="TGI209" s="4"/>
      <c r="TGJ209" s="4"/>
      <c r="TGK209" s="4"/>
      <c r="TGL209" s="4"/>
      <c r="TGM209" s="4"/>
      <c r="TGN209" s="4"/>
      <c r="TGO209" s="4"/>
      <c r="TGP209" s="4"/>
      <c r="TGQ209" s="4"/>
      <c r="TGR209" s="4"/>
      <c r="TGS209" s="4"/>
      <c r="TGT209" s="4"/>
      <c r="TGU209" s="4"/>
      <c r="TGV209" s="4"/>
      <c r="TGW209" s="4"/>
      <c r="TGX209" s="4"/>
      <c r="TGY209" s="4"/>
      <c r="TGZ209" s="4"/>
      <c r="THA209" s="4"/>
      <c r="THB209" s="4"/>
      <c r="THC209" s="4"/>
      <c r="THD209" s="4"/>
      <c r="THE209" s="4"/>
      <c r="THF209" s="4"/>
      <c r="THG209" s="4"/>
      <c r="THH209" s="4"/>
      <c r="THI209" s="4"/>
      <c r="THJ209" s="4"/>
      <c r="THK209" s="4"/>
      <c r="THL209" s="4"/>
      <c r="THM209" s="4"/>
      <c r="THN209" s="4"/>
      <c r="THO209" s="4"/>
      <c r="THP209" s="4"/>
      <c r="THQ209" s="4"/>
      <c r="THR209" s="4"/>
      <c r="THS209" s="4"/>
      <c r="THT209" s="4"/>
      <c r="THU209" s="4"/>
      <c r="THV209" s="4"/>
      <c r="THW209" s="4"/>
      <c r="THX209" s="4"/>
      <c r="THY209" s="4"/>
      <c r="THZ209" s="4"/>
      <c r="TIA209" s="4"/>
      <c r="TIB209" s="4"/>
      <c r="TIC209" s="4"/>
      <c r="TID209" s="4"/>
      <c r="TIE209" s="4"/>
      <c r="TIF209" s="4"/>
      <c r="TIG209" s="4"/>
      <c r="TIH209" s="4"/>
      <c r="TII209" s="4"/>
      <c r="TIJ209" s="4"/>
      <c r="TIK209" s="4"/>
      <c r="TIL209" s="4"/>
      <c r="TIM209" s="4"/>
      <c r="TIN209" s="4"/>
      <c r="TIO209" s="4"/>
      <c r="TIP209" s="4"/>
      <c r="TIQ209" s="4"/>
      <c r="TIR209" s="4"/>
      <c r="TIS209" s="4"/>
      <c r="TIT209" s="4"/>
      <c r="TIU209" s="4"/>
      <c r="TIV209" s="4"/>
      <c r="TIW209" s="4"/>
      <c r="TIX209" s="4"/>
      <c r="TIY209" s="4"/>
      <c r="TIZ209" s="4"/>
      <c r="TJA209" s="4"/>
      <c r="TJB209" s="4"/>
      <c r="TJC209" s="4"/>
      <c r="TJD209" s="4"/>
      <c r="TJE209" s="4"/>
      <c r="TJF209" s="4"/>
      <c r="TJG209" s="4"/>
      <c r="TJH209" s="4"/>
      <c r="TJI209" s="4"/>
      <c r="TJJ209" s="4"/>
      <c r="TJK209" s="4"/>
      <c r="TJL209" s="4"/>
      <c r="TJM209" s="4"/>
      <c r="TJN209" s="4"/>
      <c r="TJO209" s="4"/>
      <c r="TJP209" s="4"/>
      <c r="TJQ209" s="4"/>
      <c r="TJR209" s="4"/>
      <c r="TJS209" s="4"/>
      <c r="TJT209" s="4"/>
      <c r="TJU209" s="4"/>
      <c r="TJV209" s="4"/>
      <c r="TJW209" s="4"/>
      <c r="TJX209" s="4"/>
      <c r="TJY209" s="4"/>
      <c r="TJZ209" s="4"/>
      <c r="TKA209" s="4"/>
      <c r="TKB209" s="4"/>
      <c r="TKC209" s="4"/>
      <c r="TKD209" s="4"/>
      <c r="TKE209" s="4"/>
      <c r="TKF209" s="4"/>
      <c r="TKG209" s="4"/>
      <c r="TKH209" s="4"/>
      <c r="TKI209" s="4"/>
      <c r="TKJ209" s="4"/>
      <c r="TKK209" s="4"/>
      <c r="TKL209" s="4"/>
      <c r="TKM209" s="4"/>
      <c r="TKN209" s="4"/>
      <c r="TKO209" s="4"/>
      <c r="TKP209" s="4"/>
      <c r="TKQ209" s="4"/>
      <c r="TKR209" s="4"/>
      <c r="TKS209" s="4"/>
      <c r="TKT209" s="4"/>
      <c r="TKU209" s="4"/>
      <c r="TKV209" s="4"/>
      <c r="TKW209" s="4"/>
      <c r="TKX209" s="4"/>
      <c r="TKY209" s="4"/>
      <c r="TKZ209" s="4"/>
      <c r="TLA209" s="4"/>
      <c r="TLB209" s="4"/>
      <c r="TLC209" s="4"/>
      <c r="TLD209" s="4"/>
      <c r="TLE209" s="4"/>
      <c r="TLF209" s="4"/>
      <c r="TLG209" s="4"/>
      <c r="TLH209" s="4"/>
      <c r="TLI209" s="4"/>
      <c r="TLJ209" s="4"/>
      <c r="TLK209" s="4"/>
      <c r="TLL209" s="4"/>
      <c r="TLM209" s="4"/>
      <c r="TLN209" s="4"/>
      <c r="TLO209" s="4"/>
      <c r="TLP209" s="4"/>
      <c r="TLQ209" s="4"/>
      <c r="TLR209" s="4"/>
      <c r="TLS209" s="4"/>
      <c r="TLT209" s="4"/>
      <c r="TLU209" s="4"/>
      <c r="TLV209" s="4"/>
      <c r="TLW209" s="4"/>
      <c r="TLX209" s="4"/>
      <c r="TLY209" s="4"/>
      <c r="TLZ209" s="4"/>
      <c r="TMA209" s="4"/>
      <c r="TMB209" s="4"/>
      <c r="TMC209" s="4"/>
      <c r="TMD209" s="4"/>
      <c r="TME209" s="4"/>
      <c r="TMF209" s="4"/>
      <c r="TMG209" s="4"/>
      <c r="TMH209" s="4"/>
      <c r="TMI209" s="4"/>
      <c r="TMJ209" s="4"/>
      <c r="TMK209" s="4"/>
      <c r="TML209" s="4"/>
      <c r="TMM209" s="4"/>
      <c r="TMN209" s="4"/>
      <c r="TMO209" s="4"/>
      <c r="TMP209" s="4"/>
      <c r="TMQ209" s="4"/>
      <c r="TMR209" s="4"/>
      <c r="TMS209" s="4"/>
      <c r="TMT209" s="4"/>
      <c r="TMU209" s="4"/>
      <c r="TMV209" s="4"/>
      <c r="TMW209" s="4"/>
      <c r="TMX209" s="4"/>
      <c r="TMY209" s="4"/>
      <c r="TMZ209" s="4"/>
      <c r="TNA209" s="4"/>
      <c r="TNB209" s="4"/>
      <c r="TNC209" s="4"/>
      <c r="TND209" s="4"/>
      <c r="TNE209" s="4"/>
      <c r="TNF209" s="4"/>
      <c r="TNG209" s="4"/>
      <c r="TNH209" s="4"/>
      <c r="TNI209" s="4"/>
      <c r="TNJ209" s="4"/>
      <c r="TNK209" s="4"/>
      <c r="TNL209" s="4"/>
      <c r="TNM209" s="4"/>
      <c r="TNN209" s="4"/>
      <c r="TNO209" s="4"/>
      <c r="TNP209" s="4"/>
      <c r="TNQ209" s="4"/>
      <c r="TNR209" s="4"/>
      <c r="TNS209" s="4"/>
      <c r="TNT209" s="4"/>
      <c r="TNU209" s="4"/>
      <c r="TNV209" s="4"/>
      <c r="TNW209" s="4"/>
      <c r="TNX209" s="4"/>
      <c r="TNY209" s="4"/>
      <c r="TNZ209" s="4"/>
      <c r="TOA209" s="4"/>
      <c r="TOB209" s="4"/>
      <c r="TOC209" s="4"/>
      <c r="TOD209" s="4"/>
      <c r="TOE209" s="4"/>
      <c r="TOF209" s="4"/>
      <c r="TOG209" s="4"/>
      <c r="TOH209" s="4"/>
      <c r="TOI209" s="4"/>
      <c r="TOJ209" s="4"/>
      <c r="TOK209" s="4"/>
      <c r="TOL209" s="4"/>
      <c r="TOM209" s="4"/>
      <c r="TON209" s="4"/>
      <c r="TOO209" s="4"/>
      <c r="TOP209" s="4"/>
      <c r="TOQ209" s="4"/>
      <c r="TOR209" s="4"/>
      <c r="TOS209" s="4"/>
      <c r="TOT209" s="4"/>
      <c r="TOU209" s="4"/>
      <c r="TOV209" s="4"/>
      <c r="TOW209" s="4"/>
      <c r="TOX209" s="4"/>
      <c r="TOY209" s="4"/>
      <c r="TOZ209" s="4"/>
      <c r="TPA209" s="4"/>
      <c r="TPB209" s="4"/>
      <c r="TPC209" s="4"/>
      <c r="TPD209" s="4"/>
      <c r="TPE209" s="4"/>
      <c r="TPF209" s="4"/>
      <c r="TPG209" s="4"/>
      <c r="TPH209" s="4"/>
      <c r="TPI209" s="4"/>
      <c r="TPJ209" s="4"/>
      <c r="TPK209" s="4"/>
      <c r="TPL209" s="4"/>
      <c r="TPM209" s="4"/>
      <c r="TPN209" s="4"/>
      <c r="TPO209" s="4"/>
      <c r="TPP209" s="4"/>
      <c r="TPQ209" s="4"/>
      <c r="TPR209" s="4"/>
      <c r="TPS209" s="4"/>
      <c r="TPT209" s="4"/>
      <c r="TPU209" s="4"/>
      <c r="TPV209" s="4"/>
      <c r="TPW209" s="4"/>
      <c r="TPX209" s="4"/>
      <c r="TPY209" s="4"/>
      <c r="TPZ209" s="4"/>
      <c r="TQA209" s="4"/>
      <c r="TQB209" s="4"/>
      <c r="TQC209" s="4"/>
      <c r="TQD209" s="4"/>
      <c r="TQE209" s="4"/>
      <c r="TQF209" s="4"/>
      <c r="TQG209" s="4"/>
      <c r="TQH209" s="4"/>
      <c r="TQI209" s="4"/>
      <c r="TQJ209" s="4"/>
      <c r="TQK209" s="4"/>
      <c r="TQL209" s="4"/>
      <c r="TQM209" s="4"/>
      <c r="TQN209" s="4"/>
      <c r="TQO209" s="4"/>
      <c r="TQP209" s="4"/>
      <c r="TQQ209" s="4"/>
      <c r="TQR209" s="4"/>
      <c r="TQS209" s="4"/>
      <c r="TQT209" s="4"/>
      <c r="TQU209" s="4"/>
      <c r="TQV209" s="4"/>
      <c r="TQW209" s="4"/>
      <c r="TQX209" s="4"/>
      <c r="TQY209" s="4"/>
      <c r="TQZ209" s="4"/>
      <c r="TRA209" s="4"/>
      <c r="TRB209" s="4"/>
      <c r="TRC209" s="4"/>
      <c r="TRD209" s="4"/>
      <c r="TRE209" s="4"/>
      <c r="TRF209" s="4"/>
      <c r="TRG209" s="4"/>
      <c r="TRH209" s="4"/>
      <c r="TRI209" s="4"/>
      <c r="TRJ209" s="4"/>
      <c r="TRK209" s="4"/>
      <c r="TRL209" s="4"/>
      <c r="TRM209" s="4"/>
      <c r="TRN209" s="4"/>
      <c r="TRO209" s="4"/>
      <c r="TRP209" s="4"/>
      <c r="TRQ209" s="4"/>
      <c r="TRR209" s="4"/>
      <c r="TRS209" s="4"/>
      <c r="TRT209" s="4"/>
      <c r="TRU209" s="4"/>
      <c r="TRV209" s="4"/>
      <c r="TRW209" s="4"/>
      <c r="TRX209" s="4"/>
      <c r="TRY209" s="4"/>
      <c r="TRZ209" s="4"/>
      <c r="TSA209" s="4"/>
      <c r="TSB209" s="4"/>
      <c r="TSC209" s="4"/>
      <c r="TSD209" s="4"/>
      <c r="TSE209" s="4"/>
      <c r="TSF209" s="4"/>
      <c r="TSG209" s="4"/>
      <c r="TSH209" s="4"/>
      <c r="TSI209" s="4"/>
      <c r="TSJ209" s="4"/>
      <c r="TSK209" s="4"/>
      <c r="TSL209" s="4"/>
      <c r="TSM209" s="4"/>
      <c r="TSN209" s="4"/>
      <c r="TSO209" s="4"/>
      <c r="TSP209" s="4"/>
      <c r="TSQ209" s="4"/>
      <c r="TSR209" s="4"/>
      <c r="TSS209" s="4"/>
      <c r="TST209" s="4"/>
      <c r="TSU209" s="4"/>
      <c r="TSV209" s="4"/>
      <c r="TSW209" s="4"/>
      <c r="TSX209" s="4"/>
      <c r="TSY209" s="4"/>
      <c r="TSZ209" s="4"/>
      <c r="TTA209" s="4"/>
      <c r="TTB209" s="4"/>
      <c r="TTC209" s="4"/>
      <c r="TTD209" s="4"/>
      <c r="TTE209" s="4"/>
      <c r="TTF209" s="4"/>
      <c r="TTG209" s="4"/>
      <c r="TTH209" s="4"/>
      <c r="TTI209" s="4"/>
      <c r="TTJ209" s="4"/>
      <c r="TTK209" s="4"/>
      <c r="TTL209" s="4"/>
      <c r="TTM209" s="4"/>
      <c r="TTN209" s="4"/>
      <c r="TTO209" s="4"/>
      <c r="TTP209" s="4"/>
      <c r="TTQ209" s="4"/>
      <c r="TTR209" s="4"/>
      <c r="TTS209" s="4"/>
      <c r="TTT209" s="4"/>
      <c r="TTU209" s="4"/>
      <c r="TTV209" s="4"/>
      <c r="TTW209" s="4"/>
      <c r="TTX209" s="4"/>
      <c r="TTY209" s="4"/>
      <c r="TTZ209" s="4"/>
      <c r="TUA209" s="4"/>
      <c r="TUB209" s="4"/>
      <c r="TUC209" s="4"/>
      <c r="TUD209" s="4"/>
      <c r="TUE209" s="4"/>
      <c r="TUF209" s="4"/>
      <c r="TUG209" s="4"/>
      <c r="TUH209" s="4"/>
      <c r="TUI209" s="4"/>
      <c r="TUJ209" s="4"/>
      <c r="TUK209" s="4"/>
      <c r="TUL209" s="4"/>
      <c r="TUM209" s="4"/>
      <c r="TUN209" s="4"/>
      <c r="TUO209" s="4"/>
      <c r="TUP209" s="4"/>
      <c r="TUQ209" s="4"/>
      <c r="TUR209" s="4"/>
      <c r="TUS209" s="4"/>
      <c r="TUT209" s="4"/>
      <c r="TUU209" s="4"/>
      <c r="TUV209" s="4"/>
      <c r="TUW209" s="4"/>
      <c r="TUX209" s="4"/>
      <c r="TUY209" s="4"/>
      <c r="TUZ209" s="4"/>
      <c r="TVA209" s="4"/>
      <c r="TVB209" s="4"/>
      <c r="TVC209" s="4"/>
      <c r="TVD209" s="4"/>
      <c r="TVE209" s="4"/>
      <c r="TVF209" s="4"/>
      <c r="TVG209" s="4"/>
      <c r="TVH209" s="4"/>
      <c r="TVI209" s="4"/>
      <c r="TVJ209" s="4"/>
      <c r="TVK209" s="4"/>
      <c r="TVL209" s="4"/>
      <c r="TVM209" s="4"/>
      <c r="TVN209" s="4"/>
      <c r="TVO209" s="4"/>
      <c r="TVP209" s="4"/>
      <c r="TVQ209" s="4"/>
      <c r="TVR209" s="4"/>
      <c r="TVS209" s="4"/>
      <c r="TVT209" s="4"/>
      <c r="TVU209" s="4"/>
      <c r="TVV209" s="4"/>
      <c r="TVW209" s="4"/>
      <c r="TVX209" s="4"/>
      <c r="TVY209" s="4"/>
      <c r="TVZ209" s="4"/>
      <c r="TWA209" s="4"/>
      <c r="TWB209" s="4"/>
      <c r="TWC209" s="4"/>
      <c r="TWD209" s="4"/>
      <c r="TWE209" s="4"/>
      <c r="TWF209" s="4"/>
      <c r="TWG209" s="4"/>
      <c r="TWH209" s="4"/>
      <c r="TWI209" s="4"/>
      <c r="TWJ209" s="4"/>
      <c r="TWK209" s="4"/>
      <c r="TWL209" s="4"/>
      <c r="TWM209" s="4"/>
      <c r="TWN209" s="4"/>
      <c r="TWO209" s="4"/>
      <c r="TWP209" s="4"/>
      <c r="TWQ209" s="4"/>
      <c r="TWR209" s="4"/>
      <c r="TWS209" s="4"/>
      <c r="TWT209" s="4"/>
      <c r="TWU209" s="4"/>
      <c r="TWV209" s="4"/>
      <c r="TWW209" s="4"/>
      <c r="TWX209" s="4"/>
      <c r="TWY209" s="4"/>
      <c r="TWZ209" s="4"/>
      <c r="TXA209" s="4"/>
      <c r="TXB209" s="4"/>
      <c r="TXC209" s="4"/>
      <c r="TXD209" s="4"/>
      <c r="TXE209" s="4"/>
      <c r="TXF209" s="4"/>
      <c r="TXG209" s="4"/>
      <c r="TXH209" s="4"/>
      <c r="TXI209" s="4"/>
      <c r="TXJ209" s="4"/>
      <c r="TXK209" s="4"/>
      <c r="TXL209" s="4"/>
      <c r="TXM209" s="4"/>
      <c r="TXN209" s="4"/>
      <c r="TXO209" s="4"/>
      <c r="TXP209" s="4"/>
      <c r="TXQ209" s="4"/>
      <c r="TXR209" s="4"/>
      <c r="TXS209" s="4"/>
      <c r="TXT209" s="4"/>
      <c r="TXU209" s="4"/>
      <c r="TXV209" s="4"/>
      <c r="TXW209" s="4"/>
      <c r="TXX209" s="4"/>
      <c r="TXY209" s="4"/>
      <c r="TXZ209" s="4"/>
      <c r="TYA209" s="4"/>
      <c r="TYB209" s="4"/>
      <c r="TYC209" s="4"/>
      <c r="TYD209" s="4"/>
      <c r="TYE209" s="4"/>
      <c r="TYF209" s="4"/>
      <c r="TYG209" s="4"/>
      <c r="TYH209" s="4"/>
      <c r="TYI209" s="4"/>
      <c r="TYJ209" s="4"/>
      <c r="TYK209" s="4"/>
      <c r="TYL209" s="4"/>
      <c r="TYM209" s="4"/>
      <c r="TYN209" s="4"/>
      <c r="TYO209" s="4"/>
      <c r="TYP209" s="4"/>
      <c r="TYQ209" s="4"/>
      <c r="TYR209" s="4"/>
      <c r="TYS209" s="4"/>
      <c r="TYT209" s="4"/>
      <c r="TYU209" s="4"/>
      <c r="TYV209" s="4"/>
      <c r="TYW209" s="4"/>
      <c r="TYX209" s="4"/>
      <c r="TYY209" s="4"/>
      <c r="TYZ209" s="4"/>
      <c r="TZA209" s="4"/>
      <c r="TZB209" s="4"/>
      <c r="TZC209" s="4"/>
      <c r="TZD209" s="4"/>
      <c r="TZE209" s="4"/>
      <c r="TZF209" s="4"/>
      <c r="TZG209" s="4"/>
      <c r="TZH209" s="4"/>
      <c r="TZI209" s="4"/>
      <c r="TZJ209" s="4"/>
      <c r="TZK209" s="4"/>
      <c r="TZL209" s="4"/>
      <c r="TZM209" s="4"/>
      <c r="TZN209" s="4"/>
      <c r="TZO209" s="4"/>
      <c r="TZP209" s="4"/>
      <c r="TZQ209" s="4"/>
      <c r="TZR209" s="4"/>
      <c r="TZS209" s="4"/>
      <c r="TZT209" s="4"/>
      <c r="TZU209" s="4"/>
      <c r="TZV209" s="4"/>
      <c r="TZW209" s="4"/>
      <c r="TZX209" s="4"/>
      <c r="TZY209" s="4"/>
      <c r="TZZ209" s="4"/>
      <c r="UAA209" s="4"/>
      <c r="UAB209" s="4"/>
      <c r="UAC209" s="4"/>
      <c r="UAD209" s="4"/>
      <c r="UAE209" s="4"/>
      <c r="UAF209" s="4"/>
      <c r="UAG209" s="4"/>
      <c r="UAH209" s="4"/>
      <c r="UAI209" s="4"/>
      <c r="UAJ209" s="4"/>
      <c r="UAK209" s="4"/>
      <c r="UAL209" s="4"/>
      <c r="UAM209" s="4"/>
      <c r="UAN209" s="4"/>
      <c r="UAO209" s="4"/>
      <c r="UAP209" s="4"/>
      <c r="UAQ209" s="4"/>
      <c r="UAR209" s="4"/>
      <c r="UAS209" s="4"/>
      <c r="UAT209" s="4"/>
      <c r="UAU209" s="4"/>
      <c r="UAV209" s="4"/>
      <c r="UAW209" s="4"/>
      <c r="UAX209" s="4"/>
      <c r="UAY209" s="4"/>
      <c r="UAZ209" s="4"/>
      <c r="UBA209" s="4"/>
      <c r="UBB209" s="4"/>
      <c r="UBC209" s="4"/>
      <c r="UBD209" s="4"/>
      <c r="UBE209" s="4"/>
      <c r="UBF209" s="4"/>
      <c r="UBG209" s="4"/>
      <c r="UBH209" s="4"/>
      <c r="UBI209" s="4"/>
      <c r="UBJ209" s="4"/>
      <c r="UBK209" s="4"/>
      <c r="UBL209" s="4"/>
      <c r="UBM209" s="4"/>
      <c r="UBN209" s="4"/>
      <c r="UBO209" s="4"/>
      <c r="UBP209" s="4"/>
      <c r="UBQ209" s="4"/>
      <c r="UBR209" s="4"/>
      <c r="UBS209" s="4"/>
      <c r="UBT209" s="4"/>
      <c r="UBU209" s="4"/>
      <c r="UBV209" s="4"/>
      <c r="UBW209" s="4"/>
      <c r="UBX209" s="4"/>
      <c r="UBY209" s="4"/>
      <c r="UBZ209" s="4"/>
      <c r="UCA209" s="4"/>
      <c r="UCB209" s="4"/>
      <c r="UCC209" s="4"/>
      <c r="UCD209" s="4"/>
      <c r="UCE209" s="4"/>
      <c r="UCF209" s="4"/>
      <c r="UCG209" s="4"/>
      <c r="UCH209" s="4"/>
      <c r="UCI209" s="4"/>
      <c r="UCJ209" s="4"/>
      <c r="UCK209" s="4"/>
      <c r="UCL209" s="4"/>
      <c r="UCM209" s="4"/>
      <c r="UCN209" s="4"/>
      <c r="UCO209" s="4"/>
      <c r="UCP209" s="4"/>
      <c r="UCQ209" s="4"/>
      <c r="UCR209" s="4"/>
      <c r="UCS209" s="4"/>
      <c r="UCT209" s="4"/>
      <c r="UCU209" s="4"/>
      <c r="UCV209" s="4"/>
      <c r="UCW209" s="4"/>
      <c r="UCX209" s="4"/>
      <c r="UCY209" s="4"/>
      <c r="UCZ209" s="4"/>
      <c r="UDA209" s="4"/>
      <c r="UDB209" s="4"/>
      <c r="UDC209" s="4"/>
      <c r="UDD209" s="4"/>
      <c r="UDE209" s="4"/>
      <c r="UDF209" s="4"/>
      <c r="UDG209" s="4"/>
      <c r="UDH209" s="4"/>
      <c r="UDI209" s="4"/>
      <c r="UDJ209" s="4"/>
      <c r="UDK209" s="4"/>
      <c r="UDL209" s="4"/>
      <c r="UDM209" s="4"/>
      <c r="UDN209" s="4"/>
      <c r="UDO209" s="4"/>
      <c r="UDP209" s="4"/>
      <c r="UDQ209" s="4"/>
      <c r="UDR209" s="4"/>
      <c r="UDS209" s="4"/>
      <c r="UDT209" s="4"/>
      <c r="UDU209" s="4"/>
      <c r="UDV209" s="4"/>
      <c r="UDW209" s="4"/>
      <c r="UDX209" s="4"/>
      <c r="UDY209" s="4"/>
      <c r="UDZ209" s="4"/>
      <c r="UEA209" s="4"/>
      <c r="UEB209" s="4"/>
      <c r="UEC209" s="4"/>
      <c r="UED209" s="4"/>
      <c r="UEE209" s="4"/>
      <c r="UEF209" s="4"/>
      <c r="UEG209" s="4"/>
      <c r="UEH209" s="4"/>
      <c r="UEI209" s="4"/>
      <c r="UEJ209" s="4"/>
      <c r="UEK209" s="4"/>
      <c r="UEL209" s="4"/>
      <c r="UEM209" s="4"/>
      <c r="UEN209" s="4"/>
      <c r="UEO209" s="4"/>
      <c r="UEP209" s="4"/>
      <c r="UEQ209" s="4"/>
      <c r="UER209" s="4"/>
      <c r="UES209" s="4"/>
      <c r="UET209" s="4"/>
      <c r="UEU209" s="4"/>
      <c r="UEV209" s="4"/>
      <c r="UEW209" s="4"/>
      <c r="UEX209" s="4"/>
      <c r="UEY209" s="4"/>
      <c r="UEZ209" s="4"/>
      <c r="UFA209" s="4"/>
      <c r="UFB209" s="4"/>
      <c r="UFC209" s="4"/>
      <c r="UFD209" s="4"/>
      <c r="UFE209" s="4"/>
      <c r="UFF209" s="4"/>
      <c r="UFG209" s="4"/>
      <c r="UFH209" s="4"/>
      <c r="UFI209" s="4"/>
      <c r="UFJ209" s="4"/>
      <c r="UFK209" s="4"/>
      <c r="UFL209" s="4"/>
      <c r="UFM209" s="4"/>
      <c r="UFN209" s="4"/>
      <c r="UFO209" s="4"/>
      <c r="UFP209" s="4"/>
      <c r="UFQ209" s="4"/>
      <c r="UFR209" s="4"/>
      <c r="UFS209" s="4"/>
      <c r="UFT209" s="4"/>
      <c r="UFU209" s="4"/>
      <c r="UFV209" s="4"/>
      <c r="UFW209" s="4"/>
      <c r="UFX209" s="4"/>
      <c r="UFY209" s="4"/>
      <c r="UFZ209" s="4"/>
      <c r="UGA209" s="4"/>
      <c r="UGB209" s="4"/>
      <c r="UGC209" s="4"/>
      <c r="UGD209" s="4"/>
      <c r="UGE209" s="4"/>
      <c r="UGF209" s="4"/>
      <c r="UGG209" s="4"/>
      <c r="UGH209" s="4"/>
      <c r="UGI209" s="4"/>
      <c r="UGJ209" s="4"/>
      <c r="UGK209" s="4"/>
      <c r="UGL209" s="4"/>
      <c r="UGM209" s="4"/>
      <c r="UGN209" s="4"/>
      <c r="UGO209" s="4"/>
      <c r="UGP209" s="4"/>
      <c r="UGQ209" s="4"/>
      <c r="UGR209" s="4"/>
      <c r="UGS209" s="4"/>
      <c r="UGT209" s="4"/>
      <c r="UGU209" s="4"/>
      <c r="UGV209" s="4"/>
      <c r="UGW209" s="4"/>
      <c r="UGX209" s="4"/>
      <c r="UGY209" s="4"/>
      <c r="UGZ209" s="4"/>
      <c r="UHA209" s="4"/>
      <c r="UHB209" s="4"/>
      <c r="UHC209" s="4"/>
      <c r="UHD209" s="4"/>
      <c r="UHE209" s="4"/>
      <c r="UHF209" s="4"/>
      <c r="UHG209" s="4"/>
      <c r="UHH209" s="4"/>
      <c r="UHI209" s="4"/>
      <c r="UHJ209" s="4"/>
      <c r="UHK209" s="4"/>
      <c r="UHL209" s="4"/>
      <c r="UHM209" s="4"/>
      <c r="UHN209" s="4"/>
      <c r="UHO209" s="4"/>
      <c r="UHP209" s="4"/>
      <c r="UHQ209" s="4"/>
      <c r="UHR209" s="4"/>
      <c r="UHS209" s="4"/>
      <c r="UHT209" s="4"/>
      <c r="UHU209" s="4"/>
      <c r="UHV209" s="4"/>
      <c r="UHW209" s="4"/>
      <c r="UHX209" s="4"/>
      <c r="UHY209" s="4"/>
      <c r="UHZ209" s="4"/>
      <c r="UIA209" s="4"/>
      <c r="UIB209" s="4"/>
      <c r="UIC209" s="4"/>
      <c r="UID209" s="4"/>
      <c r="UIE209" s="4"/>
      <c r="UIF209" s="4"/>
      <c r="UIG209" s="4"/>
      <c r="UIH209" s="4"/>
      <c r="UII209" s="4"/>
      <c r="UIJ209" s="4"/>
      <c r="UIK209" s="4"/>
      <c r="UIL209" s="4"/>
      <c r="UIM209" s="4"/>
      <c r="UIN209" s="4"/>
      <c r="UIO209" s="4"/>
      <c r="UIP209" s="4"/>
      <c r="UIQ209" s="4"/>
      <c r="UIR209" s="4"/>
      <c r="UIS209" s="4"/>
      <c r="UIT209" s="4"/>
      <c r="UIU209" s="4"/>
      <c r="UIV209" s="4"/>
      <c r="UIW209" s="4"/>
      <c r="UIX209" s="4"/>
      <c r="UIY209" s="4"/>
      <c r="UIZ209" s="4"/>
      <c r="UJA209" s="4"/>
      <c r="UJB209" s="4"/>
      <c r="UJC209" s="4"/>
      <c r="UJD209" s="4"/>
      <c r="UJE209" s="4"/>
      <c r="UJF209" s="4"/>
      <c r="UJG209" s="4"/>
      <c r="UJH209" s="4"/>
      <c r="UJI209" s="4"/>
      <c r="UJJ209" s="4"/>
      <c r="UJK209" s="4"/>
      <c r="UJL209" s="4"/>
      <c r="UJM209" s="4"/>
      <c r="UJN209" s="4"/>
      <c r="UJO209" s="4"/>
      <c r="UJP209" s="4"/>
      <c r="UJQ209" s="4"/>
      <c r="UJR209" s="4"/>
      <c r="UJS209" s="4"/>
      <c r="UJT209" s="4"/>
      <c r="UJU209" s="4"/>
      <c r="UJV209" s="4"/>
      <c r="UJW209" s="4"/>
      <c r="UJX209" s="4"/>
      <c r="UJY209" s="4"/>
      <c r="UJZ209" s="4"/>
      <c r="UKA209" s="4"/>
      <c r="UKB209" s="4"/>
      <c r="UKC209" s="4"/>
      <c r="UKD209" s="4"/>
      <c r="UKE209" s="4"/>
      <c r="UKF209" s="4"/>
      <c r="UKG209" s="4"/>
      <c r="UKH209" s="4"/>
      <c r="UKI209" s="4"/>
      <c r="UKJ209" s="4"/>
      <c r="UKK209" s="4"/>
      <c r="UKL209" s="4"/>
      <c r="UKM209" s="4"/>
      <c r="UKN209" s="4"/>
      <c r="UKO209" s="4"/>
      <c r="UKP209" s="4"/>
      <c r="UKQ209" s="4"/>
      <c r="UKR209" s="4"/>
      <c r="UKS209" s="4"/>
      <c r="UKT209" s="4"/>
      <c r="UKU209" s="4"/>
      <c r="UKV209" s="4"/>
      <c r="UKW209" s="4"/>
      <c r="UKX209" s="4"/>
      <c r="UKY209" s="4"/>
      <c r="UKZ209" s="4"/>
      <c r="ULA209" s="4"/>
      <c r="ULB209" s="4"/>
      <c r="ULC209" s="4"/>
      <c r="ULD209" s="4"/>
      <c r="ULE209" s="4"/>
      <c r="ULF209" s="4"/>
      <c r="ULG209" s="4"/>
      <c r="ULH209" s="4"/>
      <c r="ULI209" s="4"/>
      <c r="ULJ209" s="4"/>
      <c r="ULK209" s="4"/>
      <c r="ULL209" s="4"/>
      <c r="ULM209" s="4"/>
      <c r="ULN209" s="4"/>
      <c r="ULO209" s="4"/>
      <c r="ULP209" s="4"/>
      <c r="ULQ209" s="4"/>
      <c r="ULR209" s="4"/>
      <c r="ULS209" s="4"/>
      <c r="ULT209" s="4"/>
      <c r="ULU209" s="4"/>
      <c r="ULV209" s="4"/>
      <c r="ULW209" s="4"/>
      <c r="ULX209" s="4"/>
      <c r="ULY209" s="4"/>
      <c r="ULZ209" s="4"/>
      <c r="UMA209" s="4"/>
      <c r="UMB209" s="4"/>
      <c r="UMC209" s="4"/>
      <c r="UMD209" s="4"/>
      <c r="UME209" s="4"/>
      <c r="UMF209" s="4"/>
      <c r="UMG209" s="4"/>
      <c r="UMH209" s="4"/>
      <c r="UMI209" s="4"/>
      <c r="UMJ209" s="4"/>
      <c r="UMK209" s="4"/>
      <c r="UML209" s="4"/>
      <c r="UMM209" s="4"/>
      <c r="UMN209" s="4"/>
      <c r="UMO209" s="4"/>
      <c r="UMP209" s="4"/>
      <c r="UMQ209" s="4"/>
      <c r="UMR209" s="4"/>
      <c r="UMS209" s="4"/>
      <c r="UMT209" s="4"/>
      <c r="UMU209" s="4"/>
      <c r="UMV209" s="4"/>
      <c r="UMW209" s="4"/>
      <c r="UMX209" s="4"/>
      <c r="UMY209" s="4"/>
      <c r="UMZ209" s="4"/>
      <c r="UNA209" s="4"/>
      <c r="UNB209" s="4"/>
      <c r="UNC209" s="4"/>
      <c r="UND209" s="4"/>
      <c r="UNE209" s="4"/>
      <c r="UNF209" s="4"/>
      <c r="UNG209" s="4"/>
      <c r="UNH209" s="4"/>
      <c r="UNI209" s="4"/>
      <c r="UNJ209" s="4"/>
      <c r="UNK209" s="4"/>
      <c r="UNL209" s="4"/>
      <c r="UNM209" s="4"/>
      <c r="UNN209" s="4"/>
      <c r="UNO209" s="4"/>
      <c r="UNP209" s="4"/>
      <c r="UNQ209" s="4"/>
      <c r="UNR209" s="4"/>
      <c r="UNS209" s="4"/>
      <c r="UNT209" s="4"/>
      <c r="UNU209" s="4"/>
      <c r="UNV209" s="4"/>
      <c r="UNW209" s="4"/>
      <c r="UNX209" s="4"/>
      <c r="UNY209" s="4"/>
      <c r="UNZ209" s="4"/>
      <c r="UOA209" s="4"/>
      <c r="UOB209" s="4"/>
      <c r="UOC209" s="4"/>
      <c r="UOD209" s="4"/>
      <c r="UOE209" s="4"/>
      <c r="UOF209" s="4"/>
      <c r="UOG209" s="4"/>
      <c r="UOH209" s="4"/>
      <c r="UOI209" s="4"/>
      <c r="UOJ209" s="4"/>
      <c r="UOK209" s="4"/>
      <c r="UOL209" s="4"/>
      <c r="UOM209" s="4"/>
      <c r="UON209" s="4"/>
      <c r="UOO209" s="4"/>
      <c r="UOP209" s="4"/>
      <c r="UOQ209" s="4"/>
      <c r="UOR209" s="4"/>
      <c r="UOS209" s="4"/>
      <c r="UOT209" s="4"/>
      <c r="UOU209" s="4"/>
      <c r="UOV209" s="4"/>
      <c r="UOW209" s="4"/>
      <c r="UOX209" s="4"/>
      <c r="UOY209" s="4"/>
      <c r="UOZ209" s="4"/>
      <c r="UPA209" s="4"/>
      <c r="UPB209" s="4"/>
      <c r="UPC209" s="4"/>
      <c r="UPD209" s="4"/>
      <c r="UPE209" s="4"/>
      <c r="UPF209" s="4"/>
      <c r="UPG209" s="4"/>
      <c r="UPH209" s="4"/>
      <c r="UPI209" s="4"/>
      <c r="UPJ209" s="4"/>
      <c r="UPK209" s="4"/>
      <c r="UPL209" s="4"/>
      <c r="UPM209" s="4"/>
      <c r="UPN209" s="4"/>
      <c r="UPO209" s="4"/>
      <c r="UPP209" s="4"/>
      <c r="UPQ209" s="4"/>
      <c r="UPR209" s="4"/>
      <c r="UPS209" s="4"/>
      <c r="UPT209" s="4"/>
      <c r="UPU209" s="4"/>
      <c r="UPV209" s="4"/>
      <c r="UPW209" s="4"/>
      <c r="UPX209" s="4"/>
      <c r="UPY209" s="4"/>
      <c r="UPZ209" s="4"/>
      <c r="UQA209" s="4"/>
      <c r="UQB209" s="4"/>
      <c r="UQC209" s="4"/>
      <c r="UQD209" s="4"/>
      <c r="UQE209" s="4"/>
      <c r="UQF209" s="4"/>
      <c r="UQG209" s="4"/>
      <c r="UQH209" s="4"/>
      <c r="UQI209" s="4"/>
      <c r="UQJ209" s="4"/>
      <c r="UQK209" s="4"/>
      <c r="UQL209" s="4"/>
      <c r="UQM209" s="4"/>
      <c r="UQN209" s="4"/>
      <c r="UQO209" s="4"/>
      <c r="UQP209" s="4"/>
      <c r="UQQ209" s="4"/>
      <c r="UQR209" s="4"/>
      <c r="UQS209" s="4"/>
      <c r="UQT209" s="4"/>
      <c r="UQU209" s="4"/>
      <c r="UQV209" s="4"/>
      <c r="UQW209" s="4"/>
      <c r="UQX209" s="4"/>
      <c r="UQY209" s="4"/>
      <c r="UQZ209" s="4"/>
      <c r="URA209" s="4"/>
      <c r="URB209" s="4"/>
      <c r="URC209" s="4"/>
      <c r="URD209" s="4"/>
      <c r="URE209" s="4"/>
      <c r="URF209" s="4"/>
      <c r="URG209" s="4"/>
      <c r="URH209" s="4"/>
      <c r="URI209" s="4"/>
      <c r="URJ209" s="4"/>
      <c r="URK209" s="4"/>
      <c r="URL209" s="4"/>
      <c r="URM209" s="4"/>
      <c r="URN209" s="4"/>
      <c r="URO209" s="4"/>
      <c r="URP209" s="4"/>
      <c r="URQ209" s="4"/>
      <c r="URR209" s="4"/>
      <c r="URS209" s="4"/>
      <c r="URT209" s="4"/>
      <c r="URU209" s="4"/>
      <c r="URV209" s="4"/>
      <c r="URW209" s="4"/>
      <c r="URX209" s="4"/>
      <c r="URY209" s="4"/>
      <c r="URZ209" s="4"/>
      <c r="USA209" s="4"/>
      <c r="USB209" s="4"/>
      <c r="USC209" s="4"/>
      <c r="USD209" s="4"/>
      <c r="USE209" s="4"/>
      <c r="USF209" s="4"/>
      <c r="USG209" s="4"/>
      <c r="USH209" s="4"/>
      <c r="USI209" s="4"/>
      <c r="USJ209" s="4"/>
      <c r="USK209" s="4"/>
      <c r="USL209" s="4"/>
      <c r="USM209" s="4"/>
      <c r="USN209" s="4"/>
      <c r="USO209" s="4"/>
      <c r="USP209" s="4"/>
      <c r="USQ209" s="4"/>
      <c r="USR209" s="4"/>
      <c r="USS209" s="4"/>
      <c r="UST209" s="4"/>
      <c r="USU209" s="4"/>
      <c r="USV209" s="4"/>
      <c r="USW209" s="4"/>
      <c r="USX209" s="4"/>
      <c r="USY209" s="4"/>
      <c r="USZ209" s="4"/>
      <c r="UTA209" s="4"/>
      <c r="UTB209" s="4"/>
      <c r="UTC209" s="4"/>
      <c r="UTD209" s="4"/>
      <c r="UTE209" s="4"/>
      <c r="UTF209" s="4"/>
      <c r="UTG209" s="4"/>
      <c r="UTH209" s="4"/>
      <c r="UTI209" s="4"/>
      <c r="UTJ209" s="4"/>
      <c r="UTK209" s="4"/>
      <c r="UTL209" s="4"/>
      <c r="UTM209" s="4"/>
      <c r="UTN209" s="4"/>
      <c r="UTO209" s="4"/>
      <c r="UTP209" s="4"/>
      <c r="UTQ209" s="4"/>
      <c r="UTR209" s="4"/>
      <c r="UTS209" s="4"/>
      <c r="UTT209" s="4"/>
      <c r="UTU209" s="4"/>
      <c r="UTV209" s="4"/>
      <c r="UTW209" s="4"/>
      <c r="UTX209" s="4"/>
      <c r="UTY209" s="4"/>
      <c r="UTZ209" s="4"/>
      <c r="UUA209" s="4"/>
      <c r="UUB209" s="4"/>
      <c r="UUC209" s="4"/>
      <c r="UUD209" s="4"/>
      <c r="UUE209" s="4"/>
      <c r="UUF209" s="4"/>
      <c r="UUG209" s="4"/>
      <c r="UUH209" s="4"/>
      <c r="UUI209" s="4"/>
      <c r="UUJ209" s="4"/>
      <c r="UUK209" s="4"/>
      <c r="UUL209" s="4"/>
      <c r="UUM209" s="4"/>
      <c r="UUN209" s="4"/>
      <c r="UUO209" s="4"/>
      <c r="UUP209" s="4"/>
      <c r="UUQ209" s="4"/>
      <c r="UUR209" s="4"/>
      <c r="UUS209" s="4"/>
      <c r="UUT209" s="4"/>
      <c r="UUU209" s="4"/>
      <c r="UUV209" s="4"/>
      <c r="UUW209" s="4"/>
      <c r="UUX209" s="4"/>
      <c r="UUY209" s="4"/>
      <c r="UUZ209" s="4"/>
      <c r="UVA209" s="4"/>
      <c r="UVB209" s="4"/>
      <c r="UVC209" s="4"/>
      <c r="UVD209" s="4"/>
      <c r="UVE209" s="4"/>
      <c r="UVF209" s="4"/>
      <c r="UVG209" s="4"/>
      <c r="UVH209" s="4"/>
      <c r="UVI209" s="4"/>
      <c r="UVJ209" s="4"/>
      <c r="UVK209" s="4"/>
      <c r="UVL209" s="4"/>
      <c r="UVM209" s="4"/>
      <c r="UVN209" s="4"/>
      <c r="UVO209" s="4"/>
      <c r="UVP209" s="4"/>
      <c r="UVQ209" s="4"/>
      <c r="UVR209" s="4"/>
      <c r="UVS209" s="4"/>
      <c r="UVT209" s="4"/>
      <c r="UVU209" s="4"/>
      <c r="UVV209" s="4"/>
      <c r="UVW209" s="4"/>
      <c r="UVX209" s="4"/>
      <c r="UVY209" s="4"/>
      <c r="UVZ209" s="4"/>
      <c r="UWA209" s="4"/>
      <c r="UWB209" s="4"/>
      <c r="UWC209" s="4"/>
      <c r="UWD209" s="4"/>
      <c r="UWE209" s="4"/>
      <c r="UWF209" s="4"/>
      <c r="UWG209" s="4"/>
      <c r="UWH209" s="4"/>
      <c r="UWI209" s="4"/>
      <c r="UWJ209" s="4"/>
      <c r="UWK209" s="4"/>
      <c r="UWL209" s="4"/>
      <c r="UWM209" s="4"/>
      <c r="UWN209" s="4"/>
      <c r="UWO209" s="4"/>
      <c r="UWP209" s="4"/>
      <c r="UWQ209" s="4"/>
      <c r="UWR209" s="4"/>
      <c r="UWS209" s="4"/>
      <c r="UWT209" s="4"/>
      <c r="UWU209" s="4"/>
      <c r="UWV209" s="4"/>
      <c r="UWW209" s="4"/>
      <c r="UWX209" s="4"/>
      <c r="UWY209" s="4"/>
      <c r="UWZ209" s="4"/>
      <c r="UXA209" s="4"/>
      <c r="UXB209" s="4"/>
      <c r="UXC209" s="4"/>
      <c r="UXD209" s="4"/>
      <c r="UXE209" s="4"/>
      <c r="UXF209" s="4"/>
      <c r="UXG209" s="4"/>
      <c r="UXH209" s="4"/>
      <c r="UXI209" s="4"/>
      <c r="UXJ209" s="4"/>
      <c r="UXK209" s="4"/>
      <c r="UXL209" s="4"/>
      <c r="UXM209" s="4"/>
      <c r="UXN209" s="4"/>
      <c r="UXO209" s="4"/>
      <c r="UXP209" s="4"/>
      <c r="UXQ209" s="4"/>
      <c r="UXR209" s="4"/>
      <c r="UXS209" s="4"/>
      <c r="UXT209" s="4"/>
      <c r="UXU209" s="4"/>
      <c r="UXV209" s="4"/>
      <c r="UXW209" s="4"/>
      <c r="UXX209" s="4"/>
      <c r="UXY209" s="4"/>
      <c r="UXZ209" s="4"/>
      <c r="UYA209" s="4"/>
      <c r="UYB209" s="4"/>
      <c r="UYC209" s="4"/>
      <c r="UYD209" s="4"/>
      <c r="UYE209" s="4"/>
      <c r="UYF209" s="4"/>
      <c r="UYG209" s="4"/>
      <c r="UYH209" s="4"/>
      <c r="UYI209" s="4"/>
      <c r="UYJ209" s="4"/>
      <c r="UYK209" s="4"/>
      <c r="UYL209" s="4"/>
      <c r="UYM209" s="4"/>
      <c r="UYN209" s="4"/>
      <c r="UYO209" s="4"/>
      <c r="UYP209" s="4"/>
      <c r="UYQ209" s="4"/>
      <c r="UYR209" s="4"/>
      <c r="UYS209" s="4"/>
      <c r="UYT209" s="4"/>
      <c r="UYU209" s="4"/>
      <c r="UYV209" s="4"/>
      <c r="UYW209" s="4"/>
      <c r="UYX209" s="4"/>
      <c r="UYY209" s="4"/>
      <c r="UYZ209" s="4"/>
      <c r="UZA209" s="4"/>
      <c r="UZB209" s="4"/>
      <c r="UZC209" s="4"/>
      <c r="UZD209" s="4"/>
      <c r="UZE209" s="4"/>
      <c r="UZF209" s="4"/>
      <c r="UZG209" s="4"/>
      <c r="UZH209" s="4"/>
      <c r="UZI209" s="4"/>
      <c r="UZJ209" s="4"/>
      <c r="UZK209" s="4"/>
      <c r="UZL209" s="4"/>
      <c r="UZM209" s="4"/>
      <c r="UZN209" s="4"/>
      <c r="UZO209" s="4"/>
      <c r="UZP209" s="4"/>
      <c r="UZQ209" s="4"/>
      <c r="UZR209" s="4"/>
      <c r="UZS209" s="4"/>
      <c r="UZT209" s="4"/>
      <c r="UZU209" s="4"/>
      <c r="UZV209" s="4"/>
      <c r="UZW209" s="4"/>
      <c r="UZX209" s="4"/>
      <c r="UZY209" s="4"/>
      <c r="UZZ209" s="4"/>
      <c r="VAA209" s="4"/>
      <c r="VAB209" s="4"/>
      <c r="VAC209" s="4"/>
      <c r="VAD209" s="4"/>
      <c r="VAE209" s="4"/>
      <c r="VAF209" s="4"/>
      <c r="VAG209" s="4"/>
      <c r="VAH209" s="4"/>
      <c r="VAI209" s="4"/>
      <c r="VAJ209" s="4"/>
      <c r="VAK209" s="4"/>
      <c r="VAL209" s="4"/>
      <c r="VAM209" s="4"/>
      <c r="VAN209" s="4"/>
      <c r="VAO209" s="4"/>
      <c r="VAP209" s="4"/>
      <c r="VAQ209" s="4"/>
      <c r="VAR209" s="4"/>
      <c r="VAS209" s="4"/>
      <c r="VAT209" s="4"/>
      <c r="VAU209" s="4"/>
      <c r="VAV209" s="4"/>
      <c r="VAW209" s="4"/>
      <c r="VAX209" s="4"/>
      <c r="VAY209" s="4"/>
      <c r="VAZ209" s="4"/>
      <c r="VBA209" s="4"/>
      <c r="VBB209" s="4"/>
      <c r="VBC209" s="4"/>
      <c r="VBD209" s="4"/>
      <c r="VBE209" s="4"/>
      <c r="VBF209" s="4"/>
      <c r="VBG209" s="4"/>
      <c r="VBH209" s="4"/>
      <c r="VBI209" s="4"/>
      <c r="VBJ209" s="4"/>
      <c r="VBK209" s="4"/>
      <c r="VBL209" s="4"/>
      <c r="VBM209" s="4"/>
      <c r="VBN209" s="4"/>
      <c r="VBO209" s="4"/>
      <c r="VBP209" s="4"/>
      <c r="VBQ209" s="4"/>
      <c r="VBR209" s="4"/>
      <c r="VBS209" s="4"/>
      <c r="VBT209" s="4"/>
      <c r="VBU209" s="4"/>
      <c r="VBV209" s="4"/>
      <c r="VBW209" s="4"/>
      <c r="VBX209" s="4"/>
      <c r="VBY209" s="4"/>
      <c r="VBZ209" s="4"/>
      <c r="VCA209" s="4"/>
      <c r="VCB209" s="4"/>
      <c r="VCC209" s="4"/>
      <c r="VCD209" s="4"/>
      <c r="VCE209" s="4"/>
      <c r="VCF209" s="4"/>
      <c r="VCG209" s="4"/>
      <c r="VCH209" s="4"/>
      <c r="VCI209" s="4"/>
      <c r="VCJ209" s="4"/>
      <c r="VCK209" s="4"/>
      <c r="VCL209" s="4"/>
      <c r="VCM209" s="4"/>
      <c r="VCN209" s="4"/>
      <c r="VCO209" s="4"/>
      <c r="VCP209" s="4"/>
      <c r="VCQ209" s="4"/>
      <c r="VCR209" s="4"/>
      <c r="VCS209" s="4"/>
      <c r="VCT209" s="4"/>
      <c r="VCU209" s="4"/>
      <c r="VCV209" s="4"/>
      <c r="VCW209" s="4"/>
      <c r="VCX209" s="4"/>
      <c r="VCY209" s="4"/>
      <c r="VCZ209" s="4"/>
      <c r="VDA209" s="4"/>
      <c r="VDB209" s="4"/>
      <c r="VDC209" s="4"/>
      <c r="VDD209" s="4"/>
      <c r="VDE209" s="4"/>
      <c r="VDF209" s="4"/>
      <c r="VDG209" s="4"/>
      <c r="VDH209" s="4"/>
      <c r="VDI209" s="4"/>
      <c r="VDJ209" s="4"/>
      <c r="VDK209" s="4"/>
      <c r="VDL209" s="4"/>
      <c r="VDM209" s="4"/>
      <c r="VDN209" s="4"/>
      <c r="VDO209" s="4"/>
      <c r="VDP209" s="4"/>
      <c r="VDQ209" s="4"/>
      <c r="VDR209" s="4"/>
      <c r="VDS209" s="4"/>
      <c r="VDT209" s="4"/>
      <c r="VDU209" s="4"/>
      <c r="VDV209" s="4"/>
      <c r="VDW209" s="4"/>
      <c r="VDX209" s="4"/>
      <c r="VDY209" s="4"/>
      <c r="VDZ209" s="4"/>
      <c r="VEA209" s="4"/>
      <c r="VEB209" s="4"/>
      <c r="VEC209" s="4"/>
      <c r="VED209" s="4"/>
      <c r="VEE209" s="4"/>
      <c r="VEF209" s="4"/>
      <c r="VEG209" s="4"/>
      <c r="VEH209" s="4"/>
      <c r="VEI209" s="4"/>
      <c r="VEJ209" s="4"/>
      <c r="VEK209" s="4"/>
      <c r="VEL209" s="4"/>
      <c r="VEM209" s="4"/>
      <c r="VEN209" s="4"/>
      <c r="VEO209" s="4"/>
      <c r="VEP209" s="4"/>
      <c r="VEQ209" s="4"/>
      <c r="VER209" s="4"/>
      <c r="VES209" s="4"/>
      <c r="VET209" s="4"/>
      <c r="VEU209" s="4"/>
      <c r="VEV209" s="4"/>
      <c r="VEW209" s="4"/>
      <c r="VEX209" s="4"/>
      <c r="VEY209" s="4"/>
      <c r="VEZ209" s="4"/>
      <c r="VFA209" s="4"/>
      <c r="VFB209" s="4"/>
      <c r="VFC209" s="4"/>
      <c r="VFD209" s="4"/>
      <c r="VFE209" s="4"/>
      <c r="VFF209" s="4"/>
      <c r="VFG209" s="4"/>
      <c r="VFH209" s="4"/>
      <c r="VFI209" s="4"/>
      <c r="VFJ209" s="4"/>
      <c r="VFK209" s="4"/>
      <c r="VFL209" s="4"/>
      <c r="VFM209" s="4"/>
      <c r="VFN209" s="4"/>
      <c r="VFO209" s="4"/>
      <c r="VFP209" s="4"/>
      <c r="VFQ209" s="4"/>
      <c r="VFR209" s="4"/>
      <c r="VFS209" s="4"/>
      <c r="VFT209" s="4"/>
      <c r="VFU209" s="4"/>
      <c r="VFV209" s="4"/>
      <c r="VFW209" s="4"/>
      <c r="VFX209" s="4"/>
      <c r="VFY209" s="4"/>
      <c r="VFZ209" s="4"/>
      <c r="VGA209" s="4"/>
      <c r="VGB209" s="4"/>
      <c r="VGC209" s="4"/>
      <c r="VGD209" s="4"/>
      <c r="VGE209" s="4"/>
      <c r="VGF209" s="4"/>
      <c r="VGG209" s="4"/>
      <c r="VGH209" s="4"/>
      <c r="VGI209" s="4"/>
      <c r="VGJ209" s="4"/>
      <c r="VGK209" s="4"/>
      <c r="VGL209" s="4"/>
      <c r="VGM209" s="4"/>
      <c r="VGN209" s="4"/>
      <c r="VGO209" s="4"/>
      <c r="VGP209" s="4"/>
      <c r="VGQ209" s="4"/>
      <c r="VGR209" s="4"/>
      <c r="VGS209" s="4"/>
      <c r="VGT209" s="4"/>
      <c r="VGU209" s="4"/>
      <c r="VGV209" s="4"/>
      <c r="VGW209" s="4"/>
      <c r="VGX209" s="4"/>
      <c r="VGY209" s="4"/>
      <c r="VGZ209" s="4"/>
      <c r="VHA209" s="4"/>
      <c r="VHB209" s="4"/>
      <c r="VHC209" s="4"/>
      <c r="VHD209" s="4"/>
      <c r="VHE209" s="4"/>
      <c r="VHF209" s="4"/>
      <c r="VHG209" s="4"/>
      <c r="VHH209" s="4"/>
      <c r="VHI209" s="4"/>
      <c r="VHJ209" s="4"/>
      <c r="VHK209" s="4"/>
      <c r="VHL209" s="4"/>
      <c r="VHM209" s="4"/>
      <c r="VHN209" s="4"/>
      <c r="VHO209" s="4"/>
      <c r="VHP209" s="4"/>
      <c r="VHQ209" s="4"/>
      <c r="VHR209" s="4"/>
      <c r="VHS209" s="4"/>
      <c r="VHT209" s="4"/>
      <c r="VHU209" s="4"/>
      <c r="VHV209" s="4"/>
      <c r="VHW209" s="4"/>
      <c r="VHX209" s="4"/>
      <c r="VHY209" s="4"/>
      <c r="VHZ209" s="4"/>
      <c r="VIA209" s="4"/>
      <c r="VIB209" s="4"/>
      <c r="VIC209" s="4"/>
      <c r="VID209" s="4"/>
      <c r="VIE209" s="4"/>
      <c r="VIF209" s="4"/>
      <c r="VIG209" s="4"/>
      <c r="VIH209" s="4"/>
      <c r="VII209" s="4"/>
      <c r="VIJ209" s="4"/>
      <c r="VIK209" s="4"/>
      <c r="VIL209" s="4"/>
      <c r="VIM209" s="4"/>
      <c r="VIN209" s="4"/>
      <c r="VIO209" s="4"/>
      <c r="VIP209" s="4"/>
      <c r="VIQ209" s="4"/>
      <c r="VIR209" s="4"/>
      <c r="VIS209" s="4"/>
      <c r="VIT209" s="4"/>
      <c r="VIU209" s="4"/>
      <c r="VIV209" s="4"/>
      <c r="VIW209" s="4"/>
      <c r="VIX209" s="4"/>
      <c r="VIY209" s="4"/>
      <c r="VIZ209" s="4"/>
      <c r="VJA209" s="4"/>
      <c r="VJB209" s="4"/>
      <c r="VJC209" s="4"/>
      <c r="VJD209" s="4"/>
      <c r="VJE209" s="4"/>
      <c r="VJF209" s="4"/>
      <c r="VJG209" s="4"/>
      <c r="VJH209" s="4"/>
      <c r="VJI209" s="4"/>
      <c r="VJJ209" s="4"/>
      <c r="VJK209" s="4"/>
      <c r="VJL209" s="4"/>
      <c r="VJM209" s="4"/>
      <c r="VJN209" s="4"/>
      <c r="VJO209" s="4"/>
      <c r="VJP209" s="4"/>
      <c r="VJQ209" s="4"/>
      <c r="VJR209" s="4"/>
      <c r="VJS209" s="4"/>
      <c r="VJT209" s="4"/>
      <c r="VJU209" s="4"/>
      <c r="VJV209" s="4"/>
      <c r="VJW209" s="4"/>
      <c r="VJX209" s="4"/>
      <c r="VJY209" s="4"/>
      <c r="VJZ209" s="4"/>
      <c r="VKA209" s="4"/>
      <c r="VKB209" s="4"/>
      <c r="VKC209" s="4"/>
      <c r="VKD209" s="4"/>
      <c r="VKE209" s="4"/>
      <c r="VKF209" s="4"/>
      <c r="VKG209" s="4"/>
      <c r="VKH209" s="4"/>
      <c r="VKI209" s="4"/>
      <c r="VKJ209" s="4"/>
      <c r="VKK209" s="4"/>
      <c r="VKL209" s="4"/>
      <c r="VKM209" s="4"/>
      <c r="VKN209" s="4"/>
      <c r="VKO209" s="4"/>
      <c r="VKP209" s="4"/>
      <c r="VKQ209" s="4"/>
      <c r="VKR209" s="4"/>
      <c r="VKS209" s="4"/>
      <c r="VKT209" s="4"/>
      <c r="VKU209" s="4"/>
      <c r="VKV209" s="4"/>
      <c r="VKW209" s="4"/>
      <c r="VKX209" s="4"/>
      <c r="VKY209" s="4"/>
      <c r="VKZ209" s="4"/>
      <c r="VLA209" s="4"/>
      <c r="VLB209" s="4"/>
      <c r="VLC209" s="4"/>
      <c r="VLD209" s="4"/>
      <c r="VLE209" s="4"/>
      <c r="VLF209" s="4"/>
      <c r="VLG209" s="4"/>
      <c r="VLH209" s="4"/>
      <c r="VLI209" s="4"/>
      <c r="VLJ209" s="4"/>
      <c r="VLK209" s="4"/>
      <c r="VLL209" s="4"/>
      <c r="VLM209" s="4"/>
      <c r="VLN209" s="4"/>
      <c r="VLO209" s="4"/>
      <c r="VLP209" s="4"/>
      <c r="VLQ209" s="4"/>
      <c r="VLR209" s="4"/>
      <c r="VLS209" s="4"/>
      <c r="VLT209" s="4"/>
      <c r="VLU209" s="4"/>
      <c r="VLV209" s="4"/>
      <c r="VLW209" s="4"/>
      <c r="VLX209" s="4"/>
      <c r="VLY209" s="4"/>
      <c r="VLZ209" s="4"/>
      <c r="VMA209" s="4"/>
      <c r="VMB209" s="4"/>
      <c r="VMC209" s="4"/>
      <c r="VMD209" s="4"/>
      <c r="VME209" s="4"/>
      <c r="VMF209" s="4"/>
      <c r="VMG209" s="4"/>
      <c r="VMH209" s="4"/>
      <c r="VMI209" s="4"/>
      <c r="VMJ209" s="4"/>
      <c r="VMK209" s="4"/>
      <c r="VML209" s="4"/>
      <c r="VMM209" s="4"/>
      <c r="VMN209" s="4"/>
      <c r="VMO209" s="4"/>
      <c r="VMP209" s="4"/>
      <c r="VMQ209" s="4"/>
      <c r="VMR209" s="4"/>
      <c r="VMS209" s="4"/>
      <c r="VMT209" s="4"/>
      <c r="VMU209" s="4"/>
      <c r="VMV209" s="4"/>
      <c r="VMW209" s="4"/>
      <c r="VMX209" s="4"/>
      <c r="VMY209" s="4"/>
      <c r="VMZ209" s="4"/>
      <c r="VNA209" s="4"/>
      <c r="VNB209" s="4"/>
      <c r="VNC209" s="4"/>
      <c r="VND209" s="4"/>
      <c r="VNE209" s="4"/>
      <c r="VNF209" s="4"/>
      <c r="VNG209" s="4"/>
      <c r="VNH209" s="4"/>
      <c r="VNI209" s="4"/>
      <c r="VNJ209" s="4"/>
      <c r="VNK209" s="4"/>
      <c r="VNL209" s="4"/>
      <c r="VNM209" s="4"/>
      <c r="VNN209" s="4"/>
      <c r="VNO209" s="4"/>
      <c r="VNP209" s="4"/>
      <c r="VNQ209" s="4"/>
      <c r="VNR209" s="4"/>
      <c r="VNS209" s="4"/>
      <c r="VNT209" s="4"/>
      <c r="VNU209" s="4"/>
      <c r="VNV209" s="4"/>
      <c r="VNW209" s="4"/>
      <c r="VNX209" s="4"/>
      <c r="VNY209" s="4"/>
      <c r="VNZ209" s="4"/>
      <c r="VOA209" s="4"/>
      <c r="VOB209" s="4"/>
      <c r="VOC209" s="4"/>
      <c r="VOD209" s="4"/>
      <c r="VOE209" s="4"/>
      <c r="VOF209" s="4"/>
      <c r="VOG209" s="4"/>
      <c r="VOH209" s="4"/>
      <c r="VOI209" s="4"/>
      <c r="VOJ209" s="4"/>
      <c r="VOK209" s="4"/>
      <c r="VOL209" s="4"/>
      <c r="VOM209" s="4"/>
      <c r="VON209" s="4"/>
      <c r="VOO209" s="4"/>
      <c r="VOP209" s="4"/>
      <c r="VOQ209" s="4"/>
      <c r="VOR209" s="4"/>
      <c r="VOS209" s="4"/>
      <c r="VOT209" s="4"/>
      <c r="VOU209" s="4"/>
      <c r="VOV209" s="4"/>
      <c r="VOW209" s="4"/>
      <c r="VOX209" s="4"/>
      <c r="VOY209" s="4"/>
      <c r="VOZ209" s="4"/>
      <c r="VPA209" s="4"/>
      <c r="VPB209" s="4"/>
      <c r="VPC209" s="4"/>
      <c r="VPD209" s="4"/>
      <c r="VPE209" s="4"/>
      <c r="VPF209" s="4"/>
      <c r="VPG209" s="4"/>
      <c r="VPH209" s="4"/>
      <c r="VPI209" s="4"/>
      <c r="VPJ209" s="4"/>
      <c r="VPK209" s="4"/>
      <c r="VPL209" s="4"/>
      <c r="VPM209" s="4"/>
      <c r="VPN209" s="4"/>
      <c r="VPO209" s="4"/>
      <c r="VPP209" s="4"/>
      <c r="VPQ209" s="4"/>
      <c r="VPR209" s="4"/>
      <c r="VPS209" s="4"/>
      <c r="VPT209" s="4"/>
      <c r="VPU209" s="4"/>
      <c r="VPV209" s="4"/>
      <c r="VPW209" s="4"/>
      <c r="VPX209" s="4"/>
      <c r="VPY209" s="4"/>
      <c r="VPZ209" s="4"/>
      <c r="VQA209" s="4"/>
      <c r="VQB209" s="4"/>
      <c r="VQC209" s="4"/>
      <c r="VQD209" s="4"/>
      <c r="VQE209" s="4"/>
      <c r="VQF209" s="4"/>
      <c r="VQG209" s="4"/>
      <c r="VQH209" s="4"/>
      <c r="VQI209" s="4"/>
      <c r="VQJ209" s="4"/>
      <c r="VQK209" s="4"/>
      <c r="VQL209" s="4"/>
      <c r="VQM209" s="4"/>
      <c r="VQN209" s="4"/>
      <c r="VQO209" s="4"/>
      <c r="VQP209" s="4"/>
      <c r="VQQ209" s="4"/>
      <c r="VQR209" s="4"/>
      <c r="VQS209" s="4"/>
      <c r="VQT209" s="4"/>
      <c r="VQU209" s="4"/>
      <c r="VQV209" s="4"/>
      <c r="VQW209" s="4"/>
      <c r="VQX209" s="4"/>
      <c r="VQY209" s="4"/>
      <c r="VQZ209" s="4"/>
      <c r="VRA209" s="4"/>
      <c r="VRB209" s="4"/>
      <c r="VRC209" s="4"/>
      <c r="VRD209" s="4"/>
      <c r="VRE209" s="4"/>
      <c r="VRF209" s="4"/>
      <c r="VRG209" s="4"/>
      <c r="VRH209" s="4"/>
      <c r="VRI209" s="4"/>
      <c r="VRJ209" s="4"/>
      <c r="VRK209" s="4"/>
      <c r="VRL209" s="4"/>
      <c r="VRM209" s="4"/>
      <c r="VRN209" s="4"/>
      <c r="VRO209" s="4"/>
      <c r="VRP209" s="4"/>
      <c r="VRQ209" s="4"/>
      <c r="VRR209" s="4"/>
      <c r="VRS209" s="4"/>
      <c r="VRT209" s="4"/>
      <c r="VRU209" s="4"/>
      <c r="VRV209" s="4"/>
      <c r="VRW209" s="4"/>
      <c r="VRX209" s="4"/>
      <c r="VRY209" s="4"/>
      <c r="VRZ209" s="4"/>
      <c r="VSA209" s="4"/>
      <c r="VSB209" s="4"/>
      <c r="VSC209" s="4"/>
      <c r="VSD209" s="4"/>
      <c r="VSE209" s="4"/>
      <c r="VSF209" s="4"/>
      <c r="VSG209" s="4"/>
      <c r="VSH209" s="4"/>
      <c r="VSI209" s="4"/>
      <c r="VSJ209" s="4"/>
      <c r="VSK209" s="4"/>
      <c r="VSL209" s="4"/>
      <c r="VSM209" s="4"/>
      <c r="VSN209" s="4"/>
      <c r="VSO209" s="4"/>
      <c r="VSP209" s="4"/>
      <c r="VSQ209" s="4"/>
      <c r="VSR209" s="4"/>
      <c r="VSS209" s="4"/>
      <c r="VST209" s="4"/>
      <c r="VSU209" s="4"/>
      <c r="VSV209" s="4"/>
      <c r="VSW209" s="4"/>
      <c r="VSX209" s="4"/>
      <c r="VSY209" s="4"/>
      <c r="VSZ209" s="4"/>
      <c r="VTA209" s="4"/>
      <c r="VTB209" s="4"/>
      <c r="VTC209" s="4"/>
      <c r="VTD209" s="4"/>
      <c r="VTE209" s="4"/>
      <c r="VTF209" s="4"/>
      <c r="VTG209" s="4"/>
      <c r="VTH209" s="4"/>
      <c r="VTI209" s="4"/>
      <c r="VTJ209" s="4"/>
      <c r="VTK209" s="4"/>
      <c r="VTL209" s="4"/>
      <c r="VTM209" s="4"/>
      <c r="VTN209" s="4"/>
      <c r="VTO209" s="4"/>
      <c r="VTP209" s="4"/>
      <c r="VTQ209" s="4"/>
      <c r="VTR209" s="4"/>
      <c r="VTS209" s="4"/>
      <c r="VTT209" s="4"/>
      <c r="VTU209" s="4"/>
      <c r="VTV209" s="4"/>
      <c r="VTW209" s="4"/>
      <c r="VTX209" s="4"/>
      <c r="VTY209" s="4"/>
      <c r="VTZ209" s="4"/>
      <c r="VUA209" s="4"/>
      <c r="VUB209" s="4"/>
      <c r="VUC209" s="4"/>
      <c r="VUD209" s="4"/>
      <c r="VUE209" s="4"/>
      <c r="VUF209" s="4"/>
      <c r="VUG209" s="4"/>
      <c r="VUH209" s="4"/>
      <c r="VUI209" s="4"/>
      <c r="VUJ209" s="4"/>
      <c r="VUK209" s="4"/>
      <c r="VUL209" s="4"/>
      <c r="VUM209" s="4"/>
      <c r="VUN209" s="4"/>
      <c r="VUO209" s="4"/>
      <c r="VUP209" s="4"/>
      <c r="VUQ209" s="4"/>
      <c r="VUR209" s="4"/>
      <c r="VUS209" s="4"/>
      <c r="VUT209" s="4"/>
      <c r="VUU209" s="4"/>
      <c r="VUV209" s="4"/>
      <c r="VUW209" s="4"/>
      <c r="VUX209" s="4"/>
      <c r="VUY209" s="4"/>
      <c r="VUZ209" s="4"/>
      <c r="VVA209" s="4"/>
      <c r="VVB209" s="4"/>
      <c r="VVC209" s="4"/>
      <c r="VVD209" s="4"/>
      <c r="VVE209" s="4"/>
      <c r="VVF209" s="4"/>
      <c r="VVG209" s="4"/>
      <c r="VVH209" s="4"/>
      <c r="VVI209" s="4"/>
      <c r="VVJ209" s="4"/>
      <c r="VVK209" s="4"/>
      <c r="VVL209" s="4"/>
      <c r="VVM209" s="4"/>
      <c r="VVN209" s="4"/>
      <c r="VVO209" s="4"/>
      <c r="VVP209" s="4"/>
      <c r="VVQ209" s="4"/>
      <c r="VVR209" s="4"/>
      <c r="VVS209" s="4"/>
      <c r="VVT209" s="4"/>
      <c r="VVU209" s="4"/>
      <c r="VVV209" s="4"/>
      <c r="VVW209" s="4"/>
      <c r="VVX209" s="4"/>
      <c r="VVY209" s="4"/>
      <c r="VVZ209" s="4"/>
      <c r="VWA209" s="4"/>
      <c r="VWB209" s="4"/>
      <c r="VWC209" s="4"/>
      <c r="VWD209" s="4"/>
      <c r="VWE209" s="4"/>
      <c r="VWF209" s="4"/>
      <c r="VWG209" s="4"/>
      <c r="VWH209" s="4"/>
      <c r="VWI209" s="4"/>
      <c r="VWJ209" s="4"/>
      <c r="VWK209" s="4"/>
      <c r="VWL209" s="4"/>
      <c r="VWM209" s="4"/>
      <c r="VWN209" s="4"/>
      <c r="VWO209" s="4"/>
      <c r="VWP209" s="4"/>
      <c r="VWQ209" s="4"/>
      <c r="VWR209" s="4"/>
      <c r="VWS209" s="4"/>
      <c r="VWT209" s="4"/>
      <c r="VWU209" s="4"/>
      <c r="VWV209" s="4"/>
      <c r="VWW209" s="4"/>
      <c r="VWX209" s="4"/>
      <c r="VWY209" s="4"/>
      <c r="VWZ209" s="4"/>
      <c r="VXA209" s="4"/>
      <c r="VXB209" s="4"/>
      <c r="VXC209" s="4"/>
      <c r="VXD209" s="4"/>
      <c r="VXE209" s="4"/>
      <c r="VXF209" s="4"/>
      <c r="VXG209" s="4"/>
      <c r="VXH209" s="4"/>
      <c r="VXI209" s="4"/>
      <c r="VXJ209" s="4"/>
      <c r="VXK209" s="4"/>
      <c r="VXL209" s="4"/>
      <c r="VXM209" s="4"/>
      <c r="VXN209" s="4"/>
      <c r="VXO209" s="4"/>
      <c r="VXP209" s="4"/>
      <c r="VXQ209" s="4"/>
      <c r="VXR209" s="4"/>
      <c r="VXS209" s="4"/>
      <c r="VXT209" s="4"/>
      <c r="VXU209" s="4"/>
      <c r="VXV209" s="4"/>
      <c r="VXW209" s="4"/>
      <c r="VXX209" s="4"/>
      <c r="VXY209" s="4"/>
      <c r="VXZ209" s="4"/>
      <c r="VYA209" s="4"/>
      <c r="VYB209" s="4"/>
      <c r="VYC209" s="4"/>
      <c r="VYD209" s="4"/>
      <c r="VYE209" s="4"/>
      <c r="VYF209" s="4"/>
      <c r="VYG209" s="4"/>
      <c r="VYH209" s="4"/>
      <c r="VYI209" s="4"/>
      <c r="VYJ209" s="4"/>
      <c r="VYK209" s="4"/>
      <c r="VYL209" s="4"/>
      <c r="VYM209" s="4"/>
      <c r="VYN209" s="4"/>
      <c r="VYO209" s="4"/>
      <c r="VYP209" s="4"/>
      <c r="VYQ209" s="4"/>
      <c r="VYR209" s="4"/>
      <c r="VYS209" s="4"/>
      <c r="VYT209" s="4"/>
      <c r="VYU209" s="4"/>
      <c r="VYV209" s="4"/>
      <c r="VYW209" s="4"/>
      <c r="VYX209" s="4"/>
      <c r="VYY209" s="4"/>
      <c r="VYZ209" s="4"/>
      <c r="VZA209" s="4"/>
      <c r="VZB209" s="4"/>
      <c r="VZC209" s="4"/>
      <c r="VZD209" s="4"/>
      <c r="VZE209" s="4"/>
      <c r="VZF209" s="4"/>
      <c r="VZG209" s="4"/>
      <c r="VZH209" s="4"/>
      <c r="VZI209" s="4"/>
      <c r="VZJ209" s="4"/>
      <c r="VZK209" s="4"/>
      <c r="VZL209" s="4"/>
      <c r="VZM209" s="4"/>
      <c r="VZN209" s="4"/>
      <c r="VZO209" s="4"/>
      <c r="VZP209" s="4"/>
      <c r="VZQ209" s="4"/>
      <c r="VZR209" s="4"/>
      <c r="VZS209" s="4"/>
      <c r="VZT209" s="4"/>
      <c r="VZU209" s="4"/>
      <c r="VZV209" s="4"/>
      <c r="VZW209" s="4"/>
      <c r="VZX209" s="4"/>
      <c r="VZY209" s="4"/>
      <c r="VZZ209" s="4"/>
      <c r="WAA209" s="4"/>
      <c r="WAB209" s="4"/>
      <c r="WAC209" s="4"/>
      <c r="WAD209" s="4"/>
      <c r="WAE209" s="4"/>
      <c r="WAF209" s="4"/>
      <c r="WAG209" s="4"/>
      <c r="WAH209" s="4"/>
      <c r="WAI209" s="4"/>
      <c r="WAJ209" s="4"/>
      <c r="WAK209" s="4"/>
      <c r="WAL209" s="4"/>
      <c r="WAM209" s="4"/>
      <c r="WAN209" s="4"/>
      <c r="WAO209" s="4"/>
      <c r="WAP209" s="4"/>
      <c r="WAQ209" s="4"/>
      <c r="WAR209" s="4"/>
      <c r="WAS209" s="4"/>
      <c r="WAT209" s="4"/>
      <c r="WAU209" s="4"/>
      <c r="WAV209" s="4"/>
      <c r="WAW209" s="4"/>
      <c r="WAX209" s="4"/>
      <c r="WAY209" s="4"/>
      <c r="WAZ209" s="4"/>
      <c r="WBA209" s="4"/>
      <c r="WBB209" s="4"/>
      <c r="WBC209" s="4"/>
      <c r="WBD209" s="4"/>
      <c r="WBE209" s="4"/>
      <c r="WBF209" s="4"/>
      <c r="WBG209" s="4"/>
      <c r="WBH209" s="4"/>
      <c r="WBI209" s="4"/>
      <c r="WBJ209" s="4"/>
      <c r="WBK209" s="4"/>
      <c r="WBL209" s="4"/>
      <c r="WBM209" s="4"/>
      <c r="WBN209" s="4"/>
      <c r="WBO209" s="4"/>
      <c r="WBP209" s="4"/>
      <c r="WBQ209" s="4"/>
      <c r="WBR209" s="4"/>
      <c r="WBS209" s="4"/>
      <c r="WBT209" s="4"/>
      <c r="WBU209" s="4"/>
      <c r="WBV209" s="4"/>
      <c r="WBW209" s="4"/>
      <c r="WBX209" s="4"/>
      <c r="WBY209" s="4"/>
      <c r="WBZ209" s="4"/>
      <c r="WCA209" s="4"/>
      <c r="WCB209" s="4"/>
      <c r="WCC209" s="4"/>
      <c r="WCD209" s="4"/>
      <c r="WCE209" s="4"/>
      <c r="WCF209" s="4"/>
      <c r="WCG209" s="4"/>
      <c r="WCH209" s="4"/>
      <c r="WCI209" s="4"/>
      <c r="WCJ209" s="4"/>
      <c r="WCK209" s="4"/>
      <c r="WCL209" s="4"/>
      <c r="WCM209" s="4"/>
      <c r="WCN209" s="4"/>
      <c r="WCO209" s="4"/>
      <c r="WCP209" s="4"/>
      <c r="WCQ209" s="4"/>
      <c r="WCR209" s="4"/>
      <c r="WCS209" s="4"/>
      <c r="WCT209" s="4"/>
      <c r="WCU209" s="4"/>
      <c r="WCV209" s="4"/>
      <c r="WCW209" s="4"/>
      <c r="WCX209" s="4"/>
      <c r="WCY209" s="4"/>
      <c r="WCZ209" s="4"/>
      <c r="WDA209" s="4"/>
      <c r="WDB209" s="4"/>
      <c r="WDC209" s="4"/>
      <c r="WDD209" s="4"/>
      <c r="WDE209" s="4"/>
      <c r="WDF209" s="4"/>
      <c r="WDG209" s="4"/>
      <c r="WDH209" s="4"/>
      <c r="WDI209" s="4"/>
      <c r="WDJ209" s="4"/>
      <c r="WDK209" s="4"/>
      <c r="WDL209" s="4"/>
      <c r="WDM209" s="4"/>
      <c r="WDN209" s="4"/>
      <c r="WDO209" s="4"/>
      <c r="WDP209" s="4"/>
      <c r="WDQ209" s="4"/>
      <c r="WDR209" s="4"/>
      <c r="WDS209" s="4"/>
      <c r="WDT209" s="4"/>
      <c r="WDU209" s="4"/>
      <c r="WDV209" s="4"/>
      <c r="WDW209" s="4"/>
      <c r="WDX209" s="4"/>
      <c r="WDY209" s="4"/>
      <c r="WDZ209" s="4"/>
      <c r="WEA209" s="4"/>
      <c r="WEB209" s="4"/>
      <c r="WEC209" s="4"/>
      <c r="WED209" s="4"/>
      <c r="WEE209" s="4"/>
      <c r="WEF209" s="4"/>
      <c r="WEG209" s="4"/>
      <c r="WEH209" s="4"/>
      <c r="WEI209" s="4"/>
      <c r="WEJ209" s="4"/>
      <c r="WEK209" s="4"/>
      <c r="WEL209" s="4"/>
      <c r="WEM209" s="4"/>
      <c r="WEN209" s="4"/>
      <c r="WEO209" s="4"/>
      <c r="WEP209" s="4"/>
      <c r="WEQ209" s="4"/>
      <c r="WER209" s="4"/>
      <c r="WES209" s="4"/>
      <c r="WET209" s="4"/>
      <c r="WEU209" s="4"/>
      <c r="WEV209" s="4"/>
      <c r="WEW209" s="4"/>
      <c r="WEX209" s="4"/>
      <c r="WEY209" s="4"/>
      <c r="WEZ209" s="4"/>
      <c r="WFA209" s="4"/>
      <c r="WFB209" s="4"/>
      <c r="WFC209" s="4"/>
      <c r="WFD209" s="4"/>
      <c r="WFE209" s="4"/>
      <c r="WFF209" s="4"/>
      <c r="WFG209" s="4"/>
      <c r="WFH209" s="4"/>
      <c r="WFI209" s="4"/>
      <c r="WFJ209" s="4"/>
      <c r="WFK209" s="4"/>
      <c r="WFL209" s="4"/>
      <c r="WFM209" s="4"/>
      <c r="WFN209" s="4"/>
      <c r="WFO209" s="4"/>
      <c r="WFP209" s="4"/>
      <c r="WFQ209" s="4"/>
      <c r="WFR209" s="4"/>
      <c r="WFS209" s="4"/>
      <c r="WFT209" s="4"/>
      <c r="WFU209" s="4"/>
      <c r="WFV209" s="4"/>
      <c r="WFW209" s="4"/>
      <c r="WFX209" s="4"/>
      <c r="WFY209" s="4"/>
      <c r="WFZ209" s="4"/>
      <c r="WGA209" s="4"/>
      <c r="WGB209" s="4"/>
      <c r="WGC209" s="4"/>
      <c r="WGD209" s="4"/>
      <c r="WGE209" s="4"/>
      <c r="WGF209" s="4"/>
      <c r="WGG209" s="4"/>
      <c r="WGH209" s="4"/>
      <c r="WGI209" s="4"/>
      <c r="WGJ209" s="4"/>
      <c r="WGK209" s="4"/>
      <c r="WGL209" s="4"/>
      <c r="WGM209" s="4"/>
      <c r="WGN209" s="4"/>
      <c r="WGO209" s="4"/>
      <c r="WGP209" s="4"/>
      <c r="WGQ209" s="4"/>
      <c r="WGR209" s="4"/>
      <c r="WGS209" s="4"/>
      <c r="WGT209" s="4"/>
      <c r="WGU209" s="4"/>
      <c r="WGV209" s="4"/>
      <c r="WGW209" s="4"/>
      <c r="WGX209" s="4"/>
      <c r="WGY209" s="4"/>
      <c r="WGZ209" s="4"/>
      <c r="WHA209" s="4"/>
      <c r="WHB209" s="4"/>
      <c r="WHC209" s="4"/>
      <c r="WHD209" s="4"/>
      <c r="WHE209" s="4"/>
      <c r="WHF209" s="4"/>
      <c r="WHG209" s="4"/>
      <c r="WHH209" s="4"/>
      <c r="WHI209" s="4"/>
      <c r="WHJ209" s="4"/>
      <c r="WHK209" s="4"/>
      <c r="WHL209" s="4"/>
      <c r="WHM209" s="4"/>
      <c r="WHN209" s="4"/>
      <c r="WHO209" s="4"/>
      <c r="WHP209" s="4"/>
      <c r="WHQ209" s="4"/>
      <c r="WHR209" s="4"/>
      <c r="WHS209" s="4"/>
      <c r="WHT209" s="4"/>
      <c r="WHU209" s="4"/>
      <c r="WHV209" s="4"/>
      <c r="WHW209" s="4"/>
      <c r="WHX209" s="4"/>
      <c r="WHY209" s="4"/>
      <c r="WHZ209" s="4"/>
      <c r="WIA209" s="4"/>
      <c r="WIB209" s="4"/>
      <c r="WIC209" s="4"/>
      <c r="WID209" s="4"/>
      <c r="WIE209" s="4"/>
      <c r="WIF209" s="4"/>
      <c r="WIG209" s="4"/>
      <c r="WIH209" s="4"/>
      <c r="WII209" s="4"/>
      <c r="WIJ209" s="4"/>
      <c r="WIK209" s="4"/>
      <c r="WIL209" s="4"/>
      <c r="WIM209" s="4"/>
      <c r="WIN209" s="4"/>
      <c r="WIO209" s="4"/>
      <c r="WIP209" s="4"/>
      <c r="WIQ209" s="4"/>
      <c r="WIR209" s="4"/>
      <c r="WIS209" s="4"/>
      <c r="WIT209" s="4"/>
      <c r="WIU209" s="4"/>
      <c r="WIV209" s="4"/>
      <c r="WIW209" s="4"/>
      <c r="WIX209" s="4"/>
      <c r="WIY209" s="4"/>
      <c r="WIZ209" s="4"/>
      <c r="WJA209" s="4"/>
      <c r="WJB209" s="4"/>
      <c r="WJC209" s="4"/>
      <c r="WJD209" s="4"/>
      <c r="WJE209" s="4"/>
      <c r="WJF209" s="4"/>
      <c r="WJG209" s="4"/>
      <c r="WJH209" s="4"/>
      <c r="WJI209" s="4"/>
      <c r="WJJ209" s="4"/>
      <c r="WJK209" s="4"/>
      <c r="WJL209" s="4"/>
      <c r="WJM209" s="4"/>
      <c r="WJN209" s="4"/>
      <c r="WJO209" s="4"/>
      <c r="WJP209" s="4"/>
      <c r="WJQ209" s="4"/>
      <c r="WJR209" s="4"/>
      <c r="WJS209" s="4"/>
      <c r="WJT209" s="4"/>
      <c r="WJU209" s="4"/>
      <c r="WJV209" s="4"/>
      <c r="WJW209" s="4"/>
      <c r="WJX209" s="4"/>
      <c r="WJY209" s="4"/>
      <c r="WJZ209" s="4"/>
      <c r="WKA209" s="4"/>
      <c r="WKB209" s="4"/>
      <c r="WKC209" s="4"/>
      <c r="WKD209" s="4"/>
      <c r="WKE209" s="4"/>
      <c r="WKF209" s="4"/>
      <c r="WKG209" s="4"/>
      <c r="WKH209" s="4"/>
      <c r="WKI209" s="4"/>
      <c r="WKJ209" s="4"/>
      <c r="WKK209" s="4"/>
      <c r="WKL209" s="4"/>
      <c r="WKM209" s="4"/>
      <c r="WKN209" s="4"/>
      <c r="WKO209" s="4"/>
      <c r="WKP209" s="4"/>
      <c r="WKQ209" s="4"/>
      <c r="WKR209" s="4"/>
      <c r="WKS209" s="4"/>
      <c r="WKT209" s="4"/>
      <c r="WKU209" s="4"/>
      <c r="WKV209" s="4"/>
      <c r="WKW209" s="4"/>
      <c r="WKX209" s="4"/>
      <c r="WKY209" s="4"/>
      <c r="WKZ209" s="4"/>
      <c r="WLA209" s="4"/>
      <c r="WLB209" s="4"/>
      <c r="WLC209" s="4"/>
      <c r="WLD209" s="4"/>
      <c r="WLE209" s="4"/>
      <c r="WLF209" s="4"/>
      <c r="WLG209" s="4"/>
      <c r="WLH209" s="4"/>
      <c r="WLI209" s="4"/>
      <c r="WLJ209" s="4"/>
      <c r="WLK209" s="4"/>
      <c r="WLL209" s="4"/>
      <c r="WLM209" s="4"/>
      <c r="WLN209" s="4"/>
      <c r="WLO209" s="4"/>
      <c r="WLP209" s="4"/>
      <c r="WLQ209" s="4"/>
      <c r="WLR209" s="4"/>
      <c r="WLS209" s="4"/>
      <c r="WLT209" s="4"/>
      <c r="WLU209" s="4"/>
      <c r="WLV209" s="4"/>
      <c r="WLW209" s="4"/>
      <c r="WLX209" s="4"/>
      <c r="WLY209" s="4"/>
      <c r="WLZ209" s="4"/>
      <c r="WMA209" s="4"/>
      <c r="WMB209" s="4"/>
      <c r="WMC209" s="4"/>
      <c r="WMD209" s="4"/>
      <c r="WME209" s="4"/>
      <c r="WMF209" s="4"/>
      <c r="WMG209" s="4"/>
      <c r="WMH209" s="4"/>
      <c r="WMI209" s="4"/>
      <c r="WMJ209" s="4"/>
      <c r="WMK209" s="4"/>
      <c r="WML209" s="4"/>
      <c r="WMM209" s="4"/>
      <c r="WMN209" s="4"/>
      <c r="WMO209" s="4"/>
      <c r="WMP209" s="4"/>
      <c r="WMQ209" s="4"/>
      <c r="WMR209" s="4"/>
      <c r="WMS209" s="4"/>
      <c r="WMT209" s="4"/>
      <c r="WMU209" s="4"/>
      <c r="WMV209" s="4"/>
      <c r="WMW209" s="4"/>
      <c r="WMX209" s="4"/>
      <c r="WMY209" s="4"/>
      <c r="WMZ209" s="4"/>
      <c r="WNA209" s="4"/>
      <c r="WNB209" s="4"/>
      <c r="WNC209" s="4"/>
      <c r="WND209" s="4"/>
      <c r="WNE209" s="4"/>
      <c r="WNF209" s="4"/>
      <c r="WNG209" s="4"/>
      <c r="WNH209" s="4"/>
      <c r="WNI209" s="4"/>
      <c r="WNJ209" s="4"/>
      <c r="WNK209" s="4"/>
      <c r="WNL209" s="4"/>
      <c r="WNM209" s="4"/>
      <c r="WNN209" s="4"/>
      <c r="WNO209" s="4"/>
      <c r="WNP209" s="4"/>
      <c r="WNQ209" s="4"/>
      <c r="WNR209" s="4"/>
      <c r="WNS209" s="4"/>
      <c r="WNT209" s="4"/>
      <c r="WNU209" s="4"/>
      <c r="WNV209" s="4"/>
      <c r="WNW209" s="4"/>
      <c r="WNX209" s="4"/>
      <c r="WNY209" s="4"/>
      <c r="WNZ209" s="4"/>
      <c r="WOA209" s="4"/>
      <c r="WOB209" s="4"/>
      <c r="WOC209" s="4"/>
      <c r="WOD209" s="4"/>
      <c r="WOE209" s="4"/>
      <c r="WOF209" s="4"/>
      <c r="WOG209" s="4"/>
      <c r="WOH209" s="4"/>
      <c r="WOI209" s="4"/>
      <c r="WOJ209" s="4"/>
      <c r="WOK209" s="4"/>
      <c r="WOL209" s="4"/>
      <c r="WOM209" s="4"/>
      <c r="WON209" s="4"/>
      <c r="WOO209" s="4"/>
      <c r="WOP209" s="4"/>
      <c r="WOQ209" s="4"/>
      <c r="WOR209" s="4"/>
      <c r="WOS209" s="4"/>
      <c r="WOT209" s="4"/>
      <c r="WOU209" s="4"/>
      <c r="WOV209" s="4"/>
      <c r="WOW209" s="4"/>
      <c r="WOX209" s="4"/>
      <c r="WOY209" s="4"/>
      <c r="WOZ209" s="4"/>
      <c r="WPA209" s="4"/>
      <c r="WPB209" s="4"/>
      <c r="WPC209" s="4"/>
      <c r="WPD209" s="4"/>
      <c r="WPE209" s="4"/>
      <c r="WPF209" s="4"/>
      <c r="WPG209" s="4"/>
      <c r="WPH209" s="4"/>
      <c r="WPI209" s="4"/>
      <c r="WPJ209" s="4"/>
      <c r="WPK209" s="4"/>
      <c r="WPL209" s="4"/>
      <c r="WPM209" s="4"/>
      <c r="WPN209" s="4"/>
      <c r="WPO209" s="4"/>
      <c r="WPP209" s="4"/>
      <c r="WPQ209" s="4"/>
      <c r="WPR209" s="4"/>
      <c r="WPS209" s="4"/>
      <c r="WPT209" s="4"/>
      <c r="WPU209" s="4"/>
      <c r="WPV209" s="4"/>
      <c r="WPW209" s="4"/>
      <c r="WPX209" s="4"/>
      <c r="WPY209" s="4"/>
      <c r="WPZ209" s="4"/>
      <c r="WQA209" s="4"/>
      <c r="WQB209" s="4"/>
      <c r="WQC209" s="4"/>
      <c r="WQD209" s="4"/>
      <c r="WQE209" s="4"/>
      <c r="WQF209" s="4"/>
      <c r="WQG209" s="4"/>
      <c r="WQH209" s="4"/>
      <c r="WQI209" s="4"/>
      <c r="WQJ209" s="4"/>
      <c r="WQK209" s="4"/>
      <c r="WQL209" s="4"/>
      <c r="WQM209" s="4"/>
      <c r="WQN209" s="4"/>
      <c r="WQO209" s="4"/>
      <c r="WQP209" s="4"/>
      <c r="WQQ209" s="4"/>
      <c r="WQR209" s="4"/>
      <c r="WQS209" s="4"/>
      <c r="WQT209" s="4"/>
      <c r="WQU209" s="4"/>
      <c r="WQV209" s="4"/>
      <c r="WQW209" s="4"/>
      <c r="WQX209" s="4"/>
      <c r="WQY209" s="4"/>
      <c r="WQZ209" s="4"/>
      <c r="WRA209" s="4"/>
      <c r="WRB209" s="4"/>
      <c r="WRC209" s="4"/>
      <c r="WRD209" s="4"/>
      <c r="WRE209" s="4"/>
      <c r="WRF209" s="4"/>
      <c r="WRG209" s="4"/>
      <c r="WRH209" s="4"/>
      <c r="WRI209" s="4"/>
      <c r="WRJ209" s="4"/>
      <c r="WRK209" s="4"/>
      <c r="WRL209" s="4"/>
      <c r="WRM209" s="4"/>
      <c r="WRN209" s="4"/>
      <c r="WRO209" s="4"/>
      <c r="WRP209" s="4"/>
      <c r="WRQ209" s="4"/>
      <c r="WRR209" s="4"/>
      <c r="WRS209" s="4"/>
      <c r="WRT209" s="4"/>
      <c r="WRU209" s="4"/>
      <c r="WRV209" s="4"/>
      <c r="WRW209" s="4"/>
      <c r="WRX209" s="4"/>
      <c r="WRY209" s="4"/>
      <c r="WRZ209" s="4"/>
      <c r="WSA209" s="4"/>
      <c r="WSB209" s="4"/>
      <c r="WSC209" s="4"/>
      <c r="WSD209" s="4"/>
      <c r="WSE209" s="4"/>
      <c r="WSF209" s="4"/>
      <c r="WSG209" s="4"/>
      <c r="WSH209" s="4"/>
      <c r="WSI209" s="4"/>
      <c r="WSJ209" s="4"/>
      <c r="WSK209" s="4"/>
      <c r="WSL209" s="4"/>
      <c r="WSM209" s="4"/>
      <c r="WSN209" s="4"/>
      <c r="WSO209" s="4"/>
      <c r="WSP209" s="4"/>
      <c r="WSQ209" s="4"/>
      <c r="WSR209" s="4"/>
      <c r="WSS209" s="4"/>
      <c r="WST209" s="4"/>
      <c r="WSU209" s="4"/>
      <c r="WSV209" s="4"/>
      <c r="WSW209" s="4"/>
      <c r="WSX209" s="4"/>
      <c r="WSY209" s="4"/>
      <c r="WSZ209" s="4"/>
      <c r="WTA209" s="4"/>
      <c r="WTB209" s="4"/>
      <c r="WTC209" s="4"/>
      <c r="WTD209" s="4"/>
      <c r="WTE209" s="4"/>
      <c r="WTF209" s="4"/>
      <c r="WTG209" s="4"/>
      <c r="WTH209" s="4"/>
      <c r="WTI209" s="4"/>
      <c r="WTJ209" s="4"/>
      <c r="WTK209" s="4"/>
      <c r="WTL209" s="4"/>
      <c r="WTM209" s="4"/>
      <c r="WTN209" s="4"/>
      <c r="WTO209" s="4"/>
      <c r="WTP209" s="4"/>
      <c r="WTQ209" s="4"/>
      <c r="WTR209" s="4"/>
      <c r="WTS209" s="4"/>
      <c r="WTT209" s="4"/>
      <c r="WTU209" s="4"/>
      <c r="WTV209" s="4"/>
      <c r="WTW209" s="4"/>
      <c r="WTX209" s="4"/>
      <c r="WTY209" s="4"/>
      <c r="WTZ209" s="4"/>
      <c r="WUA209" s="4"/>
      <c r="WUB209" s="4"/>
      <c r="WUC209" s="4"/>
      <c r="WUD209" s="4"/>
      <c r="WUE209" s="4"/>
      <c r="WUF209" s="4"/>
      <c r="WUG209" s="4"/>
      <c r="WUH209" s="4"/>
      <c r="WUI209" s="4"/>
      <c r="WUJ209" s="4"/>
      <c r="WUK209" s="4"/>
      <c r="WUL209" s="4"/>
      <c r="WUM209" s="4"/>
      <c r="WUN209" s="4"/>
      <c r="WUO209" s="4"/>
      <c r="WUP209" s="4"/>
    </row>
    <row r="210" spans="1:16110" s="4" customFormat="1" ht="38.25" x14ac:dyDescent="0.25">
      <c r="A210" s="656" t="s">
        <v>489</v>
      </c>
      <c r="B210" s="546" t="s">
        <v>490</v>
      </c>
      <c r="C210" s="625" t="s">
        <v>199</v>
      </c>
      <c r="D210" s="617" t="s">
        <v>21</v>
      </c>
      <c r="E210" s="618" t="s">
        <v>21</v>
      </c>
      <c r="F210" s="618" t="s">
        <v>21</v>
      </c>
      <c r="G210" s="618" t="s">
        <v>21</v>
      </c>
      <c r="H210" s="619" t="s">
        <v>21</v>
      </c>
      <c r="I210" s="620" t="s">
        <v>67</v>
      </c>
      <c r="J210" s="621" t="s">
        <v>67</v>
      </c>
      <c r="K210" s="617" t="s">
        <v>67</v>
      </c>
      <c r="L210" s="618" t="s">
        <v>67</v>
      </c>
      <c r="M210" s="618" t="s">
        <v>67</v>
      </c>
      <c r="N210" s="618" t="s">
        <v>67</v>
      </c>
      <c r="O210" s="619" t="s">
        <v>67</v>
      </c>
      <c r="P210" s="620" t="s">
        <v>67</v>
      </c>
      <c r="Q210" s="621" t="s">
        <v>67</v>
      </c>
      <c r="R210" s="617" t="s">
        <v>67</v>
      </c>
      <c r="S210" s="618" t="s">
        <v>67</v>
      </c>
      <c r="T210" s="618" t="s">
        <v>67</v>
      </c>
      <c r="U210" s="618" t="s">
        <v>67</v>
      </c>
      <c r="V210" s="619" t="s">
        <v>67</v>
      </c>
      <c r="W210" s="620" t="s">
        <v>67</v>
      </c>
      <c r="X210" s="621" t="s">
        <v>67</v>
      </c>
      <c r="Y210" s="617" t="s">
        <v>67</v>
      </c>
      <c r="Z210" s="618" t="s">
        <v>67</v>
      </c>
      <c r="AA210" s="618" t="s">
        <v>67</v>
      </c>
      <c r="AB210" s="618" t="s">
        <v>67</v>
      </c>
      <c r="AC210" s="619" t="s">
        <v>67</v>
      </c>
      <c r="AD210" s="620" t="s">
        <v>67</v>
      </c>
      <c r="AE210" s="621" t="s">
        <v>67</v>
      </c>
      <c r="AF210" s="617" t="s">
        <v>67</v>
      </c>
      <c r="AG210" s="618" t="s">
        <v>67</v>
      </c>
      <c r="AH210" s="618" t="s">
        <v>67</v>
      </c>
      <c r="AI210" s="618" t="s">
        <v>67</v>
      </c>
      <c r="AJ210" s="619" t="s">
        <v>67</v>
      </c>
      <c r="AK210" s="620" t="s">
        <v>67</v>
      </c>
      <c r="AL210" s="621" t="s">
        <v>67</v>
      </c>
      <c r="AM210" s="617" t="s">
        <v>67</v>
      </c>
      <c r="AN210" s="618" t="s">
        <v>67</v>
      </c>
      <c r="AO210" s="618" t="s">
        <v>67</v>
      </c>
      <c r="AP210" s="618" t="s">
        <v>67</v>
      </c>
      <c r="AQ210" s="619" t="s">
        <v>67</v>
      </c>
      <c r="AR210" s="620" t="s">
        <v>67</v>
      </c>
      <c r="AS210" s="621" t="s">
        <v>67</v>
      </c>
      <c r="AT210" s="617" t="s">
        <v>67</v>
      </c>
      <c r="AU210" s="618" t="s">
        <v>67</v>
      </c>
      <c r="AV210" s="618" t="s">
        <v>67</v>
      </c>
      <c r="AW210" s="618" t="s">
        <v>67</v>
      </c>
      <c r="AX210" s="619" t="s">
        <v>67</v>
      </c>
      <c r="AY210" s="620" t="s">
        <v>67</v>
      </c>
      <c r="AZ210" s="621" t="s">
        <v>67</v>
      </c>
      <c r="BA210" s="617" t="s">
        <v>67</v>
      </c>
      <c r="BB210" s="618" t="s">
        <v>67</v>
      </c>
      <c r="BC210" s="618" t="s">
        <v>67</v>
      </c>
      <c r="BD210" s="618" t="s">
        <v>67</v>
      </c>
      <c r="BE210" s="619" t="s">
        <v>67</v>
      </c>
      <c r="BF210" s="620" t="s">
        <v>67</v>
      </c>
      <c r="BG210" s="621" t="s">
        <v>67</v>
      </c>
      <c r="BH210" s="617" t="s">
        <v>67</v>
      </c>
      <c r="BI210" s="618" t="s">
        <v>67</v>
      </c>
      <c r="BJ210" s="618" t="s">
        <v>67</v>
      </c>
      <c r="BK210" s="618" t="s">
        <v>67</v>
      </c>
      <c r="BL210" s="619" t="s">
        <v>67</v>
      </c>
      <c r="BM210" s="620" t="s">
        <v>67</v>
      </c>
      <c r="BN210" s="621" t="s">
        <v>67</v>
      </c>
      <c r="BO210" s="617" t="s">
        <v>67</v>
      </c>
      <c r="BP210" s="618" t="s">
        <v>67</v>
      </c>
      <c r="BQ210" s="618" t="s">
        <v>67</v>
      </c>
      <c r="BR210" s="618" t="s">
        <v>67</v>
      </c>
      <c r="BS210" s="619" t="s">
        <v>67</v>
      </c>
      <c r="BT210" s="620" t="s">
        <v>67</v>
      </c>
      <c r="BU210" s="621" t="s">
        <v>67</v>
      </c>
      <c r="BV210" s="617" t="s">
        <v>67</v>
      </c>
      <c r="BW210" s="618" t="s">
        <v>67</v>
      </c>
      <c r="BX210" s="618" t="s">
        <v>67</v>
      </c>
      <c r="BY210" s="618" t="s">
        <v>67</v>
      </c>
      <c r="BZ210" s="619" t="s">
        <v>67</v>
      </c>
      <c r="CA210" s="620" t="s">
        <v>67</v>
      </c>
      <c r="CB210" s="621" t="s">
        <v>67</v>
      </c>
      <c r="CC210" s="617" t="s">
        <v>67</v>
      </c>
      <c r="CD210" s="618" t="s">
        <v>67</v>
      </c>
      <c r="CE210" s="618" t="s">
        <v>67</v>
      </c>
      <c r="CF210" s="618" t="s">
        <v>67</v>
      </c>
      <c r="CG210" s="619" t="s">
        <v>67</v>
      </c>
      <c r="CH210" s="620" t="s">
        <v>67</v>
      </c>
      <c r="CI210" s="621" t="s">
        <v>67</v>
      </c>
      <c r="CJ210" s="617" t="s">
        <v>67</v>
      </c>
      <c r="CK210" s="618" t="s">
        <v>67</v>
      </c>
      <c r="CL210" s="618" t="s">
        <v>67</v>
      </c>
      <c r="CM210" s="618" t="s">
        <v>67</v>
      </c>
      <c r="CN210" s="619" t="s">
        <v>67</v>
      </c>
      <c r="CO210" s="620" t="s">
        <v>67</v>
      </c>
      <c r="CP210" s="762" t="s">
        <v>67</v>
      </c>
      <c r="CQ210" s="620" t="s">
        <v>67</v>
      </c>
      <c r="CR210" s="621" t="s">
        <v>67</v>
      </c>
    </row>
    <row r="211" spans="1:16110" s="4" customFormat="1" ht="25.5" x14ac:dyDescent="0.25">
      <c r="A211" s="656" t="s">
        <v>491</v>
      </c>
      <c r="B211" s="546" t="s">
        <v>492</v>
      </c>
      <c r="C211" s="625" t="s">
        <v>199</v>
      </c>
      <c r="D211" s="617">
        <v>407</v>
      </c>
      <c r="E211" s="618">
        <v>407</v>
      </c>
      <c r="F211" s="618">
        <v>407</v>
      </c>
      <c r="G211" s="618">
        <v>407</v>
      </c>
      <c r="H211" s="619">
        <v>335</v>
      </c>
      <c r="I211" s="620">
        <f t="shared" si="262"/>
        <v>1</v>
      </c>
      <c r="J211" s="621">
        <f t="shared" si="263"/>
        <v>1</v>
      </c>
      <c r="K211" s="617">
        <v>342</v>
      </c>
      <c r="L211" s="618">
        <v>342</v>
      </c>
      <c r="M211" s="618">
        <v>339</v>
      </c>
      <c r="N211" s="618">
        <v>314</v>
      </c>
      <c r="O211" s="619">
        <v>304</v>
      </c>
      <c r="P211" s="620">
        <f t="shared" ref="P211:P225" si="264">N211/L211</f>
        <v>0.91812865497076024</v>
      </c>
      <c r="Q211" s="621">
        <f t="shared" ref="Q211:Q225" si="265">N211/M211</f>
        <v>0.92625368731563418</v>
      </c>
      <c r="R211" s="617">
        <v>26</v>
      </c>
      <c r="S211" s="618">
        <v>26</v>
      </c>
      <c r="T211" s="618">
        <v>26</v>
      </c>
      <c r="U211" s="618">
        <v>4</v>
      </c>
      <c r="V211" s="619">
        <v>4</v>
      </c>
      <c r="W211" s="620">
        <f t="shared" si="260"/>
        <v>0.15384615384615385</v>
      </c>
      <c r="X211" s="621">
        <f t="shared" si="261"/>
        <v>0.15384615384615385</v>
      </c>
      <c r="Y211" s="617" t="s">
        <v>67</v>
      </c>
      <c r="Z211" s="618" t="s">
        <v>67</v>
      </c>
      <c r="AA211" s="618" t="s">
        <v>67</v>
      </c>
      <c r="AB211" s="618" t="s">
        <v>67</v>
      </c>
      <c r="AC211" s="619" t="s">
        <v>67</v>
      </c>
      <c r="AD211" s="620" t="s">
        <v>67</v>
      </c>
      <c r="AE211" s="621" t="s">
        <v>67</v>
      </c>
      <c r="AF211" s="617" t="s">
        <v>67</v>
      </c>
      <c r="AG211" s="618" t="s">
        <v>67</v>
      </c>
      <c r="AH211" s="618" t="s">
        <v>67</v>
      </c>
      <c r="AI211" s="618" t="s">
        <v>67</v>
      </c>
      <c r="AJ211" s="619" t="s">
        <v>67</v>
      </c>
      <c r="AK211" s="620" t="s">
        <v>67</v>
      </c>
      <c r="AL211" s="621" t="s">
        <v>67</v>
      </c>
      <c r="AM211" s="617" t="s">
        <v>67</v>
      </c>
      <c r="AN211" s="618" t="s">
        <v>67</v>
      </c>
      <c r="AO211" s="618" t="s">
        <v>67</v>
      </c>
      <c r="AP211" s="618" t="s">
        <v>67</v>
      </c>
      <c r="AQ211" s="619" t="s">
        <v>67</v>
      </c>
      <c r="AR211" s="620" t="s">
        <v>67</v>
      </c>
      <c r="AS211" s="621" t="s">
        <v>67</v>
      </c>
      <c r="AT211" s="617" t="s">
        <v>67</v>
      </c>
      <c r="AU211" s="618" t="s">
        <v>67</v>
      </c>
      <c r="AV211" s="618" t="s">
        <v>67</v>
      </c>
      <c r="AW211" s="618" t="s">
        <v>67</v>
      </c>
      <c r="AX211" s="619" t="s">
        <v>67</v>
      </c>
      <c r="AY211" s="620" t="s">
        <v>67</v>
      </c>
      <c r="AZ211" s="621" t="s">
        <v>67</v>
      </c>
      <c r="BA211" s="617" t="s">
        <v>67</v>
      </c>
      <c r="BB211" s="618" t="s">
        <v>67</v>
      </c>
      <c r="BC211" s="618" t="s">
        <v>67</v>
      </c>
      <c r="BD211" s="618" t="s">
        <v>67</v>
      </c>
      <c r="BE211" s="619" t="s">
        <v>67</v>
      </c>
      <c r="BF211" s="620" t="s">
        <v>67</v>
      </c>
      <c r="BG211" s="621" t="s">
        <v>67</v>
      </c>
      <c r="BH211" s="617" t="s">
        <v>67</v>
      </c>
      <c r="BI211" s="618" t="s">
        <v>67</v>
      </c>
      <c r="BJ211" s="618" t="s">
        <v>67</v>
      </c>
      <c r="BK211" s="618" t="s">
        <v>67</v>
      </c>
      <c r="BL211" s="619" t="s">
        <v>67</v>
      </c>
      <c r="BM211" s="620" t="s">
        <v>67</v>
      </c>
      <c r="BN211" s="621" t="s">
        <v>67</v>
      </c>
      <c r="BO211" s="617" t="s">
        <v>67</v>
      </c>
      <c r="BP211" s="618" t="s">
        <v>67</v>
      </c>
      <c r="BQ211" s="618" t="s">
        <v>67</v>
      </c>
      <c r="BR211" s="618" t="s">
        <v>67</v>
      </c>
      <c r="BS211" s="619" t="s">
        <v>67</v>
      </c>
      <c r="BT211" s="620" t="s">
        <v>67</v>
      </c>
      <c r="BU211" s="621" t="s">
        <v>67</v>
      </c>
      <c r="BV211" s="617" t="s">
        <v>67</v>
      </c>
      <c r="BW211" s="618" t="s">
        <v>67</v>
      </c>
      <c r="BX211" s="618" t="s">
        <v>67</v>
      </c>
      <c r="BY211" s="618" t="s">
        <v>67</v>
      </c>
      <c r="BZ211" s="619" t="s">
        <v>67</v>
      </c>
      <c r="CA211" s="620" t="s">
        <v>67</v>
      </c>
      <c r="CB211" s="621" t="s">
        <v>67</v>
      </c>
      <c r="CC211" s="617" t="s">
        <v>67</v>
      </c>
      <c r="CD211" s="618" t="s">
        <v>67</v>
      </c>
      <c r="CE211" s="618" t="s">
        <v>67</v>
      </c>
      <c r="CF211" s="618" t="s">
        <v>67</v>
      </c>
      <c r="CG211" s="619" t="s">
        <v>67</v>
      </c>
      <c r="CH211" s="620" t="s">
        <v>67</v>
      </c>
      <c r="CI211" s="621" t="s">
        <v>67</v>
      </c>
      <c r="CJ211" s="617" t="s">
        <v>67</v>
      </c>
      <c r="CK211" s="618" t="s">
        <v>67</v>
      </c>
      <c r="CL211" s="618" t="s">
        <v>67</v>
      </c>
      <c r="CM211" s="618" t="s">
        <v>67</v>
      </c>
      <c r="CN211" s="619" t="s">
        <v>67</v>
      </c>
      <c r="CO211" s="620" t="s">
        <v>67</v>
      </c>
      <c r="CP211" s="762" t="s">
        <v>67</v>
      </c>
      <c r="CQ211" s="620" t="s">
        <v>67</v>
      </c>
      <c r="CR211" s="621" t="s">
        <v>67</v>
      </c>
    </row>
    <row r="212" spans="1:16110" s="4" customFormat="1" x14ac:dyDescent="0.25">
      <c r="A212" s="656" t="s">
        <v>570</v>
      </c>
      <c r="B212" s="546" t="s">
        <v>493</v>
      </c>
      <c r="C212" s="625" t="s">
        <v>199</v>
      </c>
      <c r="D212" s="594">
        <v>160</v>
      </c>
      <c r="E212" s="579">
        <v>157</v>
      </c>
      <c r="F212" s="579">
        <v>124</v>
      </c>
      <c r="G212" s="579">
        <v>118</v>
      </c>
      <c r="H212" s="580">
        <v>118</v>
      </c>
      <c r="I212" s="581">
        <f t="shared" si="262"/>
        <v>0.75159235668789814</v>
      </c>
      <c r="J212" s="582">
        <f t="shared" si="263"/>
        <v>0.95161290322580649</v>
      </c>
      <c r="K212" s="594">
        <v>136</v>
      </c>
      <c r="L212" s="579">
        <v>134</v>
      </c>
      <c r="M212" s="579">
        <v>106</v>
      </c>
      <c r="N212" s="579">
        <v>105</v>
      </c>
      <c r="O212" s="580">
        <v>105</v>
      </c>
      <c r="P212" s="581">
        <f t="shared" si="264"/>
        <v>0.78358208955223885</v>
      </c>
      <c r="Q212" s="582">
        <f t="shared" si="265"/>
        <v>0.99056603773584906</v>
      </c>
      <c r="R212" s="594">
        <v>117</v>
      </c>
      <c r="S212" s="579">
        <v>117</v>
      </c>
      <c r="T212" s="579">
        <v>98</v>
      </c>
      <c r="U212" s="579">
        <v>92</v>
      </c>
      <c r="V212" s="580">
        <v>92</v>
      </c>
      <c r="W212" s="581">
        <f t="shared" si="260"/>
        <v>0.78632478632478631</v>
      </c>
      <c r="X212" s="582">
        <f t="shared" si="261"/>
        <v>0.93877551020408168</v>
      </c>
      <c r="Y212" s="594">
        <v>79</v>
      </c>
      <c r="Z212" s="579">
        <v>79</v>
      </c>
      <c r="AA212" s="579">
        <v>66</v>
      </c>
      <c r="AB212" s="579">
        <v>61</v>
      </c>
      <c r="AC212" s="580">
        <v>61</v>
      </c>
      <c r="AD212" s="581">
        <f>AB212/Z212</f>
        <v>0.77215189873417722</v>
      </c>
      <c r="AE212" s="582">
        <f>AB212/AA212</f>
        <v>0.9242424242424242</v>
      </c>
      <c r="AF212" s="594">
        <v>97</v>
      </c>
      <c r="AG212" s="579">
        <v>97</v>
      </c>
      <c r="AH212" s="579">
        <v>66</v>
      </c>
      <c r="AI212" s="579">
        <v>66</v>
      </c>
      <c r="AJ212" s="580">
        <v>66</v>
      </c>
      <c r="AK212" s="581">
        <f>AI212/AG212</f>
        <v>0.68041237113402064</v>
      </c>
      <c r="AL212" s="582">
        <f>AI212/AH212</f>
        <v>1</v>
      </c>
      <c r="AM212" s="594">
        <v>73</v>
      </c>
      <c r="AN212" s="579">
        <v>73</v>
      </c>
      <c r="AO212" s="579">
        <v>59</v>
      </c>
      <c r="AP212" s="579">
        <v>59</v>
      </c>
      <c r="AQ212" s="580">
        <v>59</v>
      </c>
      <c r="AR212" s="581">
        <f>AP212/AN212</f>
        <v>0.80821917808219179</v>
      </c>
      <c r="AS212" s="582">
        <f>AP212/AO212</f>
        <v>1</v>
      </c>
      <c r="AT212" s="594">
        <v>74</v>
      </c>
      <c r="AU212" s="579">
        <v>74</v>
      </c>
      <c r="AV212" s="579">
        <v>57</v>
      </c>
      <c r="AW212" s="579">
        <v>57</v>
      </c>
      <c r="AX212" s="580">
        <v>57</v>
      </c>
      <c r="AY212" s="581">
        <f>AW212/AU212</f>
        <v>0.77027027027027029</v>
      </c>
      <c r="AZ212" s="582">
        <f>AW212/AV212</f>
        <v>1</v>
      </c>
      <c r="BA212" s="594">
        <v>172</v>
      </c>
      <c r="BB212" s="579">
        <v>172</v>
      </c>
      <c r="BC212" s="579">
        <v>154</v>
      </c>
      <c r="BD212" s="579">
        <v>154</v>
      </c>
      <c r="BE212" s="580">
        <v>152</v>
      </c>
      <c r="BF212" s="581">
        <f>BD212/BB212</f>
        <v>0.89534883720930236</v>
      </c>
      <c r="BG212" s="582">
        <f>BD212/BC212</f>
        <v>1</v>
      </c>
      <c r="BH212" s="594">
        <v>43</v>
      </c>
      <c r="BI212" s="579">
        <v>43</v>
      </c>
      <c r="BJ212" s="579">
        <v>30</v>
      </c>
      <c r="BK212" s="579">
        <v>29</v>
      </c>
      <c r="BL212" s="580">
        <v>28</v>
      </c>
      <c r="BM212" s="581">
        <f>BK212/BI212</f>
        <v>0.67441860465116277</v>
      </c>
      <c r="BN212" s="582">
        <f>BK212/BJ212</f>
        <v>0.96666666666666667</v>
      </c>
      <c r="BO212" s="594">
        <v>42</v>
      </c>
      <c r="BP212" s="579">
        <v>42</v>
      </c>
      <c r="BQ212" s="579">
        <v>34</v>
      </c>
      <c r="BR212" s="579">
        <v>33</v>
      </c>
      <c r="BS212" s="580">
        <v>33</v>
      </c>
      <c r="BT212" s="581">
        <f>BR212/BP212</f>
        <v>0.7857142857142857</v>
      </c>
      <c r="BU212" s="582">
        <f>BR212/BQ212</f>
        <v>0.97058823529411764</v>
      </c>
      <c r="BV212" s="594">
        <v>41</v>
      </c>
      <c r="BW212" s="579">
        <v>41</v>
      </c>
      <c r="BX212" s="579">
        <v>31</v>
      </c>
      <c r="BY212" s="579">
        <v>31</v>
      </c>
      <c r="BZ212" s="580">
        <v>31</v>
      </c>
      <c r="CA212" s="581">
        <f>BY212/BW212</f>
        <v>0.75609756097560976</v>
      </c>
      <c r="CB212" s="582">
        <f>BY212/BX212</f>
        <v>1</v>
      </c>
      <c r="CC212" s="617" t="s">
        <v>67</v>
      </c>
      <c r="CD212" s="618" t="s">
        <v>67</v>
      </c>
      <c r="CE212" s="618" t="s">
        <v>67</v>
      </c>
      <c r="CF212" s="618" t="s">
        <v>67</v>
      </c>
      <c r="CG212" s="619" t="s">
        <v>67</v>
      </c>
      <c r="CH212" s="620" t="s">
        <v>67</v>
      </c>
      <c r="CI212" s="621" t="s">
        <v>67</v>
      </c>
      <c r="CJ212" s="617" t="s">
        <v>67</v>
      </c>
      <c r="CK212" s="618" t="s">
        <v>67</v>
      </c>
      <c r="CL212" s="618" t="s">
        <v>67</v>
      </c>
      <c r="CM212" s="618" t="s">
        <v>67</v>
      </c>
      <c r="CN212" s="619" t="s">
        <v>67</v>
      </c>
      <c r="CO212" s="620" t="s">
        <v>67</v>
      </c>
      <c r="CP212" s="762" t="s">
        <v>67</v>
      </c>
      <c r="CQ212" s="620" t="s">
        <v>67</v>
      </c>
      <c r="CR212" s="621" t="s">
        <v>67</v>
      </c>
    </row>
    <row r="213" spans="1:16110" s="4" customFormat="1" x14ac:dyDescent="0.25">
      <c r="A213" s="656" t="s">
        <v>571</v>
      </c>
      <c r="B213" s="546" t="s">
        <v>494</v>
      </c>
      <c r="C213" s="625" t="s">
        <v>199</v>
      </c>
      <c r="D213" s="617">
        <v>250</v>
      </c>
      <c r="E213" s="618">
        <v>250</v>
      </c>
      <c r="F213" s="618">
        <v>209</v>
      </c>
      <c r="G213" s="618">
        <v>209</v>
      </c>
      <c r="H213" s="619">
        <v>209</v>
      </c>
      <c r="I213" s="620">
        <f t="shared" si="262"/>
        <v>0.83599999999999997</v>
      </c>
      <c r="J213" s="621">
        <f t="shared" si="263"/>
        <v>1</v>
      </c>
      <c r="K213" s="617">
        <v>240</v>
      </c>
      <c r="L213" s="618">
        <v>239</v>
      </c>
      <c r="M213" s="618">
        <v>187</v>
      </c>
      <c r="N213" s="618">
        <v>187</v>
      </c>
      <c r="O213" s="619">
        <v>187</v>
      </c>
      <c r="P213" s="620">
        <f t="shared" si="264"/>
        <v>0.78242677824267781</v>
      </c>
      <c r="Q213" s="621">
        <f t="shared" si="265"/>
        <v>1</v>
      </c>
      <c r="R213" s="617">
        <v>249</v>
      </c>
      <c r="S213" s="618">
        <v>246</v>
      </c>
      <c r="T213" s="618">
        <v>199</v>
      </c>
      <c r="U213" s="618">
        <v>199</v>
      </c>
      <c r="V213" s="619">
        <v>199</v>
      </c>
      <c r="W213" s="620">
        <f t="shared" si="260"/>
        <v>0.80894308943089432</v>
      </c>
      <c r="X213" s="621">
        <f t="shared" si="261"/>
        <v>1</v>
      </c>
      <c r="Y213" s="617">
        <v>242</v>
      </c>
      <c r="Z213" s="618">
        <v>242</v>
      </c>
      <c r="AA213" s="618">
        <v>190</v>
      </c>
      <c r="AB213" s="618">
        <v>190</v>
      </c>
      <c r="AC213" s="619">
        <v>190</v>
      </c>
      <c r="AD213" s="620">
        <f>AB213/Z213</f>
        <v>0.78512396694214881</v>
      </c>
      <c r="AE213" s="621">
        <f>AB213/AA213</f>
        <v>1</v>
      </c>
      <c r="AF213" s="617">
        <v>225</v>
      </c>
      <c r="AG213" s="618">
        <v>224</v>
      </c>
      <c r="AH213" s="618">
        <v>164</v>
      </c>
      <c r="AI213" s="618">
        <v>164</v>
      </c>
      <c r="AJ213" s="619">
        <v>164</v>
      </c>
      <c r="AK213" s="620">
        <f>AI213/AG213</f>
        <v>0.7321428571428571</v>
      </c>
      <c r="AL213" s="621">
        <f>AI213/AH213</f>
        <v>1</v>
      </c>
      <c r="AM213" s="617">
        <v>253</v>
      </c>
      <c r="AN213" s="618">
        <v>253</v>
      </c>
      <c r="AO213" s="618">
        <v>193</v>
      </c>
      <c r="AP213" s="618">
        <v>193</v>
      </c>
      <c r="AQ213" s="619">
        <v>193</v>
      </c>
      <c r="AR213" s="620">
        <f>AP213/AN213</f>
        <v>0.76284584980237158</v>
      </c>
      <c r="AS213" s="621">
        <f>AP213/AO213</f>
        <v>1</v>
      </c>
      <c r="AT213" s="617">
        <v>230</v>
      </c>
      <c r="AU213" s="618">
        <v>230</v>
      </c>
      <c r="AV213" s="618">
        <v>196</v>
      </c>
      <c r="AW213" s="618">
        <v>184</v>
      </c>
      <c r="AX213" s="619">
        <v>178</v>
      </c>
      <c r="AY213" s="620">
        <f>AW213/AU213</f>
        <v>0.8</v>
      </c>
      <c r="AZ213" s="621">
        <f>AW213/AV213</f>
        <v>0.93877551020408168</v>
      </c>
      <c r="BA213" s="617">
        <v>232</v>
      </c>
      <c r="BB213" s="618">
        <v>231</v>
      </c>
      <c r="BC213" s="618">
        <v>160</v>
      </c>
      <c r="BD213" s="618">
        <v>160</v>
      </c>
      <c r="BE213" s="619">
        <v>160</v>
      </c>
      <c r="BF213" s="620">
        <f>BD213/BB213</f>
        <v>0.69264069264069261</v>
      </c>
      <c r="BG213" s="621">
        <f>BD213/BC213</f>
        <v>1</v>
      </c>
      <c r="BH213" s="617">
        <v>229</v>
      </c>
      <c r="BI213" s="618">
        <v>229</v>
      </c>
      <c r="BJ213" s="618">
        <v>165</v>
      </c>
      <c r="BK213" s="618">
        <v>165</v>
      </c>
      <c r="BL213" s="619">
        <v>165</v>
      </c>
      <c r="BM213" s="620">
        <f>BK213/BI213</f>
        <v>0.72052401746724892</v>
      </c>
      <c r="BN213" s="621">
        <f>BK213/BJ213</f>
        <v>1</v>
      </c>
      <c r="BO213" s="617">
        <v>256</v>
      </c>
      <c r="BP213" s="618">
        <v>256</v>
      </c>
      <c r="BQ213" s="618">
        <v>187</v>
      </c>
      <c r="BR213" s="618">
        <v>187</v>
      </c>
      <c r="BS213" s="619">
        <v>187</v>
      </c>
      <c r="BT213" s="620">
        <f>BR213/BP213</f>
        <v>0.73046875</v>
      </c>
      <c r="BU213" s="621">
        <f>BR213/BQ213</f>
        <v>1</v>
      </c>
      <c r="BV213" s="617">
        <v>255</v>
      </c>
      <c r="BW213" s="618">
        <v>255</v>
      </c>
      <c r="BX213" s="618">
        <v>182</v>
      </c>
      <c r="BY213" s="618">
        <v>182</v>
      </c>
      <c r="BZ213" s="619">
        <v>182</v>
      </c>
      <c r="CA213" s="620">
        <f>BY213/BW213</f>
        <v>0.71372549019607845</v>
      </c>
      <c r="CB213" s="621">
        <f>BY213/BX213</f>
        <v>1</v>
      </c>
      <c r="CC213" s="617">
        <v>164</v>
      </c>
      <c r="CD213" s="618">
        <v>163</v>
      </c>
      <c r="CE213" s="618">
        <v>132</v>
      </c>
      <c r="CF213" s="618">
        <v>132</v>
      </c>
      <c r="CG213" s="619">
        <v>132</v>
      </c>
      <c r="CH213" s="620">
        <f>CF213/CD213</f>
        <v>0.80981595092024539</v>
      </c>
      <c r="CI213" s="621">
        <f>CF213/CE213</f>
        <v>1</v>
      </c>
      <c r="CJ213" s="617">
        <v>227</v>
      </c>
      <c r="CK213" s="618">
        <v>227</v>
      </c>
      <c r="CL213" s="618">
        <v>153</v>
      </c>
      <c r="CM213" s="618">
        <v>153</v>
      </c>
      <c r="CN213" s="619">
        <v>153</v>
      </c>
      <c r="CO213" s="620">
        <f>CM213/CK213</f>
        <v>0.67400881057268724</v>
      </c>
      <c r="CP213" s="762">
        <f>CM213/CL213</f>
        <v>1</v>
      </c>
      <c r="CQ213" s="620">
        <v>0.67400881057268724</v>
      </c>
      <c r="CR213" s="621">
        <v>1</v>
      </c>
    </row>
    <row r="214" spans="1:16110" s="4" customFormat="1" ht="25.5" x14ac:dyDescent="0.25">
      <c r="A214" s="656" t="s">
        <v>495</v>
      </c>
      <c r="B214" s="546" t="s">
        <v>496</v>
      </c>
      <c r="C214" s="625" t="s">
        <v>199</v>
      </c>
      <c r="D214" s="617">
        <v>178</v>
      </c>
      <c r="E214" s="618">
        <v>178</v>
      </c>
      <c r="F214" s="618">
        <v>153</v>
      </c>
      <c r="G214" s="618">
        <v>153</v>
      </c>
      <c r="H214" s="619">
        <v>148</v>
      </c>
      <c r="I214" s="620">
        <f t="shared" si="262"/>
        <v>0.8595505617977528</v>
      </c>
      <c r="J214" s="621">
        <f t="shared" si="263"/>
        <v>1</v>
      </c>
      <c r="K214" s="617">
        <v>289</v>
      </c>
      <c r="L214" s="618">
        <v>289</v>
      </c>
      <c r="M214" s="618">
        <v>187</v>
      </c>
      <c r="N214" s="618">
        <v>187</v>
      </c>
      <c r="O214" s="619">
        <v>162</v>
      </c>
      <c r="P214" s="620">
        <f t="shared" si="264"/>
        <v>0.6470588235294118</v>
      </c>
      <c r="Q214" s="621">
        <f t="shared" si="265"/>
        <v>1</v>
      </c>
      <c r="R214" s="617">
        <v>87</v>
      </c>
      <c r="S214" s="618">
        <v>87</v>
      </c>
      <c r="T214" s="618">
        <v>0</v>
      </c>
      <c r="U214" s="618">
        <v>0</v>
      </c>
      <c r="V214" s="619">
        <v>0</v>
      </c>
      <c r="W214" s="620">
        <f t="shared" si="260"/>
        <v>0</v>
      </c>
      <c r="X214" s="621" t="s">
        <v>67</v>
      </c>
      <c r="Y214" s="617" t="s">
        <v>67</v>
      </c>
      <c r="Z214" s="618" t="s">
        <v>67</v>
      </c>
      <c r="AA214" s="618" t="s">
        <v>67</v>
      </c>
      <c r="AB214" s="618" t="s">
        <v>67</v>
      </c>
      <c r="AC214" s="619" t="s">
        <v>67</v>
      </c>
      <c r="AD214" s="620" t="s">
        <v>67</v>
      </c>
      <c r="AE214" s="621" t="s">
        <v>67</v>
      </c>
      <c r="AF214" s="617" t="s">
        <v>67</v>
      </c>
      <c r="AG214" s="618" t="s">
        <v>67</v>
      </c>
      <c r="AH214" s="618" t="s">
        <v>67</v>
      </c>
      <c r="AI214" s="618" t="s">
        <v>67</v>
      </c>
      <c r="AJ214" s="619" t="s">
        <v>67</v>
      </c>
      <c r="AK214" s="620" t="s">
        <v>67</v>
      </c>
      <c r="AL214" s="621" t="s">
        <v>67</v>
      </c>
      <c r="AM214" s="617" t="s">
        <v>67</v>
      </c>
      <c r="AN214" s="618" t="s">
        <v>67</v>
      </c>
      <c r="AO214" s="618" t="s">
        <v>67</v>
      </c>
      <c r="AP214" s="618" t="s">
        <v>67</v>
      </c>
      <c r="AQ214" s="619" t="s">
        <v>67</v>
      </c>
      <c r="AR214" s="620" t="s">
        <v>67</v>
      </c>
      <c r="AS214" s="621" t="s">
        <v>67</v>
      </c>
      <c r="AT214" s="617" t="s">
        <v>67</v>
      </c>
      <c r="AU214" s="618" t="s">
        <v>67</v>
      </c>
      <c r="AV214" s="618" t="s">
        <v>67</v>
      </c>
      <c r="AW214" s="618" t="s">
        <v>67</v>
      </c>
      <c r="AX214" s="619" t="s">
        <v>67</v>
      </c>
      <c r="AY214" s="620" t="s">
        <v>67</v>
      </c>
      <c r="AZ214" s="621" t="s">
        <v>67</v>
      </c>
      <c r="BA214" s="617" t="s">
        <v>67</v>
      </c>
      <c r="BB214" s="618" t="s">
        <v>67</v>
      </c>
      <c r="BC214" s="618" t="s">
        <v>67</v>
      </c>
      <c r="BD214" s="618" t="s">
        <v>67</v>
      </c>
      <c r="BE214" s="619" t="s">
        <v>67</v>
      </c>
      <c r="BF214" s="620" t="s">
        <v>67</v>
      </c>
      <c r="BG214" s="621" t="s">
        <v>67</v>
      </c>
      <c r="BH214" s="617" t="s">
        <v>67</v>
      </c>
      <c r="BI214" s="618" t="s">
        <v>67</v>
      </c>
      <c r="BJ214" s="618" t="s">
        <v>67</v>
      </c>
      <c r="BK214" s="618" t="s">
        <v>67</v>
      </c>
      <c r="BL214" s="619" t="s">
        <v>67</v>
      </c>
      <c r="BM214" s="620" t="s">
        <v>67</v>
      </c>
      <c r="BN214" s="621" t="s">
        <v>67</v>
      </c>
      <c r="BO214" s="617" t="s">
        <v>67</v>
      </c>
      <c r="BP214" s="618" t="s">
        <v>67</v>
      </c>
      <c r="BQ214" s="618" t="s">
        <v>67</v>
      </c>
      <c r="BR214" s="618" t="s">
        <v>67</v>
      </c>
      <c r="BS214" s="619" t="s">
        <v>67</v>
      </c>
      <c r="BT214" s="620" t="s">
        <v>67</v>
      </c>
      <c r="BU214" s="621" t="s">
        <v>67</v>
      </c>
      <c r="BV214" s="617" t="s">
        <v>67</v>
      </c>
      <c r="BW214" s="618" t="s">
        <v>67</v>
      </c>
      <c r="BX214" s="618" t="s">
        <v>67</v>
      </c>
      <c r="BY214" s="618" t="s">
        <v>67</v>
      </c>
      <c r="BZ214" s="619" t="s">
        <v>67</v>
      </c>
      <c r="CA214" s="620" t="s">
        <v>67</v>
      </c>
      <c r="CB214" s="621" t="s">
        <v>67</v>
      </c>
      <c r="CC214" s="617" t="s">
        <v>67</v>
      </c>
      <c r="CD214" s="618" t="s">
        <v>67</v>
      </c>
      <c r="CE214" s="618" t="s">
        <v>67</v>
      </c>
      <c r="CF214" s="618" t="s">
        <v>67</v>
      </c>
      <c r="CG214" s="619" t="s">
        <v>67</v>
      </c>
      <c r="CH214" s="620" t="s">
        <v>67</v>
      </c>
      <c r="CI214" s="621" t="s">
        <v>67</v>
      </c>
      <c r="CJ214" s="617" t="s">
        <v>67</v>
      </c>
      <c r="CK214" s="618" t="s">
        <v>67</v>
      </c>
      <c r="CL214" s="618" t="s">
        <v>67</v>
      </c>
      <c r="CM214" s="618" t="s">
        <v>67</v>
      </c>
      <c r="CN214" s="619" t="s">
        <v>67</v>
      </c>
      <c r="CO214" s="620" t="s">
        <v>67</v>
      </c>
      <c r="CP214" s="762" t="s">
        <v>67</v>
      </c>
      <c r="CQ214" s="620" t="s">
        <v>67</v>
      </c>
      <c r="CR214" s="621" t="s">
        <v>67</v>
      </c>
    </row>
    <row r="215" spans="1:16110" s="4" customFormat="1" ht="25.5" x14ac:dyDescent="0.25">
      <c r="A215" s="656" t="s">
        <v>497</v>
      </c>
      <c r="B215" s="546" t="s">
        <v>498</v>
      </c>
      <c r="C215" s="625" t="s">
        <v>199</v>
      </c>
      <c r="D215" s="617">
        <v>326</v>
      </c>
      <c r="E215" s="618">
        <v>325</v>
      </c>
      <c r="F215" s="618">
        <v>315</v>
      </c>
      <c r="G215" s="618">
        <v>308</v>
      </c>
      <c r="H215" s="619">
        <v>263</v>
      </c>
      <c r="I215" s="620">
        <f t="shared" si="262"/>
        <v>0.94769230769230772</v>
      </c>
      <c r="J215" s="621">
        <f t="shared" si="263"/>
        <v>0.97777777777777775</v>
      </c>
      <c r="K215" s="617">
        <v>294</v>
      </c>
      <c r="L215" s="618">
        <v>293</v>
      </c>
      <c r="M215" s="618">
        <v>271</v>
      </c>
      <c r="N215" s="618">
        <v>269</v>
      </c>
      <c r="O215" s="619">
        <v>235</v>
      </c>
      <c r="P215" s="620">
        <f t="shared" si="264"/>
        <v>0.91808873720136519</v>
      </c>
      <c r="Q215" s="621">
        <f t="shared" si="265"/>
        <v>0.99261992619926198</v>
      </c>
      <c r="R215" s="617">
        <v>247</v>
      </c>
      <c r="S215" s="618">
        <v>243</v>
      </c>
      <c r="T215" s="618">
        <v>226</v>
      </c>
      <c r="U215" s="618">
        <v>224</v>
      </c>
      <c r="V215" s="619">
        <v>182</v>
      </c>
      <c r="W215" s="620">
        <f t="shared" si="260"/>
        <v>0.92181069958847739</v>
      </c>
      <c r="X215" s="621">
        <f t="shared" si="261"/>
        <v>0.99115044247787609</v>
      </c>
      <c r="Y215" s="617">
        <v>80</v>
      </c>
      <c r="Z215" s="618">
        <v>77</v>
      </c>
      <c r="AA215" s="618">
        <v>75</v>
      </c>
      <c r="AB215" s="618">
        <v>75</v>
      </c>
      <c r="AC215" s="619">
        <v>74</v>
      </c>
      <c r="AD215" s="620">
        <f t="shared" ref="AD215:AD221" si="266">AB215/Z215</f>
        <v>0.97402597402597402</v>
      </c>
      <c r="AE215" s="621">
        <f t="shared" ref="AE215:AE221" si="267">AB215/AA215</f>
        <v>1</v>
      </c>
      <c r="AF215" s="617">
        <v>50</v>
      </c>
      <c r="AG215" s="618">
        <v>50</v>
      </c>
      <c r="AH215" s="618">
        <v>47</v>
      </c>
      <c r="AI215" s="618">
        <v>45</v>
      </c>
      <c r="AJ215" s="619">
        <v>44</v>
      </c>
      <c r="AK215" s="620">
        <f t="shared" ref="AK215:AK221" si="268">AI215/AG215</f>
        <v>0.9</v>
      </c>
      <c r="AL215" s="621">
        <f t="shared" ref="AL215:AL221" si="269">AI215/AH215</f>
        <v>0.95744680851063835</v>
      </c>
      <c r="AM215" s="617">
        <v>416</v>
      </c>
      <c r="AN215" s="618">
        <v>416</v>
      </c>
      <c r="AO215" s="618">
        <v>359</v>
      </c>
      <c r="AP215" s="618">
        <v>350</v>
      </c>
      <c r="AQ215" s="619">
        <v>312</v>
      </c>
      <c r="AR215" s="620">
        <f t="shared" ref="AR215:AR221" si="270">AP215/AN215</f>
        <v>0.84134615384615385</v>
      </c>
      <c r="AS215" s="621">
        <f t="shared" ref="AS215:AS221" si="271">AP215/AO215</f>
        <v>0.97493036211699169</v>
      </c>
      <c r="AT215" s="617">
        <v>676</v>
      </c>
      <c r="AU215" s="618">
        <v>674</v>
      </c>
      <c r="AV215" s="618">
        <v>587</v>
      </c>
      <c r="AW215" s="618">
        <v>576</v>
      </c>
      <c r="AX215" s="619">
        <v>496</v>
      </c>
      <c r="AY215" s="620">
        <f t="shared" ref="AY215:AY221" si="272">AW215/AU215</f>
        <v>0.85459940652818989</v>
      </c>
      <c r="AZ215" s="621">
        <f t="shared" ref="AZ215:AZ221" si="273">AW215/AV215</f>
        <v>0.98126064735945484</v>
      </c>
      <c r="BA215" s="617">
        <v>863</v>
      </c>
      <c r="BB215" s="618">
        <v>863</v>
      </c>
      <c r="BC215" s="618">
        <v>714</v>
      </c>
      <c r="BD215" s="618">
        <v>694</v>
      </c>
      <c r="BE215" s="619">
        <v>569</v>
      </c>
      <c r="BF215" s="620">
        <f t="shared" ref="BF215:BF221" si="274">BD215/BB215</f>
        <v>0.80417149478563155</v>
      </c>
      <c r="BG215" s="621">
        <f t="shared" ref="BG215:BG221" si="275">BD215/BC215</f>
        <v>0.97198879551820727</v>
      </c>
      <c r="BH215" s="617">
        <v>73</v>
      </c>
      <c r="BI215" s="618">
        <v>73</v>
      </c>
      <c r="BJ215" s="618">
        <v>18</v>
      </c>
      <c r="BK215" s="618">
        <v>7</v>
      </c>
      <c r="BL215" s="619">
        <v>7</v>
      </c>
      <c r="BM215" s="620">
        <f t="shared" ref="BM215:BM221" si="276">BK215/BI215</f>
        <v>9.5890410958904104E-2</v>
      </c>
      <c r="BN215" s="621">
        <f t="shared" ref="BN215:BN221" si="277">BK215/BJ215</f>
        <v>0.3888888888888889</v>
      </c>
      <c r="BO215" s="617" t="s">
        <v>67</v>
      </c>
      <c r="BP215" s="618" t="s">
        <v>67</v>
      </c>
      <c r="BQ215" s="618" t="s">
        <v>67</v>
      </c>
      <c r="BR215" s="618" t="s">
        <v>67</v>
      </c>
      <c r="BS215" s="619" t="s">
        <v>67</v>
      </c>
      <c r="BT215" s="620" t="s">
        <v>67</v>
      </c>
      <c r="BU215" s="621" t="s">
        <v>67</v>
      </c>
      <c r="BV215" s="617" t="s">
        <v>67</v>
      </c>
      <c r="BW215" s="618" t="s">
        <v>67</v>
      </c>
      <c r="BX215" s="618" t="s">
        <v>67</v>
      </c>
      <c r="BY215" s="618" t="s">
        <v>67</v>
      </c>
      <c r="BZ215" s="619" t="s">
        <v>67</v>
      </c>
      <c r="CA215" s="620" t="s">
        <v>67</v>
      </c>
      <c r="CB215" s="621" t="s">
        <v>67</v>
      </c>
      <c r="CC215" s="617" t="s">
        <v>67</v>
      </c>
      <c r="CD215" s="618" t="s">
        <v>67</v>
      </c>
      <c r="CE215" s="618" t="s">
        <v>67</v>
      </c>
      <c r="CF215" s="618" t="s">
        <v>67</v>
      </c>
      <c r="CG215" s="619" t="s">
        <v>67</v>
      </c>
      <c r="CH215" s="620" t="s">
        <v>67</v>
      </c>
      <c r="CI215" s="621" t="s">
        <v>67</v>
      </c>
      <c r="CJ215" s="617" t="s">
        <v>67</v>
      </c>
      <c r="CK215" s="618" t="s">
        <v>67</v>
      </c>
      <c r="CL215" s="618" t="s">
        <v>67</v>
      </c>
      <c r="CM215" s="618" t="s">
        <v>67</v>
      </c>
      <c r="CN215" s="619" t="s">
        <v>67</v>
      </c>
      <c r="CO215" s="620" t="s">
        <v>67</v>
      </c>
      <c r="CP215" s="762" t="s">
        <v>67</v>
      </c>
      <c r="CQ215" s="620" t="s">
        <v>67</v>
      </c>
      <c r="CR215" s="621" t="s">
        <v>67</v>
      </c>
    </row>
    <row r="216" spans="1:16110" s="4" customFormat="1" x14ac:dyDescent="0.25">
      <c r="A216" s="656" t="s">
        <v>572</v>
      </c>
      <c r="B216" s="546" t="s">
        <v>499</v>
      </c>
      <c r="C216" s="625" t="s">
        <v>199</v>
      </c>
      <c r="D216" s="617">
        <v>72</v>
      </c>
      <c r="E216" s="618">
        <v>62</v>
      </c>
      <c r="F216" s="618">
        <v>62</v>
      </c>
      <c r="G216" s="618">
        <v>51</v>
      </c>
      <c r="H216" s="619">
        <v>47</v>
      </c>
      <c r="I216" s="620">
        <f t="shared" si="262"/>
        <v>0.82258064516129037</v>
      </c>
      <c r="J216" s="621">
        <f t="shared" si="263"/>
        <v>0.82258064516129037</v>
      </c>
      <c r="K216" s="617">
        <v>59</v>
      </c>
      <c r="L216" s="618">
        <v>59</v>
      </c>
      <c r="M216" s="618">
        <v>59</v>
      </c>
      <c r="N216" s="618">
        <v>46</v>
      </c>
      <c r="O216" s="619">
        <v>41</v>
      </c>
      <c r="P216" s="620">
        <f t="shared" si="264"/>
        <v>0.77966101694915257</v>
      </c>
      <c r="Q216" s="621">
        <f t="shared" si="265"/>
        <v>0.77966101694915257</v>
      </c>
      <c r="R216" s="617">
        <v>81</v>
      </c>
      <c r="S216" s="618">
        <v>78</v>
      </c>
      <c r="T216" s="618">
        <v>78</v>
      </c>
      <c r="U216" s="618">
        <v>60</v>
      </c>
      <c r="V216" s="619">
        <v>56</v>
      </c>
      <c r="W216" s="620">
        <f t="shared" si="260"/>
        <v>0.76923076923076927</v>
      </c>
      <c r="X216" s="621">
        <f t="shared" si="261"/>
        <v>0.76923076923076927</v>
      </c>
      <c r="Y216" s="617">
        <v>68</v>
      </c>
      <c r="Z216" s="618">
        <v>68</v>
      </c>
      <c r="AA216" s="618">
        <v>68</v>
      </c>
      <c r="AB216" s="618">
        <v>37</v>
      </c>
      <c r="AC216" s="619">
        <v>36</v>
      </c>
      <c r="AD216" s="620">
        <f t="shared" si="266"/>
        <v>0.54411764705882348</v>
      </c>
      <c r="AE216" s="621">
        <f t="shared" si="267"/>
        <v>0.54411764705882348</v>
      </c>
      <c r="AF216" s="617">
        <v>57</v>
      </c>
      <c r="AG216" s="618">
        <v>57</v>
      </c>
      <c r="AH216" s="618">
        <v>56</v>
      </c>
      <c r="AI216" s="618">
        <v>42</v>
      </c>
      <c r="AJ216" s="619">
        <v>38</v>
      </c>
      <c r="AK216" s="620">
        <f t="shared" si="268"/>
        <v>0.73684210526315785</v>
      </c>
      <c r="AL216" s="621">
        <f t="shared" si="269"/>
        <v>0.75</v>
      </c>
      <c r="AM216" s="617">
        <v>69</v>
      </c>
      <c r="AN216" s="618">
        <v>68</v>
      </c>
      <c r="AO216" s="618">
        <v>67</v>
      </c>
      <c r="AP216" s="618">
        <v>48</v>
      </c>
      <c r="AQ216" s="619">
        <v>44</v>
      </c>
      <c r="AR216" s="620">
        <f t="shared" si="270"/>
        <v>0.70588235294117652</v>
      </c>
      <c r="AS216" s="621">
        <f t="shared" si="271"/>
        <v>0.71641791044776115</v>
      </c>
      <c r="AT216" s="617">
        <v>57</v>
      </c>
      <c r="AU216" s="618">
        <v>56</v>
      </c>
      <c r="AV216" s="618">
        <v>56</v>
      </c>
      <c r="AW216" s="618">
        <v>41</v>
      </c>
      <c r="AX216" s="619">
        <v>39</v>
      </c>
      <c r="AY216" s="620">
        <f t="shared" si="272"/>
        <v>0.7321428571428571</v>
      </c>
      <c r="AZ216" s="621">
        <f t="shared" si="273"/>
        <v>0.7321428571428571</v>
      </c>
      <c r="BA216" s="617">
        <v>48</v>
      </c>
      <c r="BB216" s="618">
        <v>47</v>
      </c>
      <c r="BC216" s="618">
        <v>47</v>
      </c>
      <c r="BD216" s="618">
        <v>35</v>
      </c>
      <c r="BE216" s="619">
        <v>29</v>
      </c>
      <c r="BF216" s="620">
        <f t="shared" si="274"/>
        <v>0.74468085106382975</v>
      </c>
      <c r="BG216" s="621">
        <f t="shared" si="275"/>
        <v>0.74468085106382975</v>
      </c>
      <c r="BH216" s="617">
        <v>69</v>
      </c>
      <c r="BI216" s="618">
        <v>67</v>
      </c>
      <c r="BJ216" s="618">
        <v>65</v>
      </c>
      <c r="BK216" s="618">
        <v>59</v>
      </c>
      <c r="BL216" s="619">
        <v>57</v>
      </c>
      <c r="BM216" s="620">
        <f t="shared" si="276"/>
        <v>0.88059701492537312</v>
      </c>
      <c r="BN216" s="621">
        <f t="shared" si="277"/>
        <v>0.90769230769230769</v>
      </c>
      <c r="BO216" s="617">
        <v>52</v>
      </c>
      <c r="BP216" s="618">
        <v>51</v>
      </c>
      <c r="BQ216" s="618">
        <v>49</v>
      </c>
      <c r="BR216" s="618">
        <v>41</v>
      </c>
      <c r="BS216" s="619">
        <v>39</v>
      </c>
      <c r="BT216" s="620">
        <f t="shared" ref="BT216:BT221" si="278">BR216/BP216</f>
        <v>0.80392156862745101</v>
      </c>
      <c r="BU216" s="621">
        <f t="shared" ref="BU216:BU221" si="279">BR216/BQ216</f>
        <v>0.83673469387755106</v>
      </c>
      <c r="BV216" s="617">
        <v>47</v>
      </c>
      <c r="BW216" s="618">
        <v>47</v>
      </c>
      <c r="BX216" s="618">
        <v>47</v>
      </c>
      <c r="BY216" s="618">
        <v>46</v>
      </c>
      <c r="BZ216" s="619">
        <v>43</v>
      </c>
      <c r="CA216" s="620">
        <f t="shared" ref="CA216:CA220" si="280">BY216/BW216</f>
        <v>0.97872340425531912</v>
      </c>
      <c r="CB216" s="621">
        <f t="shared" ref="CB216:CB220" si="281">BY216/BX216</f>
        <v>0.97872340425531912</v>
      </c>
      <c r="CC216" s="617">
        <v>47</v>
      </c>
      <c r="CD216" s="618">
        <v>45</v>
      </c>
      <c r="CE216" s="618">
        <v>45</v>
      </c>
      <c r="CF216" s="618">
        <v>41</v>
      </c>
      <c r="CG216" s="619">
        <v>37</v>
      </c>
      <c r="CH216" s="620">
        <f t="shared" ref="CH216:CH220" si="282">CF216/CD216</f>
        <v>0.91111111111111109</v>
      </c>
      <c r="CI216" s="621">
        <f t="shared" ref="CI216:CI220" si="283">CF216/CE216</f>
        <v>0.91111111111111109</v>
      </c>
      <c r="CJ216" s="617">
        <v>68</v>
      </c>
      <c r="CK216" s="618">
        <v>65</v>
      </c>
      <c r="CL216" s="618">
        <v>64</v>
      </c>
      <c r="CM216" s="618">
        <v>55</v>
      </c>
      <c r="CN216" s="619">
        <v>47</v>
      </c>
      <c r="CO216" s="620">
        <f t="shared" ref="CO216:CO220" si="284">CM216/CK216</f>
        <v>0.84615384615384615</v>
      </c>
      <c r="CP216" s="762">
        <f t="shared" ref="CP216:CP220" si="285">CM216/CL216</f>
        <v>0.859375</v>
      </c>
      <c r="CQ216" s="620">
        <v>0.84615384615384615</v>
      </c>
      <c r="CR216" s="621">
        <v>0.859375</v>
      </c>
    </row>
    <row r="217" spans="1:16110" s="4" customFormat="1" x14ac:dyDescent="0.25">
      <c r="A217" s="656" t="s">
        <v>573</v>
      </c>
      <c r="B217" s="546" t="s">
        <v>500</v>
      </c>
      <c r="C217" s="625" t="s">
        <v>199</v>
      </c>
      <c r="D217" s="617">
        <v>113</v>
      </c>
      <c r="E217" s="618">
        <v>113</v>
      </c>
      <c r="F217" s="618">
        <v>77</v>
      </c>
      <c r="G217" s="618">
        <v>77</v>
      </c>
      <c r="H217" s="619">
        <v>68</v>
      </c>
      <c r="I217" s="620">
        <f t="shared" si="262"/>
        <v>0.68141592920353977</v>
      </c>
      <c r="J217" s="621">
        <f t="shared" si="263"/>
        <v>1</v>
      </c>
      <c r="K217" s="617">
        <v>131</v>
      </c>
      <c r="L217" s="618">
        <v>131</v>
      </c>
      <c r="M217" s="618">
        <v>107</v>
      </c>
      <c r="N217" s="618">
        <v>107</v>
      </c>
      <c r="O217" s="619">
        <v>90</v>
      </c>
      <c r="P217" s="620">
        <f t="shared" si="264"/>
        <v>0.81679389312977102</v>
      </c>
      <c r="Q217" s="621">
        <f t="shared" si="265"/>
        <v>1</v>
      </c>
      <c r="R217" s="617">
        <v>144</v>
      </c>
      <c r="S217" s="618">
        <v>143</v>
      </c>
      <c r="T217" s="618">
        <v>114</v>
      </c>
      <c r="U217" s="618">
        <v>114</v>
      </c>
      <c r="V217" s="619">
        <v>93</v>
      </c>
      <c r="W217" s="620">
        <f t="shared" si="260"/>
        <v>0.79720279720279719</v>
      </c>
      <c r="X217" s="621">
        <f t="shared" si="261"/>
        <v>1</v>
      </c>
      <c r="Y217" s="617">
        <v>178</v>
      </c>
      <c r="Z217" s="618">
        <v>178</v>
      </c>
      <c r="AA217" s="618">
        <v>159</v>
      </c>
      <c r="AB217" s="618">
        <v>159</v>
      </c>
      <c r="AC217" s="619">
        <v>133</v>
      </c>
      <c r="AD217" s="620">
        <f t="shared" si="266"/>
        <v>0.8932584269662921</v>
      </c>
      <c r="AE217" s="621">
        <f t="shared" si="267"/>
        <v>1</v>
      </c>
      <c r="AF217" s="617">
        <v>202</v>
      </c>
      <c r="AG217" s="618">
        <v>202</v>
      </c>
      <c r="AH217" s="618">
        <v>171</v>
      </c>
      <c r="AI217" s="618">
        <v>170</v>
      </c>
      <c r="AJ217" s="619">
        <v>132</v>
      </c>
      <c r="AK217" s="620">
        <f t="shared" si="268"/>
        <v>0.84158415841584155</v>
      </c>
      <c r="AL217" s="621">
        <f t="shared" si="269"/>
        <v>0.99415204678362568</v>
      </c>
      <c r="AM217" s="617">
        <v>216</v>
      </c>
      <c r="AN217" s="618">
        <v>216</v>
      </c>
      <c r="AO217" s="618">
        <v>168</v>
      </c>
      <c r="AP217" s="618">
        <v>167</v>
      </c>
      <c r="AQ217" s="619">
        <v>131</v>
      </c>
      <c r="AR217" s="620">
        <f t="shared" si="270"/>
        <v>0.77314814814814814</v>
      </c>
      <c r="AS217" s="621">
        <f t="shared" si="271"/>
        <v>0.99404761904761907</v>
      </c>
      <c r="AT217" s="617">
        <v>256</v>
      </c>
      <c r="AU217" s="618">
        <v>256</v>
      </c>
      <c r="AV217" s="618">
        <v>256</v>
      </c>
      <c r="AW217" s="618">
        <v>148</v>
      </c>
      <c r="AX217" s="619">
        <v>147</v>
      </c>
      <c r="AY217" s="620">
        <f t="shared" si="272"/>
        <v>0.578125</v>
      </c>
      <c r="AZ217" s="621">
        <f t="shared" si="273"/>
        <v>0.578125</v>
      </c>
      <c r="BA217" s="617">
        <v>296</v>
      </c>
      <c r="BB217" s="618">
        <v>296</v>
      </c>
      <c r="BC217" s="618">
        <v>243</v>
      </c>
      <c r="BD217" s="618">
        <v>243</v>
      </c>
      <c r="BE217" s="619">
        <v>181</v>
      </c>
      <c r="BF217" s="620">
        <f t="shared" si="274"/>
        <v>0.82094594594594594</v>
      </c>
      <c r="BG217" s="621">
        <f t="shared" si="275"/>
        <v>1</v>
      </c>
      <c r="BH217" s="617">
        <v>282</v>
      </c>
      <c r="BI217" s="618">
        <v>281</v>
      </c>
      <c r="BJ217" s="618">
        <v>234</v>
      </c>
      <c r="BK217" s="618">
        <v>234</v>
      </c>
      <c r="BL217" s="619">
        <v>171</v>
      </c>
      <c r="BM217" s="620">
        <f t="shared" si="276"/>
        <v>0.83274021352313166</v>
      </c>
      <c r="BN217" s="621">
        <f t="shared" si="277"/>
        <v>1</v>
      </c>
      <c r="BO217" s="617">
        <v>249</v>
      </c>
      <c r="BP217" s="618">
        <v>247</v>
      </c>
      <c r="BQ217" s="618">
        <v>197</v>
      </c>
      <c r="BR217" s="618">
        <v>197</v>
      </c>
      <c r="BS217" s="619">
        <v>140</v>
      </c>
      <c r="BT217" s="620">
        <f t="shared" si="278"/>
        <v>0.79757085020242913</v>
      </c>
      <c r="BU217" s="621">
        <f t="shared" si="279"/>
        <v>1</v>
      </c>
      <c r="BV217" s="617">
        <v>270</v>
      </c>
      <c r="BW217" s="618">
        <v>269</v>
      </c>
      <c r="BX217" s="618">
        <v>217</v>
      </c>
      <c r="BY217" s="618">
        <v>217</v>
      </c>
      <c r="BZ217" s="619">
        <v>147</v>
      </c>
      <c r="CA217" s="620">
        <f t="shared" si="280"/>
        <v>0.80669144981412644</v>
      </c>
      <c r="CB217" s="621">
        <f t="shared" si="281"/>
        <v>1</v>
      </c>
      <c r="CC217" s="617">
        <v>322</v>
      </c>
      <c r="CD217" s="618">
        <v>322</v>
      </c>
      <c r="CE217" s="618">
        <v>269</v>
      </c>
      <c r="CF217" s="618">
        <v>269</v>
      </c>
      <c r="CG217" s="619">
        <v>189</v>
      </c>
      <c r="CH217" s="620">
        <f t="shared" si="282"/>
        <v>0.8354037267080745</v>
      </c>
      <c r="CI217" s="621">
        <f t="shared" si="283"/>
        <v>1</v>
      </c>
      <c r="CJ217" s="617">
        <v>326</v>
      </c>
      <c r="CK217" s="618">
        <v>326</v>
      </c>
      <c r="CL217" s="618">
        <v>279</v>
      </c>
      <c r="CM217" s="618">
        <v>279</v>
      </c>
      <c r="CN217" s="619">
        <v>170</v>
      </c>
      <c r="CO217" s="620">
        <f t="shared" si="284"/>
        <v>0.85582822085889576</v>
      </c>
      <c r="CP217" s="762">
        <f t="shared" si="285"/>
        <v>1</v>
      </c>
      <c r="CQ217" s="620">
        <v>0.85582822085889576</v>
      </c>
      <c r="CR217" s="621">
        <v>1</v>
      </c>
    </row>
    <row r="218" spans="1:16110" s="4" customFormat="1" x14ac:dyDescent="0.25">
      <c r="A218" s="656" t="s">
        <v>617</v>
      </c>
      <c r="B218" s="546" t="s">
        <v>501</v>
      </c>
      <c r="C218" s="625" t="s">
        <v>199</v>
      </c>
      <c r="D218" s="617">
        <v>118</v>
      </c>
      <c r="E218" s="618">
        <v>117</v>
      </c>
      <c r="F218" s="618">
        <v>87</v>
      </c>
      <c r="G218" s="618">
        <v>59</v>
      </c>
      <c r="H218" s="619">
        <v>57</v>
      </c>
      <c r="I218" s="620">
        <f t="shared" si="262"/>
        <v>0.50427350427350426</v>
      </c>
      <c r="J218" s="621">
        <f t="shared" si="263"/>
        <v>0.67816091954022983</v>
      </c>
      <c r="K218" s="617">
        <v>105</v>
      </c>
      <c r="L218" s="618">
        <v>105</v>
      </c>
      <c r="M218" s="618">
        <v>73</v>
      </c>
      <c r="N218" s="618">
        <v>60</v>
      </c>
      <c r="O218" s="619">
        <v>60</v>
      </c>
      <c r="P218" s="620">
        <f t="shared" si="264"/>
        <v>0.5714285714285714</v>
      </c>
      <c r="Q218" s="621">
        <f t="shared" si="265"/>
        <v>0.82191780821917804</v>
      </c>
      <c r="R218" s="617">
        <v>115</v>
      </c>
      <c r="S218" s="618">
        <v>114</v>
      </c>
      <c r="T218" s="618">
        <v>88</v>
      </c>
      <c r="U218" s="618">
        <v>73</v>
      </c>
      <c r="V218" s="619">
        <v>73</v>
      </c>
      <c r="W218" s="620">
        <f t="shared" si="260"/>
        <v>0.64035087719298245</v>
      </c>
      <c r="X218" s="621">
        <f t="shared" si="261"/>
        <v>0.82954545454545459</v>
      </c>
      <c r="Y218" s="617">
        <v>191</v>
      </c>
      <c r="Z218" s="618">
        <v>186</v>
      </c>
      <c r="AA218" s="618">
        <v>157</v>
      </c>
      <c r="AB218" s="618">
        <v>141</v>
      </c>
      <c r="AC218" s="619">
        <v>141</v>
      </c>
      <c r="AD218" s="620">
        <f t="shared" si="266"/>
        <v>0.75806451612903225</v>
      </c>
      <c r="AE218" s="621">
        <f t="shared" si="267"/>
        <v>0.89808917197452232</v>
      </c>
      <c r="AF218" s="617">
        <v>279</v>
      </c>
      <c r="AG218" s="618">
        <v>268</v>
      </c>
      <c r="AH218" s="618">
        <v>239</v>
      </c>
      <c r="AI218" s="618">
        <v>228</v>
      </c>
      <c r="AJ218" s="619">
        <v>214</v>
      </c>
      <c r="AK218" s="620">
        <f t="shared" si="268"/>
        <v>0.85074626865671643</v>
      </c>
      <c r="AL218" s="621">
        <f t="shared" si="269"/>
        <v>0.95397489539748959</v>
      </c>
      <c r="AM218" s="617">
        <v>411</v>
      </c>
      <c r="AN218" s="618">
        <v>399</v>
      </c>
      <c r="AO218" s="618">
        <v>373</v>
      </c>
      <c r="AP218" s="618">
        <v>313</v>
      </c>
      <c r="AQ218" s="619">
        <v>294</v>
      </c>
      <c r="AR218" s="620">
        <f t="shared" si="270"/>
        <v>0.78446115288220553</v>
      </c>
      <c r="AS218" s="621">
        <f t="shared" si="271"/>
        <v>0.83914209115281502</v>
      </c>
      <c r="AT218" s="617">
        <v>394</v>
      </c>
      <c r="AU218" s="618">
        <v>390</v>
      </c>
      <c r="AV218" s="618">
        <v>378</v>
      </c>
      <c r="AW218" s="618">
        <v>318</v>
      </c>
      <c r="AX218" s="619">
        <v>272</v>
      </c>
      <c r="AY218" s="620">
        <f t="shared" si="272"/>
        <v>0.81538461538461537</v>
      </c>
      <c r="AZ218" s="621">
        <f t="shared" si="273"/>
        <v>0.84126984126984128</v>
      </c>
      <c r="BA218" s="617">
        <v>354</v>
      </c>
      <c r="BB218" s="618">
        <v>350</v>
      </c>
      <c r="BC218" s="618">
        <v>350</v>
      </c>
      <c r="BD218" s="618">
        <v>280</v>
      </c>
      <c r="BE218" s="619">
        <v>256</v>
      </c>
      <c r="BF218" s="620">
        <f t="shared" si="274"/>
        <v>0.8</v>
      </c>
      <c r="BG218" s="621">
        <f t="shared" si="275"/>
        <v>0.8</v>
      </c>
      <c r="BH218" s="617">
        <v>456</v>
      </c>
      <c r="BI218" s="618">
        <v>452</v>
      </c>
      <c r="BJ218" s="618">
        <v>452</v>
      </c>
      <c r="BK218" s="618">
        <v>449</v>
      </c>
      <c r="BL218" s="619">
        <v>368</v>
      </c>
      <c r="BM218" s="620">
        <f t="shared" si="276"/>
        <v>0.99336283185840712</v>
      </c>
      <c r="BN218" s="621">
        <f t="shared" si="277"/>
        <v>0.99336283185840712</v>
      </c>
      <c r="BO218" s="617">
        <v>521</v>
      </c>
      <c r="BP218" s="618">
        <v>518</v>
      </c>
      <c r="BQ218" s="618">
        <v>518</v>
      </c>
      <c r="BR218" s="618">
        <v>517</v>
      </c>
      <c r="BS218" s="619">
        <v>400</v>
      </c>
      <c r="BT218" s="620">
        <f t="shared" si="278"/>
        <v>0.99806949806949807</v>
      </c>
      <c r="BU218" s="621">
        <f t="shared" si="279"/>
        <v>0.99806949806949807</v>
      </c>
      <c r="BV218" s="617">
        <v>1185</v>
      </c>
      <c r="BW218" s="618">
        <v>1177</v>
      </c>
      <c r="BX218" s="618">
        <v>1177</v>
      </c>
      <c r="BY218" s="618">
        <v>1176</v>
      </c>
      <c r="BZ218" s="619">
        <v>1068</v>
      </c>
      <c r="CA218" s="620">
        <f t="shared" si="280"/>
        <v>0.99915038232795239</v>
      </c>
      <c r="CB218" s="621">
        <f t="shared" si="281"/>
        <v>0.99915038232795239</v>
      </c>
      <c r="CC218" s="617">
        <v>586</v>
      </c>
      <c r="CD218" s="618">
        <v>585</v>
      </c>
      <c r="CE218" s="618">
        <v>585</v>
      </c>
      <c r="CF218" s="618">
        <v>469</v>
      </c>
      <c r="CG218" s="619">
        <v>468</v>
      </c>
      <c r="CH218" s="620">
        <f t="shared" si="282"/>
        <v>0.80170940170940175</v>
      </c>
      <c r="CI218" s="621">
        <f t="shared" si="283"/>
        <v>0.80170940170940175</v>
      </c>
      <c r="CJ218" s="617">
        <v>510</v>
      </c>
      <c r="CK218" s="618">
        <v>508</v>
      </c>
      <c r="CL218" s="618">
        <v>508</v>
      </c>
      <c r="CM218" s="618">
        <v>413</v>
      </c>
      <c r="CN218" s="619">
        <v>406</v>
      </c>
      <c r="CO218" s="620">
        <f t="shared" si="284"/>
        <v>0.81299212598425197</v>
      </c>
      <c r="CP218" s="762">
        <f t="shared" si="285"/>
        <v>0.81299212598425197</v>
      </c>
      <c r="CQ218" s="620">
        <v>0.99606299212598426</v>
      </c>
      <c r="CR218" s="621">
        <v>0.99606299212598426</v>
      </c>
    </row>
    <row r="219" spans="1:16110" s="4" customFormat="1" x14ac:dyDescent="0.25">
      <c r="A219" s="656" t="s">
        <v>574</v>
      </c>
      <c r="B219" s="546" t="s">
        <v>502</v>
      </c>
      <c r="C219" s="625" t="s">
        <v>199</v>
      </c>
      <c r="D219" s="617">
        <v>271</v>
      </c>
      <c r="E219" s="618">
        <v>271</v>
      </c>
      <c r="F219" s="618">
        <v>271</v>
      </c>
      <c r="G219" s="618">
        <v>271</v>
      </c>
      <c r="H219" s="619">
        <v>271</v>
      </c>
      <c r="I219" s="620">
        <f t="shared" si="262"/>
        <v>1</v>
      </c>
      <c r="J219" s="621">
        <f t="shared" si="263"/>
        <v>1</v>
      </c>
      <c r="K219" s="617">
        <v>223</v>
      </c>
      <c r="L219" s="618">
        <v>223</v>
      </c>
      <c r="M219" s="618">
        <v>223</v>
      </c>
      <c r="N219" s="618">
        <v>223</v>
      </c>
      <c r="O219" s="619">
        <v>200</v>
      </c>
      <c r="P219" s="620">
        <f t="shared" si="264"/>
        <v>1</v>
      </c>
      <c r="Q219" s="621">
        <f t="shared" si="265"/>
        <v>1</v>
      </c>
      <c r="R219" s="617">
        <v>195</v>
      </c>
      <c r="S219" s="618">
        <v>188</v>
      </c>
      <c r="T219" s="618">
        <v>173</v>
      </c>
      <c r="U219" s="618">
        <v>173</v>
      </c>
      <c r="V219" s="619">
        <v>153</v>
      </c>
      <c r="W219" s="620">
        <f t="shared" si="260"/>
        <v>0.92021276595744683</v>
      </c>
      <c r="X219" s="621">
        <f t="shared" si="261"/>
        <v>1</v>
      </c>
      <c r="Y219" s="617">
        <v>189</v>
      </c>
      <c r="Z219" s="618">
        <v>188</v>
      </c>
      <c r="AA219" s="618">
        <v>171</v>
      </c>
      <c r="AB219" s="618">
        <v>170</v>
      </c>
      <c r="AC219" s="619">
        <v>159</v>
      </c>
      <c r="AD219" s="620">
        <f t="shared" si="266"/>
        <v>0.9042553191489362</v>
      </c>
      <c r="AE219" s="621">
        <f t="shared" si="267"/>
        <v>0.99415204678362568</v>
      </c>
      <c r="AF219" s="617">
        <v>183</v>
      </c>
      <c r="AG219" s="618">
        <v>182</v>
      </c>
      <c r="AH219" s="618">
        <v>176</v>
      </c>
      <c r="AI219" s="618">
        <v>176</v>
      </c>
      <c r="AJ219" s="619">
        <v>162</v>
      </c>
      <c r="AK219" s="620">
        <f t="shared" si="268"/>
        <v>0.96703296703296704</v>
      </c>
      <c r="AL219" s="621">
        <f t="shared" si="269"/>
        <v>1</v>
      </c>
      <c r="AM219" s="617">
        <v>148</v>
      </c>
      <c r="AN219" s="618">
        <v>148</v>
      </c>
      <c r="AO219" s="618">
        <v>148</v>
      </c>
      <c r="AP219" s="618">
        <v>148</v>
      </c>
      <c r="AQ219" s="619">
        <v>148</v>
      </c>
      <c r="AR219" s="620">
        <f t="shared" si="270"/>
        <v>1</v>
      </c>
      <c r="AS219" s="621">
        <f t="shared" si="271"/>
        <v>1</v>
      </c>
      <c r="AT219" s="617">
        <v>141</v>
      </c>
      <c r="AU219" s="618">
        <v>140</v>
      </c>
      <c r="AV219" s="618">
        <v>140</v>
      </c>
      <c r="AW219" s="618">
        <v>140</v>
      </c>
      <c r="AX219" s="619">
        <v>137</v>
      </c>
      <c r="AY219" s="620">
        <f t="shared" si="272"/>
        <v>1</v>
      </c>
      <c r="AZ219" s="621">
        <f t="shared" si="273"/>
        <v>1</v>
      </c>
      <c r="BA219" s="617">
        <v>145</v>
      </c>
      <c r="BB219" s="618">
        <v>145</v>
      </c>
      <c r="BC219" s="618">
        <v>145</v>
      </c>
      <c r="BD219" s="618">
        <v>129</v>
      </c>
      <c r="BE219" s="619">
        <v>126</v>
      </c>
      <c r="BF219" s="620">
        <f t="shared" si="274"/>
        <v>0.8896551724137931</v>
      </c>
      <c r="BG219" s="621">
        <f t="shared" si="275"/>
        <v>0.8896551724137931</v>
      </c>
      <c r="BH219" s="617">
        <v>162</v>
      </c>
      <c r="BI219" s="618">
        <v>162</v>
      </c>
      <c r="BJ219" s="618">
        <v>162</v>
      </c>
      <c r="BK219" s="618">
        <v>162</v>
      </c>
      <c r="BL219" s="619">
        <v>162</v>
      </c>
      <c r="BM219" s="620">
        <f t="shared" si="276"/>
        <v>1</v>
      </c>
      <c r="BN219" s="621">
        <f t="shared" si="277"/>
        <v>1</v>
      </c>
      <c r="BO219" s="617">
        <v>130</v>
      </c>
      <c r="BP219" s="618">
        <v>129</v>
      </c>
      <c r="BQ219" s="618">
        <v>128</v>
      </c>
      <c r="BR219" s="618">
        <v>127</v>
      </c>
      <c r="BS219" s="619">
        <v>127</v>
      </c>
      <c r="BT219" s="620">
        <f t="shared" si="278"/>
        <v>0.98449612403100772</v>
      </c>
      <c r="BU219" s="621">
        <f t="shared" si="279"/>
        <v>0.9921875</v>
      </c>
      <c r="BV219" s="617">
        <v>74</v>
      </c>
      <c r="BW219" s="618">
        <v>74</v>
      </c>
      <c r="BX219" s="618">
        <v>72</v>
      </c>
      <c r="BY219" s="618">
        <v>71</v>
      </c>
      <c r="BZ219" s="619">
        <v>71</v>
      </c>
      <c r="CA219" s="620">
        <f t="shared" si="280"/>
        <v>0.95945945945945943</v>
      </c>
      <c r="CB219" s="621">
        <f t="shared" si="281"/>
        <v>0.98611111111111116</v>
      </c>
      <c r="CC219" s="617">
        <v>147</v>
      </c>
      <c r="CD219" s="618">
        <v>146</v>
      </c>
      <c r="CE219" s="618">
        <v>145</v>
      </c>
      <c r="CF219" s="618">
        <v>145</v>
      </c>
      <c r="CG219" s="619">
        <v>142</v>
      </c>
      <c r="CH219" s="620">
        <f t="shared" si="282"/>
        <v>0.99315068493150682</v>
      </c>
      <c r="CI219" s="621">
        <f t="shared" si="283"/>
        <v>1</v>
      </c>
      <c r="CJ219" s="617">
        <v>108</v>
      </c>
      <c r="CK219" s="618">
        <v>108</v>
      </c>
      <c r="CL219" s="618">
        <v>107</v>
      </c>
      <c r="CM219" s="618">
        <v>107</v>
      </c>
      <c r="CN219" s="619">
        <v>101</v>
      </c>
      <c r="CO219" s="620">
        <f t="shared" si="284"/>
        <v>0.9907407407407407</v>
      </c>
      <c r="CP219" s="762">
        <f t="shared" si="285"/>
        <v>1</v>
      </c>
      <c r="CQ219" s="620">
        <v>0.9907407407407407</v>
      </c>
      <c r="CR219" s="621">
        <v>1</v>
      </c>
    </row>
    <row r="220" spans="1:16110" s="4" customFormat="1" x14ac:dyDescent="0.25">
      <c r="A220" s="657" t="s">
        <v>575</v>
      </c>
      <c r="B220" s="546" t="s">
        <v>503</v>
      </c>
      <c r="C220" s="625" t="s">
        <v>199</v>
      </c>
      <c r="D220" s="634">
        <v>161</v>
      </c>
      <c r="E220" s="641">
        <v>161</v>
      </c>
      <c r="F220" s="641">
        <v>135</v>
      </c>
      <c r="G220" s="641">
        <v>135</v>
      </c>
      <c r="H220" s="641">
        <v>106</v>
      </c>
      <c r="I220" s="643">
        <f t="shared" si="262"/>
        <v>0.83850931677018636</v>
      </c>
      <c r="J220" s="644">
        <f t="shared" si="263"/>
        <v>1</v>
      </c>
      <c r="K220" s="634">
        <v>148</v>
      </c>
      <c r="L220" s="641">
        <v>148</v>
      </c>
      <c r="M220" s="641">
        <v>121</v>
      </c>
      <c r="N220" s="641">
        <v>121</v>
      </c>
      <c r="O220" s="641">
        <v>111</v>
      </c>
      <c r="P220" s="643">
        <f t="shared" si="264"/>
        <v>0.81756756756756754</v>
      </c>
      <c r="Q220" s="644">
        <f t="shared" si="265"/>
        <v>1</v>
      </c>
      <c r="R220" s="634">
        <v>121</v>
      </c>
      <c r="S220" s="641">
        <v>118</v>
      </c>
      <c r="T220" s="641">
        <v>104</v>
      </c>
      <c r="U220" s="641">
        <v>104</v>
      </c>
      <c r="V220" s="641">
        <v>101</v>
      </c>
      <c r="W220" s="643">
        <f t="shared" si="260"/>
        <v>0.88135593220338981</v>
      </c>
      <c r="X220" s="644">
        <f t="shared" si="261"/>
        <v>1</v>
      </c>
      <c r="Y220" s="634">
        <v>319</v>
      </c>
      <c r="Z220" s="641">
        <v>310</v>
      </c>
      <c r="AA220" s="641">
        <v>301</v>
      </c>
      <c r="AB220" s="641">
        <v>300</v>
      </c>
      <c r="AC220" s="641">
        <v>261</v>
      </c>
      <c r="AD220" s="643">
        <f t="shared" si="266"/>
        <v>0.967741935483871</v>
      </c>
      <c r="AE220" s="644">
        <f t="shared" si="267"/>
        <v>0.99667774086378735</v>
      </c>
      <c r="AF220" s="634">
        <v>350</v>
      </c>
      <c r="AG220" s="641">
        <v>348</v>
      </c>
      <c r="AH220" s="641">
        <v>327</v>
      </c>
      <c r="AI220" s="641">
        <v>325</v>
      </c>
      <c r="AJ220" s="641">
        <v>314</v>
      </c>
      <c r="AK220" s="643">
        <f t="shared" si="268"/>
        <v>0.93390804597701149</v>
      </c>
      <c r="AL220" s="644">
        <f t="shared" si="269"/>
        <v>0.99388379204892963</v>
      </c>
      <c r="AM220" s="634">
        <v>341</v>
      </c>
      <c r="AN220" s="641">
        <v>336</v>
      </c>
      <c r="AO220" s="641">
        <v>311</v>
      </c>
      <c r="AP220" s="641">
        <v>304</v>
      </c>
      <c r="AQ220" s="641">
        <v>275</v>
      </c>
      <c r="AR220" s="643">
        <f t="shared" si="270"/>
        <v>0.90476190476190477</v>
      </c>
      <c r="AS220" s="644">
        <f t="shared" si="271"/>
        <v>0.977491961414791</v>
      </c>
      <c r="AT220" s="634">
        <v>341</v>
      </c>
      <c r="AU220" s="641">
        <v>340</v>
      </c>
      <c r="AV220" s="641">
        <v>315</v>
      </c>
      <c r="AW220" s="641">
        <v>315</v>
      </c>
      <c r="AX220" s="641">
        <v>280</v>
      </c>
      <c r="AY220" s="643">
        <f t="shared" si="272"/>
        <v>0.92647058823529416</v>
      </c>
      <c r="AZ220" s="644">
        <f t="shared" si="273"/>
        <v>1</v>
      </c>
      <c r="BA220" s="634">
        <v>294</v>
      </c>
      <c r="BB220" s="641">
        <v>290</v>
      </c>
      <c r="BC220" s="641">
        <v>269</v>
      </c>
      <c r="BD220" s="641">
        <v>268</v>
      </c>
      <c r="BE220" s="641">
        <v>228</v>
      </c>
      <c r="BF220" s="643">
        <f t="shared" si="274"/>
        <v>0.92413793103448272</v>
      </c>
      <c r="BG220" s="644">
        <f t="shared" si="275"/>
        <v>0.99628252788104088</v>
      </c>
      <c r="BH220" s="634">
        <v>317</v>
      </c>
      <c r="BI220" s="641">
        <v>317</v>
      </c>
      <c r="BJ220" s="641">
        <v>304</v>
      </c>
      <c r="BK220" s="641">
        <v>302</v>
      </c>
      <c r="BL220" s="641">
        <v>272</v>
      </c>
      <c r="BM220" s="643">
        <f t="shared" si="276"/>
        <v>0.95268138801261826</v>
      </c>
      <c r="BN220" s="644">
        <f t="shared" si="277"/>
        <v>0.99342105263157898</v>
      </c>
      <c r="BO220" s="634">
        <v>253</v>
      </c>
      <c r="BP220" s="641">
        <v>250</v>
      </c>
      <c r="BQ220" s="641">
        <v>249</v>
      </c>
      <c r="BR220" s="641">
        <v>247</v>
      </c>
      <c r="BS220" s="641">
        <v>223</v>
      </c>
      <c r="BT220" s="643">
        <f t="shared" si="278"/>
        <v>0.98799999999999999</v>
      </c>
      <c r="BU220" s="644">
        <f t="shared" si="279"/>
        <v>0.99196787148594379</v>
      </c>
      <c r="BV220" s="634">
        <v>204</v>
      </c>
      <c r="BW220" s="641">
        <v>201</v>
      </c>
      <c r="BX220" s="641">
        <v>201</v>
      </c>
      <c r="BY220" s="641">
        <v>201</v>
      </c>
      <c r="BZ220" s="641">
        <v>197</v>
      </c>
      <c r="CA220" s="643">
        <f t="shared" si="280"/>
        <v>1</v>
      </c>
      <c r="CB220" s="644">
        <f t="shared" si="281"/>
        <v>1</v>
      </c>
      <c r="CC220" s="634">
        <v>332</v>
      </c>
      <c r="CD220" s="641">
        <v>330</v>
      </c>
      <c r="CE220" s="641">
        <v>330</v>
      </c>
      <c r="CF220" s="641">
        <v>330</v>
      </c>
      <c r="CG220" s="641">
        <v>234</v>
      </c>
      <c r="CH220" s="643">
        <f t="shared" si="282"/>
        <v>1</v>
      </c>
      <c r="CI220" s="644">
        <f t="shared" si="283"/>
        <v>1</v>
      </c>
      <c r="CJ220" s="634">
        <v>651</v>
      </c>
      <c r="CK220" s="641">
        <v>607</v>
      </c>
      <c r="CL220" s="641">
        <v>548</v>
      </c>
      <c r="CM220" s="641">
        <v>520</v>
      </c>
      <c r="CN220" s="641">
        <v>390</v>
      </c>
      <c r="CO220" s="643">
        <f t="shared" si="284"/>
        <v>0.85667215815485998</v>
      </c>
      <c r="CP220" s="643">
        <f t="shared" si="285"/>
        <v>0.94890510948905105</v>
      </c>
      <c r="CQ220" s="643">
        <v>0.86326194398682043</v>
      </c>
      <c r="CR220" s="644">
        <v>0.95620437956204385</v>
      </c>
    </row>
    <row r="221" spans="1:16110" s="4" customFormat="1" x14ac:dyDescent="0.25">
      <c r="A221" s="657" t="s">
        <v>504</v>
      </c>
      <c r="B221" s="546" t="s">
        <v>505</v>
      </c>
      <c r="C221" s="625" t="s">
        <v>199</v>
      </c>
      <c r="D221" s="634">
        <v>79</v>
      </c>
      <c r="E221" s="641">
        <v>79</v>
      </c>
      <c r="F221" s="641">
        <v>79</v>
      </c>
      <c r="G221" s="641">
        <v>73</v>
      </c>
      <c r="H221" s="641">
        <v>65</v>
      </c>
      <c r="I221" s="643">
        <f t="shared" si="262"/>
        <v>0.92405063291139244</v>
      </c>
      <c r="J221" s="644">
        <f t="shared" si="263"/>
        <v>0.92405063291139244</v>
      </c>
      <c r="K221" s="634">
        <v>225</v>
      </c>
      <c r="L221" s="641">
        <v>223</v>
      </c>
      <c r="M221" s="641">
        <v>173</v>
      </c>
      <c r="N221" s="641">
        <v>173</v>
      </c>
      <c r="O221" s="641">
        <v>150</v>
      </c>
      <c r="P221" s="643">
        <f t="shared" si="264"/>
        <v>0.77578475336322872</v>
      </c>
      <c r="Q221" s="644">
        <f t="shared" si="265"/>
        <v>1</v>
      </c>
      <c r="R221" s="634">
        <v>257</v>
      </c>
      <c r="S221" s="641">
        <v>255</v>
      </c>
      <c r="T221" s="641">
        <v>255</v>
      </c>
      <c r="U221" s="641">
        <v>182</v>
      </c>
      <c r="V221" s="641">
        <v>142</v>
      </c>
      <c r="W221" s="643">
        <f t="shared" si="260"/>
        <v>0.71372549019607845</v>
      </c>
      <c r="X221" s="644">
        <f t="shared" si="261"/>
        <v>0.71372549019607845</v>
      </c>
      <c r="Y221" s="634">
        <v>154</v>
      </c>
      <c r="Z221" s="641">
        <v>153</v>
      </c>
      <c r="AA221" s="641">
        <v>125</v>
      </c>
      <c r="AB221" s="641">
        <v>125</v>
      </c>
      <c r="AC221" s="641">
        <v>114</v>
      </c>
      <c r="AD221" s="643">
        <f t="shared" si="266"/>
        <v>0.81699346405228757</v>
      </c>
      <c r="AE221" s="644">
        <f t="shared" si="267"/>
        <v>1</v>
      </c>
      <c r="AF221" s="634">
        <v>99</v>
      </c>
      <c r="AG221" s="641">
        <v>95</v>
      </c>
      <c r="AH221" s="641">
        <v>95</v>
      </c>
      <c r="AI221" s="641">
        <v>85</v>
      </c>
      <c r="AJ221" s="641">
        <v>74</v>
      </c>
      <c r="AK221" s="643">
        <f t="shared" si="268"/>
        <v>0.89473684210526316</v>
      </c>
      <c r="AL221" s="644">
        <f t="shared" si="269"/>
        <v>0.89473684210526316</v>
      </c>
      <c r="AM221" s="634">
        <v>123</v>
      </c>
      <c r="AN221" s="641">
        <v>122</v>
      </c>
      <c r="AO221" s="641">
        <v>122</v>
      </c>
      <c r="AP221" s="641">
        <v>100</v>
      </c>
      <c r="AQ221" s="641">
        <v>89</v>
      </c>
      <c r="AR221" s="643">
        <f t="shared" si="270"/>
        <v>0.81967213114754101</v>
      </c>
      <c r="AS221" s="644">
        <f t="shared" si="271"/>
        <v>0.81967213114754101</v>
      </c>
      <c r="AT221" s="634">
        <v>103</v>
      </c>
      <c r="AU221" s="641">
        <v>100</v>
      </c>
      <c r="AV221" s="641">
        <v>100</v>
      </c>
      <c r="AW221" s="641">
        <v>81</v>
      </c>
      <c r="AX221" s="641">
        <v>63</v>
      </c>
      <c r="AY221" s="643">
        <f t="shared" si="272"/>
        <v>0.81</v>
      </c>
      <c r="AZ221" s="644">
        <f t="shared" si="273"/>
        <v>0.81</v>
      </c>
      <c r="BA221" s="634">
        <v>51</v>
      </c>
      <c r="BB221" s="641">
        <v>51</v>
      </c>
      <c r="BC221" s="641">
        <v>51</v>
      </c>
      <c r="BD221" s="641">
        <v>42</v>
      </c>
      <c r="BE221" s="641">
        <v>37</v>
      </c>
      <c r="BF221" s="643">
        <f t="shared" si="274"/>
        <v>0.82352941176470584</v>
      </c>
      <c r="BG221" s="644">
        <f t="shared" si="275"/>
        <v>0.82352941176470584</v>
      </c>
      <c r="BH221" s="634">
        <v>25</v>
      </c>
      <c r="BI221" s="641">
        <v>25</v>
      </c>
      <c r="BJ221" s="641">
        <v>25</v>
      </c>
      <c r="BK221" s="641">
        <v>14</v>
      </c>
      <c r="BL221" s="641">
        <v>10</v>
      </c>
      <c r="BM221" s="643">
        <f t="shared" si="276"/>
        <v>0.56000000000000005</v>
      </c>
      <c r="BN221" s="644">
        <f t="shared" si="277"/>
        <v>0.56000000000000005</v>
      </c>
      <c r="BO221" s="634">
        <v>620</v>
      </c>
      <c r="BP221" s="641">
        <v>591</v>
      </c>
      <c r="BQ221" s="641">
        <v>591</v>
      </c>
      <c r="BR221" s="641">
        <v>514</v>
      </c>
      <c r="BS221" s="641">
        <v>467</v>
      </c>
      <c r="BT221" s="643">
        <f t="shared" si="278"/>
        <v>0.8697123519458545</v>
      </c>
      <c r="BU221" s="644">
        <f t="shared" si="279"/>
        <v>0.8697123519458545</v>
      </c>
      <c r="BV221" s="634" t="s">
        <v>67</v>
      </c>
      <c r="BW221" s="641" t="s">
        <v>67</v>
      </c>
      <c r="BX221" s="641" t="s">
        <v>67</v>
      </c>
      <c r="BY221" s="641" t="s">
        <v>67</v>
      </c>
      <c r="BZ221" s="641" t="s">
        <v>67</v>
      </c>
      <c r="CA221" s="643" t="s">
        <v>67</v>
      </c>
      <c r="CB221" s="644" t="s">
        <v>67</v>
      </c>
      <c r="CC221" s="617" t="s">
        <v>67</v>
      </c>
      <c r="CD221" s="618" t="s">
        <v>67</v>
      </c>
      <c r="CE221" s="618" t="s">
        <v>67</v>
      </c>
      <c r="CF221" s="618" t="s">
        <v>67</v>
      </c>
      <c r="CG221" s="619" t="s">
        <v>67</v>
      </c>
      <c r="CH221" s="643" t="s">
        <v>67</v>
      </c>
      <c r="CI221" s="644" t="s">
        <v>67</v>
      </c>
      <c r="CJ221" s="617" t="s">
        <v>67</v>
      </c>
      <c r="CK221" s="618" t="s">
        <v>67</v>
      </c>
      <c r="CL221" s="618" t="s">
        <v>67</v>
      </c>
      <c r="CM221" s="618" t="s">
        <v>67</v>
      </c>
      <c r="CN221" s="619" t="s">
        <v>67</v>
      </c>
      <c r="CO221" s="643" t="s">
        <v>67</v>
      </c>
      <c r="CP221" s="762" t="s">
        <v>67</v>
      </c>
      <c r="CQ221" s="643" t="s">
        <v>67</v>
      </c>
      <c r="CR221" s="644" t="s">
        <v>67</v>
      </c>
    </row>
    <row r="222" spans="1:16110" s="4" customFormat="1" ht="38.25" x14ac:dyDescent="0.25">
      <c r="A222" s="656" t="s">
        <v>506</v>
      </c>
      <c r="B222" s="546" t="s">
        <v>507</v>
      </c>
      <c r="C222" s="625" t="s">
        <v>199</v>
      </c>
      <c r="D222" s="617">
        <v>30</v>
      </c>
      <c r="E222" s="618">
        <v>29</v>
      </c>
      <c r="F222" s="618">
        <v>22</v>
      </c>
      <c r="G222" s="618">
        <v>22</v>
      </c>
      <c r="H222" s="619">
        <v>22</v>
      </c>
      <c r="I222" s="620">
        <f t="shared" si="262"/>
        <v>0.75862068965517238</v>
      </c>
      <c r="J222" s="621">
        <f t="shared" si="263"/>
        <v>1</v>
      </c>
      <c r="K222" s="617">
        <v>2</v>
      </c>
      <c r="L222" s="618">
        <v>2</v>
      </c>
      <c r="M222" s="618">
        <v>2</v>
      </c>
      <c r="N222" s="618">
        <v>2</v>
      </c>
      <c r="O222" s="619">
        <v>2</v>
      </c>
      <c r="P222" s="620">
        <f t="shared" si="264"/>
        <v>1</v>
      </c>
      <c r="Q222" s="621">
        <f t="shared" si="265"/>
        <v>1</v>
      </c>
      <c r="R222" s="617">
        <v>14</v>
      </c>
      <c r="S222" s="618">
        <v>14</v>
      </c>
      <c r="T222" s="618">
        <v>11</v>
      </c>
      <c r="U222" s="618">
        <v>11</v>
      </c>
      <c r="V222" s="619">
        <v>7</v>
      </c>
      <c r="W222" s="620">
        <f t="shared" si="260"/>
        <v>0.7857142857142857</v>
      </c>
      <c r="X222" s="621">
        <f t="shared" si="261"/>
        <v>1</v>
      </c>
      <c r="Y222" s="617" t="s">
        <v>67</v>
      </c>
      <c r="Z222" s="618" t="s">
        <v>67</v>
      </c>
      <c r="AA222" s="618" t="s">
        <v>67</v>
      </c>
      <c r="AB222" s="618" t="s">
        <v>67</v>
      </c>
      <c r="AC222" s="619" t="s">
        <v>67</v>
      </c>
      <c r="AD222" s="620" t="s">
        <v>67</v>
      </c>
      <c r="AE222" s="621" t="s">
        <v>67</v>
      </c>
      <c r="AF222" s="617" t="s">
        <v>67</v>
      </c>
      <c r="AG222" s="618" t="s">
        <v>67</v>
      </c>
      <c r="AH222" s="618" t="s">
        <v>67</v>
      </c>
      <c r="AI222" s="618" t="s">
        <v>67</v>
      </c>
      <c r="AJ222" s="619" t="s">
        <v>67</v>
      </c>
      <c r="AK222" s="620" t="s">
        <v>67</v>
      </c>
      <c r="AL222" s="621" t="s">
        <v>67</v>
      </c>
      <c r="AM222" s="617" t="s">
        <v>67</v>
      </c>
      <c r="AN222" s="618" t="s">
        <v>67</v>
      </c>
      <c r="AO222" s="618" t="s">
        <v>67</v>
      </c>
      <c r="AP222" s="618" t="s">
        <v>67</v>
      </c>
      <c r="AQ222" s="619" t="s">
        <v>67</v>
      </c>
      <c r="AR222" s="620" t="s">
        <v>67</v>
      </c>
      <c r="AS222" s="621" t="s">
        <v>67</v>
      </c>
      <c r="AT222" s="617" t="s">
        <v>67</v>
      </c>
      <c r="AU222" s="618" t="s">
        <v>67</v>
      </c>
      <c r="AV222" s="618" t="s">
        <v>67</v>
      </c>
      <c r="AW222" s="618" t="s">
        <v>67</v>
      </c>
      <c r="AX222" s="619" t="s">
        <v>67</v>
      </c>
      <c r="AY222" s="620" t="s">
        <v>67</v>
      </c>
      <c r="AZ222" s="621" t="s">
        <v>67</v>
      </c>
      <c r="BA222" s="617" t="s">
        <v>67</v>
      </c>
      <c r="BB222" s="618" t="s">
        <v>67</v>
      </c>
      <c r="BC222" s="618" t="s">
        <v>67</v>
      </c>
      <c r="BD222" s="618" t="s">
        <v>67</v>
      </c>
      <c r="BE222" s="619" t="s">
        <v>67</v>
      </c>
      <c r="BF222" s="620" t="s">
        <v>67</v>
      </c>
      <c r="BG222" s="621" t="s">
        <v>67</v>
      </c>
      <c r="BH222" s="617" t="s">
        <v>67</v>
      </c>
      <c r="BI222" s="618" t="s">
        <v>67</v>
      </c>
      <c r="BJ222" s="618" t="s">
        <v>67</v>
      </c>
      <c r="BK222" s="618" t="s">
        <v>67</v>
      </c>
      <c r="BL222" s="619" t="s">
        <v>67</v>
      </c>
      <c r="BM222" s="620" t="s">
        <v>67</v>
      </c>
      <c r="BN222" s="621" t="s">
        <v>67</v>
      </c>
      <c r="BO222" s="617" t="s">
        <v>67</v>
      </c>
      <c r="BP222" s="618" t="s">
        <v>67</v>
      </c>
      <c r="BQ222" s="618" t="s">
        <v>67</v>
      </c>
      <c r="BR222" s="618" t="s">
        <v>67</v>
      </c>
      <c r="BS222" s="619" t="s">
        <v>67</v>
      </c>
      <c r="BT222" s="620" t="s">
        <v>67</v>
      </c>
      <c r="BU222" s="621" t="s">
        <v>67</v>
      </c>
      <c r="BV222" s="617" t="s">
        <v>67</v>
      </c>
      <c r="BW222" s="618" t="s">
        <v>67</v>
      </c>
      <c r="BX222" s="618" t="s">
        <v>67</v>
      </c>
      <c r="BY222" s="618" t="s">
        <v>67</v>
      </c>
      <c r="BZ222" s="619" t="s">
        <v>67</v>
      </c>
      <c r="CA222" s="620" t="s">
        <v>67</v>
      </c>
      <c r="CB222" s="621" t="s">
        <v>67</v>
      </c>
      <c r="CC222" s="617" t="s">
        <v>67</v>
      </c>
      <c r="CD222" s="618" t="s">
        <v>67</v>
      </c>
      <c r="CE222" s="618" t="s">
        <v>67</v>
      </c>
      <c r="CF222" s="618" t="s">
        <v>67</v>
      </c>
      <c r="CG222" s="619" t="s">
        <v>67</v>
      </c>
      <c r="CH222" s="620" t="s">
        <v>67</v>
      </c>
      <c r="CI222" s="621" t="s">
        <v>67</v>
      </c>
      <c r="CJ222" s="617" t="s">
        <v>67</v>
      </c>
      <c r="CK222" s="618" t="s">
        <v>67</v>
      </c>
      <c r="CL222" s="618" t="s">
        <v>67</v>
      </c>
      <c r="CM222" s="618" t="s">
        <v>67</v>
      </c>
      <c r="CN222" s="619" t="s">
        <v>67</v>
      </c>
      <c r="CO222" s="620" t="s">
        <v>67</v>
      </c>
      <c r="CP222" s="762" t="s">
        <v>67</v>
      </c>
      <c r="CQ222" s="620" t="s">
        <v>67</v>
      </c>
      <c r="CR222" s="621" t="s">
        <v>67</v>
      </c>
    </row>
    <row r="223" spans="1:16110" s="4" customFormat="1" ht="25.5" x14ac:dyDescent="0.25">
      <c r="A223" s="656" t="s">
        <v>508</v>
      </c>
      <c r="B223" s="546" t="s">
        <v>509</v>
      </c>
      <c r="C223" s="625" t="s">
        <v>199</v>
      </c>
      <c r="D223" s="617">
        <v>123</v>
      </c>
      <c r="E223" s="618">
        <v>123</v>
      </c>
      <c r="F223" s="618">
        <v>123</v>
      </c>
      <c r="G223" s="618">
        <v>84</v>
      </c>
      <c r="H223" s="619">
        <v>84</v>
      </c>
      <c r="I223" s="620">
        <f t="shared" si="262"/>
        <v>0.68292682926829273</v>
      </c>
      <c r="J223" s="621">
        <f t="shared" si="263"/>
        <v>0.68292682926829273</v>
      </c>
      <c r="K223" s="617">
        <v>96</v>
      </c>
      <c r="L223" s="618">
        <v>96</v>
      </c>
      <c r="M223" s="618">
        <v>96</v>
      </c>
      <c r="N223" s="618">
        <v>70</v>
      </c>
      <c r="O223" s="619">
        <v>70</v>
      </c>
      <c r="P223" s="620">
        <f t="shared" si="264"/>
        <v>0.72916666666666663</v>
      </c>
      <c r="Q223" s="621">
        <f t="shared" si="265"/>
        <v>0.72916666666666663</v>
      </c>
      <c r="R223" s="617">
        <v>77</v>
      </c>
      <c r="S223" s="618">
        <v>72</v>
      </c>
      <c r="T223" s="618">
        <v>67</v>
      </c>
      <c r="U223" s="618">
        <v>59</v>
      </c>
      <c r="V223" s="619">
        <v>59</v>
      </c>
      <c r="W223" s="620">
        <f t="shared" si="260"/>
        <v>0.81944444444444442</v>
      </c>
      <c r="X223" s="621">
        <f t="shared" si="261"/>
        <v>0.88059701492537312</v>
      </c>
      <c r="Y223" s="617">
        <v>74</v>
      </c>
      <c r="Z223" s="618">
        <v>71</v>
      </c>
      <c r="AA223" s="618">
        <v>57</v>
      </c>
      <c r="AB223" s="618">
        <v>52</v>
      </c>
      <c r="AC223" s="619">
        <v>52</v>
      </c>
      <c r="AD223" s="620">
        <f>AB223/Z223</f>
        <v>0.73239436619718312</v>
      </c>
      <c r="AE223" s="621">
        <f>AB223/AA223</f>
        <v>0.91228070175438591</v>
      </c>
      <c r="AF223" s="617">
        <v>67</v>
      </c>
      <c r="AG223" s="618">
        <v>66</v>
      </c>
      <c r="AH223" s="618">
        <v>56</v>
      </c>
      <c r="AI223" s="618">
        <v>55</v>
      </c>
      <c r="AJ223" s="619">
        <v>49</v>
      </c>
      <c r="AK223" s="620">
        <f>AI223/AG223</f>
        <v>0.83333333333333337</v>
      </c>
      <c r="AL223" s="621">
        <f>AI223/AH223</f>
        <v>0.9821428571428571</v>
      </c>
      <c r="AM223" s="617">
        <v>35</v>
      </c>
      <c r="AN223" s="618">
        <v>35</v>
      </c>
      <c r="AO223" s="618">
        <v>33</v>
      </c>
      <c r="AP223" s="618">
        <v>31</v>
      </c>
      <c r="AQ223" s="619">
        <v>31</v>
      </c>
      <c r="AR223" s="620">
        <f>AP223/AN223</f>
        <v>0.88571428571428568</v>
      </c>
      <c r="AS223" s="621">
        <f>AP223/AO223</f>
        <v>0.93939393939393945</v>
      </c>
      <c r="AT223" s="617">
        <v>42</v>
      </c>
      <c r="AU223" s="618">
        <v>42</v>
      </c>
      <c r="AV223" s="618">
        <v>42</v>
      </c>
      <c r="AW223" s="618">
        <v>42</v>
      </c>
      <c r="AX223" s="619">
        <v>39</v>
      </c>
      <c r="AY223" s="620">
        <f>AW223/AU223</f>
        <v>1</v>
      </c>
      <c r="AZ223" s="621">
        <f>AW223/AV223</f>
        <v>1</v>
      </c>
      <c r="BA223" s="617">
        <v>44</v>
      </c>
      <c r="BB223" s="618">
        <v>44</v>
      </c>
      <c r="BC223" s="618">
        <v>42</v>
      </c>
      <c r="BD223" s="618">
        <v>42</v>
      </c>
      <c r="BE223" s="619">
        <v>38</v>
      </c>
      <c r="BF223" s="620">
        <f>BD223/BB223</f>
        <v>0.95454545454545459</v>
      </c>
      <c r="BG223" s="621">
        <f>BD223/BC223</f>
        <v>1</v>
      </c>
      <c r="BH223" s="617">
        <v>41</v>
      </c>
      <c r="BI223" s="618">
        <v>41</v>
      </c>
      <c r="BJ223" s="618">
        <v>34</v>
      </c>
      <c r="BK223" s="618">
        <v>34</v>
      </c>
      <c r="BL223" s="619">
        <v>32</v>
      </c>
      <c r="BM223" s="620">
        <f>BK223/BI223</f>
        <v>0.82926829268292679</v>
      </c>
      <c r="BN223" s="621">
        <f>BK223/BJ223</f>
        <v>1</v>
      </c>
      <c r="BO223" s="617" t="s">
        <v>67</v>
      </c>
      <c r="BP223" s="618" t="s">
        <v>67</v>
      </c>
      <c r="BQ223" s="618" t="s">
        <v>67</v>
      </c>
      <c r="BR223" s="618" t="s">
        <v>67</v>
      </c>
      <c r="BS223" s="619" t="s">
        <v>67</v>
      </c>
      <c r="BT223" s="620" t="s">
        <v>67</v>
      </c>
      <c r="BU223" s="621" t="s">
        <v>67</v>
      </c>
      <c r="BV223" s="617" t="s">
        <v>67</v>
      </c>
      <c r="BW223" s="618" t="s">
        <v>67</v>
      </c>
      <c r="BX223" s="618" t="s">
        <v>67</v>
      </c>
      <c r="BY223" s="618" t="s">
        <v>67</v>
      </c>
      <c r="BZ223" s="619" t="s">
        <v>67</v>
      </c>
      <c r="CA223" s="620" t="s">
        <v>67</v>
      </c>
      <c r="CB223" s="621" t="s">
        <v>67</v>
      </c>
      <c r="CC223" s="617" t="s">
        <v>67</v>
      </c>
      <c r="CD223" s="618" t="s">
        <v>67</v>
      </c>
      <c r="CE223" s="618" t="s">
        <v>67</v>
      </c>
      <c r="CF223" s="618" t="s">
        <v>67</v>
      </c>
      <c r="CG223" s="619" t="s">
        <v>67</v>
      </c>
      <c r="CH223" s="620" t="s">
        <v>67</v>
      </c>
      <c r="CI223" s="621" t="s">
        <v>67</v>
      </c>
      <c r="CJ223" s="617" t="s">
        <v>67</v>
      </c>
      <c r="CK223" s="618" t="s">
        <v>67</v>
      </c>
      <c r="CL223" s="618" t="s">
        <v>67</v>
      </c>
      <c r="CM223" s="618" t="s">
        <v>67</v>
      </c>
      <c r="CN223" s="619" t="s">
        <v>67</v>
      </c>
      <c r="CO223" s="620" t="s">
        <v>67</v>
      </c>
      <c r="CP223" s="762" t="s">
        <v>67</v>
      </c>
      <c r="CQ223" s="620" t="s">
        <v>67</v>
      </c>
      <c r="CR223" s="621" t="s">
        <v>67</v>
      </c>
      <c r="CS223" s="627"/>
      <c r="CT223" s="627"/>
      <c r="CU223" s="627"/>
      <c r="CV223" s="627"/>
      <c r="CW223" s="627"/>
      <c r="CX223" s="627"/>
      <c r="CY223" s="627"/>
      <c r="CZ223" s="627"/>
      <c r="DA223" s="627"/>
      <c r="DB223" s="627"/>
      <c r="DC223" s="627"/>
      <c r="DD223" s="627"/>
      <c r="DE223" s="627"/>
      <c r="DF223" s="627"/>
      <c r="DG223" s="627"/>
      <c r="DH223" s="627"/>
      <c r="DI223" s="627"/>
      <c r="DJ223" s="627"/>
      <c r="DK223" s="627"/>
      <c r="DL223" s="627"/>
      <c r="DM223" s="627"/>
      <c r="DN223" s="627"/>
      <c r="DO223" s="627"/>
      <c r="DP223" s="627"/>
      <c r="DQ223" s="627"/>
      <c r="DR223" s="627"/>
      <c r="DS223" s="627"/>
      <c r="DT223" s="627"/>
      <c r="DU223" s="627"/>
      <c r="DV223" s="627"/>
      <c r="DW223" s="627"/>
      <c r="DX223" s="627"/>
      <c r="DY223" s="627"/>
      <c r="DZ223" s="627"/>
      <c r="EA223" s="627"/>
      <c r="EB223" s="627"/>
      <c r="EC223" s="627"/>
      <c r="ED223" s="627"/>
      <c r="EE223" s="627"/>
      <c r="EF223" s="627"/>
      <c r="EG223" s="627"/>
      <c r="EH223" s="627"/>
      <c r="EI223" s="627"/>
      <c r="EJ223" s="627"/>
      <c r="EK223" s="627"/>
      <c r="EL223" s="627"/>
      <c r="EM223" s="627"/>
      <c r="EN223" s="627"/>
      <c r="EO223" s="627"/>
      <c r="EP223" s="627"/>
      <c r="EQ223" s="627"/>
      <c r="ER223" s="627"/>
      <c r="ES223" s="627"/>
      <c r="ET223" s="627"/>
      <c r="EU223" s="627"/>
      <c r="EV223" s="627"/>
      <c r="EW223" s="627"/>
      <c r="EX223" s="627"/>
      <c r="EY223" s="627"/>
      <c r="EZ223" s="627"/>
      <c r="FA223" s="627"/>
      <c r="FB223" s="627"/>
      <c r="FC223" s="627"/>
      <c r="FD223" s="627"/>
      <c r="FE223" s="627"/>
      <c r="FF223" s="627"/>
      <c r="FG223" s="627"/>
      <c r="FH223" s="627"/>
      <c r="FI223" s="627"/>
      <c r="FJ223" s="627"/>
      <c r="FK223" s="627"/>
      <c r="FL223" s="627"/>
      <c r="FM223" s="627"/>
      <c r="FN223" s="627"/>
      <c r="FO223" s="627"/>
      <c r="FP223" s="627"/>
      <c r="FQ223" s="627"/>
      <c r="FR223" s="627"/>
      <c r="FS223" s="627"/>
      <c r="FT223" s="627"/>
      <c r="FU223" s="627"/>
      <c r="FV223" s="627"/>
      <c r="FW223" s="627"/>
      <c r="FX223" s="627"/>
      <c r="FY223" s="627"/>
      <c r="FZ223" s="627"/>
      <c r="GA223" s="627"/>
      <c r="GB223" s="627"/>
      <c r="GC223" s="627"/>
      <c r="GD223" s="627"/>
      <c r="GE223" s="627"/>
      <c r="GF223" s="627"/>
      <c r="GG223" s="627"/>
      <c r="GH223" s="627"/>
      <c r="GI223" s="627"/>
      <c r="GJ223" s="627"/>
      <c r="GK223" s="627"/>
      <c r="GL223" s="627"/>
      <c r="GM223" s="627"/>
      <c r="GN223" s="627"/>
      <c r="GO223" s="627"/>
      <c r="GP223" s="627"/>
      <c r="GQ223" s="627"/>
      <c r="GR223" s="627"/>
      <c r="GS223" s="627"/>
      <c r="GT223" s="627"/>
      <c r="GU223" s="627"/>
      <c r="GV223" s="627"/>
      <c r="GW223" s="627"/>
      <c r="GX223" s="627"/>
      <c r="GY223" s="627"/>
      <c r="GZ223" s="627"/>
      <c r="HA223" s="627"/>
      <c r="HB223" s="627"/>
      <c r="HC223" s="627"/>
      <c r="HD223" s="627"/>
      <c r="HE223" s="627"/>
      <c r="HF223" s="627"/>
      <c r="HG223" s="627"/>
      <c r="HH223" s="627"/>
      <c r="HI223" s="627"/>
      <c r="HJ223" s="627"/>
      <c r="HK223" s="627"/>
      <c r="HL223" s="627"/>
      <c r="HM223" s="627"/>
      <c r="HN223" s="627"/>
      <c r="HO223" s="627"/>
      <c r="HP223" s="627"/>
      <c r="HQ223" s="627"/>
      <c r="HR223" s="627"/>
      <c r="HS223" s="627"/>
      <c r="HT223" s="627"/>
      <c r="HU223" s="627"/>
      <c r="HV223" s="627"/>
      <c r="HW223" s="627"/>
      <c r="HX223" s="627"/>
      <c r="HY223" s="627"/>
      <c r="HZ223" s="627"/>
      <c r="IA223" s="627"/>
      <c r="IB223" s="627"/>
      <c r="IC223" s="627"/>
      <c r="ID223" s="627"/>
      <c r="IE223" s="627"/>
      <c r="IF223" s="627"/>
      <c r="IG223" s="627"/>
      <c r="IH223" s="627"/>
      <c r="II223" s="627"/>
      <c r="IJ223" s="627"/>
      <c r="IK223" s="627"/>
      <c r="IL223" s="627"/>
      <c r="IM223" s="627"/>
      <c r="IN223" s="627"/>
      <c r="IO223" s="627"/>
      <c r="IP223" s="627"/>
      <c r="IQ223" s="627"/>
      <c r="IR223" s="627"/>
      <c r="IS223" s="627"/>
      <c r="IT223" s="627"/>
      <c r="IU223" s="627"/>
      <c r="IV223" s="627"/>
      <c r="IW223" s="627"/>
      <c r="IX223" s="627"/>
      <c r="IY223" s="627"/>
      <c r="IZ223" s="627"/>
      <c r="JA223" s="627"/>
      <c r="JB223" s="627"/>
      <c r="JC223" s="627"/>
      <c r="JD223" s="627"/>
      <c r="JE223" s="627"/>
      <c r="JF223" s="627"/>
      <c r="JG223" s="627"/>
      <c r="JH223" s="627"/>
      <c r="JI223" s="627"/>
      <c r="JJ223" s="627"/>
      <c r="JK223" s="627"/>
      <c r="JL223" s="627"/>
      <c r="JM223" s="627"/>
      <c r="JN223" s="627"/>
      <c r="JO223" s="627"/>
      <c r="JP223" s="627"/>
      <c r="JQ223" s="627"/>
      <c r="JR223" s="627"/>
      <c r="JS223" s="627"/>
      <c r="JT223" s="627"/>
      <c r="JU223" s="627"/>
      <c r="JV223" s="627"/>
      <c r="JW223" s="627"/>
      <c r="JX223" s="627"/>
      <c r="JY223" s="627"/>
      <c r="JZ223" s="627"/>
      <c r="KA223" s="627"/>
      <c r="KB223" s="627"/>
      <c r="KC223" s="627"/>
      <c r="KD223" s="627"/>
      <c r="KE223" s="627"/>
      <c r="KF223" s="627"/>
      <c r="KG223" s="627"/>
      <c r="KH223" s="627"/>
      <c r="KI223" s="627"/>
      <c r="KJ223" s="627"/>
      <c r="KK223" s="627"/>
      <c r="KL223" s="627"/>
      <c r="KM223" s="627"/>
      <c r="KN223" s="627"/>
      <c r="KO223" s="627"/>
      <c r="KP223" s="627"/>
      <c r="KQ223" s="627"/>
      <c r="KR223" s="627"/>
      <c r="KS223" s="627"/>
      <c r="KT223" s="627"/>
      <c r="KU223" s="627"/>
      <c r="KV223" s="627"/>
      <c r="KW223" s="627"/>
      <c r="KX223" s="627"/>
      <c r="KY223" s="627"/>
      <c r="KZ223" s="627"/>
      <c r="LA223" s="627"/>
      <c r="LB223" s="627"/>
      <c r="LC223" s="627"/>
      <c r="LD223" s="627"/>
      <c r="LE223" s="627"/>
      <c r="LF223" s="627"/>
      <c r="LG223" s="627"/>
      <c r="LH223" s="627"/>
      <c r="LI223" s="627"/>
      <c r="LJ223" s="627"/>
      <c r="LK223" s="627"/>
      <c r="LL223" s="627"/>
      <c r="LM223" s="627"/>
      <c r="LN223" s="627"/>
      <c r="LO223" s="627"/>
      <c r="LP223" s="627"/>
      <c r="LQ223" s="627"/>
      <c r="LR223" s="627"/>
      <c r="LS223" s="627"/>
      <c r="LT223" s="627"/>
      <c r="LU223" s="627"/>
      <c r="LV223" s="627"/>
      <c r="LW223" s="627"/>
      <c r="LX223" s="627"/>
      <c r="LY223" s="627"/>
      <c r="LZ223" s="627"/>
      <c r="MA223" s="627"/>
      <c r="MB223" s="627"/>
      <c r="MC223" s="627"/>
      <c r="MD223" s="627"/>
      <c r="ME223" s="627"/>
      <c r="MF223" s="627"/>
      <c r="MG223" s="627"/>
      <c r="MH223" s="627"/>
      <c r="MI223" s="627"/>
      <c r="MJ223" s="627"/>
      <c r="MK223" s="627"/>
      <c r="ML223" s="627"/>
      <c r="MM223" s="627"/>
      <c r="MN223" s="627"/>
      <c r="MO223" s="627"/>
      <c r="MP223" s="627"/>
      <c r="MQ223" s="627"/>
      <c r="MR223" s="627"/>
      <c r="MS223" s="627"/>
      <c r="MT223" s="627"/>
      <c r="MU223" s="627"/>
      <c r="MV223" s="627"/>
      <c r="MW223" s="627"/>
      <c r="MX223" s="627"/>
      <c r="MY223" s="627"/>
      <c r="MZ223" s="627"/>
      <c r="NA223" s="627"/>
      <c r="NB223" s="627"/>
      <c r="NC223" s="627"/>
      <c r="ND223" s="627"/>
      <c r="NE223" s="627"/>
      <c r="NF223" s="627"/>
      <c r="NG223" s="627"/>
      <c r="NH223" s="627"/>
      <c r="NI223" s="627"/>
      <c r="NJ223" s="627"/>
      <c r="NK223" s="627"/>
      <c r="NL223" s="627"/>
      <c r="NM223" s="627"/>
      <c r="NN223" s="627"/>
      <c r="NO223" s="627"/>
      <c r="NP223" s="627"/>
      <c r="NQ223" s="627"/>
      <c r="NR223" s="627"/>
      <c r="NS223" s="627"/>
      <c r="NT223" s="627"/>
      <c r="NU223" s="627"/>
      <c r="NV223" s="627"/>
      <c r="NW223" s="627"/>
      <c r="NX223" s="627"/>
      <c r="NY223" s="627"/>
      <c r="NZ223" s="627"/>
      <c r="OA223" s="627"/>
      <c r="OB223" s="627"/>
      <c r="OC223" s="627"/>
      <c r="OD223" s="627"/>
      <c r="OE223" s="627"/>
      <c r="OF223" s="627"/>
      <c r="OG223" s="627"/>
      <c r="OH223" s="627"/>
      <c r="OI223" s="627"/>
      <c r="OJ223" s="627"/>
      <c r="OK223" s="627"/>
      <c r="OL223" s="627"/>
      <c r="OM223" s="627"/>
      <c r="ON223" s="627"/>
      <c r="OO223" s="627"/>
      <c r="OP223" s="627"/>
      <c r="OQ223" s="627"/>
      <c r="OR223" s="627"/>
      <c r="OS223" s="627"/>
      <c r="OT223" s="627"/>
      <c r="OU223" s="627"/>
      <c r="OV223" s="627"/>
      <c r="OW223" s="627"/>
      <c r="OX223" s="627"/>
      <c r="OY223" s="627"/>
      <c r="OZ223" s="627"/>
      <c r="PA223" s="627"/>
      <c r="PB223" s="627"/>
      <c r="PC223" s="627"/>
      <c r="PD223" s="627"/>
      <c r="PE223" s="627"/>
      <c r="PF223" s="627"/>
      <c r="PG223" s="627"/>
      <c r="PH223" s="627"/>
      <c r="PI223" s="627"/>
      <c r="PJ223" s="627"/>
      <c r="PK223" s="627"/>
      <c r="PL223" s="627"/>
      <c r="PM223" s="627"/>
      <c r="PN223" s="627"/>
      <c r="PO223" s="627"/>
      <c r="PP223" s="627"/>
      <c r="PQ223" s="627"/>
      <c r="PR223" s="627"/>
      <c r="PS223" s="627"/>
      <c r="PT223" s="627"/>
      <c r="PU223" s="627"/>
      <c r="PV223" s="627"/>
      <c r="PW223" s="627"/>
      <c r="PX223" s="627"/>
      <c r="PY223" s="627"/>
      <c r="PZ223" s="627"/>
      <c r="QA223" s="627"/>
      <c r="QB223" s="627"/>
      <c r="QC223" s="627"/>
      <c r="QD223" s="627"/>
      <c r="QE223" s="627"/>
      <c r="QF223" s="627"/>
      <c r="QG223" s="627"/>
      <c r="QH223" s="627"/>
      <c r="QI223" s="627"/>
      <c r="QJ223" s="627"/>
      <c r="QK223" s="627"/>
      <c r="QL223" s="627"/>
      <c r="QM223" s="627"/>
      <c r="QN223" s="627"/>
      <c r="QO223" s="627"/>
      <c r="QP223" s="627"/>
      <c r="QQ223" s="627"/>
      <c r="QR223" s="627"/>
      <c r="QS223" s="627"/>
      <c r="QT223" s="627"/>
      <c r="QU223" s="627"/>
      <c r="QV223" s="627"/>
      <c r="QW223" s="627"/>
      <c r="QX223" s="627"/>
      <c r="QY223" s="627"/>
      <c r="QZ223" s="627"/>
      <c r="RA223" s="627"/>
      <c r="RB223" s="627"/>
      <c r="RC223" s="627"/>
      <c r="RD223" s="627"/>
      <c r="RE223" s="627"/>
      <c r="RF223" s="627"/>
      <c r="RG223" s="627"/>
      <c r="RH223" s="627"/>
      <c r="RI223" s="627"/>
      <c r="RJ223" s="627"/>
      <c r="RK223" s="627"/>
      <c r="RL223" s="627"/>
      <c r="RM223" s="627"/>
      <c r="RN223" s="627"/>
      <c r="RO223" s="627"/>
      <c r="RP223" s="627"/>
      <c r="RQ223" s="627"/>
      <c r="RR223" s="627"/>
      <c r="RS223" s="627"/>
      <c r="RT223" s="627"/>
      <c r="RU223" s="627"/>
      <c r="RV223" s="627"/>
      <c r="RW223" s="627"/>
      <c r="RX223" s="627"/>
      <c r="RY223" s="627"/>
      <c r="RZ223" s="627"/>
      <c r="SA223" s="627"/>
      <c r="SB223" s="627"/>
      <c r="SC223" s="627"/>
      <c r="SD223" s="627"/>
      <c r="SE223" s="627"/>
      <c r="SF223" s="627"/>
      <c r="SG223" s="627"/>
      <c r="SH223" s="627"/>
      <c r="SI223" s="627"/>
      <c r="SJ223" s="627"/>
      <c r="SK223" s="627"/>
      <c r="SL223" s="627"/>
      <c r="SM223" s="627"/>
      <c r="SN223" s="627"/>
      <c r="SO223" s="627"/>
      <c r="SP223" s="627"/>
      <c r="SQ223" s="627"/>
      <c r="SR223" s="627"/>
      <c r="SS223" s="627"/>
      <c r="ST223" s="627"/>
      <c r="SU223" s="627"/>
      <c r="SV223" s="627"/>
      <c r="SW223" s="627"/>
      <c r="SX223" s="627"/>
      <c r="SY223" s="627"/>
      <c r="SZ223" s="627"/>
      <c r="TA223" s="627"/>
      <c r="TB223" s="627"/>
      <c r="TC223" s="627"/>
      <c r="TD223" s="627"/>
      <c r="TE223" s="627"/>
      <c r="TF223" s="627"/>
      <c r="TG223" s="627"/>
      <c r="TH223" s="627"/>
      <c r="TI223" s="627"/>
      <c r="TJ223" s="627"/>
      <c r="TK223" s="627"/>
      <c r="TL223" s="627"/>
      <c r="TM223" s="627"/>
      <c r="TN223" s="627"/>
      <c r="TO223" s="627"/>
      <c r="TP223" s="627"/>
      <c r="TQ223" s="627"/>
      <c r="TR223" s="627"/>
      <c r="TS223" s="627"/>
      <c r="TT223" s="627"/>
      <c r="TU223" s="627"/>
      <c r="TV223" s="627"/>
      <c r="TW223" s="627"/>
      <c r="TX223" s="627"/>
      <c r="TY223" s="627"/>
      <c r="TZ223" s="627"/>
      <c r="UA223" s="627"/>
      <c r="UB223" s="627"/>
      <c r="UC223" s="627"/>
      <c r="UD223" s="627"/>
      <c r="UE223" s="627"/>
      <c r="UF223" s="627"/>
      <c r="UG223" s="627"/>
      <c r="UH223" s="627"/>
      <c r="UI223" s="627"/>
      <c r="UJ223" s="627"/>
      <c r="UK223" s="627"/>
      <c r="UL223" s="627"/>
      <c r="UM223" s="627"/>
      <c r="UN223" s="627"/>
      <c r="UO223" s="627"/>
      <c r="UP223" s="627"/>
      <c r="UQ223" s="627"/>
      <c r="UR223" s="627"/>
      <c r="US223" s="627"/>
      <c r="UT223" s="627"/>
      <c r="UU223" s="627"/>
      <c r="UV223" s="627"/>
      <c r="UW223" s="627"/>
      <c r="UX223" s="627"/>
      <c r="UY223" s="627"/>
      <c r="UZ223" s="627"/>
      <c r="VA223" s="627"/>
      <c r="VB223" s="627"/>
      <c r="VC223" s="627"/>
      <c r="VD223" s="627"/>
      <c r="VE223" s="627"/>
      <c r="VF223" s="627"/>
      <c r="VG223" s="627"/>
      <c r="VH223" s="627"/>
      <c r="VI223" s="627"/>
      <c r="VJ223" s="627"/>
      <c r="VK223" s="627"/>
      <c r="VL223" s="627"/>
      <c r="VM223" s="627"/>
      <c r="VN223" s="627"/>
      <c r="VO223" s="627"/>
      <c r="VP223" s="627"/>
      <c r="VQ223" s="627"/>
      <c r="VR223" s="627"/>
      <c r="VS223" s="627"/>
      <c r="VT223" s="627"/>
      <c r="VU223" s="627"/>
      <c r="VV223" s="627"/>
      <c r="VW223" s="627"/>
      <c r="VX223" s="627"/>
      <c r="VY223" s="627"/>
      <c r="VZ223" s="627"/>
      <c r="WA223" s="627"/>
      <c r="WB223" s="627"/>
      <c r="WC223" s="627"/>
      <c r="WD223" s="627"/>
      <c r="WE223" s="627"/>
      <c r="WF223" s="627"/>
      <c r="WG223" s="627"/>
      <c r="WH223" s="627"/>
      <c r="WI223" s="627"/>
      <c r="WJ223" s="627"/>
      <c r="WK223" s="627"/>
      <c r="WL223" s="627"/>
      <c r="WM223" s="627"/>
      <c r="WN223" s="627"/>
      <c r="WO223" s="627"/>
      <c r="WP223" s="627"/>
      <c r="WQ223" s="627"/>
      <c r="WR223" s="627"/>
      <c r="WS223" s="627"/>
      <c r="WT223" s="627"/>
      <c r="WU223" s="627"/>
      <c r="WV223" s="627"/>
      <c r="WW223" s="627"/>
      <c r="WX223" s="627"/>
      <c r="WY223" s="627"/>
      <c r="WZ223" s="627"/>
      <c r="XA223" s="627"/>
      <c r="XB223" s="627"/>
      <c r="XC223" s="627"/>
      <c r="XD223" s="627"/>
      <c r="XE223" s="627"/>
      <c r="XF223" s="627"/>
      <c r="XG223" s="627"/>
      <c r="XH223" s="627"/>
      <c r="XI223" s="627"/>
      <c r="XJ223" s="627"/>
      <c r="XK223" s="627"/>
      <c r="XL223" s="627"/>
      <c r="XM223" s="627"/>
      <c r="XN223" s="627"/>
      <c r="XO223" s="627"/>
      <c r="XP223" s="627"/>
      <c r="XQ223" s="627"/>
      <c r="XR223" s="627"/>
      <c r="XS223" s="627"/>
      <c r="XT223" s="627"/>
      <c r="XU223" s="627"/>
      <c r="XV223" s="627"/>
      <c r="XW223" s="627"/>
      <c r="XX223" s="627"/>
      <c r="XY223" s="627"/>
      <c r="XZ223" s="627"/>
      <c r="YA223" s="627"/>
      <c r="YB223" s="627"/>
      <c r="YC223" s="627"/>
      <c r="YD223" s="627"/>
      <c r="YE223" s="627"/>
      <c r="YF223" s="627"/>
      <c r="YG223" s="627"/>
      <c r="YH223" s="627"/>
      <c r="YI223" s="627"/>
      <c r="YJ223" s="627"/>
      <c r="YK223" s="627"/>
      <c r="YL223" s="627"/>
      <c r="YM223" s="627"/>
      <c r="YN223" s="627"/>
      <c r="YO223" s="627"/>
      <c r="YP223" s="627"/>
      <c r="YQ223" s="627"/>
      <c r="YR223" s="627"/>
      <c r="YS223" s="627"/>
      <c r="YT223" s="627"/>
      <c r="YU223" s="627"/>
      <c r="YV223" s="627"/>
      <c r="YW223" s="627"/>
      <c r="YX223" s="627"/>
      <c r="YY223" s="627"/>
      <c r="YZ223" s="627"/>
      <c r="ZA223" s="627"/>
      <c r="ZB223" s="627"/>
      <c r="ZC223" s="627"/>
      <c r="ZD223" s="627"/>
      <c r="ZE223" s="627"/>
      <c r="ZF223" s="627"/>
      <c r="ZG223" s="627"/>
      <c r="ZH223" s="627"/>
      <c r="ZI223" s="627"/>
      <c r="ZJ223" s="627"/>
      <c r="ZK223" s="627"/>
      <c r="ZL223" s="627"/>
      <c r="ZM223" s="627"/>
      <c r="ZN223" s="627"/>
      <c r="ZO223" s="627"/>
      <c r="ZP223" s="627"/>
      <c r="ZQ223" s="627"/>
      <c r="ZR223" s="627"/>
      <c r="ZS223" s="627"/>
      <c r="ZT223" s="627"/>
      <c r="ZU223" s="627"/>
      <c r="ZV223" s="627"/>
      <c r="ZW223" s="627"/>
      <c r="ZX223" s="627"/>
      <c r="ZY223" s="627"/>
      <c r="ZZ223" s="627"/>
      <c r="AAA223" s="627"/>
      <c r="AAB223" s="627"/>
      <c r="AAC223" s="627"/>
      <c r="AAD223" s="627"/>
      <c r="AAE223" s="627"/>
      <c r="AAF223" s="627"/>
      <c r="AAG223" s="627"/>
      <c r="AAH223" s="627"/>
      <c r="AAI223" s="627"/>
      <c r="AAJ223" s="627"/>
      <c r="AAK223" s="627"/>
      <c r="AAL223" s="627"/>
      <c r="AAM223" s="627"/>
      <c r="AAN223" s="627"/>
      <c r="AAO223" s="627"/>
      <c r="AAP223" s="627"/>
      <c r="AAQ223" s="627"/>
      <c r="AAR223" s="627"/>
      <c r="AAS223" s="627"/>
      <c r="AAT223" s="627"/>
      <c r="AAU223" s="627"/>
      <c r="AAV223" s="627"/>
      <c r="AAW223" s="627"/>
      <c r="AAX223" s="627"/>
      <c r="AAY223" s="627"/>
      <c r="AAZ223" s="627"/>
      <c r="ABA223" s="627"/>
      <c r="ABB223" s="627"/>
      <c r="ABC223" s="627"/>
      <c r="ABD223" s="627"/>
      <c r="ABE223" s="627"/>
      <c r="ABF223" s="627"/>
      <c r="ABG223" s="627"/>
      <c r="ABH223" s="627"/>
      <c r="ABI223" s="627"/>
      <c r="ABJ223" s="627"/>
      <c r="ABK223" s="627"/>
      <c r="ABL223" s="627"/>
      <c r="ABM223" s="627"/>
      <c r="ABN223" s="627"/>
      <c r="ABO223" s="627"/>
      <c r="ABP223" s="627"/>
      <c r="ABQ223" s="627"/>
      <c r="ABR223" s="627"/>
      <c r="ABS223" s="627"/>
      <c r="ABT223" s="627"/>
      <c r="ABU223" s="627"/>
      <c r="ABV223" s="627"/>
      <c r="ABW223" s="627"/>
      <c r="ABX223" s="627"/>
      <c r="ABY223" s="627"/>
      <c r="ABZ223" s="627"/>
      <c r="ACA223" s="627"/>
      <c r="ACB223" s="627"/>
      <c r="ACC223" s="627"/>
      <c r="ACD223" s="627"/>
      <c r="ACE223" s="627"/>
      <c r="ACF223" s="627"/>
      <c r="ACG223" s="627"/>
      <c r="ACH223" s="627"/>
      <c r="ACI223" s="627"/>
      <c r="ACJ223" s="627"/>
      <c r="ACK223" s="627"/>
      <c r="ACL223" s="627"/>
      <c r="ACM223" s="627"/>
      <c r="ACN223" s="627"/>
      <c r="ACO223" s="627"/>
      <c r="ACP223" s="627"/>
      <c r="ACQ223" s="627"/>
      <c r="ACR223" s="627"/>
      <c r="ACS223" s="627"/>
      <c r="ACT223" s="627"/>
      <c r="ACU223" s="627"/>
      <c r="ACV223" s="627"/>
      <c r="ACW223" s="627"/>
      <c r="ACX223" s="627"/>
      <c r="ACY223" s="627"/>
      <c r="ACZ223" s="627"/>
      <c r="ADA223" s="627"/>
      <c r="ADB223" s="627"/>
      <c r="ADC223" s="627"/>
      <c r="ADD223" s="627"/>
      <c r="ADE223" s="627"/>
      <c r="ADF223" s="627"/>
      <c r="ADG223" s="627"/>
      <c r="ADH223" s="627"/>
      <c r="ADI223" s="627"/>
      <c r="ADJ223" s="627"/>
      <c r="ADK223" s="627"/>
      <c r="ADL223" s="627"/>
      <c r="ADM223" s="627"/>
      <c r="ADN223" s="627"/>
      <c r="ADO223" s="627"/>
      <c r="ADP223" s="627"/>
      <c r="ADQ223" s="627"/>
      <c r="ADR223" s="627"/>
      <c r="ADS223" s="627"/>
      <c r="ADT223" s="627"/>
      <c r="ADU223" s="627"/>
      <c r="ADV223" s="627"/>
      <c r="ADW223" s="627"/>
      <c r="ADX223" s="627"/>
      <c r="ADY223" s="627"/>
      <c r="ADZ223" s="627"/>
      <c r="AEA223" s="627"/>
      <c r="AEB223" s="627"/>
      <c r="AEC223" s="627"/>
      <c r="AED223" s="627"/>
      <c r="AEE223" s="627"/>
      <c r="AEF223" s="627"/>
      <c r="AEG223" s="627"/>
      <c r="AEH223" s="627"/>
      <c r="AEI223" s="627"/>
      <c r="AEJ223" s="627"/>
      <c r="AEK223" s="627"/>
      <c r="AEL223" s="627"/>
      <c r="AEM223" s="627"/>
      <c r="AEN223" s="627"/>
      <c r="AEO223" s="627"/>
      <c r="AEP223" s="627"/>
      <c r="AEQ223" s="627"/>
      <c r="AER223" s="627"/>
      <c r="AES223" s="627"/>
      <c r="AET223" s="627"/>
      <c r="AEU223" s="627"/>
      <c r="AEV223" s="627"/>
      <c r="AEW223" s="627"/>
      <c r="AEX223" s="627"/>
      <c r="AEY223" s="627"/>
      <c r="AEZ223" s="627"/>
      <c r="AFA223" s="627"/>
      <c r="AFB223" s="627"/>
      <c r="AFC223" s="627"/>
      <c r="AFD223" s="627"/>
      <c r="AFE223" s="627"/>
      <c r="AFF223" s="627"/>
      <c r="AFG223" s="627"/>
      <c r="AFH223" s="627"/>
      <c r="AFI223" s="627"/>
      <c r="AFJ223" s="627"/>
      <c r="AFK223" s="627"/>
      <c r="AFL223" s="627"/>
      <c r="AFM223" s="627"/>
      <c r="AFN223" s="627"/>
      <c r="AFO223" s="627"/>
      <c r="AFP223" s="627"/>
      <c r="AFQ223" s="627"/>
      <c r="AFR223" s="627"/>
      <c r="AFS223" s="627"/>
      <c r="AFT223" s="627"/>
      <c r="AFU223" s="627"/>
      <c r="AFV223" s="627"/>
      <c r="AFW223" s="627"/>
      <c r="AFX223" s="627"/>
      <c r="AFY223" s="627"/>
      <c r="AFZ223" s="627"/>
      <c r="AGA223" s="627"/>
      <c r="AGB223" s="627"/>
      <c r="AGC223" s="627"/>
      <c r="AGD223" s="627"/>
      <c r="AGE223" s="627"/>
      <c r="AGF223" s="627"/>
      <c r="AGG223" s="627"/>
      <c r="AGH223" s="627"/>
      <c r="AGI223" s="627"/>
      <c r="AGJ223" s="627"/>
      <c r="AGK223" s="627"/>
      <c r="AGL223" s="627"/>
      <c r="AGM223" s="627"/>
      <c r="AGN223" s="627"/>
      <c r="AGO223" s="627"/>
      <c r="AGP223" s="627"/>
      <c r="AGQ223" s="627"/>
      <c r="AGR223" s="627"/>
      <c r="AGS223" s="627"/>
      <c r="AGT223" s="627"/>
      <c r="AGU223" s="627"/>
      <c r="AGV223" s="627"/>
      <c r="AGW223" s="627"/>
      <c r="AGX223" s="627"/>
      <c r="AGY223" s="627"/>
      <c r="AGZ223" s="627"/>
      <c r="AHA223" s="627"/>
      <c r="AHB223" s="627"/>
      <c r="AHC223" s="627"/>
      <c r="AHD223" s="627"/>
      <c r="AHE223" s="627"/>
      <c r="AHF223" s="627"/>
      <c r="AHG223" s="627"/>
      <c r="AHH223" s="627"/>
      <c r="AHI223" s="627"/>
      <c r="AHJ223" s="627"/>
      <c r="AHK223" s="627"/>
      <c r="AHL223" s="627"/>
      <c r="AHM223" s="627"/>
      <c r="AHN223" s="627"/>
      <c r="AHO223" s="627"/>
      <c r="AHP223" s="627"/>
      <c r="AHQ223" s="627"/>
      <c r="AHR223" s="627"/>
      <c r="AHS223" s="627"/>
      <c r="AHT223" s="627"/>
      <c r="AHU223" s="627"/>
      <c r="AHV223" s="627"/>
      <c r="AHW223" s="627"/>
      <c r="AHX223" s="627"/>
      <c r="AHY223" s="627"/>
      <c r="AHZ223" s="627"/>
      <c r="AIA223" s="627"/>
      <c r="AIB223" s="627"/>
      <c r="AIC223" s="627"/>
      <c r="AID223" s="627"/>
      <c r="AIE223" s="627"/>
      <c r="AIF223" s="627"/>
      <c r="AIG223" s="627"/>
      <c r="AIH223" s="627"/>
      <c r="AII223" s="627"/>
      <c r="AIJ223" s="627"/>
      <c r="AIK223" s="627"/>
      <c r="AIL223" s="627"/>
      <c r="AIM223" s="627"/>
      <c r="AIN223" s="627"/>
      <c r="AIO223" s="627"/>
      <c r="AIP223" s="627"/>
      <c r="AIQ223" s="627"/>
      <c r="AIR223" s="627"/>
      <c r="AIS223" s="627"/>
      <c r="AIT223" s="627"/>
      <c r="AIU223" s="627"/>
      <c r="AIV223" s="627"/>
      <c r="AIW223" s="627"/>
      <c r="AIX223" s="627"/>
      <c r="AIY223" s="627"/>
      <c r="AIZ223" s="627"/>
      <c r="AJA223" s="627"/>
      <c r="AJB223" s="627"/>
      <c r="AJC223" s="627"/>
      <c r="AJD223" s="627"/>
      <c r="AJE223" s="627"/>
      <c r="AJF223" s="627"/>
      <c r="AJG223" s="627"/>
      <c r="AJH223" s="627"/>
      <c r="AJI223" s="627"/>
      <c r="AJJ223" s="627"/>
      <c r="AJK223" s="627"/>
      <c r="AJL223" s="627"/>
      <c r="AJM223" s="627"/>
      <c r="AJN223" s="627"/>
      <c r="AJO223" s="627"/>
      <c r="AJP223" s="627"/>
      <c r="AJQ223" s="627"/>
      <c r="AJR223" s="627"/>
      <c r="AJS223" s="627"/>
      <c r="AJT223" s="627"/>
      <c r="AJU223" s="627"/>
      <c r="AJV223" s="627"/>
      <c r="AJW223" s="627"/>
      <c r="AJX223" s="627"/>
      <c r="AJY223" s="627"/>
      <c r="AJZ223" s="627"/>
      <c r="AKA223" s="627"/>
      <c r="AKB223" s="627"/>
      <c r="AKC223" s="627"/>
      <c r="AKD223" s="627"/>
      <c r="AKE223" s="627"/>
      <c r="AKF223" s="627"/>
      <c r="AKG223" s="627"/>
      <c r="AKH223" s="627"/>
      <c r="AKI223" s="627"/>
      <c r="AKJ223" s="627"/>
      <c r="AKK223" s="627"/>
      <c r="AKL223" s="627"/>
      <c r="AKM223" s="627"/>
      <c r="AKN223" s="627"/>
      <c r="AKO223" s="627"/>
      <c r="AKP223" s="627"/>
      <c r="AKQ223" s="627"/>
      <c r="AKR223" s="627"/>
      <c r="AKS223" s="627"/>
      <c r="AKT223" s="627"/>
      <c r="AKU223" s="627"/>
      <c r="AKV223" s="627"/>
      <c r="AKW223" s="627"/>
      <c r="AKX223" s="627"/>
      <c r="AKY223" s="627"/>
      <c r="AKZ223" s="627"/>
      <c r="ALA223" s="627"/>
      <c r="ALB223" s="627"/>
      <c r="ALC223" s="627"/>
      <c r="ALD223" s="627"/>
      <c r="ALE223" s="627"/>
      <c r="ALF223" s="627"/>
      <c r="ALG223" s="627"/>
      <c r="ALH223" s="627"/>
      <c r="ALI223" s="627"/>
      <c r="ALJ223" s="627"/>
      <c r="ALK223" s="627"/>
      <c r="ALL223" s="627"/>
      <c r="ALM223" s="627"/>
      <c r="ALN223" s="627"/>
      <c r="ALO223" s="627"/>
      <c r="ALP223" s="627"/>
      <c r="ALQ223" s="627"/>
      <c r="ALR223" s="627"/>
      <c r="ALS223" s="627"/>
      <c r="ALT223" s="627"/>
      <c r="ALU223" s="627"/>
      <c r="ALV223" s="627"/>
      <c r="ALW223" s="627"/>
      <c r="ALX223" s="627"/>
      <c r="ALY223" s="627"/>
      <c r="ALZ223" s="627"/>
      <c r="AMA223" s="627"/>
      <c r="AMB223" s="627"/>
      <c r="AMC223" s="627"/>
      <c r="AMD223" s="627"/>
      <c r="AME223" s="627"/>
      <c r="AMF223" s="627"/>
      <c r="AMG223" s="627"/>
      <c r="AMH223" s="627"/>
      <c r="AMI223" s="627"/>
      <c r="AMJ223" s="627"/>
      <c r="AMK223" s="627"/>
      <c r="AML223" s="627"/>
      <c r="AMM223" s="627"/>
      <c r="AMN223" s="627"/>
      <c r="AMO223" s="627"/>
      <c r="AMP223" s="627"/>
      <c r="AMQ223" s="627"/>
      <c r="AMR223" s="627"/>
      <c r="AMS223" s="627"/>
      <c r="AMT223" s="627"/>
      <c r="AMU223" s="627"/>
      <c r="AMV223" s="627"/>
      <c r="AMW223" s="627"/>
      <c r="AMX223" s="627"/>
      <c r="AMY223" s="627"/>
      <c r="AMZ223" s="627"/>
      <c r="ANA223" s="627"/>
      <c r="ANB223" s="627"/>
      <c r="ANC223" s="627"/>
      <c r="AND223" s="627"/>
      <c r="ANE223" s="627"/>
      <c r="ANF223" s="627"/>
      <c r="ANG223" s="627"/>
      <c r="ANH223" s="627"/>
      <c r="ANI223" s="627"/>
      <c r="ANJ223" s="627"/>
      <c r="ANK223" s="627"/>
      <c r="ANL223" s="627"/>
      <c r="ANM223" s="627"/>
      <c r="ANN223" s="627"/>
      <c r="ANO223" s="627"/>
      <c r="ANP223" s="627"/>
      <c r="ANQ223" s="627"/>
      <c r="ANR223" s="627"/>
      <c r="ANS223" s="627"/>
      <c r="ANT223" s="627"/>
      <c r="ANU223" s="627"/>
      <c r="ANV223" s="627"/>
      <c r="ANW223" s="627"/>
      <c r="ANX223" s="627"/>
      <c r="ANY223" s="627"/>
      <c r="ANZ223" s="627"/>
      <c r="AOA223" s="627"/>
      <c r="AOB223" s="627"/>
      <c r="AOC223" s="627"/>
      <c r="AOD223" s="627"/>
      <c r="AOE223" s="627"/>
      <c r="AOF223" s="627"/>
      <c r="AOG223" s="627"/>
      <c r="AOH223" s="627"/>
      <c r="AOI223" s="627"/>
      <c r="AOJ223" s="627"/>
      <c r="AOK223" s="627"/>
      <c r="AOL223" s="627"/>
      <c r="AOM223" s="627"/>
      <c r="AON223" s="627"/>
      <c r="AOO223" s="627"/>
      <c r="AOP223" s="627"/>
      <c r="AOQ223" s="627"/>
      <c r="AOR223" s="627"/>
      <c r="AOS223" s="627"/>
      <c r="AOT223" s="627"/>
      <c r="AOU223" s="627"/>
      <c r="AOV223" s="627"/>
      <c r="AOW223" s="627"/>
      <c r="AOX223" s="627"/>
      <c r="AOY223" s="627"/>
      <c r="AOZ223" s="627"/>
      <c r="APA223" s="627"/>
      <c r="APB223" s="627"/>
      <c r="APC223" s="627"/>
      <c r="APD223" s="627"/>
      <c r="APE223" s="627"/>
      <c r="APF223" s="627"/>
      <c r="APG223" s="627"/>
      <c r="APH223" s="627"/>
      <c r="API223" s="627"/>
      <c r="APJ223" s="627"/>
      <c r="APK223" s="627"/>
      <c r="APL223" s="627"/>
      <c r="APM223" s="627"/>
      <c r="APN223" s="627"/>
      <c r="APO223" s="627"/>
      <c r="APP223" s="627"/>
      <c r="APQ223" s="627"/>
      <c r="APR223" s="627"/>
      <c r="APS223" s="627"/>
      <c r="APT223" s="627"/>
      <c r="APU223" s="627"/>
      <c r="APV223" s="627"/>
      <c r="APW223" s="627"/>
      <c r="APX223" s="627"/>
      <c r="APY223" s="627"/>
      <c r="APZ223" s="627"/>
      <c r="AQA223" s="627"/>
      <c r="AQB223" s="627"/>
      <c r="AQC223" s="627"/>
      <c r="AQD223" s="627"/>
      <c r="AQE223" s="627"/>
      <c r="AQF223" s="627"/>
      <c r="AQG223" s="627"/>
      <c r="AQH223" s="627"/>
      <c r="AQI223" s="627"/>
      <c r="AQJ223" s="627"/>
      <c r="AQK223" s="627"/>
      <c r="AQL223" s="627"/>
      <c r="AQM223" s="627"/>
      <c r="AQN223" s="627"/>
      <c r="AQO223" s="627"/>
      <c r="AQP223" s="627"/>
      <c r="AQQ223" s="627"/>
      <c r="AQR223" s="627"/>
      <c r="AQS223" s="627"/>
      <c r="AQT223" s="627"/>
      <c r="AQU223" s="627"/>
      <c r="AQV223" s="627"/>
      <c r="AQW223" s="627"/>
      <c r="AQX223" s="627"/>
      <c r="AQY223" s="627"/>
      <c r="AQZ223" s="627"/>
      <c r="ARA223" s="627"/>
      <c r="ARB223" s="627"/>
      <c r="ARC223" s="627"/>
      <c r="ARD223" s="627"/>
      <c r="ARE223" s="627"/>
      <c r="ARF223" s="627"/>
      <c r="ARG223" s="627"/>
      <c r="ARH223" s="627"/>
      <c r="ARI223" s="627"/>
      <c r="ARJ223" s="627"/>
      <c r="ARK223" s="627"/>
      <c r="ARL223" s="627"/>
      <c r="ARM223" s="627"/>
      <c r="ARN223" s="627"/>
      <c r="ARO223" s="627"/>
      <c r="ARP223" s="627"/>
      <c r="ARQ223" s="627"/>
      <c r="ARR223" s="627"/>
      <c r="ARS223" s="627"/>
      <c r="ART223" s="627"/>
      <c r="ARU223" s="627"/>
      <c r="ARV223" s="627"/>
      <c r="ARW223" s="627"/>
      <c r="ARX223" s="627"/>
      <c r="ARY223" s="627"/>
      <c r="ARZ223" s="627"/>
      <c r="ASA223" s="627"/>
      <c r="ASB223" s="627"/>
      <c r="ASC223" s="627"/>
      <c r="ASD223" s="627"/>
      <c r="ASE223" s="627"/>
      <c r="ASF223" s="627"/>
      <c r="ASG223" s="627"/>
      <c r="ASH223" s="627"/>
      <c r="ASI223" s="627"/>
      <c r="ASJ223" s="627"/>
      <c r="ASK223" s="627"/>
      <c r="ASL223" s="627"/>
      <c r="ASM223" s="627"/>
      <c r="ASN223" s="627"/>
      <c r="ASO223" s="627"/>
      <c r="ASP223" s="627"/>
      <c r="ASQ223" s="627"/>
      <c r="ASR223" s="627"/>
      <c r="ASS223" s="627"/>
      <c r="AST223" s="627"/>
      <c r="ASU223" s="627"/>
      <c r="ASV223" s="627"/>
      <c r="ASW223" s="627"/>
      <c r="ASX223" s="627"/>
      <c r="ASY223" s="627"/>
      <c r="ASZ223" s="627"/>
      <c r="ATA223" s="627"/>
      <c r="ATB223" s="627"/>
      <c r="ATC223" s="627"/>
      <c r="ATD223" s="627"/>
      <c r="ATE223" s="627"/>
      <c r="ATF223" s="627"/>
      <c r="ATG223" s="627"/>
      <c r="ATH223" s="627"/>
      <c r="ATI223" s="627"/>
      <c r="ATJ223" s="627"/>
      <c r="ATK223" s="627"/>
      <c r="ATL223" s="627"/>
      <c r="ATM223" s="627"/>
      <c r="ATN223" s="627"/>
      <c r="ATO223" s="627"/>
      <c r="ATP223" s="627"/>
      <c r="ATQ223" s="627"/>
      <c r="ATR223" s="627"/>
      <c r="ATS223" s="627"/>
      <c r="ATT223" s="627"/>
      <c r="ATU223" s="627"/>
      <c r="ATV223" s="627"/>
      <c r="ATW223" s="627"/>
      <c r="ATX223" s="627"/>
      <c r="ATY223" s="627"/>
      <c r="ATZ223" s="627"/>
      <c r="AUA223" s="627"/>
      <c r="AUB223" s="627"/>
      <c r="AUC223" s="627"/>
      <c r="AUD223" s="627"/>
      <c r="AUE223" s="627"/>
      <c r="AUF223" s="627"/>
      <c r="AUG223" s="627"/>
      <c r="AUH223" s="627"/>
      <c r="AUI223" s="627"/>
      <c r="AUJ223" s="627"/>
      <c r="AUK223" s="627"/>
      <c r="AUL223" s="627"/>
      <c r="AUM223" s="627"/>
      <c r="AUN223" s="627"/>
      <c r="AUO223" s="627"/>
      <c r="AUP223" s="627"/>
      <c r="AUQ223" s="627"/>
      <c r="AUR223" s="627"/>
      <c r="AUS223" s="627"/>
      <c r="AUT223" s="627"/>
      <c r="AUU223" s="627"/>
      <c r="AUV223" s="627"/>
      <c r="AUW223" s="627"/>
      <c r="AUX223" s="627"/>
      <c r="AUY223" s="627"/>
      <c r="AUZ223" s="627"/>
      <c r="AVA223" s="627"/>
      <c r="AVB223" s="627"/>
      <c r="AVC223" s="627"/>
      <c r="AVD223" s="627"/>
      <c r="AVE223" s="627"/>
      <c r="AVF223" s="627"/>
      <c r="AVG223" s="627"/>
      <c r="AVH223" s="627"/>
      <c r="AVI223" s="627"/>
      <c r="AVJ223" s="627"/>
      <c r="AVK223" s="627"/>
      <c r="AVL223" s="627"/>
      <c r="AVM223" s="627"/>
      <c r="AVN223" s="627"/>
      <c r="AVO223" s="627"/>
      <c r="AVP223" s="627"/>
      <c r="AVQ223" s="627"/>
      <c r="AVR223" s="627"/>
      <c r="AVS223" s="627"/>
      <c r="AVT223" s="627"/>
      <c r="AVU223" s="627"/>
      <c r="AVV223" s="627"/>
      <c r="AVW223" s="627"/>
      <c r="AVX223" s="627"/>
      <c r="AVY223" s="627"/>
      <c r="AVZ223" s="627"/>
      <c r="AWA223" s="627"/>
      <c r="AWB223" s="627"/>
      <c r="AWC223" s="627"/>
      <c r="AWD223" s="627"/>
      <c r="AWE223" s="627"/>
      <c r="AWF223" s="627"/>
      <c r="AWG223" s="627"/>
      <c r="AWH223" s="627"/>
      <c r="AWI223" s="627"/>
      <c r="AWJ223" s="627"/>
      <c r="AWK223" s="627"/>
      <c r="AWL223" s="627"/>
      <c r="AWM223" s="627"/>
      <c r="AWN223" s="627"/>
      <c r="AWO223" s="627"/>
      <c r="AWP223" s="627"/>
      <c r="AWQ223" s="627"/>
      <c r="AWR223" s="627"/>
      <c r="AWS223" s="627"/>
      <c r="AWT223" s="627"/>
      <c r="AWU223" s="627"/>
      <c r="AWV223" s="627"/>
      <c r="AWW223" s="627"/>
      <c r="AWX223" s="627"/>
      <c r="AWY223" s="627"/>
      <c r="AWZ223" s="627"/>
      <c r="AXA223" s="627"/>
      <c r="AXB223" s="627"/>
      <c r="AXC223" s="627"/>
      <c r="AXD223" s="627"/>
      <c r="AXE223" s="627"/>
      <c r="AXF223" s="627"/>
      <c r="AXG223" s="627"/>
      <c r="AXH223" s="627"/>
      <c r="AXI223" s="627"/>
      <c r="AXJ223" s="627"/>
      <c r="AXK223" s="627"/>
      <c r="AXL223" s="627"/>
      <c r="AXM223" s="627"/>
      <c r="AXN223" s="627"/>
      <c r="AXO223" s="627"/>
      <c r="AXP223" s="627"/>
      <c r="AXQ223" s="627"/>
      <c r="AXR223" s="627"/>
      <c r="AXS223" s="627"/>
      <c r="AXT223" s="627"/>
      <c r="AXU223" s="627"/>
      <c r="AXV223" s="627"/>
      <c r="AXW223" s="627"/>
      <c r="AXX223" s="627"/>
      <c r="AXY223" s="627"/>
      <c r="AXZ223" s="627"/>
      <c r="AYA223" s="627"/>
      <c r="AYB223" s="627"/>
      <c r="AYC223" s="627"/>
      <c r="AYD223" s="627"/>
      <c r="AYE223" s="627"/>
      <c r="AYF223" s="627"/>
      <c r="AYG223" s="627"/>
      <c r="AYH223" s="627"/>
      <c r="AYI223" s="627"/>
      <c r="AYJ223" s="627"/>
      <c r="AYK223" s="627"/>
      <c r="AYL223" s="627"/>
      <c r="AYM223" s="627"/>
      <c r="AYN223" s="627"/>
      <c r="AYO223" s="627"/>
      <c r="AYP223" s="627"/>
      <c r="AYQ223" s="627"/>
      <c r="AYR223" s="627"/>
      <c r="AYS223" s="627"/>
      <c r="AYT223" s="627"/>
      <c r="AYU223" s="627"/>
      <c r="AYV223" s="627"/>
      <c r="AYW223" s="627"/>
      <c r="AYX223" s="627"/>
      <c r="AYY223" s="627"/>
      <c r="AYZ223" s="627"/>
      <c r="AZA223" s="627"/>
      <c r="AZB223" s="627"/>
      <c r="AZC223" s="627"/>
      <c r="AZD223" s="627"/>
      <c r="AZE223" s="627"/>
      <c r="AZF223" s="627"/>
      <c r="AZG223" s="627"/>
      <c r="AZH223" s="627"/>
      <c r="AZI223" s="627"/>
      <c r="AZJ223" s="627"/>
      <c r="AZK223" s="627"/>
      <c r="AZL223" s="627"/>
      <c r="AZM223" s="627"/>
      <c r="AZN223" s="627"/>
      <c r="AZO223" s="627"/>
      <c r="AZP223" s="627"/>
      <c r="AZQ223" s="627"/>
      <c r="AZR223" s="627"/>
      <c r="AZS223" s="627"/>
      <c r="AZT223" s="627"/>
      <c r="AZU223" s="627"/>
      <c r="AZV223" s="627"/>
      <c r="AZW223" s="627"/>
      <c r="AZX223" s="627"/>
      <c r="AZY223" s="627"/>
      <c r="AZZ223" s="627"/>
      <c r="BAA223" s="627"/>
      <c r="BAB223" s="627"/>
      <c r="BAC223" s="627"/>
      <c r="BAD223" s="627"/>
      <c r="BAE223" s="627"/>
      <c r="BAF223" s="627"/>
      <c r="BAG223" s="627"/>
      <c r="BAH223" s="627"/>
      <c r="BAI223" s="627"/>
      <c r="BAJ223" s="627"/>
      <c r="BAK223" s="627"/>
      <c r="BAL223" s="627"/>
      <c r="BAM223" s="627"/>
      <c r="BAN223" s="627"/>
      <c r="BAO223" s="627"/>
      <c r="BAP223" s="627"/>
      <c r="BAQ223" s="627"/>
      <c r="BAR223" s="627"/>
      <c r="BAS223" s="627"/>
      <c r="BAT223" s="627"/>
      <c r="BAU223" s="627"/>
      <c r="BAV223" s="627"/>
      <c r="BAW223" s="627"/>
      <c r="BAX223" s="627"/>
      <c r="BAY223" s="627"/>
      <c r="BAZ223" s="627"/>
      <c r="BBA223" s="627"/>
      <c r="BBB223" s="627"/>
      <c r="BBC223" s="627"/>
      <c r="BBD223" s="627"/>
      <c r="BBE223" s="627"/>
      <c r="BBF223" s="627"/>
      <c r="BBG223" s="627"/>
      <c r="BBH223" s="627"/>
      <c r="BBI223" s="627"/>
      <c r="BBJ223" s="627"/>
      <c r="BBK223" s="627"/>
      <c r="BBL223" s="627"/>
      <c r="BBM223" s="627"/>
      <c r="BBN223" s="627"/>
      <c r="BBO223" s="627"/>
      <c r="BBP223" s="627"/>
      <c r="BBQ223" s="627"/>
      <c r="BBR223" s="627"/>
      <c r="BBS223" s="627"/>
      <c r="BBT223" s="627"/>
      <c r="BBU223" s="627"/>
      <c r="BBV223" s="627"/>
      <c r="BBW223" s="627"/>
      <c r="BBX223" s="627"/>
      <c r="BBY223" s="627"/>
      <c r="BBZ223" s="627"/>
      <c r="BCA223" s="627"/>
      <c r="BCB223" s="627"/>
      <c r="BCC223" s="627"/>
      <c r="BCD223" s="627"/>
      <c r="BCE223" s="627"/>
      <c r="BCF223" s="627"/>
      <c r="BCG223" s="627"/>
      <c r="BCH223" s="627"/>
      <c r="BCI223" s="627"/>
      <c r="BCJ223" s="627"/>
      <c r="BCK223" s="627"/>
      <c r="BCL223" s="627"/>
      <c r="BCM223" s="627"/>
      <c r="BCN223" s="627"/>
      <c r="BCO223" s="627"/>
      <c r="BCP223" s="627"/>
      <c r="BCQ223" s="627"/>
      <c r="BCR223" s="627"/>
      <c r="BCS223" s="627"/>
      <c r="BCT223" s="627"/>
      <c r="BCU223" s="627"/>
      <c r="BCV223" s="627"/>
      <c r="BCW223" s="627"/>
      <c r="BCX223" s="627"/>
      <c r="BCY223" s="627"/>
      <c r="BCZ223" s="627"/>
      <c r="BDA223" s="627"/>
      <c r="BDB223" s="627"/>
      <c r="BDC223" s="627"/>
      <c r="BDD223" s="627"/>
      <c r="BDE223" s="627"/>
      <c r="BDF223" s="627"/>
      <c r="BDG223" s="627"/>
      <c r="BDH223" s="627"/>
      <c r="BDI223" s="627"/>
      <c r="BDJ223" s="627"/>
      <c r="BDK223" s="627"/>
      <c r="BDL223" s="627"/>
      <c r="BDM223" s="627"/>
      <c r="BDN223" s="627"/>
      <c r="BDO223" s="627"/>
      <c r="BDP223" s="627"/>
      <c r="BDQ223" s="627"/>
      <c r="BDR223" s="627"/>
      <c r="BDS223" s="627"/>
      <c r="BDT223" s="627"/>
      <c r="BDU223" s="627"/>
      <c r="BDV223" s="627"/>
      <c r="BDW223" s="627"/>
      <c r="BDX223" s="627"/>
      <c r="BDY223" s="627"/>
      <c r="BDZ223" s="627"/>
      <c r="BEA223" s="627"/>
      <c r="BEB223" s="627"/>
      <c r="BEC223" s="627"/>
      <c r="BED223" s="627"/>
      <c r="BEE223" s="627"/>
      <c r="BEF223" s="627"/>
      <c r="BEG223" s="627"/>
      <c r="BEH223" s="627"/>
      <c r="BEI223" s="627"/>
      <c r="BEJ223" s="627"/>
      <c r="BEK223" s="627"/>
      <c r="BEL223" s="627"/>
      <c r="BEM223" s="627"/>
      <c r="BEN223" s="627"/>
      <c r="BEO223" s="627"/>
      <c r="BEP223" s="627"/>
      <c r="BEQ223" s="627"/>
      <c r="BER223" s="627"/>
      <c r="BES223" s="627"/>
      <c r="BET223" s="627"/>
      <c r="BEU223" s="627"/>
      <c r="BEV223" s="627"/>
      <c r="BEW223" s="627"/>
      <c r="BEX223" s="627"/>
      <c r="BEY223" s="627"/>
      <c r="BEZ223" s="627"/>
      <c r="BFA223" s="627"/>
      <c r="BFB223" s="627"/>
      <c r="BFC223" s="627"/>
      <c r="BFD223" s="627"/>
      <c r="BFE223" s="627"/>
      <c r="BFF223" s="627"/>
      <c r="BFG223" s="627"/>
      <c r="BFH223" s="627"/>
      <c r="BFI223" s="627"/>
      <c r="BFJ223" s="627"/>
      <c r="BFK223" s="627"/>
      <c r="BFL223" s="627"/>
      <c r="BFM223" s="627"/>
      <c r="BFN223" s="627"/>
      <c r="BFO223" s="627"/>
      <c r="BFP223" s="627"/>
      <c r="BFQ223" s="627"/>
      <c r="BFR223" s="627"/>
      <c r="BFS223" s="627"/>
      <c r="BFT223" s="627"/>
      <c r="BFU223" s="627"/>
      <c r="BFV223" s="627"/>
      <c r="BFW223" s="627"/>
      <c r="BFX223" s="627"/>
      <c r="BFY223" s="627"/>
      <c r="BFZ223" s="627"/>
      <c r="BGA223" s="627"/>
      <c r="BGB223" s="627"/>
      <c r="BGC223" s="627"/>
      <c r="BGD223" s="627"/>
      <c r="BGE223" s="627"/>
      <c r="BGF223" s="627"/>
      <c r="BGG223" s="627"/>
      <c r="BGH223" s="627"/>
      <c r="BGI223" s="627"/>
      <c r="BGJ223" s="627"/>
      <c r="BGK223" s="627"/>
      <c r="BGL223" s="627"/>
      <c r="BGM223" s="627"/>
      <c r="BGN223" s="627"/>
      <c r="BGO223" s="627"/>
      <c r="BGP223" s="627"/>
      <c r="BGQ223" s="627"/>
      <c r="BGR223" s="627"/>
      <c r="BGS223" s="627"/>
      <c r="BGT223" s="627"/>
      <c r="BGU223" s="627"/>
      <c r="BGV223" s="627"/>
      <c r="BGW223" s="627"/>
      <c r="BGX223" s="627"/>
      <c r="BGY223" s="627"/>
      <c r="BGZ223" s="627"/>
      <c r="BHA223" s="627"/>
      <c r="BHB223" s="627"/>
      <c r="BHC223" s="627"/>
      <c r="BHD223" s="627"/>
      <c r="BHE223" s="627"/>
      <c r="BHF223" s="627"/>
      <c r="BHG223" s="627"/>
      <c r="BHH223" s="627"/>
      <c r="BHI223" s="627"/>
      <c r="BHJ223" s="627"/>
      <c r="BHK223" s="627"/>
      <c r="BHL223" s="627"/>
      <c r="BHM223" s="627"/>
      <c r="BHN223" s="627"/>
      <c r="BHO223" s="627"/>
      <c r="BHP223" s="627"/>
      <c r="BHQ223" s="627"/>
      <c r="BHR223" s="627"/>
      <c r="BHS223" s="627"/>
      <c r="BHT223" s="627"/>
      <c r="BHU223" s="627"/>
      <c r="BHV223" s="627"/>
      <c r="BHW223" s="627"/>
      <c r="BHX223" s="627"/>
      <c r="BHY223" s="627"/>
      <c r="BHZ223" s="627"/>
      <c r="BIA223" s="627"/>
      <c r="BIB223" s="627"/>
      <c r="BIC223" s="627"/>
      <c r="BID223" s="627"/>
      <c r="BIE223" s="627"/>
      <c r="BIF223" s="627"/>
      <c r="BIG223" s="627"/>
      <c r="BIH223" s="627"/>
      <c r="BII223" s="627"/>
      <c r="BIJ223" s="627"/>
      <c r="BIK223" s="627"/>
      <c r="BIL223" s="627"/>
      <c r="BIM223" s="627"/>
      <c r="BIN223" s="627"/>
      <c r="BIO223" s="627"/>
      <c r="BIP223" s="627"/>
      <c r="BIQ223" s="627"/>
      <c r="BIR223" s="627"/>
      <c r="BIS223" s="627"/>
      <c r="BIT223" s="627"/>
      <c r="BIU223" s="627"/>
      <c r="BIV223" s="627"/>
      <c r="BIW223" s="627"/>
      <c r="BIX223" s="627"/>
      <c r="BIY223" s="627"/>
      <c r="BIZ223" s="627"/>
      <c r="BJA223" s="627"/>
      <c r="BJB223" s="627"/>
      <c r="BJC223" s="627"/>
      <c r="BJD223" s="627"/>
      <c r="BJE223" s="627"/>
      <c r="BJF223" s="627"/>
      <c r="BJG223" s="627"/>
      <c r="BJH223" s="627"/>
      <c r="BJI223" s="627"/>
      <c r="BJJ223" s="627"/>
      <c r="BJK223" s="627"/>
      <c r="BJL223" s="627"/>
      <c r="BJM223" s="627"/>
      <c r="BJN223" s="627"/>
      <c r="BJO223" s="627"/>
      <c r="BJP223" s="627"/>
      <c r="BJQ223" s="627"/>
      <c r="BJR223" s="627"/>
      <c r="BJS223" s="627"/>
      <c r="BJT223" s="627"/>
      <c r="BJU223" s="627"/>
      <c r="BJV223" s="627"/>
      <c r="BJW223" s="627"/>
      <c r="BJX223" s="627"/>
      <c r="BJY223" s="627"/>
      <c r="BJZ223" s="627"/>
      <c r="BKA223" s="627"/>
      <c r="BKB223" s="627"/>
      <c r="BKC223" s="627"/>
      <c r="BKD223" s="627"/>
      <c r="BKE223" s="627"/>
      <c r="BKF223" s="627"/>
      <c r="BKG223" s="627"/>
      <c r="BKH223" s="627"/>
      <c r="BKI223" s="627"/>
      <c r="BKJ223" s="627"/>
      <c r="BKK223" s="627"/>
      <c r="BKL223" s="627"/>
      <c r="BKM223" s="627"/>
      <c r="BKN223" s="627"/>
      <c r="BKO223" s="627"/>
      <c r="BKP223" s="627"/>
      <c r="BKQ223" s="627"/>
      <c r="BKR223" s="627"/>
      <c r="BKS223" s="627"/>
      <c r="BKT223" s="627"/>
      <c r="BKU223" s="627"/>
      <c r="BKV223" s="627"/>
      <c r="BKW223" s="627"/>
      <c r="BKX223" s="627"/>
      <c r="BKY223" s="627"/>
      <c r="BKZ223" s="627"/>
      <c r="BLA223" s="627"/>
      <c r="BLB223" s="627"/>
      <c r="BLC223" s="627"/>
      <c r="BLD223" s="627"/>
      <c r="BLE223" s="627"/>
      <c r="BLF223" s="627"/>
      <c r="BLG223" s="627"/>
      <c r="BLH223" s="627"/>
      <c r="BLI223" s="627"/>
      <c r="BLJ223" s="627"/>
      <c r="BLK223" s="627"/>
      <c r="BLL223" s="627"/>
      <c r="BLM223" s="627"/>
      <c r="BLN223" s="627"/>
      <c r="BLO223" s="627"/>
      <c r="BLP223" s="627"/>
      <c r="BLQ223" s="627"/>
      <c r="BLR223" s="627"/>
      <c r="BLS223" s="627"/>
      <c r="BLT223" s="627"/>
      <c r="BLU223" s="627"/>
      <c r="BLV223" s="627"/>
      <c r="BLW223" s="627"/>
      <c r="BLX223" s="627"/>
      <c r="BLY223" s="627"/>
      <c r="BLZ223" s="627"/>
      <c r="BMA223" s="627"/>
      <c r="BMB223" s="627"/>
      <c r="BMC223" s="627"/>
      <c r="BMD223" s="627"/>
      <c r="BME223" s="627"/>
      <c r="BMF223" s="627"/>
      <c r="BMG223" s="627"/>
      <c r="BMH223" s="627"/>
      <c r="BMI223" s="627"/>
      <c r="BMJ223" s="627"/>
      <c r="BMK223" s="627"/>
      <c r="BML223" s="627"/>
      <c r="BMM223" s="627"/>
      <c r="BMN223" s="627"/>
      <c r="BMO223" s="627"/>
      <c r="BMP223" s="627"/>
      <c r="BMQ223" s="627"/>
      <c r="BMR223" s="627"/>
      <c r="BMS223" s="627"/>
      <c r="BMT223" s="627"/>
      <c r="BMU223" s="627"/>
      <c r="BMV223" s="627"/>
      <c r="BMW223" s="627"/>
      <c r="BMX223" s="627"/>
      <c r="BMY223" s="627"/>
      <c r="BMZ223" s="627"/>
      <c r="BNA223" s="627"/>
      <c r="BNB223" s="627"/>
      <c r="BNC223" s="627"/>
      <c r="BND223" s="627"/>
      <c r="BNE223" s="627"/>
      <c r="BNF223" s="627"/>
      <c r="BNG223" s="627"/>
      <c r="BNH223" s="627"/>
      <c r="BNI223" s="627"/>
      <c r="BNJ223" s="627"/>
      <c r="BNK223" s="627"/>
      <c r="BNL223" s="627"/>
      <c r="BNM223" s="627"/>
      <c r="BNN223" s="627"/>
      <c r="BNO223" s="627"/>
      <c r="BNP223" s="627"/>
      <c r="BNQ223" s="627"/>
      <c r="BNR223" s="627"/>
      <c r="BNS223" s="627"/>
      <c r="BNT223" s="627"/>
      <c r="BNU223" s="627"/>
      <c r="BNV223" s="627"/>
      <c r="BNW223" s="627"/>
      <c r="BNX223" s="627"/>
      <c r="BNY223" s="627"/>
      <c r="BNZ223" s="627"/>
      <c r="BOA223" s="627"/>
      <c r="BOB223" s="627"/>
      <c r="BOC223" s="627"/>
      <c r="BOD223" s="627"/>
      <c r="BOE223" s="627"/>
      <c r="BOF223" s="627"/>
      <c r="BOG223" s="627"/>
      <c r="BOH223" s="627"/>
      <c r="BOI223" s="627"/>
      <c r="BOJ223" s="627"/>
      <c r="BOK223" s="627"/>
      <c r="BOL223" s="627"/>
      <c r="BOM223" s="627"/>
      <c r="BON223" s="627"/>
      <c r="BOO223" s="627"/>
      <c r="BOP223" s="627"/>
      <c r="BOQ223" s="627"/>
      <c r="BOR223" s="627"/>
      <c r="BOS223" s="627"/>
      <c r="BOT223" s="627"/>
      <c r="BOU223" s="627"/>
      <c r="BOV223" s="627"/>
      <c r="BOW223" s="627"/>
      <c r="BOX223" s="627"/>
      <c r="BOY223" s="627"/>
      <c r="BOZ223" s="627"/>
      <c r="BPA223" s="627"/>
      <c r="BPB223" s="627"/>
      <c r="BPC223" s="627"/>
      <c r="BPD223" s="627"/>
      <c r="BPE223" s="627"/>
      <c r="BPF223" s="627"/>
      <c r="BPG223" s="627"/>
      <c r="BPH223" s="627"/>
      <c r="BPI223" s="627"/>
      <c r="BPJ223" s="627"/>
      <c r="BPK223" s="627"/>
      <c r="BPL223" s="627"/>
      <c r="BPM223" s="627"/>
      <c r="BPN223" s="627"/>
      <c r="BPO223" s="627"/>
      <c r="BPP223" s="627"/>
      <c r="BPQ223" s="627"/>
      <c r="BPR223" s="627"/>
      <c r="BPS223" s="627"/>
      <c r="BPT223" s="627"/>
      <c r="BPU223" s="627"/>
      <c r="BPV223" s="627"/>
      <c r="BPW223" s="627"/>
      <c r="BPX223" s="627"/>
      <c r="BPY223" s="627"/>
      <c r="BPZ223" s="627"/>
      <c r="BQA223" s="627"/>
      <c r="BQB223" s="627"/>
      <c r="BQC223" s="627"/>
      <c r="BQD223" s="627"/>
      <c r="BQE223" s="627"/>
      <c r="BQF223" s="627"/>
      <c r="BQG223" s="627"/>
      <c r="BQH223" s="627"/>
      <c r="BQI223" s="627"/>
      <c r="BQJ223" s="627"/>
      <c r="BQK223" s="627"/>
      <c r="BQL223" s="627"/>
      <c r="BQM223" s="627"/>
      <c r="BQN223" s="627"/>
      <c r="BQO223" s="627"/>
      <c r="BQP223" s="627"/>
      <c r="BQQ223" s="627"/>
      <c r="BQR223" s="627"/>
      <c r="BQS223" s="627"/>
      <c r="BQT223" s="627"/>
      <c r="BQU223" s="627"/>
      <c r="BQV223" s="627"/>
      <c r="BQW223" s="627"/>
      <c r="BQX223" s="627"/>
      <c r="BQY223" s="627"/>
      <c r="BQZ223" s="627"/>
      <c r="BRA223" s="627"/>
      <c r="BRB223" s="627"/>
      <c r="BRC223" s="627"/>
      <c r="BRD223" s="627"/>
      <c r="BRE223" s="627"/>
      <c r="BRF223" s="627"/>
      <c r="BRG223" s="627"/>
      <c r="BRH223" s="627"/>
      <c r="BRI223" s="627"/>
      <c r="BRJ223" s="627"/>
      <c r="BRK223" s="627"/>
      <c r="BRL223" s="627"/>
      <c r="BRM223" s="627"/>
      <c r="BRN223" s="627"/>
      <c r="BRO223" s="627"/>
      <c r="BRP223" s="627"/>
      <c r="BRQ223" s="627"/>
      <c r="BRR223" s="627"/>
      <c r="BRS223" s="627"/>
      <c r="BRT223" s="627"/>
      <c r="BRU223" s="627"/>
      <c r="BRV223" s="627"/>
      <c r="BRW223" s="627"/>
      <c r="BRX223" s="627"/>
      <c r="BRY223" s="627"/>
      <c r="BRZ223" s="627"/>
      <c r="BSA223" s="627"/>
      <c r="BSB223" s="627"/>
      <c r="BSC223" s="627"/>
      <c r="BSD223" s="627"/>
      <c r="BSE223" s="627"/>
      <c r="BSF223" s="627"/>
      <c r="BSG223" s="627"/>
      <c r="BSH223" s="627"/>
      <c r="BSI223" s="627"/>
      <c r="BSJ223" s="627"/>
      <c r="BSK223" s="627"/>
      <c r="BSL223" s="627"/>
      <c r="BSM223" s="627"/>
      <c r="BSN223" s="627"/>
      <c r="BSO223" s="627"/>
      <c r="BSP223" s="627"/>
      <c r="BSQ223" s="627"/>
      <c r="BSR223" s="627"/>
      <c r="BSS223" s="627"/>
      <c r="BST223" s="627"/>
      <c r="BSU223" s="627"/>
      <c r="BSV223" s="627"/>
      <c r="BSW223" s="627"/>
      <c r="BSX223" s="627"/>
      <c r="BSY223" s="627"/>
      <c r="BSZ223" s="627"/>
      <c r="BTA223" s="627"/>
      <c r="BTB223" s="627"/>
      <c r="BTC223" s="627"/>
      <c r="BTD223" s="627"/>
      <c r="BTE223" s="627"/>
      <c r="BTF223" s="627"/>
      <c r="BTG223" s="627"/>
      <c r="BTH223" s="627"/>
      <c r="BTI223" s="627"/>
      <c r="BTJ223" s="627"/>
      <c r="BTK223" s="627"/>
      <c r="BTL223" s="627"/>
      <c r="BTM223" s="627"/>
      <c r="BTN223" s="627"/>
      <c r="BTO223" s="627"/>
      <c r="BTP223" s="627"/>
      <c r="BTQ223" s="627"/>
      <c r="BTR223" s="627"/>
      <c r="BTS223" s="627"/>
      <c r="BTT223" s="627"/>
      <c r="BTU223" s="627"/>
      <c r="BTV223" s="627"/>
      <c r="BTW223" s="627"/>
      <c r="BTX223" s="627"/>
      <c r="BTY223" s="627"/>
      <c r="BTZ223" s="627"/>
      <c r="BUA223" s="627"/>
      <c r="BUB223" s="627"/>
      <c r="BUC223" s="627"/>
      <c r="BUD223" s="627"/>
      <c r="BUE223" s="627"/>
      <c r="BUF223" s="627"/>
      <c r="BUG223" s="627"/>
      <c r="BUH223" s="627"/>
      <c r="BUI223" s="627"/>
      <c r="BUJ223" s="627"/>
      <c r="BUK223" s="627"/>
      <c r="BUL223" s="627"/>
      <c r="BUM223" s="627"/>
      <c r="BUN223" s="627"/>
      <c r="BUO223" s="627"/>
      <c r="BUP223" s="627"/>
      <c r="BUQ223" s="627"/>
      <c r="BUR223" s="627"/>
      <c r="BUS223" s="627"/>
      <c r="BUT223" s="627"/>
      <c r="BUU223" s="627"/>
      <c r="BUV223" s="627"/>
      <c r="BUW223" s="627"/>
      <c r="BUX223" s="627"/>
      <c r="BUY223" s="627"/>
      <c r="BUZ223" s="627"/>
      <c r="BVA223" s="627"/>
      <c r="BVB223" s="627"/>
      <c r="BVC223" s="627"/>
      <c r="BVD223" s="627"/>
      <c r="BVE223" s="627"/>
      <c r="BVF223" s="627"/>
      <c r="BVG223" s="627"/>
      <c r="BVH223" s="627"/>
      <c r="BVI223" s="627"/>
      <c r="BVJ223" s="627"/>
      <c r="BVK223" s="627"/>
      <c r="BVL223" s="627"/>
      <c r="BVM223" s="627"/>
      <c r="BVN223" s="627"/>
      <c r="BVO223" s="627"/>
      <c r="BVP223" s="627"/>
      <c r="BVQ223" s="627"/>
      <c r="BVR223" s="627"/>
      <c r="BVS223" s="627"/>
      <c r="BVT223" s="627"/>
      <c r="BVU223" s="627"/>
      <c r="BVV223" s="627"/>
      <c r="BVW223" s="627"/>
      <c r="BVX223" s="627"/>
      <c r="BVY223" s="627"/>
      <c r="BVZ223" s="627"/>
      <c r="BWA223" s="627"/>
      <c r="BWB223" s="627"/>
      <c r="BWC223" s="627"/>
      <c r="BWD223" s="627"/>
      <c r="BWE223" s="627"/>
      <c r="BWF223" s="627"/>
      <c r="BWG223" s="627"/>
      <c r="BWH223" s="627"/>
      <c r="BWI223" s="627"/>
      <c r="BWJ223" s="627"/>
      <c r="BWK223" s="627"/>
      <c r="BWL223" s="627"/>
      <c r="BWM223" s="627"/>
      <c r="BWN223" s="627"/>
      <c r="BWO223" s="627"/>
      <c r="BWP223" s="627"/>
      <c r="BWQ223" s="627"/>
      <c r="BWR223" s="627"/>
      <c r="BWS223" s="627"/>
      <c r="BWT223" s="627"/>
      <c r="BWU223" s="627"/>
      <c r="BWV223" s="627"/>
      <c r="BWW223" s="627"/>
      <c r="BWX223" s="627"/>
      <c r="BWY223" s="627"/>
      <c r="BWZ223" s="627"/>
      <c r="BXA223" s="627"/>
      <c r="BXB223" s="627"/>
      <c r="BXC223" s="627"/>
      <c r="BXD223" s="627"/>
      <c r="BXE223" s="627"/>
      <c r="BXF223" s="627"/>
      <c r="BXG223" s="627"/>
      <c r="BXH223" s="627"/>
      <c r="BXI223" s="627"/>
      <c r="BXJ223" s="627"/>
      <c r="BXK223" s="627"/>
      <c r="BXL223" s="627"/>
      <c r="BXM223" s="627"/>
      <c r="BXN223" s="627"/>
      <c r="BXO223" s="627"/>
      <c r="BXP223" s="627"/>
      <c r="BXQ223" s="627"/>
      <c r="BXR223" s="627"/>
      <c r="BXS223" s="627"/>
      <c r="BXT223" s="627"/>
      <c r="BXU223" s="627"/>
      <c r="BXV223" s="627"/>
      <c r="BXW223" s="627"/>
      <c r="BXX223" s="627"/>
      <c r="BXY223" s="627"/>
      <c r="BXZ223" s="627"/>
      <c r="BYA223" s="627"/>
      <c r="BYB223" s="627"/>
      <c r="BYC223" s="627"/>
      <c r="BYD223" s="627"/>
      <c r="BYE223" s="627"/>
      <c r="BYF223" s="627"/>
      <c r="BYG223" s="627"/>
      <c r="BYH223" s="627"/>
      <c r="BYI223" s="627"/>
      <c r="BYJ223" s="627"/>
      <c r="BYK223" s="627"/>
      <c r="BYL223" s="627"/>
      <c r="BYM223" s="627"/>
      <c r="BYN223" s="627"/>
      <c r="BYO223" s="627"/>
      <c r="BYP223" s="627"/>
      <c r="BYQ223" s="627"/>
      <c r="BYR223" s="627"/>
      <c r="BYS223" s="627"/>
      <c r="BYT223" s="627"/>
      <c r="BYU223" s="627"/>
      <c r="BYV223" s="627"/>
      <c r="BYW223" s="627"/>
      <c r="BYX223" s="627"/>
      <c r="BYY223" s="627"/>
      <c r="BYZ223" s="627"/>
      <c r="BZA223" s="627"/>
      <c r="BZB223" s="627"/>
      <c r="BZC223" s="627"/>
      <c r="BZD223" s="627"/>
      <c r="BZE223" s="627"/>
      <c r="BZF223" s="627"/>
      <c r="BZG223" s="627"/>
      <c r="BZH223" s="627"/>
      <c r="BZI223" s="627"/>
      <c r="BZJ223" s="627"/>
      <c r="BZK223" s="627"/>
      <c r="BZL223" s="627"/>
      <c r="BZM223" s="627"/>
      <c r="BZN223" s="627"/>
      <c r="BZO223" s="627"/>
      <c r="BZP223" s="627"/>
      <c r="BZQ223" s="627"/>
      <c r="BZR223" s="627"/>
      <c r="BZS223" s="627"/>
      <c r="BZT223" s="627"/>
      <c r="BZU223" s="627"/>
      <c r="BZV223" s="627"/>
      <c r="BZW223" s="627"/>
      <c r="BZX223" s="627"/>
      <c r="BZY223" s="627"/>
      <c r="BZZ223" s="627"/>
      <c r="CAA223" s="627"/>
      <c r="CAB223" s="627"/>
      <c r="CAC223" s="627"/>
      <c r="CAD223" s="627"/>
      <c r="CAE223" s="627"/>
      <c r="CAF223" s="627"/>
      <c r="CAG223" s="627"/>
      <c r="CAH223" s="627"/>
      <c r="CAI223" s="627"/>
      <c r="CAJ223" s="627"/>
      <c r="CAK223" s="627"/>
      <c r="CAL223" s="627"/>
      <c r="CAM223" s="627"/>
      <c r="CAN223" s="627"/>
      <c r="CAO223" s="627"/>
      <c r="CAP223" s="627"/>
      <c r="CAQ223" s="627"/>
      <c r="CAR223" s="627"/>
      <c r="CAS223" s="627"/>
      <c r="CAT223" s="627"/>
      <c r="CAU223" s="627"/>
      <c r="CAV223" s="627"/>
      <c r="CAW223" s="627"/>
      <c r="CAX223" s="627"/>
      <c r="CAY223" s="627"/>
      <c r="CAZ223" s="627"/>
      <c r="CBA223" s="627"/>
      <c r="CBB223" s="627"/>
      <c r="CBC223" s="627"/>
      <c r="CBD223" s="627"/>
      <c r="CBE223" s="627"/>
      <c r="CBF223" s="627"/>
      <c r="CBG223" s="627"/>
      <c r="CBH223" s="627"/>
      <c r="CBI223" s="627"/>
      <c r="CBJ223" s="627"/>
      <c r="CBK223" s="627"/>
      <c r="CBL223" s="627"/>
      <c r="CBM223" s="627"/>
      <c r="CBN223" s="627"/>
      <c r="CBO223" s="627"/>
      <c r="CBP223" s="627"/>
      <c r="CBQ223" s="627"/>
      <c r="CBR223" s="627"/>
      <c r="CBS223" s="627"/>
      <c r="CBT223" s="627"/>
      <c r="CBU223" s="627"/>
      <c r="CBV223" s="627"/>
      <c r="CBW223" s="627"/>
      <c r="CBX223" s="627"/>
      <c r="CBY223" s="627"/>
      <c r="CBZ223" s="627"/>
      <c r="CCA223" s="627"/>
      <c r="CCB223" s="627"/>
      <c r="CCC223" s="627"/>
      <c r="CCD223" s="627"/>
      <c r="CCE223" s="627"/>
      <c r="CCF223" s="627"/>
      <c r="CCG223" s="627"/>
      <c r="CCH223" s="627"/>
      <c r="CCI223" s="627"/>
      <c r="CCJ223" s="627"/>
      <c r="CCK223" s="627"/>
      <c r="CCL223" s="627"/>
      <c r="CCM223" s="627"/>
      <c r="CCN223" s="627"/>
      <c r="CCO223" s="627"/>
      <c r="CCP223" s="627"/>
      <c r="CCQ223" s="627"/>
      <c r="CCR223" s="627"/>
      <c r="CCS223" s="627"/>
      <c r="CCT223" s="627"/>
      <c r="CCU223" s="627"/>
      <c r="CCV223" s="627"/>
      <c r="CCW223" s="627"/>
      <c r="CCX223" s="627"/>
      <c r="CCY223" s="627"/>
      <c r="CCZ223" s="627"/>
      <c r="CDA223" s="627"/>
      <c r="CDB223" s="627"/>
      <c r="CDC223" s="627"/>
      <c r="CDD223" s="627"/>
      <c r="CDE223" s="627"/>
      <c r="CDF223" s="627"/>
      <c r="CDG223" s="627"/>
      <c r="CDH223" s="627"/>
      <c r="CDI223" s="627"/>
      <c r="CDJ223" s="627"/>
      <c r="CDK223" s="627"/>
      <c r="CDL223" s="627"/>
      <c r="CDM223" s="627"/>
      <c r="CDN223" s="627"/>
      <c r="CDO223" s="627"/>
      <c r="CDP223" s="627"/>
      <c r="CDQ223" s="627"/>
      <c r="CDR223" s="627"/>
      <c r="CDS223" s="627"/>
      <c r="CDT223" s="627"/>
      <c r="CDU223" s="627"/>
      <c r="CDV223" s="627"/>
      <c r="CDW223" s="627"/>
      <c r="CDX223" s="627"/>
      <c r="CDY223" s="627"/>
      <c r="CDZ223" s="627"/>
      <c r="CEA223" s="627"/>
      <c r="CEB223" s="627"/>
      <c r="CEC223" s="627"/>
      <c r="CED223" s="627"/>
      <c r="CEE223" s="627"/>
      <c r="CEF223" s="627"/>
      <c r="CEG223" s="627"/>
      <c r="CEH223" s="627"/>
      <c r="CEI223" s="627"/>
      <c r="CEJ223" s="627"/>
      <c r="CEK223" s="627"/>
      <c r="CEL223" s="627"/>
      <c r="CEM223" s="627"/>
      <c r="CEN223" s="627"/>
      <c r="CEO223" s="627"/>
      <c r="CEP223" s="627"/>
      <c r="CEQ223" s="627"/>
      <c r="CER223" s="627"/>
      <c r="CES223" s="627"/>
      <c r="CET223" s="627"/>
      <c r="CEU223" s="627"/>
      <c r="CEV223" s="627"/>
      <c r="CEW223" s="627"/>
      <c r="CEX223" s="627"/>
      <c r="CEY223" s="627"/>
      <c r="CEZ223" s="627"/>
      <c r="CFA223" s="627"/>
      <c r="CFB223" s="627"/>
      <c r="CFC223" s="627"/>
      <c r="CFD223" s="627"/>
      <c r="CFE223" s="627"/>
      <c r="CFF223" s="627"/>
      <c r="CFG223" s="627"/>
      <c r="CFH223" s="627"/>
      <c r="CFI223" s="627"/>
      <c r="CFJ223" s="627"/>
      <c r="CFK223" s="627"/>
      <c r="CFL223" s="627"/>
      <c r="CFM223" s="627"/>
      <c r="CFN223" s="627"/>
      <c r="CFO223" s="627"/>
      <c r="CFP223" s="627"/>
      <c r="CFQ223" s="627"/>
      <c r="CFR223" s="627"/>
      <c r="CFS223" s="627"/>
      <c r="CFT223" s="627"/>
      <c r="CFU223" s="627"/>
      <c r="CFV223" s="627"/>
      <c r="CFW223" s="627"/>
      <c r="CFX223" s="627"/>
      <c r="CFY223" s="627"/>
      <c r="CFZ223" s="627"/>
      <c r="CGA223" s="627"/>
      <c r="CGB223" s="627"/>
      <c r="CGC223" s="627"/>
      <c r="CGD223" s="627"/>
      <c r="CGE223" s="627"/>
      <c r="CGF223" s="627"/>
      <c r="CGG223" s="627"/>
      <c r="CGH223" s="627"/>
      <c r="CGI223" s="627"/>
      <c r="CGJ223" s="627"/>
      <c r="CGK223" s="627"/>
      <c r="CGL223" s="627"/>
      <c r="CGM223" s="627"/>
      <c r="CGN223" s="627"/>
      <c r="CGO223" s="627"/>
      <c r="CGP223" s="627"/>
      <c r="CGQ223" s="627"/>
      <c r="CGR223" s="627"/>
      <c r="CGS223" s="627"/>
      <c r="CGT223" s="627"/>
      <c r="CGU223" s="627"/>
      <c r="CGV223" s="627"/>
      <c r="CGW223" s="627"/>
      <c r="CGX223" s="627"/>
      <c r="CGY223" s="627"/>
      <c r="CGZ223" s="627"/>
      <c r="CHA223" s="627"/>
      <c r="CHB223" s="627"/>
      <c r="CHC223" s="627"/>
      <c r="CHD223" s="627"/>
      <c r="CHE223" s="627"/>
      <c r="CHF223" s="627"/>
      <c r="CHG223" s="627"/>
      <c r="CHH223" s="627"/>
      <c r="CHI223" s="627"/>
      <c r="CHJ223" s="627"/>
      <c r="CHK223" s="627"/>
      <c r="CHL223" s="627"/>
      <c r="CHM223" s="627"/>
      <c r="CHN223" s="627"/>
      <c r="CHO223" s="627"/>
      <c r="CHP223" s="627"/>
      <c r="CHQ223" s="627"/>
      <c r="CHR223" s="627"/>
      <c r="CHS223" s="627"/>
      <c r="CHT223" s="627"/>
      <c r="CHU223" s="627"/>
      <c r="CHV223" s="627"/>
      <c r="CHW223" s="627"/>
      <c r="CHX223" s="627"/>
      <c r="CHY223" s="627"/>
      <c r="CHZ223" s="627"/>
      <c r="CIA223" s="627"/>
      <c r="CIB223" s="627"/>
      <c r="CIC223" s="627"/>
      <c r="CID223" s="627"/>
      <c r="CIE223" s="627"/>
      <c r="CIF223" s="627"/>
      <c r="CIG223" s="627"/>
      <c r="CIH223" s="627"/>
      <c r="CII223" s="627"/>
      <c r="CIJ223" s="627"/>
      <c r="CIK223" s="627"/>
      <c r="CIL223" s="627"/>
      <c r="CIM223" s="627"/>
      <c r="CIN223" s="627"/>
      <c r="CIO223" s="627"/>
      <c r="CIP223" s="627"/>
      <c r="CIQ223" s="627"/>
      <c r="CIR223" s="627"/>
      <c r="CIS223" s="627"/>
      <c r="CIT223" s="627"/>
      <c r="CIU223" s="627"/>
      <c r="CIV223" s="627"/>
      <c r="CIW223" s="627"/>
      <c r="CIX223" s="627"/>
      <c r="CIY223" s="627"/>
      <c r="CIZ223" s="627"/>
      <c r="CJA223" s="627"/>
      <c r="CJB223" s="627"/>
      <c r="CJC223" s="627"/>
      <c r="CJD223" s="627"/>
      <c r="CJE223" s="627"/>
      <c r="CJF223" s="627"/>
      <c r="CJG223" s="627"/>
      <c r="CJH223" s="627"/>
      <c r="CJI223" s="627"/>
      <c r="CJJ223" s="627"/>
      <c r="CJK223" s="627"/>
      <c r="CJL223" s="627"/>
      <c r="CJM223" s="627"/>
      <c r="CJN223" s="627"/>
      <c r="CJO223" s="627"/>
      <c r="CJP223" s="627"/>
      <c r="CJQ223" s="627"/>
      <c r="CJR223" s="627"/>
      <c r="CJS223" s="627"/>
      <c r="CJT223" s="627"/>
      <c r="CJU223" s="627"/>
      <c r="CJV223" s="627"/>
      <c r="CJW223" s="627"/>
      <c r="CJX223" s="627"/>
      <c r="CJY223" s="627"/>
      <c r="CJZ223" s="627"/>
      <c r="CKA223" s="627"/>
      <c r="CKB223" s="627"/>
      <c r="CKC223" s="627"/>
      <c r="CKD223" s="627"/>
      <c r="CKE223" s="627"/>
      <c r="CKF223" s="627"/>
      <c r="CKG223" s="627"/>
      <c r="CKH223" s="627"/>
      <c r="CKI223" s="627"/>
      <c r="CKJ223" s="627"/>
      <c r="CKK223" s="627"/>
      <c r="CKL223" s="627"/>
      <c r="CKM223" s="627"/>
      <c r="CKN223" s="627"/>
      <c r="CKO223" s="627"/>
      <c r="CKP223" s="627"/>
      <c r="CKQ223" s="627"/>
      <c r="CKR223" s="627"/>
      <c r="CKS223" s="627"/>
      <c r="CKT223" s="627"/>
      <c r="CKU223" s="627"/>
      <c r="CKV223" s="627"/>
      <c r="CKW223" s="627"/>
      <c r="CKX223" s="627"/>
      <c r="CKY223" s="627"/>
      <c r="CKZ223" s="627"/>
      <c r="CLA223" s="627"/>
      <c r="CLB223" s="627"/>
      <c r="CLC223" s="627"/>
      <c r="CLD223" s="627"/>
      <c r="CLE223" s="627"/>
      <c r="CLF223" s="627"/>
      <c r="CLG223" s="627"/>
      <c r="CLH223" s="627"/>
      <c r="CLI223" s="627"/>
      <c r="CLJ223" s="627"/>
      <c r="CLK223" s="627"/>
      <c r="CLL223" s="627"/>
      <c r="CLM223" s="627"/>
      <c r="CLN223" s="627"/>
      <c r="CLO223" s="627"/>
      <c r="CLP223" s="627"/>
      <c r="CLQ223" s="627"/>
      <c r="CLR223" s="627"/>
      <c r="CLS223" s="627"/>
      <c r="CLT223" s="627"/>
      <c r="CLU223" s="627"/>
      <c r="CLV223" s="627"/>
      <c r="CLW223" s="627"/>
      <c r="CLX223" s="627"/>
      <c r="CLY223" s="627"/>
      <c r="CLZ223" s="627"/>
      <c r="CMA223" s="627"/>
      <c r="CMB223" s="627"/>
      <c r="CMC223" s="627"/>
      <c r="CMD223" s="627"/>
      <c r="CME223" s="627"/>
      <c r="CMF223" s="627"/>
      <c r="CMG223" s="627"/>
      <c r="CMH223" s="627"/>
      <c r="CMI223" s="627"/>
      <c r="CMJ223" s="627"/>
      <c r="CMK223" s="627"/>
      <c r="CML223" s="627"/>
      <c r="CMM223" s="627"/>
      <c r="CMN223" s="627"/>
      <c r="CMO223" s="627"/>
      <c r="CMP223" s="627"/>
      <c r="CMQ223" s="627"/>
      <c r="CMR223" s="627"/>
      <c r="CMS223" s="627"/>
      <c r="CMT223" s="627"/>
      <c r="CMU223" s="627"/>
      <c r="CMV223" s="627"/>
      <c r="CMW223" s="627"/>
      <c r="CMX223" s="627"/>
      <c r="CMY223" s="627"/>
      <c r="CMZ223" s="627"/>
      <c r="CNA223" s="627"/>
      <c r="CNB223" s="627"/>
      <c r="CNC223" s="627"/>
      <c r="CND223" s="627"/>
      <c r="CNE223" s="627"/>
      <c r="CNF223" s="627"/>
      <c r="CNG223" s="627"/>
      <c r="CNH223" s="627"/>
      <c r="CNI223" s="627"/>
      <c r="CNJ223" s="627"/>
      <c r="CNK223" s="627"/>
      <c r="CNL223" s="627"/>
      <c r="CNM223" s="627"/>
      <c r="CNN223" s="627"/>
      <c r="CNO223" s="627"/>
      <c r="CNP223" s="627"/>
      <c r="CNQ223" s="627"/>
      <c r="CNR223" s="627"/>
      <c r="CNS223" s="627"/>
      <c r="CNT223" s="627"/>
      <c r="CNU223" s="627"/>
      <c r="CNV223" s="627"/>
      <c r="CNW223" s="627"/>
      <c r="CNX223" s="627"/>
      <c r="CNY223" s="627"/>
      <c r="CNZ223" s="627"/>
      <c r="COA223" s="627"/>
      <c r="COB223" s="627"/>
      <c r="COC223" s="627"/>
      <c r="COD223" s="627"/>
      <c r="COE223" s="627"/>
      <c r="COF223" s="627"/>
      <c r="COG223" s="627"/>
      <c r="COH223" s="627"/>
      <c r="COI223" s="627"/>
      <c r="COJ223" s="627"/>
      <c r="COK223" s="627"/>
      <c r="COL223" s="627"/>
      <c r="COM223" s="627"/>
      <c r="CON223" s="627"/>
      <c r="COO223" s="627"/>
      <c r="COP223" s="627"/>
      <c r="COQ223" s="627"/>
      <c r="COR223" s="627"/>
      <c r="COS223" s="627"/>
      <c r="COT223" s="627"/>
      <c r="COU223" s="627"/>
      <c r="COV223" s="627"/>
      <c r="COW223" s="627"/>
      <c r="COX223" s="627"/>
      <c r="COY223" s="627"/>
      <c r="COZ223" s="627"/>
      <c r="CPA223" s="627"/>
      <c r="CPB223" s="627"/>
      <c r="CPC223" s="627"/>
      <c r="CPD223" s="627"/>
      <c r="CPE223" s="627"/>
      <c r="CPF223" s="627"/>
      <c r="CPG223" s="627"/>
      <c r="CPH223" s="627"/>
      <c r="CPI223" s="627"/>
      <c r="CPJ223" s="627"/>
      <c r="CPK223" s="627"/>
      <c r="CPL223" s="627"/>
      <c r="CPM223" s="627"/>
      <c r="CPN223" s="627"/>
      <c r="CPO223" s="627"/>
      <c r="CPP223" s="627"/>
      <c r="CPQ223" s="627"/>
      <c r="CPR223" s="627"/>
      <c r="CPS223" s="627"/>
      <c r="CPT223" s="627"/>
      <c r="CPU223" s="627"/>
      <c r="CPV223" s="627"/>
      <c r="CPW223" s="627"/>
      <c r="CPX223" s="627"/>
      <c r="CPY223" s="627"/>
      <c r="CPZ223" s="627"/>
      <c r="CQA223" s="627"/>
      <c r="CQB223" s="627"/>
      <c r="CQC223" s="627"/>
      <c r="CQD223" s="627"/>
      <c r="CQE223" s="627"/>
      <c r="CQF223" s="627"/>
      <c r="CQG223" s="627"/>
      <c r="CQH223" s="627"/>
      <c r="CQI223" s="627"/>
      <c r="CQJ223" s="627"/>
      <c r="CQK223" s="627"/>
      <c r="CQL223" s="627"/>
      <c r="CQM223" s="627"/>
      <c r="CQN223" s="627"/>
      <c r="CQO223" s="627"/>
      <c r="CQP223" s="627"/>
      <c r="CQQ223" s="627"/>
      <c r="CQR223" s="627"/>
      <c r="CQS223" s="627"/>
      <c r="CQT223" s="627"/>
      <c r="CQU223" s="627"/>
      <c r="CQV223" s="627"/>
      <c r="CQW223" s="627"/>
      <c r="CQX223" s="627"/>
      <c r="CQY223" s="627"/>
      <c r="CQZ223" s="627"/>
      <c r="CRA223" s="627"/>
      <c r="CRB223" s="627"/>
      <c r="CRC223" s="627"/>
      <c r="CRD223" s="627"/>
      <c r="CRE223" s="627"/>
      <c r="CRF223" s="627"/>
      <c r="CRG223" s="627"/>
      <c r="CRH223" s="627"/>
      <c r="CRI223" s="627"/>
      <c r="CRJ223" s="627"/>
      <c r="CRK223" s="627"/>
      <c r="CRL223" s="627"/>
      <c r="CRM223" s="627"/>
      <c r="CRN223" s="627"/>
      <c r="CRO223" s="627"/>
      <c r="CRP223" s="627"/>
      <c r="CRQ223" s="627"/>
      <c r="CRR223" s="627"/>
      <c r="CRS223" s="627"/>
      <c r="CRT223" s="627"/>
      <c r="CRU223" s="627"/>
      <c r="CRV223" s="627"/>
      <c r="CRW223" s="627"/>
      <c r="CRX223" s="627"/>
      <c r="CRY223" s="627"/>
      <c r="CRZ223" s="627"/>
      <c r="CSA223" s="627"/>
      <c r="CSB223" s="627"/>
      <c r="CSC223" s="627"/>
      <c r="CSD223" s="627"/>
      <c r="CSE223" s="627"/>
      <c r="CSF223" s="627"/>
      <c r="CSG223" s="627"/>
      <c r="CSH223" s="627"/>
      <c r="CSI223" s="627"/>
      <c r="CSJ223" s="627"/>
      <c r="CSK223" s="627"/>
      <c r="CSL223" s="627"/>
      <c r="CSM223" s="627"/>
      <c r="CSN223" s="627"/>
      <c r="CSO223" s="627"/>
      <c r="CSP223" s="627"/>
      <c r="CSQ223" s="627"/>
      <c r="CSR223" s="627"/>
      <c r="CSS223" s="627"/>
      <c r="CST223" s="627"/>
      <c r="CSU223" s="627"/>
      <c r="CSV223" s="627"/>
      <c r="CSW223" s="627"/>
      <c r="CSX223" s="627"/>
      <c r="CSY223" s="627"/>
      <c r="CSZ223" s="627"/>
      <c r="CTA223" s="627"/>
      <c r="CTB223" s="627"/>
      <c r="CTC223" s="627"/>
      <c r="CTD223" s="627"/>
      <c r="CTE223" s="627"/>
      <c r="CTF223" s="627"/>
      <c r="CTG223" s="627"/>
      <c r="CTH223" s="627"/>
      <c r="CTI223" s="627"/>
      <c r="CTJ223" s="627"/>
      <c r="CTK223" s="627"/>
      <c r="CTL223" s="627"/>
      <c r="CTM223" s="627"/>
      <c r="CTN223" s="627"/>
      <c r="CTO223" s="627"/>
      <c r="CTP223" s="627"/>
      <c r="CTQ223" s="627"/>
      <c r="CTR223" s="627"/>
      <c r="CTS223" s="627"/>
      <c r="CTT223" s="627"/>
      <c r="CTU223" s="627"/>
      <c r="CTV223" s="627"/>
      <c r="CTW223" s="627"/>
      <c r="CTX223" s="627"/>
      <c r="CTY223" s="627"/>
      <c r="CTZ223" s="627"/>
      <c r="CUA223" s="627"/>
      <c r="CUB223" s="627"/>
      <c r="CUC223" s="627"/>
      <c r="CUD223" s="627"/>
      <c r="CUE223" s="627"/>
      <c r="CUF223" s="627"/>
      <c r="CUG223" s="627"/>
      <c r="CUH223" s="627"/>
      <c r="CUI223" s="627"/>
      <c r="CUJ223" s="627"/>
      <c r="CUK223" s="627"/>
      <c r="CUL223" s="627"/>
      <c r="CUM223" s="627"/>
      <c r="CUN223" s="627"/>
      <c r="CUO223" s="627"/>
      <c r="CUP223" s="627"/>
      <c r="CUQ223" s="627"/>
      <c r="CUR223" s="627"/>
      <c r="CUS223" s="627"/>
      <c r="CUT223" s="627"/>
      <c r="CUU223" s="627"/>
      <c r="CUV223" s="627"/>
      <c r="CUW223" s="627"/>
      <c r="CUX223" s="627"/>
      <c r="CUY223" s="627"/>
      <c r="CUZ223" s="627"/>
      <c r="CVA223" s="627"/>
      <c r="CVB223" s="627"/>
      <c r="CVC223" s="627"/>
      <c r="CVD223" s="627"/>
      <c r="CVE223" s="627"/>
      <c r="CVF223" s="627"/>
      <c r="CVG223" s="627"/>
      <c r="CVH223" s="627"/>
      <c r="CVI223" s="627"/>
      <c r="CVJ223" s="627"/>
      <c r="CVK223" s="627"/>
      <c r="CVL223" s="627"/>
      <c r="CVM223" s="627"/>
      <c r="CVN223" s="627"/>
      <c r="CVO223" s="627"/>
      <c r="CVP223" s="627"/>
      <c r="CVQ223" s="627"/>
      <c r="CVR223" s="627"/>
      <c r="CVS223" s="627"/>
      <c r="CVT223" s="627"/>
      <c r="CVU223" s="627"/>
      <c r="CVV223" s="627"/>
      <c r="CVW223" s="627"/>
      <c r="CVX223" s="627"/>
      <c r="CVY223" s="627"/>
      <c r="CVZ223" s="627"/>
      <c r="CWA223" s="627"/>
      <c r="CWB223" s="627"/>
      <c r="CWC223" s="627"/>
      <c r="CWD223" s="627"/>
      <c r="CWE223" s="627"/>
      <c r="CWF223" s="627"/>
      <c r="CWG223" s="627"/>
      <c r="CWH223" s="627"/>
      <c r="CWI223" s="627"/>
      <c r="CWJ223" s="627"/>
      <c r="CWK223" s="627"/>
      <c r="CWL223" s="627"/>
      <c r="CWM223" s="627"/>
      <c r="CWN223" s="627"/>
      <c r="CWO223" s="627"/>
      <c r="CWP223" s="627"/>
      <c r="CWQ223" s="627"/>
      <c r="CWR223" s="627"/>
      <c r="CWS223" s="627"/>
      <c r="CWT223" s="627"/>
      <c r="CWU223" s="627"/>
      <c r="CWV223" s="627"/>
      <c r="CWW223" s="627"/>
      <c r="CWX223" s="627"/>
      <c r="CWY223" s="627"/>
      <c r="CWZ223" s="627"/>
      <c r="CXA223" s="627"/>
      <c r="CXB223" s="627"/>
      <c r="CXC223" s="627"/>
      <c r="CXD223" s="627"/>
      <c r="CXE223" s="627"/>
      <c r="CXF223" s="627"/>
      <c r="CXG223" s="627"/>
      <c r="CXH223" s="627"/>
      <c r="CXI223" s="627"/>
      <c r="CXJ223" s="627"/>
      <c r="CXK223" s="627"/>
      <c r="CXL223" s="627"/>
      <c r="CXM223" s="627"/>
      <c r="CXN223" s="627"/>
      <c r="CXO223" s="627"/>
      <c r="CXP223" s="627"/>
      <c r="CXQ223" s="627"/>
      <c r="CXR223" s="627"/>
      <c r="CXS223" s="627"/>
      <c r="CXT223" s="627"/>
      <c r="CXU223" s="627"/>
      <c r="CXV223" s="627"/>
      <c r="CXW223" s="627"/>
      <c r="CXX223" s="627"/>
      <c r="CXY223" s="627"/>
      <c r="CXZ223" s="627"/>
      <c r="CYA223" s="627"/>
      <c r="CYB223" s="627"/>
      <c r="CYC223" s="627"/>
      <c r="CYD223" s="627"/>
      <c r="CYE223" s="627"/>
      <c r="CYF223" s="627"/>
      <c r="CYG223" s="627"/>
      <c r="CYH223" s="627"/>
      <c r="CYI223" s="627"/>
      <c r="CYJ223" s="627"/>
      <c r="CYK223" s="627"/>
      <c r="CYL223" s="627"/>
      <c r="CYM223" s="627"/>
      <c r="CYN223" s="627"/>
      <c r="CYO223" s="627"/>
      <c r="CYP223" s="627"/>
      <c r="CYQ223" s="627"/>
      <c r="CYR223" s="627"/>
      <c r="CYS223" s="627"/>
      <c r="CYT223" s="627"/>
      <c r="CYU223" s="627"/>
      <c r="CYV223" s="627"/>
      <c r="CYW223" s="627"/>
      <c r="CYX223" s="627"/>
      <c r="CYY223" s="627"/>
      <c r="CYZ223" s="627"/>
      <c r="CZA223" s="627"/>
      <c r="CZB223" s="627"/>
      <c r="CZC223" s="627"/>
      <c r="CZD223" s="627"/>
      <c r="CZE223" s="627"/>
      <c r="CZF223" s="627"/>
      <c r="CZG223" s="627"/>
      <c r="CZH223" s="627"/>
      <c r="CZI223" s="627"/>
      <c r="CZJ223" s="627"/>
      <c r="CZK223" s="627"/>
      <c r="CZL223" s="627"/>
      <c r="CZM223" s="627"/>
      <c r="CZN223" s="627"/>
      <c r="CZO223" s="627"/>
      <c r="CZP223" s="627"/>
      <c r="CZQ223" s="627"/>
      <c r="CZR223" s="627"/>
      <c r="CZS223" s="627"/>
      <c r="CZT223" s="627"/>
      <c r="CZU223" s="627"/>
      <c r="CZV223" s="627"/>
      <c r="CZW223" s="627"/>
      <c r="CZX223" s="627"/>
      <c r="CZY223" s="627"/>
      <c r="CZZ223" s="627"/>
      <c r="DAA223" s="627"/>
      <c r="DAB223" s="627"/>
      <c r="DAC223" s="627"/>
      <c r="DAD223" s="627"/>
      <c r="DAE223" s="627"/>
      <c r="DAF223" s="627"/>
      <c r="DAG223" s="627"/>
      <c r="DAH223" s="627"/>
      <c r="DAI223" s="627"/>
      <c r="DAJ223" s="627"/>
      <c r="DAK223" s="627"/>
      <c r="DAL223" s="627"/>
      <c r="DAM223" s="627"/>
      <c r="DAN223" s="627"/>
      <c r="DAO223" s="627"/>
      <c r="DAP223" s="627"/>
      <c r="DAQ223" s="627"/>
      <c r="DAR223" s="627"/>
      <c r="DAS223" s="627"/>
      <c r="DAT223" s="627"/>
      <c r="DAU223" s="627"/>
      <c r="DAV223" s="627"/>
      <c r="DAW223" s="627"/>
      <c r="DAX223" s="627"/>
      <c r="DAY223" s="627"/>
      <c r="DAZ223" s="627"/>
      <c r="DBA223" s="627"/>
      <c r="DBB223" s="627"/>
      <c r="DBC223" s="627"/>
      <c r="DBD223" s="627"/>
      <c r="DBE223" s="627"/>
      <c r="DBF223" s="627"/>
      <c r="DBG223" s="627"/>
      <c r="DBH223" s="627"/>
      <c r="DBI223" s="627"/>
      <c r="DBJ223" s="627"/>
      <c r="DBK223" s="627"/>
      <c r="DBL223" s="627"/>
      <c r="DBM223" s="627"/>
      <c r="DBN223" s="627"/>
      <c r="DBO223" s="627"/>
      <c r="DBP223" s="627"/>
      <c r="DBQ223" s="627"/>
      <c r="DBR223" s="627"/>
      <c r="DBS223" s="627"/>
      <c r="DBT223" s="627"/>
      <c r="DBU223" s="627"/>
      <c r="DBV223" s="627"/>
      <c r="DBW223" s="627"/>
      <c r="DBX223" s="627"/>
      <c r="DBY223" s="627"/>
      <c r="DBZ223" s="627"/>
      <c r="DCA223" s="627"/>
      <c r="DCB223" s="627"/>
      <c r="DCC223" s="627"/>
      <c r="DCD223" s="627"/>
      <c r="DCE223" s="627"/>
      <c r="DCF223" s="627"/>
      <c r="DCG223" s="627"/>
      <c r="DCH223" s="627"/>
      <c r="DCI223" s="627"/>
      <c r="DCJ223" s="627"/>
      <c r="DCK223" s="627"/>
      <c r="DCL223" s="627"/>
      <c r="DCM223" s="627"/>
      <c r="DCN223" s="627"/>
      <c r="DCO223" s="627"/>
      <c r="DCP223" s="627"/>
      <c r="DCQ223" s="627"/>
      <c r="DCR223" s="627"/>
      <c r="DCS223" s="627"/>
      <c r="DCT223" s="627"/>
      <c r="DCU223" s="627"/>
      <c r="DCV223" s="627"/>
      <c r="DCW223" s="627"/>
      <c r="DCX223" s="627"/>
      <c r="DCY223" s="627"/>
      <c r="DCZ223" s="627"/>
      <c r="DDA223" s="627"/>
      <c r="DDB223" s="627"/>
      <c r="DDC223" s="627"/>
      <c r="DDD223" s="627"/>
      <c r="DDE223" s="627"/>
      <c r="DDF223" s="627"/>
      <c r="DDG223" s="627"/>
      <c r="DDH223" s="627"/>
      <c r="DDI223" s="627"/>
      <c r="DDJ223" s="627"/>
      <c r="DDK223" s="627"/>
      <c r="DDL223" s="627"/>
      <c r="DDM223" s="627"/>
      <c r="DDN223" s="627"/>
      <c r="DDO223" s="627"/>
      <c r="DDP223" s="627"/>
      <c r="DDQ223" s="627"/>
      <c r="DDR223" s="627"/>
      <c r="DDS223" s="627"/>
      <c r="DDT223" s="627"/>
      <c r="DDU223" s="627"/>
      <c r="DDV223" s="627"/>
      <c r="DDW223" s="627"/>
      <c r="DDX223" s="627"/>
      <c r="DDY223" s="627"/>
      <c r="DDZ223" s="627"/>
      <c r="DEA223" s="627"/>
      <c r="DEB223" s="627"/>
      <c r="DEC223" s="627"/>
      <c r="DED223" s="627"/>
      <c r="DEE223" s="627"/>
      <c r="DEF223" s="627"/>
      <c r="DEG223" s="627"/>
      <c r="DEH223" s="627"/>
      <c r="DEI223" s="627"/>
      <c r="DEJ223" s="627"/>
      <c r="DEK223" s="627"/>
      <c r="DEL223" s="627"/>
      <c r="DEM223" s="627"/>
      <c r="DEN223" s="627"/>
      <c r="DEO223" s="627"/>
      <c r="DEP223" s="627"/>
      <c r="DEQ223" s="627"/>
      <c r="DER223" s="627"/>
      <c r="DES223" s="627"/>
      <c r="DET223" s="627"/>
      <c r="DEU223" s="627"/>
      <c r="DEV223" s="627"/>
      <c r="DEW223" s="627"/>
      <c r="DEX223" s="627"/>
      <c r="DEY223" s="627"/>
      <c r="DEZ223" s="627"/>
      <c r="DFA223" s="627"/>
      <c r="DFB223" s="627"/>
      <c r="DFC223" s="627"/>
      <c r="DFD223" s="627"/>
      <c r="DFE223" s="627"/>
      <c r="DFF223" s="627"/>
      <c r="DFG223" s="627"/>
      <c r="DFH223" s="627"/>
      <c r="DFI223" s="627"/>
      <c r="DFJ223" s="627"/>
      <c r="DFK223" s="627"/>
      <c r="DFL223" s="627"/>
      <c r="DFM223" s="627"/>
      <c r="DFN223" s="627"/>
      <c r="DFO223" s="627"/>
      <c r="DFP223" s="627"/>
      <c r="DFQ223" s="627"/>
      <c r="DFR223" s="627"/>
      <c r="DFS223" s="627"/>
      <c r="DFT223" s="627"/>
      <c r="DFU223" s="627"/>
      <c r="DFV223" s="627"/>
      <c r="DFW223" s="627"/>
      <c r="DFX223" s="627"/>
      <c r="DFY223" s="627"/>
      <c r="DFZ223" s="627"/>
      <c r="DGA223" s="627"/>
      <c r="DGB223" s="627"/>
      <c r="DGC223" s="627"/>
      <c r="DGD223" s="627"/>
      <c r="DGE223" s="627"/>
      <c r="DGF223" s="627"/>
      <c r="DGG223" s="627"/>
      <c r="DGH223" s="627"/>
      <c r="DGI223" s="627"/>
      <c r="DGJ223" s="627"/>
      <c r="DGK223" s="627"/>
      <c r="DGL223" s="627"/>
      <c r="DGM223" s="627"/>
      <c r="DGN223" s="627"/>
      <c r="DGO223" s="627"/>
      <c r="DGP223" s="627"/>
      <c r="DGQ223" s="627"/>
      <c r="DGR223" s="627"/>
      <c r="DGS223" s="627"/>
      <c r="DGT223" s="627"/>
      <c r="DGU223" s="627"/>
      <c r="DGV223" s="627"/>
      <c r="DGW223" s="627"/>
      <c r="DGX223" s="627"/>
      <c r="DGY223" s="627"/>
      <c r="DGZ223" s="627"/>
      <c r="DHA223" s="627"/>
      <c r="DHB223" s="627"/>
      <c r="DHC223" s="627"/>
      <c r="DHD223" s="627"/>
      <c r="DHE223" s="627"/>
      <c r="DHF223" s="627"/>
      <c r="DHG223" s="627"/>
      <c r="DHH223" s="627"/>
      <c r="DHI223" s="627"/>
      <c r="DHJ223" s="627"/>
      <c r="DHK223" s="627"/>
      <c r="DHL223" s="627"/>
      <c r="DHM223" s="627"/>
      <c r="DHN223" s="627"/>
      <c r="DHO223" s="627"/>
      <c r="DHP223" s="627"/>
      <c r="DHQ223" s="627"/>
      <c r="DHR223" s="627"/>
      <c r="DHS223" s="627"/>
      <c r="DHT223" s="627"/>
      <c r="DHU223" s="627"/>
      <c r="DHV223" s="627"/>
      <c r="DHW223" s="627"/>
      <c r="DHX223" s="627"/>
      <c r="DHY223" s="627"/>
      <c r="DHZ223" s="627"/>
      <c r="DIA223" s="627"/>
      <c r="DIB223" s="627"/>
      <c r="DIC223" s="627"/>
      <c r="DID223" s="627"/>
      <c r="DIE223" s="627"/>
      <c r="DIF223" s="627"/>
      <c r="DIG223" s="627"/>
      <c r="DIH223" s="627"/>
      <c r="DII223" s="627"/>
      <c r="DIJ223" s="627"/>
      <c r="DIK223" s="627"/>
      <c r="DIL223" s="627"/>
      <c r="DIM223" s="627"/>
      <c r="DIN223" s="627"/>
      <c r="DIO223" s="627"/>
      <c r="DIP223" s="627"/>
      <c r="DIQ223" s="627"/>
      <c r="DIR223" s="627"/>
      <c r="DIS223" s="627"/>
      <c r="DIT223" s="627"/>
      <c r="DIU223" s="627"/>
      <c r="DIV223" s="627"/>
      <c r="DIW223" s="627"/>
      <c r="DIX223" s="627"/>
      <c r="DIY223" s="627"/>
      <c r="DIZ223" s="627"/>
      <c r="DJA223" s="627"/>
      <c r="DJB223" s="627"/>
      <c r="DJC223" s="627"/>
      <c r="DJD223" s="627"/>
      <c r="DJE223" s="627"/>
      <c r="DJF223" s="627"/>
      <c r="DJG223" s="627"/>
      <c r="DJH223" s="627"/>
      <c r="DJI223" s="627"/>
      <c r="DJJ223" s="627"/>
      <c r="DJK223" s="627"/>
      <c r="DJL223" s="627"/>
      <c r="DJM223" s="627"/>
      <c r="DJN223" s="627"/>
      <c r="DJO223" s="627"/>
      <c r="DJP223" s="627"/>
      <c r="DJQ223" s="627"/>
      <c r="DJR223" s="627"/>
      <c r="DJS223" s="627"/>
      <c r="DJT223" s="627"/>
      <c r="DJU223" s="627"/>
      <c r="DJV223" s="627"/>
      <c r="DJW223" s="627"/>
      <c r="DJX223" s="627"/>
      <c r="DJY223" s="627"/>
      <c r="DJZ223" s="627"/>
      <c r="DKA223" s="627"/>
      <c r="DKB223" s="627"/>
      <c r="DKC223" s="627"/>
      <c r="DKD223" s="627"/>
      <c r="DKE223" s="627"/>
      <c r="DKF223" s="627"/>
      <c r="DKG223" s="627"/>
      <c r="DKH223" s="627"/>
      <c r="DKI223" s="627"/>
      <c r="DKJ223" s="627"/>
      <c r="DKK223" s="627"/>
      <c r="DKL223" s="627"/>
      <c r="DKM223" s="627"/>
      <c r="DKN223" s="627"/>
      <c r="DKO223" s="627"/>
      <c r="DKP223" s="627"/>
      <c r="DKQ223" s="627"/>
      <c r="DKR223" s="627"/>
      <c r="DKS223" s="627"/>
      <c r="DKT223" s="627"/>
      <c r="DKU223" s="627"/>
      <c r="DKV223" s="627"/>
      <c r="DKW223" s="627"/>
      <c r="DKX223" s="627"/>
      <c r="DKY223" s="627"/>
      <c r="DKZ223" s="627"/>
      <c r="DLA223" s="627"/>
      <c r="DLB223" s="627"/>
      <c r="DLC223" s="627"/>
      <c r="DLD223" s="627"/>
      <c r="DLE223" s="627"/>
      <c r="DLF223" s="627"/>
      <c r="DLG223" s="627"/>
      <c r="DLH223" s="627"/>
      <c r="DLI223" s="627"/>
      <c r="DLJ223" s="627"/>
      <c r="DLK223" s="627"/>
      <c r="DLL223" s="627"/>
      <c r="DLM223" s="627"/>
      <c r="DLN223" s="627"/>
      <c r="DLO223" s="627"/>
      <c r="DLP223" s="627"/>
      <c r="DLQ223" s="627"/>
      <c r="DLR223" s="627"/>
      <c r="DLS223" s="627"/>
      <c r="DLT223" s="627"/>
      <c r="DLU223" s="627"/>
      <c r="DLV223" s="627"/>
      <c r="DLW223" s="627"/>
      <c r="DLX223" s="627"/>
      <c r="DLY223" s="627"/>
      <c r="DLZ223" s="627"/>
      <c r="DMA223" s="627"/>
      <c r="DMB223" s="627"/>
      <c r="DMC223" s="627"/>
      <c r="DMD223" s="627"/>
      <c r="DME223" s="627"/>
      <c r="DMF223" s="627"/>
      <c r="DMG223" s="627"/>
      <c r="DMH223" s="627"/>
      <c r="DMI223" s="627"/>
      <c r="DMJ223" s="627"/>
      <c r="DMK223" s="627"/>
      <c r="DML223" s="627"/>
      <c r="DMM223" s="627"/>
      <c r="DMN223" s="627"/>
      <c r="DMO223" s="627"/>
      <c r="DMP223" s="627"/>
      <c r="DMQ223" s="627"/>
      <c r="DMR223" s="627"/>
      <c r="DMS223" s="627"/>
      <c r="DMT223" s="627"/>
      <c r="DMU223" s="627"/>
      <c r="DMV223" s="627"/>
      <c r="DMW223" s="627"/>
      <c r="DMX223" s="627"/>
      <c r="DMY223" s="627"/>
      <c r="DMZ223" s="627"/>
      <c r="DNA223" s="627"/>
      <c r="DNB223" s="627"/>
      <c r="DNC223" s="627"/>
      <c r="DND223" s="627"/>
      <c r="DNE223" s="627"/>
      <c r="DNF223" s="627"/>
      <c r="DNG223" s="627"/>
      <c r="DNH223" s="627"/>
      <c r="DNI223" s="627"/>
      <c r="DNJ223" s="627"/>
      <c r="DNK223" s="627"/>
      <c r="DNL223" s="627"/>
      <c r="DNM223" s="627"/>
      <c r="DNN223" s="627"/>
      <c r="DNO223" s="627"/>
      <c r="DNP223" s="627"/>
      <c r="DNQ223" s="627"/>
      <c r="DNR223" s="627"/>
      <c r="DNS223" s="627"/>
      <c r="DNT223" s="627"/>
      <c r="DNU223" s="627"/>
      <c r="DNV223" s="627"/>
      <c r="DNW223" s="627"/>
      <c r="DNX223" s="627"/>
      <c r="DNY223" s="627"/>
      <c r="DNZ223" s="627"/>
      <c r="DOA223" s="627"/>
      <c r="DOB223" s="627"/>
      <c r="DOC223" s="627"/>
      <c r="DOD223" s="627"/>
      <c r="DOE223" s="627"/>
      <c r="DOF223" s="627"/>
      <c r="DOG223" s="627"/>
      <c r="DOH223" s="627"/>
      <c r="DOI223" s="627"/>
      <c r="DOJ223" s="627"/>
      <c r="DOK223" s="627"/>
      <c r="DOL223" s="627"/>
      <c r="DOM223" s="627"/>
      <c r="DON223" s="627"/>
      <c r="DOO223" s="627"/>
      <c r="DOP223" s="627"/>
      <c r="DOQ223" s="627"/>
      <c r="DOR223" s="627"/>
      <c r="DOS223" s="627"/>
      <c r="DOT223" s="627"/>
      <c r="DOU223" s="627"/>
      <c r="DOV223" s="627"/>
      <c r="DOW223" s="627"/>
      <c r="DOX223" s="627"/>
      <c r="DOY223" s="627"/>
      <c r="DOZ223" s="627"/>
      <c r="DPA223" s="627"/>
      <c r="DPB223" s="627"/>
      <c r="DPC223" s="627"/>
      <c r="DPD223" s="627"/>
      <c r="DPE223" s="627"/>
      <c r="DPF223" s="627"/>
      <c r="DPG223" s="627"/>
      <c r="DPH223" s="627"/>
      <c r="DPI223" s="627"/>
      <c r="DPJ223" s="627"/>
      <c r="DPK223" s="627"/>
      <c r="DPL223" s="627"/>
      <c r="DPM223" s="627"/>
      <c r="DPN223" s="627"/>
      <c r="DPO223" s="627"/>
      <c r="DPP223" s="627"/>
      <c r="DPQ223" s="627"/>
      <c r="DPR223" s="627"/>
      <c r="DPS223" s="627"/>
      <c r="DPT223" s="627"/>
      <c r="DPU223" s="627"/>
      <c r="DPV223" s="627"/>
      <c r="DPW223" s="627"/>
      <c r="DPX223" s="627"/>
      <c r="DPY223" s="627"/>
      <c r="DPZ223" s="627"/>
      <c r="DQA223" s="627"/>
      <c r="DQB223" s="627"/>
      <c r="DQC223" s="627"/>
      <c r="DQD223" s="627"/>
      <c r="DQE223" s="627"/>
      <c r="DQF223" s="627"/>
      <c r="DQG223" s="627"/>
      <c r="DQH223" s="627"/>
      <c r="DQI223" s="627"/>
      <c r="DQJ223" s="627"/>
      <c r="DQK223" s="627"/>
      <c r="DQL223" s="627"/>
      <c r="DQM223" s="627"/>
      <c r="DQN223" s="627"/>
      <c r="DQO223" s="627"/>
      <c r="DQP223" s="627"/>
      <c r="DQQ223" s="627"/>
      <c r="DQR223" s="627"/>
      <c r="DQS223" s="627"/>
      <c r="DQT223" s="627"/>
      <c r="DQU223" s="627"/>
      <c r="DQV223" s="627"/>
      <c r="DQW223" s="627"/>
      <c r="DQX223" s="627"/>
      <c r="DQY223" s="627"/>
      <c r="DQZ223" s="627"/>
      <c r="DRA223" s="627"/>
      <c r="DRB223" s="627"/>
      <c r="DRC223" s="627"/>
      <c r="DRD223" s="627"/>
      <c r="DRE223" s="627"/>
      <c r="DRF223" s="627"/>
      <c r="DRG223" s="627"/>
      <c r="DRH223" s="627"/>
      <c r="DRI223" s="627"/>
      <c r="DRJ223" s="627"/>
      <c r="DRK223" s="627"/>
      <c r="DRL223" s="627"/>
      <c r="DRM223" s="627"/>
      <c r="DRN223" s="627"/>
      <c r="DRO223" s="627"/>
      <c r="DRP223" s="627"/>
      <c r="DRQ223" s="627"/>
      <c r="DRR223" s="627"/>
      <c r="DRS223" s="627"/>
      <c r="DRT223" s="627"/>
      <c r="DRU223" s="627"/>
      <c r="DRV223" s="627"/>
      <c r="DRW223" s="627"/>
      <c r="DRX223" s="627"/>
      <c r="DRY223" s="627"/>
      <c r="DRZ223" s="627"/>
      <c r="DSA223" s="627"/>
      <c r="DSB223" s="627"/>
      <c r="DSC223" s="627"/>
      <c r="DSD223" s="627"/>
      <c r="DSE223" s="627"/>
      <c r="DSF223" s="627"/>
      <c r="DSG223" s="627"/>
      <c r="DSH223" s="627"/>
      <c r="DSI223" s="627"/>
      <c r="DSJ223" s="627"/>
      <c r="DSK223" s="627"/>
      <c r="DSL223" s="627"/>
      <c r="DSM223" s="627"/>
      <c r="DSN223" s="627"/>
      <c r="DSO223" s="627"/>
      <c r="DSP223" s="627"/>
      <c r="DSQ223" s="627"/>
      <c r="DSR223" s="627"/>
      <c r="DSS223" s="627"/>
      <c r="DST223" s="627"/>
      <c r="DSU223" s="627"/>
      <c r="DSV223" s="627"/>
      <c r="DSW223" s="627"/>
      <c r="DSX223" s="627"/>
      <c r="DSY223" s="627"/>
      <c r="DSZ223" s="627"/>
      <c r="DTA223" s="627"/>
      <c r="DTB223" s="627"/>
      <c r="DTC223" s="627"/>
      <c r="DTD223" s="627"/>
      <c r="DTE223" s="627"/>
      <c r="DTF223" s="627"/>
      <c r="DTG223" s="627"/>
      <c r="DTH223" s="627"/>
      <c r="DTI223" s="627"/>
      <c r="DTJ223" s="627"/>
      <c r="DTK223" s="627"/>
      <c r="DTL223" s="627"/>
      <c r="DTM223" s="627"/>
      <c r="DTN223" s="627"/>
      <c r="DTO223" s="627"/>
      <c r="DTP223" s="627"/>
      <c r="DTQ223" s="627"/>
      <c r="DTR223" s="627"/>
      <c r="DTS223" s="627"/>
      <c r="DTT223" s="627"/>
      <c r="DTU223" s="627"/>
      <c r="DTV223" s="627"/>
      <c r="DTW223" s="627"/>
      <c r="DTX223" s="627"/>
      <c r="DTY223" s="627"/>
      <c r="DTZ223" s="627"/>
      <c r="DUA223" s="627"/>
      <c r="DUB223" s="627"/>
      <c r="DUC223" s="627"/>
      <c r="DUD223" s="627"/>
      <c r="DUE223" s="627"/>
      <c r="DUF223" s="627"/>
      <c r="DUG223" s="627"/>
      <c r="DUH223" s="627"/>
      <c r="DUI223" s="627"/>
      <c r="DUJ223" s="627"/>
      <c r="DUK223" s="627"/>
      <c r="DUL223" s="627"/>
      <c r="DUM223" s="627"/>
      <c r="DUN223" s="627"/>
      <c r="DUO223" s="627"/>
      <c r="DUP223" s="627"/>
      <c r="DUQ223" s="627"/>
      <c r="DUR223" s="627"/>
      <c r="DUS223" s="627"/>
      <c r="DUT223" s="627"/>
      <c r="DUU223" s="627"/>
      <c r="DUV223" s="627"/>
      <c r="DUW223" s="627"/>
      <c r="DUX223" s="627"/>
      <c r="DUY223" s="627"/>
      <c r="DUZ223" s="627"/>
      <c r="DVA223" s="627"/>
      <c r="DVB223" s="627"/>
      <c r="DVC223" s="627"/>
      <c r="DVD223" s="627"/>
      <c r="DVE223" s="627"/>
      <c r="DVF223" s="627"/>
      <c r="DVG223" s="627"/>
      <c r="DVH223" s="627"/>
      <c r="DVI223" s="627"/>
      <c r="DVJ223" s="627"/>
      <c r="DVK223" s="627"/>
      <c r="DVL223" s="627"/>
      <c r="DVM223" s="627"/>
      <c r="DVN223" s="627"/>
      <c r="DVO223" s="627"/>
      <c r="DVP223" s="627"/>
      <c r="DVQ223" s="627"/>
      <c r="DVR223" s="627"/>
      <c r="DVS223" s="627"/>
      <c r="DVT223" s="627"/>
      <c r="DVU223" s="627"/>
      <c r="DVV223" s="627"/>
      <c r="DVW223" s="627"/>
      <c r="DVX223" s="627"/>
      <c r="DVY223" s="627"/>
      <c r="DVZ223" s="627"/>
      <c r="DWA223" s="627"/>
      <c r="DWB223" s="627"/>
      <c r="DWC223" s="627"/>
      <c r="DWD223" s="627"/>
      <c r="DWE223" s="627"/>
      <c r="DWF223" s="627"/>
      <c r="DWG223" s="627"/>
      <c r="DWH223" s="627"/>
      <c r="DWI223" s="627"/>
      <c r="DWJ223" s="627"/>
      <c r="DWK223" s="627"/>
      <c r="DWL223" s="627"/>
      <c r="DWM223" s="627"/>
      <c r="DWN223" s="627"/>
      <c r="DWO223" s="627"/>
      <c r="DWP223" s="627"/>
      <c r="DWQ223" s="627"/>
      <c r="DWR223" s="627"/>
      <c r="DWS223" s="627"/>
      <c r="DWT223" s="627"/>
      <c r="DWU223" s="627"/>
      <c r="DWV223" s="627"/>
      <c r="DWW223" s="627"/>
      <c r="DWX223" s="627"/>
      <c r="DWY223" s="627"/>
      <c r="DWZ223" s="627"/>
      <c r="DXA223" s="627"/>
      <c r="DXB223" s="627"/>
      <c r="DXC223" s="627"/>
      <c r="DXD223" s="627"/>
      <c r="DXE223" s="627"/>
      <c r="DXF223" s="627"/>
      <c r="DXG223" s="627"/>
      <c r="DXH223" s="627"/>
      <c r="DXI223" s="627"/>
      <c r="DXJ223" s="627"/>
      <c r="DXK223" s="627"/>
      <c r="DXL223" s="627"/>
      <c r="DXM223" s="627"/>
      <c r="DXN223" s="627"/>
      <c r="DXO223" s="627"/>
      <c r="DXP223" s="627"/>
      <c r="DXQ223" s="627"/>
      <c r="DXR223" s="627"/>
      <c r="DXS223" s="627"/>
      <c r="DXT223" s="627"/>
      <c r="DXU223" s="627"/>
      <c r="DXV223" s="627"/>
      <c r="DXW223" s="627"/>
      <c r="DXX223" s="627"/>
      <c r="DXY223" s="627"/>
      <c r="DXZ223" s="627"/>
      <c r="DYA223" s="627"/>
      <c r="DYB223" s="627"/>
      <c r="DYC223" s="627"/>
      <c r="DYD223" s="627"/>
      <c r="DYE223" s="627"/>
      <c r="DYF223" s="627"/>
      <c r="DYG223" s="627"/>
      <c r="DYH223" s="627"/>
      <c r="DYI223" s="627"/>
      <c r="DYJ223" s="627"/>
      <c r="DYK223" s="627"/>
      <c r="DYL223" s="627"/>
      <c r="DYM223" s="627"/>
      <c r="DYN223" s="627"/>
      <c r="DYO223" s="627"/>
      <c r="DYP223" s="627"/>
      <c r="DYQ223" s="627"/>
      <c r="DYR223" s="627"/>
      <c r="DYS223" s="627"/>
      <c r="DYT223" s="627"/>
      <c r="DYU223" s="627"/>
      <c r="DYV223" s="627"/>
      <c r="DYW223" s="627"/>
      <c r="DYX223" s="627"/>
      <c r="DYY223" s="627"/>
      <c r="DYZ223" s="627"/>
      <c r="DZA223" s="627"/>
      <c r="DZB223" s="627"/>
      <c r="DZC223" s="627"/>
      <c r="DZD223" s="627"/>
      <c r="DZE223" s="627"/>
      <c r="DZF223" s="627"/>
      <c r="DZG223" s="627"/>
      <c r="DZH223" s="627"/>
      <c r="DZI223" s="627"/>
      <c r="DZJ223" s="627"/>
      <c r="DZK223" s="627"/>
      <c r="DZL223" s="627"/>
      <c r="DZM223" s="627"/>
      <c r="DZN223" s="627"/>
      <c r="DZO223" s="627"/>
      <c r="DZP223" s="627"/>
      <c r="DZQ223" s="627"/>
      <c r="DZR223" s="627"/>
      <c r="DZS223" s="627"/>
      <c r="DZT223" s="627"/>
      <c r="DZU223" s="627"/>
      <c r="DZV223" s="627"/>
      <c r="DZW223" s="627"/>
      <c r="DZX223" s="627"/>
      <c r="DZY223" s="627"/>
      <c r="DZZ223" s="627"/>
      <c r="EAA223" s="627"/>
      <c r="EAB223" s="627"/>
      <c r="EAC223" s="627"/>
      <c r="EAD223" s="627"/>
      <c r="EAE223" s="627"/>
      <c r="EAF223" s="627"/>
      <c r="EAG223" s="627"/>
      <c r="EAH223" s="627"/>
      <c r="EAI223" s="627"/>
      <c r="EAJ223" s="627"/>
      <c r="EAK223" s="627"/>
      <c r="EAL223" s="627"/>
      <c r="EAM223" s="627"/>
      <c r="EAN223" s="627"/>
      <c r="EAO223" s="627"/>
      <c r="EAP223" s="627"/>
      <c r="EAQ223" s="627"/>
      <c r="EAR223" s="627"/>
      <c r="EAS223" s="627"/>
      <c r="EAT223" s="627"/>
      <c r="EAU223" s="627"/>
      <c r="EAV223" s="627"/>
      <c r="EAW223" s="627"/>
      <c r="EAX223" s="627"/>
      <c r="EAY223" s="627"/>
      <c r="EAZ223" s="627"/>
      <c r="EBA223" s="627"/>
      <c r="EBB223" s="627"/>
      <c r="EBC223" s="627"/>
      <c r="EBD223" s="627"/>
      <c r="EBE223" s="627"/>
      <c r="EBF223" s="627"/>
      <c r="EBG223" s="627"/>
      <c r="EBH223" s="627"/>
      <c r="EBI223" s="627"/>
      <c r="EBJ223" s="627"/>
      <c r="EBK223" s="627"/>
      <c r="EBL223" s="627"/>
      <c r="EBM223" s="627"/>
      <c r="EBN223" s="627"/>
      <c r="EBO223" s="627"/>
      <c r="EBP223" s="627"/>
      <c r="EBQ223" s="627"/>
      <c r="EBR223" s="627"/>
      <c r="EBS223" s="627"/>
      <c r="EBT223" s="627"/>
      <c r="EBU223" s="627"/>
      <c r="EBV223" s="627"/>
      <c r="EBW223" s="627"/>
      <c r="EBX223" s="627"/>
      <c r="EBY223" s="627"/>
      <c r="EBZ223" s="627"/>
      <c r="ECA223" s="627"/>
      <c r="ECB223" s="627"/>
      <c r="ECC223" s="627"/>
      <c r="ECD223" s="627"/>
      <c r="ECE223" s="627"/>
      <c r="ECF223" s="627"/>
      <c r="ECG223" s="627"/>
      <c r="ECH223" s="627"/>
      <c r="ECI223" s="627"/>
      <c r="ECJ223" s="627"/>
      <c r="ECK223" s="627"/>
      <c r="ECL223" s="627"/>
      <c r="ECM223" s="627"/>
      <c r="ECN223" s="627"/>
      <c r="ECO223" s="627"/>
      <c r="ECP223" s="627"/>
      <c r="ECQ223" s="627"/>
      <c r="ECR223" s="627"/>
      <c r="ECS223" s="627"/>
      <c r="ECT223" s="627"/>
      <c r="ECU223" s="627"/>
      <c r="ECV223" s="627"/>
      <c r="ECW223" s="627"/>
      <c r="ECX223" s="627"/>
      <c r="ECY223" s="627"/>
      <c r="ECZ223" s="627"/>
      <c r="EDA223" s="627"/>
      <c r="EDB223" s="627"/>
      <c r="EDC223" s="627"/>
      <c r="EDD223" s="627"/>
      <c r="EDE223" s="627"/>
      <c r="EDF223" s="627"/>
      <c r="EDG223" s="627"/>
      <c r="EDH223" s="627"/>
      <c r="EDI223" s="627"/>
      <c r="EDJ223" s="627"/>
      <c r="EDK223" s="627"/>
      <c r="EDL223" s="627"/>
      <c r="EDM223" s="627"/>
      <c r="EDN223" s="627"/>
      <c r="EDO223" s="627"/>
      <c r="EDP223" s="627"/>
      <c r="EDQ223" s="627"/>
      <c r="EDR223" s="627"/>
      <c r="EDS223" s="627"/>
      <c r="EDT223" s="627"/>
      <c r="EDU223" s="627"/>
      <c r="EDV223" s="627"/>
      <c r="EDW223" s="627"/>
      <c r="EDX223" s="627"/>
      <c r="EDY223" s="627"/>
      <c r="EDZ223" s="627"/>
      <c r="EEA223" s="627"/>
      <c r="EEB223" s="627"/>
      <c r="EEC223" s="627"/>
      <c r="EED223" s="627"/>
      <c r="EEE223" s="627"/>
      <c r="EEF223" s="627"/>
      <c r="EEG223" s="627"/>
      <c r="EEH223" s="627"/>
      <c r="EEI223" s="627"/>
      <c r="EEJ223" s="627"/>
      <c r="EEK223" s="627"/>
      <c r="EEL223" s="627"/>
      <c r="EEM223" s="627"/>
      <c r="EEN223" s="627"/>
      <c r="EEO223" s="627"/>
      <c r="EEP223" s="627"/>
      <c r="EEQ223" s="627"/>
      <c r="EER223" s="627"/>
      <c r="EES223" s="627"/>
      <c r="EET223" s="627"/>
      <c r="EEU223" s="627"/>
      <c r="EEV223" s="627"/>
      <c r="EEW223" s="627"/>
      <c r="EEX223" s="627"/>
      <c r="EEY223" s="627"/>
      <c r="EEZ223" s="627"/>
      <c r="EFA223" s="627"/>
      <c r="EFB223" s="627"/>
      <c r="EFC223" s="627"/>
      <c r="EFD223" s="627"/>
      <c r="EFE223" s="627"/>
      <c r="EFF223" s="627"/>
      <c r="EFG223" s="627"/>
      <c r="EFH223" s="627"/>
      <c r="EFI223" s="627"/>
      <c r="EFJ223" s="627"/>
      <c r="EFK223" s="627"/>
      <c r="EFL223" s="627"/>
      <c r="EFM223" s="627"/>
      <c r="EFN223" s="627"/>
      <c r="EFO223" s="627"/>
      <c r="EFP223" s="627"/>
      <c r="EFQ223" s="627"/>
      <c r="EFR223" s="627"/>
      <c r="EFS223" s="627"/>
      <c r="EFT223" s="627"/>
      <c r="EFU223" s="627"/>
      <c r="EFV223" s="627"/>
      <c r="EFW223" s="627"/>
      <c r="EFX223" s="627"/>
      <c r="EFY223" s="627"/>
      <c r="EFZ223" s="627"/>
      <c r="EGA223" s="627"/>
      <c r="EGB223" s="627"/>
      <c r="EGC223" s="627"/>
      <c r="EGD223" s="627"/>
      <c r="EGE223" s="627"/>
      <c r="EGF223" s="627"/>
      <c r="EGG223" s="627"/>
      <c r="EGH223" s="627"/>
      <c r="EGI223" s="627"/>
      <c r="EGJ223" s="627"/>
      <c r="EGK223" s="627"/>
      <c r="EGL223" s="627"/>
      <c r="EGM223" s="627"/>
      <c r="EGN223" s="627"/>
      <c r="EGO223" s="627"/>
      <c r="EGP223" s="627"/>
      <c r="EGQ223" s="627"/>
      <c r="EGR223" s="627"/>
      <c r="EGS223" s="627"/>
      <c r="EGT223" s="627"/>
      <c r="EGU223" s="627"/>
      <c r="EGV223" s="627"/>
      <c r="EGW223" s="627"/>
      <c r="EGX223" s="627"/>
      <c r="EGY223" s="627"/>
      <c r="EGZ223" s="627"/>
      <c r="EHA223" s="627"/>
      <c r="EHB223" s="627"/>
      <c r="EHC223" s="627"/>
      <c r="EHD223" s="627"/>
      <c r="EHE223" s="627"/>
      <c r="EHF223" s="627"/>
      <c r="EHG223" s="627"/>
      <c r="EHH223" s="627"/>
      <c r="EHI223" s="627"/>
      <c r="EHJ223" s="627"/>
      <c r="EHK223" s="627"/>
      <c r="EHL223" s="627"/>
      <c r="EHM223" s="627"/>
      <c r="EHN223" s="627"/>
      <c r="EHO223" s="627"/>
      <c r="EHP223" s="627"/>
      <c r="EHQ223" s="627"/>
      <c r="EHR223" s="627"/>
      <c r="EHS223" s="627"/>
      <c r="EHT223" s="627"/>
      <c r="EHU223" s="627"/>
      <c r="EHV223" s="627"/>
      <c r="EHW223" s="627"/>
      <c r="EHX223" s="627"/>
      <c r="EHY223" s="627"/>
      <c r="EHZ223" s="627"/>
      <c r="EIA223" s="627"/>
      <c r="EIB223" s="627"/>
      <c r="EIC223" s="627"/>
      <c r="EID223" s="627"/>
      <c r="EIE223" s="627"/>
      <c r="EIF223" s="627"/>
      <c r="EIG223" s="627"/>
      <c r="EIH223" s="627"/>
      <c r="EII223" s="627"/>
      <c r="EIJ223" s="627"/>
      <c r="EIK223" s="627"/>
      <c r="EIL223" s="627"/>
      <c r="EIM223" s="627"/>
      <c r="EIN223" s="627"/>
      <c r="EIO223" s="627"/>
      <c r="EIP223" s="627"/>
      <c r="EIQ223" s="627"/>
      <c r="EIR223" s="627"/>
      <c r="EIS223" s="627"/>
      <c r="EIT223" s="627"/>
      <c r="EIU223" s="627"/>
      <c r="EIV223" s="627"/>
      <c r="EIW223" s="627"/>
      <c r="EIX223" s="627"/>
      <c r="EIY223" s="627"/>
      <c r="EIZ223" s="627"/>
      <c r="EJA223" s="627"/>
      <c r="EJB223" s="627"/>
      <c r="EJC223" s="627"/>
      <c r="EJD223" s="627"/>
      <c r="EJE223" s="627"/>
      <c r="EJF223" s="627"/>
      <c r="EJG223" s="627"/>
      <c r="EJH223" s="627"/>
      <c r="EJI223" s="627"/>
      <c r="EJJ223" s="627"/>
      <c r="EJK223" s="627"/>
      <c r="EJL223" s="627"/>
      <c r="EJM223" s="627"/>
      <c r="EJN223" s="627"/>
      <c r="EJO223" s="627"/>
      <c r="EJP223" s="627"/>
      <c r="EJQ223" s="627"/>
      <c r="EJR223" s="627"/>
      <c r="EJS223" s="627"/>
      <c r="EJT223" s="627"/>
      <c r="EJU223" s="627"/>
      <c r="EJV223" s="627"/>
      <c r="EJW223" s="627"/>
      <c r="EJX223" s="627"/>
      <c r="EJY223" s="627"/>
      <c r="EJZ223" s="627"/>
      <c r="EKA223" s="627"/>
      <c r="EKB223" s="627"/>
      <c r="EKC223" s="627"/>
      <c r="EKD223" s="627"/>
      <c r="EKE223" s="627"/>
      <c r="EKF223" s="627"/>
      <c r="EKG223" s="627"/>
      <c r="EKH223" s="627"/>
      <c r="EKI223" s="627"/>
      <c r="EKJ223" s="627"/>
      <c r="EKK223" s="627"/>
      <c r="EKL223" s="627"/>
      <c r="EKM223" s="627"/>
      <c r="EKN223" s="627"/>
      <c r="EKO223" s="627"/>
      <c r="EKP223" s="627"/>
      <c r="EKQ223" s="627"/>
      <c r="EKR223" s="627"/>
      <c r="EKS223" s="627"/>
      <c r="EKT223" s="627"/>
      <c r="EKU223" s="627"/>
      <c r="EKV223" s="627"/>
      <c r="EKW223" s="627"/>
      <c r="EKX223" s="627"/>
      <c r="EKY223" s="627"/>
      <c r="EKZ223" s="627"/>
      <c r="ELA223" s="627"/>
      <c r="ELB223" s="627"/>
      <c r="ELC223" s="627"/>
      <c r="ELD223" s="627"/>
      <c r="ELE223" s="627"/>
      <c r="ELF223" s="627"/>
      <c r="ELG223" s="627"/>
      <c r="ELH223" s="627"/>
      <c r="ELI223" s="627"/>
      <c r="ELJ223" s="627"/>
      <c r="ELK223" s="627"/>
      <c r="ELL223" s="627"/>
      <c r="ELM223" s="627"/>
      <c r="ELN223" s="627"/>
      <c r="ELO223" s="627"/>
      <c r="ELP223" s="627"/>
      <c r="ELQ223" s="627"/>
      <c r="ELR223" s="627"/>
      <c r="ELS223" s="627"/>
      <c r="ELT223" s="627"/>
      <c r="ELU223" s="627"/>
      <c r="ELV223" s="627"/>
      <c r="ELW223" s="627"/>
      <c r="ELX223" s="627"/>
      <c r="ELY223" s="627"/>
      <c r="ELZ223" s="627"/>
      <c r="EMA223" s="627"/>
      <c r="EMB223" s="627"/>
      <c r="EMC223" s="627"/>
      <c r="EMD223" s="627"/>
      <c r="EME223" s="627"/>
      <c r="EMF223" s="627"/>
      <c r="EMG223" s="627"/>
      <c r="EMH223" s="627"/>
      <c r="EMI223" s="627"/>
      <c r="EMJ223" s="627"/>
      <c r="EMK223" s="627"/>
      <c r="EML223" s="627"/>
      <c r="EMM223" s="627"/>
      <c r="EMN223" s="627"/>
      <c r="EMO223" s="627"/>
      <c r="EMP223" s="627"/>
      <c r="EMQ223" s="627"/>
      <c r="EMR223" s="627"/>
      <c r="EMS223" s="627"/>
      <c r="EMT223" s="627"/>
      <c r="EMU223" s="627"/>
      <c r="EMV223" s="627"/>
      <c r="EMW223" s="627"/>
      <c r="EMX223" s="627"/>
      <c r="EMY223" s="627"/>
      <c r="EMZ223" s="627"/>
      <c r="ENA223" s="627"/>
      <c r="ENB223" s="627"/>
      <c r="ENC223" s="627"/>
      <c r="END223" s="627"/>
      <c r="ENE223" s="627"/>
      <c r="ENF223" s="627"/>
      <c r="ENG223" s="627"/>
      <c r="ENH223" s="627"/>
      <c r="ENI223" s="627"/>
      <c r="ENJ223" s="627"/>
      <c r="ENK223" s="627"/>
      <c r="ENL223" s="627"/>
      <c r="ENM223" s="627"/>
      <c r="ENN223" s="627"/>
      <c r="ENO223" s="627"/>
      <c r="ENP223" s="627"/>
      <c r="ENQ223" s="627"/>
      <c r="ENR223" s="627"/>
      <c r="ENS223" s="627"/>
      <c r="ENT223" s="627"/>
      <c r="ENU223" s="627"/>
      <c r="ENV223" s="627"/>
      <c r="ENW223" s="627"/>
      <c r="ENX223" s="627"/>
      <c r="ENY223" s="627"/>
      <c r="ENZ223" s="627"/>
      <c r="EOA223" s="627"/>
      <c r="EOB223" s="627"/>
      <c r="EOC223" s="627"/>
      <c r="EOD223" s="627"/>
      <c r="EOE223" s="627"/>
      <c r="EOF223" s="627"/>
      <c r="EOG223" s="627"/>
      <c r="EOH223" s="627"/>
      <c r="EOI223" s="627"/>
      <c r="EOJ223" s="627"/>
      <c r="EOK223" s="627"/>
      <c r="EOL223" s="627"/>
      <c r="EOM223" s="627"/>
      <c r="EON223" s="627"/>
      <c r="EOO223" s="627"/>
      <c r="EOP223" s="627"/>
      <c r="EOQ223" s="627"/>
      <c r="EOR223" s="627"/>
      <c r="EOS223" s="627"/>
      <c r="EOT223" s="627"/>
      <c r="EOU223" s="627"/>
      <c r="EOV223" s="627"/>
      <c r="EOW223" s="627"/>
      <c r="EOX223" s="627"/>
      <c r="EOY223" s="627"/>
      <c r="EOZ223" s="627"/>
      <c r="EPA223" s="627"/>
      <c r="EPB223" s="627"/>
      <c r="EPC223" s="627"/>
      <c r="EPD223" s="627"/>
      <c r="EPE223" s="627"/>
      <c r="EPF223" s="627"/>
      <c r="EPG223" s="627"/>
      <c r="EPH223" s="627"/>
      <c r="EPI223" s="627"/>
      <c r="EPJ223" s="627"/>
      <c r="EPK223" s="627"/>
      <c r="EPL223" s="627"/>
      <c r="EPM223" s="627"/>
      <c r="EPN223" s="627"/>
      <c r="EPO223" s="627"/>
      <c r="EPP223" s="627"/>
      <c r="EPQ223" s="627"/>
      <c r="EPR223" s="627"/>
      <c r="EPS223" s="627"/>
      <c r="EPT223" s="627"/>
      <c r="EPU223" s="627"/>
      <c r="EPV223" s="627"/>
      <c r="EPW223" s="627"/>
      <c r="EPX223" s="627"/>
      <c r="EPY223" s="627"/>
      <c r="EPZ223" s="627"/>
      <c r="EQA223" s="627"/>
      <c r="EQB223" s="627"/>
      <c r="EQC223" s="627"/>
      <c r="EQD223" s="627"/>
      <c r="EQE223" s="627"/>
      <c r="EQF223" s="627"/>
      <c r="EQG223" s="627"/>
      <c r="EQH223" s="627"/>
      <c r="EQI223" s="627"/>
      <c r="EQJ223" s="627"/>
      <c r="EQK223" s="627"/>
      <c r="EQL223" s="627"/>
      <c r="EQM223" s="627"/>
      <c r="EQN223" s="627"/>
      <c r="EQO223" s="627"/>
      <c r="EQP223" s="627"/>
      <c r="EQQ223" s="627"/>
      <c r="EQR223" s="627"/>
      <c r="EQS223" s="627"/>
      <c r="EQT223" s="627"/>
      <c r="EQU223" s="627"/>
      <c r="EQV223" s="627"/>
      <c r="EQW223" s="627"/>
      <c r="EQX223" s="627"/>
      <c r="EQY223" s="627"/>
      <c r="EQZ223" s="627"/>
      <c r="ERA223" s="627"/>
      <c r="ERB223" s="627"/>
      <c r="ERC223" s="627"/>
      <c r="ERD223" s="627"/>
      <c r="ERE223" s="627"/>
      <c r="ERF223" s="627"/>
      <c r="ERG223" s="627"/>
      <c r="ERH223" s="627"/>
      <c r="ERI223" s="627"/>
      <c r="ERJ223" s="627"/>
      <c r="ERK223" s="627"/>
      <c r="ERL223" s="627"/>
      <c r="ERM223" s="627"/>
      <c r="ERN223" s="627"/>
      <c r="ERO223" s="627"/>
      <c r="ERP223" s="627"/>
      <c r="ERQ223" s="627"/>
      <c r="ERR223" s="627"/>
      <c r="ERS223" s="627"/>
      <c r="ERT223" s="627"/>
      <c r="ERU223" s="627"/>
      <c r="ERV223" s="627"/>
      <c r="ERW223" s="627"/>
      <c r="ERX223" s="627"/>
      <c r="ERY223" s="627"/>
      <c r="ERZ223" s="627"/>
      <c r="ESA223" s="627"/>
      <c r="ESB223" s="627"/>
      <c r="ESC223" s="627"/>
      <c r="ESD223" s="627"/>
      <c r="ESE223" s="627"/>
      <c r="ESF223" s="627"/>
      <c r="ESG223" s="627"/>
      <c r="ESH223" s="627"/>
      <c r="ESI223" s="627"/>
      <c r="ESJ223" s="627"/>
      <c r="ESK223" s="627"/>
      <c r="ESL223" s="627"/>
      <c r="ESM223" s="627"/>
      <c r="ESN223" s="627"/>
      <c r="ESO223" s="627"/>
      <c r="ESP223" s="627"/>
      <c r="ESQ223" s="627"/>
      <c r="ESR223" s="627"/>
      <c r="ESS223" s="627"/>
      <c r="EST223" s="627"/>
      <c r="ESU223" s="627"/>
      <c r="ESV223" s="627"/>
      <c r="ESW223" s="627"/>
      <c r="ESX223" s="627"/>
      <c r="ESY223" s="627"/>
      <c r="ESZ223" s="627"/>
      <c r="ETA223" s="627"/>
      <c r="ETB223" s="627"/>
      <c r="ETC223" s="627"/>
      <c r="ETD223" s="627"/>
      <c r="ETE223" s="627"/>
      <c r="ETF223" s="627"/>
      <c r="ETG223" s="627"/>
      <c r="ETH223" s="627"/>
      <c r="ETI223" s="627"/>
      <c r="ETJ223" s="627"/>
      <c r="ETK223" s="627"/>
      <c r="ETL223" s="627"/>
      <c r="ETM223" s="627"/>
      <c r="ETN223" s="627"/>
      <c r="ETO223" s="627"/>
      <c r="ETP223" s="627"/>
      <c r="ETQ223" s="627"/>
      <c r="ETR223" s="627"/>
      <c r="ETS223" s="627"/>
      <c r="ETT223" s="627"/>
      <c r="ETU223" s="627"/>
      <c r="ETV223" s="627"/>
      <c r="ETW223" s="627"/>
      <c r="ETX223" s="627"/>
      <c r="ETY223" s="627"/>
      <c r="ETZ223" s="627"/>
      <c r="EUA223" s="627"/>
      <c r="EUB223" s="627"/>
      <c r="EUC223" s="627"/>
      <c r="EUD223" s="627"/>
      <c r="EUE223" s="627"/>
      <c r="EUF223" s="627"/>
      <c r="EUG223" s="627"/>
      <c r="EUH223" s="627"/>
      <c r="EUI223" s="627"/>
      <c r="EUJ223" s="627"/>
      <c r="EUK223" s="627"/>
      <c r="EUL223" s="627"/>
      <c r="EUM223" s="627"/>
      <c r="EUN223" s="627"/>
      <c r="EUO223" s="627"/>
      <c r="EUP223" s="627"/>
      <c r="EUQ223" s="627"/>
      <c r="EUR223" s="627"/>
      <c r="EUS223" s="627"/>
      <c r="EUT223" s="627"/>
      <c r="EUU223" s="627"/>
      <c r="EUV223" s="627"/>
      <c r="EUW223" s="627"/>
      <c r="EUX223" s="627"/>
      <c r="EUY223" s="627"/>
      <c r="EUZ223" s="627"/>
      <c r="EVA223" s="627"/>
      <c r="EVB223" s="627"/>
      <c r="EVC223" s="627"/>
      <c r="EVD223" s="627"/>
      <c r="EVE223" s="627"/>
      <c r="EVF223" s="627"/>
      <c r="EVG223" s="627"/>
      <c r="EVH223" s="627"/>
      <c r="EVI223" s="627"/>
      <c r="EVJ223" s="627"/>
      <c r="EVK223" s="627"/>
      <c r="EVL223" s="627"/>
      <c r="EVM223" s="627"/>
      <c r="EVN223" s="627"/>
      <c r="EVO223" s="627"/>
      <c r="EVP223" s="627"/>
      <c r="EVQ223" s="627"/>
      <c r="EVR223" s="627"/>
      <c r="EVS223" s="627"/>
      <c r="EVT223" s="627"/>
      <c r="EVU223" s="627"/>
      <c r="EVV223" s="627"/>
      <c r="EVW223" s="627"/>
      <c r="EVX223" s="627"/>
      <c r="EVY223" s="627"/>
      <c r="EVZ223" s="627"/>
      <c r="EWA223" s="627"/>
      <c r="EWB223" s="627"/>
      <c r="EWC223" s="627"/>
      <c r="EWD223" s="627"/>
      <c r="EWE223" s="627"/>
      <c r="EWF223" s="627"/>
      <c r="EWG223" s="627"/>
      <c r="EWH223" s="627"/>
      <c r="EWI223" s="627"/>
      <c r="EWJ223" s="627"/>
      <c r="EWK223" s="627"/>
      <c r="EWL223" s="627"/>
      <c r="EWM223" s="627"/>
      <c r="EWN223" s="627"/>
      <c r="EWO223" s="627"/>
      <c r="EWP223" s="627"/>
      <c r="EWQ223" s="627"/>
      <c r="EWR223" s="627"/>
      <c r="EWS223" s="627"/>
      <c r="EWT223" s="627"/>
      <c r="EWU223" s="627"/>
      <c r="EWV223" s="627"/>
      <c r="EWW223" s="627"/>
      <c r="EWX223" s="627"/>
      <c r="EWY223" s="627"/>
      <c r="EWZ223" s="627"/>
      <c r="EXA223" s="627"/>
      <c r="EXB223" s="627"/>
      <c r="EXC223" s="627"/>
      <c r="EXD223" s="627"/>
      <c r="EXE223" s="627"/>
      <c r="EXF223" s="627"/>
      <c r="EXG223" s="627"/>
      <c r="EXH223" s="627"/>
      <c r="EXI223" s="627"/>
      <c r="EXJ223" s="627"/>
      <c r="EXK223" s="627"/>
      <c r="EXL223" s="627"/>
      <c r="EXM223" s="627"/>
      <c r="EXN223" s="627"/>
      <c r="EXO223" s="627"/>
      <c r="EXP223" s="627"/>
      <c r="EXQ223" s="627"/>
      <c r="EXR223" s="627"/>
      <c r="EXS223" s="627"/>
      <c r="EXT223" s="627"/>
      <c r="EXU223" s="627"/>
      <c r="EXV223" s="627"/>
      <c r="EXW223" s="627"/>
      <c r="EXX223" s="627"/>
      <c r="EXY223" s="627"/>
      <c r="EXZ223" s="627"/>
      <c r="EYA223" s="627"/>
      <c r="EYB223" s="627"/>
      <c r="EYC223" s="627"/>
      <c r="EYD223" s="627"/>
      <c r="EYE223" s="627"/>
      <c r="EYF223" s="627"/>
      <c r="EYG223" s="627"/>
      <c r="EYH223" s="627"/>
      <c r="EYI223" s="627"/>
      <c r="EYJ223" s="627"/>
      <c r="EYK223" s="627"/>
      <c r="EYL223" s="627"/>
      <c r="EYM223" s="627"/>
      <c r="EYN223" s="627"/>
      <c r="EYO223" s="627"/>
      <c r="EYP223" s="627"/>
      <c r="EYQ223" s="627"/>
      <c r="EYR223" s="627"/>
      <c r="EYS223" s="627"/>
      <c r="EYT223" s="627"/>
      <c r="EYU223" s="627"/>
      <c r="EYV223" s="627"/>
      <c r="EYW223" s="627"/>
      <c r="EYX223" s="627"/>
      <c r="EYY223" s="627"/>
      <c r="EYZ223" s="627"/>
      <c r="EZA223" s="627"/>
      <c r="EZB223" s="627"/>
      <c r="EZC223" s="627"/>
      <c r="EZD223" s="627"/>
      <c r="EZE223" s="627"/>
      <c r="EZF223" s="627"/>
      <c r="EZG223" s="627"/>
      <c r="EZH223" s="627"/>
      <c r="EZI223" s="627"/>
      <c r="EZJ223" s="627"/>
      <c r="EZK223" s="627"/>
      <c r="EZL223" s="627"/>
      <c r="EZM223" s="627"/>
      <c r="EZN223" s="627"/>
      <c r="EZO223" s="627"/>
      <c r="EZP223" s="627"/>
      <c r="EZQ223" s="627"/>
      <c r="EZR223" s="627"/>
      <c r="EZS223" s="627"/>
      <c r="EZT223" s="627"/>
      <c r="EZU223" s="627"/>
      <c r="EZV223" s="627"/>
      <c r="EZW223" s="627"/>
      <c r="EZX223" s="627"/>
      <c r="EZY223" s="627"/>
      <c r="EZZ223" s="627"/>
      <c r="FAA223" s="627"/>
      <c r="FAB223" s="627"/>
      <c r="FAC223" s="627"/>
      <c r="FAD223" s="627"/>
      <c r="FAE223" s="627"/>
      <c r="FAF223" s="627"/>
      <c r="FAG223" s="627"/>
      <c r="FAH223" s="627"/>
      <c r="FAI223" s="627"/>
      <c r="FAJ223" s="627"/>
      <c r="FAK223" s="627"/>
      <c r="FAL223" s="627"/>
      <c r="FAM223" s="627"/>
      <c r="FAN223" s="627"/>
      <c r="FAO223" s="627"/>
      <c r="FAP223" s="627"/>
      <c r="FAQ223" s="627"/>
      <c r="FAR223" s="627"/>
      <c r="FAS223" s="627"/>
      <c r="FAT223" s="627"/>
      <c r="FAU223" s="627"/>
      <c r="FAV223" s="627"/>
      <c r="FAW223" s="627"/>
      <c r="FAX223" s="627"/>
      <c r="FAY223" s="627"/>
      <c r="FAZ223" s="627"/>
      <c r="FBA223" s="627"/>
      <c r="FBB223" s="627"/>
      <c r="FBC223" s="627"/>
      <c r="FBD223" s="627"/>
      <c r="FBE223" s="627"/>
      <c r="FBF223" s="627"/>
      <c r="FBG223" s="627"/>
      <c r="FBH223" s="627"/>
      <c r="FBI223" s="627"/>
      <c r="FBJ223" s="627"/>
      <c r="FBK223" s="627"/>
      <c r="FBL223" s="627"/>
      <c r="FBM223" s="627"/>
      <c r="FBN223" s="627"/>
      <c r="FBO223" s="627"/>
      <c r="FBP223" s="627"/>
      <c r="FBQ223" s="627"/>
      <c r="FBR223" s="627"/>
      <c r="FBS223" s="627"/>
      <c r="FBT223" s="627"/>
      <c r="FBU223" s="627"/>
      <c r="FBV223" s="627"/>
      <c r="FBW223" s="627"/>
      <c r="FBX223" s="627"/>
      <c r="FBY223" s="627"/>
      <c r="FBZ223" s="627"/>
      <c r="FCA223" s="627"/>
      <c r="FCB223" s="627"/>
      <c r="FCC223" s="627"/>
      <c r="FCD223" s="627"/>
      <c r="FCE223" s="627"/>
      <c r="FCF223" s="627"/>
      <c r="FCG223" s="627"/>
      <c r="FCH223" s="627"/>
      <c r="FCI223" s="627"/>
      <c r="FCJ223" s="627"/>
      <c r="FCK223" s="627"/>
      <c r="FCL223" s="627"/>
      <c r="FCM223" s="627"/>
      <c r="FCN223" s="627"/>
      <c r="FCO223" s="627"/>
      <c r="FCP223" s="627"/>
      <c r="FCQ223" s="627"/>
      <c r="FCR223" s="627"/>
      <c r="FCS223" s="627"/>
      <c r="FCT223" s="627"/>
      <c r="FCU223" s="627"/>
      <c r="FCV223" s="627"/>
      <c r="FCW223" s="627"/>
      <c r="FCX223" s="627"/>
      <c r="FCY223" s="627"/>
      <c r="FCZ223" s="627"/>
      <c r="FDA223" s="627"/>
      <c r="FDB223" s="627"/>
      <c r="FDC223" s="627"/>
      <c r="FDD223" s="627"/>
      <c r="FDE223" s="627"/>
      <c r="FDF223" s="627"/>
      <c r="FDG223" s="627"/>
      <c r="FDH223" s="627"/>
      <c r="FDI223" s="627"/>
      <c r="FDJ223" s="627"/>
      <c r="FDK223" s="627"/>
      <c r="FDL223" s="627"/>
      <c r="FDM223" s="627"/>
      <c r="FDN223" s="627"/>
      <c r="FDO223" s="627"/>
      <c r="FDP223" s="627"/>
      <c r="FDQ223" s="627"/>
      <c r="FDR223" s="627"/>
      <c r="FDS223" s="627"/>
      <c r="FDT223" s="627"/>
      <c r="FDU223" s="627"/>
      <c r="FDV223" s="627"/>
      <c r="FDW223" s="627"/>
      <c r="FDX223" s="627"/>
      <c r="FDY223" s="627"/>
      <c r="FDZ223" s="627"/>
      <c r="FEA223" s="627"/>
      <c r="FEB223" s="627"/>
      <c r="FEC223" s="627"/>
      <c r="FED223" s="627"/>
      <c r="FEE223" s="627"/>
      <c r="FEF223" s="627"/>
      <c r="FEG223" s="627"/>
      <c r="FEH223" s="627"/>
      <c r="FEI223" s="627"/>
      <c r="FEJ223" s="627"/>
      <c r="FEK223" s="627"/>
      <c r="FEL223" s="627"/>
      <c r="FEM223" s="627"/>
      <c r="FEN223" s="627"/>
      <c r="FEO223" s="627"/>
      <c r="FEP223" s="627"/>
      <c r="FEQ223" s="627"/>
      <c r="FER223" s="627"/>
      <c r="FES223" s="627"/>
      <c r="FET223" s="627"/>
      <c r="FEU223" s="627"/>
      <c r="FEV223" s="627"/>
      <c r="FEW223" s="627"/>
      <c r="FEX223" s="627"/>
      <c r="FEY223" s="627"/>
      <c r="FEZ223" s="627"/>
      <c r="FFA223" s="627"/>
      <c r="FFB223" s="627"/>
      <c r="FFC223" s="627"/>
      <c r="FFD223" s="627"/>
      <c r="FFE223" s="627"/>
      <c r="FFF223" s="627"/>
      <c r="FFG223" s="627"/>
      <c r="FFH223" s="627"/>
      <c r="FFI223" s="627"/>
      <c r="FFJ223" s="627"/>
      <c r="FFK223" s="627"/>
      <c r="FFL223" s="627"/>
      <c r="FFM223" s="627"/>
      <c r="FFN223" s="627"/>
      <c r="FFO223" s="627"/>
      <c r="FFP223" s="627"/>
      <c r="FFQ223" s="627"/>
      <c r="FFR223" s="627"/>
      <c r="FFS223" s="627"/>
      <c r="FFT223" s="627"/>
      <c r="FFU223" s="627"/>
      <c r="FFV223" s="627"/>
      <c r="FFW223" s="627"/>
      <c r="FFX223" s="627"/>
      <c r="FFY223" s="627"/>
      <c r="FFZ223" s="627"/>
      <c r="FGA223" s="627"/>
      <c r="FGB223" s="627"/>
      <c r="FGC223" s="627"/>
      <c r="FGD223" s="627"/>
      <c r="FGE223" s="627"/>
      <c r="FGF223" s="627"/>
      <c r="FGG223" s="627"/>
      <c r="FGH223" s="627"/>
      <c r="FGI223" s="627"/>
      <c r="FGJ223" s="627"/>
      <c r="FGK223" s="627"/>
      <c r="FGL223" s="627"/>
      <c r="FGM223" s="627"/>
      <c r="FGN223" s="627"/>
      <c r="FGO223" s="627"/>
      <c r="FGP223" s="627"/>
      <c r="FGQ223" s="627"/>
      <c r="FGR223" s="627"/>
      <c r="FGS223" s="627"/>
      <c r="FGT223" s="627"/>
      <c r="FGU223" s="627"/>
      <c r="FGV223" s="627"/>
      <c r="FGW223" s="627"/>
      <c r="FGX223" s="627"/>
      <c r="FGY223" s="627"/>
      <c r="FGZ223" s="627"/>
      <c r="FHA223" s="627"/>
      <c r="FHB223" s="627"/>
      <c r="FHC223" s="627"/>
      <c r="FHD223" s="627"/>
      <c r="FHE223" s="627"/>
      <c r="FHF223" s="627"/>
      <c r="FHG223" s="627"/>
      <c r="FHH223" s="627"/>
      <c r="FHI223" s="627"/>
      <c r="FHJ223" s="627"/>
      <c r="FHK223" s="627"/>
      <c r="FHL223" s="627"/>
      <c r="FHM223" s="627"/>
      <c r="FHN223" s="627"/>
      <c r="FHO223" s="627"/>
      <c r="FHP223" s="627"/>
      <c r="FHQ223" s="627"/>
      <c r="FHR223" s="627"/>
      <c r="FHS223" s="627"/>
      <c r="FHT223" s="627"/>
      <c r="FHU223" s="627"/>
      <c r="FHV223" s="627"/>
      <c r="FHW223" s="627"/>
      <c r="FHX223" s="627"/>
      <c r="FHY223" s="627"/>
      <c r="FHZ223" s="627"/>
      <c r="FIA223" s="627"/>
      <c r="FIB223" s="627"/>
      <c r="FIC223" s="627"/>
      <c r="FID223" s="627"/>
      <c r="FIE223" s="627"/>
      <c r="FIF223" s="627"/>
      <c r="FIG223" s="627"/>
      <c r="FIH223" s="627"/>
      <c r="FII223" s="627"/>
      <c r="FIJ223" s="627"/>
      <c r="FIK223" s="627"/>
      <c r="FIL223" s="627"/>
      <c r="FIM223" s="627"/>
      <c r="FIN223" s="627"/>
      <c r="FIO223" s="627"/>
      <c r="FIP223" s="627"/>
      <c r="FIQ223" s="627"/>
      <c r="FIR223" s="627"/>
      <c r="FIS223" s="627"/>
      <c r="FIT223" s="627"/>
      <c r="FIU223" s="627"/>
      <c r="FIV223" s="627"/>
      <c r="FIW223" s="627"/>
      <c r="FIX223" s="627"/>
      <c r="FIY223" s="627"/>
      <c r="FIZ223" s="627"/>
      <c r="FJA223" s="627"/>
      <c r="FJB223" s="627"/>
      <c r="FJC223" s="627"/>
      <c r="FJD223" s="627"/>
      <c r="FJE223" s="627"/>
      <c r="FJF223" s="627"/>
      <c r="FJG223" s="627"/>
      <c r="FJH223" s="627"/>
      <c r="FJI223" s="627"/>
      <c r="FJJ223" s="627"/>
      <c r="FJK223" s="627"/>
      <c r="FJL223" s="627"/>
      <c r="FJM223" s="627"/>
      <c r="FJN223" s="627"/>
      <c r="FJO223" s="627"/>
      <c r="FJP223" s="627"/>
      <c r="FJQ223" s="627"/>
      <c r="FJR223" s="627"/>
      <c r="FJS223" s="627"/>
      <c r="FJT223" s="627"/>
      <c r="FJU223" s="627"/>
      <c r="FJV223" s="627"/>
      <c r="FJW223" s="627"/>
      <c r="FJX223" s="627"/>
      <c r="FJY223" s="627"/>
      <c r="FJZ223" s="627"/>
      <c r="FKA223" s="627"/>
      <c r="FKB223" s="627"/>
      <c r="FKC223" s="627"/>
      <c r="FKD223" s="627"/>
      <c r="FKE223" s="627"/>
      <c r="FKF223" s="627"/>
      <c r="FKG223" s="627"/>
      <c r="FKH223" s="627"/>
      <c r="FKI223" s="627"/>
      <c r="FKJ223" s="627"/>
      <c r="FKK223" s="627"/>
      <c r="FKL223" s="627"/>
      <c r="FKM223" s="627"/>
      <c r="FKN223" s="627"/>
      <c r="FKO223" s="627"/>
      <c r="FKP223" s="627"/>
      <c r="FKQ223" s="627"/>
      <c r="FKR223" s="627"/>
      <c r="FKS223" s="627"/>
      <c r="FKT223" s="627"/>
      <c r="FKU223" s="627"/>
      <c r="FKV223" s="627"/>
      <c r="FKW223" s="627"/>
      <c r="FKX223" s="627"/>
      <c r="FKY223" s="627"/>
      <c r="FKZ223" s="627"/>
      <c r="FLA223" s="627"/>
      <c r="FLB223" s="627"/>
      <c r="FLC223" s="627"/>
      <c r="FLD223" s="627"/>
      <c r="FLE223" s="627"/>
      <c r="FLF223" s="627"/>
      <c r="FLG223" s="627"/>
      <c r="FLH223" s="627"/>
      <c r="FLI223" s="627"/>
      <c r="FLJ223" s="627"/>
      <c r="FLK223" s="627"/>
      <c r="FLL223" s="627"/>
      <c r="FLM223" s="627"/>
      <c r="FLN223" s="627"/>
      <c r="FLO223" s="627"/>
      <c r="FLP223" s="627"/>
      <c r="FLQ223" s="627"/>
      <c r="FLR223" s="627"/>
      <c r="FLS223" s="627"/>
      <c r="FLT223" s="627"/>
      <c r="FLU223" s="627"/>
      <c r="FLV223" s="627"/>
      <c r="FLW223" s="627"/>
      <c r="FLX223" s="627"/>
      <c r="FLY223" s="627"/>
      <c r="FLZ223" s="627"/>
      <c r="FMA223" s="627"/>
      <c r="FMB223" s="627"/>
      <c r="FMC223" s="627"/>
      <c r="FMD223" s="627"/>
      <c r="FME223" s="627"/>
      <c r="FMF223" s="627"/>
      <c r="FMG223" s="627"/>
      <c r="FMH223" s="627"/>
      <c r="FMI223" s="627"/>
      <c r="FMJ223" s="627"/>
      <c r="FMK223" s="627"/>
      <c r="FML223" s="627"/>
      <c r="FMM223" s="627"/>
      <c r="FMN223" s="627"/>
      <c r="FMO223" s="627"/>
      <c r="FMP223" s="627"/>
      <c r="FMQ223" s="627"/>
      <c r="FMR223" s="627"/>
      <c r="FMS223" s="627"/>
      <c r="FMT223" s="627"/>
      <c r="FMU223" s="627"/>
      <c r="FMV223" s="627"/>
      <c r="FMW223" s="627"/>
      <c r="FMX223" s="627"/>
      <c r="FMY223" s="627"/>
      <c r="FMZ223" s="627"/>
      <c r="FNA223" s="627"/>
      <c r="FNB223" s="627"/>
      <c r="FNC223" s="627"/>
      <c r="FND223" s="627"/>
      <c r="FNE223" s="627"/>
      <c r="FNF223" s="627"/>
      <c r="FNG223" s="627"/>
      <c r="FNH223" s="627"/>
      <c r="FNI223" s="627"/>
      <c r="FNJ223" s="627"/>
      <c r="FNK223" s="627"/>
      <c r="FNL223" s="627"/>
      <c r="FNM223" s="627"/>
      <c r="FNN223" s="627"/>
      <c r="FNO223" s="627"/>
      <c r="FNP223" s="627"/>
      <c r="FNQ223" s="627"/>
      <c r="FNR223" s="627"/>
      <c r="FNS223" s="627"/>
      <c r="FNT223" s="627"/>
      <c r="FNU223" s="627"/>
      <c r="FNV223" s="627"/>
      <c r="FNW223" s="627"/>
      <c r="FNX223" s="627"/>
      <c r="FNY223" s="627"/>
      <c r="FNZ223" s="627"/>
      <c r="FOA223" s="627"/>
      <c r="FOB223" s="627"/>
      <c r="FOC223" s="627"/>
      <c r="FOD223" s="627"/>
      <c r="FOE223" s="627"/>
      <c r="FOF223" s="627"/>
      <c r="FOG223" s="627"/>
      <c r="FOH223" s="627"/>
      <c r="FOI223" s="627"/>
      <c r="FOJ223" s="627"/>
      <c r="FOK223" s="627"/>
      <c r="FOL223" s="627"/>
      <c r="FOM223" s="627"/>
      <c r="FON223" s="627"/>
      <c r="FOO223" s="627"/>
      <c r="FOP223" s="627"/>
      <c r="FOQ223" s="627"/>
      <c r="FOR223" s="627"/>
      <c r="FOS223" s="627"/>
      <c r="FOT223" s="627"/>
      <c r="FOU223" s="627"/>
      <c r="FOV223" s="627"/>
      <c r="FOW223" s="627"/>
      <c r="FOX223" s="627"/>
      <c r="FOY223" s="627"/>
      <c r="FOZ223" s="627"/>
      <c r="FPA223" s="627"/>
      <c r="FPB223" s="627"/>
      <c r="FPC223" s="627"/>
      <c r="FPD223" s="627"/>
      <c r="FPE223" s="627"/>
      <c r="FPF223" s="627"/>
      <c r="FPG223" s="627"/>
      <c r="FPH223" s="627"/>
      <c r="FPI223" s="627"/>
      <c r="FPJ223" s="627"/>
      <c r="FPK223" s="627"/>
      <c r="FPL223" s="627"/>
      <c r="FPM223" s="627"/>
      <c r="FPN223" s="627"/>
      <c r="FPO223" s="627"/>
      <c r="FPP223" s="627"/>
      <c r="FPQ223" s="627"/>
      <c r="FPR223" s="627"/>
      <c r="FPS223" s="627"/>
      <c r="FPT223" s="627"/>
      <c r="FPU223" s="627"/>
      <c r="FPV223" s="627"/>
      <c r="FPW223" s="627"/>
      <c r="FPX223" s="627"/>
      <c r="FPY223" s="627"/>
      <c r="FPZ223" s="627"/>
      <c r="FQA223" s="627"/>
      <c r="FQB223" s="627"/>
      <c r="FQC223" s="627"/>
      <c r="FQD223" s="627"/>
      <c r="FQE223" s="627"/>
      <c r="FQF223" s="627"/>
      <c r="FQG223" s="627"/>
      <c r="FQH223" s="627"/>
      <c r="FQI223" s="627"/>
      <c r="FQJ223" s="627"/>
      <c r="FQK223" s="627"/>
      <c r="FQL223" s="627"/>
      <c r="FQM223" s="627"/>
      <c r="FQN223" s="627"/>
      <c r="FQO223" s="627"/>
      <c r="FQP223" s="627"/>
      <c r="FQQ223" s="627"/>
      <c r="FQR223" s="627"/>
      <c r="FQS223" s="627"/>
      <c r="FQT223" s="627"/>
      <c r="FQU223" s="627"/>
      <c r="FQV223" s="627"/>
      <c r="FQW223" s="627"/>
      <c r="FQX223" s="627"/>
      <c r="FQY223" s="627"/>
      <c r="FQZ223" s="627"/>
      <c r="FRA223" s="627"/>
      <c r="FRB223" s="627"/>
      <c r="FRC223" s="627"/>
      <c r="FRD223" s="627"/>
      <c r="FRE223" s="627"/>
      <c r="FRF223" s="627"/>
      <c r="FRG223" s="627"/>
      <c r="FRH223" s="627"/>
      <c r="FRI223" s="627"/>
      <c r="FRJ223" s="627"/>
      <c r="FRK223" s="627"/>
      <c r="FRL223" s="627"/>
      <c r="FRM223" s="627"/>
      <c r="FRN223" s="627"/>
      <c r="FRO223" s="627"/>
      <c r="FRP223" s="627"/>
      <c r="FRQ223" s="627"/>
      <c r="FRR223" s="627"/>
      <c r="FRS223" s="627"/>
      <c r="FRT223" s="627"/>
      <c r="FRU223" s="627"/>
      <c r="FRV223" s="627"/>
      <c r="FRW223" s="627"/>
      <c r="FRX223" s="627"/>
      <c r="FRY223" s="627"/>
      <c r="FRZ223" s="627"/>
      <c r="FSA223" s="627"/>
      <c r="FSB223" s="627"/>
      <c r="FSC223" s="627"/>
      <c r="FSD223" s="627"/>
      <c r="FSE223" s="627"/>
      <c r="FSF223" s="627"/>
      <c r="FSG223" s="627"/>
      <c r="FSH223" s="627"/>
      <c r="FSI223" s="627"/>
      <c r="FSJ223" s="627"/>
      <c r="FSK223" s="627"/>
      <c r="FSL223" s="627"/>
      <c r="FSM223" s="627"/>
      <c r="FSN223" s="627"/>
      <c r="FSO223" s="627"/>
      <c r="FSP223" s="627"/>
      <c r="FSQ223" s="627"/>
      <c r="FSR223" s="627"/>
      <c r="FSS223" s="627"/>
      <c r="FST223" s="627"/>
      <c r="FSU223" s="627"/>
      <c r="FSV223" s="627"/>
      <c r="FSW223" s="627"/>
      <c r="FSX223" s="627"/>
      <c r="FSY223" s="627"/>
      <c r="FSZ223" s="627"/>
      <c r="FTA223" s="627"/>
      <c r="FTB223" s="627"/>
      <c r="FTC223" s="627"/>
      <c r="FTD223" s="627"/>
      <c r="FTE223" s="627"/>
      <c r="FTF223" s="627"/>
      <c r="FTG223" s="627"/>
      <c r="FTH223" s="627"/>
      <c r="FTI223" s="627"/>
      <c r="FTJ223" s="627"/>
      <c r="FTK223" s="627"/>
      <c r="FTL223" s="627"/>
      <c r="FTM223" s="627"/>
      <c r="FTN223" s="627"/>
      <c r="FTO223" s="627"/>
      <c r="FTP223" s="627"/>
      <c r="FTQ223" s="627"/>
      <c r="FTR223" s="627"/>
      <c r="FTS223" s="627"/>
      <c r="FTT223" s="627"/>
      <c r="FTU223" s="627"/>
      <c r="FTV223" s="627"/>
      <c r="FTW223" s="627"/>
      <c r="FTX223" s="627"/>
      <c r="FTY223" s="627"/>
      <c r="FTZ223" s="627"/>
      <c r="FUA223" s="627"/>
      <c r="FUB223" s="627"/>
      <c r="FUC223" s="627"/>
      <c r="FUD223" s="627"/>
      <c r="FUE223" s="627"/>
      <c r="FUF223" s="627"/>
      <c r="FUG223" s="627"/>
      <c r="FUH223" s="627"/>
      <c r="FUI223" s="627"/>
      <c r="FUJ223" s="627"/>
      <c r="FUK223" s="627"/>
      <c r="FUL223" s="627"/>
      <c r="FUM223" s="627"/>
      <c r="FUN223" s="627"/>
      <c r="FUO223" s="627"/>
      <c r="FUP223" s="627"/>
      <c r="FUQ223" s="627"/>
      <c r="FUR223" s="627"/>
      <c r="FUS223" s="627"/>
      <c r="FUT223" s="627"/>
      <c r="FUU223" s="627"/>
      <c r="FUV223" s="627"/>
      <c r="FUW223" s="627"/>
      <c r="FUX223" s="627"/>
      <c r="FUY223" s="627"/>
      <c r="FUZ223" s="627"/>
      <c r="FVA223" s="627"/>
      <c r="FVB223" s="627"/>
      <c r="FVC223" s="627"/>
      <c r="FVD223" s="627"/>
      <c r="FVE223" s="627"/>
      <c r="FVF223" s="627"/>
      <c r="FVG223" s="627"/>
      <c r="FVH223" s="627"/>
      <c r="FVI223" s="627"/>
      <c r="FVJ223" s="627"/>
      <c r="FVK223" s="627"/>
      <c r="FVL223" s="627"/>
      <c r="FVM223" s="627"/>
      <c r="FVN223" s="627"/>
      <c r="FVO223" s="627"/>
      <c r="FVP223" s="627"/>
      <c r="FVQ223" s="627"/>
      <c r="FVR223" s="627"/>
      <c r="FVS223" s="627"/>
      <c r="FVT223" s="627"/>
      <c r="FVU223" s="627"/>
      <c r="FVV223" s="627"/>
      <c r="FVW223" s="627"/>
      <c r="FVX223" s="627"/>
      <c r="FVY223" s="627"/>
      <c r="FVZ223" s="627"/>
      <c r="FWA223" s="627"/>
      <c r="FWB223" s="627"/>
      <c r="FWC223" s="627"/>
      <c r="FWD223" s="627"/>
      <c r="FWE223" s="627"/>
      <c r="FWF223" s="627"/>
      <c r="FWG223" s="627"/>
      <c r="FWH223" s="627"/>
      <c r="FWI223" s="627"/>
      <c r="FWJ223" s="627"/>
      <c r="FWK223" s="627"/>
      <c r="FWL223" s="627"/>
      <c r="FWM223" s="627"/>
      <c r="FWN223" s="627"/>
      <c r="FWO223" s="627"/>
      <c r="FWP223" s="627"/>
      <c r="FWQ223" s="627"/>
      <c r="FWR223" s="627"/>
      <c r="FWS223" s="627"/>
      <c r="FWT223" s="627"/>
      <c r="FWU223" s="627"/>
      <c r="FWV223" s="627"/>
      <c r="FWW223" s="627"/>
      <c r="FWX223" s="627"/>
      <c r="FWY223" s="627"/>
      <c r="FWZ223" s="627"/>
      <c r="FXA223" s="627"/>
      <c r="FXB223" s="627"/>
      <c r="FXC223" s="627"/>
      <c r="FXD223" s="627"/>
      <c r="FXE223" s="627"/>
      <c r="FXF223" s="627"/>
      <c r="FXG223" s="627"/>
      <c r="FXH223" s="627"/>
      <c r="FXI223" s="627"/>
      <c r="FXJ223" s="627"/>
      <c r="FXK223" s="627"/>
      <c r="FXL223" s="627"/>
      <c r="FXM223" s="627"/>
      <c r="FXN223" s="627"/>
      <c r="FXO223" s="627"/>
      <c r="FXP223" s="627"/>
      <c r="FXQ223" s="627"/>
      <c r="FXR223" s="627"/>
      <c r="FXS223" s="627"/>
      <c r="FXT223" s="627"/>
      <c r="FXU223" s="627"/>
      <c r="FXV223" s="627"/>
      <c r="FXW223" s="627"/>
      <c r="FXX223" s="627"/>
      <c r="FXY223" s="627"/>
      <c r="FXZ223" s="627"/>
      <c r="FYA223" s="627"/>
      <c r="FYB223" s="627"/>
      <c r="FYC223" s="627"/>
      <c r="FYD223" s="627"/>
      <c r="FYE223" s="627"/>
      <c r="FYF223" s="627"/>
      <c r="FYG223" s="627"/>
      <c r="FYH223" s="627"/>
      <c r="FYI223" s="627"/>
      <c r="FYJ223" s="627"/>
      <c r="FYK223" s="627"/>
      <c r="FYL223" s="627"/>
      <c r="FYM223" s="627"/>
      <c r="FYN223" s="627"/>
      <c r="FYO223" s="627"/>
      <c r="FYP223" s="627"/>
      <c r="FYQ223" s="627"/>
      <c r="FYR223" s="627"/>
      <c r="FYS223" s="627"/>
      <c r="FYT223" s="627"/>
      <c r="FYU223" s="627"/>
      <c r="FYV223" s="627"/>
      <c r="FYW223" s="627"/>
      <c r="FYX223" s="627"/>
      <c r="FYY223" s="627"/>
      <c r="FYZ223" s="627"/>
      <c r="FZA223" s="627"/>
      <c r="FZB223" s="627"/>
      <c r="FZC223" s="627"/>
      <c r="FZD223" s="627"/>
      <c r="FZE223" s="627"/>
      <c r="FZF223" s="627"/>
      <c r="FZG223" s="627"/>
      <c r="FZH223" s="627"/>
      <c r="FZI223" s="627"/>
      <c r="FZJ223" s="627"/>
      <c r="FZK223" s="627"/>
      <c r="FZL223" s="627"/>
      <c r="FZM223" s="627"/>
      <c r="FZN223" s="627"/>
      <c r="FZO223" s="627"/>
      <c r="FZP223" s="627"/>
      <c r="FZQ223" s="627"/>
      <c r="FZR223" s="627"/>
      <c r="FZS223" s="627"/>
      <c r="FZT223" s="627"/>
      <c r="FZU223" s="627"/>
      <c r="FZV223" s="627"/>
      <c r="FZW223" s="627"/>
      <c r="FZX223" s="627"/>
      <c r="FZY223" s="627"/>
      <c r="FZZ223" s="627"/>
      <c r="GAA223" s="627"/>
      <c r="GAB223" s="627"/>
      <c r="GAC223" s="627"/>
      <c r="GAD223" s="627"/>
      <c r="GAE223" s="627"/>
      <c r="GAF223" s="627"/>
      <c r="GAG223" s="627"/>
      <c r="GAH223" s="627"/>
      <c r="GAI223" s="627"/>
      <c r="GAJ223" s="627"/>
      <c r="GAK223" s="627"/>
      <c r="GAL223" s="627"/>
      <c r="GAM223" s="627"/>
      <c r="GAN223" s="627"/>
      <c r="GAO223" s="627"/>
      <c r="GAP223" s="627"/>
      <c r="GAQ223" s="627"/>
      <c r="GAR223" s="627"/>
      <c r="GAS223" s="627"/>
      <c r="GAT223" s="627"/>
      <c r="GAU223" s="627"/>
      <c r="GAV223" s="627"/>
      <c r="GAW223" s="627"/>
      <c r="GAX223" s="627"/>
      <c r="GAY223" s="627"/>
      <c r="GAZ223" s="627"/>
      <c r="GBA223" s="627"/>
      <c r="GBB223" s="627"/>
      <c r="GBC223" s="627"/>
      <c r="GBD223" s="627"/>
      <c r="GBE223" s="627"/>
      <c r="GBF223" s="627"/>
      <c r="GBG223" s="627"/>
      <c r="GBH223" s="627"/>
      <c r="GBI223" s="627"/>
      <c r="GBJ223" s="627"/>
      <c r="GBK223" s="627"/>
      <c r="GBL223" s="627"/>
      <c r="GBM223" s="627"/>
      <c r="GBN223" s="627"/>
      <c r="GBO223" s="627"/>
      <c r="GBP223" s="627"/>
      <c r="GBQ223" s="627"/>
      <c r="GBR223" s="627"/>
      <c r="GBS223" s="627"/>
      <c r="GBT223" s="627"/>
      <c r="GBU223" s="627"/>
      <c r="GBV223" s="627"/>
      <c r="GBW223" s="627"/>
      <c r="GBX223" s="627"/>
      <c r="GBY223" s="627"/>
      <c r="GBZ223" s="627"/>
      <c r="GCA223" s="627"/>
      <c r="GCB223" s="627"/>
      <c r="GCC223" s="627"/>
      <c r="GCD223" s="627"/>
      <c r="GCE223" s="627"/>
      <c r="GCF223" s="627"/>
      <c r="GCG223" s="627"/>
      <c r="GCH223" s="627"/>
      <c r="GCI223" s="627"/>
      <c r="GCJ223" s="627"/>
      <c r="GCK223" s="627"/>
      <c r="GCL223" s="627"/>
      <c r="GCM223" s="627"/>
      <c r="GCN223" s="627"/>
      <c r="GCO223" s="627"/>
      <c r="GCP223" s="627"/>
      <c r="GCQ223" s="627"/>
      <c r="GCR223" s="627"/>
      <c r="GCS223" s="627"/>
      <c r="GCT223" s="627"/>
      <c r="GCU223" s="627"/>
      <c r="GCV223" s="627"/>
      <c r="GCW223" s="627"/>
      <c r="GCX223" s="627"/>
      <c r="GCY223" s="627"/>
      <c r="GCZ223" s="627"/>
      <c r="GDA223" s="627"/>
      <c r="GDB223" s="627"/>
      <c r="GDC223" s="627"/>
      <c r="GDD223" s="627"/>
      <c r="GDE223" s="627"/>
      <c r="GDF223" s="627"/>
      <c r="GDG223" s="627"/>
      <c r="GDH223" s="627"/>
      <c r="GDI223" s="627"/>
      <c r="GDJ223" s="627"/>
      <c r="GDK223" s="627"/>
      <c r="GDL223" s="627"/>
      <c r="GDM223" s="627"/>
      <c r="GDN223" s="627"/>
      <c r="GDO223" s="627"/>
      <c r="GDP223" s="627"/>
      <c r="GDQ223" s="627"/>
      <c r="GDR223" s="627"/>
      <c r="GDS223" s="627"/>
      <c r="GDT223" s="627"/>
      <c r="GDU223" s="627"/>
      <c r="GDV223" s="627"/>
      <c r="GDW223" s="627"/>
      <c r="GDX223" s="627"/>
      <c r="GDY223" s="627"/>
      <c r="GDZ223" s="627"/>
      <c r="GEA223" s="627"/>
      <c r="GEB223" s="627"/>
      <c r="GEC223" s="627"/>
      <c r="GED223" s="627"/>
      <c r="GEE223" s="627"/>
      <c r="GEF223" s="627"/>
      <c r="GEG223" s="627"/>
      <c r="GEH223" s="627"/>
      <c r="GEI223" s="627"/>
      <c r="GEJ223" s="627"/>
      <c r="GEK223" s="627"/>
      <c r="GEL223" s="627"/>
      <c r="GEM223" s="627"/>
      <c r="GEN223" s="627"/>
      <c r="GEO223" s="627"/>
      <c r="GEP223" s="627"/>
      <c r="GEQ223" s="627"/>
      <c r="GER223" s="627"/>
      <c r="GES223" s="627"/>
      <c r="GET223" s="627"/>
      <c r="GEU223" s="627"/>
      <c r="GEV223" s="627"/>
      <c r="GEW223" s="627"/>
      <c r="GEX223" s="627"/>
      <c r="GEY223" s="627"/>
      <c r="GEZ223" s="627"/>
      <c r="GFA223" s="627"/>
      <c r="GFB223" s="627"/>
      <c r="GFC223" s="627"/>
      <c r="GFD223" s="627"/>
      <c r="GFE223" s="627"/>
      <c r="GFF223" s="627"/>
      <c r="GFG223" s="627"/>
      <c r="GFH223" s="627"/>
      <c r="GFI223" s="627"/>
      <c r="GFJ223" s="627"/>
      <c r="GFK223" s="627"/>
      <c r="GFL223" s="627"/>
      <c r="GFM223" s="627"/>
      <c r="GFN223" s="627"/>
      <c r="GFO223" s="627"/>
      <c r="GFP223" s="627"/>
      <c r="GFQ223" s="627"/>
      <c r="GFR223" s="627"/>
      <c r="GFS223" s="627"/>
      <c r="GFT223" s="627"/>
      <c r="GFU223" s="627"/>
      <c r="GFV223" s="627"/>
      <c r="GFW223" s="627"/>
      <c r="GFX223" s="627"/>
      <c r="GFY223" s="627"/>
      <c r="GFZ223" s="627"/>
      <c r="GGA223" s="627"/>
      <c r="GGB223" s="627"/>
      <c r="GGC223" s="627"/>
      <c r="GGD223" s="627"/>
      <c r="GGE223" s="627"/>
      <c r="GGF223" s="627"/>
      <c r="GGG223" s="627"/>
      <c r="GGH223" s="627"/>
      <c r="GGI223" s="627"/>
      <c r="GGJ223" s="627"/>
      <c r="GGK223" s="627"/>
      <c r="GGL223" s="627"/>
      <c r="GGM223" s="627"/>
      <c r="GGN223" s="627"/>
      <c r="GGO223" s="627"/>
      <c r="GGP223" s="627"/>
      <c r="GGQ223" s="627"/>
      <c r="GGR223" s="627"/>
      <c r="GGS223" s="627"/>
      <c r="GGT223" s="627"/>
      <c r="GGU223" s="627"/>
      <c r="GGV223" s="627"/>
      <c r="GGW223" s="627"/>
      <c r="GGX223" s="627"/>
      <c r="GGY223" s="627"/>
      <c r="GGZ223" s="627"/>
      <c r="GHA223" s="627"/>
      <c r="GHB223" s="627"/>
      <c r="GHC223" s="627"/>
      <c r="GHD223" s="627"/>
      <c r="GHE223" s="627"/>
      <c r="GHF223" s="627"/>
      <c r="GHG223" s="627"/>
      <c r="GHH223" s="627"/>
      <c r="GHI223" s="627"/>
      <c r="GHJ223" s="627"/>
      <c r="GHK223" s="627"/>
      <c r="GHL223" s="627"/>
      <c r="GHM223" s="627"/>
      <c r="GHN223" s="627"/>
      <c r="GHO223" s="627"/>
      <c r="GHP223" s="627"/>
      <c r="GHQ223" s="627"/>
      <c r="GHR223" s="627"/>
      <c r="GHS223" s="627"/>
      <c r="GHT223" s="627"/>
      <c r="GHU223" s="627"/>
      <c r="GHV223" s="627"/>
      <c r="GHW223" s="627"/>
      <c r="GHX223" s="627"/>
      <c r="GHY223" s="627"/>
      <c r="GHZ223" s="627"/>
      <c r="GIA223" s="627"/>
      <c r="GIB223" s="627"/>
      <c r="GIC223" s="627"/>
      <c r="GID223" s="627"/>
      <c r="GIE223" s="627"/>
      <c r="GIF223" s="627"/>
      <c r="GIG223" s="627"/>
      <c r="GIH223" s="627"/>
      <c r="GII223" s="627"/>
      <c r="GIJ223" s="627"/>
      <c r="GIK223" s="627"/>
      <c r="GIL223" s="627"/>
      <c r="GIM223" s="627"/>
      <c r="GIN223" s="627"/>
      <c r="GIO223" s="627"/>
      <c r="GIP223" s="627"/>
      <c r="GIQ223" s="627"/>
      <c r="GIR223" s="627"/>
      <c r="GIS223" s="627"/>
      <c r="GIT223" s="627"/>
      <c r="GIU223" s="627"/>
      <c r="GIV223" s="627"/>
      <c r="GIW223" s="627"/>
      <c r="GIX223" s="627"/>
      <c r="GIY223" s="627"/>
      <c r="GIZ223" s="627"/>
      <c r="GJA223" s="627"/>
      <c r="GJB223" s="627"/>
      <c r="GJC223" s="627"/>
      <c r="GJD223" s="627"/>
      <c r="GJE223" s="627"/>
      <c r="GJF223" s="627"/>
      <c r="GJG223" s="627"/>
      <c r="GJH223" s="627"/>
      <c r="GJI223" s="627"/>
      <c r="GJJ223" s="627"/>
      <c r="GJK223" s="627"/>
      <c r="GJL223" s="627"/>
      <c r="GJM223" s="627"/>
      <c r="GJN223" s="627"/>
      <c r="GJO223" s="627"/>
      <c r="GJP223" s="627"/>
      <c r="GJQ223" s="627"/>
      <c r="GJR223" s="627"/>
      <c r="GJS223" s="627"/>
      <c r="GJT223" s="627"/>
      <c r="GJU223" s="627"/>
      <c r="GJV223" s="627"/>
      <c r="GJW223" s="627"/>
      <c r="GJX223" s="627"/>
      <c r="GJY223" s="627"/>
      <c r="GJZ223" s="627"/>
      <c r="GKA223" s="627"/>
      <c r="GKB223" s="627"/>
      <c r="GKC223" s="627"/>
      <c r="GKD223" s="627"/>
      <c r="GKE223" s="627"/>
      <c r="GKF223" s="627"/>
      <c r="GKG223" s="627"/>
      <c r="GKH223" s="627"/>
      <c r="GKI223" s="627"/>
      <c r="GKJ223" s="627"/>
      <c r="GKK223" s="627"/>
      <c r="GKL223" s="627"/>
      <c r="GKM223" s="627"/>
      <c r="GKN223" s="627"/>
      <c r="GKO223" s="627"/>
      <c r="GKP223" s="627"/>
      <c r="GKQ223" s="627"/>
      <c r="GKR223" s="627"/>
      <c r="GKS223" s="627"/>
      <c r="GKT223" s="627"/>
      <c r="GKU223" s="627"/>
      <c r="GKV223" s="627"/>
      <c r="GKW223" s="627"/>
      <c r="GKX223" s="627"/>
      <c r="GKY223" s="627"/>
      <c r="GKZ223" s="627"/>
      <c r="GLA223" s="627"/>
      <c r="GLB223" s="627"/>
      <c r="GLC223" s="627"/>
      <c r="GLD223" s="627"/>
      <c r="GLE223" s="627"/>
      <c r="GLF223" s="627"/>
      <c r="GLG223" s="627"/>
      <c r="GLH223" s="627"/>
      <c r="GLI223" s="627"/>
      <c r="GLJ223" s="627"/>
      <c r="GLK223" s="627"/>
      <c r="GLL223" s="627"/>
      <c r="GLM223" s="627"/>
      <c r="GLN223" s="627"/>
      <c r="GLO223" s="627"/>
      <c r="GLP223" s="627"/>
      <c r="GLQ223" s="627"/>
      <c r="GLR223" s="627"/>
      <c r="GLS223" s="627"/>
      <c r="GLT223" s="627"/>
      <c r="GLU223" s="627"/>
      <c r="GLV223" s="627"/>
      <c r="GLW223" s="627"/>
      <c r="GLX223" s="627"/>
      <c r="GLY223" s="627"/>
      <c r="GLZ223" s="627"/>
      <c r="GMA223" s="627"/>
      <c r="GMB223" s="627"/>
      <c r="GMC223" s="627"/>
      <c r="GMD223" s="627"/>
      <c r="GME223" s="627"/>
      <c r="GMF223" s="627"/>
      <c r="GMG223" s="627"/>
      <c r="GMH223" s="627"/>
      <c r="GMI223" s="627"/>
      <c r="GMJ223" s="627"/>
      <c r="GMK223" s="627"/>
      <c r="GML223" s="627"/>
      <c r="GMM223" s="627"/>
      <c r="GMN223" s="627"/>
      <c r="GMO223" s="627"/>
      <c r="GMP223" s="627"/>
      <c r="GMQ223" s="627"/>
      <c r="GMR223" s="627"/>
      <c r="GMS223" s="627"/>
      <c r="GMT223" s="627"/>
      <c r="GMU223" s="627"/>
      <c r="GMV223" s="627"/>
      <c r="GMW223" s="627"/>
      <c r="GMX223" s="627"/>
      <c r="GMY223" s="627"/>
      <c r="GMZ223" s="627"/>
      <c r="GNA223" s="627"/>
      <c r="GNB223" s="627"/>
      <c r="GNC223" s="627"/>
      <c r="GND223" s="627"/>
      <c r="GNE223" s="627"/>
      <c r="GNF223" s="627"/>
      <c r="GNG223" s="627"/>
      <c r="GNH223" s="627"/>
      <c r="GNI223" s="627"/>
      <c r="GNJ223" s="627"/>
      <c r="GNK223" s="627"/>
      <c r="GNL223" s="627"/>
      <c r="GNM223" s="627"/>
      <c r="GNN223" s="627"/>
      <c r="GNO223" s="627"/>
      <c r="GNP223" s="627"/>
      <c r="GNQ223" s="627"/>
      <c r="GNR223" s="627"/>
      <c r="GNS223" s="627"/>
      <c r="GNT223" s="627"/>
      <c r="GNU223" s="627"/>
      <c r="GNV223" s="627"/>
      <c r="GNW223" s="627"/>
      <c r="GNX223" s="627"/>
      <c r="GNY223" s="627"/>
      <c r="GNZ223" s="627"/>
      <c r="GOA223" s="627"/>
      <c r="GOB223" s="627"/>
      <c r="GOC223" s="627"/>
      <c r="GOD223" s="627"/>
      <c r="GOE223" s="627"/>
      <c r="GOF223" s="627"/>
      <c r="GOG223" s="627"/>
      <c r="GOH223" s="627"/>
      <c r="GOI223" s="627"/>
      <c r="GOJ223" s="627"/>
      <c r="GOK223" s="627"/>
      <c r="GOL223" s="627"/>
      <c r="GOM223" s="627"/>
      <c r="GON223" s="627"/>
      <c r="GOO223" s="627"/>
      <c r="GOP223" s="627"/>
      <c r="GOQ223" s="627"/>
      <c r="GOR223" s="627"/>
      <c r="GOS223" s="627"/>
      <c r="GOT223" s="627"/>
      <c r="GOU223" s="627"/>
      <c r="GOV223" s="627"/>
      <c r="GOW223" s="627"/>
      <c r="GOX223" s="627"/>
      <c r="GOY223" s="627"/>
      <c r="GOZ223" s="627"/>
      <c r="GPA223" s="627"/>
      <c r="GPB223" s="627"/>
      <c r="GPC223" s="627"/>
      <c r="GPD223" s="627"/>
      <c r="GPE223" s="627"/>
      <c r="GPF223" s="627"/>
      <c r="GPG223" s="627"/>
      <c r="GPH223" s="627"/>
      <c r="GPI223" s="627"/>
      <c r="GPJ223" s="627"/>
      <c r="GPK223" s="627"/>
      <c r="GPL223" s="627"/>
      <c r="GPM223" s="627"/>
      <c r="GPN223" s="627"/>
      <c r="GPO223" s="627"/>
      <c r="GPP223" s="627"/>
      <c r="GPQ223" s="627"/>
      <c r="GPR223" s="627"/>
      <c r="GPS223" s="627"/>
      <c r="GPT223" s="627"/>
      <c r="GPU223" s="627"/>
      <c r="GPV223" s="627"/>
      <c r="GPW223" s="627"/>
      <c r="GPX223" s="627"/>
      <c r="GPY223" s="627"/>
      <c r="GPZ223" s="627"/>
      <c r="GQA223" s="627"/>
      <c r="GQB223" s="627"/>
      <c r="GQC223" s="627"/>
      <c r="GQD223" s="627"/>
      <c r="GQE223" s="627"/>
      <c r="GQF223" s="627"/>
      <c r="GQG223" s="627"/>
      <c r="GQH223" s="627"/>
      <c r="GQI223" s="627"/>
      <c r="GQJ223" s="627"/>
      <c r="GQK223" s="627"/>
      <c r="GQL223" s="627"/>
      <c r="GQM223" s="627"/>
      <c r="GQN223" s="627"/>
      <c r="GQO223" s="627"/>
      <c r="GQP223" s="627"/>
      <c r="GQQ223" s="627"/>
      <c r="GQR223" s="627"/>
      <c r="GQS223" s="627"/>
      <c r="GQT223" s="627"/>
      <c r="GQU223" s="627"/>
      <c r="GQV223" s="627"/>
      <c r="GQW223" s="627"/>
      <c r="GQX223" s="627"/>
      <c r="GQY223" s="627"/>
      <c r="GQZ223" s="627"/>
      <c r="GRA223" s="627"/>
      <c r="GRB223" s="627"/>
      <c r="GRC223" s="627"/>
      <c r="GRD223" s="627"/>
      <c r="GRE223" s="627"/>
      <c r="GRF223" s="627"/>
      <c r="GRG223" s="627"/>
      <c r="GRH223" s="627"/>
      <c r="GRI223" s="627"/>
      <c r="GRJ223" s="627"/>
      <c r="GRK223" s="627"/>
      <c r="GRL223" s="627"/>
      <c r="GRM223" s="627"/>
      <c r="GRN223" s="627"/>
      <c r="GRO223" s="627"/>
      <c r="GRP223" s="627"/>
      <c r="GRQ223" s="627"/>
      <c r="GRR223" s="627"/>
      <c r="GRS223" s="627"/>
      <c r="GRT223" s="627"/>
      <c r="GRU223" s="627"/>
      <c r="GRV223" s="627"/>
      <c r="GRW223" s="627"/>
      <c r="GRX223" s="627"/>
      <c r="GRY223" s="627"/>
      <c r="GRZ223" s="627"/>
      <c r="GSA223" s="627"/>
      <c r="GSB223" s="627"/>
      <c r="GSC223" s="627"/>
      <c r="GSD223" s="627"/>
      <c r="GSE223" s="627"/>
      <c r="GSF223" s="627"/>
      <c r="GSG223" s="627"/>
      <c r="GSH223" s="627"/>
      <c r="GSI223" s="627"/>
      <c r="GSJ223" s="627"/>
      <c r="GSK223" s="627"/>
      <c r="GSL223" s="627"/>
      <c r="GSM223" s="627"/>
      <c r="GSN223" s="627"/>
      <c r="GSO223" s="627"/>
      <c r="GSP223" s="627"/>
      <c r="GSQ223" s="627"/>
      <c r="GSR223" s="627"/>
      <c r="GSS223" s="627"/>
      <c r="GST223" s="627"/>
      <c r="GSU223" s="627"/>
      <c r="GSV223" s="627"/>
      <c r="GSW223" s="627"/>
      <c r="GSX223" s="627"/>
      <c r="GSY223" s="627"/>
      <c r="GSZ223" s="627"/>
      <c r="GTA223" s="627"/>
      <c r="GTB223" s="627"/>
      <c r="GTC223" s="627"/>
      <c r="GTD223" s="627"/>
      <c r="GTE223" s="627"/>
      <c r="GTF223" s="627"/>
      <c r="GTG223" s="627"/>
      <c r="GTH223" s="627"/>
      <c r="GTI223" s="627"/>
      <c r="GTJ223" s="627"/>
      <c r="GTK223" s="627"/>
      <c r="GTL223" s="627"/>
      <c r="GTM223" s="627"/>
      <c r="GTN223" s="627"/>
      <c r="GTO223" s="627"/>
      <c r="GTP223" s="627"/>
      <c r="GTQ223" s="627"/>
      <c r="GTR223" s="627"/>
      <c r="GTS223" s="627"/>
      <c r="GTT223" s="627"/>
      <c r="GTU223" s="627"/>
      <c r="GTV223" s="627"/>
      <c r="GTW223" s="627"/>
      <c r="GTX223" s="627"/>
      <c r="GTY223" s="627"/>
      <c r="GTZ223" s="627"/>
      <c r="GUA223" s="627"/>
      <c r="GUB223" s="627"/>
      <c r="GUC223" s="627"/>
      <c r="GUD223" s="627"/>
      <c r="GUE223" s="627"/>
      <c r="GUF223" s="627"/>
      <c r="GUG223" s="627"/>
      <c r="GUH223" s="627"/>
      <c r="GUI223" s="627"/>
      <c r="GUJ223" s="627"/>
      <c r="GUK223" s="627"/>
      <c r="GUL223" s="627"/>
      <c r="GUM223" s="627"/>
      <c r="GUN223" s="627"/>
      <c r="GUO223" s="627"/>
      <c r="GUP223" s="627"/>
      <c r="GUQ223" s="627"/>
      <c r="GUR223" s="627"/>
      <c r="GUS223" s="627"/>
      <c r="GUT223" s="627"/>
      <c r="GUU223" s="627"/>
      <c r="GUV223" s="627"/>
      <c r="GUW223" s="627"/>
      <c r="GUX223" s="627"/>
      <c r="GUY223" s="627"/>
      <c r="GUZ223" s="627"/>
      <c r="GVA223" s="627"/>
      <c r="GVB223" s="627"/>
      <c r="GVC223" s="627"/>
      <c r="GVD223" s="627"/>
      <c r="GVE223" s="627"/>
      <c r="GVF223" s="627"/>
      <c r="GVG223" s="627"/>
      <c r="GVH223" s="627"/>
      <c r="GVI223" s="627"/>
      <c r="GVJ223" s="627"/>
      <c r="GVK223" s="627"/>
      <c r="GVL223" s="627"/>
      <c r="GVM223" s="627"/>
      <c r="GVN223" s="627"/>
      <c r="GVO223" s="627"/>
      <c r="GVP223" s="627"/>
      <c r="GVQ223" s="627"/>
      <c r="GVR223" s="627"/>
      <c r="GVS223" s="627"/>
      <c r="GVT223" s="627"/>
      <c r="GVU223" s="627"/>
      <c r="GVV223" s="627"/>
      <c r="GVW223" s="627"/>
      <c r="GVX223" s="627"/>
      <c r="GVY223" s="627"/>
      <c r="GVZ223" s="627"/>
      <c r="GWA223" s="627"/>
      <c r="GWB223" s="627"/>
      <c r="GWC223" s="627"/>
      <c r="GWD223" s="627"/>
      <c r="GWE223" s="627"/>
      <c r="GWF223" s="627"/>
      <c r="GWG223" s="627"/>
      <c r="GWH223" s="627"/>
      <c r="GWI223" s="627"/>
      <c r="GWJ223" s="627"/>
      <c r="GWK223" s="627"/>
      <c r="GWL223" s="627"/>
      <c r="GWM223" s="627"/>
      <c r="GWN223" s="627"/>
      <c r="GWO223" s="627"/>
      <c r="GWP223" s="627"/>
      <c r="GWQ223" s="627"/>
      <c r="GWR223" s="627"/>
      <c r="GWS223" s="627"/>
      <c r="GWT223" s="627"/>
      <c r="GWU223" s="627"/>
      <c r="GWV223" s="627"/>
      <c r="GWW223" s="627"/>
      <c r="GWX223" s="627"/>
      <c r="GWY223" s="627"/>
      <c r="GWZ223" s="627"/>
      <c r="GXA223" s="627"/>
      <c r="GXB223" s="627"/>
      <c r="GXC223" s="627"/>
      <c r="GXD223" s="627"/>
      <c r="GXE223" s="627"/>
      <c r="GXF223" s="627"/>
      <c r="GXG223" s="627"/>
      <c r="GXH223" s="627"/>
      <c r="GXI223" s="627"/>
      <c r="GXJ223" s="627"/>
      <c r="GXK223" s="627"/>
      <c r="GXL223" s="627"/>
      <c r="GXM223" s="627"/>
      <c r="GXN223" s="627"/>
      <c r="GXO223" s="627"/>
      <c r="GXP223" s="627"/>
      <c r="GXQ223" s="627"/>
      <c r="GXR223" s="627"/>
      <c r="GXS223" s="627"/>
      <c r="GXT223" s="627"/>
      <c r="GXU223" s="627"/>
      <c r="GXV223" s="627"/>
      <c r="GXW223" s="627"/>
      <c r="GXX223" s="627"/>
      <c r="GXY223" s="627"/>
      <c r="GXZ223" s="627"/>
      <c r="GYA223" s="627"/>
      <c r="GYB223" s="627"/>
      <c r="GYC223" s="627"/>
      <c r="GYD223" s="627"/>
      <c r="GYE223" s="627"/>
      <c r="GYF223" s="627"/>
      <c r="GYG223" s="627"/>
      <c r="GYH223" s="627"/>
      <c r="GYI223" s="627"/>
      <c r="GYJ223" s="627"/>
      <c r="GYK223" s="627"/>
      <c r="GYL223" s="627"/>
      <c r="GYM223" s="627"/>
      <c r="GYN223" s="627"/>
      <c r="GYO223" s="627"/>
      <c r="GYP223" s="627"/>
      <c r="GYQ223" s="627"/>
      <c r="GYR223" s="627"/>
      <c r="GYS223" s="627"/>
      <c r="GYT223" s="627"/>
      <c r="GYU223" s="627"/>
      <c r="GYV223" s="627"/>
      <c r="GYW223" s="627"/>
      <c r="GYX223" s="627"/>
      <c r="GYY223" s="627"/>
      <c r="GYZ223" s="627"/>
      <c r="GZA223" s="627"/>
      <c r="GZB223" s="627"/>
      <c r="GZC223" s="627"/>
      <c r="GZD223" s="627"/>
      <c r="GZE223" s="627"/>
      <c r="GZF223" s="627"/>
      <c r="GZG223" s="627"/>
      <c r="GZH223" s="627"/>
      <c r="GZI223" s="627"/>
      <c r="GZJ223" s="627"/>
      <c r="GZK223" s="627"/>
      <c r="GZL223" s="627"/>
      <c r="GZM223" s="627"/>
      <c r="GZN223" s="627"/>
      <c r="GZO223" s="627"/>
      <c r="GZP223" s="627"/>
      <c r="GZQ223" s="627"/>
      <c r="GZR223" s="627"/>
      <c r="GZS223" s="627"/>
      <c r="GZT223" s="627"/>
      <c r="GZU223" s="627"/>
      <c r="GZV223" s="627"/>
      <c r="GZW223" s="627"/>
      <c r="GZX223" s="627"/>
      <c r="GZY223" s="627"/>
      <c r="GZZ223" s="627"/>
      <c r="HAA223" s="627"/>
      <c r="HAB223" s="627"/>
      <c r="HAC223" s="627"/>
      <c r="HAD223" s="627"/>
      <c r="HAE223" s="627"/>
      <c r="HAF223" s="627"/>
      <c r="HAG223" s="627"/>
      <c r="HAH223" s="627"/>
      <c r="HAI223" s="627"/>
      <c r="HAJ223" s="627"/>
      <c r="HAK223" s="627"/>
      <c r="HAL223" s="627"/>
      <c r="HAM223" s="627"/>
      <c r="HAN223" s="627"/>
      <c r="HAO223" s="627"/>
      <c r="HAP223" s="627"/>
      <c r="HAQ223" s="627"/>
      <c r="HAR223" s="627"/>
      <c r="HAS223" s="627"/>
      <c r="HAT223" s="627"/>
      <c r="HAU223" s="627"/>
      <c r="HAV223" s="627"/>
      <c r="HAW223" s="627"/>
      <c r="HAX223" s="627"/>
      <c r="HAY223" s="627"/>
      <c r="HAZ223" s="627"/>
      <c r="HBA223" s="627"/>
      <c r="HBB223" s="627"/>
      <c r="HBC223" s="627"/>
      <c r="HBD223" s="627"/>
      <c r="HBE223" s="627"/>
      <c r="HBF223" s="627"/>
      <c r="HBG223" s="627"/>
      <c r="HBH223" s="627"/>
      <c r="HBI223" s="627"/>
      <c r="HBJ223" s="627"/>
      <c r="HBK223" s="627"/>
      <c r="HBL223" s="627"/>
      <c r="HBM223" s="627"/>
      <c r="HBN223" s="627"/>
      <c r="HBO223" s="627"/>
      <c r="HBP223" s="627"/>
      <c r="HBQ223" s="627"/>
      <c r="HBR223" s="627"/>
      <c r="HBS223" s="627"/>
      <c r="HBT223" s="627"/>
      <c r="HBU223" s="627"/>
      <c r="HBV223" s="627"/>
      <c r="HBW223" s="627"/>
      <c r="HBX223" s="627"/>
      <c r="HBY223" s="627"/>
      <c r="HBZ223" s="627"/>
      <c r="HCA223" s="627"/>
      <c r="HCB223" s="627"/>
      <c r="HCC223" s="627"/>
      <c r="HCD223" s="627"/>
      <c r="HCE223" s="627"/>
      <c r="HCF223" s="627"/>
      <c r="HCG223" s="627"/>
      <c r="HCH223" s="627"/>
      <c r="HCI223" s="627"/>
      <c r="HCJ223" s="627"/>
      <c r="HCK223" s="627"/>
      <c r="HCL223" s="627"/>
      <c r="HCM223" s="627"/>
      <c r="HCN223" s="627"/>
      <c r="HCO223" s="627"/>
      <c r="HCP223" s="627"/>
      <c r="HCQ223" s="627"/>
      <c r="HCR223" s="627"/>
      <c r="HCS223" s="627"/>
      <c r="HCT223" s="627"/>
      <c r="HCU223" s="627"/>
      <c r="HCV223" s="627"/>
      <c r="HCW223" s="627"/>
      <c r="HCX223" s="627"/>
      <c r="HCY223" s="627"/>
      <c r="HCZ223" s="627"/>
      <c r="HDA223" s="627"/>
      <c r="HDB223" s="627"/>
      <c r="HDC223" s="627"/>
      <c r="HDD223" s="627"/>
      <c r="HDE223" s="627"/>
      <c r="HDF223" s="627"/>
      <c r="HDG223" s="627"/>
      <c r="HDH223" s="627"/>
      <c r="HDI223" s="627"/>
      <c r="HDJ223" s="627"/>
      <c r="HDK223" s="627"/>
      <c r="HDL223" s="627"/>
      <c r="HDM223" s="627"/>
      <c r="HDN223" s="627"/>
      <c r="HDO223" s="627"/>
      <c r="HDP223" s="627"/>
      <c r="HDQ223" s="627"/>
      <c r="HDR223" s="627"/>
      <c r="HDS223" s="627"/>
      <c r="HDT223" s="627"/>
      <c r="HDU223" s="627"/>
      <c r="HDV223" s="627"/>
      <c r="HDW223" s="627"/>
      <c r="HDX223" s="627"/>
      <c r="HDY223" s="627"/>
      <c r="HDZ223" s="627"/>
      <c r="HEA223" s="627"/>
      <c r="HEB223" s="627"/>
      <c r="HEC223" s="627"/>
      <c r="HED223" s="627"/>
      <c r="HEE223" s="627"/>
      <c r="HEF223" s="627"/>
      <c r="HEG223" s="627"/>
      <c r="HEH223" s="627"/>
      <c r="HEI223" s="627"/>
      <c r="HEJ223" s="627"/>
      <c r="HEK223" s="627"/>
      <c r="HEL223" s="627"/>
      <c r="HEM223" s="627"/>
      <c r="HEN223" s="627"/>
      <c r="HEO223" s="627"/>
      <c r="HEP223" s="627"/>
      <c r="HEQ223" s="627"/>
      <c r="HER223" s="627"/>
      <c r="HES223" s="627"/>
      <c r="HET223" s="627"/>
      <c r="HEU223" s="627"/>
      <c r="HEV223" s="627"/>
      <c r="HEW223" s="627"/>
      <c r="HEX223" s="627"/>
      <c r="HEY223" s="627"/>
      <c r="HEZ223" s="627"/>
      <c r="HFA223" s="627"/>
      <c r="HFB223" s="627"/>
      <c r="HFC223" s="627"/>
      <c r="HFD223" s="627"/>
      <c r="HFE223" s="627"/>
      <c r="HFF223" s="627"/>
      <c r="HFG223" s="627"/>
      <c r="HFH223" s="627"/>
      <c r="HFI223" s="627"/>
      <c r="HFJ223" s="627"/>
      <c r="HFK223" s="627"/>
      <c r="HFL223" s="627"/>
      <c r="HFM223" s="627"/>
      <c r="HFN223" s="627"/>
      <c r="HFO223" s="627"/>
      <c r="HFP223" s="627"/>
      <c r="HFQ223" s="627"/>
      <c r="HFR223" s="627"/>
      <c r="HFS223" s="627"/>
      <c r="HFT223" s="627"/>
      <c r="HFU223" s="627"/>
      <c r="HFV223" s="627"/>
      <c r="HFW223" s="627"/>
      <c r="HFX223" s="627"/>
      <c r="HFY223" s="627"/>
      <c r="HFZ223" s="627"/>
      <c r="HGA223" s="627"/>
      <c r="HGB223" s="627"/>
      <c r="HGC223" s="627"/>
      <c r="HGD223" s="627"/>
      <c r="HGE223" s="627"/>
      <c r="HGF223" s="627"/>
      <c r="HGG223" s="627"/>
      <c r="HGH223" s="627"/>
      <c r="HGI223" s="627"/>
      <c r="HGJ223" s="627"/>
      <c r="HGK223" s="627"/>
      <c r="HGL223" s="627"/>
      <c r="HGM223" s="627"/>
      <c r="HGN223" s="627"/>
      <c r="HGO223" s="627"/>
      <c r="HGP223" s="627"/>
      <c r="HGQ223" s="627"/>
      <c r="HGR223" s="627"/>
      <c r="HGS223" s="627"/>
      <c r="HGT223" s="627"/>
      <c r="HGU223" s="627"/>
      <c r="HGV223" s="627"/>
      <c r="HGW223" s="627"/>
      <c r="HGX223" s="627"/>
      <c r="HGY223" s="627"/>
      <c r="HGZ223" s="627"/>
      <c r="HHA223" s="627"/>
      <c r="HHB223" s="627"/>
      <c r="HHC223" s="627"/>
      <c r="HHD223" s="627"/>
      <c r="HHE223" s="627"/>
      <c r="HHF223" s="627"/>
      <c r="HHG223" s="627"/>
      <c r="HHH223" s="627"/>
      <c r="HHI223" s="627"/>
      <c r="HHJ223" s="627"/>
      <c r="HHK223" s="627"/>
      <c r="HHL223" s="627"/>
      <c r="HHM223" s="627"/>
      <c r="HHN223" s="627"/>
      <c r="HHO223" s="627"/>
      <c r="HHP223" s="627"/>
      <c r="HHQ223" s="627"/>
      <c r="HHR223" s="627"/>
      <c r="HHS223" s="627"/>
      <c r="HHT223" s="627"/>
      <c r="HHU223" s="627"/>
      <c r="HHV223" s="627"/>
      <c r="HHW223" s="627"/>
      <c r="HHX223" s="627"/>
      <c r="HHY223" s="627"/>
      <c r="HHZ223" s="627"/>
      <c r="HIA223" s="627"/>
      <c r="HIB223" s="627"/>
      <c r="HIC223" s="627"/>
      <c r="HID223" s="627"/>
      <c r="HIE223" s="627"/>
      <c r="HIF223" s="627"/>
      <c r="HIG223" s="627"/>
      <c r="HIH223" s="627"/>
      <c r="HII223" s="627"/>
      <c r="HIJ223" s="627"/>
      <c r="HIK223" s="627"/>
      <c r="HIL223" s="627"/>
      <c r="HIM223" s="627"/>
      <c r="HIN223" s="627"/>
      <c r="HIO223" s="627"/>
      <c r="HIP223" s="627"/>
      <c r="HIQ223" s="627"/>
      <c r="HIR223" s="627"/>
      <c r="HIS223" s="627"/>
      <c r="HIT223" s="627"/>
      <c r="HIU223" s="627"/>
      <c r="HIV223" s="627"/>
      <c r="HIW223" s="627"/>
      <c r="HIX223" s="627"/>
      <c r="HIY223" s="627"/>
      <c r="HIZ223" s="627"/>
      <c r="HJA223" s="627"/>
      <c r="HJB223" s="627"/>
      <c r="HJC223" s="627"/>
      <c r="HJD223" s="627"/>
      <c r="HJE223" s="627"/>
      <c r="HJF223" s="627"/>
      <c r="HJG223" s="627"/>
      <c r="HJH223" s="627"/>
      <c r="HJI223" s="627"/>
      <c r="HJJ223" s="627"/>
      <c r="HJK223" s="627"/>
      <c r="HJL223" s="627"/>
      <c r="HJM223" s="627"/>
      <c r="HJN223" s="627"/>
      <c r="HJO223" s="627"/>
      <c r="HJP223" s="627"/>
      <c r="HJQ223" s="627"/>
      <c r="HJR223" s="627"/>
      <c r="HJS223" s="627"/>
      <c r="HJT223" s="627"/>
      <c r="HJU223" s="627"/>
      <c r="HJV223" s="627"/>
      <c r="HJW223" s="627"/>
      <c r="HJX223" s="627"/>
      <c r="HJY223" s="627"/>
      <c r="HJZ223" s="627"/>
      <c r="HKA223" s="627"/>
      <c r="HKB223" s="627"/>
      <c r="HKC223" s="627"/>
      <c r="HKD223" s="627"/>
      <c r="HKE223" s="627"/>
      <c r="HKF223" s="627"/>
      <c r="HKG223" s="627"/>
      <c r="HKH223" s="627"/>
      <c r="HKI223" s="627"/>
      <c r="HKJ223" s="627"/>
      <c r="HKK223" s="627"/>
      <c r="HKL223" s="627"/>
      <c r="HKM223" s="627"/>
      <c r="HKN223" s="627"/>
      <c r="HKO223" s="627"/>
      <c r="HKP223" s="627"/>
      <c r="HKQ223" s="627"/>
      <c r="HKR223" s="627"/>
      <c r="HKS223" s="627"/>
      <c r="HKT223" s="627"/>
      <c r="HKU223" s="627"/>
      <c r="HKV223" s="627"/>
      <c r="HKW223" s="627"/>
      <c r="HKX223" s="627"/>
      <c r="HKY223" s="627"/>
      <c r="HKZ223" s="627"/>
      <c r="HLA223" s="627"/>
      <c r="HLB223" s="627"/>
      <c r="HLC223" s="627"/>
      <c r="HLD223" s="627"/>
      <c r="HLE223" s="627"/>
      <c r="HLF223" s="627"/>
      <c r="HLG223" s="627"/>
      <c r="HLH223" s="627"/>
      <c r="HLI223" s="627"/>
      <c r="HLJ223" s="627"/>
      <c r="HLK223" s="627"/>
      <c r="HLL223" s="627"/>
      <c r="HLM223" s="627"/>
      <c r="HLN223" s="627"/>
      <c r="HLO223" s="627"/>
      <c r="HLP223" s="627"/>
      <c r="HLQ223" s="627"/>
      <c r="HLR223" s="627"/>
      <c r="HLS223" s="627"/>
      <c r="HLT223" s="627"/>
      <c r="HLU223" s="627"/>
      <c r="HLV223" s="627"/>
      <c r="HLW223" s="627"/>
      <c r="HLX223" s="627"/>
      <c r="HLY223" s="627"/>
      <c r="HLZ223" s="627"/>
      <c r="HMA223" s="627"/>
      <c r="HMB223" s="627"/>
      <c r="HMC223" s="627"/>
      <c r="HMD223" s="627"/>
      <c r="HME223" s="627"/>
      <c r="HMF223" s="627"/>
      <c r="HMG223" s="627"/>
      <c r="HMH223" s="627"/>
      <c r="HMI223" s="627"/>
      <c r="HMJ223" s="627"/>
      <c r="HMK223" s="627"/>
      <c r="HML223" s="627"/>
      <c r="HMM223" s="627"/>
      <c r="HMN223" s="627"/>
      <c r="HMO223" s="627"/>
      <c r="HMP223" s="627"/>
      <c r="HMQ223" s="627"/>
      <c r="HMR223" s="627"/>
      <c r="HMS223" s="627"/>
      <c r="HMT223" s="627"/>
      <c r="HMU223" s="627"/>
      <c r="HMV223" s="627"/>
      <c r="HMW223" s="627"/>
      <c r="HMX223" s="627"/>
      <c r="HMY223" s="627"/>
      <c r="HMZ223" s="627"/>
      <c r="HNA223" s="627"/>
      <c r="HNB223" s="627"/>
      <c r="HNC223" s="627"/>
      <c r="HND223" s="627"/>
      <c r="HNE223" s="627"/>
      <c r="HNF223" s="627"/>
      <c r="HNG223" s="627"/>
      <c r="HNH223" s="627"/>
      <c r="HNI223" s="627"/>
      <c r="HNJ223" s="627"/>
      <c r="HNK223" s="627"/>
      <c r="HNL223" s="627"/>
      <c r="HNM223" s="627"/>
      <c r="HNN223" s="627"/>
      <c r="HNO223" s="627"/>
      <c r="HNP223" s="627"/>
      <c r="HNQ223" s="627"/>
      <c r="HNR223" s="627"/>
      <c r="HNS223" s="627"/>
      <c r="HNT223" s="627"/>
      <c r="HNU223" s="627"/>
      <c r="HNV223" s="627"/>
      <c r="HNW223" s="627"/>
      <c r="HNX223" s="627"/>
      <c r="HNY223" s="627"/>
      <c r="HNZ223" s="627"/>
      <c r="HOA223" s="627"/>
      <c r="HOB223" s="627"/>
      <c r="HOC223" s="627"/>
      <c r="HOD223" s="627"/>
      <c r="HOE223" s="627"/>
      <c r="HOF223" s="627"/>
      <c r="HOG223" s="627"/>
      <c r="HOH223" s="627"/>
      <c r="HOI223" s="627"/>
      <c r="HOJ223" s="627"/>
      <c r="HOK223" s="627"/>
      <c r="HOL223" s="627"/>
      <c r="HOM223" s="627"/>
      <c r="HON223" s="627"/>
      <c r="HOO223" s="627"/>
      <c r="HOP223" s="627"/>
      <c r="HOQ223" s="627"/>
      <c r="HOR223" s="627"/>
      <c r="HOS223" s="627"/>
      <c r="HOT223" s="627"/>
      <c r="HOU223" s="627"/>
      <c r="HOV223" s="627"/>
      <c r="HOW223" s="627"/>
      <c r="HOX223" s="627"/>
      <c r="HOY223" s="627"/>
      <c r="HOZ223" s="627"/>
      <c r="HPA223" s="627"/>
      <c r="HPB223" s="627"/>
      <c r="HPC223" s="627"/>
      <c r="HPD223" s="627"/>
      <c r="HPE223" s="627"/>
      <c r="HPF223" s="627"/>
      <c r="HPG223" s="627"/>
      <c r="HPH223" s="627"/>
      <c r="HPI223" s="627"/>
      <c r="HPJ223" s="627"/>
      <c r="HPK223" s="627"/>
      <c r="HPL223" s="627"/>
      <c r="HPM223" s="627"/>
      <c r="HPN223" s="627"/>
      <c r="HPO223" s="627"/>
      <c r="HPP223" s="627"/>
      <c r="HPQ223" s="627"/>
      <c r="HPR223" s="627"/>
      <c r="HPS223" s="627"/>
      <c r="HPT223" s="627"/>
      <c r="HPU223" s="627"/>
      <c r="HPV223" s="627"/>
      <c r="HPW223" s="627"/>
      <c r="HPX223" s="627"/>
      <c r="HPY223" s="627"/>
      <c r="HPZ223" s="627"/>
      <c r="HQA223" s="627"/>
      <c r="HQB223" s="627"/>
      <c r="HQC223" s="627"/>
      <c r="HQD223" s="627"/>
      <c r="HQE223" s="627"/>
      <c r="HQF223" s="627"/>
      <c r="HQG223" s="627"/>
      <c r="HQH223" s="627"/>
      <c r="HQI223" s="627"/>
      <c r="HQJ223" s="627"/>
      <c r="HQK223" s="627"/>
      <c r="HQL223" s="627"/>
      <c r="HQM223" s="627"/>
      <c r="HQN223" s="627"/>
      <c r="HQO223" s="627"/>
      <c r="HQP223" s="627"/>
      <c r="HQQ223" s="627"/>
      <c r="HQR223" s="627"/>
      <c r="HQS223" s="627"/>
      <c r="HQT223" s="627"/>
      <c r="HQU223" s="627"/>
      <c r="HQV223" s="627"/>
      <c r="HQW223" s="627"/>
      <c r="HQX223" s="627"/>
      <c r="HQY223" s="627"/>
      <c r="HQZ223" s="627"/>
      <c r="HRA223" s="627"/>
      <c r="HRB223" s="627"/>
      <c r="HRC223" s="627"/>
      <c r="HRD223" s="627"/>
      <c r="HRE223" s="627"/>
      <c r="HRF223" s="627"/>
      <c r="HRG223" s="627"/>
      <c r="HRH223" s="627"/>
      <c r="HRI223" s="627"/>
      <c r="HRJ223" s="627"/>
      <c r="HRK223" s="627"/>
      <c r="HRL223" s="627"/>
      <c r="HRM223" s="627"/>
      <c r="HRN223" s="627"/>
      <c r="HRO223" s="627"/>
      <c r="HRP223" s="627"/>
      <c r="HRQ223" s="627"/>
      <c r="HRR223" s="627"/>
      <c r="HRS223" s="627"/>
      <c r="HRT223" s="627"/>
      <c r="HRU223" s="627"/>
      <c r="HRV223" s="627"/>
      <c r="HRW223" s="627"/>
      <c r="HRX223" s="627"/>
      <c r="HRY223" s="627"/>
      <c r="HRZ223" s="627"/>
      <c r="HSA223" s="627"/>
      <c r="HSB223" s="627"/>
      <c r="HSC223" s="627"/>
      <c r="HSD223" s="627"/>
      <c r="HSE223" s="627"/>
      <c r="HSF223" s="627"/>
      <c r="HSG223" s="627"/>
      <c r="HSH223" s="627"/>
      <c r="HSI223" s="627"/>
      <c r="HSJ223" s="627"/>
      <c r="HSK223" s="627"/>
      <c r="HSL223" s="627"/>
      <c r="HSM223" s="627"/>
      <c r="HSN223" s="627"/>
      <c r="HSO223" s="627"/>
      <c r="HSP223" s="627"/>
      <c r="HSQ223" s="627"/>
      <c r="HSR223" s="627"/>
      <c r="HSS223" s="627"/>
      <c r="HST223" s="627"/>
      <c r="HSU223" s="627"/>
      <c r="HSV223" s="627"/>
      <c r="HSW223" s="627"/>
      <c r="HSX223" s="627"/>
      <c r="HSY223" s="627"/>
      <c r="HSZ223" s="627"/>
      <c r="HTA223" s="627"/>
      <c r="HTB223" s="627"/>
      <c r="HTC223" s="627"/>
      <c r="HTD223" s="627"/>
      <c r="HTE223" s="627"/>
      <c r="HTF223" s="627"/>
      <c r="HTG223" s="627"/>
      <c r="HTH223" s="627"/>
      <c r="HTI223" s="627"/>
      <c r="HTJ223" s="627"/>
      <c r="HTK223" s="627"/>
      <c r="HTL223" s="627"/>
      <c r="HTM223" s="627"/>
      <c r="HTN223" s="627"/>
      <c r="HTO223" s="627"/>
      <c r="HTP223" s="627"/>
      <c r="HTQ223" s="627"/>
      <c r="HTR223" s="627"/>
      <c r="HTS223" s="627"/>
      <c r="HTT223" s="627"/>
      <c r="HTU223" s="627"/>
      <c r="HTV223" s="627"/>
      <c r="HTW223" s="627"/>
      <c r="HTX223" s="627"/>
      <c r="HTY223" s="627"/>
      <c r="HTZ223" s="627"/>
      <c r="HUA223" s="627"/>
      <c r="HUB223" s="627"/>
      <c r="HUC223" s="627"/>
      <c r="HUD223" s="627"/>
      <c r="HUE223" s="627"/>
      <c r="HUF223" s="627"/>
      <c r="HUG223" s="627"/>
      <c r="HUH223" s="627"/>
      <c r="HUI223" s="627"/>
      <c r="HUJ223" s="627"/>
      <c r="HUK223" s="627"/>
      <c r="HUL223" s="627"/>
      <c r="HUM223" s="627"/>
      <c r="HUN223" s="627"/>
      <c r="HUO223" s="627"/>
      <c r="HUP223" s="627"/>
      <c r="HUQ223" s="627"/>
      <c r="HUR223" s="627"/>
      <c r="HUS223" s="627"/>
      <c r="HUT223" s="627"/>
      <c r="HUU223" s="627"/>
      <c r="HUV223" s="627"/>
      <c r="HUW223" s="627"/>
      <c r="HUX223" s="627"/>
      <c r="HUY223" s="627"/>
      <c r="HUZ223" s="627"/>
      <c r="HVA223" s="627"/>
      <c r="HVB223" s="627"/>
      <c r="HVC223" s="627"/>
      <c r="HVD223" s="627"/>
      <c r="HVE223" s="627"/>
      <c r="HVF223" s="627"/>
      <c r="HVG223" s="627"/>
      <c r="HVH223" s="627"/>
      <c r="HVI223" s="627"/>
      <c r="HVJ223" s="627"/>
      <c r="HVK223" s="627"/>
      <c r="HVL223" s="627"/>
      <c r="HVM223" s="627"/>
      <c r="HVN223" s="627"/>
      <c r="HVO223" s="627"/>
      <c r="HVP223" s="627"/>
      <c r="HVQ223" s="627"/>
      <c r="HVR223" s="627"/>
      <c r="HVS223" s="627"/>
      <c r="HVT223" s="627"/>
      <c r="HVU223" s="627"/>
      <c r="HVV223" s="627"/>
      <c r="HVW223" s="627"/>
      <c r="HVX223" s="627"/>
      <c r="HVY223" s="627"/>
      <c r="HVZ223" s="627"/>
      <c r="HWA223" s="627"/>
      <c r="HWB223" s="627"/>
      <c r="HWC223" s="627"/>
      <c r="HWD223" s="627"/>
      <c r="HWE223" s="627"/>
      <c r="HWF223" s="627"/>
      <c r="HWG223" s="627"/>
      <c r="HWH223" s="627"/>
      <c r="HWI223" s="627"/>
      <c r="HWJ223" s="627"/>
      <c r="HWK223" s="627"/>
      <c r="HWL223" s="627"/>
      <c r="HWM223" s="627"/>
      <c r="HWN223" s="627"/>
      <c r="HWO223" s="627"/>
      <c r="HWP223" s="627"/>
      <c r="HWQ223" s="627"/>
      <c r="HWR223" s="627"/>
      <c r="HWS223" s="627"/>
      <c r="HWT223" s="627"/>
      <c r="HWU223" s="627"/>
      <c r="HWV223" s="627"/>
      <c r="HWW223" s="627"/>
      <c r="HWX223" s="627"/>
      <c r="HWY223" s="627"/>
      <c r="HWZ223" s="627"/>
      <c r="HXA223" s="627"/>
      <c r="HXB223" s="627"/>
      <c r="HXC223" s="627"/>
      <c r="HXD223" s="627"/>
      <c r="HXE223" s="627"/>
      <c r="HXF223" s="627"/>
      <c r="HXG223" s="627"/>
      <c r="HXH223" s="627"/>
      <c r="HXI223" s="627"/>
      <c r="HXJ223" s="627"/>
      <c r="HXK223" s="627"/>
      <c r="HXL223" s="627"/>
      <c r="HXM223" s="627"/>
      <c r="HXN223" s="627"/>
      <c r="HXO223" s="627"/>
      <c r="HXP223" s="627"/>
      <c r="HXQ223" s="627"/>
      <c r="HXR223" s="627"/>
      <c r="HXS223" s="627"/>
      <c r="HXT223" s="627"/>
      <c r="HXU223" s="627"/>
      <c r="HXV223" s="627"/>
      <c r="HXW223" s="627"/>
      <c r="HXX223" s="627"/>
      <c r="HXY223" s="627"/>
      <c r="HXZ223" s="627"/>
      <c r="HYA223" s="627"/>
      <c r="HYB223" s="627"/>
      <c r="HYC223" s="627"/>
      <c r="HYD223" s="627"/>
      <c r="HYE223" s="627"/>
      <c r="HYF223" s="627"/>
      <c r="HYG223" s="627"/>
      <c r="HYH223" s="627"/>
      <c r="HYI223" s="627"/>
      <c r="HYJ223" s="627"/>
      <c r="HYK223" s="627"/>
      <c r="HYL223" s="627"/>
      <c r="HYM223" s="627"/>
      <c r="HYN223" s="627"/>
      <c r="HYO223" s="627"/>
      <c r="HYP223" s="627"/>
      <c r="HYQ223" s="627"/>
      <c r="HYR223" s="627"/>
      <c r="HYS223" s="627"/>
      <c r="HYT223" s="627"/>
      <c r="HYU223" s="627"/>
      <c r="HYV223" s="627"/>
      <c r="HYW223" s="627"/>
      <c r="HYX223" s="627"/>
      <c r="HYY223" s="627"/>
      <c r="HYZ223" s="627"/>
      <c r="HZA223" s="627"/>
      <c r="HZB223" s="627"/>
      <c r="HZC223" s="627"/>
      <c r="HZD223" s="627"/>
      <c r="HZE223" s="627"/>
      <c r="HZF223" s="627"/>
      <c r="HZG223" s="627"/>
      <c r="HZH223" s="627"/>
      <c r="HZI223" s="627"/>
      <c r="HZJ223" s="627"/>
      <c r="HZK223" s="627"/>
      <c r="HZL223" s="627"/>
      <c r="HZM223" s="627"/>
      <c r="HZN223" s="627"/>
      <c r="HZO223" s="627"/>
      <c r="HZP223" s="627"/>
      <c r="HZQ223" s="627"/>
      <c r="HZR223" s="627"/>
      <c r="HZS223" s="627"/>
      <c r="HZT223" s="627"/>
      <c r="HZU223" s="627"/>
      <c r="HZV223" s="627"/>
      <c r="HZW223" s="627"/>
      <c r="HZX223" s="627"/>
      <c r="HZY223" s="627"/>
      <c r="HZZ223" s="627"/>
      <c r="IAA223" s="627"/>
      <c r="IAB223" s="627"/>
      <c r="IAC223" s="627"/>
      <c r="IAD223" s="627"/>
      <c r="IAE223" s="627"/>
      <c r="IAF223" s="627"/>
      <c r="IAG223" s="627"/>
      <c r="IAH223" s="627"/>
      <c r="IAI223" s="627"/>
      <c r="IAJ223" s="627"/>
      <c r="IAK223" s="627"/>
      <c r="IAL223" s="627"/>
      <c r="IAM223" s="627"/>
      <c r="IAN223" s="627"/>
      <c r="IAO223" s="627"/>
      <c r="IAP223" s="627"/>
      <c r="IAQ223" s="627"/>
      <c r="IAR223" s="627"/>
      <c r="IAS223" s="627"/>
      <c r="IAT223" s="627"/>
      <c r="IAU223" s="627"/>
      <c r="IAV223" s="627"/>
      <c r="IAW223" s="627"/>
      <c r="IAX223" s="627"/>
      <c r="IAY223" s="627"/>
      <c r="IAZ223" s="627"/>
      <c r="IBA223" s="627"/>
      <c r="IBB223" s="627"/>
      <c r="IBC223" s="627"/>
      <c r="IBD223" s="627"/>
      <c r="IBE223" s="627"/>
      <c r="IBF223" s="627"/>
      <c r="IBG223" s="627"/>
      <c r="IBH223" s="627"/>
      <c r="IBI223" s="627"/>
      <c r="IBJ223" s="627"/>
      <c r="IBK223" s="627"/>
      <c r="IBL223" s="627"/>
      <c r="IBM223" s="627"/>
      <c r="IBN223" s="627"/>
      <c r="IBO223" s="627"/>
      <c r="IBP223" s="627"/>
      <c r="IBQ223" s="627"/>
      <c r="IBR223" s="627"/>
      <c r="IBS223" s="627"/>
      <c r="IBT223" s="627"/>
      <c r="IBU223" s="627"/>
      <c r="IBV223" s="627"/>
      <c r="IBW223" s="627"/>
      <c r="IBX223" s="627"/>
      <c r="IBY223" s="627"/>
      <c r="IBZ223" s="627"/>
      <c r="ICA223" s="627"/>
      <c r="ICB223" s="627"/>
      <c r="ICC223" s="627"/>
      <c r="ICD223" s="627"/>
      <c r="ICE223" s="627"/>
      <c r="ICF223" s="627"/>
      <c r="ICG223" s="627"/>
      <c r="ICH223" s="627"/>
      <c r="ICI223" s="627"/>
      <c r="ICJ223" s="627"/>
      <c r="ICK223" s="627"/>
      <c r="ICL223" s="627"/>
      <c r="ICM223" s="627"/>
      <c r="ICN223" s="627"/>
      <c r="ICO223" s="627"/>
      <c r="ICP223" s="627"/>
      <c r="ICQ223" s="627"/>
      <c r="ICR223" s="627"/>
      <c r="ICS223" s="627"/>
      <c r="ICT223" s="627"/>
      <c r="ICU223" s="627"/>
      <c r="ICV223" s="627"/>
      <c r="ICW223" s="627"/>
      <c r="ICX223" s="627"/>
      <c r="ICY223" s="627"/>
      <c r="ICZ223" s="627"/>
      <c r="IDA223" s="627"/>
      <c r="IDB223" s="627"/>
      <c r="IDC223" s="627"/>
      <c r="IDD223" s="627"/>
      <c r="IDE223" s="627"/>
      <c r="IDF223" s="627"/>
      <c r="IDG223" s="627"/>
      <c r="IDH223" s="627"/>
      <c r="IDI223" s="627"/>
      <c r="IDJ223" s="627"/>
      <c r="IDK223" s="627"/>
      <c r="IDL223" s="627"/>
      <c r="IDM223" s="627"/>
      <c r="IDN223" s="627"/>
      <c r="IDO223" s="627"/>
      <c r="IDP223" s="627"/>
      <c r="IDQ223" s="627"/>
      <c r="IDR223" s="627"/>
      <c r="IDS223" s="627"/>
      <c r="IDT223" s="627"/>
      <c r="IDU223" s="627"/>
      <c r="IDV223" s="627"/>
      <c r="IDW223" s="627"/>
      <c r="IDX223" s="627"/>
      <c r="IDY223" s="627"/>
      <c r="IDZ223" s="627"/>
      <c r="IEA223" s="627"/>
      <c r="IEB223" s="627"/>
      <c r="IEC223" s="627"/>
      <c r="IED223" s="627"/>
      <c r="IEE223" s="627"/>
      <c r="IEF223" s="627"/>
      <c r="IEG223" s="627"/>
      <c r="IEH223" s="627"/>
      <c r="IEI223" s="627"/>
      <c r="IEJ223" s="627"/>
      <c r="IEK223" s="627"/>
      <c r="IEL223" s="627"/>
      <c r="IEM223" s="627"/>
      <c r="IEN223" s="627"/>
      <c r="IEO223" s="627"/>
      <c r="IEP223" s="627"/>
      <c r="IEQ223" s="627"/>
      <c r="IER223" s="627"/>
      <c r="IES223" s="627"/>
      <c r="IET223" s="627"/>
      <c r="IEU223" s="627"/>
      <c r="IEV223" s="627"/>
      <c r="IEW223" s="627"/>
      <c r="IEX223" s="627"/>
      <c r="IEY223" s="627"/>
      <c r="IEZ223" s="627"/>
      <c r="IFA223" s="627"/>
      <c r="IFB223" s="627"/>
      <c r="IFC223" s="627"/>
      <c r="IFD223" s="627"/>
      <c r="IFE223" s="627"/>
      <c r="IFF223" s="627"/>
      <c r="IFG223" s="627"/>
      <c r="IFH223" s="627"/>
      <c r="IFI223" s="627"/>
      <c r="IFJ223" s="627"/>
      <c r="IFK223" s="627"/>
      <c r="IFL223" s="627"/>
      <c r="IFM223" s="627"/>
      <c r="IFN223" s="627"/>
      <c r="IFO223" s="627"/>
      <c r="IFP223" s="627"/>
      <c r="IFQ223" s="627"/>
      <c r="IFR223" s="627"/>
      <c r="IFS223" s="627"/>
      <c r="IFT223" s="627"/>
      <c r="IFU223" s="627"/>
      <c r="IFV223" s="627"/>
      <c r="IFW223" s="627"/>
      <c r="IFX223" s="627"/>
      <c r="IFY223" s="627"/>
      <c r="IFZ223" s="627"/>
      <c r="IGA223" s="627"/>
      <c r="IGB223" s="627"/>
      <c r="IGC223" s="627"/>
      <c r="IGD223" s="627"/>
      <c r="IGE223" s="627"/>
      <c r="IGF223" s="627"/>
      <c r="IGG223" s="627"/>
      <c r="IGH223" s="627"/>
      <c r="IGI223" s="627"/>
      <c r="IGJ223" s="627"/>
      <c r="IGK223" s="627"/>
      <c r="IGL223" s="627"/>
      <c r="IGM223" s="627"/>
      <c r="IGN223" s="627"/>
      <c r="IGO223" s="627"/>
      <c r="IGP223" s="627"/>
      <c r="IGQ223" s="627"/>
      <c r="IGR223" s="627"/>
      <c r="IGS223" s="627"/>
      <c r="IGT223" s="627"/>
      <c r="IGU223" s="627"/>
      <c r="IGV223" s="627"/>
      <c r="IGW223" s="627"/>
      <c r="IGX223" s="627"/>
      <c r="IGY223" s="627"/>
      <c r="IGZ223" s="627"/>
      <c r="IHA223" s="627"/>
      <c r="IHB223" s="627"/>
      <c r="IHC223" s="627"/>
      <c r="IHD223" s="627"/>
      <c r="IHE223" s="627"/>
      <c r="IHF223" s="627"/>
      <c r="IHG223" s="627"/>
      <c r="IHH223" s="627"/>
      <c r="IHI223" s="627"/>
      <c r="IHJ223" s="627"/>
      <c r="IHK223" s="627"/>
      <c r="IHL223" s="627"/>
      <c r="IHM223" s="627"/>
      <c r="IHN223" s="627"/>
      <c r="IHO223" s="627"/>
      <c r="IHP223" s="627"/>
      <c r="IHQ223" s="627"/>
      <c r="IHR223" s="627"/>
      <c r="IHS223" s="627"/>
      <c r="IHT223" s="627"/>
      <c r="IHU223" s="627"/>
      <c r="IHV223" s="627"/>
      <c r="IHW223" s="627"/>
      <c r="IHX223" s="627"/>
      <c r="IHY223" s="627"/>
      <c r="IHZ223" s="627"/>
      <c r="IIA223" s="627"/>
      <c r="IIB223" s="627"/>
      <c r="IIC223" s="627"/>
      <c r="IID223" s="627"/>
      <c r="IIE223" s="627"/>
      <c r="IIF223" s="627"/>
      <c r="IIG223" s="627"/>
      <c r="IIH223" s="627"/>
      <c r="III223" s="627"/>
      <c r="IIJ223" s="627"/>
      <c r="IIK223" s="627"/>
      <c r="IIL223" s="627"/>
      <c r="IIM223" s="627"/>
      <c r="IIN223" s="627"/>
      <c r="IIO223" s="627"/>
      <c r="IIP223" s="627"/>
      <c r="IIQ223" s="627"/>
      <c r="IIR223" s="627"/>
      <c r="IIS223" s="627"/>
      <c r="IIT223" s="627"/>
      <c r="IIU223" s="627"/>
      <c r="IIV223" s="627"/>
      <c r="IIW223" s="627"/>
      <c r="IIX223" s="627"/>
      <c r="IIY223" s="627"/>
      <c r="IIZ223" s="627"/>
      <c r="IJA223" s="627"/>
      <c r="IJB223" s="627"/>
      <c r="IJC223" s="627"/>
      <c r="IJD223" s="627"/>
      <c r="IJE223" s="627"/>
      <c r="IJF223" s="627"/>
      <c r="IJG223" s="627"/>
      <c r="IJH223" s="627"/>
      <c r="IJI223" s="627"/>
      <c r="IJJ223" s="627"/>
      <c r="IJK223" s="627"/>
      <c r="IJL223" s="627"/>
      <c r="IJM223" s="627"/>
      <c r="IJN223" s="627"/>
      <c r="IJO223" s="627"/>
      <c r="IJP223" s="627"/>
      <c r="IJQ223" s="627"/>
      <c r="IJR223" s="627"/>
      <c r="IJS223" s="627"/>
      <c r="IJT223" s="627"/>
      <c r="IJU223" s="627"/>
      <c r="IJV223" s="627"/>
      <c r="IJW223" s="627"/>
      <c r="IJX223" s="627"/>
      <c r="IJY223" s="627"/>
      <c r="IJZ223" s="627"/>
      <c r="IKA223" s="627"/>
      <c r="IKB223" s="627"/>
      <c r="IKC223" s="627"/>
      <c r="IKD223" s="627"/>
      <c r="IKE223" s="627"/>
      <c r="IKF223" s="627"/>
      <c r="IKG223" s="627"/>
      <c r="IKH223" s="627"/>
      <c r="IKI223" s="627"/>
      <c r="IKJ223" s="627"/>
      <c r="IKK223" s="627"/>
      <c r="IKL223" s="627"/>
      <c r="IKM223" s="627"/>
      <c r="IKN223" s="627"/>
      <c r="IKO223" s="627"/>
      <c r="IKP223" s="627"/>
      <c r="IKQ223" s="627"/>
      <c r="IKR223" s="627"/>
      <c r="IKS223" s="627"/>
      <c r="IKT223" s="627"/>
      <c r="IKU223" s="627"/>
      <c r="IKV223" s="627"/>
      <c r="IKW223" s="627"/>
      <c r="IKX223" s="627"/>
      <c r="IKY223" s="627"/>
      <c r="IKZ223" s="627"/>
      <c r="ILA223" s="627"/>
      <c r="ILB223" s="627"/>
      <c r="ILC223" s="627"/>
      <c r="ILD223" s="627"/>
      <c r="ILE223" s="627"/>
      <c r="ILF223" s="627"/>
      <c r="ILG223" s="627"/>
      <c r="ILH223" s="627"/>
      <c r="ILI223" s="627"/>
      <c r="ILJ223" s="627"/>
      <c r="ILK223" s="627"/>
      <c r="ILL223" s="627"/>
      <c r="ILM223" s="627"/>
      <c r="ILN223" s="627"/>
      <c r="ILO223" s="627"/>
      <c r="ILP223" s="627"/>
      <c r="ILQ223" s="627"/>
      <c r="ILR223" s="627"/>
      <c r="ILS223" s="627"/>
      <c r="ILT223" s="627"/>
      <c r="ILU223" s="627"/>
      <c r="ILV223" s="627"/>
      <c r="ILW223" s="627"/>
      <c r="ILX223" s="627"/>
      <c r="ILY223" s="627"/>
      <c r="ILZ223" s="627"/>
      <c r="IMA223" s="627"/>
      <c r="IMB223" s="627"/>
      <c r="IMC223" s="627"/>
      <c r="IMD223" s="627"/>
      <c r="IME223" s="627"/>
      <c r="IMF223" s="627"/>
      <c r="IMG223" s="627"/>
      <c r="IMH223" s="627"/>
      <c r="IMI223" s="627"/>
      <c r="IMJ223" s="627"/>
      <c r="IMK223" s="627"/>
      <c r="IML223" s="627"/>
      <c r="IMM223" s="627"/>
      <c r="IMN223" s="627"/>
      <c r="IMO223" s="627"/>
      <c r="IMP223" s="627"/>
      <c r="IMQ223" s="627"/>
      <c r="IMR223" s="627"/>
      <c r="IMS223" s="627"/>
      <c r="IMT223" s="627"/>
      <c r="IMU223" s="627"/>
      <c r="IMV223" s="627"/>
      <c r="IMW223" s="627"/>
      <c r="IMX223" s="627"/>
      <c r="IMY223" s="627"/>
      <c r="IMZ223" s="627"/>
      <c r="INA223" s="627"/>
      <c r="INB223" s="627"/>
      <c r="INC223" s="627"/>
      <c r="IND223" s="627"/>
      <c r="INE223" s="627"/>
      <c r="INF223" s="627"/>
      <c r="ING223" s="627"/>
      <c r="INH223" s="627"/>
      <c r="INI223" s="627"/>
      <c r="INJ223" s="627"/>
      <c r="INK223" s="627"/>
      <c r="INL223" s="627"/>
      <c r="INM223" s="627"/>
      <c r="INN223" s="627"/>
      <c r="INO223" s="627"/>
      <c r="INP223" s="627"/>
      <c r="INQ223" s="627"/>
      <c r="INR223" s="627"/>
      <c r="INS223" s="627"/>
      <c r="INT223" s="627"/>
      <c r="INU223" s="627"/>
      <c r="INV223" s="627"/>
      <c r="INW223" s="627"/>
      <c r="INX223" s="627"/>
      <c r="INY223" s="627"/>
      <c r="INZ223" s="627"/>
      <c r="IOA223" s="627"/>
      <c r="IOB223" s="627"/>
      <c r="IOC223" s="627"/>
      <c r="IOD223" s="627"/>
      <c r="IOE223" s="627"/>
      <c r="IOF223" s="627"/>
      <c r="IOG223" s="627"/>
      <c r="IOH223" s="627"/>
      <c r="IOI223" s="627"/>
      <c r="IOJ223" s="627"/>
      <c r="IOK223" s="627"/>
      <c r="IOL223" s="627"/>
      <c r="IOM223" s="627"/>
      <c r="ION223" s="627"/>
      <c r="IOO223" s="627"/>
      <c r="IOP223" s="627"/>
      <c r="IOQ223" s="627"/>
      <c r="IOR223" s="627"/>
      <c r="IOS223" s="627"/>
      <c r="IOT223" s="627"/>
      <c r="IOU223" s="627"/>
      <c r="IOV223" s="627"/>
      <c r="IOW223" s="627"/>
      <c r="IOX223" s="627"/>
      <c r="IOY223" s="627"/>
      <c r="IOZ223" s="627"/>
      <c r="IPA223" s="627"/>
      <c r="IPB223" s="627"/>
      <c r="IPC223" s="627"/>
      <c r="IPD223" s="627"/>
      <c r="IPE223" s="627"/>
      <c r="IPF223" s="627"/>
      <c r="IPG223" s="627"/>
      <c r="IPH223" s="627"/>
      <c r="IPI223" s="627"/>
      <c r="IPJ223" s="627"/>
      <c r="IPK223" s="627"/>
      <c r="IPL223" s="627"/>
      <c r="IPM223" s="627"/>
      <c r="IPN223" s="627"/>
      <c r="IPO223" s="627"/>
      <c r="IPP223" s="627"/>
      <c r="IPQ223" s="627"/>
      <c r="IPR223" s="627"/>
      <c r="IPS223" s="627"/>
      <c r="IPT223" s="627"/>
      <c r="IPU223" s="627"/>
      <c r="IPV223" s="627"/>
      <c r="IPW223" s="627"/>
      <c r="IPX223" s="627"/>
      <c r="IPY223" s="627"/>
      <c r="IPZ223" s="627"/>
      <c r="IQA223" s="627"/>
      <c r="IQB223" s="627"/>
      <c r="IQC223" s="627"/>
      <c r="IQD223" s="627"/>
      <c r="IQE223" s="627"/>
      <c r="IQF223" s="627"/>
      <c r="IQG223" s="627"/>
      <c r="IQH223" s="627"/>
      <c r="IQI223" s="627"/>
      <c r="IQJ223" s="627"/>
      <c r="IQK223" s="627"/>
      <c r="IQL223" s="627"/>
      <c r="IQM223" s="627"/>
      <c r="IQN223" s="627"/>
      <c r="IQO223" s="627"/>
      <c r="IQP223" s="627"/>
      <c r="IQQ223" s="627"/>
      <c r="IQR223" s="627"/>
      <c r="IQS223" s="627"/>
      <c r="IQT223" s="627"/>
      <c r="IQU223" s="627"/>
      <c r="IQV223" s="627"/>
      <c r="IQW223" s="627"/>
      <c r="IQX223" s="627"/>
      <c r="IQY223" s="627"/>
      <c r="IQZ223" s="627"/>
      <c r="IRA223" s="627"/>
      <c r="IRB223" s="627"/>
      <c r="IRC223" s="627"/>
      <c r="IRD223" s="627"/>
      <c r="IRE223" s="627"/>
      <c r="IRF223" s="627"/>
      <c r="IRG223" s="627"/>
      <c r="IRH223" s="627"/>
      <c r="IRI223" s="627"/>
      <c r="IRJ223" s="627"/>
      <c r="IRK223" s="627"/>
      <c r="IRL223" s="627"/>
      <c r="IRM223" s="627"/>
      <c r="IRN223" s="627"/>
      <c r="IRO223" s="627"/>
      <c r="IRP223" s="627"/>
      <c r="IRQ223" s="627"/>
      <c r="IRR223" s="627"/>
      <c r="IRS223" s="627"/>
      <c r="IRT223" s="627"/>
      <c r="IRU223" s="627"/>
      <c r="IRV223" s="627"/>
      <c r="IRW223" s="627"/>
      <c r="IRX223" s="627"/>
      <c r="IRY223" s="627"/>
      <c r="IRZ223" s="627"/>
      <c r="ISA223" s="627"/>
      <c r="ISB223" s="627"/>
      <c r="ISC223" s="627"/>
      <c r="ISD223" s="627"/>
      <c r="ISE223" s="627"/>
      <c r="ISF223" s="627"/>
      <c r="ISG223" s="627"/>
      <c r="ISH223" s="627"/>
      <c r="ISI223" s="627"/>
      <c r="ISJ223" s="627"/>
      <c r="ISK223" s="627"/>
      <c r="ISL223" s="627"/>
      <c r="ISM223" s="627"/>
      <c r="ISN223" s="627"/>
      <c r="ISO223" s="627"/>
      <c r="ISP223" s="627"/>
      <c r="ISQ223" s="627"/>
      <c r="ISR223" s="627"/>
      <c r="ISS223" s="627"/>
      <c r="IST223" s="627"/>
      <c r="ISU223" s="627"/>
      <c r="ISV223" s="627"/>
      <c r="ISW223" s="627"/>
      <c r="ISX223" s="627"/>
      <c r="ISY223" s="627"/>
      <c r="ISZ223" s="627"/>
      <c r="ITA223" s="627"/>
      <c r="ITB223" s="627"/>
      <c r="ITC223" s="627"/>
      <c r="ITD223" s="627"/>
      <c r="ITE223" s="627"/>
      <c r="ITF223" s="627"/>
      <c r="ITG223" s="627"/>
      <c r="ITH223" s="627"/>
      <c r="ITI223" s="627"/>
      <c r="ITJ223" s="627"/>
      <c r="ITK223" s="627"/>
      <c r="ITL223" s="627"/>
      <c r="ITM223" s="627"/>
      <c r="ITN223" s="627"/>
      <c r="ITO223" s="627"/>
      <c r="ITP223" s="627"/>
      <c r="ITQ223" s="627"/>
      <c r="ITR223" s="627"/>
      <c r="ITS223" s="627"/>
      <c r="ITT223" s="627"/>
      <c r="ITU223" s="627"/>
      <c r="ITV223" s="627"/>
      <c r="ITW223" s="627"/>
      <c r="ITX223" s="627"/>
      <c r="ITY223" s="627"/>
      <c r="ITZ223" s="627"/>
      <c r="IUA223" s="627"/>
      <c r="IUB223" s="627"/>
      <c r="IUC223" s="627"/>
      <c r="IUD223" s="627"/>
      <c r="IUE223" s="627"/>
      <c r="IUF223" s="627"/>
      <c r="IUG223" s="627"/>
      <c r="IUH223" s="627"/>
      <c r="IUI223" s="627"/>
      <c r="IUJ223" s="627"/>
      <c r="IUK223" s="627"/>
      <c r="IUL223" s="627"/>
      <c r="IUM223" s="627"/>
      <c r="IUN223" s="627"/>
      <c r="IUO223" s="627"/>
      <c r="IUP223" s="627"/>
      <c r="IUQ223" s="627"/>
      <c r="IUR223" s="627"/>
      <c r="IUS223" s="627"/>
      <c r="IUT223" s="627"/>
      <c r="IUU223" s="627"/>
      <c r="IUV223" s="627"/>
      <c r="IUW223" s="627"/>
      <c r="IUX223" s="627"/>
      <c r="IUY223" s="627"/>
      <c r="IUZ223" s="627"/>
      <c r="IVA223" s="627"/>
      <c r="IVB223" s="627"/>
      <c r="IVC223" s="627"/>
      <c r="IVD223" s="627"/>
      <c r="IVE223" s="627"/>
      <c r="IVF223" s="627"/>
      <c r="IVG223" s="627"/>
      <c r="IVH223" s="627"/>
      <c r="IVI223" s="627"/>
      <c r="IVJ223" s="627"/>
      <c r="IVK223" s="627"/>
      <c r="IVL223" s="627"/>
      <c r="IVM223" s="627"/>
      <c r="IVN223" s="627"/>
      <c r="IVO223" s="627"/>
      <c r="IVP223" s="627"/>
      <c r="IVQ223" s="627"/>
      <c r="IVR223" s="627"/>
      <c r="IVS223" s="627"/>
      <c r="IVT223" s="627"/>
      <c r="IVU223" s="627"/>
      <c r="IVV223" s="627"/>
      <c r="IVW223" s="627"/>
      <c r="IVX223" s="627"/>
      <c r="IVY223" s="627"/>
      <c r="IVZ223" s="627"/>
      <c r="IWA223" s="627"/>
      <c r="IWB223" s="627"/>
      <c r="IWC223" s="627"/>
      <c r="IWD223" s="627"/>
      <c r="IWE223" s="627"/>
      <c r="IWF223" s="627"/>
      <c r="IWG223" s="627"/>
      <c r="IWH223" s="627"/>
      <c r="IWI223" s="627"/>
      <c r="IWJ223" s="627"/>
      <c r="IWK223" s="627"/>
      <c r="IWL223" s="627"/>
      <c r="IWM223" s="627"/>
      <c r="IWN223" s="627"/>
      <c r="IWO223" s="627"/>
      <c r="IWP223" s="627"/>
      <c r="IWQ223" s="627"/>
      <c r="IWR223" s="627"/>
      <c r="IWS223" s="627"/>
      <c r="IWT223" s="627"/>
      <c r="IWU223" s="627"/>
      <c r="IWV223" s="627"/>
      <c r="IWW223" s="627"/>
      <c r="IWX223" s="627"/>
      <c r="IWY223" s="627"/>
      <c r="IWZ223" s="627"/>
      <c r="IXA223" s="627"/>
      <c r="IXB223" s="627"/>
      <c r="IXC223" s="627"/>
      <c r="IXD223" s="627"/>
      <c r="IXE223" s="627"/>
      <c r="IXF223" s="627"/>
      <c r="IXG223" s="627"/>
      <c r="IXH223" s="627"/>
      <c r="IXI223" s="627"/>
      <c r="IXJ223" s="627"/>
      <c r="IXK223" s="627"/>
      <c r="IXL223" s="627"/>
      <c r="IXM223" s="627"/>
      <c r="IXN223" s="627"/>
      <c r="IXO223" s="627"/>
      <c r="IXP223" s="627"/>
      <c r="IXQ223" s="627"/>
      <c r="IXR223" s="627"/>
      <c r="IXS223" s="627"/>
      <c r="IXT223" s="627"/>
      <c r="IXU223" s="627"/>
      <c r="IXV223" s="627"/>
      <c r="IXW223" s="627"/>
      <c r="IXX223" s="627"/>
      <c r="IXY223" s="627"/>
      <c r="IXZ223" s="627"/>
      <c r="IYA223" s="627"/>
      <c r="IYB223" s="627"/>
      <c r="IYC223" s="627"/>
      <c r="IYD223" s="627"/>
      <c r="IYE223" s="627"/>
      <c r="IYF223" s="627"/>
      <c r="IYG223" s="627"/>
      <c r="IYH223" s="627"/>
      <c r="IYI223" s="627"/>
      <c r="IYJ223" s="627"/>
      <c r="IYK223" s="627"/>
      <c r="IYL223" s="627"/>
      <c r="IYM223" s="627"/>
      <c r="IYN223" s="627"/>
      <c r="IYO223" s="627"/>
      <c r="IYP223" s="627"/>
      <c r="IYQ223" s="627"/>
      <c r="IYR223" s="627"/>
      <c r="IYS223" s="627"/>
      <c r="IYT223" s="627"/>
      <c r="IYU223" s="627"/>
      <c r="IYV223" s="627"/>
      <c r="IYW223" s="627"/>
      <c r="IYX223" s="627"/>
      <c r="IYY223" s="627"/>
      <c r="IYZ223" s="627"/>
      <c r="IZA223" s="627"/>
      <c r="IZB223" s="627"/>
      <c r="IZC223" s="627"/>
      <c r="IZD223" s="627"/>
      <c r="IZE223" s="627"/>
      <c r="IZF223" s="627"/>
      <c r="IZG223" s="627"/>
      <c r="IZH223" s="627"/>
      <c r="IZI223" s="627"/>
      <c r="IZJ223" s="627"/>
      <c r="IZK223" s="627"/>
      <c r="IZL223" s="627"/>
      <c r="IZM223" s="627"/>
      <c r="IZN223" s="627"/>
      <c r="IZO223" s="627"/>
      <c r="IZP223" s="627"/>
      <c r="IZQ223" s="627"/>
      <c r="IZR223" s="627"/>
      <c r="IZS223" s="627"/>
      <c r="IZT223" s="627"/>
      <c r="IZU223" s="627"/>
      <c r="IZV223" s="627"/>
      <c r="IZW223" s="627"/>
      <c r="IZX223" s="627"/>
      <c r="IZY223" s="627"/>
      <c r="IZZ223" s="627"/>
      <c r="JAA223" s="627"/>
      <c r="JAB223" s="627"/>
      <c r="JAC223" s="627"/>
      <c r="JAD223" s="627"/>
      <c r="JAE223" s="627"/>
      <c r="JAF223" s="627"/>
      <c r="JAG223" s="627"/>
      <c r="JAH223" s="627"/>
      <c r="JAI223" s="627"/>
      <c r="JAJ223" s="627"/>
      <c r="JAK223" s="627"/>
      <c r="JAL223" s="627"/>
      <c r="JAM223" s="627"/>
      <c r="JAN223" s="627"/>
      <c r="JAO223" s="627"/>
      <c r="JAP223" s="627"/>
      <c r="JAQ223" s="627"/>
      <c r="JAR223" s="627"/>
      <c r="JAS223" s="627"/>
      <c r="JAT223" s="627"/>
      <c r="JAU223" s="627"/>
      <c r="JAV223" s="627"/>
      <c r="JAW223" s="627"/>
      <c r="JAX223" s="627"/>
      <c r="JAY223" s="627"/>
      <c r="JAZ223" s="627"/>
      <c r="JBA223" s="627"/>
      <c r="JBB223" s="627"/>
      <c r="JBC223" s="627"/>
      <c r="JBD223" s="627"/>
      <c r="JBE223" s="627"/>
      <c r="JBF223" s="627"/>
      <c r="JBG223" s="627"/>
      <c r="JBH223" s="627"/>
      <c r="JBI223" s="627"/>
      <c r="JBJ223" s="627"/>
      <c r="JBK223" s="627"/>
      <c r="JBL223" s="627"/>
      <c r="JBM223" s="627"/>
      <c r="JBN223" s="627"/>
      <c r="JBO223" s="627"/>
      <c r="JBP223" s="627"/>
      <c r="JBQ223" s="627"/>
      <c r="JBR223" s="627"/>
      <c r="JBS223" s="627"/>
      <c r="JBT223" s="627"/>
      <c r="JBU223" s="627"/>
      <c r="JBV223" s="627"/>
      <c r="JBW223" s="627"/>
      <c r="JBX223" s="627"/>
      <c r="JBY223" s="627"/>
      <c r="JBZ223" s="627"/>
      <c r="JCA223" s="627"/>
      <c r="JCB223" s="627"/>
      <c r="JCC223" s="627"/>
      <c r="JCD223" s="627"/>
      <c r="JCE223" s="627"/>
      <c r="JCF223" s="627"/>
      <c r="JCG223" s="627"/>
      <c r="JCH223" s="627"/>
      <c r="JCI223" s="627"/>
      <c r="JCJ223" s="627"/>
      <c r="JCK223" s="627"/>
      <c r="JCL223" s="627"/>
      <c r="JCM223" s="627"/>
      <c r="JCN223" s="627"/>
      <c r="JCO223" s="627"/>
      <c r="JCP223" s="627"/>
      <c r="JCQ223" s="627"/>
      <c r="JCR223" s="627"/>
      <c r="JCS223" s="627"/>
      <c r="JCT223" s="627"/>
      <c r="JCU223" s="627"/>
      <c r="JCV223" s="627"/>
      <c r="JCW223" s="627"/>
      <c r="JCX223" s="627"/>
      <c r="JCY223" s="627"/>
      <c r="JCZ223" s="627"/>
      <c r="JDA223" s="627"/>
      <c r="JDB223" s="627"/>
      <c r="JDC223" s="627"/>
      <c r="JDD223" s="627"/>
      <c r="JDE223" s="627"/>
      <c r="JDF223" s="627"/>
      <c r="JDG223" s="627"/>
      <c r="JDH223" s="627"/>
      <c r="JDI223" s="627"/>
      <c r="JDJ223" s="627"/>
      <c r="JDK223" s="627"/>
      <c r="JDL223" s="627"/>
      <c r="JDM223" s="627"/>
      <c r="JDN223" s="627"/>
      <c r="JDO223" s="627"/>
      <c r="JDP223" s="627"/>
      <c r="JDQ223" s="627"/>
      <c r="JDR223" s="627"/>
      <c r="JDS223" s="627"/>
      <c r="JDT223" s="627"/>
      <c r="JDU223" s="627"/>
      <c r="JDV223" s="627"/>
      <c r="JDW223" s="627"/>
      <c r="JDX223" s="627"/>
      <c r="JDY223" s="627"/>
      <c r="JDZ223" s="627"/>
      <c r="JEA223" s="627"/>
      <c r="JEB223" s="627"/>
      <c r="JEC223" s="627"/>
      <c r="JED223" s="627"/>
      <c r="JEE223" s="627"/>
      <c r="JEF223" s="627"/>
      <c r="JEG223" s="627"/>
      <c r="JEH223" s="627"/>
      <c r="JEI223" s="627"/>
      <c r="JEJ223" s="627"/>
      <c r="JEK223" s="627"/>
      <c r="JEL223" s="627"/>
      <c r="JEM223" s="627"/>
      <c r="JEN223" s="627"/>
      <c r="JEO223" s="627"/>
      <c r="JEP223" s="627"/>
      <c r="JEQ223" s="627"/>
      <c r="JER223" s="627"/>
      <c r="JES223" s="627"/>
      <c r="JET223" s="627"/>
      <c r="JEU223" s="627"/>
      <c r="JEV223" s="627"/>
      <c r="JEW223" s="627"/>
      <c r="JEX223" s="627"/>
      <c r="JEY223" s="627"/>
      <c r="JEZ223" s="627"/>
      <c r="JFA223" s="627"/>
      <c r="JFB223" s="627"/>
      <c r="JFC223" s="627"/>
      <c r="JFD223" s="627"/>
      <c r="JFE223" s="627"/>
      <c r="JFF223" s="627"/>
      <c r="JFG223" s="627"/>
      <c r="JFH223" s="627"/>
      <c r="JFI223" s="627"/>
      <c r="JFJ223" s="627"/>
      <c r="JFK223" s="627"/>
      <c r="JFL223" s="627"/>
      <c r="JFM223" s="627"/>
      <c r="JFN223" s="627"/>
      <c r="JFO223" s="627"/>
      <c r="JFP223" s="627"/>
      <c r="JFQ223" s="627"/>
      <c r="JFR223" s="627"/>
      <c r="JFS223" s="627"/>
      <c r="JFT223" s="627"/>
      <c r="JFU223" s="627"/>
      <c r="JFV223" s="627"/>
      <c r="JFW223" s="627"/>
      <c r="JFX223" s="627"/>
      <c r="JFY223" s="627"/>
      <c r="JFZ223" s="627"/>
      <c r="JGA223" s="627"/>
      <c r="JGB223" s="627"/>
      <c r="JGC223" s="627"/>
      <c r="JGD223" s="627"/>
      <c r="JGE223" s="627"/>
      <c r="JGF223" s="627"/>
      <c r="JGG223" s="627"/>
      <c r="JGH223" s="627"/>
      <c r="JGI223" s="627"/>
      <c r="JGJ223" s="627"/>
      <c r="JGK223" s="627"/>
      <c r="JGL223" s="627"/>
      <c r="JGM223" s="627"/>
      <c r="JGN223" s="627"/>
      <c r="JGO223" s="627"/>
      <c r="JGP223" s="627"/>
      <c r="JGQ223" s="627"/>
      <c r="JGR223" s="627"/>
      <c r="JGS223" s="627"/>
      <c r="JGT223" s="627"/>
      <c r="JGU223" s="627"/>
      <c r="JGV223" s="627"/>
      <c r="JGW223" s="627"/>
      <c r="JGX223" s="627"/>
      <c r="JGY223" s="627"/>
      <c r="JGZ223" s="627"/>
      <c r="JHA223" s="627"/>
      <c r="JHB223" s="627"/>
      <c r="JHC223" s="627"/>
      <c r="JHD223" s="627"/>
      <c r="JHE223" s="627"/>
      <c r="JHF223" s="627"/>
      <c r="JHG223" s="627"/>
      <c r="JHH223" s="627"/>
      <c r="JHI223" s="627"/>
      <c r="JHJ223" s="627"/>
      <c r="JHK223" s="627"/>
      <c r="JHL223" s="627"/>
      <c r="JHM223" s="627"/>
      <c r="JHN223" s="627"/>
      <c r="JHO223" s="627"/>
      <c r="JHP223" s="627"/>
      <c r="JHQ223" s="627"/>
      <c r="JHR223" s="627"/>
      <c r="JHS223" s="627"/>
      <c r="JHT223" s="627"/>
      <c r="JHU223" s="627"/>
      <c r="JHV223" s="627"/>
      <c r="JHW223" s="627"/>
      <c r="JHX223" s="627"/>
      <c r="JHY223" s="627"/>
      <c r="JHZ223" s="627"/>
      <c r="JIA223" s="627"/>
      <c r="JIB223" s="627"/>
      <c r="JIC223" s="627"/>
      <c r="JID223" s="627"/>
      <c r="JIE223" s="627"/>
      <c r="JIF223" s="627"/>
      <c r="JIG223" s="627"/>
      <c r="JIH223" s="627"/>
      <c r="JII223" s="627"/>
      <c r="JIJ223" s="627"/>
      <c r="JIK223" s="627"/>
      <c r="JIL223" s="627"/>
      <c r="JIM223" s="627"/>
      <c r="JIN223" s="627"/>
      <c r="JIO223" s="627"/>
      <c r="JIP223" s="627"/>
      <c r="JIQ223" s="627"/>
      <c r="JIR223" s="627"/>
      <c r="JIS223" s="627"/>
      <c r="JIT223" s="627"/>
      <c r="JIU223" s="627"/>
      <c r="JIV223" s="627"/>
      <c r="JIW223" s="627"/>
      <c r="JIX223" s="627"/>
      <c r="JIY223" s="627"/>
      <c r="JIZ223" s="627"/>
      <c r="JJA223" s="627"/>
      <c r="JJB223" s="627"/>
      <c r="JJC223" s="627"/>
      <c r="JJD223" s="627"/>
      <c r="JJE223" s="627"/>
      <c r="JJF223" s="627"/>
      <c r="JJG223" s="627"/>
      <c r="JJH223" s="627"/>
      <c r="JJI223" s="627"/>
      <c r="JJJ223" s="627"/>
      <c r="JJK223" s="627"/>
      <c r="JJL223" s="627"/>
      <c r="JJM223" s="627"/>
      <c r="JJN223" s="627"/>
      <c r="JJO223" s="627"/>
      <c r="JJP223" s="627"/>
      <c r="JJQ223" s="627"/>
      <c r="JJR223" s="627"/>
      <c r="JJS223" s="627"/>
      <c r="JJT223" s="627"/>
      <c r="JJU223" s="627"/>
      <c r="JJV223" s="627"/>
      <c r="JJW223" s="627"/>
      <c r="JJX223" s="627"/>
      <c r="JJY223" s="627"/>
      <c r="JJZ223" s="627"/>
      <c r="JKA223" s="627"/>
      <c r="JKB223" s="627"/>
      <c r="JKC223" s="627"/>
      <c r="JKD223" s="627"/>
      <c r="JKE223" s="627"/>
      <c r="JKF223" s="627"/>
      <c r="JKG223" s="627"/>
      <c r="JKH223" s="627"/>
      <c r="JKI223" s="627"/>
      <c r="JKJ223" s="627"/>
      <c r="JKK223" s="627"/>
      <c r="JKL223" s="627"/>
      <c r="JKM223" s="627"/>
      <c r="JKN223" s="627"/>
      <c r="JKO223" s="627"/>
      <c r="JKP223" s="627"/>
      <c r="JKQ223" s="627"/>
      <c r="JKR223" s="627"/>
      <c r="JKS223" s="627"/>
      <c r="JKT223" s="627"/>
      <c r="JKU223" s="627"/>
      <c r="JKV223" s="627"/>
      <c r="JKW223" s="627"/>
      <c r="JKX223" s="627"/>
      <c r="JKY223" s="627"/>
      <c r="JKZ223" s="627"/>
      <c r="JLA223" s="627"/>
      <c r="JLB223" s="627"/>
      <c r="JLC223" s="627"/>
      <c r="JLD223" s="627"/>
      <c r="JLE223" s="627"/>
      <c r="JLF223" s="627"/>
      <c r="JLG223" s="627"/>
      <c r="JLH223" s="627"/>
      <c r="JLI223" s="627"/>
      <c r="JLJ223" s="627"/>
      <c r="JLK223" s="627"/>
      <c r="JLL223" s="627"/>
      <c r="JLM223" s="627"/>
      <c r="JLN223" s="627"/>
      <c r="JLO223" s="627"/>
      <c r="JLP223" s="627"/>
      <c r="JLQ223" s="627"/>
      <c r="JLR223" s="627"/>
      <c r="JLS223" s="627"/>
      <c r="JLT223" s="627"/>
      <c r="JLU223" s="627"/>
      <c r="JLV223" s="627"/>
      <c r="JLW223" s="627"/>
      <c r="JLX223" s="627"/>
      <c r="JLY223" s="627"/>
      <c r="JLZ223" s="627"/>
      <c r="JMA223" s="627"/>
      <c r="JMB223" s="627"/>
      <c r="JMC223" s="627"/>
      <c r="JMD223" s="627"/>
      <c r="JME223" s="627"/>
      <c r="JMF223" s="627"/>
      <c r="JMG223" s="627"/>
      <c r="JMH223" s="627"/>
      <c r="JMI223" s="627"/>
      <c r="JMJ223" s="627"/>
      <c r="JMK223" s="627"/>
      <c r="JML223" s="627"/>
      <c r="JMM223" s="627"/>
      <c r="JMN223" s="627"/>
      <c r="JMO223" s="627"/>
      <c r="JMP223" s="627"/>
      <c r="JMQ223" s="627"/>
      <c r="JMR223" s="627"/>
      <c r="JMS223" s="627"/>
      <c r="JMT223" s="627"/>
      <c r="JMU223" s="627"/>
      <c r="JMV223" s="627"/>
      <c r="JMW223" s="627"/>
      <c r="JMX223" s="627"/>
      <c r="JMY223" s="627"/>
      <c r="JMZ223" s="627"/>
      <c r="JNA223" s="627"/>
      <c r="JNB223" s="627"/>
      <c r="JNC223" s="627"/>
      <c r="JND223" s="627"/>
      <c r="JNE223" s="627"/>
      <c r="JNF223" s="627"/>
      <c r="JNG223" s="627"/>
      <c r="JNH223" s="627"/>
      <c r="JNI223" s="627"/>
      <c r="JNJ223" s="627"/>
      <c r="JNK223" s="627"/>
      <c r="JNL223" s="627"/>
      <c r="JNM223" s="627"/>
      <c r="JNN223" s="627"/>
      <c r="JNO223" s="627"/>
      <c r="JNP223" s="627"/>
      <c r="JNQ223" s="627"/>
      <c r="JNR223" s="627"/>
      <c r="JNS223" s="627"/>
      <c r="JNT223" s="627"/>
      <c r="JNU223" s="627"/>
      <c r="JNV223" s="627"/>
      <c r="JNW223" s="627"/>
      <c r="JNX223" s="627"/>
      <c r="JNY223" s="627"/>
      <c r="JNZ223" s="627"/>
      <c r="JOA223" s="627"/>
      <c r="JOB223" s="627"/>
      <c r="JOC223" s="627"/>
      <c r="JOD223" s="627"/>
      <c r="JOE223" s="627"/>
      <c r="JOF223" s="627"/>
      <c r="JOG223" s="627"/>
      <c r="JOH223" s="627"/>
      <c r="JOI223" s="627"/>
      <c r="JOJ223" s="627"/>
      <c r="JOK223" s="627"/>
      <c r="JOL223" s="627"/>
      <c r="JOM223" s="627"/>
      <c r="JON223" s="627"/>
      <c r="JOO223" s="627"/>
      <c r="JOP223" s="627"/>
      <c r="JOQ223" s="627"/>
      <c r="JOR223" s="627"/>
      <c r="JOS223" s="627"/>
      <c r="JOT223" s="627"/>
      <c r="JOU223" s="627"/>
      <c r="JOV223" s="627"/>
      <c r="JOW223" s="627"/>
      <c r="JOX223" s="627"/>
      <c r="JOY223" s="627"/>
      <c r="JOZ223" s="627"/>
      <c r="JPA223" s="627"/>
      <c r="JPB223" s="627"/>
      <c r="JPC223" s="627"/>
      <c r="JPD223" s="627"/>
      <c r="JPE223" s="627"/>
      <c r="JPF223" s="627"/>
      <c r="JPG223" s="627"/>
      <c r="JPH223" s="627"/>
      <c r="JPI223" s="627"/>
      <c r="JPJ223" s="627"/>
      <c r="JPK223" s="627"/>
      <c r="JPL223" s="627"/>
      <c r="JPM223" s="627"/>
      <c r="JPN223" s="627"/>
      <c r="JPO223" s="627"/>
      <c r="JPP223" s="627"/>
      <c r="JPQ223" s="627"/>
      <c r="JPR223" s="627"/>
      <c r="JPS223" s="627"/>
      <c r="JPT223" s="627"/>
      <c r="JPU223" s="627"/>
      <c r="JPV223" s="627"/>
      <c r="JPW223" s="627"/>
      <c r="JPX223" s="627"/>
      <c r="JPY223" s="627"/>
      <c r="JPZ223" s="627"/>
      <c r="JQA223" s="627"/>
      <c r="JQB223" s="627"/>
      <c r="JQC223" s="627"/>
      <c r="JQD223" s="627"/>
      <c r="JQE223" s="627"/>
      <c r="JQF223" s="627"/>
      <c r="JQG223" s="627"/>
      <c r="JQH223" s="627"/>
      <c r="JQI223" s="627"/>
      <c r="JQJ223" s="627"/>
      <c r="JQK223" s="627"/>
      <c r="JQL223" s="627"/>
      <c r="JQM223" s="627"/>
      <c r="JQN223" s="627"/>
      <c r="JQO223" s="627"/>
      <c r="JQP223" s="627"/>
      <c r="JQQ223" s="627"/>
      <c r="JQR223" s="627"/>
      <c r="JQS223" s="627"/>
      <c r="JQT223" s="627"/>
      <c r="JQU223" s="627"/>
      <c r="JQV223" s="627"/>
      <c r="JQW223" s="627"/>
      <c r="JQX223" s="627"/>
      <c r="JQY223" s="627"/>
      <c r="JQZ223" s="627"/>
      <c r="JRA223" s="627"/>
      <c r="JRB223" s="627"/>
      <c r="JRC223" s="627"/>
      <c r="JRD223" s="627"/>
      <c r="JRE223" s="627"/>
      <c r="JRF223" s="627"/>
      <c r="JRG223" s="627"/>
      <c r="JRH223" s="627"/>
      <c r="JRI223" s="627"/>
      <c r="JRJ223" s="627"/>
      <c r="JRK223" s="627"/>
      <c r="JRL223" s="627"/>
      <c r="JRM223" s="627"/>
      <c r="JRN223" s="627"/>
      <c r="JRO223" s="627"/>
      <c r="JRP223" s="627"/>
      <c r="JRQ223" s="627"/>
      <c r="JRR223" s="627"/>
      <c r="JRS223" s="627"/>
      <c r="JRT223" s="627"/>
      <c r="JRU223" s="627"/>
      <c r="JRV223" s="627"/>
      <c r="JRW223" s="627"/>
      <c r="JRX223" s="627"/>
      <c r="JRY223" s="627"/>
      <c r="JRZ223" s="627"/>
      <c r="JSA223" s="627"/>
      <c r="JSB223" s="627"/>
      <c r="JSC223" s="627"/>
      <c r="JSD223" s="627"/>
      <c r="JSE223" s="627"/>
      <c r="JSF223" s="627"/>
      <c r="JSG223" s="627"/>
      <c r="JSH223" s="627"/>
      <c r="JSI223" s="627"/>
      <c r="JSJ223" s="627"/>
      <c r="JSK223" s="627"/>
      <c r="JSL223" s="627"/>
      <c r="JSM223" s="627"/>
      <c r="JSN223" s="627"/>
      <c r="JSO223" s="627"/>
      <c r="JSP223" s="627"/>
      <c r="JSQ223" s="627"/>
      <c r="JSR223" s="627"/>
      <c r="JSS223" s="627"/>
      <c r="JST223" s="627"/>
      <c r="JSU223" s="627"/>
      <c r="JSV223" s="627"/>
      <c r="JSW223" s="627"/>
      <c r="JSX223" s="627"/>
      <c r="JSY223" s="627"/>
      <c r="JSZ223" s="627"/>
      <c r="JTA223" s="627"/>
      <c r="JTB223" s="627"/>
      <c r="JTC223" s="627"/>
      <c r="JTD223" s="627"/>
      <c r="JTE223" s="627"/>
      <c r="JTF223" s="627"/>
      <c r="JTG223" s="627"/>
      <c r="JTH223" s="627"/>
      <c r="JTI223" s="627"/>
      <c r="JTJ223" s="627"/>
      <c r="JTK223" s="627"/>
      <c r="JTL223" s="627"/>
      <c r="JTM223" s="627"/>
      <c r="JTN223" s="627"/>
      <c r="JTO223" s="627"/>
      <c r="JTP223" s="627"/>
      <c r="JTQ223" s="627"/>
      <c r="JTR223" s="627"/>
      <c r="JTS223" s="627"/>
      <c r="JTT223" s="627"/>
      <c r="JTU223" s="627"/>
      <c r="JTV223" s="627"/>
      <c r="JTW223" s="627"/>
      <c r="JTX223" s="627"/>
      <c r="JTY223" s="627"/>
      <c r="JTZ223" s="627"/>
      <c r="JUA223" s="627"/>
      <c r="JUB223" s="627"/>
      <c r="JUC223" s="627"/>
      <c r="JUD223" s="627"/>
      <c r="JUE223" s="627"/>
      <c r="JUF223" s="627"/>
      <c r="JUG223" s="627"/>
      <c r="JUH223" s="627"/>
      <c r="JUI223" s="627"/>
      <c r="JUJ223" s="627"/>
      <c r="JUK223" s="627"/>
      <c r="JUL223" s="627"/>
      <c r="JUM223" s="627"/>
      <c r="JUN223" s="627"/>
      <c r="JUO223" s="627"/>
      <c r="JUP223" s="627"/>
      <c r="JUQ223" s="627"/>
      <c r="JUR223" s="627"/>
      <c r="JUS223" s="627"/>
      <c r="JUT223" s="627"/>
      <c r="JUU223" s="627"/>
      <c r="JUV223" s="627"/>
      <c r="JUW223" s="627"/>
      <c r="JUX223" s="627"/>
      <c r="JUY223" s="627"/>
      <c r="JUZ223" s="627"/>
      <c r="JVA223" s="627"/>
      <c r="JVB223" s="627"/>
      <c r="JVC223" s="627"/>
      <c r="JVD223" s="627"/>
      <c r="JVE223" s="627"/>
      <c r="JVF223" s="627"/>
      <c r="JVG223" s="627"/>
      <c r="JVH223" s="627"/>
      <c r="JVI223" s="627"/>
      <c r="JVJ223" s="627"/>
      <c r="JVK223" s="627"/>
      <c r="JVL223" s="627"/>
      <c r="JVM223" s="627"/>
      <c r="JVN223" s="627"/>
      <c r="JVO223" s="627"/>
      <c r="JVP223" s="627"/>
      <c r="JVQ223" s="627"/>
      <c r="JVR223" s="627"/>
      <c r="JVS223" s="627"/>
      <c r="JVT223" s="627"/>
      <c r="JVU223" s="627"/>
      <c r="JVV223" s="627"/>
      <c r="JVW223" s="627"/>
      <c r="JVX223" s="627"/>
      <c r="JVY223" s="627"/>
      <c r="JVZ223" s="627"/>
      <c r="JWA223" s="627"/>
      <c r="JWB223" s="627"/>
      <c r="JWC223" s="627"/>
      <c r="JWD223" s="627"/>
      <c r="JWE223" s="627"/>
      <c r="JWF223" s="627"/>
      <c r="JWG223" s="627"/>
      <c r="JWH223" s="627"/>
      <c r="JWI223" s="627"/>
      <c r="JWJ223" s="627"/>
      <c r="JWK223" s="627"/>
      <c r="JWL223" s="627"/>
      <c r="JWM223" s="627"/>
      <c r="JWN223" s="627"/>
      <c r="JWO223" s="627"/>
      <c r="JWP223" s="627"/>
      <c r="JWQ223" s="627"/>
      <c r="JWR223" s="627"/>
      <c r="JWS223" s="627"/>
      <c r="JWT223" s="627"/>
      <c r="JWU223" s="627"/>
      <c r="JWV223" s="627"/>
      <c r="JWW223" s="627"/>
      <c r="JWX223" s="627"/>
      <c r="JWY223" s="627"/>
      <c r="JWZ223" s="627"/>
      <c r="JXA223" s="627"/>
      <c r="JXB223" s="627"/>
      <c r="JXC223" s="627"/>
      <c r="JXD223" s="627"/>
      <c r="JXE223" s="627"/>
      <c r="JXF223" s="627"/>
      <c r="JXG223" s="627"/>
      <c r="JXH223" s="627"/>
      <c r="JXI223" s="627"/>
      <c r="JXJ223" s="627"/>
      <c r="JXK223" s="627"/>
      <c r="JXL223" s="627"/>
      <c r="JXM223" s="627"/>
      <c r="JXN223" s="627"/>
      <c r="JXO223" s="627"/>
      <c r="JXP223" s="627"/>
      <c r="JXQ223" s="627"/>
      <c r="JXR223" s="627"/>
      <c r="JXS223" s="627"/>
      <c r="JXT223" s="627"/>
      <c r="JXU223" s="627"/>
      <c r="JXV223" s="627"/>
      <c r="JXW223" s="627"/>
      <c r="JXX223" s="627"/>
      <c r="JXY223" s="627"/>
      <c r="JXZ223" s="627"/>
      <c r="JYA223" s="627"/>
      <c r="JYB223" s="627"/>
      <c r="JYC223" s="627"/>
      <c r="JYD223" s="627"/>
      <c r="JYE223" s="627"/>
      <c r="JYF223" s="627"/>
      <c r="JYG223" s="627"/>
      <c r="JYH223" s="627"/>
      <c r="JYI223" s="627"/>
      <c r="JYJ223" s="627"/>
      <c r="JYK223" s="627"/>
      <c r="JYL223" s="627"/>
      <c r="JYM223" s="627"/>
      <c r="JYN223" s="627"/>
      <c r="JYO223" s="627"/>
      <c r="JYP223" s="627"/>
      <c r="JYQ223" s="627"/>
      <c r="JYR223" s="627"/>
      <c r="JYS223" s="627"/>
      <c r="JYT223" s="627"/>
      <c r="JYU223" s="627"/>
      <c r="JYV223" s="627"/>
      <c r="JYW223" s="627"/>
      <c r="JYX223" s="627"/>
      <c r="JYY223" s="627"/>
      <c r="JYZ223" s="627"/>
      <c r="JZA223" s="627"/>
      <c r="JZB223" s="627"/>
      <c r="JZC223" s="627"/>
      <c r="JZD223" s="627"/>
      <c r="JZE223" s="627"/>
      <c r="JZF223" s="627"/>
      <c r="JZG223" s="627"/>
      <c r="JZH223" s="627"/>
      <c r="JZI223" s="627"/>
      <c r="JZJ223" s="627"/>
      <c r="JZK223" s="627"/>
      <c r="JZL223" s="627"/>
      <c r="JZM223" s="627"/>
      <c r="JZN223" s="627"/>
      <c r="JZO223" s="627"/>
      <c r="JZP223" s="627"/>
      <c r="JZQ223" s="627"/>
      <c r="JZR223" s="627"/>
      <c r="JZS223" s="627"/>
      <c r="JZT223" s="627"/>
      <c r="JZU223" s="627"/>
      <c r="JZV223" s="627"/>
      <c r="JZW223" s="627"/>
      <c r="JZX223" s="627"/>
      <c r="JZY223" s="627"/>
      <c r="JZZ223" s="627"/>
      <c r="KAA223" s="627"/>
      <c r="KAB223" s="627"/>
      <c r="KAC223" s="627"/>
      <c r="KAD223" s="627"/>
      <c r="KAE223" s="627"/>
      <c r="KAF223" s="627"/>
      <c r="KAG223" s="627"/>
      <c r="KAH223" s="627"/>
      <c r="KAI223" s="627"/>
      <c r="KAJ223" s="627"/>
      <c r="KAK223" s="627"/>
      <c r="KAL223" s="627"/>
      <c r="KAM223" s="627"/>
      <c r="KAN223" s="627"/>
      <c r="KAO223" s="627"/>
      <c r="KAP223" s="627"/>
      <c r="KAQ223" s="627"/>
      <c r="KAR223" s="627"/>
      <c r="KAS223" s="627"/>
      <c r="KAT223" s="627"/>
      <c r="KAU223" s="627"/>
      <c r="KAV223" s="627"/>
      <c r="KAW223" s="627"/>
      <c r="KAX223" s="627"/>
      <c r="KAY223" s="627"/>
      <c r="KAZ223" s="627"/>
      <c r="KBA223" s="627"/>
      <c r="KBB223" s="627"/>
      <c r="KBC223" s="627"/>
      <c r="KBD223" s="627"/>
      <c r="KBE223" s="627"/>
      <c r="KBF223" s="627"/>
      <c r="KBG223" s="627"/>
      <c r="KBH223" s="627"/>
      <c r="KBI223" s="627"/>
      <c r="KBJ223" s="627"/>
      <c r="KBK223" s="627"/>
      <c r="KBL223" s="627"/>
      <c r="KBM223" s="627"/>
      <c r="KBN223" s="627"/>
      <c r="KBO223" s="627"/>
      <c r="KBP223" s="627"/>
      <c r="KBQ223" s="627"/>
      <c r="KBR223" s="627"/>
      <c r="KBS223" s="627"/>
      <c r="KBT223" s="627"/>
      <c r="KBU223" s="627"/>
      <c r="KBV223" s="627"/>
      <c r="KBW223" s="627"/>
      <c r="KBX223" s="627"/>
      <c r="KBY223" s="627"/>
      <c r="KBZ223" s="627"/>
      <c r="KCA223" s="627"/>
      <c r="KCB223" s="627"/>
      <c r="KCC223" s="627"/>
      <c r="KCD223" s="627"/>
      <c r="KCE223" s="627"/>
      <c r="KCF223" s="627"/>
      <c r="KCG223" s="627"/>
      <c r="KCH223" s="627"/>
      <c r="KCI223" s="627"/>
      <c r="KCJ223" s="627"/>
      <c r="KCK223" s="627"/>
      <c r="KCL223" s="627"/>
      <c r="KCM223" s="627"/>
      <c r="KCN223" s="627"/>
      <c r="KCO223" s="627"/>
      <c r="KCP223" s="627"/>
      <c r="KCQ223" s="627"/>
      <c r="KCR223" s="627"/>
      <c r="KCS223" s="627"/>
      <c r="KCT223" s="627"/>
      <c r="KCU223" s="627"/>
      <c r="KCV223" s="627"/>
      <c r="KCW223" s="627"/>
      <c r="KCX223" s="627"/>
      <c r="KCY223" s="627"/>
      <c r="KCZ223" s="627"/>
      <c r="KDA223" s="627"/>
      <c r="KDB223" s="627"/>
      <c r="KDC223" s="627"/>
      <c r="KDD223" s="627"/>
      <c r="KDE223" s="627"/>
      <c r="KDF223" s="627"/>
      <c r="KDG223" s="627"/>
      <c r="KDH223" s="627"/>
      <c r="KDI223" s="627"/>
      <c r="KDJ223" s="627"/>
      <c r="KDK223" s="627"/>
      <c r="KDL223" s="627"/>
      <c r="KDM223" s="627"/>
      <c r="KDN223" s="627"/>
      <c r="KDO223" s="627"/>
      <c r="KDP223" s="627"/>
      <c r="KDQ223" s="627"/>
      <c r="KDR223" s="627"/>
      <c r="KDS223" s="627"/>
      <c r="KDT223" s="627"/>
      <c r="KDU223" s="627"/>
      <c r="KDV223" s="627"/>
      <c r="KDW223" s="627"/>
      <c r="KDX223" s="627"/>
      <c r="KDY223" s="627"/>
      <c r="KDZ223" s="627"/>
      <c r="KEA223" s="627"/>
      <c r="KEB223" s="627"/>
      <c r="KEC223" s="627"/>
      <c r="KED223" s="627"/>
      <c r="KEE223" s="627"/>
      <c r="KEF223" s="627"/>
      <c r="KEG223" s="627"/>
      <c r="KEH223" s="627"/>
      <c r="KEI223" s="627"/>
      <c r="KEJ223" s="627"/>
      <c r="KEK223" s="627"/>
      <c r="KEL223" s="627"/>
      <c r="KEM223" s="627"/>
      <c r="KEN223" s="627"/>
      <c r="KEO223" s="627"/>
      <c r="KEP223" s="627"/>
      <c r="KEQ223" s="627"/>
      <c r="KER223" s="627"/>
      <c r="KES223" s="627"/>
      <c r="KET223" s="627"/>
      <c r="KEU223" s="627"/>
      <c r="KEV223" s="627"/>
      <c r="KEW223" s="627"/>
      <c r="KEX223" s="627"/>
      <c r="KEY223" s="627"/>
      <c r="KEZ223" s="627"/>
      <c r="KFA223" s="627"/>
      <c r="KFB223" s="627"/>
      <c r="KFC223" s="627"/>
      <c r="KFD223" s="627"/>
      <c r="KFE223" s="627"/>
      <c r="KFF223" s="627"/>
      <c r="KFG223" s="627"/>
      <c r="KFH223" s="627"/>
      <c r="KFI223" s="627"/>
      <c r="KFJ223" s="627"/>
      <c r="KFK223" s="627"/>
      <c r="KFL223" s="627"/>
      <c r="KFM223" s="627"/>
      <c r="KFN223" s="627"/>
      <c r="KFO223" s="627"/>
      <c r="KFP223" s="627"/>
      <c r="KFQ223" s="627"/>
      <c r="KFR223" s="627"/>
      <c r="KFS223" s="627"/>
      <c r="KFT223" s="627"/>
      <c r="KFU223" s="627"/>
      <c r="KFV223" s="627"/>
      <c r="KFW223" s="627"/>
      <c r="KFX223" s="627"/>
      <c r="KFY223" s="627"/>
      <c r="KFZ223" s="627"/>
      <c r="KGA223" s="627"/>
      <c r="KGB223" s="627"/>
      <c r="KGC223" s="627"/>
      <c r="KGD223" s="627"/>
      <c r="KGE223" s="627"/>
      <c r="KGF223" s="627"/>
      <c r="KGG223" s="627"/>
      <c r="KGH223" s="627"/>
      <c r="KGI223" s="627"/>
      <c r="KGJ223" s="627"/>
      <c r="KGK223" s="627"/>
      <c r="KGL223" s="627"/>
      <c r="KGM223" s="627"/>
      <c r="KGN223" s="627"/>
      <c r="KGO223" s="627"/>
      <c r="KGP223" s="627"/>
      <c r="KGQ223" s="627"/>
      <c r="KGR223" s="627"/>
      <c r="KGS223" s="627"/>
      <c r="KGT223" s="627"/>
      <c r="KGU223" s="627"/>
      <c r="KGV223" s="627"/>
      <c r="KGW223" s="627"/>
      <c r="KGX223" s="627"/>
      <c r="KGY223" s="627"/>
      <c r="KGZ223" s="627"/>
      <c r="KHA223" s="627"/>
      <c r="KHB223" s="627"/>
      <c r="KHC223" s="627"/>
      <c r="KHD223" s="627"/>
      <c r="KHE223" s="627"/>
      <c r="KHF223" s="627"/>
      <c r="KHG223" s="627"/>
      <c r="KHH223" s="627"/>
      <c r="KHI223" s="627"/>
      <c r="KHJ223" s="627"/>
      <c r="KHK223" s="627"/>
      <c r="KHL223" s="627"/>
      <c r="KHM223" s="627"/>
      <c r="KHN223" s="627"/>
      <c r="KHO223" s="627"/>
      <c r="KHP223" s="627"/>
      <c r="KHQ223" s="627"/>
      <c r="KHR223" s="627"/>
      <c r="KHS223" s="627"/>
      <c r="KHT223" s="627"/>
      <c r="KHU223" s="627"/>
      <c r="KHV223" s="627"/>
      <c r="KHW223" s="627"/>
      <c r="KHX223" s="627"/>
      <c r="KHY223" s="627"/>
      <c r="KHZ223" s="627"/>
      <c r="KIA223" s="627"/>
      <c r="KIB223" s="627"/>
      <c r="KIC223" s="627"/>
      <c r="KID223" s="627"/>
      <c r="KIE223" s="627"/>
      <c r="KIF223" s="627"/>
      <c r="KIG223" s="627"/>
      <c r="KIH223" s="627"/>
      <c r="KII223" s="627"/>
      <c r="KIJ223" s="627"/>
      <c r="KIK223" s="627"/>
      <c r="KIL223" s="627"/>
      <c r="KIM223" s="627"/>
      <c r="KIN223" s="627"/>
      <c r="KIO223" s="627"/>
      <c r="KIP223" s="627"/>
      <c r="KIQ223" s="627"/>
      <c r="KIR223" s="627"/>
      <c r="KIS223" s="627"/>
      <c r="KIT223" s="627"/>
      <c r="KIU223" s="627"/>
      <c r="KIV223" s="627"/>
      <c r="KIW223" s="627"/>
      <c r="KIX223" s="627"/>
      <c r="KIY223" s="627"/>
      <c r="KIZ223" s="627"/>
      <c r="KJA223" s="627"/>
      <c r="KJB223" s="627"/>
      <c r="KJC223" s="627"/>
      <c r="KJD223" s="627"/>
      <c r="KJE223" s="627"/>
      <c r="KJF223" s="627"/>
      <c r="KJG223" s="627"/>
      <c r="KJH223" s="627"/>
      <c r="KJI223" s="627"/>
      <c r="KJJ223" s="627"/>
      <c r="KJK223" s="627"/>
      <c r="KJL223" s="627"/>
      <c r="KJM223" s="627"/>
      <c r="KJN223" s="627"/>
      <c r="KJO223" s="627"/>
      <c r="KJP223" s="627"/>
      <c r="KJQ223" s="627"/>
      <c r="KJR223" s="627"/>
      <c r="KJS223" s="627"/>
      <c r="KJT223" s="627"/>
      <c r="KJU223" s="627"/>
      <c r="KJV223" s="627"/>
      <c r="KJW223" s="627"/>
      <c r="KJX223" s="627"/>
      <c r="KJY223" s="627"/>
      <c r="KJZ223" s="627"/>
      <c r="KKA223" s="627"/>
      <c r="KKB223" s="627"/>
      <c r="KKC223" s="627"/>
      <c r="KKD223" s="627"/>
      <c r="KKE223" s="627"/>
      <c r="KKF223" s="627"/>
      <c r="KKG223" s="627"/>
      <c r="KKH223" s="627"/>
      <c r="KKI223" s="627"/>
      <c r="KKJ223" s="627"/>
      <c r="KKK223" s="627"/>
      <c r="KKL223" s="627"/>
      <c r="KKM223" s="627"/>
      <c r="KKN223" s="627"/>
      <c r="KKO223" s="627"/>
      <c r="KKP223" s="627"/>
      <c r="KKQ223" s="627"/>
      <c r="KKR223" s="627"/>
      <c r="KKS223" s="627"/>
      <c r="KKT223" s="627"/>
      <c r="KKU223" s="627"/>
      <c r="KKV223" s="627"/>
      <c r="KKW223" s="627"/>
      <c r="KKX223" s="627"/>
      <c r="KKY223" s="627"/>
      <c r="KKZ223" s="627"/>
      <c r="KLA223" s="627"/>
      <c r="KLB223" s="627"/>
      <c r="KLC223" s="627"/>
      <c r="KLD223" s="627"/>
      <c r="KLE223" s="627"/>
      <c r="KLF223" s="627"/>
      <c r="KLG223" s="627"/>
      <c r="KLH223" s="627"/>
      <c r="KLI223" s="627"/>
      <c r="KLJ223" s="627"/>
      <c r="KLK223" s="627"/>
      <c r="KLL223" s="627"/>
      <c r="KLM223" s="627"/>
      <c r="KLN223" s="627"/>
      <c r="KLO223" s="627"/>
      <c r="KLP223" s="627"/>
      <c r="KLQ223" s="627"/>
      <c r="KLR223" s="627"/>
      <c r="KLS223" s="627"/>
      <c r="KLT223" s="627"/>
      <c r="KLU223" s="627"/>
      <c r="KLV223" s="627"/>
      <c r="KLW223" s="627"/>
      <c r="KLX223" s="627"/>
      <c r="KLY223" s="627"/>
      <c r="KLZ223" s="627"/>
      <c r="KMA223" s="627"/>
      <c r="KMB223" s="627"/>
      <c r="KMC223" s="627"/>
      <c r="KMD223" s="627"/>
      <c r="KME223" s="627"/>
      <c r="KMF223" s="627"/>
      <c r="KMG223" s="627"/>
      <c r="KMH223" s="627"/>
      <c r="KMI223" s="627"/>
      <c r="KMJ223" s="627"/>
      <c r="KMK223" s="627"/>
      <c r="KML223" s="627"/>
      <c r="KMM223" s="627"/>
      <c r="KMN223" s="627"/>
      <c r="KMO223" s="627"/>
      <c r="KMP223" s="627"/>
      <c r="KMQ223" s="627"/>
      <c r="KMR223" s="627"/>
      <c r="KMS223" s="627"/>
      <c r="KMT223" s="627"/>
      <c r="KMU223" s="627"/>
      <c r="KMV223" s="627"/>
      <c r="KMW223" s="627"/>
      <c r="KMX223" s="627"/>
      <c r="KMY223" s="627"/>
      <c r="KMZ223" s="627"/>
      <c r="KNA223" s="627"/>
      <c r="KNB223" s="627"/>
      <c r="KNC223" s="627"/>
      <c r="KND223" s="627"/>
      <c r="KNE223" s="627"/>
      <c r="KNF223" s="627"/>
      <c r="KNG223" s="627"/>
      <c r="KNH223" s="627"/>
      <c r="KNI223" s="627"/>
      <c r="KNJ223" s="627"/>
      <c r="KNK223" s="627"/>
      <c r="KNL223" s="627"/>
      <c r="KNM223" s="627"/>
      <c r="KNN223" s="627"/>
      <c r="KNO223" s="627"/>
      <c r="KNP223" s="627"/>
      <c r="KNQ223" s="627"/>
      <c r="KNR223" s="627"/>
      <c r="KNS223" s="627"/>
      <c r="KNT223" s="627"/>
      <c r="KNU223" s="627"/>
      <c r="KNV223" s="627"/>
      <c r="KNW223" s="627"/>
      <c r="KNX223" s="627"/>
      <c r="KNY223" s="627"/>
      <c r="KNZ223" s="627"/>
      <c r="KOA223" s="627"/>
      <c r="KOB223" s="627"/>
      <c r="KOC223" s="627"/>
      <c r="KOD223" s="627"/>
      <c r="KOE223" s="627"/>
      <c r="KOF223" s="627"/>
      <c r="KOG223" s="627"/>
      <c r="KOH223" s="627"/>
      <c r="KOI223" s="627"/>
      <c r="KOJ223" s="627"/>
      <c r="KOK223" s="627"/>
      <c r="KOL223" s="627"/>
      <c r="KOM223" s="627"/>
      <c r="KON223" s="627"/>
      <c r="KOO223" s="627"/>
      <c r="KOP223" s="627"/>
      <c r="KOQ223" s="627"/>
      <c r="KOR223" s="627"/>
      <c r="KOS223" s="627"/>
      <c r="KOT223" s="627"/>
      <c r="KOU223" s="627"/>
      <c r="KOV223" s="627"/>
      <c r="KOW223" s="627"/>
      <c r="KOX223" s="627"/>
      <c r="KOY223" s="627"/>
      <c r="KOZ223" s="627"/>
      <c r="KPA223" s="627"/>
      <c r="KPB223" s="627"/>
      <c r="KPC223" s="627"/>
      <c r="KPD223" s="627"/>
      <c r="KPE223" s="627"/>
      <c r="KPF223" s="627"/>
      <c r="KPG223" s="627"/>
      <c r="KPH223" s="627"/>
      <c r="KPI223" s="627"/>
      <c r="KPJ223" s="627"/>
      <c r="KPK223" s="627"/>
      <c r="KPL223" s="627"/>
      <c r="KPM223" s="627"/>
      <c r="KPN223" s="627"/>
      <c r="KPO223" s="627"/>
      <c r="KPP223" s="627"/>
      <c r="KPQ223" s="627"/>
      <c r="KPR223" s="627"/>
      <c r="KPS223" s="627"/>
      <c r="KPT223" s="627"/>
      <c r="KPU223" s="627"/>
      <c r="KPV223" s="627"/>
      <c r="KPW223" s="627"/>
      <c r="KPX223" s="627"/>
      <c r="KPY223" s="627"/>
      <c r="KPZ223" s="627"/>
      <c r="KQA223" s="627"/>
      <c r="KQB223" s="627"/>
      <c r="KQC223" s="627"/>
      <c r="KQD223" s="627"/>
      <c r="KQE223" s="627"/>
      <c r="KQF223" s="627"/>
      <c r="KQG223" s="627"/>
      <c r="KQH223" s="627"/>
      <c r="KQI223" s="627"/>
      <c r="KQJ223" s="627"/>
      <c r="KQK223" s="627"/>
      <c r="KQL223" s="627"/>
      <c r="KQM223" s="627"/>
      <c r="KQN223" s="627"/>
      <c r="KQO223" s="627"/>
      <c r="KQP223" s="627"/>
      <c r="KQQ223" s="627"/>
      <c r="KQR223" s="627"/>
      <c r="KQS223" s="627"/>
      <c r="KQT223" s="627"/>
      <c r="KQU223" s="627"/>
      <c r="KQV223" s="627"/>
      <c r="KQW223" s="627"/>
      <c r="KQX223" s="627"/>
      <c r="KQY223" s="627"/>
      <c r="KQZ223" s="627"/>
      <c r="KRA223" s="627"/>
      <c r="KRB223" s="627"/>
      <c r="KRC223" s="627"/>
      <c r="KRD223" s="627"/>
      <c r="KRE223" s="627"/>
      <c r="KRF223" s="627"/>
      <c r="KRG223" s="627"/>
      <c r="KRH223" s="627"/>
      <c r="KRI223" s="627"/>
      <c r="KRJ223" s="627"/>
      <c r="KRK223" s="627"/>
      <c r="KRL223" s="627"/>
      <c r="KRM223" s="627"/>
      <c r="KRN223" s="627"/>
      <c r="KRO223" s="627"/>
      <c r="KRP223" s="627"/>
      <c r="KRQ223" s="627"/>
      <c r="KRR223" s="627"/>
      <c r="KRS223" s="627"/>
      <c r="KRT223" s="627"/>
      <c r="KRU223" s="627"/>
      <c r="KRV223" s="627"/>
      <c r="KRW223" s="627"/>
      <c r="KRX223" s="627"/>
      <c r="KRY223" s="627"/>
      <c r="KRZ223" s="627"/>
      <c r="KSA223" s="627"/>
      <c r="KSB223" s="627"/>
      <c r="KSC223" s="627"/>
      <c r="KSD223" s="627"/>
      <c r="KSE223" s="627"/>
      <c r="KSF223" s="627"/>
      <c r="KSG223" s="627"/>
      <c r="KSH223" s="627"/>
      <c r="KSI223" s="627"/>
      <c r="KSJ223" s="627"/>
      <c r="KSK223" s="627"/>
      <c r="KSL223" s="627"/>
      <c r="KSM223" s="627"/>
      <c r="KSN223" s="627"/>
      <c r="KSO223" s="627"/>
      <c r="KSP223" s="627"/>
      <c r="KSQ223" s="627"/>
      <c r="KSR223" s="627"/>
      <c r="KSS223" s="627"/>
      <c r="KST223" s="627"/>
      <c r="KSU223" s="627"/>
      <c r="KSV223" s="627"/>
      <c r="KSW223" s="627"/>
      <c r="KSX223" s="627"/>
      <c r="KSY223" s="627"/>
      <c r="KSZ223" s="627"/>
      <c r="KTA223" s="627"/>
      <c r="KTB223" s="627"/>
      <c r="KTC223" s="627"/>
      <c r="KTD223" s="627"/>
      <c r="KTE223" s="627"/>
      <c r="KTF223" s="627"/>
      <c r="KTG223" s="627"/>
      <c r="KTH223" s="627"/>
      <c r="KTI223" s="627"/>
      <c r="KTJ223" s="627"/>
      <c r="KTK223" s="627"/>
      <c r="KTL223" s="627"/>
      <c r="KTM223" s="627"/>
      <c r="KTN223" s="627"/>
      <c r="KTO223" s="627"/>
      <c r="KTP223" s="627"/>
      <c r="KTQ223" s="627"/>
      <c r="KTR223" s="627"/>
      <c r="KTS223" s="627"/>
      <c r="KTT223" s="627"/>
      <c r="KTU223" s="627"/>
      <c r="KTV223" s="627"/>
      <c r="KTW223" s="627"/>
      <c r="KTX223" s="627"/>
      <c r="KTY223" s="627"/>
      <c r="KTZ223" s="627"/>
      <c r="KUA223" s="627"/>
      <c r="KUB223" s="627"/>
      <c r="KUC223" s="627"/>
      <c r="KUD223" s="627"/>
      <c r="KUE223" s="627"/>
      <c r="KUF223" s="627"/>
      <c r="KUG223" s="627"/>
      <c r="KUH223" s="627"/>
      <c r="KUI223" s="627"/>
      <c r="KUJ223" s="627"/>
      <c r="KUK223" s="627"/>
      <c r="KUL223" s="627"/>
      <c r="KUM223" s="627"/>
      <c r="KUN223" s="627"/>
      <c r="KUO223" s="627"/>
      <c r="KUP223" s="627"/>
      <c r="KUQ223" s="627"/>
      <c r="KUR223" s="627"/>
      <c r="KUS223" s="627"/>
      <c r="KUT223" s="627"/>
      <c r="KUU223" s="627"/>
      <c r="KUV223" s="627"/>
      <c r="KUW223" s="627"/>
      <c r="KUX223" s="627"/>
      <c r="KUY223" s="627"/>
      <c r="KUZ223" s="627"/>
      <c r="KVA223" s="627"/>
      <c r="KVB223" s="627"/>
      <c r="KVC223" s="627"/>
      <c r="KVD223" s="627"/>
      <c r="KVE223" s="627"/>
      <c r="KVF223" s="627"/>
      <c r="KVG223" s="627"/>
      <c r="KVH223" s="627"/>
      <c r="KVI223" s="627"/>
      <c r="KVJ223" s="627"/>
      <c r="KVK223" s="627"/>
      <c r="KVL223" s="627"/>
      <c r="KVM223" s="627"/>
      <c r="KVN223" s="627"/>
      <c r="KVO223" s="627"/>
      <c r="KVP223" s="627"/>
      <c r="KVQ223" s="627"/>
      <c r="KVR223" s="627"/>
      <c r="KVS223" s="627"/>
      <c r="KVT223" s="627"/>
      <c r="KVU223" s="627"/>
      <c r="KVV223" s="627"/>
      <c r="KVW223" s="627"/>
      <c r="KVX223" s="627"/>
      <c r="KVY223" s="627"/>
      <c r="KVZ223" s="627"/>
      <c r="KWA223" s="627"/>
      <c r="KWB223" s="627"/>
      <c r="KWC223" s="627"/>
      <c r="KWD223" s="627"/>
      <c r="KWE223" s="627"/>
      <c r="KWF223" s="627"/>
      <c r="KWG223" s="627"/>
      <c r="KWH223" s="627"/>
      <c r="KWI223" s="627"/>
      <c r="KWJ223" s="627"/>
      <c r="KWK223" s="627"/>
      <c r="KWL223" s="627"/>
      <c r="KWM223" s="627"/>
      <c r="KWN223" s="627"/>
      <c r="KWO223" s="627"/>
      <c r="KWP223" s="627"/>
      <c r="KWQ223" s="627"/>
      <c r="KWR223" s="627"/>
      <c r="KWS223" s="627"/>
      <c r="KWT223" s="627"/>
      <c r="KWU223" s="627"/>
      <c r="KWV223" s="627"/>
      <c r="KWW223" s="627"/>
      <c r="KWX223" s="627"/>
      <c r="KWY223" s="627"/>
      <c r="KWZ223" s="627"/>
      <c r="KXA223" s="627"/>
      <c r="KXB223" s="627"/>
      <c r="KXC223" s="627"/>
      <c r="KXD223" s="627"/>
      <c r="KXE223" s="627"/>
      <c r="KXF223" s="627"/>
      <c r="KXG223" s="627"/>
      <c r="KXH223" s="627"/>
      <c r="KXI223" s="627"/>
      <c r="KXJ223" s="627"/>
      <c r="KXK223" s="627"/>
      <c r="KXL223" s="627"/>
      <c r="KXM223" s="627"/>
      <c r="KXN223" s="627"/>
      <c r="KXO223" s="627"/>
      <c r="KXP223" s="627"/>
      <c r="KXQ223" s="627"/>
      <c r="KXR223" s="627"/>
      <c r="KXS223" s="627"/>
      <c r="KXT223" s="627"/>
      <c r="KXU223" s="627"/>
      <c r="KXV223" s="627"/>
      <c r="KXW223" s="627"/>
      <c r="KXX223" s="627"/>
      <c r="KXY223" s="627"/>
      <c r="KXZ223" s="627"/>
      <c r="KYA223" s="627"/>
      <c r="KYB223" s="627"/>
      <c r="KYC223" s="627"/>
      <c r="KYD223" s="627"/>
      <c r="KYE223" s="627"/>
      <c r="KYF223" s="627"/>
      <c r="KYG223" s="627"/>
      <c r="KYH223" s="627"/>
      <c r="KYI223" s="627"/>
      <c r="KYJ223" s="627"/>
      <c r="KYK223" s="627"/>
      <c r="KYL223" s="627"/>
      <c r="KYM223" s="627"/>
      <c r="KYN223" s="627"/>
      <c r="KYO223" s="627"/>
      <c r="KYP223" s="627"/>
      <c r="KYQ223" s="627"/>
      <c r="KYR223" s="627"/>
      <c r="KYS223" s="627"/>
      <c r="KYT223" s="627"/>
      <c r="KYU223" s="627"/>
      <c r="KYV223" s="627"/>
      <c r="KYW223" s="627"/>
      <c r="KYX223" s="627"/>
      <c r="KYY223" s="627"/>
      <c r="KYZ223" s="627"/>
      <c r="KZA223" s="627"/>
      <c r="KZB223" s="627"/>
      <c r="KZC223" s="627"/>
      <c r="KZD223" s="627"/>
      <c r="KZE223" s="627"/>
      <c r="KZF223" s="627"/>
      <c r="KZG223" s="627"/>
      <c r="KZH223" s="627"/>
      <c r="KZI223" s="627"/>
      <c r="KZJ223" s="627"/>
      <c r="KZK223" s="627"/>
      <c r="KZL223" s="627"/>
      <c r="KZM223" s="627"/>
      <c r="KZN223" s="627"/>
      <c r="KZO223" s="627"/>
      <c r="KZP223" s="627"/>
      <c r="KZQ223" s="627"/>
      <c r="KZR223" s="627"/>
      <c r="KZS223" s="627"/>
      <c r="KZT223" s="627"/>
      <c r="KZU223" s="627"/>
      <c r="KZV223" s="627"/>
      <c r="KZW223" s="627"/>
      <c r="KZX223" s="627"/>
      <c r="KZY223" s="627"/>
      <c r="KZZ223" s="627"/>
      <c r="LAA223" s="627"/>
      <c r="LAB223" s="627"/>
      <c r="LAC223" s="627"/>
      <c r="LAD223" s="627"/>
      <c r="LAE223" s="627"/>
      <c r="LAF223" s="627"/>
      <c r="LAG223" s="627"/>
      <c r="LAH223" s="627"/>
      <c r="LAI223" s="627"/>
      <c r="LAJ223" s="627"/>
      <c r="LAK223" s="627"/>
      <c r="LAL223" s="627"/>
      <c r="LAM223" s="627"/>
      <c r="LAN223" s="627"/>
      <c r="LAO223" s="627"/>
      <c r="LAP223" s="627"/>
      <c r="LAQ223" s="627"/>
      <c r="LAR223" s="627"/>
      <c r="LAS223" s="627"/>
      <c r="LAT223" s="627"/>
      <c r="LAU223" s="627"/>
      <c r="LAV223" s="627"/>
      <c r="LAW223" s="627"/>
      <c r="LAX223" s="627"/>
      <c r="LAY223" s="627"/>
      <c r="LAZ223" s="627"/>
      <c r="LBA223" s="627"/>
      <c r="LBB223" s="627"/>
      <c r="LBC223" s="627"/>
      <c r="LBD223" s="627"/>
      <c r="LBE223" s="627"/>
      <c r="LBF223" s="627"/>
      <c r="LBG223" s="627"/>
      <c r="LBH223" s="627"/>
      <c r="LBI223" s="627"/>
      <c r="LBJ223" s="627"/>
      <c r="LBK223" s="627"/>
      <c r="LBL223" s="627"/>
      <c r="LBM223" s="627"/>
      <c r="LBN223" s="627"/>
      <c r="LBO223" s="627"/>
      <c r="LBP223" s="627"/>
      <c r="LBQ223" s="627"/>
      <c r="LBR223" s="627"/>
      <c r="LBS223" s="627"/>
      <c r="LBT223" s="627"/>
      <c r="LBU223" s="627"/>
      <c r="LBV223" s="627"/>
      <c r="LBW223" s="627"/>
      <c r="LBX223" s="627"/>
      <c r="LBY223" s="627"/>
      <c r="LBZ223" s="627"/>
      <c r="LCA223" s="627"/>
      <c r="LCB223" s="627"/>
      <c r="LCC223" s="627"/>
      <c r="LCD223" s="627"/>
      <c r="LCE223" s="627"/>
      <c r="LCF223" s="627"/>
      <c r="LCG223" s="627"/>
      <c r="LCH223" s="627"/>
      <c r="LCI223" s="627"/>
      <c r="LCJ223" s="627"/>
      <c r="LCK223" s="627"/>
      <c r="LCL223" s="627"/>
      <c r="LCM223" s="627"/>
      <c r="LCN223" s="627"/>
      <c r="LCO223" s="627"/>
      <c r="LCP223" s="627"/>
      <c r="LCQ223" s="627"/>
      <c r="LCR223" s="627"/>
      <c r="LCS223" s="627"/>
      <c r="LCT223" s="627"/>
      <c r="LCU223" s="627"/>
      <c r="LCV223" s="627"/>
      <c r="LCW223" s="627"/>
      <c r="LCX223" s="627"/>
      <c r="LCY223" s="627"/>
      <c r="LCZ223" s="627"/>
      <c r="LDA223" s="627"/>
      <c r="LDB223" s="627"/>
      <c r="LDC223" s="627"/>
      <c r="LDD223" s="627"/>
      <c r="LDE223" s="627"/>
      <c r="LDF223" s="627"/>
      <c r="LDG223" s="627"/>
      <c r="LDH223" s="627"/>
      <c r="LDI223" s="627"/>
      <c r="LDJ223" s="627"/>
      <c r="LDK223" s="627"/>
      <c r="LDL223" s="627"/>
      <c r="LDM223" s="627"/>
      <c r="LDN223" s="627"/>
      <c r="LDO223" s="627"/>
      <c r="LDP223" s="627"/>
      <c r="LDQ223" s="627"/>
      <c r="LDR223" s="627"/>
      <c r="LDS223" s="627"/>
      <c r="LDT223" s="627"/>
      <c r="LDU223" s="627"/>
      <c r="LDV223" s="627"/>
      <c r="LDW223" s="627"/>
      <c r="LDX223" s="627"/>
      <c r="LDY223" s="627"/>
      <c r="LDZ223" s="627"/>
      <c r="LEA223" s="627"/>
      <c r="LEB223" s="627"/>
      <c r="LEC223" s="627"/>
      <c r="LED223" s="627"/>
      <c r="LEE223" s="627"/>
      <c r="LEF223" s="627"/>
      <c r="LEG223" s="627"/>
      <c r="LEH223" s="627"/>
      <c r="LEI223" s="627"/>
      <c r="LEJ223" s="627"/>
      <c r="LEK223" s="627"/>
      <c r="LEL223" s="627"/>
      <c r="LEM223" s="627"/>
      <c r="LEN223" s="627"/>
      <c r="LEO223" s="627"/>
      <c r="LEP223" s="627"/>
      <c r="LEQ223" s="627"/>
      <c r="LER223" s="627"/>
      <c r="LES223" s="627"/>
      <c r="LET223" s="627"/>
      <c r="LEU223" s="627"/>
      <c r="LEV223" s="627"/>
      <c r="LEW223" s="627"/>
      <c r="LEX223" s="627"/>
      <c r="LEY223" s="627"/>
      <c r="LEZ223" s="627"/>
      <c r="LFA223" s="627"/>
      <c r="LFB223" s="627"/>
      <c r="LFC223" s="627"/>
      <c r="LFD223" s="627"/>
      <c r="LFE223" s="627"/>
      <c r="LFF223" s="627"/>
      <c r="LFG223" s="627"/>
      <c r="LFH223" s="627"/>
      <c r="LFI223" s="627"/>
      <c r="LFJ223" s="627"/>
      <c r="LFK223" s="627"/>
      <c r="LFL223" s="627"/>
      <c r="LFM223" s="627"/>
      <c r="LFN223" s="627"/>
      <c r="LFO223" s="627"/>
      <c r="LFP223" s="627"/>
      <c r="LFQ223" s="627"/>
      <c r="LFR223" s="627"/>
      <c r="LFS223" s="627"/>
      <c r="LFT223" s="627"/>
      <c r="LFU223" s="627"/>
      <c r="LFV223" s="627"/>
      <c r="LFW223" s="627"/>
      <c r="LFX223" s="627"/>
      <c r="LFY223" s="627"/>
      <c r="LFZ223" s="627"/>
      <c r="LGA223" s="627"/>
      <c r="LGB223" s="627"/>
      <c r="LGC223" s="627"/>
      <c r="LGD223" s="627"/>
      <c r="LGE223" s="627"/>
      <c r="LGF223" s="627"/>
      <c r="LGG223" s="627"/>
      <c r="LGH223" s="627"/>
      <c r="LGI223" s="627"/>
      <c r="LGJ223" s="627"/>
      <c r="LGK223" s="627"/>
      <c r="LGL223" s="627"/>
      <c r="LGM223" s="627"/>
      <c r="LGN223" s="627"/>
      <c r="LGO223" s="627"/>
      <c r="LGP223" s="627"/>
      <c r="LGQ223" s="627"/>
      <c r="LGR223" s="627"/>
      <c r="LGS223" s="627"/>
      <c r="LGT223" s="627"/>
      <c r="LGU223" s="627"/>
      <c r="LGV223" s="627"/>
      <c r="LGW223" s="627"/>
      <c r="LGX223" s="627"/>
      <c r="LGY223" s="627"/>
      <c r="LGZ223" s="627"/>
      <c r="LHA223" s="627"/>
      <c r="LHB223" s="627"/>
      <c r="LHC223" s="627"/>
      <c r="LHD223" s="627"/>
      <c r="LHE223" s="627"/>
      <c r="LHF223" s="627"/>
      <c r="LHG223" s="627"/>
      <c r="LHH223" s="627"/>
      <c r="LHI223" s="627"/>
      <c r="LHJ223" s="627"/>
      <c r="LHK223" s="627"/>
      <c r="LHL223" s="627"/>
      <c r="LHM223" s="627"/>
      <c r="LHN223" s="627"/>
      <c r="LHO223" s="627"/>
      <c r="LHP223" s="627"/>
      <c r="LHQ223" s="627"/>
      <c r="LHR223" s="627"/>
      <c r="LHS223" s="627"/>
      <c r="LHT223" s="627"/>
      <c r="LHU223" s="627"/>
      <c r="LHV223" s="627"/>
      <c r="LHW223" s="627"/>
      <c r="LHX223" s="627"/>
      <c r="LHY223" s="627"/>
      <c r="LHZ223" s="627"/>
      <c r="LIA223" s="627"/>
      <c r="LIB223" s="627"/>
      <c r="LIC223" s="627"/>
      <c r="LID223" s="627"/>
      <c r="LIE223" s="627"/>
      <c r="LIF223" s="627"/>
      <c r="LIG223" s="627"/>
      <c r="LIH223" s="627"/>
      <c r="LII223" s="627"/>
      <c r="LIJ223" s="627"/>
      <c r="LIK223" s="627"/>
      <c r="LIL223" s="627"/>
      <c r="LIM223" s="627"/>
      <c r="LIN223" s="627"/>
      <c r="LIO223" s="627"/>
      <c r="LIP223" s="627"/>
      <c r="LIQ223" s="627"/>
      <c r="LIR223" s="627"/>
      <c r="LIS223" s="627"/>
      <c r="LIT223" s="627"/>
      <c r="LIU223" s="627"/>
      <c r="LIV223" s="627"/>
      <c r="LIW223" s="627"/>
      <c r="LIX223" s="627"/>
      <c r="LIY223" s="627"/>
      <c r="LIZ223" s="627"/>
      <c r="LJA223" s="627"/>
      <c r="LJB223" s="627"/>
      <c r="LJC223" s="627"/>
      <c r="LJD223" s="627"/>
      <c r="LJE223" s="627"/>
      <c r="LJF223" s="627"/>
      <c r="LJG223" s="627"/>
      <c r="LJH223" s="627"/>
      <c r="LJI223" s="627"/>
      <c r="LJJ223" s="627"/>
      <c r="LJK223" s="627"/>
      <c r="LJL223" s="627"/>
      <c r="LJM223" s="627"/>
      <c r="LJN223" s="627"/>
      <c r="LJO223" s="627"/>
      <c r="LJP223" s="627"/>
      <c r="LJQ223" s="627"/>
      <c r="LJR223" s="627"/>
      <c r="LJS223" s="627"/>
      <c r="LJT223" s="627"/>
      <c r="LJU223" s="627"/>
      <c r="LJV223" s="627"/>
      <c r="LJW223" s="627"/>
      <c r="LJX223" s="627"/>
      <c r="LJY223" s="627"/>
      <c r="LJZ223" s="627"/>
      <c r="LKA223" s="627"/>
      <c r="LKB223" s="627"/>
      <c r="LKC223" s="627"/>
      <c r="LKD223" s="627"/>
      <c r="LKE223" s="627"/>
      <c r="LKF223" s="627"/>
      <c r="LKG223" s="627"/>
      <c r="LKH223" s="627"/>
      <c r="LKI223" s="627"/>
      <c r="LKJ223" s="627"/>
      <c r="LKK223" s="627"/>
      <c r="LKL223" s="627"/>
      <c r="LKM223" s="627"/>
      <c r="LKN223" s="627"/>
      <c r="LKO223" s="627"/>
      <c r="LKP223" s="627"/>
      <c r="LKQ223" s="627"/>
      <c r="LKR223" s="627"/>
      <c r="LKS223" s="627"/>
      <c r="LKT223" s="627"/>
      <c r="LKU223" s="627"/>
      <c r="LKV223" s="627"/>
      <c r="LKW223" s="627"/>
      <c r="LKX223" s="627"/>
      <c r="LKY223" s="627"/>
      <c r="LKZ223" s="627"/>
      <c r="LLA223" s="627"/>
      <c r="LLB223" s="627"/>
      <c r="LLC223" s="627"/>
      <c r="LLD223" s="627"/>
      <c r="LLE223" s="627"/>
      <c r="LLF223" s="627"/>
      <c r="LLG223" s="627"/>
      <c r="LLH223" s="627"/>
      <c r="LLI223" s="627"/>
      <c r="LLJ223" s="627"/>
      <c r="LLK223" s="627"/>
      <c r="LLL223" s="627"/>
      <c r="LLM223" s="627"/>
      <c r="LLN223" s="627"/>
      <c r="LLO223" s="627"/>
      <c r="LLP223" s="627"/>
      <c r="LLQ223" s="627"/>
      <c r="LLR223" s="627"/>
      <c r="LLS223" s="627"/>
      <c r="LLT223" s="627"/>
      <c r="LLU223" s="627"/>
      <c r="LLV223" s="627"/>
      <c r="LLW223" s="627"/>
      <c r="LLX223" s="627"/>
      <c r="LLY223" s="627"/>
      <c r="LLZ223" s="627"/>
      <c r="LMA223" s="627"/>
      <c r="LMB223" s="627"/>
      <c r="LMC223" s="627"/>
      <c r="LMD223" s="627"/>
      <c r="LME223" s="627"/>
      <c r="LMF223" s="627"/>
      <c r="LMG223" s="627"/>
      <c r="LMH223" s="627"/>
      <c r="LMI223" s="627"/>
      <c r="LMJ223" s="627"/>
      <c r="LMK223" s="627"/>
      <c r="LML223" s="627"/>
      <c r="LMM223" s="627"/>
      <c r="LMN223" s="627"/>
      <c r="LMO223" s="627"/>
      <c r="LMP223" s="627"/>
      <c r="LMQ223" s="627"/>
      <c r="LMR223" s="627"/>
      <c r="LMS223" s="627"/>
      <c r="LMT223" s="627"/>
      <c r="LMU223" s="627"/>
      <c r="LMV223" s="627"/>
      <c r="LMW223" s="627"/>
      <c r="LMX223" s="627"/>
      <c r="LMY223" s="627"/>
      <c r="LMZ223" s="627"/>
      <c r="LNA223" s="627"/>
      <c r="LNB223" s="627"/>
      <c r="LNC223" s="627"/>
      <c r="LND223" s="627"/>
      <c r="LNE223" s="627"/>
      <c r="LNF223" s="627"/>
      <c r="LNG223" s="627"/>
      <c r="LNH223" s="627"/>
      <c r="LNI223" s="627"/>
      <c r="LNJ223" s="627"/>
      <c r="LNK223" s="627"/>
      <c r="LNL223" s="627"/>
      <c r="LNM223" s="627"/>
      <c r="LNN223" s="627"/>
      <c r="LNO223" s="627"/>
      <c r="LNP223" s="627"/>
      <c r="LNQ223" s="627"/>
      <c r="LNR223" s="627"/>
      <c r="LNS223" s="627"/>
      <c r="LNT223" s="627"/>
      <c r="LNU223" s="627"/>
      <c r="LNV223" s="627"/>
      <c r="LNW223" s="627"/>
      <c r="LNX223" s="627"/>
      <c r="LNY223" s="627"/>
      <c r="LNZ223" s="627"/>
      <c r="LOA223" s="627"/>
      <c r="LOB223" s="627"/>
      <c r="LOC223" s="627"/>
      <c r="LOD223" s="627"/>
      <c r="LOE223" s="627"/>
      <c r="LOF223" s="627"/>
      <c r="LOG223" s="627"/>
      <c r="LOH223" s="627"/>
      <c r="LOI223" s="627"/>
      <c r="LOJ223" s="627"/>
      <c r="LOK223" s="627"/>
      <c r="LOL223" s="627"/>
      <c r="LOM223" s="627"/>
      <c r="LON223" s="627"/>
      <c r="LOO223" s="627"/>
      <c r="LOP223" s="627"/>
      <c r="LOQ223" s="627"/>
      <c r="LOR223" s="627"/>
      <c r="LOS223" s="627"/>
      <c r="LOT223" s="627"/>
      <c r="LOU223" s="627"/>
      <c r="LOV223" s="627"/>
      <c r="LOW223" s="627"/>
      <c r="LOX223" s="627"/>
      <c r="LOY223" s="627"/>
      <c r="LOZ223" s="627"/>
      <c r="LPA223" s="627"/>
      <c r="LPB223" s="627"/>
      <c r="LPC223" s="627"/>
      <c r="LPD223" s="627"/>
      <c r="LPE223" s="627"/>
      <c r="LPF223" s="627"/>
      <c r="LPG223" s="627"/>
      <c r="LPH223" s="627"/>
      <c r="LPI223" s="627"/>
      <c r="LPJ223" s="627"/>
      <c r="LPK223" s="627"/>
      <c r="LPL223" s="627"/>
      <c r="LPM223" s="627"/>
      <c r="LPN223" s="627"/>
      <c r="LPO223" s="627"/>
      <c r="LPP223" s="627"/>
      <c r="LPQ223" s="627"/>
      <c r="LPR223" s="627"/>
      <c r="LPS223" s="627"/>
      <c r="LPT223" s="627"/>
      <c r="LPU223" s="627"/>
      <c r="LPV223" s="627"/>
      <c r="LPW223" s="627"/>
      <c r="LPX223" s="627"/>
      <c r="LPY223" s="627"/>
      <c r="LPZ223" s="627"/>
      <c r="LQA223" s="627"/>
      <c r="LQB223" s="627"/>
      <c r="LQC223" s="627"/>
      <c r="LQD223" s="627"/>
      <c r="LQE223" s="627"/>
      <c r="LQF223" s="627"/>
      <c r="LQG223" s="627"/>
      <c r="LQH223" s="627"/>
      <c r="LQI223" s="627"/>
      <c r="LQJ223" s="627"/>
      <c r="LQK223" s="627"/>
      <c r="LQL223" s="627"/>
      <c r="LQM223" s="627"/>
      <c r="LQN223" s="627"/>
      <c r="LQO223" s="627"/>
      <c r="LQP223" s="627"/>
      <c r="LQQ223" s="627"/>
      <c r="LQR223" s="627"/>
      <c r="LQS223" s="627"/>
      <c r="LQT223" s="627"/>
      <c r="LQU223" s="627"/>
      <c r="LQV223" s="627"/>
      <c r="LQW223" s="627"/>
      <c r="LQX223" s="627"/>
      <c r="LQY223" s="627"/>
      <c r="LQZ223" s="627"/>
      <c r="LRA223" s="627"/>
      <c r="LRB223" s="627"/>
      <c r="LRC223" s="627"/>
      <c r="LRD223" s="627"/>
      <c r="LRE223" s="627"/>
      <c r="LRF223" s="627"/>
      <c r="LRG223" s="627"/>
      <c r="LRH223" s="627"/>
      <c r="LRI223" s="627"/>
      <c r="LRJ223" s="627"/>
      <c r="LRK223" s="627"/>
      <c r="LRL223" s="627"/>
      <c r="LRM223" s="627"/>
      <c r="LRN223" s="627"/>
      <c r="LRO223" s="627"/>
      <c r="LRP223" s="627"/>
      <c r="LRQ223" s="627"/>
      <c r="LRR223" s="627"/>
      <c r="LRS223" s="627"/>
      <c r="LRT223" s="627"/>
      <c r="LRU223" s="627"/>
      <c r="LRV223" s="627"/>
      <c r="LRW223" s="627"/>
      <c r="LRX223" s="627"/>
      <c r="LRY223" s="627"/>
      <c r="LRZ223" s="627"/>
      <c r="LSA223" s="627"/>
      <c r="LSB223" s="627"/>
      <c r="LSC223" s="627"/>
      <c r="LSD223" s="627"/>
      <c r="LSE223" s="627"/>
      <c r="LSF223" s="627"/>
      <c r="LSG223" s="627"/>
      <c r="LSH223" s="627"/>
      <c r="LSI223" s="627"/>
      <c r="LSJ223" s="627"/>
      <c r="LSK223" s="627"/>
      <c r="LSL223" s="627"/>
      <c r="LSM223" s="627"/>
      <c r="LSN223" s="627"/>
      <c r="LSO223" s="627"/>
      <c r="LSP223" s="627"/>
      <c r="LSQ223" s="627"/>
      <c r="LSR223" s="627"/>
      <c r="LSS223" s="627"/>
      <c r="LST223" s="627"/>
      <c r="LSU223" s="627"/>
      <c r="LSV223" s="627"/>
      <c r="LSW223" s="627"/>
      <c r="LSX223" s="627"/>
      <c r="LSY223" s="627"/>
      <c r="LSZ223" s="627"/>
      <c r="LTA223" s="627"/>
      <c r="LTB223" s="627"/>
      <c r="LTC223" s="627"/>
      <c r="LTD223" s="627"/>
      <c r="LTE223" s="627"/>
      <c r="LTF223" s="627"/>
      <c r="LTG223" s="627"/>
      <c r="LTH223" s="627"/>
      <c r="LTI223" s="627"/>
      <c r="LTJ223" s="627"/>
      <c r="LTK223" s="627"/>
      <c r="LTL223" s="627"/>
      <c r="LTM223" s="627"/>
      <c r="LTN223" s="627"/>
      <c r="LTO223" s="627"/>
      <c r="LTP223" s="627"/>
      <c r="LTQ223" s="627"/>
      <c r="LTR223" s="627"/>
      <c r="LTS223" s="627"/>
      <c r="LTT223" s="627"/>
      <c r="LTU223" s="627"/>
      <c r="LTV223" s="627"/>
      <c r="LTW223" s="627"/>
      <c r="LTX223" s="627"/>
      <c r="LTY223" s="627"/>
      <c r="LTZ223" s="627"/>
      <c r="LUA223" s="627"/>
      <c r="LUB223" s="627"/>
      <c r="LUC223" s="627"/>
      <c r="LUD223" s="627"/>
      <c r="LUE223" s="627"/>
      <c r="LUF223" s="627"/>
      <c r="LUG223" s="627"/>
      <c r="LUH223" s="627"/>
      <c r="LUI223" s="627"/>
      <c r="LUJ223" s="627"/>
      <c r="LUK223" s="627"/>
      <c r="LUL223" s="627"/>
      <c r="LUM223" s="627"/>
      <c r="LUN223" s="627"/>
      <c r="LUO223" s="627"/>
      <c r="LUP223" s="627"/>
      <c r="LUQ223" s="627"/>
      <c r="LUR223" s="627"/>
      <c r="LUS223" s="627"/>
      <c r="LUT223" s="627"/>
      <c r="LUU223" s="627"/>
      <c r="LUV223" s="627"/>
      <c r="LUW223" s="627"/>
      <c r="LUX223" s="627"/>
      <c r="LUY223" s="627"/>
      <c r="LUZ223" s="627"/>
      <c r="LVA223" s="627"/>
      <c r="LVB223" s="627"/>
      <c r="LVC223" s="627"/>
      <c r="LVD223" s="627"/>
      <c r="LVE223" s="627"/>
      <c r="LVF223" s="627"/>
      <c r="LVG223" s="627"/>
      <c r="LVH223" s="627"/>
      <c r="LVI223" s="627"/>
      <c r="LVJ223" s="627"/>
      <c r="LVK223" s="627"/>
      <c r="LVL223" s="627"/>
      <c r="LVM223" s="627"/>
      <c r="LVN223" s="627"/>
      <c r="LVO223" s="627"/>
      <c r="LVP223" s="627"/>
      <c r="LVQ223" s="627"/>
      <c r="LVR223" s="627"/>
      <c r="LVS223" s="627"/>
      <c r="LVT223" s="627"/>
      <c r="LVU223" s="627"/>
      <c r="LVV223" s="627"/>
      <c r="LVW223" s="627"/>
      <c r="LVX223" s="627"/>
      <c r="LVY223" s="627"/>
      <c r="LVZ223" s="627"/>
      <c r="LWA223" s="627"/>
      <c r="LWB223" s="627"/>
      <c r="LWC223" s="627"/>
      <c r="LWD223" s="627"/>
      <c r="LWE223" s="627"/>
      <c r="LWF223" s="627"/>
      <c r="LWG223" s="627"/>
      <c r="LWH223" s="627"/>
      <c r="LWI223" s="627"/>
      <c r="LWJ223" s="627"/>
      <c r="LWK223" s="627"/>
      <c r="LWL223" s="627"/>
      <c r="LWM223" s="627"/>
      <c r="LWN223" s="627"/>
      <c r="LWO223" s="627"/>
      <c r="LWP223" s="627"/>
      <c r="LWQ223" s="627"/>
      <c r="LWR223" s="627"/>
      <c r="LWS223" s="627"/>
      <c r="LWT223" s="627"/>
      <c r="LWU223" s="627"/>
      <c r="LWV223" s="627"/>
      <c r="LWW223" s="627"/>
      <c r="LWX223" s="627"/>
      <c r="LWY223" s="627"/>
      <c r="LWZ223" s="627"/>
      <c r="LXA223" s="627"/>
      <c r="LXB223" s="627"/>
      <c r="LXC223" s="627"/>
      <c r="LXD223" s="627"/>
      <c r="LXE223" s="627"/>
      <c r="LXF223" s="627"/>
      <c r="LXG223" s="627"/>
      <c r="LXH223" s="627"/>
      <c r="LXI223" s="627"/>
      <c r="LXJ223" s="627"/>
      <c r="LXK223" s="627"/>
      <c r="LXL223" s="627"/>
      <c r="LXM223" s="627"/>
      <c r="LXN223" s="627"/>
      <c r="LXO223" s="627"/>
      <c r="LXP223" s="627"/>
      <c r="LXQ223" s="627"/>
      <c r="LXR223" s="627"/>
      <c r="LXS223" s="627"/>
      <c r="LXT223" s="627"/>
      <c r="LXU223" s="627"/>
      <c r="LXV223" s="627"/>
      <c r="LXW223" s="627"/>
      <c r="LXX223" s="627"/>
      <c r="LXY223" s="627"/>
      <c r="LXZ223" s="627"/>
      <c r="LYA223" s="627"/>
      <c r="LYB223" s="627"/>
      <c r="LYC223" s="627"/>
      <c r="LYD223" s="627"/>
      <c r="LYE223" s="627"/>
      <c r="LYF223" s="627"/>
      <c r="LYG223" s="627"/>
      <c r="LYH223" s="627"/>
      <c r="LYI223" s="627"/>
      <c r="LYJ223" s="627"/>
      <c r="LYK223" s="627"/>
      <c r="LYL223" s="627"/>
      <c r="LYM223" s="627"/>
      <c r="LYN223" s="627"/>
      <c r="LYO223" s="627"/>
      <c r="LYP223" s="627"/>
      <c r="LYQ223" s="627"/>
      <c r="LYR223" s="627"/>
      <c r="LYS223" s="627"/>
      <c r="LYT223" s="627"/>
      <c r="LYU223" s="627"/>
      <c r="LYV223" s="627"/>
      <c r="LYW223" s="627"/>
      <c r="LYX223" s="627"/>
      <c r="LYY223" s="627"/>
      <c r="LYZ223" s="627"/>
      <c r="LZA223" s="627"/>
      <c r="LZB223" s="627"/>
      <c r="LZC223" s="627"/>
      <c r="LZD223" s="627"/>
      <c r="LZE223" s="627"/>
      <c r="LZF223" s="627"/>
      <c r="LZG223" s="627"/>
      <c r="LZH223" s="627"/>
      <c r="LZI223" s="627"/>
      <c r="LZJ223" s="627"/>
      <c r="LZK223" s="627"/>
      <c r="LZL223" s="627"/>
      <c r="LZM223" s="627"/>
      <c r="LZN223" s="627"/>
      <c r="LZO223" s="627"/>
      <c r="LZP223" s="627"/>
      <c r="LZQ223" s="627"/>
      <c r="LZR223" s="627"/>
      <c r="LZS223" s="627"/>
      <c r="LZT223" s="627"/>
      <c r="LZU223" s="627"/>
      <c r="LZV223" s="627"/>
      <c r="LZW223" s="627"/>
      <c r="LZX223" s="627"/>
      <c r="LZY223" s="627"/>
      <c r="LZZ223" s="627"/>
      <c r="MAA223" s="627"/>
      <c r="MAB223" s="627"/>
      <c r="MAC223" s="627"/>
      <c r="MAD223" s="627"/>
      <c r="MAE223" s="627"/>
      <c r="MAF223" s="627"/>
      <c r="MAG223" s="627"/>
      <c r="MAH223" s="627"/>
      <c r="MAI223" s="627"/>
      <c r="MAJ223" s="627"/>
      <c r="MAK223" s="627"/>
      <c r="MAL223" s="627"/>
      <c r="MAM223" s="627"/>
      <c r="MAN223" s="627"/>
      <c r="MAO223" s="627"/>
      <c r="MAP223" s="627"/>
      <c r="MAQ223" s="627"/>
      <c r="MAR223" s="627"/>
      <c r="MAS223" s="627"/>
      <c r="MAT223" s="627"/>
      <c r="MAU223" s="627"/>
      <c r="MAV223" s="627"/>
      <c r="MAW223" s="627"/>
      <c r="MAX223" s="627"/>
      <c r="MAY223" s="627"/>
      <c r="MAZ223" s="627"/>
      <c r="MBA223" s="627"/>
      <c r="MBB223" s="627"/>
      <c r="MBC223" s="627"/>
      <c r="MBD223" s="627"/>
      <c r="MBE223" s="627"/>
      <c r="MBF223" s="627"/>
      <c r="MBG223" s="627"/>
      <c r="MBH223" s="627"/>
      <c r="MBI223" s="627"/>
      <c r="MBJ223" s="627"/>
      <c r="MBK223" s="627"/>
      <c r="MBL223" s="627"/>
      <c r="MBM223" s="627"/>
      <c r="MBN223" s="627"/>
      <c r="MBO223" s="627"/>
      <c r="MBP223" s="627"/>
      <c r="MBQ223" s="627"/>
      <c r="MBR223" s="627"/>
      <c r="MBS223" s="627"/>
      <c r="MBT223" s="627"/>
      <c r="MBU223" s="627"/>
      <c r="MBV223" s="627"/>
      <c r="MBW223" s="627"/>
      <c r="MBX223" s="627"/>
      <c r="MBY223" s="627"/>
      <c r="MBZ223" s="627"/>
      <c r="MCA223" s="627"/>
      <c r="MCB223" s="627"/>
      <c r="MCC223" s="627"/>
      <c r="MCD223" s="627"/>
      <c r="MCE223" s="627"/>
      <c r="MCF223" s="627"/>
      <c r="MCG223" s="627"/>
      <c r="MCH223" s="627"/>
      <c r="MCI223" s="627"/>
      <c r="MCJ223" s="627"/>
      <c r="MCK223" s="627"/>
      <c r="MCL223" s="627"/>
      <c r="MCM223" s="627"/>
      <c r="MCN223" s="627"/>
      <c r="MCO223" s="627"/>
      <c r="MCP223" s="627"/>
      <c r="MCQ223" s="627"/>
      <c r="MCR223" s="627"/>
      <c r="MCS223" s="627"/>
      <c r="MCT223" s="627"/>
      <c r="MCU223" s="627"/>
      <c r="MCV223" s="627"/>
      <c r="MCW223" s="627"/>
      <c r="MCX223" s="627"/>
      <c r="MCY223" s="627"/>
      <c r="MCZ223" s="627"/>
      <c r="MDA223" s="627"/>
      <c r="MDB223" s="627"/>
      <c r="MDC223" s="627"/>
      <c r="MDD223" s="627"/>
      <c r="MDE223" s="627"/>
      <c r="MDF223" s="627"/>
      <c r="MDG223" s="627"/>
      <c r="MDH223" s="627"/>
      <c r="MDI223" s="627"/>
      <c r="MDJ223" s="627"/>
      <c r="MDK223" s="627"/>
      <c r="MDL223" s="627"/>
      <c r="MDM223" s="627"/>
      <c r="MDN223" s="627"/>
      <c r="MDO223" s="627"/>
      <c r="MDP223" s="627"/>
      <c r="MDQ223" s="627"/>
      <c r="MDR223" s="627"/>
      <c r="MDS223" s="627"/>
      <c r="MDT223" s="627"/>
      <c r="MDU223" s="627"/>
      <c r="MDV223" s="627"/>
      <c r="MDW223" s="627"/>
      <c r="MDX223" s="627"/>
      <c r="MDY223" s="627"/>
      <c r="MDZ223" s="627"/>
      <c r="MEA223" s="627"/>
      <c r="MEB223" s="627"/>
      <c r="MEC223" s="627"/>
      <c r="MED223" s="627"/>
      <c r="MEE223" s="627"/>
      <c r="MEF223" s="627"/>
      <c r="MEG223" s="627"/>
      <c r="MEH223" s="627"/>
      <c r="MEI223" s="627"/>
      <c r="MEJ223" s="627"/>
      <c r="MEK223" s="627"/>
      <c r="MEL223" s="627"/>
      <c r="MEM223" s="627"/>
      <c r="MEN223" s="627"/>
      <c r="MEO223" s="627"/>
      <c r="MEP223" s="627"/>
      <c r="MEQ223" s="627"/>
      <c r="MER223" s="627"/>
      <c r="MES223" s="627"/>
      <c r="MET223" s="627"/>
      <c r="MEU223" s="627"/>
      <c r="MEV223" s="627"/>
      <c r="MEW223" s="627"/>
      <c r="MEX223" s="627"/>
      <c r="MEY223" s="627"/>
      <c r="MEZ223" s="627"/>
      <c r="MFA223" s="627"/>
      <c r="MFB223" s="627"/>
      <c r="MFC223" s="627"/>
      <c r="MFD223" s="627"/>
      <c r="MFE223" s="627"/>
      <c r="MFF223" s="627"/>
      <c r="MFG223" s="627"/>
      <c r="MFH223" s="627"/>
      <c r="MFI223" s="627"/>
      <c r="MFJ223" s="627"/>
      <c r="MFK223" s="627"/>
      <c r="MFL223" s="627"/>
      <c r="MFM223" s="627"/>
      <c r="MFN223" s="627"/>
      <c r="MFO223" s="627"/>
      <c r="MFP223" s="627"/>
      <c r="MFQ223" s="627"/>
      <c r="MFR223" s="627"/>
      <c r="MFS223" s="627"/>
      <c r="MFT223" s="627"/>
      <c r="MFU223" s="627"/>
      <c r="MFV223" s="627"/>
      <c r="MFW223" s="627"/>
      <c r="MFX223" s="627"/>
      <c r="MFY223" s="627"/>
      <c r="MFZ223" s="627"/>
      <c r="MGA223" s="627"/>
      <c r="MGB223" s="627"/>
      <c r="MGC223" s="627"/>
      <c r="MGD223" s="627"/>
      <c r="MGE223" s="627"/>
      <c r="MGF223" s="627"/>
      <c r="MGG223" s="627"/>
      <c r="MGH223" s="627"/>
      <c r="MGI223" s="627"/>
      <c r="MGJ223" s="627"/>
      <c r="MGK223" s="627"/>
      <c r="MGL223" s="627"/>
      <c r="MGM223" s="627"/>
      <c r="MGN223" s="627"/>
      <c r="MGO223" s="627"/>
      <c r="MGP223" s="627"/>
      <c r="MGQ223" s="627"/>
      <c r="MGR223" s="627"/>
      <c r="MGS223" s="627"/>
      <c r="MGT223" s="627"/>
      <c r="MGU223" s="627"/>
      <c r="MGV223" s="627"/>
      <c r="MGW223" s="627"/>
      <c r="MGX223" s="627"/>
      <c r="MGY223" s="627"/>
      <c r="MGZ223" s="627"/>
      <c r="MHA223" s="627"/>
      <c r="MHB223" s="627"/>
      <c r="MHC223" s="627"/>
      <c r="MHD223" s="627"/>
      <c r="MHE223" s="627"/>
      <c r="MHF223" s="627"/>
      <c r="MHG223" s="627"/>
      <c r="MHH223" s="627"/>
      <c r="MHI223" s="627"/>
      <c r="MHJ223" s="627"/>
      <c r="MHK223" s="627"/>
      <c r="MHL223" s="627"/>
      <c r="MHM223" s="627"/>
      <c r="MHN223" s="627"/>
      <c r="MHO223" s="627"/>
      <c r="MHP223" s="627"/>
      <c r="MHQ223" s="627"/>
      <c r="MHR223" s="627"/>
      <c r="MHS223" s="627"/>
      <c r="MHT223" s="627"/>
      <c r="MHU223" s="627"/>
      <c r="MHV223" s="627"/>
      <c r="MHW223" s="627"/>
      <c r="MHX223" s="627"/>
      <c r="MHY223" s="627"/>
      <c r="MHZ223" s="627"/>
      <c r="MIA223" s="627"/>
      <c r="MIB223" s="627"/>
      <c r="MIC223" s="627"/>
      <c r="MID223" s="627"/>
      <c r="MIE223" s="627"/>
      <c r="MIF223" s="627"/>
      <c r="MIG223" s="627"/>
      <c r="MIH223" s="627"/>
      <c r="MII223" s="627"/>
      <c r="MIJ223" s="627"/>
      <c r="MIK223" s="627"/>
      <c r="MIL223" s="627"/>
      <c r="MIM223" s="627"/>
      <c r="MIN223" s="627"/>
      <c r="MIO223" s="627"/>
      <c r="MIP223" s="627"/>
      <c r="MIQ223" s="627"/>
      <c r="MIR223" s="627"/>
      <c r="MIS223" s="627"/>
      <c r="MIT223" s="627"/>
      <c r="MIU223" s="627"/>
      <c r="MIV223" s="627"/>
      <c r="MIW223" s="627"/>
      <c r="MIX223" s="627"/>
      <c r="MIY223" s="627"/>
      <c r="MIZ223" s="627"/>
      <c r="MJA223" s="627"/>
      <c r="MJB223" s="627"/>
      <c r="MJC223" s="627"/>
      <c r="MJD223" s="627"/>
      <c r="MJE223" s="627"/>
      <c r="MJF223" s="627"/>
      <c r="MJG223" s="627"/>
      <c r="MJH223" s="627"/>
      <c r="MJI223" s="627"/>
      <c r="MJJ223" s="627"/>
      <c r="MJK223" s="627"/>
      <c r="MJL223" s="627"/>
      <c r="MJM223" s="627"/>
      <c r="MJN223" s="627"/>
      <c r="MJO223" s="627"/>
      <c r="MJP223" s="627"/>
      <c r="MJQ223" s="627"/>
      <c r="MJR223" s="627"/>
      <c r="MJS223" s="627"/>
      <c r="MJT223" s="627"/>
      <c r="MJU223" s="627"/>
      <c r="MJV223" s="627"/>
      <c r="MJW223" s="627"/>
      <c r="MJX223" s="627"/>
      <c r="MJY223" s="627"/>
      <c r="MJZ223" s="627"/>
      <c r="MKA223" s="627"/>
      <c r="MKB223" s="627"/>
      <c r="MKC223" s="627"/>
      <c r="MKD223" s="627"/>
      <c r="MKE223" s="627"/>
      <c r="MKF223" s="627"/>
      <c r="MKG223" s="627"/>
      <c r="MKH223" s="627"/>
      <c r="MKI223" s="627"/>
      <c r="MKJ223" s="627"/>
      <c r="MKK223" s="627"/>
      <c r="MKL223" s="627"/>
      <c r="MKM223" s="627"/>
      <c r="MKN223" s="627"/>
      <c r="MKO223" s="627"/>
      <c r="MKP223" s="627"/>
      <c r="MKQ223" s="627"/>
      <c r="MKR223" s="627"/>
      <c r="MKS223" s="627"/>
      <c r="MKT223" s="627"/>
      <c r="MKU223" s="627"/>
      <c r="MKV223" s="627"/>
      <c r="MKW223" s="627"/>
      <c r="MKX223" s="627"/>
      <c r="MKY223" s="627"/>
      <c r="MKZ223" s="627"/>
      <c r="MLA223" s="627"/>
      <c r="MLB223" s="627"/>
      <c r="MLC223" s="627"/>
      <c r="MLD223" s="627"/>
      <c r="MLE223" s="627"/>
      <c r="MLF223" s="627"/>
      <c r="MLG223" s="627"/>
      <c r="MLH223" s="627"/>
      <c r="MLI223" s="627"/>
      <c r="MLJ223" s="627"/>
      <c r="MLK223" s="627"/>
      <c r="MLL223" s="627"/>
      <c r="MLM223" s="627"/>
      <c r="MLN223" s="627"/>
      <c r="MLO223" s="627"/>
      <c r="MLP223" s="627"/>
      <c r="MLQ223" s="627"/>
      <c r="MLR223" s="627"/>
      <c r="MLS223" s="627"/>
      <c r="MLT223" s="627"/>
      <c r="MLU223" s="627"/>
      <c r="MLV223" s="627"/>
      <c r="MLW223" s="627"/>
      <c r="MLX223" s="627"/>
      <c r="MLY223" s="627"/>
      <c r="MLZ223" s="627"/>
      <c r="MMA223" s="627"/>
      <c r="MMB223" s="627"/>
      <c r="MMC223" s="627"/>
      <c r="MMD223" s="627"/>
      <c r="MME223" s="627"/>
      <c r="MMF223" s="627"/>
      <c r="MMG223" s="627"/>
      <c r="MMH223" s="627"/>
      <c r="MMI223" s="627"/>
      <c r="MMJ223" s="627"/>
      <c r="MMK223" s="627"/>
      <c r="MML223" s="627"/>
      <c r="MMM223" s="627"/>
      <c r="MMN223" s="627"/>
      <c r="MMO223" s="627"/>
      <c r="MMP223" s="627"/>
      <c r="MMQ223" s="627"/>
      <c r="MMR223" s="627"/>
      <c r="MMS223" s="627"/>
      <c r="MMT223" s="627"/>
      <c r="MMU223" s="627"/>
      <c r="MMV223" s="627"/>
      <c r="MMW223" s="627"/>
      <c r="MMX223" s="627"/>
      <c r="MMY223" s="627"/>
      <c r="MMZ223" s="627"/>
      <c r="MNA223" s="627"/>
      <c r="MNB223" s="627"/>
      <c r="MNC223" s="627"/>
      <c r="MND223" s="627"/>
      <c r="MNE223" s="627"/>
      <c r="MNF223" s="627"/>
      <c r="MNG223" s="627"/>
      <c r="MNH223" s="627"/>
      <c r="MNI223" s="627"/>
      <c r="MNJ223" s="627"/>
      <c r="MNK223" s="627"/>
      <c r="MNL223" s="627"/>
      <c r="MNM223" s="627"/>
      <c r="MNN223" s="627"/>
      <c r="MNO223" s="627"/>
      <c r="MNP223" s="627"/>
      <c r="MNQ223" s="627"/>
      <c r="MNR223" s="627"/>
      <c r="MNS223" s="627"/>
      <c r="MNT223" s="627"/>
      <c r="MNU223" s="627"/>
      <c r="MNV223" s="627"/>
      <c r="MNW223" s="627"/>
      <c r="MNX223" s="627"/>
      <c r="MNY223" s="627"/>
      <c r="MNZ223" s="627"/>
      <c r="MOA223" s="627"/>
      <c r="MOB223" s="627"/>
      <c r="MOC223" s="627"/>
      <c r="MOD223" s="627"/>
      <c r="MOE223" s="627"/>
      <c r="MOF223" s="627"/>
      <c r="MOG223" s="627"/>
      <c r="MOH223" s="627"/>
      <c r="MOI223" s="627"/>
      <c r="MOJ223" s="627"/>
      <c r="MOK223" s="627"/>
      <c r="MOL223" s="627"/>
      <c r="MOM223" s="627"/>
      <c r="MON223" s="627"/>
      <c r="MOO223" s="627"/>
      <c r="MOP223" s="627"/>
      <c r="MOQ223" s="627"/>
      <c r="MOR223" s="627"/>
      <c r="MOS223" s="627"/>
      <c r="MOT223" s="627"/>
      <c r="MOU223" s="627"/>
      <c r="MOV223" s="627"/>
      <c r="MOW223" s="627"/>
      <c r="MOX223" s="627"/>
      <c r="MOY223" s="627"/>
      <c r="MOZ223" s="627"/>
      <c r="MPA223" s="627"/>
      <c r="MPB223" s="627"/>
      <c r="MPC223" s="627"/>
      <c r="MPD223" s="627"/>
      <c r="MPE223" s="627"/>
      <c r="MPF223" s="627"/>
      <c r="MPG223" s="627"/>
      <c r="MPH223" s="627"/>
      <c r="MPI223" s="627"/>
      <c r="MPJ223" s="627"/>
      <c r="MPK223" s="627"/>
      <c r="MPL223" s="627"/>
      <c r="MPM223" s="627"/>
      <c r="MPN223" s="627"/>
      <c r="MPO223" s="627"/>
      <c r="MPP223" s="627"/>
      <c r="MPQ223" s="627"/>
      <c r="MPR223" s="627"/>
      <c r="MPS223" s="627"/>
      <c r="MPT223" s="627"/>
      <c r="MPU223" s="627"/>
      <c r="MPV223" s="627"/>
      <c r="MPW223" s="627"/>
      <c r="MPX223" s="627"/>
      <c r="MPY223" s="627"/>
      <c r="MPZ223" s="627"/>
      <c r="MQA223" s="627"/>
      <c r="MQB223" s="627"/>
      <c r="MQC223" s="627"/>
      <c r="MQD223" s="627"/>
      <c r="MQE223" s="627"/>
      <c r="MQF223" s="627"/>
      <c r="MQG223" s="627"/>
      <c r="MQH223" s="627"/>
      <c r="MQI223" s="627"/>
      <c r="MQJ223" s="627"/>
      <c r="MQK223" s="627"/>
      <c r="MQL223" s="627"/>
      <c r="MQM223" s="627"/>
      <c r="MQN223" s="627"/>
      <c r="MQO223" s="627"/>
      <c r="MQP223" s="627"/>
      <c r="MQQ223" s="627"/>
      <c r="MQR223" s="627"/>
      <c r="MQS223" s="627"/>
      <c r="MQT223" s="627"/>
      <c r="MQU223" s="627"/>
      <c r="MQV223" s="627"/>
      <c r="MQW223" s="627"/>
      <c r="MQX223" s="627"/>
      <c r="MQY223" s="627"/>
      <c r="MQZ223" s="627"/>
      <c r="MRA223" s="627"/>
      <c r="MRB223" s="627"/>
      <c r="MRC223" s="627"/>
      <c r="MRD223" s="627"/>
      <c r="MRE223" s="627"/>
      <c r="MRF223" s="627"/>
      <c r="MRG223" s="627"/>
      <c r="MRH223" s="627"/>
      <c r="MRI223" s="627"/>
      <c r="MRJ223" s="627"/>
      <c r="MRK223" s="627"/>
      <c r="MRL223" s="627"/>
      <c r="MRM223" s="627"/>
      <c r="MRN223" s="627"/>
      <c r="MRO223" s="627"/>
      <c r="MRP223" s="627"/>
      <c r="MRQ223" s="627"/>
      <c r="MRR223" s="627"/>
      <c r="MRS223" s="627"/>
      <c r="MRT223" s="627"/>
      <c r="MRU223" s="627"/>
      <c r="MRV223" s="627"/>
      <c r="MRW223" s="627"/>
      <c r="MRX223" s="627"/>
      <c r="MRY223" s="627"/>
      <c r="MRZ223" s="627"/>
      <c r="MSA223" s="627"/>
      <c r="MSB223" s="627"/>
      <c r="MSC223" s="627"/>
      <c r="MSD223" s="627"/>
      <c r="MSE223" s="627"/>
      <c r="MSF223" s="627"/>
      <c r="MSG223" s="627"/>
      <c r="MSH223" s="627"/>
      <c r="MSI223" s="627"/>
      <c r="MSJ223" s="627"/>
      <c r="MSK223" s="627"/>
      <c r="MSL223" s="627"/>
      <c r="MSM223" s="627"/>
      <c r="MSN223" s="627"/>
      <c r="MSO223" s="627"/>
      <c r="MSP223" s="627"/>
      <c r="MSQ223" s="627"/>
      <c r="MSR223" s="627"/>
      <c r="MSS223" s="627"/>
      <c r="MST223" s="627"/>
      <c r="MSU223" s="627"/>
      <c r="MSV223" s="627"/>
      <c r="MSW223" s="627"/>
      <c r="MSX223" s="627"/>
      <c r="MSY223" s="627"/>
      <c r="MSZ223" s="627"/>
      <c r="MTA223" s="627"/>
      <c r="MTB223" s="627"/>
      <c r="MTC223" s="627"/>
      <c r="MTD223" s="627"/>
      <c r="MTE223" s="627"/>
      <c r="MTF223" s="627"/>
      <c r="MTG223" s="627"/>
      <c r="MTH223" s="627"/>
      <c r="MTI223" s="627"/>
      <c r="MTJ223" s="627"/>
      <c r="MTK223" s="627"/>
      <c r="MTL223" s="627"/>
      <c r="MTM223" s="627"/>
      <c r="MTN223" s="627"/>
      <c r="MTO223" s="627"/>
      <c r="MTP223" s="627"/>
      <c r="MTQ223" s="627"/>
      <c r="MTR223" s="627"/>
      <c r="MTS223" s="627"/>
      <c r="MTT223" s="627"/>
      <c r="MTU223" s="627"/>
      <c r="MTV223" s="627"/>
      <c r="MTW223" s="627"/>
      <c r="MTX223" s="627"/>
      <c r="MTY223" s="627"/>
      <c r="MTZ223" s="627"/>
      <c r="MUA223" s="627"/>
      <c r="MUB223" s="627"/>
      <c r="MUC223" s="627"/>
      <c r="MUD223" s="627"/>
      <c r="MUE223" s="627"/>
      <c r="MUF223" s="627"/>
      <c r="MUG223" s="627"/>
      <c r="MUH223" s="627"/>
      <c r="MUI223" s="627"/>
      <c r="MUJ223" s="627"/>
      <c r="MUK223" s="627"/>
      <c r="MUL223" s="627"/>
      <c r="MUM223" s="627"/>
      <c r="MUN223" s="627"/>
      <c r="MUO223" s="627"/>
      <c r="MUP223" s="627"/>
      <c r="MUQ223" s="627"/>
      <c r="MUR223" s="627"/>
      <c r="MUS223" s="627"/>
      <c r="MUT223" s="627"/>
      <c r="MUU223" s="627"/>
      <c r="MUV223" s="627"/>
      <c r="MUW223" s="627"/>
      <c r="MUX223" s="627"/>
      <c r="MUY223" s="627"/>
      <c r="MUZ223" s="627"/>
      <c r="MVA223" s="627"/>
      <c r="MVB223" s="627"/>
      <c r="MVC223" s="627"/>
      <c r="MVD223" s="627"/>
      <c r="MVE223" s="627"/>
      <c r="MVF223" s="627"/>
      <c r="MVG223" s="627"/>
      <c r="MVH223" s="627"/>
      <c r="MVI223" s="627"/>
      <c r="MVJ223" s="627"/>
      <c r="MVK223" s="627"/>
      <c r="MVL223" s="627"/>
      <c r="MVM223" s="627"/>
      <c r="MVN223" s="627"/>
      <c r="MVO223" s="627"/>
      <c r="MVP223" s="627"/>
      <c r="MVQ223" s="627"/>
      <c r="MVR223" s="627"/>
      <c r="MVS223" s="627"/>
      <c r="MVT223" s="627"/>
      <c r="MVU223" s="627"/>
      <c r="MVV223" s="627"/>
      <c r="MVW223" s="627"/>
      <c r="MVX223" s="627"/>
      <c r="MVY223" s="627"/>
      <c r="MVZ223" s="627"/>
      <c r="MWA223" s="627"/>
      <c r="MWB223" s="627"/>
      <c r="MWC223" s="627"/>
      <c r="MWD223" s="627"/>
      <c r="MWE223" s="627"/>
      <c r="MWF223" s="627"/>
      <c r="MWG223" s="627"/>
      <c r="MWH223" s="627"/>
      <c r="MWI223" s="627"/>
      <c r="MWJ223" s="627"/>
      <c r="MWK223" s="627"/>
      <c r="MWL223" s="627"/>
      <c r="MWM223" s="627"/>
      <c r="MWN223" s="627"/>
      <c r="MWO223" s="627"/>
      <c r="MWP223" s="627"/>
      <c r="MWQ223" s="627"/>
      <c r="MWR223" s="627"/>
      <c r="MWS223" s="627"/>
      <c r="MWT223" s="627"/>
      <c r="MWU223" s="627"/>
      <c r="MWV223" s="627"/>
      <c r="MWW223" s="627"/>
      <c r="MWX223" s="627"/>
      <c r="MWY223" s="627"/>
      <c r="MWZ223" s="627"/>
      <c r="MXA223" s="627"/>
      <c r="MXB223" s="627"/>
      <c r="MXC223" s="627"/>
      <c r="MXD223" s="627"/>
      <c r="MXE223" s="627"/>
      <c r="MXF223" s="627"/>
      <c r="MXG223" s="627"/>
      <c r="MXH223" s="627"/>
      <c r="MXI223" s="627"/>
      <c r="MXJ223" s="627"/>
      <c r="MXK223" s="627"/>
      <c r="MXL223" s="627"/>
      <c r="MXM223" s="627"/>
      <c r="MXN223" s="627"/>
      <c r="MXO223" s="627"/>
      <c r="MXP223" s="627"/>
      <c r="MXQ223" s="627"/>
      <c r="MXR223" s="627"/>
      <c r="MXS223" s="627"/>
      <c r="MXT223" s="627"/>
      <c r="MXU223" s="627"/>
      <c r="MXV223" s="627"/>
      <c r="MXW223" s="627"/>
      <c r="MXX223" s="627"/>
      <c r="MXY223" s="627"/>
      <c r="MXZ223" s="627"/>
      <c r="MYA223" s="627"/>
      <c r="MYB223" s="627"/>
      <c r="MYC223" s="627"/>
      <c r="MYD223" s="627"/>
      <c r="MYE223" s="627"/>
      <c r="MYF223" s="627"/>
      <c r="MYG223" s="627"/>
      <c r="MYH223" s="627"/>
      <c r="MYI223" s="627"/>
      <c r="MYJ223" s="627"/>
      <c r="MYK223" s="627"/>
      <c r="MYL223" s="627"/>
      <c r="MYM223" s="627"/>
      <c r="MYN223" s="627"/>
      <c r="MYO223" s="627"/>
      <c r="MYP223" s="627"/>
      <c r="MYQ223" s="627"/>
      <c r="MYR223" s="627"/>
      <c r="MYS223" s="627"/>
      <c r="MYT223" s="627"/>
      <c r="MYU223" s="627"/>
      <c r="MYV223" s="627"/>
      <c r="MYW223" s="627"/>
      <c r="MYX223" s="627"/>
      <c r="MYY223" s="627"/>
      <c r="MYZ223" s="627"/>
      <c r="MZA223" s="627"/>
      <c r="MZB223" s="627"/>
      <c r="MZC223" s="627"/>
      <c r="MZD223" s="627"/>
      <c r="MZE223" s="627"/>
      <c r="MZF223" s="627"/>
      <c r="MZG223" s="627"/>
      <c r="MZH223" s="627"/>
      <c r="MZI223" s="627"/>
      <c r="MZJ223" s="627"/>
      <c r="MZK223" s="627"/>
      <c r="MZL223" s="627"/>
      <c r="MZM223" s="627"/>
      <c r="MZN223" s="627"/>
      <c r="MZO223" s="627"/>
      <c r="MZP223" s="627"/>
      <c r="MZQ223" s="627"/>
      <c r="MZR223" s="627"/>
      <c r="MZS223" s="627"/>
      <c r="MZT223" s="627"/>
      <c r="MZU223" s="627"/>
      <c r="MZV223" s="627"/>
      <c r="MZW223" s="627"/>
      <c r="MZX223" s="627"/>
      <c r="MZY223" s="627"/>
      <c r="MZZ223" s="627"/>
      <c r="NAA223" s="627"/>
      <c r="NAB223" s="627"/>
      <c r="NAC223" s="627"/>
      <c r="NAD223" s="627"/>
      <c r="NAE223" s="627"/>
      <c r="NAF223" s="627"/>
      <c r="NAG223" s="627"/>
      <c r="NAH223" s="627"/>
      <c r="NAI223" s="627"/>
      <c r="NAJ223" s="627"/>
      <c r="NAK223" s="627"/>
      <c r="NAL223" s="627"/>
      <c r="NAM223" s="627"/>
      <c r="NAN223" s="627"/>
      <c r="NAO223" s="627"/>
      <c r="NAP223" s="627"/>
      <c r="NAQ223" s="627"/>
      <c r="NAR223" s="627"/>
      <c r="NAS223" s="627"/>
      <c r="NAT223" s="627"/>
      <c r="NAU223" s="627"/>
      <c r="NAV223" s="627"/>
      <c r="NAW223" s="627"/>
      <c r="NAX223" s="627"/>
      <c r="NAY223" s="627"/>
      <c r="NAZ223" s="627"/>
      <c r="NBA223" s="627"/>
      <c r="NBB223" s="627"/>
      <c r="NBC223" s="627"/>
      <c r="NBD223" s="627"/>
      <c r="NBE223" s="627"/>
      <c r="NBF223" s="627"/>
      <c r="NBG223" s="627"/>
      <c r="NBH223" s="627"/>
      <c r="NBI223" s="627"/>
      <c r="NBJ223" s="627"/>
      <c r="NBK223" s="627"/>
      <c r="NBL223" s="627"/>
      <c r="NBM223" s="627"/>
      <c r="NBN223" s="627"/>
      <c r="NBO223" s="627"/>
      <c r="NBP223" s="627"/>
      <c r="NBQ223" s="627"/>
      <c r="NBR223" s="627"/>
      <c r="NBS223" s="627"/>
      <c r="NBT223" s="627"/>
      <c r="NBU223" s="627"/>
      <c r="NBV223" s="627"/>
      <c r="NBW223" s="627"/>
      <c r="NBX223" s="627"/>
      <c r="NBY223" s="627"/>
      <c r="NBZ223" s="627"/>
      <c r="NCA223" s="627"/>
      <c r="NCB223" s="627"/>
      <c r="NCC223" s="627"/>
      <c r="NCD223" s="627"/>
      <c r="NCE223" s="627"/>
      <c r="NCF223" s="627"/>
      <c r="NCG223" s="627"/>
      <c r="NCH223" s="627"/>
      <c r="NCI223" s="627"/>
      <c r="NCJ223" s="627"/>
      <c r="NCK223" s="627"/>
      <c r="NCL223" s="627"/>
      <c r="NCM223" s="627"/>
      <c r="NCN223" s="627"/>
      <c r="NCO223" s="627"/>
      <c r="NCP223" s="627"/>
      <c r="NCQ223" s="627"/>
      <c r="NCR223" s="627"/>
      <c r="NCS223" s="627"/>
      <c r="NCT223" s="627"/>
      <c r="NCU223" s="627"/>
      <c r="NCV223" s="627"/>
      <c r="NCW223" s="627"/>
      <c r="NCX223" s="627"/>
      <c r="NCY223" s="627"/>
      <c r="NCZ223" s="627"/>
      <c r="NDA223" s="627"/>
      <c r="NDB223" s="627"/>
      <c r="NDC223" s="627"/>
      <c r="NDD223" s="627"/>
      <c r="NDE223" s="627"/>
      <c r="NDF223" s="627"/>
      <c r="NDG223" s="627"/>
      <c r="NDH223" s="627"/>
      <c r="NDI223" s="627"/>
      <c r="NDJ223" s="627"/>
      <c r="NDK223" s="627"/>
      <c r="NDL223" s="627"/>
      <c r="NDM223" s="627"/>
      <c r="NDN223" s="627"/>
      <c r="NDO223" s="627"/>
      <c r="NDP223" s="627"/>
      <c r="NDQ223" s="627"/>
      <c r="NDR223" s="627"/>
      <c r="NDS223" s="627"/>
      <c r="NDT223" s="627"/>
      <c r="NDU223" s="627"/>
      <c r="NDV223" s="627"/>
      <c r="NDW223" s="627"/>
      <c r="NDX223" s="627"/>
      <c r="NDY223" s="627"/>
      <c r="NDZ223" s="627"/>
      <c r="NEA223" s="627"/>
      <c r="NEB223" s="627"/>
      <c r="NEC223" s="627"/>
      <c r="NED223" s="627"/>
      <c r="NEE223" s="627"/>
      <c r="NEF223" s="627"/>
      <c r="NEG223" s="627"/>
      <c r="NEH223" s="627"/>
      <c r="NEI223" s="627"/>
      <c r="NEJ223" s="627"/>
      <c r="NEK223" s="627"/>
      <c r="NEL223" s="627"/>
      <c r="NEM223" s="627"/>
      <c r="NEN223" s="627"/>
      <c r="NEO223" s="627"/>
      <c r="NEP223" s="627"/>
      <c r="NEQ223" s="627"/>
      <c r="NER223" s="627"/>
      <c r="NES223" s="627"/>
      <c r="NET223" s="627"/>
      <c r="NEU223" s="627"/>
      <c r="NEV223" s="627"/>
      <c r="NEW223" s="627"/>
      <c r="NEX223" s="627"/>
      <c r="NEY223" s="627"/>
      <c r="NEZ223" s="627"/>
      <c r="NFA223" s="627"/>
      <c r="NFB223" s="627"/>
      <c r="NFC223" s="627"/>
      <c r="NFD223" s="627"/>
      <c r="NFE223" s="627"/>
      <c r="NFF223" s="627"/>
      <c r="NFG223" s="627"/>
      <c r="NFH223" s="627"/>
      <c r="NFI223" s="627"/>
      <c r="NFJ223" s="627"/>
      <c r="NFK223" s="627"/>
      <c r="NFL223" s="627"/>
      <c r="NFM223" s="627"/>
      <c r="NFN223" s="627"/>
      <c r="NFO223" s="627"/>
      <c r="NFP223" s="627"/>
      <c r="NFQ223" s="627"/>
      <c r="NFR223" s="627"/>
      <c r="NFS223" s="627"/>
      <c r="NFT223" s="627"/>
      <c r="NFU223" s="627"/>
      <c r="NFV223" s="627"/>
      <c r="NFW223" s="627"/>
      <c r="NFX223" s="627"/>
      <c r="NFY223" s="627"/>
      <c r="NFZ223" s="627"/>
      <c r="NGA223" s="627"/>
      <c r="NGB223" s="627"/>
      <c r="NGC223" s="627"/>
      <c r="NGD223" s="627"/>
      <c r="NGE223" s="627"/>
      <c r="NGF223" s="627"/>
      <c r="NGG223" s="627"/>
      <c r="NGH223" s="627"/>
      <c r="NGI223" s="627"/>
      <c r="NGJ223" s="627"/>
      <c r="NGK223" s="627"/>
      <c r="NGL223" s="627"/>
      <c r="NGM223" s="627"/>
      <c r="NGN223" s="627"/>
      <c r="NGO223" s="627"/>
      <c r="NGP223" s="627"/>
      <c r="NGQ223" s="627"/>
      <c r="NGR223" s="627"/>
      <c r="NGS223" s="627"/>
      <c r="NGT223" s="627"/>
      <c r="NGU223" s="627"/>
      <c r="NGV223" s="627"/>
      <c r="NGW223" s="627"/>
      <c r="NGX223" s="627"/>
      <c r="NGY223" s="627"/>
      <c r="NGZ223" s="627"/>
      <c r="NHA223" s="627"/>
      <c r="NHB223" s="627"/>
      <c r="NHC223" s="627"/>
      <c r="NHD223" s="627"/>
      <c r="NHE223" s="627"/>
      <c r="NHF223" s="627"/>
      <c r="NHG223" s="627"/>
      <c r="NHH223" s="627"/>
      <c r="NHI223" s="627"/>
      <c r="NHJ223" s="627"/>
      <c r="NHK223" s="627"/>
      <c r="NHL223" s="627"/>
      <c r="NHM223" s="627"/>
      <c r="NHN223" s="627"/>
      <c r="NHO223" s="627"/>
      <c r="NHP223" s="627"/>
      <c r="NHQ223" s="627"/>
      <c r="NHR223" s="627"/>
      <c r="NHS223" s="627"/>
      <c r="NHT223" s="627"/>
      <c r="NHU223" s="627"/>
      <c r="NHV223" s="627"/>
      <c r="NHW223" s="627"/>
      <c r="NHX223" s="627"/>
      <c r="NHY223" s="627"/>
      <c r="NHZ223" s="627"/>
      <c r="NIA223" s="627"/>
      <c r="NIB223" s="627"/>
      <c r="NIC223" s="627"/>
      <c r="NID223" s="627"/>
      <c r="NIE223" s="627"/>
      <c r="NIF223" s="627"/>
      <c r="NIG223" s="627"/>
      <c r="NIH223" s="627"/>
      <c r="NII223" s="627"/>
      <c r="NIJ223" s="627"/>
      <c r="NIK223" s="627"/>
      <c r="NIL223" s="627"/>
      <c r="NIM223" s="627"/>
      <c r="NIN223" s="627"/>
      <c r="NIO223" s="627"/>
      <c r="NIP223" s="627"/>
      <c r="NIQ223" s="627"/>
      <c r="NIR223" s="627"/>
      <c r="NIS223" s="627"/>
      <c r="NIT223" s="627"/>
      <c r="NIU223" s="627"/>
      <c r="NIV223" s="627"/>
      <c r="NIW223" s="627"/>
      <c r="NIX223" s="627"/>
      <c r="NIY223" s="627"/>
      <c r="NIZ223" s="627"/>
      <c r="NJA223" s="627"/>
      <c r="NJB223" s="627"/>
      <c r="NJC223" s="627"/>
      <c r="NJD223" s="627"/>
      <c r="NJE223" s="627"/>
      <c r="NJF223" s="627"/>
      <c r="NJG223" s="627"/>
      <c r="NJH223" s="627"/>
      <c r="NJI223" s="627"/>
      <c r="NJJ223" s="627"/>
      <c r="NJK223" s="627"/>
      <c r="NJL223" s="627"/>
      <c r="NJM223" s="627"/>
      <c r="NJN223" s="627"/>
      <c r="NJO223" s="627"/>
      <c r="NJP223" s="627"/>
      <c r="NJQ223" s="627"/>
      <c r="NJR223" s="627"/>
      <c r="NJS223" s="627"/>
      <c r="NJT223" s="627"/>
      <c r="NJU223" s="627"/>
      <c r="NJV223" s="627"/>
      <c r="NJW223" s="627"/>
      <c r="NJX223" s="627"/>
      <c r="NJY223" s="627"/>
      <c r="NJZ223" s="627"/>
      <c r="NKA223" s="627"/>
      <c r="NKB223" s="627"/>
      <c r="NKC223" s="627"/>
      <c r="NKD223" s="627"/>
      <c r="NKE223" s="627"/>
      <c r="NKF223" s="627"/>
      <c r="NKG223" s="627"/>
      <c r="NKH223" s="627"/>
      <c r="NKI223" s="627"/>
      <c r="NKJ223" s="627"/>
      <c r="NKK223" s="627"/>
      <c r="NKL223" s="627"/>
      <c r="NKM223" s="627"/>
      <c r="NKN223" s="627"/>
      <c r="NKO223" s="627"/>
      <c r="NKP223" s="627"/>
      <c r="NKQ223" s="627"/>
      <c r="NKR223" s="627"/>
      <c r="NKS223" s="627"/>
      <c r="NKT223" s="627"/>
      <c r="NKU223" s="627"/>
      <c r="NKV223" s="627"/>
      <c r="NKW223" s="627"/>
      <c r="NKX223" s="627"/>
      <c r="NKY223" s="627"/>
      <c r="NKZ223" s="627"/>
      <c r="NLA223" s="627"/>
      <c r="NLB223" s="627"/>
      <c r="NLC223" s="627"/>
      <c r="NLD223" s="627"/>
      <c r="NLE223" s="627"/>
      <c r="NLF223" s="627"/>
      <c r="NLG223" s="627"/>
      <c r="NLH223" s="627"/>
      <c r="NLI223" s="627"/>
      <c r="NLJ223" s="627"/>
      <c r="NLK223" s="627"/>
      <c r="NLL223" s="627"/>
      <c r="NLM223" s="627"/>
      <c r="NLN223" s="627"/>
      <c r="NLO223" s="627"/>
      <c r="NLP223" s="627"/>
      <c r="NLQ223" s="627"/>
      <c r="NLR223" s="627"/>
      <c r="NLS223" s="627"/>
      <c r="NLT223" s="627"/>
      <c r="NLU223" s="627"/>
      <c r="NLV223" s="627"/>
      <c r="NLW223" s="627"/>
      <c r="NLX223" s="627"/>
      <c r="NLY223" s="627"/>
      <c r="NLZ223" s="627"/>
      <c r="NMA223" s="627"/>
      <c r="NMB223" s="627"/>
      <c r="NMC223" s="627"/>
      <c r="NMD223" s="627"/>
      <c r="NME223" s="627"/>
      <c r="NMF223" s="627"/>
      <c r="NMG223" s="627"/>
      <c r="NMH223" s="627"/>
      <c r="NMI223" s="627"/>
      <c r="NMJ223" s="627"/>
      <c r="NMK223" s="627"/>
      <c r="NML223" s="627"/>
      <c r="NMM223" s="627"/>
      <c r="NMN223" s="627"/>
      <c r="NMO223" s="627"/>
      <c r="NMP223" s="627"/>
      <c r="NMQ223" s="627"/>
      <c r="NMR223" s="627"/>
      <c r="NMS223" s="627"/>
      <c r="NMT223" s="627"/>
      <c r="NMU223" s="627"/>
      <c r="NMV223" s="627"/>
      <c r="NMW223" s="627"/>
      <c r="NMX223" s="627"/>
      <c r="NMY223" s="627"/>
      <c r="NMZ223" s="627"/>
      <c r="NNA223" s="627"/>
      <c r="NNB223" s="627"/>
      <c r="NNC223" s="627"/>
      <c r="NND223" s="627"/>
      <c r="NNE223" s="627"/>
      <c r="NNF223" s="627"/>
      <c r="NNG223" s="627"/>
      <c r="NNH223" s="627"/>
      <c r="NNI223" s="627"/>
      <c r="NNJ223" s="627"/>
      <c r="NNK223" s="627"/>
      <c r="NNL223" s="627"/>
      <c r="NNM223" s="627"/>
      <c r="NNN223" s="627"/>
      <c r="NNO223" s="627"/>
      <c r="NNP223" s="627"/>
      <c r="NNQ223" s="627"/>
      <c r="NNR223" s="627"/>
      <c r="NNS223" s="627"/>
      <c r="NNT223" s="627"/>
      <c r="NNU223" s="627"/>
      <c r="NNV223" s="627"/>
      <c r="NNW223" s="627"/>
      <c r="NNX223" s="627"/>
      <c r="NNY223" s="627"/>
      <c r="NNZ223" s="627"/>
      <c r="NOA223" s="627"/>
      <c r="NOB223" s="627"/>
      <c r="NOC223" s="627"/>
      <c r="NOD223" s="627"/>
      <c r="NOE223" s="627"/>
      <c r="NOF223" s="627"/>
      <c r="NOG223" s="627"/>
      <c r="NOH223" s="627"/>
      <c r="NOI223" s="627"/>
      <c r="NOJ223" s="627"/>
      <c r="NOK223" s="627"/>
      <c r="NOL223" s="627"/>
      <c r="NOM223" s="627"/>
      <c r="NON223" s="627"/>
      <c r="NOO223" s="627"/>
      <c r="NOP223" s="627"/>
      <c r="NOQ223" s="627"/>
      <c r="NOR223" s="627"/>
      <c r="NOS223" s="627"/>
      <c r="NOT223" s="627"/>
      <c r="NOU223" s="627"/>
      <c r="NOV223" s="627"/>
      <c r="NOW223" s="627"/>
      <c r="NOX223" s="627"/>
      <c r="NOY223" s="627"/>
      <c r="NOZ223" s="627"/>
      <c r="NPA223" s="627"/>
      <c r="NPB223" s="627"/>
      <c r="NPC223" s="627"/>
      <c r="NPD223" s="627"/>
      <c r="NPE223" s="627"/>
      <c r="NPF223" s="627"/>
      <c r="NPG223" s="627"/>
      <c r="NPH223" s="627"/>
      <c r="NPI223" s="627"/>
      <c r="NPJ223" s="627"/>
      <c r="NPK223" s="627"/>
      <c r="NPL223" s="627"/>
      <c r="NPM223" s="627"/>
      <c r="NPN223" s="627"/>
      <c r="NPO223" s="627"/>
      <c r="NPP223" s="627"/>
      <c r="NPQ223" s="627"/>
      <c r="NPR223" s="627"/>
      <c r="NPS223" s="627"/>
      <c r="NPT223" s="627"/>
      <c r="NPU223" s="627"/>
      <c r="NPV223" s="627"/>
      <c r="NPW223" s="627"/>
      <c r="NPX223" s="627"/>
      <c r="NPY223" s="627"/>
      <c r="NPZ223" s="627"/>
      <c r="NQA223" s="627"/>
      <c r="NQB223" s="627"/>
      <c r="NQC223" s="627"/>
      <c r="NQD223" s="627"/>
      <c r="NQE223" s="627"/>
      <c r="NQF223" s="627"/>
      <c r="NQG223" s="627"/>
      <c r="NQH223" s="627"/>
      <c r="NQI223" s="627"/>
      <c r="NQJ223" s="627"/>
      <c r="NQK223" s="627"/>
      <c r="NQL223" s="627"/>
      <c r="NQM223" s="627"/>
      <c r="NQN223" s="627"/>
      <c r="NQO223" s="627"/>
      <c r="NQP223" s="627"/>
      <c r="NQQ223" s="627"/>
      <c r="NQR223" s="627"/>
      <c r="NQS223" s="627"/>
      <c r="NQT223" s="627"/>
      <c r="NQU223" s="627"/>
      <c r="NQV223" s="627"/>
      <c r="NQW223" s="627"/>
      <c r="NQX223" s="627"/>
      <c r="NQY223" s="627"/>
      <c r="NQZ223" s="627"/>
      <c r="NRA223" s="627"/>
      <c r="NRB223" s="627"/>
      <c r="NRC223" s="627"/>
      <c r="NRD223" s="627"/>
      <c r="NRE223" s="627"/>
      <c r="NRF223" s="627"/>
      <c r="NRG223" s="627"/>
      <c r="NRH223" s="627"/>
      <c r="NRI223" s="627"/>
      <c r="NRJ223" s="627"/>
      <c r="NRK223" s="627"/>
      <c r="NRL223" s="627"/>
      <c r="NRM223" s="627"/>
      <c r="NRN223" s="627"/>
      <c r="NRO223" s="627"/>
      <c r="NRP223" s="627"/>
      <c r="NRQ223" s="627"/>
      <c r="NRR223" s="627"/>
      <c r="NRS223" s="627"/>
      <c r="NRT223" s="627"/>
      <c r="NRU223" s="627"/>
      <c r="NRV223" s="627"/>
      <c r="NRW223" s="627"/>
      <c r="NRX223" s="627"/>
      <c r="NRY223" s="627"/>
      <c r="NRZ223" s="627"/>
      <c r="NSA223" s="627"/>
      <c r="NSB223" s="627"/>
      <c r="NSC223" s="627"/>
      <c r="NSD223" s="627"/>
      <c r="NSE223" s="627"/>
      <c r="NSF223" s="627"/>
      <c r="NSG223" s="627"/>
      <c r="NSH223" s="627"/>
      <c r="NSI223" s="627"/>
      <c r="NSJ223" s="627"/>
      <c r="NSK223" s="627"/>
      <c r="NSL223" s="627"/>
      <c r="NSM223" s="627"/>
      <c r="NSN223" s="627"/>
      <c r="NSO223" s="627"/>
      <c r="NSP223" s="627"/>
      <c r="NSQ223" s="627"/>
      <c r="NSR223" s="627"/>
      <c r="NSS223" s="627"/>
      <c r="NST223" s="627"/>
      <c r="NSU223" s="627"/>
      <c r="NSV223" s="627"/>
      <c r="NSW223" s="627"/>
      <c r="NSX223" s="627"/>
      <c r="NSY223" s="627"/>
      <c r="NSZ223" s="627"/>
      <c r="NTA223" s="627"/>
      <c r="NTB223" s="627"/>
      <c r="NTC223" s="627"/>
      <c r="NTD223" s="627"/>
      <c r="NTE223" s="627"/>
      <c r="NTF223" s="627"/>
      <c r="NTG223" s="627"/>
      <c r="NTH223" s="627"/>
      <c r="NTI223" s="627"/>
      <c r="NTJ223" s="627"/>
      <c r="NTK223" s="627"/>
      <c r="NTL223" s="627"/>
      <c r="NTM223" s="627"/>
      <c r="NTN223" s="627"/>
      <c r="NTO223" s="627"/>
      <c r="NTP223" s="627"/>
      <c r="NTQ223" s="627"/>
      <c r="NTR223" s="627"/>
      <c r="NTS223" s="627"/>
      <c r="NTT223" s="627"/>
      <c r="NTU223" s="627"/>
      <c r="NTV223" s="627"/>
      <c r="NTW223" s="627"/>
      <c r="NTX223" s="627"/>
      <c r="NTY223" s="627"/>
      <c r="NTZ223" s="627"/>
      <c r="NUA223" s="627"/>
      <c r="NUB223" s="627"/>
      <c r="NUC223" s="627"/>
      <c r="NUD223" s="627"/>
      <c r="NUE223" s="627"/>
      <c r="NUF223" s="627"/>
      <c r="NUG223" s="627"/>
      <c r="NUH223" s="627"/>
      <c r="NUI223" s="627"/>
      <c r="NUJ223" s="627"/>
      <c r="NUK223" s="627"/>
      <c r="NUL223" s="627"/>
      <c r="NUM223" s="627"/>
      <c r="NUN223" s="627"/>
      <c r="NUO223" s="627"/>
      <c r="NUP223" s="627"/>
      <c r="NUQ223" s="627"/>
      <c r="NUR223" s="627"/>
      <c r="NUS223" s="627"/>
      <c r="NUT223" s="627"/>
      <c r="NUU223" s="627"/>
      <c r="NUV223" s="627"/>
      <c r="NUW223" s="627"/>
      <c r="NUX223" s="627"/>
      <c r="NUY223" s="627"/>
      <c r="NUZ223" s="627"/>
      <c r="NVA223" s="627"/>
      <c r="NVB223" s="627"/>
      <c r="NVC223" s="627"/>
      <c r="NVD223" s="627"/>
      <c r="NVE223" s="627"/>
      <c r="NVF223" s="627"/>
      <c r="NVG223" s="627"/>
      <c r="NVH223" s="627"/>
      <c r="NVI223" s="627"/>
      <c r="NVJ223" s="627"/>
      <c r="NVK223" s="627"/>
      <c r="NVL223" s="627"/>
      <c r="NVM223" s="627"/>
      <c r="NVN223" s="627"/>
      <c r="NVO223" s="627"/>
      <c r="NVP223" s="627"/>
      <c r="NVQ223" s="627"/>
      <c r="NVR223" s="627"/>
      <c r="NVS223" s="627"/>
      <c r="NVT223" s="627"/>
      <c r="NVU223" s="627"/>
      <c r="NVV223" s="627"/>
      <c r="NVW223" s="627"/>
      <c r="NVX223" s="627"/>
      <c r="NVY223" s="627"/>
      <c r="NVZ223" s="627"/>
      <c r="NWA223" s="627"/>
      <c r="NWB223" s="627"/>
      <c r="NWC223" s="627"/>
      <c r="NWD223" s="627"/>
      <c r="NWE223" s="627"/>
      <c r="NWF223" s="627"/>
      <c r="NWG223" s="627"/>
      <c r="NWH223" s="627"/>
      <c r="NWI223" s="627"/>
      <c r="NWJ223" s="627"/>
      <c r="NWK223" s="627"/>
      <c r="NWL223" s="627"/>
      <c r="NWM223" s="627"/>
      <c r="NWN223" s="627"/>
      <c r="NWO223" s="627"/>
      <c r="NWP223" s="627"/>
      <c r="NWQ223" s="627"/>
      <c r="NWR223" s="627"/>
      <c r="NWS223" s="627"/>
      <c r="NWT223" s="627"/>
      <c r="NWU223" s="627"/>
      <c r="NWV223" s="627"/>
      <c r="NWW223" s="627"/>
      <c r="NWX223" s="627"/>
      <c r="NWY223" s="627"/>
      <c r="NWZ223" s="627"/>
      <c r="NXA223" s="627"/>
      <c r="NXB223" s="627"/>
      <c r="NXC223" s="627"/>
      <c r="NXD223" s="627"/>
      <c r="NXE223" s="627"/>
      <c r="NXF223" s="627"/>
      <c r="NXG223" s="627"/>
      <c r="NXH223" s="627"/>
      <c r="NXI223" s="627"/>
      <c r="NXJ223" s="627"/>
      <c r="NXK223" s="627"/>
      <c r="NXL223" s="627"/>
      <c r="NXM223" s="627"/>
      <c r="NXN223" s="627"/>
      <c r="NXO223" s="627"/>
      <c r="NXP223" s="627"/>
      <c r="NXQ223" s="627"/>
      <c r="NXR223" s="627"/>
      <c r="NXS223" s="627"/>
      <c r="NXT223" s="627"/>
      <c r="NXU223" s="627"/>
      <c r="NXV223" s="627"/>
      <c r="NXW223" s="627"/>
      <c r="NXX223" s="627"/>
      <c r="NXY223" s="627"/>
      <c r="NXZ223" s="627"/>
      <c r="NYA223" s="627"/>
      <c r="NYB223" s="627"/>
      <c r="NYC223" s="627"/>
      <c r="NYD223" s="627"/>
      <c r="NYE223" s="627"/>
      <c r="NYF223" s="627"/>
      <c r="NYG223" s="627"/>
      <c r="NYH223" s="627"/>
      <c r="NYI223" s="627"/>
      <c r="NYJ223" s="627"/>
      <c r="NYK223" s="627"/>
      <c r="NYL223" s="627"/>
      <c r="NYM223" s="627"/>
      <c r="NYN223" s="627"/>
      <c r="NYO223" s="627"/>
      <c r="NYP223" s="627"/>
      <c r="NYQ223" s="627"/>
      <c r="NYR223" s="627"/>
      <c r="NYS223" s="627"/>
      <c r="NYT223" s="627"/>
      <c r="NYU223" s="627"/>
      <c r="NYV223" s="627"/>
      <c r="NYW223" s="627"/>
      <c r="NYX223" s="627"/>
      <c r="NYY223" s="627"/>
      <c r="NYZ223" s="627"/>
      <c r="NZA223" s="627"/>
      <c r="NZB223" s="627"/>
      <c r="NZC223" s="627"/>
      <c r="NZD223" s="627"/>
      <c r="NZE223" s="627"/>
      <c r="NZF223" s="627"/>
      <c r="NZG223" s="627"/>
      <c r="NZH223" s="627"/>
      <c r="NZI223" s="627"/>
      <c r="NZJ223" s="627"/>
      <c r="NZK223" s="627"/>
      <c r="NZL223" s="627"/>
      <c r="NZM223" s="627"/>
      <c r="NZN223" s="627"/>
      <c r="NZO223" s="627"/>
      <c r="NZP223" s="627"/>
      <c r="NZQ223" s="627"/>
      <c r="NZR223" s="627"/>
      <c r="NZS223" s="627"/>
      <c r="NZT223" s="627"/>
      <c r="NZU223" s="627"/>
      <c r="NZV223" s="627"/>
      <c r="NZW223" s="627"/>
      <c r="NZX223" s="627"/>
      <c r="NZY223" s="627"/>
      <c r="NZZ223" s="627"/>
      <c r="OAA223" s="627"/>
      <c r="OAB223" s="627"/>
      <c r="OAC223" s="627"/>
      <c r="OAD223" s="627"/>
      <c r="OAE223" s="627"/>
      <c r="OAF223" s="627"/>
      <c r="OAG223" s="627"/>
      <c r="OAH223" s="627"/>
      <c r="OAI223" s="627"/>
      <c r="OAJ223" s="627"/>
      <c r="OAK223" s="627"/>
      <c r="OAL223" s="627"/>
      <c r="OAM223" s="627"/>
      <c r="OAN223" s="627"/>
      <c r="OAO223" s="627"/>
      <c r="OAP223" s="627"/>
      <c r="OAQ223" s="627"/>
      <c r="OAR223" s="627"/>
      <c r="OAS223" s="627"/>
      <c r="OAT223" s="627"/>
      <c r="OAU223" s="627"/>
      <c r="OAV223" s="627"/>
      <c r="OAW223" s="627"/>
      <c r="OAX223" s="627"/>
      <c r="OAY223" s="627"/>
      <c r="OAZ223" s="627"/>
      <c r="OBA223" s="627"/>
      <c r="OBB223" s="627"/>
      <c r="OBC223" s="627"/>
      <c r="OBD223" s="627"/>
      <c r="OBE223" s="627"/>
      <c r="OBF223" s="627"/>
      <c r="OBG223" s="627"/>
      <c r="OBH223" s="627"/>
      <c r="OBI223" s="627"/>
      <c r="OBJ223" s="627"/>
      <c r="OBK223" s="627"/>
      <c r="OBL223" s="627"/>
      <c r="OBM223" s="627"/>
      <c r="OBN223" s="627"/>
      <c r="OBO223" s="627"/>
      <c r="OBP223" s="627"/>
      <c r="OBQ223" s="627"/>
      <c r="OBR223" s="627"/>
      <c r="OBS223" s="627"/>
      <c r="OBT223" s="627"/>
      <c r="OBU223" s="627"/>
      <c r="OBV223" s="627"/>
      <c r="OBW223" s="627"/>
      <c r="OBX223" s="627"/>
      <c r="OBY223" s="627"/>
      <c r="OBZ223" s="627"/>
      <c r="OCA223" s="627"/>
      <c r="OCB223" s="627"/>
      <c r="OCC223" s="627"/>
      <c r="OCD223" s="627"/>
      <c r="OCE223" s="627"/>
      <c r="OCF223" s="627"/>
      <c r="OCG223" s="627"/>
      <c r="OCH223" s="627"/>
      <c r="OCI223" s="627"/>
      <c r="OCJ223" s="627"/>
      <c r="OCK223" s="627"/>
      <c r="OCL223" s="627"/>
      <c r="OCM223" s="627"/>
      <c r="OCN223" s="627"/>
      <c r="OCO223" s="627"/>
      <c r="OCP223" s="627"/>
      <c r="OCQ223" s="627"/>
      <c r="OCR223" s="627"/>
      <c r="OCS223" s="627"/>
      <c r="OCT223" s="627"/>
      <c r="OCU223" s="627"/>
      <c r="OCV223" s="627"/>
      <c r="OCW223" s="627"/>
      <c r="OCX223" s="627"/>
      <c r="OCY223" s="627"/>
      <c r="OCZ223" s="627"/>
      <c r="ODA223" s="627"/>
      <c r="ODB223" s="627"/>
      <c r="ODC223" s="627"/>
      <c r="ODD223" s="627"/>
      <c r="ODE223" s="627"/>
      <c r="ODF223" s="627"/>
      <c r="ODG223" s="627"/>
      <c r="ODH223" s="627"/>
      <c r="ODI223" s="627"/>
      <c r="ODJ223" s="627"/>
      <c r="ODK223" s="627"/>
      <c r="ODL223" s="627"/>
      <c r="ODM223" s="627"/>
      <c r="ODN223" s="627"/>
      <c r="ODO223" s="627"/>
      <c r="ODP223" s="627"/>
      <c r="ODQ223" s="627"/>
      <c r="ODR223" s="627"/>
      <c r="ODS223" s="627"/>
      <c r="ODT223" s="627"/>
      <c r="ODU223" s="627"/>
      <c r="ODV223" s="627"/>
      <c r="ODW223" s="627"/>
      <c r="ODX223" s="627"/>
      <c r="ODY223" s="627"/>
      <c r="ODZ223" s="627"/>
      <c r="OEA223" s="627"/>
      <c r="OEB223" s="627"/>
      <c r="OEC223" s="627"/>
      <c r="OED223" s="627"/>
      <c r="OEE223" s="627"/>
      <c r="OEF223" s="627"/>
      <c r="OEG223" s="627"/>
      <c r="OEH223" s="627"/>
      <c r="OEI223" s="627"/>
      <c r="OEJ223" s="627"/>
      <c r="OEK223" s="627"/>
      <c r="OEL223" s="627"/>
      <c r="OEM223" s="627"/>
      <c r="OEN223" s="627"/>
      <c r="OEO223" s="627"/>
      <c r="OEP223" s="627"/>
      <c r="OEQ223" s="627"/>
      <c r="OER223" s="627"/>
      <c r="OES223" s="627"/>
      <c r="OET223" s="627"/>
      <c r="OEU223" s="627"/>
      <c r="OEV223" s="627"/>
      <c r="OEW223" s="627"/>
      <c r="OEX223" s="627"/>
      <c r="OEY223" s="627"/>
      <c r="OEZ223" s="627"/>
      <c r="OFA223" s="627"/>
      <c r="OFB223" s="627"/>
      <c r="OFC223" s="627"/>
      <c r="OFD223" s="627"/>
      <c r="OFE223" s="627"/>
      <c r="OFF223" s="627"/>
      <c r="OFG223" s="627"/>
      <c r="OFH223" s="627"/>
      <c r="OFI223" s="627"/>
      <c r="OFJ223" s="627"/>
      <c r="OFK223" s="627"/>
      <c r="OFL223" s="627"/>
      <c r="OFM223" s="627"/>
      <c r="OFN223" s="627"/>
      <c r="OFO223" s="627"/>
      <c r="OFP223" s="627"/>
      <c r="OFQ223" s="627"/>
      <c r="OFR223" s="627"/>
      <c r="OFS223" s="627"/>
      <c r="OFT223" s="627"/>
      <c r="OFU223" s="627"/>
      <c r="OFV223" s="627"/>
      <c r="OFW223" s="627"/>
      <c r="OFX223" s="627"/>
      <c r="OFY223" s="627"/>
      <c r="OFZ223" s="627"/>
      <c r="OGA223" s="627"/>
      <c r="OGB223" s="627"/>
      <c r="OGC223" s="627"/>
      <c r="OGD223" s="627"/>
      <c r="OGE223" s="627"/>
      <c r="OGF223" s="627"/>
      <c r="OGG223" s="627"/>
      <c r="OGH223" s="627"/>
      <c r="OGI223" s="627"/>
      <c r="OGJ223" s="627"/>
      <c r="OGK223" s="627"/>
      <c r="OGL223" s="627"/>
      <c r="OGM223" s="627"/>
      <c r="OGN223" s="627"/>
      <c r="OGO223" s="627"/>
      <c r="OGP223" s="627"/>
      <c r="OGQ223" s="627"/>
      <c r="OGR223" s="627"/>
      <c r="OGS223" s="627"/>
      <c r="OGT223" s="627"/>
      <c r="OGU223" s="627"/>
      <c r="OGV223" s="627"/>
      <c r="OGW223" s="627"/>
      <c r="OGX223" s="627"/>
      <c r="OGY223" s="627"/>
      <c r="OGZ223" s="627"/>
      <c r="OHA223" s="627"/>
      <c r="OHB223" s="627"/>
      <c r="OHC223" s="627"/>
      <c r="OHD223" s="627"/>
      <c r="OHE223" s="627"/>
      <c r="OHF223" s="627"/>
      <c r="OHG223" s="627"/>
      <c r="OHH223" s="627"/>
      <c r="OHI223" s="627"/>
      <c r="OHJ223" s="627"/>
      <c r="OHK223" s="627"/>
      <c r="OHL223" s="627"/>
      <c r="OHM223" s="627"/>
      <c r="OHN223" s="627"/>
      <c r="OHO223" s="627"/>
      <c r="OHP223" s="627"/>
      <c r="OHQ223" s="627"/>
      <c r="OHR223" s="627"/>
      <c r="OHS223" s="627"/>
      <c r="OHT223" s="627"/>
      <c r="OHU223" s="627"/>
      <c r="OHV223" s="627"/>
      <c r="OHW223" s="627"/>
      <c r="OHX223" s="627"/>
      <c r="OHY223" s="627"/>
      <c r="OHZ223" s="627"/>
      <c r="OIA223" s="627"/>
      <c r="OIB223" s="627"/>
      <c r="OIC223" s="627"/>
      <c r="OID223" s="627"/>
      <c r="OIE223" s="627"/>
      <c r="OIF223" s="627"/>
      <c r="OIG223" s="627"/>
      <c r="OIH223" s="627"/>
      <c r="OII223" s="627"/>
      <c r="OIJ223" s="627"/>
      <c r="OIK223" s="627"/>
      <c r="OIL223" s="627"/>
      <c r="OIM223" s="627"/>
      <c r="OIN223" s="627"/>
      <c r="OIO223" s="627"/>
      <c r="OIP223" s="627"/>
      <c r="OIQ223" s="627"/>
      <c r="OIR223" s="627"/>
      <c r="OIS223" s="627"/>
      <c r="OIT223" s="627"/>
      <c r="OIU223" s="627"/>
      <c r="OIV223" s="627"/>
      <c r="OIW223" s="627"/>
      <c r="OIX223" s="627"/>
      <c r="OIY223" s="627"/>
      <c r="OIZ223" s="627"/>
      <c r="OJA223" s="627"/>
      <c r="OJB223" s="627"/>
      <c r="OJC223" s="627"/>
      <c r="OJD223" s="627"/>
      <c r="OJE223" s="627"/>
      <c r="OJF223" s="627"/>
      <c r="OJG223" s="627"/>
      <c r="OJH223" s="627"/>
      <c r="OJI223" s="627"/>
      <c r="OJJ223" s="627"/>
      <c r="OJK223" s="627"/>
      <c r="OJL223" s="627"/>
      <c r="OJM223" s="627"/>
      <c r="OJN223" s="627"/>
      <c r="OJO223" s="627"/>
      <c r="OJP223" s="627"/>
      <c r="OJQ223" s="627"/>
      <c r="OJR223" s="627"/>
      <c r="OJS223" s="627"/>
      <c r="OJT223" s="627"/>
      <c r="OJU223" s="627"/>
      <c r="OJV223" s="627"/>
      <c r="OJW223" s="627"/>
      <c r="OJX223" s="627"/>
      <c r="OJY223" s="627"/>
      <c r="OJZ223" s="627"/>
      <c r="OKA223" s="627"/>
      <c r="OKB223" s="627"/>
      <c r="OKC223" s="627"/>
      <c r="OKD223" s="627"/>
      <c r="OKE223" s="627"/>
      <c r="OKF223" s="627"/>
      <c r="OKG223" s="627"/>
      <c r="OKH223" s="627"/>
      <c r="OKI223" s="627"/>
      <c r="OKJ223" s="627"/>
      <c r="OKK223" s="627"/>
      <c r="OKL223" s="627"/>
      <c r="OKM223" s="627"/>
      <c r="OKN223" s="627"/>
      <c r="OKO223" s="627"/>
      <c r="OKP223" s="627"/>
      <c r="OKQ223" s="627"/>
      <c r="OKR223" s="627"/>
      <c r="OKS223" s="627"/>
      <c r="OKT223" s="627"/>
      <c r="OKU223" s="627"/>
      <c r="OKV223" s="627"/>
      <c r="OKW223" s="627"/>
      <c r="OKX223" s="627"/>
      <c r="OKY223" s="627"/>
      <c r="OKZ223" s="627"/>
      <c r="OLA223" s="627"/>
      <c r="OLB223" s="627"/>
      <c r="OLC223" s="627"/>
      <c r="OLD223" s="627"/>
      <c r="OLE223" s="627"/>
      <c r="OLF223" s="627"/>
      <c r="OLG223" s="627"/>
      <c r="OLH223" s="627"/>
      <c r="OLI223" s="627"/>
      <c r="OLJ223" s="627"/>
      <c r="OLK223" s="627"/>
      <c r="OLL223" s="627"/>
      <c r="OLM223" s="627"/>
      <c r="OLN223" s="627"/>
      <c r="OLO223" s="627"/>
      <c r="OLP223" s="627"/>
      <c r="OLQ223" s="627"/>
      <c r="OLR223" s="627"/>
      <c r="OLS223" s="627"/>
      <c r="OLT223" s="627"/>
      <c r="OLU223" s="627"/>
      <c r="OLV223" s="627"/>
      <c r="OLW223" s="627"/>
      <c r="OLX223" s="627"/>
      <c r="OLY223" s="627"/>
      <c r="OLZ223" s="627"/>
      <c r="OMA223" s="627"/>
      <c r="OMB223" s="627"/>
      <c r="OMC223" s="627"/>
      <c r="OMD223" s="627"/>
      <c r="OME223" s="627"/>
      <c r="OMF223" s="627"/>
      <c r="OMG223" s="627"/>
      <c r="OMH223" s="627"/>
      <c r="OMI223" s="627"/>
      <c r="OMJ223" s="627"/>
      <c r="OMK223" s="627"/>
      <c r="OML223" s="627"/>
      <c r="OMM223" s="627"/>
      <c r="OMN223" s="627"/>
      <c r="OMO223" s="627"/>
      <c r="OMP223" s="627"/>
      <c r="OMQ223" s="627"/>
      <c r="OMR223" s="627"/>
      <c r="OMS223" s="627"/>
      <c r="OMT223" s="627"/>
      <c r="OMU223" s="627"/>
      <c r="OMV223" s="627"/>
      <c r="OMW223" s="627"/>
      <c r="OMX223" s="627"/>
      <c r="OMY223" s="627"/>
      <c r="OMZ223" s="627"/>
      <c r="ONA223" s="627"/>
      <c r="ONB223" s="627"/>
      <c r="ONC223" s="627"/>
      <c r="OND223" s="627"/>
      <c r="ONE223" s="627"/>
      <c r="ONF223" s="627"/>
      <c r="ONG223" s="627"/>
      <c r="ONH223" s="627"/>
      <c r="ONI223" s="627"/>
      <c r="ONJ223" s="627"/>
      <c r="ONK223" s="627"/>
      <c r="ONL223" s="627"/>
      <c r="ONM223" s="627"/>
      <c r="ONN223" s="627"/>
      <c r="ONO223" s="627"/>
      <c r="ONP223" s="627"/>
      <c r="ONQ223" s="627"/>
      <c r="ONR223" s="627"/>
      <c r="ONS223" s="627"/>
      <c r="ONT223" s="627"/>
      <c r="ONU223" s="627"/>
      <c r="ONV223" s="627"/>
      <c r="ONW223" s="627"/>
      <c r="ONX223" s="627"/>
      <c r="ONY223" s="627"/>
      <c r="ONZ223" s="627"/>
      <c r="OOA223" s="627"/>
      <c r="OOB223" s="627"/>
      <c r="OOC223" s="627"/>
      <c r="OOD223" s="627"/>
      <c r="OOE223" s="627"/>
      <c r="OOF223" s="627"/>
      <c r="OOG223" s="627"/>
      <c r="OOH223" s="627"/>
      <c r="OOI223" s="627"/>
      <c r="OOJ223" s="627"/>
      <c r="OOK223" s="627"/>
      <c r="OOL223" s="627"/>
      <c r="OOM223" s="627"/>
      <c r="OON223" s="627"/>
      <c r="OOO223" s="627"/>
      <c r="OOP223" s="627"/>
      <c r="OOQ223" s="627"/>
      <c r="OOR223" s="627"/>
      <c r="OOS223" s="627"/>
      <c r="OOT223" s="627"/>
      <c r="OOU223" s="627"/>
      <c r="OOV223" s="627"/>
      <c r="OOW223" s="627"/>
      <c r="OOX223" s="627"/>
      <c r="OOY223" s="627"/>
      <c r="OOZ223" s="627"/>
      <c r="OPA223" s="627"/>
      <c r="OPB223" s="627"/>
      <c r="OPC223" s="627"/>
      <c r="OPD223" s="627"/>
      <c r="OPE223" s="627"/>
      <c r="OPF223" s="627"/>
      <c r="OPG223" s="627"/>
      <c r="OPH223" s="627"/>
      <c r="OPI223" s="627"/>
      <c r="OPJ223" s="627"/>
      <c r="OPK223" s="627"/>
      <c r="OPL223" s="627"/>
      <c r="OPM223" s="627"/>
      <c r="OPN223" s="627"/>
      <c r="OPO223" s="627"/>
      <c r="OPP223" s="627"/>
      <c r="OPQ223" s="627"/>
      <c r="OPR223" s="627"/>
      <c r="OPS223" s="627"/>
      <c r="OPT223" s="627"/>
      <c r="OPU223" s="627"/>
      <c r="OPV223" s="627"/>
      <c r="OPW223" s="627"/>
      <c r="OPX223" s="627"/>
      <c r="OPY223" s="627"/>
      <c r="OPZ223" s="627"/>
      <c r="OQA223" s="627"/>
      <c r="OQB223" s="627"/>
      <c r="OQC223" s="627"/>
      <c r="OQD223" s="627"/>
      <c r="OQE223" s="627"/>
      <c r="OQF223" s="627"/>
      <c r="OQG223" s="627"/>
      <c r="OQH223" s="627"/>
      <c r="OQI223" s="627"/>
      <c r="OQJ223" s="627"/>
      <c r="OQK223" s="627"/>
      <c r="OQL223" s="627"/>
      <c r="OQM223" s="627"/>
      <c r="OQN223" s="627"/>
      <c r="OQO223" s="627"/>
      <c r="OQP223" s="627"/>
      <c r="OQQ223" s="627"/>
      <c r="OQR223" s="627"/>
      <c r="OQS223" s="627"/>
      <c r="OQT223" s="627"/>
      <c r="OQU223" s="627"/>
      <c r="OQV223" s="627"/>
      <c r="OQW223" s="627"/>
      <c r="OQX223" s="627"/>
      <c r="OQY223" s="627"/>
      <c r="OQZ223" s="627"/>
      <c r="ORA223" s="627"/>
      <c r="ORB223" s="627"/>
      <c r="ORC223" s="627"/>
      <c r="ORD223" s="627"/>
      <c r="ORE223" s="627"/>
      <c r="ORF223" s="627"/>
      <c r="ORG223" s="627"/>
      <c r="ORH223" s="627"/>
      <c r="ORI223" s="627"/>
      <c r="ORJ223" s="627"/>
      <c r="ORK223" s="627"/>
      <c r="ORL223" s="627"/>
      <c r="ORM223" s="627"/>
      <c r="ORN223" s="627"/>
      <c r="ORO223" s="627"/>
      <c r="ORP223" s="627"/>
      <c r="ORQ223" s="627"/>
      <c r="ORR223" s="627"/>
      <c r="ORS223" s="627"/>
      <c r="ORT223" s="627"/>
      <c r="ORU223" s="627"/>
      <c r="ORV223" s="627"/>
      <c r="ORW223" s="627"/>
      <c r="ORX223" s="627"/>
      <c r="ORY223" s="627"/>
      <c r="ORZ223" s="627"/>
      <c r="OSA223" s="627"/>
      <c r="OSB223" s="627"/>
      <c r="OSC223" s="627"/>
      <c r="OSD223" s="627"/>
      <c r="OSE223" s="627"/>
      <c r="OSF223" s="627"/>
      <c r="OSG223" s="627"/>
      <c r="OSH223" s="627"/>
      <c r="OSI223" s="627"/>
      <c r="OSJ223" s="627"/>
      <c r="OSK223" s="627"/>
      <c r="OSL223" s="627"/>
      <c r="OSM223" s="627"/>
      <c r="OSN223" s="627"/>
      <c r="OSO223" s="627"/>
      <c r="OSP223" s="627"/>
      <c r="OSQ223" s="627"/>
      <c r="OSR223" s="627"/>
      <c r="OSS223" s="627"/>
      <c r="OST223" s="627"/>
      <c r="OSU223" s="627"/>
      <c r="OSV223" s="627"/>
      <c r="OSW223" s="627"/>
      <c r="OSX223" s="627"/>
      <c r="OSY223" s="627"/>
      <c r="OSZ223" s="627"/>
      <c r="OTA223" s="627"/>
      <c r="OTB223" s="627"/>
      <c r="OTC223" s="627"/>
      <c r="OTD223" s="627"/>
      <c r="OTE223" s="627"/>
      <c r="OTF223" s="627"/>
      <c r="OTG223" s="627"/>
      <c r="OTH223" s="627"/>
      <c r="OTI223" s="627"/>
      <c r="OTJ223" s="627"/>
      <c r="OTK223" s="627"/>
      <c r="OTL223" s="627"/>
      <c r="OTM223" s="627"/>
      <c r="OTN223" s="627"/>
      <c r="OTO223" s="627"/>
      <c r="OTP223" s="627"/>
      <c r="OTQ223" s="627"/>
      <c r="OTR223" s="627"/>
      <c r="OTS223" s="627"/>
      <c r="OTT223" s="627"/>
      <c r="OTU223" s="627"/>
      <c r="OTV223" s="627"/>
      <c r="OTW223" s="627"/>
      <c r="OTX223" s="627"/>
      <c r="OTY223" s="627"/>
      <c r="OTZ223" s="627"/>
      <c r="OUA223" s="627"/>
      <c r="OUB223" s="627"/>
      <c r="OUC223" s="627"/>
      <c r="OUD223" s="627"/>
      <c r="OUE223" s="627"/>
      <c r="OUF223" s="627"/>
      <c r="OUG223" s="627"/>
      <c r="OUH223" s="627"/>
      <c r="OUI223" s="627"/>
      <c r="OUJ223" s="627"/>
      <c r="OUK223" s="627"/>
      <c r="OUL223" s="627"/>
      <c r="OUM223" s="627"/>
      <c r="OUN223" s="627"/>
      <c r="OUO223" s="627"/>
      <c r="OUP223" s="627"/>
      <c r="OUQ223" s="627"/>
      <c r="OUR223" s="627"/>
      <c r="OUS223" s="627"/>
      <c r="OUT223" s="627"/>
      <c r="OUU223" s="627"/>
      <c r="OUV223" s="627"/>
      <c r="OUW223" s="627"/>
      <c r="OUX223" s="627"/>
      <c r="OUY223" s="627"/>
      <c r="OUZ223" s="627"/>
      <c r="OVA223" s="627"/>
      <c r="OVB223" s="627"/>
      <c r="OVC223" s="627"/>
      <c r="OVD223" s="627"/>
      <c r="OVE223" s="627"/>
      <c r="OVF223" s="627"/>
      <c r="OVG223" s="627"/>
      <c r="OVH223" s="627"/>
      <c r="OVI223" s="627"/>
      <c r="OVJ223" s="627"/>
      <c r="OVK223" s="627"/>
      <c r="OVL223" s="627"/>
      <c r="OVM223" s="627"/>
      <c r="OVN223" s="627"/>
      <c r="OVO223" s="627"/>
      <c r="OVP223" s="627"/>
      <c r="OVQ223" s="627"/>
      <c r="OVR223" s="627"/>
      <c r="OVS223" s="627"/>
      <c r="OVT223" s="627"/>
      <c r="OVU223" s="627"/>
      <c r="OVV223" s="627"/>
      <c r="OVW223" s="627"/>
      <c r="OVX223" s="627"/>
      <c r="OVY223" s="627"/>
      <c r="OVZ223" s="627"/>
      <c r="OWA223" s="627"/>
      <c r="OWB223" s="627"/>
      <c r="OWC223" s="627"/>
      <c r="OWD223" s="627"/>
      <c r="OWE223" s="627"/>
      <c r="OWF223" s="627"/>
      <c r="OWG223" s="627"/>
      <c r="OWH223" s="627"/>
      <c r="OWI223" s="627"/>
      <c r="OWJ223" s="627"/>
      <c r="OWK223" s="627"/>
      <c r="OWL223" s="627"/>
      <c r="OWM223" s="627"/>
      <c r="OWN223" s="627"/>
      <c r="OWO223" s="627"/>
      <c r="OWP223" s="627"/>
      <c r="OWQ223" s="627"/>
      <c r="OWR223" s="627"/>
      <c r="OWS223" s="627"/>
      <c r="OWT223" s="627"/>
      <c r="OWU223" s="627"/>
      <c r="OWV223" s="627"/>
      <c r="OWW223" s="627"/>
      <c r="OWX223" s="627"/>
      <c r="OWY223" s="627"/>
      <c r="OWZ223" s="627"/>
      <c r="OXA223" s="627"/>
      <c r="OXB223" s="627"/>
      <c r="OXC223" s="627"/>
      <c r="OXD223" s="627"/>
      <c r="OXE223" s="627"/>
      <c r="OXF223" s="627"/>
      <c r="OXG223" s="627"/>
      <c r="OXH223" s="627"/>
      <c r="OXI223" s="627"/>
      <c r="OXJ223" s="627"/>
      <c r="OXK223" s="627"/>
      <c r="OXL223" s="627"/>
      <c r="OXM223" s="627"/>
      <c r="OXN223" s="627"/>
      <c r="OXO223" s="627"/>
      <c r="OXP223" s="627"/>
      <c r="OXQ223" s="627"/>
      <c r="OXR223" s="627"/>
      <c r="OXS223" s="627"/>
      <c r="OXT223" s="627"/>
      <c r="OXU223" s="627"/>
      <c r="OXV223" s="627"/>
      <c r="OXW223" s="627"/>
      <c r="OXX223" s="627"/>
      <c r="OXY223" s="627"/>
      <c r="OXZ223" s="627"/>
      <c r="OYA223" s="627"/>
      <c r="OYB223" s="627"/>
      <c r="OYC223" s="627"/>
      <c r="OYD223" s="627"/>
      <c r="OYE223" s="627"/>
      <c r="OYF223" s="627"/>
      <c r="OYG223" s="627"/>
      <c r="OYH223" s="627"/>
      <c r="OYI223" s="627"/>
      <c r="OYJ223" s="627"/>
      <c r="OYK223" s="627"/>
      <c r="OYL223" s="627"/>
      <c r="OYM223" s="627"/>
      <c r="OYN223" s="627"/>
      <c r="OYO223" s="627"/>
      <c r="OYP223" s="627"/>
      <c r="OYQ223" s="627"/>
      <c r="OYR223" s="627"/>
      <c r="OYS223" s="627"/>
      <c r="OYT223" s="627"/>
      <c r="OYU223" s="627"/>
      <c r="OYV223" s="627"/>
      <c r="OYW223" s="627"/>
      <c r="OYX223" s="627"/>
      <c r="OYY223" s="627"/>
      <c r="OYZ223" s="627"/>
      <c r="OZA223" s="627"/>
      <c r="OZB223" s="627"/>
      <c r="OZC223" s="627"/>
      <c r="OZD223" s="627"/>
      <c r="OZE223" s="627"/>
      <c r="OZF223" s="627"/>
      <c r="OZG223" s="627"/>
      <c r="OZH223" s="627"/>
      <c r="OZI223" s="627"/>
      <c r="OZJ223" s="627"/>
      <c r="OZK223" s="627"/>
      <c r="OZL223" s="627"/>
      <c r="OZM223" s="627"/>
      <c r="OZN223" s="627"/>
      <c r="OZO223" s="627"/>
      <c r="OZP223" s="627"/>
      <c r="OZQ223" s="627"/>
      <c r="OZR223" s="627"/>
      <c r="OZS223" s="627"/>
      <c r="OZT223" s="627"/>
      <c r="OZU223" s="627"/>
      <c r="OZV223" s="627"/>
      <c r="OZW223" s="627"/>
      <c r="OZX223" s="627"/>
      <c r="OZY223" s="627"/>
      <c r="OZZ223" s="627"/>
      <c r="PAA223" s="627"/>
      <c r="PAB223" s="627"/>
      <c r="PAC223" s="627"/>
      <c r="PAD223" s="627"/>
      <c r="PAE223" s="627"/>
      <c r="PAF223" s="627"/>
      <c r="PAG223" s="627"/>
      <c r="PAH223" s="627"/>
      <c r="PAI223" s="627"/>
      <c r="PAJ223" s="627"/>
      <c r="PAK223" s="627"/>
      <c r="PAL223" s="627"/>
      <c r="PAM223" s="627"/>
      <c r="PAN223" s="627"/>
      <c r="PAO223" s="627"/>
      <c r="PAP223" s="627"/>
      <c r="PAQ223" s="627"/>
      <c r="PAR223" s="627"/>
      <c r="PAS223" s="627"/>
      <c r="PAT223" s="627"/>
      <c r="PAU223" s="627"/>
      <c r="PAV223" s="627"/>
      <c r="PAW223" s="627"/>
      <c r="PAX223" s="627"/>
      <c r="PAY223" s="627"/>
      <c r="PAZ223" s="627"/>
      <c r="PBA223" s="627"/>
      <c r="PBB223" s="627"/>
      <c r="PBC223" s="627"/>
      <c r="PBD223" s="627"/>
      <c r="PBE223" s="627"/>
      <c r="PBF223" s="627"/>
      <c r="PBG223" s="627"/>
      <c r="PBH223" s="627"/>
      <c r="PBI223" s="627"/>
      <c r="PBJ223" s="627"/>
      <c r="PBK223" s="627"/>
      <c r="PBL223" s="627"/>
      <c r="PBM223" s="627"/>
      <c r="PBN223" s="627"/>
      <c r="PBO223" s="627"/>
      <c r="PBP223" s="627"/>
      <c r="PBQ223" s="627"/>
      <c r="PBR223" s="627"/>
      <c r="PBS223" s="627"/>
      <c r="PBT223" s="627"/>
      <c r="PBU223" s="627"/>
      <c r="PBV223" s="627"/>
      <c r="PBW223" s="627"/>
      <c r="PBX223" s="627"/>
      <c r="PBY223" s="627"/>
      <c r="PBZ223" s="627"/>
      <c r="PCA223" s="627"/>
      <c r="PCB223" s="627"/>
      <c r="PCC223" s="627"/>
      <c r="PCD223" s="627"/>
      <c r="PCE223" s="627"/>
      <c r="PCF223" s="627"/>
      <c r="PCG223" s="627"/>
      <c r="PCH223" s="627"/>
      <c r="PCI223" s="627"/>
      <c r="PCJ223" s="627"/>
      <c r="PCK223" s="627"/>
      <c r="PCL223" s="627"/>
      <c r="PCM223" s="627"/>
      <c r="PCN223" s="627"/>
      <c r="PCO223" s="627"/>
      <c r="PCP223" s="627"/>
      <c r="PCQ223" s="627"/>
      <c r="PCR223" s="627"/>
      <c r="PCS223" s="627"/>
      <c r="PCT223" s="627"/>
      <c r="PCU223" s="627"/>
      <c r="PCV223" s="627"/>
      <c r="PCW223" s="627"/>
      <c r="PCX223" s="627"/>
      <c r="PCY223" s="627"/>
      <c r="PCZ223" s="627"/>
      <c r="PDA223" s="627"/>
      <c r="PDB223" s="627"/>
      <c r="PDC223" s="627"/>
      <c r="PDD223" s="627"/>
      <c r="PDE223" s="627"/>
      <c r="PDF223" s="627"/>
      <c r="PDG223" s="627"/>
      <c r="PDH223" s="627"/>
      <c r="PDI223" s="627"/>
      <c r="PDJ223" s="627"/>
      <c r="PDK223" s="627"/>
      <c r="PDL223" s="627"/>
      <c r="PDM223" s="627"/>
      <c r="PDN223" s="627"/>
      <c r="PDO223" s="627"/>
      <c r="PDP223" s="627"/>
      <c r="PDQ223" s="627"/>
      <c r="PDR223" s="627"/>
      <c r="PDS223" s="627"/>
      <c r="PDT223" s="627"/>
      <c r="PDU223" s="627"/>
      <c r="PDV223" s="627"/>
      <c r="PDW223" s="627"/>
      <c r="PDX223" s="627"/>
      <c r="PDY223" s="627"/>
      <c r="PDZ223" s="627"/>
      <c r="PEA223" s="627"/>
      <c r="PEB223" s="627"/>
      <c r="PEC223" s="627"/>
      <c r="PED223" s="627"/>
      <c r="PEE223" s="627"/>
      <c r="PEF223" s="627"/>
      <c r="PEG223" s="627"/>
      <c r="PEH223" s="627"/>
      <c r="PEI223" s="627"/>
      <c r="PEJ223" s="627"/>
      <c r="PEK223" s="627"/>
      <c r="PEL223" s="627"/>
      <c r="PEM223" s="627"/>
      <c r="PEN223" s="627"/>
      <c r="PEO223" s="627"/>
      <c r="PEP223" s="627"/>
      <c r="PEQ223" s="627"/>
      <c r="PER223" s="627"/>
      <c r="PES223" s="627"/>
      <c r="PET223" s="627"/>
      <c r="PEU223" s="627"/>
      <c r="PEV223" s="627"/>
      <c r="PEW223" s="627"/>
      <c r="PEX223" s="627"/>
      <c r="PEY223" s="627"/>
      <c r="PEZ223" s="627"/>
      <c r="PFA223" s="627"/>
      <c r="PFB223" s="627"/>
      <c r="PFC223" s="627"/>
      <c r="PFD223" s="627"/>
      <c r="PFE223" s="627"/>
      <c r="PFF223" s="627"/>
      <c r="PFG223" s="627"/>
      <c r="PFH223" s="627"/>
      <c r="PFI223" s="627"/>
      <c r="PFJ223" s="627"/>
      <c r="PFK223" s="627"/>
      <c r="PFL223" s="627"/>
      <c r="PFM223" s="627"/>
      <c r="PFN223" s="627"/>
      <c r="PFO223" s="627"/>
      <c r="PFP223" s="627"/>
      <c r="PFQ223" s="627"/>
      <c r="PFR223" s="627"/>
      <c r="PFS223" s="627"/>
      <c r="PFT223" s="627"/>
      <c r="PFU223" s="627"/>
      <c r="PFV223" s="627"/>
      <c r="PFW223" s="627"/>
      <c r="PFX223" s="627"/>
      <c r="PFY223" s="627"/>
      <c r="PFZ223" s="627"/>
      <c r="PGA223" s="627"/>
      <c r="PGB223" s="627"/>
      <c r="PGC223" s="627"/>
      <c r="PGD223" s="627"/>
      <c r="PGE223" s="627"/>
      <c r="PGF223" s="627"/>
      <c r="PGG223" s="627"/>
      <c r="PGH223" s="627"/>
      <c r="PGI223" s="627"/>
      <c r="PGJ223" s="627"/>
      <c r="PGK223" s="627"/>
      <c r="PGL223" s="627"/>
      <c r="PGM223" s="627"/>
      <c r="PGN223" s="627"/>
      <c r="PGO223" s="627"/>
      <c r="PGP223" s="627"/>
      <c r="PGQ223" s="627"/>
      <c r="PGR223" s="627"/>
      <c r="PGS223" s="627"/>
      <c r="PGT223" s="627"/>
      <c r="PGU223" s="627"/>
      <c r="PGV223" s="627"/>
      <c r="PGW223" s="627"/>
      <c r="PGX223" s="627"/>
      <c r="PGY223" s="627"/>
      <c r="PGZ223" s="627"/>
      <c r="PHA223" s="627"/>
      <c r="PHB223" s="627"/>
      <c r="PHC223" s="627"/>
      <c r="PHD223" s="627"/>
      <c r="PHE223" s="627"/>
      <c r="PHF223" s="627"/>
      <c r="PHG223" s="627"/>
      <c r="PHH223" s="627"/>
      <c r="PHI223" s="627"/>
      <c r="PHJ223" s="627"/>
      <c r="PHK223" s="627"/>
      <c r="PHL223" s="627"/>
      <c r="PHM223" s="627"/>
      <c r="PHN223" s="627"/>
      <c r="PHO223" s="627"/>
      <c r="PHP223" s="627"/>
      <c r="PHQ223" s="627"/>
      <c r="PHR223" s="627"/>
      <c r="PHS223" s="627"/>
      <c r="PHT223" s="627"/>
      <c r="PHU223" s="627"/>
      <c r="PHV223" s="627"/>
      <c r="PHW223" s="627"/>
      <c r="PHX223" s="627"/>
      <c r="PHY223" s="627"/>
      <c r="PHZ223" s="627"/>
      <c r="PIA223" s="627"/>
      <c r="PIB223" s="627"/>
      <c r="PIC223" s="627"/>
      <c r="PID223" s="627"/>
      <c r="PIE223" s="627"/>
      <c r="PIF223" s="627"/>
      <c r="PIG223" s="627"/>
      <c r="PIH223" s="627"/>
      <c r="PII223" s="627"/>
      <c r="PIJ223" s="627"/>
      <c r="PIK223" s="627"/>
      <c r="PIL223" s="627"/>
      <c r="PIM223" s="627"/>
      <c r="PIN223" s="627"/>
      <c r="PIO223" s="627"/>
      <c r="PIP223" s="627"/>
      <c r="PIQ223" s="627"/>
      <c r="PIR223" s="627"/>
      <c r="PIS223" s="627"/>
      <c r="PIT223" s="627"/>
      <c r="PIU223" s="627"/>
      <c r="PIV223" s="627"/>
      <c r="PIW223" s="627"/>
      <c r="PIX223" s="627"/>
      <c r="PIY223" s="627"/>
      <c r="PIZ223" s="627"/>
      <c r="PJA223" s="627"/>
      <c r="PJB223" s="627"/>
      <c r="PJC223" s="627"/>
      <c r="PJD223" s="627"/>
      <c r="PJE223" s="627"/>
      <c r="PJF223" s="627"/>
      <c r="PJG223" s="627"/>
      <c r="PJH223" s="627"/>
      <c r="PJI223" s="627"/>
      <c r="PJJ223" s="627"/>
      <c r="PJK223" s="627"/>
      <c r="PJL223" s="627"/>
      <c r="PJM223" s="627"/>
      <c r="PJN223" s="627"/>
      <c r="PJO223" s="627"/>
      <c r="PJP223" s="627"/>
      <c r="PJQ223" s="627"/>
      <c r="PJR223" s="627"/>
      <c r="PJS223" s="627"/>
      <c r="PJT223" s="627"/>
      <c r="PJU223" s="627"/>
      <c r="PJV223" s="627"/>
      <c r="PJW223" s="627"/>
      <c r="PJX223" s="627"/>
      <c r="PJY223" s="627"/>
      <c r="PJZ223" s="627"/>
      <c r="PKA223" s="627"/>
      <c r="PKB223" s="627"/>
      <c r="PKC223" s="627"/>
      <c r="PKD223" s="627"/>
      <c r="PKE223" s="627"/>
      <c r="PKF223" s="627"/>
      <c r="PKG223" s="627"/>
      <c r="PKH223" s="627"/>
      <c r="PKI223" s="627"/>
      <c r="PKJ223" s="627"/>
      <c r="PKK223" s="627"/>
      <c r="PKL223" s="627"/>
      <c r="PKM223" s="627"/>
      <c r="PKN223" s="627"/>
      <c r="PKO223" s="627"/>
      <c r="PKP223" s="627"/>
      <c r="PKQ223" s="627"/>
      <c r="PKR223" s="627"/>
      <c r="PKS223" s="627"/>
      <c r="PKT223" s="627"/>
      <c r="PKU223" s="627"/>
      <c r="PKV223" s="627"/>
      <c r="PKW223" s="627"/>
      <c r="PKX223" s="627"/>
      <c r="PKY223" s="627"/>
      <c r="PKZ223" s="627"/>
      <c r="PLA223" s="627"/>
      <c r="PLB223" s="627"/>
      <c r="PLC223" s="627"/>
      <c r="PLD223" s="627"/>
      <c r="PLE223" s="627"/>
      <c r="PLF223" s="627"/>
      <c r="PLG223" s="627"/>
      <c r="PLH223" s="627"/>
      <c r="PLI223" s="627"/>
      <c r="PLJ223" s="627"/>
      <c r="PLK223" s="627"/>
      <c r="PLL223" s="627"/>
      <c r="PLM223" s="627"/>
      <c r="PLN223" s="627"/>
      <c r="PLO223" s="627"/>
      <c r="PLP223" s="627"/>
      <c r="PLQ223" s="627"/>
      <c r="PLR223" s="627"/>
      <c r="PLS223" s="627"/>
      <c r="PLT223" s="627"/>
      <c r="PLU223" s="627"/>
      <c r="PLV223" s="627"/>
      <c r="PLW223" s="627"/>
      <c r="PLX223" s="627"/>
      <c r="PLY223" s="627"/>
      <c r="PLZ223" s="627"/>
      <c r="PMA223" s="627"/>
      <c r="PMB223" s="627"/>
      <c r="PMC223" s="627"/>
      <c r="PMD223" s="627"/>
      <c r="PME223" s="627"/>
      <c r="PMF223" s="627"/>
      <c r="PMG223" s="627"/>
      <c r="PMH223" s="627"/>
      <c r="PMI223" s="627"/>
      <c r="PMJ223" s="627"/>
      <c r="PMK223" s="627"/>
      <c r="PML223" s="627"/>
      <c r="PMM223" s="627"/>
      <c r="PMN223" s="627"/>
      <c r="PMO223" s="627"/>
      <c r="PMP223" s="627"/>
      <c r="PMQ223" s="627"/>
      <c r="PMR223" s="627"/>
      <c r="PMS223" s="627"/>
      <c r="PMT223" s="627"/>
      <c r="PMU223" s="627"/>
      <c r="PMV223" s="627"/>
      <c r="PMW223" s="627"/>
      <c r="PMX223" s="627"/>
      <c r="PMY223" s="627"/>
      <c r="PMZ223" s="627"/>
      <c r="PNA223" s="627"/>
      <c r="PNB223" s="627"/>
      <c r="PNC223" s="627"/>
      <c r="PND223" s="627"/>
      <c r="PNE223" s="627"/>
      <c r="PNF223" s="627"/>
      <c r="PNG223" s="627"/>
      <c r="PNH223" s="627"/>
      <c r="PNI223" s="627"/>
      <c r="PNJ223" s="627"/>
      <c r="PNK223" s="627"/>
      <c r="PNL223" s="627"/>
      <c r="PNM223" s="627"/>
      <c r="PNN223" s="627"/>
      <c r="PNO223" s="627"/>
      <c r="PNP223" s="627"/>
      <c r="PNQ223" s="627"/>
      <c r="PNR223" s="627"/>
      <c r="PNS223" s="627"/>
      <c r="PNT223" s="627"/>
      <c r="PNU223" s="627"/>
      <c r="PNV223" s="627"/>
      <c r="PNW223" s="627"/>
      <c r="PNX223" s="627"/>
      <c r="PNY223" s="627"/>
      <c r="PNZ223" s="627"/>
      <c r="POA223" s="627"/>
      <c r="POB223" s="627"/>
      <c r="POC223" s="627"/>
      <c r="POD223" s="627"/>
      <c r="POE223" s="627"/>
      <c r="POF223" s="627"/>
      <c r="POG223" s="627"/>
      <c r="POH223" s="627"/>
      <c r="POI223" s="627"/>
      <c r="POJ223" s="627"/>
      <c r="POK223" s="627"/>
      <c r="POL223" s="627"/>
      <c r="POM223" s="627"/>
      <c r="PON223" s="627"/>
      <c r="POO223" s="627"/>
      <c r="POP223" s="627"/>
      <c r="POQ223" s="627"/>
      <c r="POR223" s="627"/>
      <c r="POS223" s="627"/>
      <c r="POT223" s="627"/>
      <c r="POU223" s="627"/>
      <c r="POV223" s="627"/>
      <c r="POW223" s="627"/>
      <c r="POX223" s="627"/>
      <c r="POY223" s="627"/>
      <c r="POZ223" s="627"/>
      <c r="PPA223" s="627"/>
      <c r="PPB223" s="627"/>
      <c r="PPC223" s="627"/>
      <c r="PPD223" s="627"/>
      <c r="PPE223" s="627"/>
      <c r="PPF223" s="627"/>
      <c r="PPG223" s="627"/>
      <c r="PPH223" s="627"/>
      <c r="PPI223" s="627"/>
      <c r="PPJ223" s="627"/>
      <c r="PPK223" s="627"/>
      <c r="PPL223" s="627"/>
      <c r="PPM223" s="627"/>
      <c r="PPN223" s="627"/>
      <c r="PPO223" s="627"/>
      <c r="PPP223" s="627"/>
      <c r="PPQ223" s="627"/>
      <c r="PPR223" s="627"/>
      <c r="PPS223" s="627"/>
      <c r="PPT223" s="627"/>
      <c r="PPU223" s="627"/>
      <c r="PPV223" s="627"/>
      <c r="PPW223" s="627"/>
      <c r="PPX223" s="627"/>
      <c r="PPY223" s="627"/>
      <c r="PPZ223" s="627"/>
      <c r="PQA223" s="627"/>
      <c r="PQB223" s="627"/>
      <c r="PQC223" s="627"/>
      <c r="PQD223" s="627"/>
      <c r="PQE223" s="627"/>
      <c r="PQF223" s="627"/>
      <c r="PQG223" s="627"/>
      <c r="PQH223" s="627"/>
      <c r="PQI223" s="627"/>
      <c r="PQJ223" s="627"/>
      <c r="PQK223" s="627"/>
      <c r="PQL223" s="627"/>
      <c r="PQM223" s="627"/>
      <c r="PQN223" s="627"/>
      <c r="PQO223" s="627"/>
      <c r="PQP223" s="627"/>
      <c r="PQQ223" s="627"/>
      <c r="PQR223" s="627"/>
      <c r="PQS223" s="627"/>
      <c r="PQT223" s="627"/>
      <c r="PQU223" s="627"/>
      <c r="PQV223" s="627"/>
      <c r="PQW223" s="627"/>
      <c r="PQX223" s="627"/>
      <c r="PQY223" s="627"/>
      <c r="PQZ223" s="627"/>
      <c r="PRA223" s="627"/>
      <c r="PRB223" s="627"/>
      <c r="PRC223" s="627"/>
      <c r="PRD223" s="627"/>
      <c r="PRE223" s="627"/>
      <c r="PRF223" s="627"/>
      <c r="PRG223" s="627"/>
      <c r="PRH223" s="627"/>
      <c r="PRI223" s="627"/>
      <c r="PRJ223" s="627"/>
      <c r="PRK223" s="627"/>
      <c r="PRL223" s="627"/>
      <c r="PRM223" s="627"/>
      <c r="PRN223" s="627"/>
      <c r="PRO223" s="627"/>
      <c r="PRP223" s="627"/>
      <c r="PRQ223" s="627"/>
      <c r="PRR223" s="627"/>
      <c r="PRS223" s="627"/>
      <c r="PRT223" s="627"/>
      <c r="PRU223" s="627"/>
      <c r="PRV223" s="627"/>
      <c r="PRW223" s="627"/>
      <c r="PRX223" s="627"/>
      <c r="PRY223" s="627"/>
      <c r="PRZ223" s="627"/>
      <c r="PSA223" s="627"/>
      <c r="PSB223" s="627"/>
      <c r="PSC223" s="627"/>
      <c r="PSD223" s="627"/>
      <c r="PSE223" s="627"/>
      <c r="PSF223" s="627"/>
      <c r="PSG223" s="627"/>
      <c r="PSH223" s="627"/>
      <c r="PSI223" s="627"/>
      <c r="PSJ223" s="627"/>
      <c r="PSK223" s="627"/>
      <c r="PSL223" s="627"/>
      <c r="PSM223" s="627"/>
      <c r="PSN223" s="627"/>
      <c r="PSO223" s="627"/>
      <c r="PSP223" s="627"/>
      <c r="PSQ223" s="627"/>
      <c r="PSR223" s="627"/>
      <c r="PSS223" s="627"/>
      <c r="PST223" s="627"/>
      <c r="PSU223" s="627"/>
      <c r="PSV223" s="627"/>
      <c r="PSW223" s="627"/>
      <c r="PSX223" s="627"/>
      <c r="PSY223" s="627"/>
      <c r="PSZ223" s="627"/>
      <c r="PTA223" s="627"/>
      <c r="PTB223" s="627"/>
      <c r="PTC223" s="627"/>
      <c r="PTD223" s="627"/>
      <c r="PTE223" s="627"/>
      <c r="PTF223" s="627"/>
      <c r="PTG223" s="627"/>
      <c r="PTH223" s="627"/>
      <c r="PTI223" s="627"/>
      <c r="PTJ223" s="627"/>
      <c r="PTK223" s="627"/>
      <c r="PTL223" s="627"/>
      <c r="PTM223" s="627"/>
      <c r="PTN223" s="627"/>
      <c r="PTO223" s="627"/>
      <c r="PTP223" s="627"/>
      <c r="PTQ223" s="627"/>
      <c r="PTR223" s="627"/>
      <c r="PTS223" s="627"/>
      <c r="PTT223" s="627"/>
      <c r="PTU223" s="627"/>
      <c r="PTV223" s="627"/>
      <c r="PTW223" s="627"/>
      <c r="PTX223" s="627"/>
      <c r="PTY223" s="627"/>
      <c r="PTZ223" s="627"/>
      <c r="PUA223" s="627"/>
      <c r="PUB223" s="627"/>
      <c r="PUC223" s="627"/>
      <c r="PUD223" s="627"/>
      <c r="PUE223" s="627"/>
      <c r="PUF223" s="627"/>
      <c r="PUG223" s="627"/>
      <c r="PUH223" s="627"/>
      <c r="PUI223" s="627"/>
      <c r="PUJ223" s="627"/>
      <c r="PUK223" s="627"/>
      <c r="PUL223" s="627"/>
      <c r="PUM223" s="627"/>
      <c r="PUN223" s="627"/>
      <c r="PUO223" s="627"/>
      <c r="PUP223" s="627"/>
      <c r="PUQ223" s="627"/>
      <c r="PUR223" s="627"/>
      <c r="PUS223" s="627"/>
      <c r="PUT223" s="627"/>
      <c r="PUU223" s="627"/>
      <c r="PUV223" s="627"/>
      <c r="PUW223" s="627"/>
      <c r="PUX223" s="627"/>
      <c r="PUY223" s="627"/>
      <c r="PUZ223" s="627"/>
      <c r="PVA223" s="627"/>
      <c r="PVB223" s="627"/>
      <c r="PVC223" s="627"/>
      <c r="PVD223" s="627"/>
      <c r="PVE223" s="627"/>
      <c r="PVF223" s="627"/>
      <c r="PVG223" s="627"/>
      <c r="PVH223" s="627"/>
      <c r="PVI223" s="627"/>
      <c r="PVJ223" s="627"/>
      <c r="PVK223" s="627"/>
      <c r="PVL223" s="627"/>
      <c r="PVM223" s="627"/>
      <c r="PVN223" s="627"/>
      <c r="PVO223" s="627"/>
      <c r="PVP223" s="627"/>
      <c r="PVQ223" s="627"/>
      <c r="PVR223" s="627"/>
      <c r="PVS223" s="627"/>
      <c r="PVT223" s="627"/>
      <c r="PVU223" s="627"/>
      <c r="PVV223" s="627"/>
      <c r="PVW223" s="627"/>
      <c r="PVX223" s="627"/>
      <c r="PVY223" s="627"/>
      <c r="PVZ223" s="627"/>
      <c r="PWA223" s="627"/>
      <c r="PWB223" s="627"/>
      <c r="PWC223" s="627"/>
      <c r="PWD223" s="627"/>
      <c r="PWE223" s="627"/>
      <c r="PWF223" s="627"/>
      <c r="PWG223" s="627"/>
      <c r="PWH223" s="627"/>
      <c r="PWI223" s="627"/>
      <c r="PWJ223" s="627"/>
      <c r="PWK223" s="627"/>
      <c r="PWL223" s="627"/>
      <c r="PWM223" s="627"/>
      <c r="PWN223" s="627"/>
      <c r="PWO223" s="627"/>
      <c r="PWP223" s="627"/>
      <c r="PWQ223" s="627"/>
      <c r="PWR223" s="627"/>
      <c r="PWS223" s="627"/>
      <c r="PWT223" s="627"/>
      <c r="PWU223" s="627"/>
      <c r="PWV223" s="627"/>
      <c r="PWW223" s="627"/>
      <c r="PWX223" s="627"/>
      <c r="PWY223" s="627"/>
      <c r="PWZ223" s="627"/>
      <c r="PXA223" s="627"/>
      <c r="PXB223" s="627"/>
      <c r="PXC223" s="627"/>
      <c r="PXD223" s="627"/>
      <c r="PXE223" s="627"/>
      <c r="PXF223" s="627"/>
      <c r="PXG223" s="627"/>
      <c r="PXH223" s="627"/>
      <c r="PXI223" s="627"/>
      <c r="PXJ223" s="627"/>
      <c r="PXK223" s="627"/>
      <c r="PXL223" s="627"/>
      <c r="PXM223" s="627"/>
      <c r="PXN223" s="627"/>
      <c r="PXO223" s="627"/>
      <c r="PXP223" s="627"/>
      <c r="PXQ223" s="627"/>
      <c r="PXR223" s="627"/>
      <c r="PXS223" s="627"/>
      <c r="PXT223" s="627"/>
      <c r="PXU223" s="627"/>
      <c r="PXV223" s="627"/>
      <c r="PXW223" s="627"/>
      <c r="PXX223" s="627"/>
      <c r="PXY223" s="627"/>
      <c r="PXZ223" s="627"/>
      <c r="PYA223" s="627"/>
      <c r="PYB223" s="627"/>
      <c r="PYC223" s="627"/>
      <c r="PYD223" s="627"/>
      <c r="PYE223" s="627"/>
      <c r="PYF223" s="627"/>
      <c r="PYG223" s="627"/>
      <c r="PYH223" s="627"/>
      <c r="PYI223" s="627"/>
      <c r="PYJ223" s="627"/>
      <c r="PYK223" s="627"/>
      <c r="PYL223" s="627"/>
      <c r="PYM223" s="627"/>
      <c r="PYN223" s="627"/>
      <c r="PYO223" s="627"/>
      <c r="PYP223" s="627"/>
      <c r="PYQ223" s="627"/>
      <c r="PYR223" s="627"/>
      <c r="PYS223" s="627"/>
      <c r="PYT223" s="627"/>
      <c r="PYU223" s="627"/>
      <c r="PYV223" s="627"/>
      <c r="PYW223" s="627"/>
      <c r="PYX223" s="627"/>
      <c r="PYY223" s="627"/>
      <c r="PYZ223" s="627"/>
      <c r="PZA223" s="627"/>
      <c r="PZB223" s="627"/>
      <c r="PZC223" s="627"/>
      <c r="PZD223" s="627"/>
      <c r="PZE223" s="627"/>
      <c r="PZF223" s="627"/>
      <c r="PZG223" s="627"/>
      <c r="PZH223" s="627"/>
      <c r="PZI223" s="627"/>
      <c r="PZJ223" s="627"/>
      <c r="PZK223" s="627"/>
      <c r="PZL223" s="627"/>
      <c r="PZM223" s="627"/>
      <c r="PZN223" s="627"/>
      <c r="PZO223" s="627"/>
      <c r="PZP223" s="627"/>
      <c r="PZQ223" s="627"/>
      <c r="PZR223" s="627"/>
      <c r="PZS223" s="627"/>
      <c r="PZT223" s="627"/>
      <c r="PZU223" s="627"/>
      <c r="PZV223" s="627"/>
      <c r="PZW223" s="627"/>
      <c r="PZX223" s="627"/>
      <c r="PZY223" s="627"/>
      <c r="PZZ223" s="627"/>
      <c r="QAA223" s="627"/>
      <c r="QAB223" s="627"/>
      <c r="QAC223" s="627"/>
      <c r="QAD223" s="627"/>
      <c r="QAE223" s="627"/>
      <c r="QAF223" s="627"/>
      <c r="QAG223" s="627"/>
      <c r="QAH223" s="627"/>
      <c r="QAI223" s="627"/>
      <c r="QAJ223" s="627"/>
      <c r="QAK223" s="627"/>
      <c r="QAL223" s="627"/>
      <c r="QAM223" s="627"/>
      <c r="QAN223" s="627"/>
      <c r="QAO223" s="627"/>
      <c r="QAP223" s="627"/>
      <c r="QAQ223" s="627"/>
      <c r="QAR223" s="627"/>
      <c r="QAS223" s="627"/>
      <c r="QAT223" s="627"/>
      <c r="QAU223" s="627"/>
      <c r="QAV223" s="627"/>
      <c r="QAW223" s="627"/>
      <c r="QAX223" s="627"/>
      <c r="QAY223" s="627"/>
      <c r="QAZ223" s="627"/>
      <c r="QBA223" s="627"/>
      <c r="QBB223" s="627"/>
      <c r="QBC223" s="627"/>
      <c r="QBD223" s="627"/>
      <c r="QBE223" s="627"/>
      <c r="QBF223" s="627"/>
      <c r="QBG223" s="627"/>
      <c r="QBH223" s="627"/>
      <c r="QBI223" s="627"/>
      <c r="QBJ223" s="627"/>
      <c r="QBK223" s="627"/>
      <c r="QBL223" s="627"/>
      <c r="QBM223" s="627"/>
      <c r="QBN223" s="627"/>
      <c r="QBO223" s="627"/>
      <c r="QBP223" s="627"/>
      <c r="QBQ223" s="627"/>
      <c r="QBR223" s="627"/>
      <c r="QBS223" s="627"/>
      <c r="QBT223" s="627"/>
      <c r="QBU223" s="627"/>
      <c r="QBV223" s="627"/>
      <c r="QBW223" s="627"/>
      <c r="QBX223" s="627"/>
      <c r="QBY223" s="627"/>
      <c r="QBZ223" s="627"/>
      <c r="QCA223" s="627"/>
      <c r="QCB223" s="627"/>
      <c r="QCC223" s="627"/>
      <c r="QCD223" s="627"/>
      <c r="QCE223" s="627"/>
      <c r="QCF223" s="627"/>
      <c r="QCG223" s="627"/>
      <c r="QCH223" s="627"/>
      <c r="QCI223" s="627"/>
      <c r="QCJ223" s="627"/>
      <c r="QCK223" s="627"/>
      <c r="QCL223" s="627"/>
      <c r="QCM223" s="627"/>
      <c r="QCN223" s="627"/>
      <c r="QCO223" s="627"/>
      <c r="QCP223" s="627"/>
      <c r="QCQ223" s="627"/>
      <c r="QCR223" s="627"/>
      <c r="QCS223" s="627"/>
      <c r="QCT223" s="627"/>
      <c r="QCU223" s="627"/>
      <c r="QCV223" s="627"/>
      <c r="QCW223" s="627"/>
      <c r="QCX223" s="627"/>
      <c r="QCY223" s="627"/>
      <c r="QCZ223" s="627"/>
      <c r="QDA223" s="627"/>
      <c r="QDB223" s="627"/>
      <c r="QDC223" s="627"/>
      <c r="QDD223" s="627"/>
      <c r="QDE223" s="627"/>
      <c r="QDF223" s="627"/>
      <c r="QDG223" s="627"/>
      <c r="QDH223" s="627"/>
      <c r="QDI223" s="627"/>
      <c r="QDJ223" s="627"/>
      <c r="QDK223" s="627"/>
      <c r="QDL223" s="627"/>
      <c r="QDM223" s="627"/>
      <c r="QDN223" s="627"/>
      <c r="QDO223" s="627"/>
      <c r="QDP223" s="627"/>
      <c r="QDQ223" s="627"/>
      <c r="QDR223" s="627"/>
      <c r="QDS223" s="627"/>
      <c r="QDT223" s="627"/>
      <c r="QDU223" s="627"/>
      <c r="QDV223" s="627"/>
      <c r="QDW223" s="627"/>
      <c r="QDX223" s="627"/>
      <c r="QDY223" s="627"/>
      <c r="QDZ223" s="627"/>
      <c r="QEA223" s="627"/>
      <c r="QEB223" s="627"/>
      <c r="QEC223" s="627"/>
      <c r="QED223" s="627"/>
      <c r="QEE223" s="627"/>
      <c r="QEF223" s="627"/>
      <c r="QEG223" s="627"/>
      <c r="QEH223" s="627"/>
      <c r="QEI223" s="627"/>
      <c r="QEJ223" s="627"/>
      <c r="QEK223" s="627"/>
      <c r="QEL223" s="627"/>
      <c r="QEM223" s="627"/>
      <c r="QEN223" s="627"/>
      <c r="QEO223" s="627"/>
      <c r="QEP223" s="627"/>
      <c r="QEQ223" s="627"/>
      <c r="QER223" s="627"/>
      <c r="QES223" s="627"/>
      <c r="QET223" s="627"/>
      <c r="QEU223" s="627"/>
      <c r="QEV223" s="627"/>
      <c r="QEW223" s="627"/>
      <c r="QEX223" s="627"/>
      <c r="QEY223" s="627"/>
      <c r="QEZ223" s="627"/>
      <c r="QFA223" s="627"/>
      <c r="QFB223" s="627"/>
      <c r="QFC223" s="627"/>
      <c r="QFD223" s="627"/>
      <c r="QFE223" s="627"/>
      <c r="QFF223" s="627"/>
      <c r="QFG223" s="627"/>
      <c r="QFH223" s="627"/>
      <c r="QFI223" s="627"/>
      <c r="QFJ223" s="627"/>
      <c r="QFK223" s="627"/>
      <c r="QFL223" s="627"/>
      <c r="QFM223" s="627"/>
      <c r="QFN223" s="627"/>
      <c r="QFO223" s="627"/>
      <c r="QFP223" s="627"/>
      <c r="QFQ223" s="627"/>
      <c r="QFR223" s="627"/>
      <c r="QFS223" s="627"/>
      <c r="QFT223" s="627"/>
      <c r="QFU223" s="627"/>
      <c r="QFV223" s="627"/>
      <c r="QFW223" s="627"/>
      <c r="QFX223" s="627"/>
      <c r="QFY223" s="627"/>
      <c r="QFZ223" s="627"/>
      <c r="QGA223" s="627"/>
      <c r="QGB223" s="627"/>
      <c r="QGC223" s="627"/>
      <c r="QGD223" s="627"/>
      <c r="QGE223" s="627"/>
      <c r="QGF223" s="627"/>
      <c r="QGG223" s="627"/>
      <c r="QGH223" s="627"/>
      <c r="QGI223" s="627"/>
      <c r="QGJ223" s="627"/>
      <c r="QGK223" s="627"/>
      <c r="QGL223" s="627"/>
      <c r="QGM223" s="627"/>
      <c r="QGN223" s="627"/>
      <c r="QGO223" s="627"/>
      <c r="QGP223" s="627"/>
      <c r="QGQ223" s="627"/>
      <c r="QGR223" s="627"/>
      <c r="QGS223" s="627"/>
      <c r="QGT223" s="627"/>
      <c r="QGU223" s="627"/>
      <c r="QGV223" s="627"/>
      <c r="QGW223" s="627"/>
      <c r="QGX223" s="627"/>
      <c r="QGY223" s="627"/>
      <c r="QGZ223" s="627"/>
      <c r="QHA223" s="627"/>
      <c r="QHB223" s="627"/>
      <c r="QHC223" s="627"/>
      <c r="QHD223" s="627"/>
      <c r="QHE223" s="627"/>
      <c r="QHF223" s="627"/>
      <c r="QHG223" s="627"/>
      <c r="QHH223" s="627"/>
      <c r="QHI223" s="627"/>
      <c r="QHJ223" s="627"/>
      <c r="QHK223" s="627"/>
      <c r="QHL223" s="627"/>
      <c r="QHM223" s="627"/>
      <c r="QHN223" s="627"/>
      <c r="QHO223" s="627"/>
      <c r="QHP223" s="627"/>
      <c r="QHQ223" s="627"/>
      <c r="QHR223" s="627"/>
      <c r="QHS223" s="627"/>
      <c r="QHT223" s="627"/>
      <c r="QHU223" s="627"/>
      <c r="QHV223" s="627"/>
      <c r="QHW223" s="627"/>
      <c r="QHX223" s="627"/>
      <c r="QHY223" s="627"/>
      <c r="QHZ223" s="627"/>
      <c r="QIA223" s="627"/>
      <c r="QIB223" s="627"/>
      <c r="QIC223" s="627"/>
      <c r="QID223" s="627"/>
      <c r="QIE223" s="627"/>
      <c r="QIF223" s="627"/>
      <c r="QIG223" s="627"/>
      <c r="QIH223" s="627"/>
      <c r="QII223" s="627"/>
      <c r="QIJ223" s="627"/>
      <c r="QIK223" s="627"/>
      <c r="QIL223" s="627"/>
      <c r="QIM223" s="627"/>
      <c r="QIN223" s="627"/>
      <c r="QIO223" s="627"/>
      <c r="QIP223" s="627"/>
      <c r="QIQ223" s="627"/>
      <c r="QIR223" s="627"/>
      <c r="QIS223" s="627"/>
      <c r="QIT223" s="627"/>
      <c r="QIU223" s="627"/>
      <c r="QIV223" s="627"/>
      <c r="QIW223" s="627"/>
      <c r="QIX223" s="627"/>
      <c r="QIY223" s="627"/>
      <c r="QIZ223" s="627"/>
      <c r="QJA223" s="627"/>
      <c r="QJB223" s="627"/>
      <c r="QJC223" s="627"/>
      <c r="QJD223" s="627"/>
      <c r="QJE223" s="627"/>
      <c r="QJF223" s="627"/>
      <c r="QJG223" s="627"/>
      <c r="QJH223" s="627"/>
      <c r="QJI223" s="627"/>
      <c r="QJJ223" s="627"/>
      <c r="QJK223" s="627"/>
      <c r="QJL223" s="627"/>
      <c r="QJM223" s="627"/>
      <c r="QJN223" s="627"/>
      <c r="QJO223" s="627"/>
      <c r="QJP223" s="627"/>
      <c r="QJQ223" s="627"/>
      <c r="QJR223" s="627"/>
      <c r="QJS223" s="627"/>
      <c r="QJT223" s="627"/>
      <c r="QJU223" s="627"/>
      <c r="QJV223" s="627"/>
      <c r="QJW223" s="627"/>
      <c r="QJX223" s="627"/>
      <c r="QJY223" s="627"/>
      <c r="QJZ223" s="627"/>
      <c r="QKA223" s="627"/>
      <c r="QKB223" s="627"/>
      <c r="QKC223" s="627"/>
      <c r="QKD223" s="627"/>
      <c r="QKE223" s="627"/>
      <c r="QKF223" s="627"/>
      <c r="QKG223" s="627"/>
      <c r="QKH223" s="627"/>
      <c r="QKI223" s="627"/>
      <c r="QKJ223" s="627"/>
      <c r="QKK223" s="627"/>
      <c r="QKL223" s="627"/>
      <c r="QKM223" s="627"/>
      <c r="QKN223" s="627"/>
      <c r="QKO223" s="627"/>
      <c r="QKP223" s="627"/>
      <c r="QKQ223" s="627"/>
      <c r="QKR223" s="627"/>
      <c r="QKS223" s="627"/>
      <c r="QKT223" s="627"/>
      <c r="QKU223" s="627"/>
      <c r="QKV223" s="627"/>
      <c r="QKW223" s="627"/>
      <c r="QKX223" s="627"/>
      <c r="QKY223" s="627"/>
      <c r="QKZ223" s="627"/>
      <c r="QLA223" s="627"/>
      <c r="QLB223" s="627"/>
      <c r="QLC223" s="627"/>
      <c r="QLD223" s="627"/>
      <c r="QLE223" s="627"/>
      <c r="QLF223" s="627"/>
      <c r="QLG223" s="627"/>
      <c r="QLH223" s="627"/>
      <c r="QLI223" s="627"/>
      <c r="QLJ223" s="627"/>
      <c r="QLK223" s="627"/>
      <c r="QLL223" s="627"/>
      <c r="QLM223" s="627"/>
      <c r="QLN223" s="627"/>
      <c r="QLO223" s="627"/>
      <c r="QLP223" s="627"/>
      <c r="QLQ223" s="627"/>
      <c r="QLR223" s="627"/>
      <c r="QLS223" s="627"/>
      <c r="QLT223" s="627"/>
      <c r="QLU223" s="627"/>
      <c r="QLV223" s="627"/>
      <c r="QLW223" s="627"/>
      <c r="QLX223" s="627"/>
      <c r="QLY223" s="627"/>
      <c r="QLZ223" s="627"/>
      <c r="QMA223" s="627"/>
      <c r="QMB223" s="627"/>
      <c r="QMC223" s="627"/>
      <c r="QMD223" s="627"/>
      <c r="QME223" s="627"/>
      <c r="QMF223" s="627"/>
      <c r="QMG223" s="627"/>
      <c r="QMH223" s="627"/>
      <c r="QMI223" s="627"/>
      <c r="QMJ223" s="627"/>
      <c r="QMK223" s="627"/>
      <c r="QML223" s="627"/>
      <c r="QMM223" s="627"/>
      <c r="QMN223" s="627"/>
      <c r="QMO223" s="627"/>
      <c r="QMP223" s="627"/>
      <c r="QMQ223" s="627"/>
      <c r="QMR223" s="627"/>
      <c r="QMS223" s="627"/>
      <c r="QMT223" s="627"/>
      <c r="QMU223" s="627"/>
      <c r="QMV223" s="627"/>
      <c r="QMW223" s="627"/>
      <c r="QMX223" s="627"/>
      <c r="QMY223" s="627"/>
      <c r="QMZ223" s="627"/>
      <c r="QNA223" s="627"/>
      <c r="QNB223" s="627"/>
      <c r="QNC223" s="627"/>
      <c r="QND223" s="627"/>
      <c r="QNE223" s="627"/>
      <c r="QNF223" s="627"/>
      <c r="QNG223" s="627"/>
      <c r="QNH223" s="627"/>
      <c r="QNI223" s="627"/>
      <c r="QNJ223" s="627"/>
      <c r="QNK223" s="627"/>
      <c r="QNL223" s="627"/>
      <c r="QNM223" s="627"/>
      <c r="QNN223" s="627"/>
      <c r="QNO223" s="627"/>
      <c r="QNP223" s="627"/>
      <c r="QNQ223" s="627"/>
      <c r="QNR223" s="627"/>
      <c r="QNS223" s="627"/>
      <c r="QNT223" s="627"/>
      <c r="QNU223" s="627"/>
      <c r="QNV223" s="627"/>
      <c r="QNW223" s="627"/>
      <c r="QNX223" s="627"/>
      <c r="QNY223" s="627"/>
      <c r="QNZ223" s="627"/>
      <c r="QOA223" s="627"/>
      <c r="QOB223" s="627"/>
      <c r="QOC223" s="627"/>
      <c r="QOD223" s="627"/>
      <c r="QOE223" s="627"/>
      <c r="QOF223" s="627"/>
      <c r="QOG223" s="627"/>
      <c r="QOH223" s="627"/>
      <c r="QOI223" s="627"/>
      <c r="QOJ223" s="627"/>
      <c r="QOK223" s="627"/>
      <c r="QOL223" s="627"/>
      <c r="QOM223" s="627"/>
      <c r="QON223" s="627"/>
      <c r="QOO223" s="627"/>
      <c r="QOP223" s="627"/>
      <c r="QOQ223" s="627"/>
      <c r="QOR223" s="627"/>
      <c r="QOS223" s="627"/>
      <c r="QOT223" s="627"/>
      <c r="QOU223" s="627"/>
      <c r="QOV223" s="627"/>
      <c r="QOW223" s="627"/>
      <c r="QOX223" s="627"/>
      <c r="QOY223" s="627"/>
      <c r="QOZ223" s="627"/>
      <c r="QPA223" s="627"/>
      <c r="QPB223" s="627"/>
      <c r="QPC223" s="627"/>
      <c r="QPD223" s="627"/>
      <c r="QPE223" s="627"/>
      <c r="QPF223" s="627"/>
      <c r="QPG223" s="627"/>
      <c r="QPH223" s="627"/>
      <c r="QPI223" s="627"/>
      <c r="QPJ223" s="627"/>
      <c r="QPK223" s="627"/>
      <c r="QPL223" s="627"/>
      <c r="QPM223" s="627"/>
      <c r="QPN223" s="627"/>
      <c r="QPO223" s="627"/>
      <c r="QPP223" s="627"/>
      <c r="QPQ223" s="627"/>
      <c r="QPR223" s="627"/>
      <c r="QPS223" s="627"/>
      <c r="QPT223" s="627"/>
      <c r="QPU223" s="627"/>
      <c r="QPV223" s="627"/>
      <c r="QPW223" s="627"/>
      <c r="QPX223" s="627"/>
      <c r="QPY223" s="627"/>
      <c r="QPZ223" s="627"/>
      <c r="QQA223" s="627"/>
      <c r="QQB223" s="627"/>
      <c r="QQC223" s="627"/>
      <c r="QQD223" s="627"/>
      <c r="QQE223" s="627"/>
      <c r="QQF223" s="627"/>
      <c r="QQG223" s="627"/>
      <c r="QQH223" s="627"/>
      <c r="QQI223" s="627"/>
      <c r="QQJ223" s="627"/>
      <c r="QQK223" s="627"/>
      <c r="QQL223" s="627"/>
      <c r="QQM223" s="627"/>
      <c r="QQN223" s="627"/>
      <c r="QQO223" s="627"/>
      <c r="QQP223" s="627"/>
      <c r="QQQ223" s="627"/>
      <c r="QQR223" s="627"/>
      <c r="QQS223" s="627"/>
      <c r="QQT223" s="627"/>
      <c r="QQU223" s="627"/>
      <c r="QQV223" s="627"/>
      <c r="QQW223" s="627"/>
      <c r="QQX223" s="627"/>
      <c r="QQY223" s="627"/>
      <c r="QQZ223" s="627"/>
      <c r="QRA223" s="627"/>
      <c r="QRB223" s="627"/>
      <c r="QRC223" s="627"/>
      <c r="QRD223" s="627"/>
      <c r="QRE223" s="627"/>
      <c r="QRF223" s="627"/>
      <c r="QRG223" s="627"/>
      <c r="QRH223" s="627"/>
      <c r="QRI223" s="627"/>
      <c r="QRJ223" s="627"/>
      <c r="QRK223" s="627"/>
      <c r="QRL223" s="627"/>
      <c r="QRM223" s="627"/>
      <c r="QRN223" s="627"/>
      <c r="QRO223" s="627"/>
      <c r="QRP223" s="627"/>
      <c r="QRQ223" s="627"/>
      <c r="QRR223" s="627"/>
      <c r="QRS223" s="627"/>
      <c r="QRT223" s="627"/>
      <c r="QRU223" s="627"/>
      <c r="QRV223" s="627"/>
      <c r="QRW223" s="627"/>
      <c r="QRX223" s="627"/>
      <c r="QRY223" s="627"/>
      <c r="QRZ223" s="627"/>
      <c r="QSA223" s="627"/>
      <c r="QSB223" s="627"/>
      <c r="QSC223" s="627"/>
      <c r="QSD223" s="627"/>
      <c r="QSE223" s="627"/>
      <c r="QSF223" s="627"/>
      <c r="QSG223" s="627"/>
      <c r="QSH223" s="627"/>
      <c r="QSI223" s="627"/>
      <c r="QSJ223" s="627"/>
      <c r="QSK223" s="627"/>
      <c r="QSL223" s="627"/>
      <c r="QSM223" s="627"/>
      <c r="QSN223" s="627"/>
      <c r="QSO223" s="627"/>
      <c r="QSP223" s="627"/>
      <c r="QSQ223" s="627"/>
      <c r="QSR223" s="627"/>
      <c r="QSS223" s="627"/>
      <c r="QST223" s="627"/>
      <c r="QSU223" s="627"/>
      <c r="QSV223" s="627"/>
      <c r="QSW223" s="627"/>
      <c r="QSX223" s="627"/>
      <c r="QSY223" s="627"/>
      <c r="QSZ223" s="627"/>
      <c r="QTA223" s="627"/>
      <c r="QTB223" s="627"/>
      <c r="QTC223" s="627"/>
      <c r="QTD223" s="627"/>
      <c r="QTE223" s="627"/>
      <c r="QTF223" s="627"/>
      <c r="QTG223" s="627"/>
      <c r="QTH223" s="627"/>
      <c r="QTI223" s="627"/>
      <c r="QTJ223" s="627"/>
      <c r="QTK223" s="627"/>
      <c r="QTL223" s="627"/>
      <c r="QTM223" s="627"/>
      <c r="QTN223" s="627"/>
      <c r="QTO223" s="627"/>
      <c r="QTP223" s="627"/>
      <c r="QTQ223" s="627"/>
      <c r="QTR223" s="627"/>
      <c r="QTS223" s="627"/>
      <c r="QTT223" s="627"/>
      <c r="QTU223" s="627"/>
      <c r="QTV223" s="627"/>
      <c r="QTW223" s="627"/>
      <c r="QTX223" s="627"/>
      <c r="QTY223" s="627"/>
      <c r="QTZ223" s="627"/>
      <c r="QUA223" s="627"/>
      <c r="QUB223" s="627"/>
      <c r="QUC223" s="627"/>
      <c r="QUD223" s="627"/>
      <c r="QUE223" s="627"/>
      <c r="QUF223" s="627"/>
      <c r="QUG223" s="627"/>
      <c r="QUH223" s="627"/>
      <c r="QUI223" s="627"/>
      <c r="QUJ223" s="627"/>
      <c r="QUK223" s="627"/>
      <c r="QUL223" s="627"/>
      <c r="QUM223" s="627"/>
      <c r="QUN223" s="627"/>
      <c r="QUO223" s="627"/>
      <c r="QUP223" s="627"/>
      <c r="QUQ223" s="627"/>
      <c r="QUR223" s="627"/>
      <c r="QUS223" s="627"/>
      <c r="QUT223" s="627"/>
      <c r="QUU223" s="627"/>
      <c r="QUV223" s="627"/>
      <c r="QUW223" s="627"/>
      <c r="QUX223" s="627"/>
      <c r="QUY223" s="627"/>
      <c r="QUZ223" s="627"/>
      <c r="QVA223" s="627"/>
      <c r="QVB223" s="627"/>
      <c r="QVC223" s="627"/>
      <c r="QVD223" s="627"/>
      <c r="QVE223" s="627"/>
      <c r="QVF223" s="627"/>
      <c r="QVG223" s="627"/>
      <c r="QVH223" s="627"/>
      <c r="QVI223" s="627"/>
      <c r="QVJ223" s="627"/>
      <c r="QVK223" s="627"/>
      <c r="QVL223" s="627"/>
      <c r="QVM223" s="627"/>
      <c r="QVN223" s="627"/>
      <c r="QVO223" s="627"/>
      <c r="QVP223" s="627"/>
      <c r="QVQ223" s="627"/>
      <c r="QVR223" s="627"/>
      <c r="QVS223" s="627"/>
      <c r="QVT223" s="627"/>
      <c r="QVU223" s="627"/>
      <c r="QVV223" s="627"/>
      <c r="QVW223" s="627"/>
      <c r="QVX223" s="627"/>
      <c r="QVY223" s="627"/>
      <c r="QVZ223" s="627"/>
      <c r="QWA223" s="627"/>
      <c r="QWB223" s="627"/>
      <c r="QWC223" s="627"/>
      <c r="QWD223" s="627"/>
      <c r="QWE223" s="627"/>
      <c r="QWF223" s="627"/>
      <c r="QWG223" s="627"/>
      <c r="QWH223" s="627"/>
      <c r="QWI223" s="627"/>
      <c r="QWJ223" s="627"/>
      <c r="QWK223" s="627"/>
      <c r="QWL223" s="627"/>
      <c r="QWM223" s="627"/>
      <c r="QWN223" s="627"/>
      <c r="QWO223" s="627"/>
      <c r="QWP223" s="627"/>
      <c r="QWQ223" s="627"/>
      <c r="QWR223" s="627"/>
      <c r="QWS223" s="627"/>
      <c r="QWT223" s="627"/>
      <c r="QWU223" s="627"/>
      <c r="QWV223" s="627"/>
      <c r="QWW223" s="627"/>
      <c r="QWX223" s="627"/>
      <c r="QWY223" s="627"/>
      <c r="QWZ223" s="627"/>
      <c r="QXA223" s="627"/>
      <c r="QXB223" s="627"/>
      <c r="QXC223" s="627"/>
      <c r="QXD223" s="627"/>
      <c r="QXE223" s="627"/>
      <c r="QXF223" s="627"/>
      <c r="QXG223" s="627"/>
      <c r="QXH223" s="627"/>
      <c r="QXI223" s="627"/>
      <c r="QXJ223" s="627"/>
      <c r="QXK223" s="627"/>
      <c r="QXL223" s="627"/>
      <c r="QXM223" s="627"/>
      <c r="QXN223" s="627"/>
      <c r="QXO223" s="627"/>
      <c r="QXP223" s="627"/>
      <c r="QXQ223" s="627"/>
      <c r="QXR223" s="627"/>
      <c r="QXS223" s="627"/>
      <c r="QXT223" s="627"/>
      <c r="QXU223" s="627"/>
      <c r="QXV223" s="627"/>
      <c r="QXW223" s="627"/>
      <c r="QXX223" s="627"/>
      <c r="QXY223" s="627"/>
      <c r="QXZ223" s="627"/>
      <c r="QYA223" s="627"/>
      <c r="QYB223" s="627"/>
      <c r="QYC223" s="627"/>
      <c r="QYD223" s="627"/>
      <c r="QYE223" s="627"/>
      <c r="QYF223" s="627"/>
      <c r="QYG223" s="627"/>
      <c r="QYH223" s="627"/>
      <c r="QYI223" s="627"/>
      <c r="QYJ223" s="627"/>
      <c r="QYK223" s="627"/>
      <c r="QYL223" s="627"/>
      <c r="QYM223" s="627"/>
      <c r="QYN223" s="627"/>
      <c r="QYO223" s="627"/>
      <c r="QYP223" s="627"/>
      <c r="QYQ223" s="627"/>
      <c r="QYR223" s="627"/>
      <c r="QYS223" s="627"/>
      <c r="QYT223" s="627"/>
      <c r="QYU223" s="627"/>
      <c r="QYV223" s="627"/>
      <c r="QYW223" s="627"/>
      <c r="QYX223" s="627"/>
      <c r="QYY223" s="627"/>
      <c r="QYZ223" s="627"/>
      <c r="QZA223" s="627"/>
      <c r="QZB223" s="627"/>
      <c r="QZC223" s="627"/>
      <c r="QZD223" s="627"/>
      <c r="QZE223" s="627"/>
      <c r="QZF223" s="627"/>
      <c r="QZG223" s="627"/>
      <c r="QZH223" s="627"/>
      <c r="QZI223" s="627"/>
      <c r="QZJ223" s="627"/>
      <c r="QZK223" s="627"/>
      <c r="QZL223" s="627"/>
      <c r="QZM223" s="627"/>
      <c r="QZN223" s="627"/>
      <c r="QZO223" s="627"/>
      <c r="QZP223" s="627"/>
      <c r="QZQ223" s="627"/>
      <c r="QZR223" s="627"/>
      <c r="QZS223" s="627"/>
      <c r="QZT223" s="627"/>
      <c r="QZU223" s="627"/>
      <c r="QZV223" s="627"/>
      <c r="QZW223" s="627"/>
      <c r="QZX223" s="627"/>
      <c r="QZY223" s="627"/>
      <c r="QZZ223" s="627"/>
      <c r="RAA223" s="627"/>
      <c r="RAB223" s="627"/>
      <c r="RAC223" s="627"/>
      <c r="RAD223" s="627"/>
      <c r="RAE223" s="627"/>
      <c r="RAF223" s="627"/>
      <c r="RAG223" s="627"/>
      <c r="RAH223" s="627"/>
      <c r="RAI223" s="627"/>
      <c r="RAJ223" s="627"/>
      <c r="RAK223" s="627"/>
      <c r="RAL223" s="627"/>
      <c r="RAM223" s="627"/>
      <c r="RAN223" s="627"/>
      <c r="RAO223" s="627"/>
      <c r="RAP223" s="627"/>
      <c r="RAQ223" s="627"/>
      <c r="RAR223" s="627"/>
      <c r="RAS223" s="627"/>
      <c r="RAT223" s="627"/>
      <c r="RAU223" s="627"/>
      <c r="RAV223" s="627"/>
      <c r="RAW223" s="627"/>
      <c r="RAX223" s="627"/>
      <c r="RAY223" s="627"/>
      <c r="RAZ223" s="627"/>
      <c r="RBA223" s="627"/>
      <c r="RBB223" s="627"/>
      <c r="RBC223" s="627"/>
      <c r="RBD223" s="627"/>
      <c r="RBE223" s="627"/>
      <c r="RBF223" s="627"/>
      <c r="RBG223" s="627"/>
      <c r="RBH223" s="627"/>
      <c r="RBI223" s="627"/>
      <c r="RBJ223" s="627"/>
      <c r="RBK223" s="627"/>
      <c r="RBL223" s="627"/>
      <c r="RBM223" s="627"/>
      <c r="RBN223" s="627"/>
      <c r="RBO223" s="627"/>
      <c r="RBP223" s="627"/>
      <c r="RBQ223" s="627"/>
      <c r="RBR223" s="627"/>
      <c r="RBS223" s="627"/>
      <c r="RBT223" s="627"/>
      <c r="RBU223" s="627"/>
      <c r="RBV223" s="627"/>
      <c r="RBW223" s="627"/>
      <c r="RBX223" s="627"/>
      <c r="RBY223" s="627"/>
      <c r="RBZ223" s="627"/>
      <c r="RCA223" s="627"/>
      <c r="RCB223" s="627"/>
      <c r="RCC223" s="627"/>
      <c r="RCD223" s="627"/>
      <c r="RCE223" s="627"/>
      <c r="RCF223" s="627"/>
      <c r="RCG223" s="627"/>
      <c r="RCH223" s="627"/>
      <c r="RCI223" s="627"/>
      <c r="RCJ223" s="627"/>
      <c r="RCK223" s="627"/>
      <c r="RCL223" s="627"/>
      <c r="RCM223" s="627"/>
      <c r="RCN223" s="627"/>
      <c r="RCO223" s="627"/>
      <c r="RCP223" s="627"/>
      <c r="RCQ223" s="627"/>
      <c r="RCR223" s="627"/>
      <c r="RCS223" s="627"/>
      <c r="RCT223" s="627"/>
      <c r="RCU223" s="627"/>
      <c r="RCV223" s="627"/>
      <c r="RCW223" s="627"/>
      <c r="RCX223" s="627"/>
      <c r="RCY223" s="627"/>
      <c r="RCZ223" s="627"/>
      <c r="RDA223" s="627"/>
      <c r="RDB223" s="627"/>
      <c r="RDC223" s="627"/>
      <c r="RDD223" s="627"/>
      <c r="RDE223" s="627"/>
      <c r="RDF223" s="627"/>
      <c r="RDG223" s="627"/>
      <c r="RDH223" s="627"/>
      <c r="RDI223" s="627"/>
      <c r="RDJ223" s="627"/>
      <c r="RDK223" s="627"/>
      <c r="RDL223" s="627"/>
      <c r="RDM223" s="627"/>
      <c r="RDN223" s="627"/>
      <c r="RDO223" s="627"/>
      <c r="RDP223" s="627"/>
      <c r="RDQ223" s="627"/>
      <c r="RDR223" s="627"/>
      <c r="RDS223" s="627"/>
      <c r="RDT223" s="627"/>
      <c r="RDU223" s="627"/>
      <c r="RDV223" s="627"/>
      <c r="RDW223" s="627"/>
      <c r="RDX223" s="627"/>
      <c r="RDY223" s="627"/>
      <c r="RDZ223" s="627"/>
      <c r="REA223" s="627"/>
      <c r="REB223" s="627"/>
      <c r="REC223" s="627"/>
      <c r="RED223" s="627"/>
      <c r="REE223" s="627"/>
      <c r="REF223" s="627"/>
      <c r="REG223" s="627"/>
      <c r="REH223" s="627"/>
      <c r="REI223" s="627"/>
      <c r="REJ223" s="627"/>
      <c r="REK223" s="627"/>
      <c r="REL223" s="627"/>
      <c r="REM223" s="627"/>
      <c r="REN223" s="627"/>
      <c r="REO223" s="627"/>
      <c r="REP223" s="627"/>
      <c r="REQ223" s="627"/>
      <c r="RER223" s="627"/>
      <c r="RES223" s="627"/>
      <c r="RET223" s="627"/>
      <c r="REU223" s="627"/>
      <c r="REV223" s="627"/>
      <c r="REW223" s="627"/>
      <c r="REX223" s="627"/>
      <c r="REY223" s="627"/>
      <c r="REZ223" s="627"/>
      <c r="RFA223" s="627"/>
      <c r="RFB223" s="627"/>
      <c r="RFC223" s="627"/>
      <c r="RFD223" s="627"/>
      <c r="RFE223" s="627"/>
      <c r="RFF223" s="627"/>
      <c r="RFG223" s="627"/>
      <c r="RFH223" s="627"/>
      <c r="RFI223" s="627"/>
      <c r="RFJ223" s="627"/>
      <c r="RFK223" s="627"/>
      <c r="RFL223" s="627"/>
      <c r="RFM223" s="627"/>
      <c r="RFN223" s="627"/>
      <c r="RFO223" s="627"/>
      <c r="RFP223" s="627"/>
      <c r="RFQ223" s="627"/>
      <c r="RFR223" s="627"/>
      <c r="RFS223" s="627"/>
      <c r="RFT223" s="627"/>
      <c r="RFU223" s="627"/>
      <c r="RFV223" s="627"/>
      <c r="RFW223" s="627"/>
      <c r="RFX223" s="627"/>
      <c r="RFY223" s="627"/>
      <c r="RFZ223" s="627"/>
      <c r="RGA223" s="627"/>
      <c r="RGB223" s="627"/>
      <c r="RGC223" s="627"/>
      <c r="RGD223" s="627"/>
      <c r="RGE223" s="627"/>
      <c r="RGF223" s="627"/>
      <c r="RGG223" s="627"/>
      <c r="RGH223" s="627"/>
      <c r="RGI223" s="627"/>
      <c r="RGJ223" s="627"/>
      <c r="RGK223" s="627"/>
      <c r="RGL223" s="627"/>
      <c r="RGM223" s="627"/>
      <c r="RGN223" s="627"/>
      <c r="RGO223" s="627"/>
      <c r="RGP223" s="627"/>
      <c r="RGQ223" s="627"/>
      <c r="RGR223" s="627"/>
      <c r="RGS223" s="627"/>
      <c r="RGT223" s="627"/>
      <c r="RGU223" s="627"/>
      <c r="RGV223" s="627"/>
      <c r="RGW223" s="627"/>
      <c r="RGX223" s="627"/>
      <c r="RGY223" s="627"/>
      <c r="RGZ223" s="627"/>
      <c r="RHA223" s="627"/>
      <c r="RHB223" s="627"/>
      <c r="RHC223" s="627"/>
      <c r="RHD223" s="627"/>
      <c r="RHE223" s="627"/>
      <c r="RHF223" s="627"/>
      <c r="RHG223" s="627"/>
      <c r="RHH223" s="627"/>
      <c r="RHI223" s="627"/>
      <c r="RHJ223" s="627"/>
      <c r="RHK223" s="627"/>
      <c r="RHL223" s="627"/>
      <c r="RHM223" s="627"/>
      <c r="RHN223" s="627"/>
      <c r="RHO223" s="627"/>
      <c r="RHP223" s="627"/>
      <c r="RHQ223" s="627"/>
      <c r="RHR223" s="627"/>
      <c r="RHS223" s="627"/>
      <c r="RHT223" s="627"/>
      <c r="RHU223" s="627"/>
      <c r="RHV223" s="627"/>
      <c r="RHW223" s="627"/>
      <c r="RHX223" s="627"/>
      <c r="RHY223" s="627"/>
      <c r="RHZ223" s="627"/>
      <c r="RIA223" s="627"/>
      <c r="RIB223" s="627"/>
      <c r="RIC223" s="627"/>
      <c r="RID223" s="627"/>
      <c r="RIE223" s="627"/>
      <c r="RIF223" s="627"/>
      <c r="RIG223" s="627"/>
      <c r="RIH223" s="627"/>
      <c r="RII223" s="627"/>
      <c r="RIJ223" s="627"/>
      <c r="RIK223" s="627"/>
      <c r="RIL223" s="627"/>
      <c r="RIM223" s="627"/>
      <c r="RIN223" s="627"/>
      <c r="RIO223" s="627"/>
      <c r="RIP223" s="627"/>
      <c r="RIQ223" s="627"/>
      <c r="RIR223" s="627"/>
      <c r="RIS223" s="627"/>
      <c r="RIT223" s="627"/>
      <c r="RIU223" s="627"/>
      <c r="RIV223" s="627"/>
      <c r="RIW223" s="627"/>
      <c r="RIX223" s="627"/>
      <c r="RIY223" s="627"/>
      <c r="RIZ223" s="627"/>
      <c r="RJA223" s="627"/>
      <c r="RJB223" s="627"/>
      <c r="RJC223" s="627"/>
      <c r="RJD223" s="627"/>
      <c r="RJE223" s="627"/>
      <c r="RJF223" s="627"/>
      <c r="RJG223" s="627"/>
      <c r="RJH223" s="627"/>
      <c r="RJI223" s="627"/>
      <c r="RJJ223" s="627"/>
      <c r="RJK223" s="627"/>
      <c r="RJL223" s="627"/>
      <c r="RJM223" s="627"/>
      <c r="RJN223" s="627"/>
      <c r="RJO223" s="627"/>
      <c r="RJP223" s="627"/>
      <c r="RJQ223" s="627"/>
      <c r="RJR223" s="627"/>
      <c r="RJS223" s="627"/>
      <c r="RJT223" s="627"/>
      <c r="RJU223" s="627"/>
      <c r="RJV223" s="627"/>
      <c r="RJW223" s="627"/>
      <c r="RJX223" s="627"/>
      <c r="RJY223" s="627"/>
      <c r="RJZ223" s="627"/>
      <c r="RKA223" s="627"/>
      <c r="RKB223" s="627"/>
      <c r="RKC223" s="627"/>
      <c r="RKD223" s="627"/>
      <c r="RKE223" s="627"/>
      <c r="RKF223" s="627"/>
      <c r="RKG223" s="627"/>
      <c r="RKH223" s="627"/>
      <c r="RKI223" s="627"/>
      <c r="RKJ223" s="627"/>
      <c r="RKK223" s="627"/>
      <c r="RKL223" s="627"/>
      <c r="RKM223" s="627"/>
      <c r="RKN223" s="627"/>
      <c r="RKO223" s="627"/>
      <c r="RKP223" s="627"/>
      <c r="RKQ223" s="627"/>
      <c r="RKR223" s="627"/>
      <c r="RKS223" s="627"/>
      <c r="RKT223" s="627"/>
      <c r="RKU223" s="627"/>
      <c r="RKV223" s="627"/>
      <c r="RKW223" s="627"/>
      <c r="RKX223" s="627"/>
      <c r="RKY223" s="627"/>
      <c r="RKZ223" s="627"/>
      <c r="RLA223" s="627"/>
      <c r="RLB223" s="627"/>
      <c r="RLC223" s="627"/>
      <c r="RLD223" s="627"/>
      <c r="RLE223" s="627"/>
      <c r="RLF223" s="627"/>
      <c r="RLG223" s="627"/>
      <c r="RLH223" s="627"/>
      <c r="RLI223" s="627"/>
      <c r="RLJ223" s="627"/>
      <c r="RLK223" s="627"/>
      <c r="RLL223" s="627"/>
      <c r="RLM223" s="627"/>
      <c r="RLN223" s="627"/>
      <c r="RLO223" s="627"/>
      <c r="RLP223" s="627"/>
      <c r="RLQ223" s="627"/>
      <c r="RLR223" s="627"/>
      <c r="RLS223" s="627"/>
      <c r="RLT223" s="627"/>
      <c r="RLU223" s="627"/>
      <c r="RLV223" s="627"/>
      <c r="RLW223" s="627"/>
      <c r="RLX223" s="627"/>
      <c r="RLY223" s="627"/>
      <c r="RLZ223" s="627"/>
      <c r="RMA223" s="627"/>
      <c r="RMB223" s="627"/>
      <c r="RMC223" s="627"/>
      <c r="RMD223" s="627"/>
      <c r="RME223" s="627"/>
      <c r="RMF223" s="627"/>
      <c r="RMG223" s="627"/>
      <c r="RMH223" s="627"/>
      <c r="RMI223" s="627"/>
      <c r="RMJ223" s="627"/>
      <c r="RMK223" s="627"/>
      <c r="RML223" s="627"/>
      <c r="RMM223" s="627"/>
      <c r="RMN223" s="627"/>
      <c r="RMO223" s="627"/>
      <c r="RMP223" s="627"/>
      <c r="RMQ223" s="627"/>
      <c r="RMR223" s="627"/>
      <c r="RMS223" s="627"/>
      <c r="RMT223" s="627"/>
      <c r="RMU223" s="627"/>
      <c r="RMV223" s="627"/>
      <c r="RMW223" s="627"/>
      <c r="RMX223" s="627"/>
      <c r="RMY223" s="627"/>
      <c r="RMZ223" s="627"/>
      <c r="RNA223" s="627"/>
      <c r="RNB223" s="627"/>
      <c r="RNC223" s="627"/>
      <c r="RND223" s="627"/>
      <c r="RNE223" s="627"/>
      <c r="RNF223" s="627"/>
      <c r="RNG223" s="627"/>
      <c r="RNH223" s="627"/>
      <c r="RNI223" s="627"/>
      <c r="RNJ223" s="627"/>
      <c r="RNK223" s="627"/>
      <c r="RNL223" s="627"/>
      <c r="RNM223" s="627"/>
      <c r="RNN223" s="627"/>
      <c r="RNO223" s="627"/>
      <c r="RNP223" s="627"/>
      <c r="RNQ223" s="627"/>
      <c r="RNR223" s="627"/>
      <c r="RNS223" s="627"/>
      <c r="RNT223" s="627"/>
      <c r="RNU223" s="627"/>
      <c r="RNV223" s="627"/>
      <c r="RNW223" s="627"/>
      <c r="RNX223" s="627"/>
      <c r="RNY223" s="627"/>
      <c r="RNZ223" s="627"/>
      <c r="ROA223" s="627"/>
      <c r="ROB223" s="627"/>
      <c r="ROC223" s="627"/>
      <c r="ROD223" s="627"/>
      <c r="ROE223" s="627"/>
      <c r="ROF223" s="627"/>
      <c r="ROG223" s="627"/>
      <c r="ROH223" s="627"/>
      <c r="ROI223" s="627"/>
      <c r="ROJ223" s="627"/>
      <c r="ROK223" s="627"/>
      <c r="ROL223" s="627"/>
      <c r="ROM223" s="627"/>
      <c r="RON223" s="627"/>
      <c r="ROO223" s="627"/>
      <c r="ROP223" s="627"/>
      <c r="ROQ223" s="627"/>
      <c r="ROR223" s="627"/>
      <c r="ROS223" s="627"/>
      <c r="ROT223" s="627"/>
      <c r="ROU223" s="627"/>
      <c r="ROV223" s="627"/>
      <c r="ROW223" s="627"/>
      <c r="ROX223" s="627"/>
      <c r="ROY223" s="627"/>
      <c r="ROZ223" s="627"/>
      <c r="RPA223" s="627"/>
      <c r="RPB223" s="627"/>
      <c r="RPC223" s="627"/>
      <c r="RPD223" s="627"/>
      <c r="RPE223" s="627"/>
      <c r="RPF223" s="627"/>
      <c r="RPG223" s="627"/>
      <c r="RPH223" s="627"/>
      <c r="RPI223" s="627"/>
      <c r="RPJ223" s="627"/>
      <c r="RPK223" s="627"/>
      <c r="RPL223" s="627"/>
      <c r="RPM223" s="627"/>
      <c r="RPN223" s="627"/>
      <c r="RPO223" s="627"/>
      <c r="RPP223" s="627"/>
      <c r="RPQ223" s="627"/>
      <c r="RPR223" s="627"/>
      <c r="RPS223" s="627"/>
      <c r="RPT223" s="627"/>
      <c r="RPU223" s="627"/>
      <c r="RPV223" s="627"/>
      <c r="RPW223" s="627"/>
      <c r="RPX223" s="627"/>
      <c r="RPY223" s="627"/>
      <c r="RPZ223" s="627"/>
      <c r="RQA223" s="627"/>
      <c r="RQB223" s="627"/>
      <c r="RQC223" s="627"/>
      <c r="RQD223" s="627"/>
      <c r="RQE223" s="627"/>
      <c r="RQF223" s="627"/>
      <c r="RQG223" s="627"/>
      <c r="RQH223" s="627"/>
      <c r="RQI223" s="627"/>
      <c r="RQJ223" s="627"/>
      <c r="RQK223" s="627"/>
      <c r="RQL223" s="627"/>
      <c r="RQM223" s="627"/>
      <c r="RQN223" s="627"/>
      <c r="RQO223" s="627"/>
      <c r="RQP223" s="627"/>
      <c r="RQQ223" s="627"/>
      <c r="RQR223" s="627"/>
      <c r="RQS223" s="627"/>
      <c r="RQT223" s="627"/>
      <c r="RQU223" s="627"/>
      <c r="RQV223" s="627"/>
      <c r="RQW223" s="627"/>
      <c r="RQX223" s="627"/>
      <c r="RQY223" s="627"/>
      <c r="RQZ223" s="627"/>
      <c r="RRA223" s="627"/>
      <c r="RRB223" s="627"/>
      <c r="RRC223" s="627"/>
      <c r="RRD223" s="627"/>
      <c r="RRE223" s="627"/>
      <c r="RRF223" s="627"/>
      <c r="RRG223" s="627"/>
      <c r="RRH223" s="627"/>
      <c r="RRI223" s="627"/>
      <c r="RRJ223" s="627"/>
      <c r="RRK223" s="627"/>
      <c r="RRL223" s="627"/>
      <c r="RRM223" s="627"/>
      <c r="RRN223" s="627"/>
      <c r="RRO223" s="627"/>
      <c r="RRP223" s="627"/>
      <c r="RRQ223" s="627"/>
      <c r="RRR223" s="627"/>
      <c r="RRS223" s="627"/>
      <c r="RRT223" s="627"/>
      <c r="RRU223" s="627"/>
      <c r="RRV223" s="627"/>
      <c r="RRW223" s="627"/>
      <c r="RRX223" s="627"/>
      <c r="RRY223" s="627"/>
      <c r="RRZ223" s="627"/>
      <c r="RSA223" s="627"/>
      <c r="RSB223" s="627"/>
      <c r="RSC223" s="627"/>
      <c r="RSD223" s="627"/>
      <c r="RSE223" s="627"/>
      <c r="RSF223" s="627"/>
      <c r="RSG223" s="627"/>
      <c r="RSH223" s="627"/>
      <c r="RSI223" s="627"/>
      <c r="RSJ223" s="627"/>
      <c r="RSK223" s="627"/>
      <c r="RSL223" s="627"/>
      <c r="RSM223" s="627"/>
      <c r="RSN223" s="627"/>
      <c r="RSO223" s="627"/>
      <c r="RSP223" s="627"/>
      <c r="RSQ223" s="627"/>
      <c r="RSR223" s="627"/>
      <c r="RSS223" s="627"/>
      <c r="RST223" s="627"/>
      <c r="RSU223" s="627"/>
      <c r="RSV223" s="627"/>
      <c r="RSW223" s="627"/>
      <c r="RSX223" s="627"/>
      <c r="RSY223" s="627"/>
      <c r="RSZ223" s="627"/>
      <c r="RTA223" s="627"/>
      <c r="RTB223" s="627"/>
      <c r="RTC223" s="627"/>
      <c r="RTD223" s="627"/>
      <c r="RTE223" s="627"/>
      <c r="RTF223" s="627"/>
      <c r="RTG223" s="627"/>
      <c r="RTH223" s="627"/>
      <c r="RTI223" s="627"/>
      <c r="RTJ223" s="627"/>
      <c r="RTK223" s="627"/>
      <c r="RTL223" s="627"/>
      <c r="RTM223" s="627"/>
      <c r="RTN223" s="627"/>
      <c r="RTO223" s="627"/>
      <c r="RTP223" s="627"/>
      <c r="RTQ223" s="627"/>
      <c r="RTR223" s="627"/>
      <c r="RTS223" s="627"/>
      <c r="RTT223" s="627"/>
      <c r="RTU223" s="627"/>
      <c r="RTV223" s="627"/>
      <c r="RTW223" s="627"/>
      <c r="RTX223" s="627"/>
      <c r="RTY223" s="627"/>
      <c r="RTZ223" s="627"/>
      <c r="RUA223" s="627"/>
      <c r="RUB223" s="627"/>
      <c r="RUC223" s="627"/>
      <c r="RUD223" s="627"/>
      <c r="RUE223" s="627"/>
      <c r="RUF223" s="627"/>
      <c r="RUG223" s="627"/>
      <c r="RUH223" s="627"/>
      <c r="RUI223" s="627"/>
      <c r="RUJ223" s="627"/>
      <c r="RUK223" s="627"/>
      <c r="RUL223" s="627"/>
      <c r="RUM223" s="627"/>
      <c r="RUN223" s="627"/>
      <c r="RUO223" s="627"/>
      <c r="RUP223" s="627"/>
      <c r="RUQ223" s="627"/>
      <c r="RUR223" s="627"/>
      <c r="RUS223" s="627"/>
      <c r="RUT223" s="627"/>
      <c r="RUU223" s="627"/>
      <c r="RUV223" s="627"/>
      <c r="RUW223" s="627"/>
      <c r="RUX223" s="627"/>
      <c r="RUY223" s="627"/>
      <c r="RUZ223" s="627"/>
      <c r="RVA223" s="627"/>
      <c r="RVB223" s="627"/>
      <c r="RVC223" s="627"/>
      <c r="RVD223" s="627"/>
      <c r="RVE223" s="627"/>
      <c r="RVF223" s="627"/>
      <c r="RVG223" s="627"/>
      <c r="RVH223" s="627"/>
      <c r="RVI223" s="627"/>
      <c r="RVJ223" s="627"/>
      <c r="RVK223" s="627"/>
      <c r="RVL223" s="627"/>
      <c r="RVM223" s="627"/>
      <c r="RVN223" s="627"/>
      <c r="RVO223" s="627"/>
      <c r="RVP223" s="627"/>
      <c r="RVQ223" s="627"/>
      <c r="RVR223" s="627"/>
      <c r="RVS223" s="627"/>
      <c r="RVT223" s="627"/>
      <c r="RVU223" s="627"/>
      <c r="RVV223" s="627"/>
      <c r="RVW223" s="627"/>
      <c r="RVX223" s="627"/>
      <c r="RVY223" s="627"/>
      <c r="RVZ223" s="627"/>
      <c r="RWA223" s="627"/>
      <c r="RWB223" s="627"/>
      <c r="RWC223" s="627"/>
      <c r="RWD223" s="627"/>
      <c r="RWE223" s="627"/>
      <c r="RWF223" s="627"/>
      <c r="RWG223" s="627"/>
      <c r="RWH223" s="627"/>
      <c r="RWI223" s="627"/>
      <c r="RWJ223" s="627"/>
      <c r="RWK223" s="627"/>
      <c r="RWL223" s="627"/>
      <c r="RWM223" s="627"/>
      <c r="RWN223" s="627"/>
      <c r="RWO223" s="627"/>
      <c r="RWP223" s="627"/>
      <c r="RWQ223" s="627"/>
      <c r="RWR223" s="627"/>
      <c r="RWS223" s="627"/>
      <c r="RWT223" s="627"/>
      <c r="RWU223" s="627"/>
      <c r="RWV223" s="627"/>
      <c r="RWW223" s="627"/>
      <c r="RWX223" s="627"/>
      <c r="RWY223" s="627"/>
      <c r="RWZ223" s="627"/>
      <c r="RXA223" s="627"/>
      <c r="RXB223" s="627"/>
      <c r="RXC223" s="627"/>
      <c r="RXD223" s="627"/>
      <c r="RXE223" s="627"/>
      <c r="RXF223" s="627"/>
      <c r="RXG223" s="627"/>
      <c r="RXH223" s="627"/>
      <c r="RXI223" s="627"/>
      <c r="RXJ223" s="627"/>
      <c r="RXK223" s="627"/>
      <c r="RXL223" s="627"/>
      <c r="RXM223" s="627"/>
      <c r="RXN223" s="627"/>
      <c r="RXO223" s="627"/>
      <c r="RXP223" s="627"/>
      <c r="RXQ223" s="627"/>
      <c r="RXR223" s="627"/>
      <c r="RXS223" s="627"/>
      <c r="RXT223" s="627"/>
      <c r="RXU223" s="627"/>
      <c r="RXV223" s="627"/>
      <c r="RXW223" s="627"/>
      <c r="RXX223" s="627"/>
      <c r="RXY223" s="627"/>
      <c r="RXZ223" s="627"/>
      <c r="RYA223" s="627"/>
      <c r="RYB223" s="627"/>
      <c r="RYC223" s="627"/>
      <c r="RYD223" s="627"/>
      <c r="RYE223" s="627"/>
      <c r="RYF223" s="627"/>
      <c r="RYG223" s="627"/>
      <c r="RYH223" s="627"/>
      <c r="RYI223" s="627"/>
      <c r="RYJ223" s="627"/>
      <c r="RYK223" s="627"/>
      <c r="RYL223" s="627"/>
      <c r="RYM223" s="627"/>
      <c r="RYN223" s="627"/>
      <c r="RYO223" s="627"/>
      <c r="RYP223" s="627"/>
      <c r="RYQ223" s="627"/>
      <c r="RYR223" s="627"/>
      <c r="RYS223" s="627"/>
      <c r="RYT223" s="627"/>
      <c r="RYU223" s="627"/>
      <c r="RYV223" s="627"/>
      <c r="RYW223" s="627"/>
      <c r="RYX223" s="627"/>
      <c r="RYY223" s="627"/>
      <c r="RYZ223" s="627"/>
      <c r="RZA223" s="627"/>
      <c r="RZB223" s="627"/>
      <c r="RZC223" s="627"/>
      <c r="RZD223" s="627"/>
      <c r="RZE223" s="627"/>
      <c r="RZF223" s="627"/>
      <c r="RZG223" s="627"/>
      <c r="RZH223" s="627"/>
      <c r="RZI223" s="627"/>
      <c r="RZJ223" s="627"/>
      <c r="RZK223" s="627"/>
      <c r="RZL223" s="627"/>
      <c r="RZM223" s="627"/>
      <c r="RZN223" s="627"/>
      <c r="RZO223" s="627"/>
      <c r="RZP223" s="627"/>
      <c r="RZQ223" s="627"/>
      <c r="RZR223" s="627"/>
      <c r="RZS223" s="627"/>
      <c r="RZT223" s="627"/>
      <c r="RZU223" s="627"/>
      <c r="RZV223" s="627"/>
      <c r="RZW223" s="627"/>
      <c r="RZX223" s="627"/>
      <c r="RZY223" s="627"/>
      <c r="RZZ223" s="627"/>
      <c r="SAA223" s="627"/>
      <c r="SAB223" s="627"/>
      <c r="SAC223" s="627"/>
      <c r="SAD223" s="627"/>
      <c r="SAE223" s="627"/>
      <c r="SAF223" s="627"/>
      <c r="SAG223" s="627"/>
      <c r="SAH223" s="627"/>
      <c r="SAI223" s="627"/>
      <c r="SAJ223" s="627"/>
      <c r="SAK223" s="627"/>
      <c r="SAL223" s="627"/>
      <c r="SAM223" s="627"/>
      <c r="SAN223" s="627"/>
      <c r="SAO223" s="627"/>
      <c r="SAP223" s="627"/>
      <c r="SAQ223" s="627"/>
      <c r="SAR223" s="627"/>
      <c r="SAS223" s="627"/>
      <c r="SAT223" s="627"/>
      <c r="SAU223" s="627"/>
      <c r="SAV223" s="627"/>
      <c r="SAW223" s="627"/>
      <c r="SAX223" s="627"/>
      <c r="SAY223" s="627"/>
      <c r="SAZ223" s="627"/>
      <c r="SBA223" s="627"/>
      <c r="SBB223" s="627"/>
      <c r="SBC223" s="627"/>
      <c r="SBD223" s="627"/>
      <c r="SBE223" s="627"/>
      <c r="SBF223" s="627"/>
      <c r="SBG223" s="627"/>
      <c r="SBH223" s="627"/>
      <c r="SBI223" s="627"/>
      <c r="SBJ223" s="627"/>
      <c r="SBK223" s="627"/>
      <c r="SBL223" s="627"/>
      <c r="SBM223" s="627"/>
      <c r="SBN223" s="627"/>
      <c r="SBO223" s="627"/>
      <c r="SBP223" s="627"/>
      <c r="SBQ223" s="627"/>
      <c r="SBR223" s="627"/>
      <c r="SBS223" s="627"/>
      <c r="SBT223" s="627"/>
      <c r="SBU223" s="627"/>
      <c r="SBV223" s="627"/>
      <c r="SBW223" s="627"/>
      <c r="SBX223" s="627"/>
      <c r="SBY223" s="627"/>
      <c r="SBZ223" s="627"/>
      <c r="SCA223" s="627"/>
      <c r="SCB223" s="627"/>
      <c r="SCC223" s="627"/>
      <c r="SCD223" s="627"/>
      <c r="SCE223" s="627"/>
      <c r="SCF223" s="627"/>
      <c r="SCG223" s="627"/>
      <c r="SCH223" s="627"/>
      <c r="SCI223" s="627"/>
      <c r="SCJ223" s="627"/>
      <c r="SCK223" s="627"/>
      <c r="SCL223" s="627"/>
      <c r="SCM223" s="627"/>
      <c r="SCN223" s="627"/>
      <c r="SCO223" s="627"/>
      <c r="SCP223" s="627"/>
      <c r="SCQ223" s="627"/>
      <c r="SCR223" s="627"/>
      <c r="SCS223" s="627"/>
      <c r="SCT223" s="627"/>
      <c r="SCU223" s="627"/>
      <c r="SCV223" s="627"/>
      <c r="SCW223" s="627"/>
      <c r="SCX223" s="627"/>
      <c r="SCY223" s="627"/>
      <c r="SCZ223" s="627"/>
      <c r="SDA223" s="627"/>
      <c r="SDB223" s="627"/>
      <c r="SDC223" s="627"/>
      <c r="SDD223" s="627"/>
      <c r="SDE223" s="627"/>
      <c r="SDF223" s="627"/>
      <c r="SDG223" s="627"/>
      <c r="SDH223" s="627"/>
      <c r="SDI223" s="627"/>
      <c r="SDJ223" s="627"/>
      <c r="SDK223" s="627"/>
      <c r="SDL223" s="627"/>
      <c r="SDM223" s="627"/>
      <c r="SDN223" s="627"/>
      <c r="SDO223" s="627"/>
      <c r="SDP223" s="627"/>
      <c r="SDQ223" s="627"/>
      <c r="SDR223" s="627"/>
      <c r="SDS223" s="627"/>
      <c r="SDT223" s="627"/>
      <c r="SDU223" s="627"/>
      <c r="SDV223" s="627"/>
      <c r="SDW223" s="627"/>
      <c r="SDX223" s="627"/>
      <c r="SDY223" s="627"/>
      <c r="SDZ223" s="627"/>
      <c r="SEA223" s="627"/>
      <c r="SEB223" s="627"/>
      <c r="SEC223" s="627"/>
      <c r="SED223" s="627"/>
      <c r="SEE223" s="627"/>
      <c r="SEF223" s="627"/>
      <c r="SEG223" s="627"/>
      <c r="SEH223" s="627"/>
      <c r="SEI223" s="627"/>
      <c r="SEJ223" s="627"/>
      <c r="SEK223" s="627"/>
      <c r="SEL223" s="627"/>
      <c r="SEM223" s="627"/>
      <c r="SEN223" s="627"/>
      <c r="SEO223" s="627"/>
      <c r="SEP223" s="627"/>
      <c r="SEQ223" s="627"/>
      <c r="SER223" s="627"/>
      <c r="SES223" s="627"/>
      <c r="SET223" s="627"/>
      <c r="SEU223" s="627"/>
      <c r="SEV223" s="627"/>
      <c r="SEW223" s="627"/>
      <c r="SEX223" s="627"/>
      <c r="SEY223" s="627"/>
      <c r="SEZ223" s="627"/>
      <c r="SFA223" s="627"/>
      <c r="SFB223" s="627"/>
      <c r="SFC223" s="627"/>
      <c r="SFD223" s="627"/>
      <c r="SFE223" s="627"/>
      <c r="SFF223" s="627"/>
      <c r="SFG223" s="627"/>
      <c r="SFH223" s="627"/>
      <c r="SFI223" s="627"/>
      <c r="SFJ223" s="627"/>
      <c r="SFK223" s="627"/>
      <c r="SFL223" s="627"/>
      <c r="SFM223" s="627"/>
      <c r="SFN223" s="627"/>
      <c r="SFO223" s="627"/>
      <c r="SFP223" s="627"/>
      <c r="SFQ223" s="627"/>
      <c r="SFR223" s="627"/>
      <c r="SFS223" s="627"/>
      <c r="SFT223" s="627"/>
      <c r="SFU223" s="627"/>
      <c r="SFV223" s="627"/>
      <c r="SFW223" s="627"/>
      <c r="SFX223" s="627"/>
      <c r="SFY223" s="627"/>
      <c r="SFZ223" s="627"/>
      <c r="SGA223" s="627"/>
      <c r="SGB223" s="627"/>
      <c r="SGC223" s="627"/>
      <c r="SGD223" s="627"/>
      <c r="SGE223" s="627"/>
      <c r="SGF223" s="627"/>
      <c r="SGG223" s="627"/>
      <c r="SGH223" s="627"/>
      <c r="SGI223" s="627"/>
      <c r="SGJ223" s="627"/>
      <c r="SGK223" s="627"/>
      <c r="SGL223" s="627"/>
      <c r="SGM223" s="627"/>
      <c r="SGN223" s="627"/>
      <c r="SGO223" s="627"/>
      <c r="SGP223" s="627"/>
      <c r="SGQ223" s="627"/>
      <c r="SGR223" s="627"/>
      <c r="SGS223" s="627"/>
      <c r="SGT223" s="627"/>
      <c r="SGU223" s="627"/>
      <c r="SGV223" s="627"/>
      <c r="SGW223" s="627"/>
      <c r="SGX223" s="627"/>
      <c r="SGY223" s="627"/>
      <c r="SGZ223" s="627"/>
      <c r="SHA223" s="627"/>
      <c r="SHB223" s="627"/>
      <c r="SHC223" s="627"/>
      <c r="SHD223" s="627"/>
      <c r="SHE223" s="627"/>
      <c r="SHF223" s="627"/>
      <c r="SHG223" s="627"/>
      <c r="SHH223" s="627"/>
      <c r="SHI223" s="627"/>
      <c r="SHJ223" s="627"/>
      <c r="SHK223" s="627"/>
      <c r="SHL223" s="627"/>
      <c r="SHM223" s="627"/>
      <c r="SHN223" s="627"/>
      <c r="SHO223" s="627"/>
      <c r="SHP223" s="627"/>
      <c r="SHQ223" s="627"/>
      <c r="SHR223" s="627"/>
      <c r="SHS223" s="627"/>
      <c r="SHT223" s="627"/>
      <c r="SHU223" s="627"/>
      <c r="SHV223" s="627"/>
      <c r="SHW223" s="627"/>
      <c r="SHX223" s="627"/>
      <c r="SHY223" s="627"/>
      <c r="SHZ223" s="627"/>
      <c r="SIA223" s="627"/>
      <c r="SIB223" s="627"/>
      <c r="SIC223" s="627"/>
      <c r="SID223" s="627"/>
      <c r="SIE223" s="627"/>
      <c r="SIF223" s="627"/>
      <c r="SIG223" s="627"/>
      <c r="SIH223" s="627"/>
      <c r="SII223" s="627"/>
      <c r="SIJ223" s="627"/>
      <c r="SIK223" s="627"/>
      <c r="SIL223" s="627"/>
      <c r="SIM223" s="627"/>
      <c r="SIN223" s="627"/>
      <c r="SIO223" s="627"/>
      <c r="SIP223" s="627"/>
      <c r="SIQ223" s="627"/>
      <c r="SIR223" s="627"/>
      <c r="SIS223" s="627"/>
      <c r="SIT223" s="627"/>
      <c r="SIU223" s="627"/>
      <c r="SIV223" s="627"/>
      <c r="SIW223" s="627"/>
      <c r="SIX223" s="627"/>
      <c r="SIY223" s="627"/>
      <c r="SIZ223" s="627"/>
      <c r="SJA223" s="627"/>
      <c r="SJB223" s="627"/>
      <c r="SJC223" s="627"/>
      <c r="SJD223" s="627"/>
      <c r="SJE223" s="627"/>
      <c r="SJF223" s="627"/>
      <c r="SJG223" s="627"/>
      <c r="SJH223" s="627"/>
      <c r="SJI223" s="627"/>
      <c r="SJJ223" s="627"/>
      <c r="SJK223" s="627"/>
      <c r="SJL223" s="627"/>
      <c r="SJM223" s="627"/>
      <c r="SJN223" s="627"/>
      <c r="SJO223" s="627"/>
      <c r="SJP223" s="627"/>
      <c r="SJQ223" s="627"/>
      <c r="SJR223" s="627"/>
      <c r="SJS223" s="627"/>
      <c r="SJT223" s="627"/>
      <c r="SJU223" s="627"/>
      <c r="SJV223" s="627"/>
      <c r="SJW223" s="627"/>
      <c r="SJX223" s="627"/>
      <c r="SJY223" s="627"/>
      <c r="SJZ223" s="627"/>
      <c r="SKA223" s="627"/>
      <c r="SKB223" s="627"/>
      <c r="SKC223" s="627"/>
      <c r="SKD223" s="627"/>
      <c r="SKE223" s="627"/>
      <c r="SKF223" s="627"/>
      <c r="SKG223" s="627"/>
      <c r="SKH223" s="627"/>
      <c r="SKI223" s="627"/>
      <c r="SKJ223" s="627"/>
      <c r="SKK223" s="627"/>
      <c r="SKL223" s="627"/>
      <c r="SKM223" s="627"/>
      <c r="SKN223" s="627"/>
      <c r="SKO223" s="627"/>
      <c r="SKP223" s="627"/>
      <c r="SKQ223" s="627"/>
      <c r="SKR223" s="627"/>
      <c r="SKS223" s="627"/>
      <c r="SKT223" s="627"/>
      <c r="SKU223" s="627"/>
      <c r="SKV223" s="627"/>
      <c r="SKW223" s="627"/>
      <c r="SKX223" s="627"/>
      <c r="SKY223" s="627"/>
      <c r="SKZ223" s="627"/>
      <c r="SLA223" s="627"/>
      <c r="SLB223" s="627"/>
      <c r="SLC223" s="627"/>
      <c r="SLD223" s="627"/>
      <c r="SLE223" s="627"/>
      <c r="SLF223" s="627"/>
      <c r="SLG223" s="627"/>
      <c r="SLH223" s="627"/>
      <c r="SLI223" s="627"/>
      <c r="SLJ223" s="627"/>
      <c r="SLK223" s="627"/>
      <c r="SLL223" s="627"/>
      <c r="SLM223" s="627"/>
      <c r="SLN223" s="627"/>
      <c r="SLO223" s="627"/>
      <c r="SLP223" s="627"/>
      <c r="SLQ223" s="627"/>
      <c r="SLR223" s="627"/>
      <c r="SLS223" s="627"/>
      <c r="SLT223" s="627"/>
      <c r="SLU223" s="627"/>
      <c r="SLV223" s="627"/>
      <c r="SLW223" s="627"/>
      <c r="SLX223" s="627"/>
      <c r="SLY223" s="627"/>
      <c r="SLZ223" s="627"/>
      <c r="SMA223" s="627"/>
      <c r="SMB223" s="627"/>
      <c r="SMC223" s="627"/>
      <c r="SMD223" s="627"/>
      <c r="SME223" s="627"/>
      <c r="SMF223" s="627"/>
      <c r="SMG223" s="627"/>
      <c r="SMH223" s="627"/>
      <c r="SMI223" s="627"/>
      <c r="SMJ223" s="627"/>
      <c r="SMK223" s="627"/>
      <c r="SML223" s="627"/>
      <c r="SMM223" s="627"/>
      <c r="SMN223" s="627"/>
      <c r="SMO223" s="627"/>
      <c r="SMP223" s="627"/>
      <c r="SMQ223" s="627"/>
      <c r="SMR223" s="627"/>
      <c r="SMS223" s="627"/>
      <c r="SMT223" s="627"/>
      <c r="SMU223" s="627"/>
      <c r="SMV223" s="627"/>
      <c r="SMW223" s="627"/>
      <c r="SMX223" s="627"/>
      <c r="SMY223" s="627"/>
      <c r="SMZ223" s="627"/>
      <c r="SNA223" s="627"/>
      <c r="SNB223" s="627"/>
      <c r="SNC223" s="627"/>
      <c r="SND223" s="627"/>
      <c r="SNE223" s="627"/>
      <c r="SNF223" s="627"/>
      <c r="SNG223" s="627"/>
      <c r="SNH223" s="627"/>
      <c r="SNI223" s="627"/>
      <c r="SNJ223" s="627"/>
      <c r="SNK223" s="627"/>
      <c r="SNL223" s="627"/>
      <c r="SNM223" s="627"/>
      <c r="SNN223" s="627"/>
      <c r="SNO223" s="627"/>
      <c r="SNP223" s="627"/>
      <c r="SNQ223" s="627"/>
      <c r="SNR223" s="627"/>
      <c r="SNS223" s="627"/>
      <c r="SNT223" s="627"/>
      <c r="SNU223" s="627"/>
      <c r="SNV223" s="627"/>
      <c r="SNW223" s="627"/>
      <c r="SNX223" s="627"/>
      <c r="SNY223" s="627"/>
      <c r="SNZ223" s="627"/>
      <c r="SOA223" s="627"/>
      <c r="SOB223" s="627"/>
      <c r="SOC223" s="627"/>
      <c r="SOD223" s="627"/>
      <c r="SOE223" s="627"/>
      <c r="SOF223" s="627"/>
      <c r="SOG223" s="627"/>
      <c r="SOH223" s="627"/>
      <c r="SOI223" s="627"/>
      <c r="SOJ223" s="627"/>
      <c r="SOK223" s="627"/>
      <c r="SOL223" s="627"/>
      <c r="SOM223" s="627"/>
      <c r="SON223" s="627"/>
      <c r="SOO223" s="627"/>
      <c r="SOP223" s="627"/>
      <c r="SOQ223" s="627"/>
      <c r="SOR223" s="627"/>
      <c r="SOS223" s="627"/>
      <c r="SOT223" s="627"/>
      <c r="SOU223" s="627"/>
      <c r="SOV223" s="627"/>
      <c r="SOW223" s="627"/>
      <c r="SOX223" s="627"/>
      <c r="SOY223" s="627"/>
      <c r="SOZ223" s="627"/>
      <c r="SPA223" s="627"/>
      <c r="SPB223" s="627"/>
      <c r="SPC223" s="627"/>
      <c r="SPD223" s="627"/>
      <c r="SPE223" s="627"/>
      <c r="SPF223" s="627"/>
      <c r="SPG223" s="627"/>
      <c r="SPH223" s="627"/>
      <c r="SPI223" s="627"/>
      <c r="SPJ223" s="627"/>
      <c r="SPK223" s="627"/>
      <c r="SPL223" s="627"/>
      <c r="SPM223" s="627"/>
      <c r="SPN223" s="627"/>
      <c r="SPO223" s="627"/>
      <c r="SPP223" s="627"/>
      <c r="SPQ223" s="627"/>
      <c r="SPR223" s="627"/>
      <c r="SPS223" s="627"/>
      <c r="SPT223" s="627"/>
      <c r="SPU223" s="627"/>
      <c r="SPV223" s="627"/>
      <c r="SPW223" s="627"/>
      <c r="SPX223" s="627"/>
      <c r="SPY223" s="627"/>
      <c r="SPZ223" s="627"/>
      <c r="SQA223" s="627"/>
      <c r="SQB223" s="627"/>
      <c r="SQC223" s="627"/>
      <c r="SQD223" s="627"/>
      <c r="SQE223" s="627"/>
      <c r="SQF223" s="627"/>
      <c r="SQG223" s="627"/>
      <c r="SQH223" s="627"/>
      <c r="SQI223" s="627"/>
      <c r="SQJ223" s="627"/>
      <c r="SQK223" s="627"/>
      <c r="SQL223" s="627"/>
      <c r="SQM223" s="627"/>
      <c r="SQN223" s="627"/>
      <c r="SQO223" s="627"/>
      <c r="SQP223" s="627"/>
      <c r="SQQ223" s="627"/>
      <c r="SQR223" s="627"/>
      <c r="SQS223" s="627"/>
      <c r="SQT223" s="627"/>
      <c r="SQU223" s="627"/>
      <c r="SQV223" s="627"/>
      <c r="SQW223" s="627"/>
      <c r="SQX223" s="627"/>
      <c r="SQY223" s="627"/>
      <c r="SQZ223" s="627"/>
      <c r="SRA223" s="627"/>
      <c r="SRB223" s="627"/>
      <c r="SRC223" s="627"/>
      <c r="SRD223" s="627"/>
      <c r="SRE223" s="627"/>
      <c r="SRF223" s="627"/>
      <c r="SRG223" s="627"/>
      <c r="SRH223" s="627"/>
      <c r="SRI223" s="627"/>
      <c r="SRJ223" s="627"/>
      <c r="SRK223" s="627"/>
      <c r="SRL223" s="627"/>
      <c r="SRM223" s="627"/>
      <c r="SRN223" s="627"/>
      <c r="SRO223" s="627"/>
      <c r="SRP223" s="627"/>
      <c r="SRQ223" s="627"/>
      <c r="SRR223" s="627"/>
      <c r="SRS223" s="627"/>
      <c r="SRT223" s="627"/>
      <c r="SRU223" s="627"/>
      <c r="SRV223" s="627"/>
      <c r="SRW223" s="627"/>
      <c r="SRX223" s="627"/>
      <c r="SRY223" s="627"/>
      <c r="SRZ223" s="627"/>
      <c r="SSA223" s="627"/>
      <c r="SSB223" s="627"/>
      <c r="SSC223" s="627"/>
      <c r="SSD223" s="627"/>
      <c r="SSE223" s="627"/>
      <c r="SSF223" s="627"/>
      <c r="SSG223" s="627"/>
      <c r="SSH223" s="627"/>
      <c r="SSI223" s="627"/>
      <c r="SSJ223" s="627"/>
      <c r="SSK223" s="627"/>
      <c r="SSL223" s="627"/>
      <c r="SSM223" s="627"/>
      <c r="SSN223" s="627"/>
      <c r="SSO223" s="627"/>
      <c r="SSP223" s="627"/>
      <c r="SSQ223" s="627"/>
      <c r="SSR223" s="627"/>
      <c r="SSS223" s="627"/>
      <c r="SST223" s="627"/>
      <c r="SSU223" s="627"/>
      <c r="SSV223" s="627"/>
      <c r="SSW223" s="627"/>
      <c r="SSX223" s="627"/>
      <c r="SSY223" s="627"/>
      <c r="SSZ223" s="627"/>
      <c r="STA223" s="627"/>
      <c r="STB223" s="627"/>
      <c r="STC223" s="627"/>
      <c r="STD223" s="627"/>
      <c r="STE223" s="627"/>
      <c r="STF223" s="627"/>
      <c r="STG223" s="627"/>
      <c r="STH223" s="627"/>
      <c r="STI223" s="627"/>
      <c r="STJ223" s="627"/>
      <c r="STK223" s="627"/>
      <c r="STL223" s="627"/>
      <c r="STM223" s="627"/>
      <c r="STN223" s="627"/>
      <c r="STO223" s="627"/>
      <c r="STP223" s="627"/>
      <c r="STQ223" s="627"/>
      <c r="STR223" s="627"/>
      <c r="STS223" s="627"/>
      <c r="STT223" s="627"/>
      <c r="STU223" s="627"/>
      <c r="STV223" s="627"/>
      <c r="STW223" s="627"/>
      <c r="STX223" s="627"/>
      <c r="STY223" s="627"/>
      <c r="STZ223" s="627"/>
      <c r="SUA223" s="627"/>
      <c r="SUB223" s="627"/>
      <c r="SUC223" s="627"/>
      <c r="SUD223" s="627"/>
      <c r="SUE223" s="627"/>
      <c r="SUF223" s="627"/>
      <c r="SUG223" s="627"/>
      <c r="SUH223" s="627"/>
      <c r="SUI223" s="627"/>
      <c r="SUJ223" s="627"/>
      <c r="SUK223" s="627"/>
      <c r="SUL223" s="627"/>
      <c r="SUM223" s="627"/>
      <c r="SUN223" s="627"/>
      <c r="SUO223" s="627"/>
      <c r="SUP223" s="627"/>
      <c r="SUQ223" s="627"/>
      <c r="SUR223" s="627"/>
      <c r="SUS223" s="627"/>
      <c r="SUT223" s="627"/>
      <c r="SUU223" s="627"/>
      <c r="SUV223" s="627"/>
      <c r="SUW223" s="627"/>
      <c r="SUX223" s="627"/>
      <c r="SUY223" s="627"/>
      <c r="SUZ223" s="627"/>
      <c r="SVA223" s="627"/>
      <c r="SVB223" s="627"/>
      <c r="SVC223" s="627"/>
      <c r="SVD223" s="627"/>
      <c r="SVE223" s="627"/>
      <c r="SVF223" s="627"/>
      <c r="SVG223" s="627"/>
      <c r="SVH223" s="627"/>
      <c r="SVI223" s="627"/>
      <c r="SVJ223" s="627"/>
      <c r="SVK223" s="627"/>
      <c r="SVL223" s="627"/>
      <c r="SVM223" s="627"/>
      <c r="SVN223" s="627"/>
      <c r="SVO223" s="627"/>
      <c r="SVP223" s="627"/>
      <c r="SVQ223" s="627"/>
      <c r="SVR223" s="627"/>
      <c r="SVS223" s="627"/>
      <c r="SVT223" s="627"/>
      <c r="SVU223" s="627"/>
      <c r="SVV223" s="627"/>
      <c r="SVW223" s="627"/>
      <c r="SVX223" s="627"/>
      <c r="SVY223" s="627"/>
      <c r="SVZ223" s="627"/>
      <c r="SWA223" s="627"/>
      <c r="SWB223" s="627"/>
      <c r="SWC223" s="627"/>
      <c r="SWD223" s="627"/>
      <c r="SWE223" s="627"/>
      <c r="SWF223" s="627"/>
      <c r="SWG223" s="627"/>
      <c r="SWH223" s="627"/>
      <c r="SWI223" s="627"/>
      <c r="SWJ223" s="627"/>
      <c r="SWK223" s="627"/>
      <c r="SWL223" s="627"/>
      <c r="SWM223" s="627"/>
      <c r="SWN223" s="627"/>
      <c r="SWO223" s="627"/>
      <c r="SWP223" s="627"/>
      <c r="SWQ223" s="627"/>
      <c r="SWR223" s="627"/>
      <c r="SWS223" s="627"/>
      <c r="SWT223" s="627"/>
      <c r="SWU223" s="627"/>
      <c r="SWV223" s="627"/>
      <c r="SWW223" s="627"/>
      <c r="SWX223" s="627"/>
      <c r="SWY223" s="627"/>
      <c r="SWZ223" s="627"/>
      <c r="SXA223" s="627"/>
      <c r="SXB223" s="627"/>
      <c r="SXC223" s="627"/>
      <c r="SXD223" s="627"/>
      <c r="SXE223" s="627"/>
      <c r="SXF223" s="627"/>
      <c r="SXG223" s="627"/>
      <c r="SXH223" s="627"/>
      <c r="SXI223" s="627"/>
      <c r="SXJ223" s="627"/>
      <c r="SXK223" s="627"/>
      <c r="SXL223" s="627"/>
      <c r="SXM223" s="627"/>
      <c r="SXN223" s="627"/>
      <c r="SXO223" s="627"/>
      <c r="SXP223" s="627"/>
      <c r="SXQ223" s="627"/>
      <c r="SXR223" s="627"/>
      <c r="SXS223" s="627"/>
      <c r="SXT223" s="627"/>
      <c r="SXU223" s="627"/>
      <c r="SXV223" s="627"/>
      <c r="SXW223" s="627"/>
      <c r="SXX223" s="627"/>
      <c r="SXY223" s="627"/>
      <c r="SXZ223" s="627"/>
      <c r="SYA223" s="627"/>
      <c r="SYB223" s="627"/>
      <c r="SYC223" s="627"/>
      <c r="SYD223" s="627"/>
      <c r="SYE223" s="627"/>
      <c r="SYF223" s="627"/>
      <c r="SYG223" s="627"/>
      <c r="SYH223" s="627"/>
      <c r="SYI223" s="627"/>
      <c r="SYJ223" s="627"/>
      <c r="SYK223" s="627"/>
      <c r="SYL223" s="627"/>
      <c r="SYM223" s="627"/>
      <c r="SYN223" s="627"/>
      <c r="SYO223" s="627"/>
      <c r="SYP223" s="627"/>
      <c r="SYQ223" s="627"/>
      <c r="SYR223" s="627"/>
      <c r="SYS223" s="627"/>
      <c r="SYT223" s="627"/>
      <c r="SYU223" s="627"/>
      <c r="SYV223" s="627"/>
      <c r="SYW223" s="627"/>
      <c r="SYX223" s="627"/>
      <c r="SYY223" s="627"/>
      <c r="SYZ223" s="627"/>
      <c r="SZA223" s="627"/>
      <c r="SZB223" s="627"/>
      <c r="SZC223" s="627"/>
      <c r="SZD223" s="627"/>
      <c r="SZE223" s="627"/>
      <c r="SZF223" s="627"/>
      <c r="SZG223" s="627"/>
      <c r="SZH223" s="627"/>
      <c r="SZI223" s="627"/>
      <c r="SZJ223" s="627"/>
      <c r="SZK223" s="627"/>
      <c r="SZL223" s="627"/>
      <c r="SZM223" s="627"/>
      <c r="SZN223" s="627"/>
      <c r="SZO223" s="627"/>
      <c r="SZP223" s="627"/>
      <c r="SZQ223" s="627"/>
      <c r="SZR223" s="627"/>
      <c r="SZS223" s="627"/>
      <c r="SZT223" s="627"/>
      <c r="SZU223" s="627"/>
      <c r="SZV223" s="627"/>
      <c r="SZW223" s="627"/>
      <c r="SZX223" s="627"/>
      <c r="SZY223" s="627"/>
      <c r="SZZ223" s="627"/>
      <c r="TAA223" s="627"/>
      <c r="TAB223" s="627"/>
      <c r="TAC223" s="627"/>
      <c r="TAD223" s="627"/>
      <c r="TAE223" s="627"/>
      <c r="TAF223" s="627"/>
      <c r="TAG223" s="627"/>
      <c r="TAH223" s="627"/>
      <c r="TAI223" s="627"/>
      <c r="TAJ223" s="627"/>
      <c r="TAK223" s="627"/>
      <c r="TAL223" s="627"/>
      <c r="TAM223" s="627"/>
      <c r="TAN223" s="627"/>
      <c r="TAO223" s="627"/>
      <c r="TAP223" s="627"/>
      <c r="TAQ223" s="627"/>
      <c r="TAR223" s="627"/>
      <c r="TAS223" s="627"/>
      <c r="TAT223" s="627"/>
      <c r="TAU223" s="627"/>
      <c r="TAV223" s="627"/>
      <c r="TAW223" s="627"/>
      <c r="TAX223" s="627"/>
      <c r="TAY223" s="627"/>
      <c r="TAZ223" s="627"/>
      <c r="TBA223" s="627"/>
      <c r="TBB223" s="627"/>
      <c r="TBC223" s="627"/>
      <c r="TBD223" s="627"/>
      <c r="TBE223" s="627"/>
      <c r="TBF223" s="627"/>
      <c r="TBG223" s="627"/>
      <c r="TBH223" s="627"/>
      <c r="TBI223" s="627"/>
      <c r="TBJ223" s="627"/>
      <c r="TBK223" s="627"/>
      <c r="TBL223" s="627"/>
      <c r="TBM223" s="627"/>
      <c r="TBN223" s="627"/>
      <c r="TBO223" s="627"/>
      <c r="TBP223" s="627"/>
      <c r="TBQ223" s="627"/>
      <c r="TBR223" s="627"/>
      <c r="TBS223" s="627"/>
      <c r="TBT223" s="627"/>
      <c r="TBU223" s="627"/>
      <c r="TBV223" s="627"/>
      <c r="TBW223" s="627"/>
      <c r="TBX223" s="627"/>
      <c r="TBY223" s="627"/>
      <c r="TBZ223" s="627"/>
      <c r="TCA223" s="627"/>
      <c r="TCB223" s="627"/>
      <c r="TCC223" s="627"/>
      <c r="TCD223" s="627"/>
      <c r="TCE223" s="627"/>
      <c r="TCF223" s="627"/>
      <c r="TCG223" s="627"/>
      <c r="TCH223" s="627"/>
      <c r="TCI223" s="627"/>
      <c r="TCJ223" s="627"/>
      <c r="TCK223" s="627"/>
      <c r="TCL223" s="627"/>
      <c r="TCM223" s="627"/>
      <c r="TCN223" s="627"/>
      <c r="TCO223" s="627"/>
      <c r="TCP223" s="627"/>
      <c r="TCQ223" s="627"/>
      <c r="TCR223" s="627"/>
      <c r="TCS223" s="627"/>
      <c r="TCT223" s="627"/>
      <c r="TCU223" s="627"/>
      <c r="TCV223" s="627"/>
      <c r="TCW223" s="627"/>
      <c r="TCX223" s="627"/>
      <c r="TCY223" s="627"/>
      <c r="TCZ223" s="627"/>
      <c r="TDA223" s="627"/>
      <c r="TDB223" s="627"/>
      <c r="TDC223" s="627"/>
      <c r="TDD223" s="627"/>
      <c r="TDE223" s="627"/>
      <c r="TDF223" s="627"/>
      <c r="TDG223" s="627"/>
      <c r="TDH223" s="627"/>
      <c r="TDI223" s="627"/>
      <c r="TDJ223" s="627"/>
      <c r="TDK223" s="627"/>
      <c r="TDL223" s="627"/>
      <c r="TDM223" s="627"/>
      <c r="TDN223" s="627"/>
      <c r="TDO223" s="627"/>
      <c r="TDP223" s="627"/>
      <c r="TDQ223" s="627"/>
      <c r="TDR223" s="627"/>
      <c r="TDS223" s="627"/>
      <c r="TDT223" s="627"/>
      <c r="TDU223" s="627"/>
      <c r="TDV223" s="627"/>
      <c r="TDW223" s="627"/>
      <c r="TDX223" s="627"/>
      <c r="TDY223" s="627"/>
      <c r="TDZ223" s="627"/>
      <c r="TEA223" s="627"/>
      <c r="TEB223" s="627"/>
      <c r="TEC223" s="627"/>
      <c r="TED223" s="627"/>
      <c r="TEE223" s="627"/>
      <c r="TEF223" s="627"/>
      <c r="TEG223" s="627"/>
      <c r="TEH223" s="627"/>
      <c r="TEI223" s="627"/>
      <c r="TEJ223" s="627"/>
      <c r="TEK223" s="627"/>
      <c r="TEL223" s="627"/>
      <c r="TEM223" s="627"/>
      <c r="TEN223" s="627"/>
      <c r="TEO223" s="627"/>
      <c r="TEP223" s="627"/>
      <c r="TEQ223" s="627"/>
      <c r="TER223" s="627"/>
      <c r="TES223" s="627"/>
      <c r="TET223" s="627"/>
      <c r="TEU223" s="627"/>
      <c r="TEV223" s="627"/>
      <c r="TEW223" s="627"/>
      <c r="TEX223" s="627"/>
      <c r="TEY223" s="627"/>
      <c r="TEZ223" s="627"/>
      <c r="TFA223" s="627"/>
      <c r="TFB223" s="627"/>
      <c r="TFC223" s="627"/>
      <c r="TFD223" s="627"/>
      <c r="TFE223" s="627"/>
      <c r="TFF223" s="627"/>
      <c r="TFG223" s="627"/>
      <c r="TFH223" s="627"/>
      <c r="TFI223" s="627"/>
      <c r="TFJ223" s="627"/>
      <c r="TFK223" s="627"/>
      <c r="TFL223" s="627"/>
      <c r="TFM223" s="627"/>
      <c r="TFN223" s="627"/>
      <c r="TFO223" s="627"/>
      <c r="TFP223" s="627"/>
      <c r="TFQ223" s="627"/>
      <c r="TFR223" s="627"/>
      <c r="TFS223" s="627"/>
      <c r="TFT223" s="627"/>
      <c r="TFU223" s="627"/>
      <c r="TFV223" s="627"/>
      <c r="TFW223" s="627"/>
      <c r="TFX223" s="627"/>
      <c r="TFY223" s="627"/>
      <c r="TFZ223" s="627"/>
      <c r="TGA223" s="627"/>
      <c r="TGB223" s="627"/>
      <c r="TGC223" s="627"/>
      <c r="TGD223" s="627"/>
      <c r="TGE223" s="627"/>
      <c r="TGF223" s="627"/>
      <c r="TGG223" s="627"/>
      <c r="TGH223" s="627"/>
      <c r="TGI223" s="627"/>
      <c r="TGJ223" s="627"/>
      <c r="TGK223" s="627"/>
      <c r="TGL223" s="627"/>
      <c r="TGM223" s="627"/>
      <c r="TGN223" s="627"/>
      <c r="TGO223" s="627"/>
      <c r="TGP223" s="627"/>
      <c r="TGQ223" s="627"/>
      <c r="TGR223" s="627"/>
      <c r="TGS223" s="627"/>
      <c r="TGT223" s="627"/>
      <c r="TGU223" s="627"/>
      <c r="TGV223" s="627"/>
      <c r="TGW223" s="627"/>
      <c r="TGX223" s="627"/>
      <c r="TGY223" s="627"/>
      <c r="TGZ223" s="627"/>
      <c r="THA223" s="627"/>
      <c r="THB223" s="627"/>
      <c r="THC223" s="627"/>
      <c r="THD223" s="627"/>
      <c r="THE223" s="627"/>
      <c r="THF223" s="627"/>
      <c r="THG223" s="627"/>
      <c r="THH223" s="627"/>
      <c r="THI223" s="627"/>
      <c r="THJ223" s="627"/>
      <c r="THK223" s="627"/>
      <c r="THL223" s="627"/>
      <c r="THM223" s="627"/>
      <c r="THN223" s="627"/>
      <c r="THO223" s="627"/>
      <c r="THP223" s="627"/>
      <c r="THQ223" s="627"/>
      <c r="THR223" s="627"/>
      <c r="THS223" s="627"/>
      <c r="THT223" s="627"/>
      <c r="THU223" s="627"/>
      <c r="THV223" s="627"/>
      <c r="THW223" s="627"/>
      <c r="THX223" s="627"/>
      <c r="THY223" s="627"/>
      <c r="THZ223" s="627"/>
      <c r="TIA223" s="627"/>
      <c r="TIB223" s="627"/>
      <c r="TIC223" s="627"/>
      <c r="TID223" s="627"/>
      <c r="TIE223" s="627"/>
      <c r="TIF223" s="627"/>
      <c r="TIG223" s="627"/>
      <c r="TIH223" s="627"/>
      <c r="TII223" s="627"/>
      <c r="TIJ223" s="627"/>
      <c r="TIK223" s="627"/>
      <c r="TIL223" s="627"/>
      <c r="TIM223" s="627"/>
      <c r="TIN223" s="627"/>
      <c r="TIO223" s="627"/>
      <c r="TIP223" s="627"/>
      <c r="TIQ223" s="627"/>
      <c r="TIR223" s="627"/>
      <c r="TIS223" s="627"/>
      <c r="TIT223" s="627"/>
      <c r="TIU223" s="627"/>
      <c r="TIV223" s="627"/>
      <c r="TIW223" s="627"/>
      <c r="TIX223" s="627"/>
      <c r="TIY223" s="627"/>
      <c r="TIZ223" s="627"/>
      <c r="TJA223" s="627"/>
      <c r="TJB223" s="627"/>
      <c r="TJC223" s="627"/>
      <c r="TJD223" s="627"/>
      <c r="TJE223" s="627"/>
      <c r="TJF223" s="627"/>
      <c r="TJG223" s="627"/>
      <c r="TJH223" s="627"/>
      <c r="TJI223" s="627"/>
      <c r="TJJ223" s="627"/>
      <c r="TJK223" s="627"/>
      <c r="TJL223" s="627"/>
      <c r="TJM223" s="627"/>
      <c r="TJN223" s="627"/>
      <c r="TJO223" s="627"/>
      <c r="TJP223" s="627"/>
      <c r="TJQ223" s="627"/>
      <c r="TJR223" s="627"/>
      <c r="TJS223" s="627"/>
      <c r="TJT223" s="627"/>
      <c r="TJU223" s="627"/>
      <c r="TJV223" s="627"/>
      <c r="TJW223" s="627"/>
      <c r="TJX223" s="627"/>
      <c r="TJY223" s="627"/>
      <c r="TJZ223" s="627"/>
      <c r="TKA223" s="627"/>
      <c r="TKB223" s="627"/>
      <c r="TKC223" s="627"/>
      <c r="TKD223" s="627"/>
      <c r="TKE223" s="627"/>
      <c r="TKF223" s="627"/>
      <c r="TKG223" s="627"/>
      <c r="TKH223" s="627"/>
      <c r="TKI223" s="627"/>
      <c r="TKJ223" s="627"/>
      <c r="TKK223" s="627"/>
      <c r="TKL223" s="627"/>
      <c r="TKM223" s="627"/>
      <c r="TKN223" s="627"/>
      <c r="TKO223" s="627"/>
      <c r="TKP223" s="627"/>
      <c r="TKQ223" s="627"/>
      <c r="TKR223" s="627"/>
      <c r="TKS223" s="627"/>
      <c r="TKT223" s="627"/>
      <c r="TKU223" s="627"/>
      <c r="TKV223" s="627"/>
      <c r="TKW223" s="627"/>
      <c r="TKX223" s="627"/>
      <c r="TKY223" s="627"/>
      <c r="TKZ223" s="627"/>
      <c r="TLA223" s="627"/>
      <c r="TLB223" s="627"/>
      <c r="TLC223" s="627"/>
      <c r="TLD223" s="627"/>
      <c r="TLE223" s="627"/>
      <c r="TLF223" s="627"/>
      <c r="TLG223" s="627"/>
      <c r="TLH223" s="627"/>
      <c r="TLI223" s="627"/>
      <c r="TLJ223" s="627"/>
      <c r="TLK223" s="627"/>
      <c r="TLL223" s="627"/>
      <c r="TLM223" s="627"/>
      <c r="TLN223" s="627"/>
      <c r="TLO223" s="627"/>
      <c r="TLP223" s="627"/>
      <c r="TLQ223" s="627"/>
      <c r="TLR223" s="627"/>
      <c r="TLS223" s="627"/>
      <c r="TLT223" s="627"/>
      <c r="TLU223" s="627"/>
      <c r="TLV223" s="627"/>
      <c r="TLW223" s="627"/>
      <c r="TLX223" s="627"/>
      <c r="TLY223" s="627"/>
      <c r="TLZ223" s="627"/>
      <c r="TMA223" s="627"/>
      <c r="TMB223" s="627"/>
      <c r="TMC223" s="627"/>
      <c r="TMD223" s="627"/>
      <c r="TME223" s="627"/>
      <c r="TMF223" s="627"/>
      <c r="TMG223" s="627"/>
      <c r="TMH223" s="627"/>
      <c r="TMI223" s="627"/>
      <c r="TMJ223" s="627"/>
      <c r="TMK223" s="627"/>
      <c r="TML223" s="627"/>
      <c r="TMM223" s="627"/>
      <c r="TMN223" s="627"/>
      <c r="TMO223" s="627"/>
      <c r="TMP223" s="627"/>
      <c r="TMQ223" s="627"/>
      <c r="TMR223" s="627"/>
      <c r="TMS223" s="627"/>
      <c r="TMT223" s="627"/>
      <c r="TMU223" s="627"/>
      <c r="TMV223" s="627"/>
      <c r="TMW223" s="627"/>
      <c r="TMX223" s="627"/>
      <c r="TMY223" s="627"/>
      <c r="TMZ223" s="627"/>
      <c r="TNA223" s="627"/>
      <c r="TNB223" s="627"/>
      <c r="TNC223" s="627"/>
      <c r="TND223" s="627"/>
      <c r="TNE223" s="627"/>
      <c r="TNF223" s="627"/>
      <c r="TNG223" s="627"/>
      <c r="TNH223" s="627"/>
      <c r="TNI223" s="627"/>
      <c r="TNJ223" s="627"/>
      <c r="TNK223" s="627"/>
      <c r="TNL223" s="627"/>
      <c r="TNM223" s="627"/>
      <c r="TNN223" s="627"/>
      <c r="TNO223" s="627"/>
      <c r="TNP223" s="627"/>
      <c r="TNQ223" s="627"/>
      <c r="TNR223" s="627"/>
      <c r="TNS223" s="627"/>
      <c r="TNT223" s="627"/>
      <c r="TNU223" s="627"/>
      <c r="TNV223" s="627"/>
      <c r="TNW223" s="627"/>
      <c r="TNX223" s="627"/>
      <c r="TNY223" s="627"/>
      <c r="TNZ223" s="627"/>
      <c r="TOA223" s="627"/>
      <c r="TOB223" s="627"/>
      <c r="TOC223" s="627"/>
      <c r="TOD223" s="627"/>
      <c r="TOE223" s="627"/>
      <c r="TOF223" s="627"/>
      <c r="TOG223" s="627"/>
      <c r="TOH223" s="627"/>
      <c r="TOI223" s="627"/>
      <c r="TOJ223" s="627"/>
      <c r="TOK223" s="627"/>
      <c r="TOL223" s="627"/>
      <c r="TOM223" s="627"/>
      <c r="TON223" s="627"/>
      <c r="TOO223" s="627"/>
      <c r="TOP223" s="627"/>
      <c r="TOQ223" s="627"/>
      <c r="TOR223" s="627"/>
      <c r="TOS223" s="627"/>
      <c r="TOT223" s="627"/>
      <c r="TOU223" s="627"/>
      <c r="TOV223" s="627"/>
      <c r="TOW223" s="627"/>
      <c r="TOX223" s="627"/>
      <c r="TOY223" s="627"/>
      <c r="TOZ223" s="627"/>
      <c r="TPA223" s="627"/>
      <c r="TPB223" s="627"/>
      <c r="TPC223" s="627"/>
      <c r="TPD223" s="627"/>
      <c r="TPE223" s="627"/>
      <c r="TPF223" s="627"/>
      <c r="TPG223" s="627"/>
      <c r="TPH223" s="627"/>
      <c r="TPI223" s="627"/>
      <c r="TPJ223" s="627"/>
      <c r="TPK223" s="627"/>
      <c r="TPL223" s="627"/>
      <c r="TPM223" s="627"/>
      <c r="TPN223" s="627"/>
      <c r="TPO223" s="627"/>
      <c r="TPP223" s="627"/>
      <c r="TPQ223" s="627"/>
      <c r="TPR223" s="627"/>
      <c r="TPS223" s="627"/>
      <c r="TPT223" s="627"/>
      <c r="TPU223" s="627"/>
      <c r="TPV223" s="627"/>
      <c r="TPW223" s="627"/>
      <c r="TPX223" s="627"/>
      <c r="TPY223" s="627"/>
      <c r="TPZ223" s="627"/>
      <c r="TQA223" s="627"/>
      <c r="TQB223" s="627"/>
      <c r="TQC223" s="627"/>
      <c r="TQD223" s="627"/>
      <c r="TQE223" s="627"/>
      <c r="TQF223" s="627"/>
      <c r="TQG223" s="627"/>
      <c r="TQH223" s="627"/>
      <c r="TQI223" s="627"/>
      <c r="TQJ223" s="627"/>
      <c r="TQK223" s="627"/>
      <c r="TQL223" s="627"/>
      <c r="TQM223" s="627"/>
      <c r="TQN223" s="627"/>
      <c r="TQO223" s="627"/>
      <c r="TQP223" s="627"/>
      <c r="TQQ223" s="627"/>
      <c r="TQR223" s="627"/>
      <c r="TQS223" s="627"/>
      <c r="TQT223" s="627"/>
      <c r="TQU223" s="627"/>
      <c r="TQV223" s="627"/>
      <c r="TQW223" s="627"/>
      <c r="TQX223" s="627"/>
      <c r="TQY223" s="627"/>
      <c r="TQZ223" s="627"/>
      <c r="TRA223" s="627"/>
      <c r="TRB223" s="627"/>
      <c r="TRC223" s="627"/>
      <c r="TRD223" s="627"/>
      <c r="TRE223" s="627"/>
      <c r="TRF223" s="627"/>
      <c r="TRG223" s="627"/>
      <c r="TRH223" s="627"/>
      <c r="TRI223" s="627"/>
      <c r="TRJ223" s="627"/>
      <c r="TRK223" s="627"/>
      <c r="TRL223" s="627"/>
      <c r="TRM223" s="627"/>
      <c r="TRN223" s="627"/>
      <c r="TRO223" s="627"/>
      <c r="TRP223" s="627"/>
      <c r="TRQ223" s="627"/>
      <c r="TRR223" s="627"/>
      <c r="TRS223" s="627"/>
      <c r="TRT223" s="627"/>
      <c r="TRU223" s="627"/>
      <c r="TRV223" s="627"/>
      <c r="TRW223" s="627"/>
      <c r="TRX223" s="627"/>
      <c r="TRY223" s="627"/>
      <c r="TRZ223" s="627"/>
      <c r="TSA223" s="627"/>
      <c r="TSB223" s="627"/>
      <c r="TSC223" s="627"/>
      <c r="TSD223" s="627"/>
      <c r="TSE223" s="627"/>
      <c r="TSF223" s="627"/>
      <c r="TSG223" s="627"/>
      <c r="TSH223" s="627"/>
      <c r="TSI223" s="627"/>
      <c r="TSJ223" s="627"/>
      <c r="TSK223" s="627"/>
      <c r="TSL223" s="627"/>
      <c r="TSM223" s="627"/>
      <c r="TSN223" s="627"/>
      <c r="TSO223" s="627"/>
      <c r="TSP223" s="627"/>
      <c r="TSQ223" s="627"/>
      <c r="TSR223" s="627"/>
      <c r="TSS223" s="627"/>
      <c r="TST223" s="627"/>
      <c r="TSU223" s="627"/>
      <c r="TSV223" s="627"/>
      <c r="TSW223" s="627"/>
      <c r="TSX223" s="627"/>
      <c r="TSY223" s="627"/>
      <c r="TSZ223" s="627"/>
      <c r="TTA223" s="627"/>
      <c r="TTB223" s="627"/>
      <c r="TTC223" s="627"/>
      <c r="TTD223" s="627"/>
      <c r="TTE223" s="627"/>
      <c r="TTF223" s="627"/>
      <c r="TTG223" s="627"/>
      <c r="TTH223" s="627"/>
      <c r="TTI223" s="627"/>
      <c r="TTJ223" s="627"/>
      <c r="TTK223" s="627"/>
      <c r="TTL223" s="627"/>
      <c r="TTM223" s="627"/>
      <c r="TTN223" s="627"/>
      <c r="TTO223" s="627"/>
      <c r="TTP223" s="627"/>
      <c r="TTQ223" s="627"/>
      <c r="TTR223" s="627"/>
      <c r="TTS223" s="627"/>
      <c r="TTT223" s="627"/>
      <c r="TTU223" s="627"/>
      <c r="TTV223" s="627"/>
      <c r="TTW223" s="627"/>
      <c r="TTX223" s="627"/>
      <c r="TTY223" s="627"/>
      <c r="TTZ223" s="627"/>
      <c r="TUA223" s="627"/>
      <c r="TUB223" s="627"/>
      <c r="TUC223" s="627"/>
      <c r="TUD223" s="627"/>
      <c r="TUE223" s="627"/>
      <c r="TUF223" s="627"/>
      <c r="TUG223" s="627"/>
      <c r="TUH223" s="627"/>
      <c r="TUI223" s="627"/>
      <c r="TUJ223" s="627"/>
      <c r="TUK223" s="627"/>
      <c r="TUL223" s="627"/>
      <c r="TUM223" s="627"/>
      <c r="TUN223" s="627"/>
      <c r="TUO223" s="627"/>
      <c r="TUP223" s="627"/>
      <c r="TUQ223" s="627"/>
      <c r="TUR223" s="627"/>
      <c r="TUS223" s="627"/>
      <c r="TUT223" s="627"/>
      <c r="TUU223" s="627"/>
      <c r="TUV223" s="627"/>
      <c r="TUW223" s="627"/>
      <c r="TUX223" s="627"/>
      <c r="TUY223" s="627"/>
      <c r="TUZ223" s="627"/>
      <c r="TVA223" s="627"/>
      <c r="TVB223" s="627"/>
      <c r="TVC223" s="627"/>
      <c r="TVD223" s="627"/>
      <c r="TVE223" s="627"/>
      <c r="TVF223" s="627"/>
      <c r="TVG223" s="627"/>
      <c r="TVH223" s="627"/>
      <c r="TVI223" s="627"/>
      <c r="TVJ223" s="627"/>
      <c r="TVK223" s="627"/>
      <c r="TVL223" s="627"/>
      <c r="TVM223" s="627"/>
      <c r="TVN223" s="627"/>
      <c r="TVO223" s="627"/>
      <c r="TVP223" s="627"/>
      <c r="TVQ223" s="627"/>
      <c r="TVR223" s="627"/>
      <c r="TVS223" s="627"/>
      <c r="TVT223" s="627"/>
      <c r="TVU223" s="627"/>
      <c r="TVV223" s="627"/>
      <c r="TVW223" s="627"/>
      <c r="TVX223" s="627"/>
      <c r="TVY223" s="627"/>
      <c r="TVZ223" s="627"/>
      <c r="TWA223" s="627"/>
      <c r="TWB223" s="627"/>
      <c r="TWC223" s="627"/>
      <c r="TWD223" s="627"/>
      <c r="TWE223" s="627"/>
      <c r="TWF223" s="627"/>
      <c r="TWG223" s="627"/>
      <c r="TWH223" s="627"/>
      <c r="TWI223" s="627"/>
      <c r="TWJ223" s="627"/>
      <c r="TWK223" s="627"/>
      <c r="TWL223" s="627"/>
      <c r="TWM223" s="627"/>
      <c r="TWN223" s="627"/>
      <c r="TWO223" s="627"/>
      <c r="TWP223" s="627"/>
      <c r="TWQ223" s="627"/>
      <c r="TWR223" s="627"/>
      <c r="TWS223" s="627"/>
      <c r="TWT223" s="627"/>
      <c r="TWU223" s="627"/>
      <c r="TWV223" s="627"/>
      <c r="TWW223" s="627"/>
      <c r="TWX223" s="627"/>
      <c r="TWY223" s="627"/>
      <c r="TWZ223" s="627"/>
      <c r="TXA223" s="627"/>
      <c r="TXB223" s="627"/>
      <c r="TXC223" s="627"/>
      <c r="TXD223" s="627"/>
      <c r="TXE223" s="627"/>
      <c r="TXF223" s="627"/>
      <c r="TXG223" s="627"/>
      <c r="TXH223" s="627"/>
      <c r="TXI223" s="627"/>
      <c r="TXJ223" s="627"/>
      <c r="TXK223" s="627"/>
      <c r="TXL223" s="627"/>
      <c r="TXM223" s="627"/>
      <c r="TXN223" s="627"/>
      <c r="TXO223" s="627"/>
      <c r="TXP223" s="627"/>
      <c r="TXQ223" s="627"/>
      <c r="TXR223" s="627"/>
      <c r="TXS223" s="627"/>
      <c r="TXT223" s="627"/>
      <c r="TXU223" s="627"/>
      <c r="TXV223" s="627"/>
      <c r="TXW223" s="627"/>
      <c r="TXX223" s="627"/>
      <c r="TXY223" s="627"/>
      <c r="TXZ223" s="627"/>
      <c r="TYA223" s="627"/>
      <c r="TYB223" s="627"/>
      <c r="TYC223" s="627"/>
      <c r="TYD223" s="627"/>
      <c r="TYE223" s="627"/>
      <c r="TYF223" s="627"/>
      <c r="TYG223" s="627"/>
      <c r="TYH223" s="627"/>
      <c r="TYI223" s="627"/>
      <c r="TYJ223" s="627"/>
      <c r="TYK223" s="627"/>
      <c r="TYL223" s="627"/>
      <c r="TYM223" s="627"/>
      <c r="TYN223" s="627"/>
      <c r="TYO223" s="627"/>
      <c r="TYP223" s="627"/>
      <c r="TYQ223" s="627"/>
      <c r="TYR223" s="627"/>
      <c r="TYS223" s="627"/>
      <c r="TYT223" s="627"/>
      <c r="TYU223" s="627"/>
      <c r="TYV223" s="627"/>
      <c r="TYW223" s="627"/>
      <c r="TYX223" s="627"/>
      <c r="TYY223" s="627"/>
      <c r="TYZ223" s="627"/>
      <c r="TZA223" s="627"/>
      <c r="TZB223" s="627"/>
      <c r="TZC223" s="627"/>
      <c r="TZD223" s="627"/>
      <c r="TZE223" s="627"/>
      <c r="TZF223" s="627"/>
      <c r="TZG223" s="627"/>
      <c r="TZH223" s="627"/>
      <c r="TZI223" s="627"/>
      <c r="TZJ223" s="627"/>
      <c r="TZK223" s="627"/>
      <c r="TZL223" s="627"/>
      <c r="TZM223" s="627"/>
      <c r="TZN223" s="627"/>
      <c r="TZO223" s="627"/>
      <c r="TZP223" s="627"/>
      <c r="TZQ223" s="627"/>
      <c r="TZR223" s="627"/>
      <c r="TZS223" s="627"/>
      <c r="TZT223" s="627"/>
      <c r="TZU223" s="627"/>
      <c r="TZV223" s="627"/>
      <c r="TZW223" s="627"/>
      <c r="TZX223" s="627"/>
      <c r="TZY223" s="627"/>
      <c r="TZZ223" s="627"/>
      <c r="UAA223" s="627"/>
      <c r="UAB223" s="627"/>
      <c r="UAC223" s="627"/>
      <c r="UAD223" s="627"/>
      <c r="UAE223" s="627"/>
      <c r="UAF223" s="627"/>
      <c r="UAG223" s="627"/>
      <c r="UAH223" s="627"/>
      <c r="UAI223" s="627"/>
      <c r="UAJ223" s="627"/>
      <c r="UAK223" s="627"/>
      <c r="UAL223" s="627"/>
      <c r="UAM223" s="627"/>
      <c r="UAN223" s="627"/>
      <c r="UAO223" s="627"/>
      <c r="UAP223" s="627"/>
      <c r="UAQ223" s="627"/>
      <c r="UAR223" s="627"/>
      <c r="UAS223" s="627"/>
      <c r="UAT223" s="627"/>
      <c r="UAU223" s="627"/>
      <c r="UAV223" s="627"/>
      <c r="UAW223" s="627"/>
      <c r="UAX223" s="627"/>
      <c r="UAY223" s="627"/>
      <c r="UAZ223" s="627"/>
      <c r="UBA223" s="627"/>
      <c r="UBB223" s="627"/>
      <c r="UBC223" s="627"/>
      <c r="UBD223" s="627"/>
      <c r="UBE223" s="627"/>
      <c r="UBF223" s="627"/>
      <c r="UBG223" s="627"/>
      <c r="UBH223" s="627"/>
      <c r="UBI223" s="627"/>
      <c r="UBJ223" s="627"/>
      <c r="UBK223" s="627"/>
      <c r="UBL223" s="627"/>
      <c r="UBM223" s="627"/>
      <c r="UBN223" s="627"/>
      <c r="UBO223" s="627"/>
      <c r="UBP223" s="627"/>
      <c r="UBQ223" s="627"/>
      <c r="UBR223" s="627"/>
      <c r="UBS223" s="627"/>
      <c r="UBT223" s="627"/>
      <c r="UBU223" s="627"/>
      <c r="UBV223" s="627"/>
      <c r="UBW223" s="627"/>
      <c r="UBX223" s="627"/>
      <c r="UBY223" s="627"/>
      <c r="UBZ223" s="627"/>
      <c r="UCA223" s="627"/>
      <c r="UCB223" s="627"/>
      <c r="UCC223" s="627"/>
      <c r="UCD223" s="627"/>
      <c r="UCE223" s="627"/>
      <c r="UCF223" s="627"/>
      <c r="UCG223" s="627"/>
      <c r="UCH223" s="627"/>
      <c r="UCI223" s="627"/>
      <c r="UCJ223" s="627"/>
      <c r="UCK223" s="627"/>
      <c r="UCL223" s="627"/>
      <c r="UCM223" s="627"/>
      <c r="UCN223" s="627"/>
      <c r="UCO223" s="627"/>
      <c r="UCP223" s="627"/>
      <c r="UCQ223" s="627"/>
      <c r="UCR223" s="627"/>
      <c r="UCS223" s="627"/>
      <c r="UCT223" s="627"/>
      <c r="UCU223" s="627"/>
      <c r="UCV223" s="627"/>
      <c r="UCW223" s="627"/>
      <c r="UCX223" s="627"/>
      <c r="UCY223" s="627"/>
      <c r="UCZ223" s="627"/>
      <c r="UDA223" s="627"/>
      <c r="UDB223" s="627"/>
      <c r="UDC223" s="627"/>
      <c r="UDD223" s="627"/>
      <c r="UDE223" s="627"/>
      <c r="UDF223" s="627"/>
      <c r="UDG223" s="627"/>
      <c r="UDH223" s="627"/>
      <c r="UDI223" s="627"/>
      <c r="UDJ223" s="627"/>
      <c r="UDK223" s="627"/>
      <c r="UDL223" s="627"/>
      <c r="UDM223" s="627"/>
      <c r="UDN223" s="627"/>
      <c r="UDO223" s="627"/>
      <c r="UDP223" s="627"/>
      <c r="UDQ223" s="627"/>
      <c r="UDR223" s="627"/>
      <c r="UDS223" s="627"/>
      <c r="UDT223" s="627"/>
      <c r="UDU223" s="627"/>
      <c r="UDV223" s="627"/>
      <c r="UDW223" s="627"/>
      <c r="UDX223" s="627"/>
      <c r="UDY223" s="627"/>
      <c r="UDZ223" s="627"/>
      <c r="UEA223" s="627"/>
      <c r="UEB223" s="627"/>
      <c r="UEC223" s="627"/>
      <c r="UED223" s="627"/>
      <c r="UEE223" s="627"/>
      <c r="UEF223" s="627"/>
      <c r="UEG223" s="627"/>
      <c r="UEH223" s="627"/>
      <c r="UEI223" s="627"/>
      <c r="UEJ223" s="627"/>
      <c r="UEK223" s="627"/>
      <c r="UEL223" s="627"/>
      <c r="UEM223" s="627"/>
      <c r="UEN223" s="627"/>
      <c r="UEO223" s="627"/>
      <c r="UEP223" s="627"/>
      <c r="UEQ223" s="627"/>
      <c r="UER223" s="627"/>
      <c r="UES223" s="627"/>
      <c r="UET223" s="627"/>
      <c r="UEU223" s="627"/>
      <c r="UEV223" s="627"/>
      <c r="UEW223" s="627"/>
      <c r="UEX223" s="627"/>
      <c r="UEY223" s="627"/>
      <c r="UEZ223" s="627"/>
      <c r="UFA223" s="627"/>
      <c r="UFB223" s="627"/>
      <c r="UFC223" s="627"/>
      <c r="UFD223" s="627"/>
      <c r="UFE223" s="627"/>
      <c r="UFF223" s="627"/>
      <c r="UFG223" s="627"/>
      <c r="UFH223" s="627"/>
      <c r="UFI223" s="627"/>
      <c r="UFJ223" s="627"/>
      <c r="UFK223" s="627"/>
      <c r="UFL223" s="627"/>
      <c r="UFM223" s="627"/>
      <c r="UFN223" s="627"/>
      <c r="UFO223" s="627"/>
      <c r="UFP223" s="627"/>
      <c r="UFQ223" s="627"/>
      <c r="UFR223" s="627"/>
      <c r="UFS223" s="627"/>
      <c r="UFT223" s="627"/>
      <c r="UFU223" s="627"/>
      <c r="UFV223" s="627"/>
      <c r="UFW223" s="627"/>
      <c r="UFX223" s="627"/>
      <c r="UFY223" s="627"/>
      <c r="UFZ223" s="627"/>
      <c r="UGA223" s="627"/>
      <c r="UGB223" s="627"/>
      <c r="UGC223" s="627"/>
      <c r="UGD223" s="627"/>
      <c r="UGE223" s="627"/>
      <c r="UGF223" s="627"/>
      <c r="UGG223" s="627"/>
      <c r="UGH223" s="627"/>
      <c r="UGI223" s="627"/>
      <c r="UGJ223" s="627"/>
      <c r="UGK223" s="627"/>
      <c r="UGL223" s="627"/>
      <c r="UGM223" s="627"/>
      <c r="UGN223" s="627"/>
      <c r="UGO223" s="627"/>
      <c r="UGP223" s="627"/>
      <c r="UGQ223" s="627"/>
      <c r="UGR223" s="627"/>
      <c r="UGS223" s="627"/>
      <c r="UGT223" s="627"/>
      <c r="UGU223" s="627"/>
      <c r="UGV223" s="627"/>
      <c r="UGW223" s="627"/>
      <c r="UGX223" s="627"/>
      <c r="UGY223" s="627"/>
      <c r="UGZ223" s="627"/>
      <c r="UHA223" s="627"/>
      <c r="UHB223" s="627"/>
      <c r="UHC223" s="627"/>
      <c r="UHD223" s="627"/>
      <c r="UHE223" s="627"/>
      <c r="UHF223" s="627"/>
      <c r="UHG223" s="627"/>
      <c r="UHH223" s="627"/>
      <c r="UHI223" s="627"/>
      <c r="UHJ223" s="627"/>
      <c r="UHK223" s="627"/>
      <c r="UHL223" s="627"/>
      <c r="UHM223" s="627"/>
      <c r="UHN223" s="627"/>
      <c r="UHO223" s="627"/>
      <c r="UHP223" s="627"/>
      <c r="UHQ223" s="627"/>
      <c r="UHR223" s="627"/>
      <c r="UHS223" s="627"/>
      <c r="UHT223" s="627"/>
      <c r="UHU223" s="627"/>
      <c r="UHV223" s="627"/>
      <c r="UHW223" s="627"/>
      <c r="UHX223" s="627"/>
      <c r="UHY223" s="627"/>
      <c r="UHZ223" s="627"/>
      <c r="UIA223" s="627"/>
      <c r="UIB223" s="627"/>
      <c r="UIC223" s="627"/>
      <c r="UID223" s="627"/>
      <c r="UIE223" s="627"/>
      <c r="UIF223" s="627"/>
      <c r="UIG223" s="627"/>
      <c r="UIH223" s="627"/>
      <c r="UII223" s="627"/>
      <c r="UIJ223" s="627"/>
      <c r="UIK223" s="627"/>
      <c r="UIL223" s="627"/>
      <c r="UIM223" s="627"/>
      <c r="UIN223" s="627"/>
      <c r="UIO223" s="627"/>
      <c r="UIP223" s="627"/>
      <c r="UIQ223" s="627"/>
      <c r="UIR223" s="627"/>
      <c r="UIS223" s="627"/>
      <c r="UIT223" s="627"/>
      <c r="UIU223" s="627"/>
      <c r="UIV223" s="627"/>
      <c r="UIW223" s="627"/>
      <c r="UIX223" s="627"/>
      <c r="UIY223" s="627"/>
      <c r="UIZ223" s="627"/>
      <c r="UJA223" s="627"/>
      <c r="UJB223" s="627"/>
      <c r="UJC223" s="627"/>
      <c r="UJD223" s="627"/>
      <c r="UJE223" s="627"/>
      <c r="UJF223" s="627"/>
      <c r="UJG223" s="627"/>
      <c r="UJH223" s="627"/>
      <c r="UJI223" s="627"/>
      <c r="UJJ223" s="627"/>
      <c r="UJK223" s="627"/>
      <c r="UJL223" s="627"/>
      <c r="UJM223" s="627"/>
      <c r="UJN223" s="627"/>
      <c r="UJO223" s="627"/>
      <c r="UJP223" s="627"/>
      <c r="UJQ223" s="627"/>
      <c r="UJR223" s="627"/>
      <c r="UJS223" s="627"/>
      <c r="UJT223" s="627"/>
      <c r="UJU223" s="627"/>
      <c r="UJV223" s="627"/>
      <c r="UJW223" s="627"/>
      <c r="UJX223" s="627"/>
      <c r="UJY223" s="627"/>
      <c r="UJZ223" s="627"/>
      <c r="UKA223" s="627"/>
      <c r="UKB223" s="627"/>
      <c r="UKC223" s="627"/>
      <c r="UKD223" s="627"/>
      <c r="UKE223" s="627"/>
      <c r="UKF223" s="627"/>
      <c r="UKG223" s="627"/>
      <c r="UKH223" s="627"/>
      <c r="UKI223" s="627"/>
      <c r="UKJ223" s="627"/>
      <c r="UKK223" s="627"/>
      <c r="UKL223" s="627"/>
      <c r="UKM223" s="627"/>
      <c r="UKN223" s="627"/>
      <c r="UKO223" s="627"/>
      <c r="UKP223" s="627"/>
      <c r="UKQ223" s="627"/>
      <c r="UKR223" s="627"/>
      <c r="UKS223" s="627"/>
      <c r="UKT223" s="627"/>
      <c r="UKU223" s="627"/>
      <c r="UKV223" s="627"/>
      <c r="UKW223" s="627"/>
      <c r="UKX223" s="627"/>
      <c r="UKY223" s="627"/>
      <c r="UKZ223" s="627"/>
      <c r="ULA223" s="627"/>
      <c r="ULB223" s="627"/>
      <c r="ULC223" s="627"/>
      <c r="ULD223" s="627"/>
      <c r="ULE223" s="627"/>
      <c r="ULF223" s="627"/>
      <c r="ULG223" s="627"/>
      <c r="ULH223" s="627"/>
      <c r="ULI223" s="627"/>
      <c r="ULJ223" s="627"/>
      <c r="ULK223" s="627"/>
      <c r="ULL223" s="627"/>
      <c r="ULM223" s="627"/>
      <c r="ULN223" s="627"/>
      <c r="ULO223" s="627"/>
      <c r="ULP223" s="627"/>
      <c r="ULQ223" s="627"/>
      <c r="ULR223" s="627"/>
      <c r="ULS223" s="627"/>
      <c r="ULT223" s="627"/>
      <c r="ULU223" s="627"/>
      <c r="ULV223" s="627"/>
      <c r="ULW223" s="627"/>
      <c r="ULX223" s="627"/>
      <c r="ULY223" s="627"/>
      <c r="ULZ223" s="627"/>
      <c r="UMA223" s="627"/>
      <c r="UMB223" s="627"/>
      <c r="UMC223" s="627"/>
      <c r="UMD223" s="627"/>
      <c r="UME223" s="627"/>
      <c r="UMF223" s="627"/>
      <c r="UMG223" s="627"/>
      <c r="UMH223" s="627"/>
      <c r="UMI223" s="627"/>
      <c r="UMJ223" s="627"/>
      <c r="UMK223" s="627"/>
      <c r="UML223" s="627"/>
      <c r="UMM223" s="627"/>
      <c r="UMN223" s="627"/>
      <c r="UMO223" s="627"/>
      <c r="UMP223" s="627"/>
      <c r="UMQ223" s="627"/>
      <c r="UMR223" s="627"/>
      <c r="UMS223" s="627"/>
      <c r="UMT223" s="627"/>
      <c r="UMU223" s="627"/>
      <c r="UMV223" s="627"/>
      <c r="UMW223" s="627"/>
      <c r="UMX223" s="627"/>
      <c r="UMY223" s="627"/>
      <c r="UMZ223" s="627"/>
      <c r="UNA223" s="627"/>
      <c r="UNB223" s="627"/>
      <c r="UNC223" s="627"/>
      <c r="UND223" s="627"/>
      <c r="UNE223" s="627"/>
      <c r="UNF223" s="627"/>
      <c r="UNG223" s="627"/>
      <c r="UNH223" s="627"/>
      <c r="UNI223" s="627"/>
      <c r="UNJ223" s="627"/>
      <c r="UNK223" s="627"/>
      <c r="UNL223" s="627"/>
      <c r="UNM223" s="627"/>
      <c r="UNN223" s="627"/>
      <c r="UNO223" s="627"/>
      <c r="UNP223" s="627"/>
      <c r="UNQ223" s="627"/>
      <c r="UNR223" s="627"/>
      <c r="UNS223" s="627"/>
      <c r="UNT223" s="627"/>
      <c r="UNU223" s="627"/>
      <c r="UNV223" s="627"/>
      <c r="UNW223" s="627"/>
      <c r="UNX223" s="627"/>
      <c r="UNY223" s="627"/>
      <c r="UNZ223" s="627"/>
      <c r="UOA223" s="627"/>
      <c r="UOB223" s="627"/>
      <c r="UOC223" s="627"/>
      <c r="UOD223" s="627"/>
      <c r="UOE223" s="627"/>
      <c r="UOF223" s="627"/>
      <c r="UOG223" s="627"/>
      <c r="UOH223" s="627"/>
      <c r="UOI223" s="627"/>
      <c r="UOJ223" s="627"/>
      <c r="UOK223" s="627"/>
      <c r="UOL223" s="627"/>
      <c r="UOM223" s="627"/>
      <c r="UON223" s="627"/>
      <c r="UOO223" s="627"/>
      <c r="UOP223" s="627"/>
      <c r="UOQ223" s="627"/>
      <c r="UOR223" s="627"/>
      <c r="UOS223" s="627"/>
      <c r="UOT223" s="627"/>
      <c r="UOU223" s="627"/>
      <c r="UOV223" s="627"/>
      <c r="UOW223" s="627"/>
      <c r="UOX223" s="627"/>
      <c r="UOY223" s="627"/>
      <c r="UOZ223" s="627"/>
      <c r="UPA223" s="627"/>
      <c r="UPB223" s="627"/>
      <c r="UPC223" s="627"/>
      <c r="UPD223" s="627"/>
      <c r="UPE223" s="627"/>
      <c r="UPF223" s="627"/>
      <c r="UPG223" s="627"/>
      <c r="UPH223" s="627"/>
      <c r="UPI223" s="627"/>
      <c r="UPJ223" s="627"/>
      <c r="UPK223" s="627"/>
      <c r="UPL223" s="627"/>
      <c r="UPM223" s="627"/>
      <c r="UPN223" s="627"/>
      <c r="UPO223" s="627"/>
      <c r="UPP223" s="627"/>
      <c r="UPQ223" s="627"/>
      <c r="UPR223" s="627"/>
      <c r="UPS223" s="627"/>
      <c r="UPT223" s="627"/>
      <c r="UPU223" s="627"/>
      <c r="UPV223" s="627"/>
      <c r="UPW223" s="627"/>
      <c r="UPX223" s="627"/>
      <c r="UPY223" s="627"/>
      <c r="UPZ223" s="627"/>
      <c r="UQA223" s="627"/>
      <c r="UQB223" s="627"/>
      <c r="UQC223" s="627"/>
      <c r="UQD223" s="627"/>
      <c r="UQE223" s="627"/>
      <c r="UQF223" s="627"/>
      <c r="UQG223" s="627"/>
      <c r="UQH223" s="627"/>
      <c r="UQI223" s="627"/>
      <c r="UQJ223" s="627"/>
      <c r="UQK223" s="627"/>
      <c r="UQL223" s="627"/>
      <c r="UQM223" s="627"/>
      <c r="UQN223" s="627"/>
      <c r="UQO223" s="627"/>
      <c r="UQP223" s="627"/>
      <c r="UQQ223" s="627"/>
      <c r="UQR223" s="627"/>
      <c r="UQS223" s="627"/>
      <c r="UQT223" s="627"/>
      <c r="UQU223" s="627"/>
      <c r="UQV223" s="627"/>
      <c r="UQW223" s="627"/>
      <c r="UQX223" s="627"/>
      <c r="UQY223" s="627"/>
      <c r="UQZ223" s="627"/>
      <c r="URA223" s="627"/>
      <c r="URB223" s="627"/>
      <c r="URC223" s="627"/>
      <c r="URD223" s="627"/>
      <c r="URE223" s="627"/>
      <c r="URF223" s="627"/>
      <c r="URG223" s="627"/>
      <c r="URH223" s="627"/>
      <c r="URI223" s="627"/>
      <c r="URJ223" s="627"/>
      <c r="URK223" s="627"/>
      <c r="URL223" s="627"/>
      <c r="URM223" s="627"/>
      <c r="URN223" s="627"/>
      <c r="URO223" s="627"/>
      <c r="URP223" s="627"/>
      <c r="URQ223" s="627"/>
      <c r="URR223" s="627"/>
      <c r="URS223" s="627"/>
      <c r="URT223" s="627"/>
      <c r="URU223" s="627"/>
      <c r="URV223" s="627"/>
      <c r="URW223" s="627"/>
      <c r="URX223" s="627"/>
      <c r="URY223" s="627"/>
      <c r="URZ223" s="627"/>
      <c r="USA223" s="627"/>
      <c r="USB223" s="627"/>
      <c r="USC223" s="627"/>
      <c r="USD223" s="627"/>
      <c r="USE223" s="627"/>
      <c r="USF223" s="627"/>
      <c r="USG223" s="627"/>
      <c r="USH223" s="627"/>
      <c r="USI223" s="627"/>
      <c r="USJ223" s="627"/>
      <c r="USK223" s="627"/>
      <c r="USL223" s="627"/>
      <c r="USM223" s="627"/>
      <c r="USN223" s="627"/>
      <c r="USO223" s="627"/>
      <c r="USP223" s="627"/>
      <c r="USQ223" s="627"/>
      <c r="USR223" s="627"/>
      <c r="USS223" s="627"/>
      <c r="UST223" s="627"/>
      <c r="USU223" s="627"/>
      <c r="USV223" s="627"/>
      <c r="USW223" s="627"/>
      <c r="USX223" s="627"/>
      <c r="USY223" s="627"/>
      <c r="USZ223" s="627"/>
      <c r="UTA223" s="627"/>
      <c r="UTB223" s="627"/>
      <c r="UTC223" s="627"/>
      <c r="UTD223" s="627"/>
      <c r="UTE223" s="627"/>
      <c r="UTF223" s="627"/>
      <c r="UTG223" s="627"/>
      <c r="UTH223" s="627"/>
      <c r="UTI223" s="627"/>
      <c r="UTJ223" s="627"/>
      <c r="UTK223" s="627"/>
      <c r="UTL223" s="627"/>
      <c r="UTM223" s="627"/>
      <c r="UTN223" s="627"/>
      <c r="UTO223" s="627"/>
      <c r="UTP223" s="627"/>
      <c r="UTQ223" s="627"/>
      <c r="UTR223" s="627"/>
      <c r="UTS223" s="627"/>
      <c r="UTT223" s="627"/>
      <c r="UTU223" s="627"/>
      <c r="UTV223" s="627"/>
      <c r="UTW223" s="627"/>
      <c r="UTX223" s="627"/>
      <c r="UTY223" s="627"/>
      <c r="UTZ223" s="627"/>
      <c r="UUA223" s="627"/>
      <c r="UUB223" s="627"/>
      <c r="UUC223" s="627"/>
      <c r="UUD223" s="627"/>
      <c r="UUE223" s="627"/>
      <c r="UUF223" s="627"/>
      <c r="UUG223" s="627"/>
      <c r="UUH223" s="627"/>
      <c r="UUI223" s="627"/>
      <c r="UUJ223" s="627"/>
      <c r="UUK223" s="627"/>
      <c r="UUL223" s="627"/>
      <c r="UUM223" s="627"/>
      <c r="UUN223" s="627"/>
      <c r="UUO223" s="627"/>
      <c r="UUP223" s="627"/>
      <c r="UUQ223" s="627"/>
      <c r="UUR223" s="627"/>
      <c r="UUS223" s="627"/>
      <c r="UUT223" s="627"/>
      <c r="UUU223" s="627"/>
      <c r="UUV223" s="627"/>
      <c r="UUW223" s="627"/>
      <c r="UUX223" s="627"/>
      <c r="UUY223" s="627"/>
      <c r="UUZ223" s="627"/>
      <c r="UVA223" s="627"/>
      <c r="UVB223" s="627"/>
      <c r="UVC223" s="627"/>
      <c r="UVD223" s="627"/>
      <c r="UVE223" s="627"/>
      <c r="UVF223" s="627"/>
      <c r="UVG223" s="627"/>
      <c r="UVH223" s="627"/>
      <c r="UVI223" s="627"/>
      <c r="UVJ223" s="627"/>
      <c r="UVK223" s="627"/>
      <c r="UVL223" s="627"/>
      <c r="UVM223" s="627"/>
      <c r="UVN223" s="627"/>
      <c r="UVO223" s="627"/>
      <c r="UVP223" s="627"/>
      <c r="UVQ223" s="627"/>
      <c r="UVR223" s="627"/>
      <c r="UVS223" s="627"/>
      <c r="UVT223" s="627"/>
      <c r="UVU223" s="627"/>
      <c r="UVV223" s="627"/>
      <c r="UVW223" s="627"/>
      <c r="UVX223" s="627"/>
      <c r="UVY223" s="627"/>
      <c r="UVZ223" s="627"/>
      <c r="UWA223" s="627"/>
      <c r="UWB223" s="627"/>
      <c r="UWC223" s="627"/>
      <c r="UWD223" s="627"/>
      <c r="UWE223" s="627"/>
      <c r="UWF223" s="627"/>
      <c r="UWG223" s="627"/>
      <c r="UWH223" s="627"/>
      <c r="UWI223" s="627"/>
      <c r="UWJ223" s="627"/>
      <c r="UWK223" s="627"/>
      <c r="UWL223" s="627"/>
      <c r="UWM223" s="627"/>
      <c r="UWN223" s="627"/>
      <c r="UWO223" s="627"/>
      <c r="UWP223" s="627"/>
      <c r="UWQ223" s="627"/>
      <c r="UWR223" s="627"/>
      <c r="UWS223" s="627"/>
      <c r="UWT223" s="627"/>
      <c r="UWU223" s="627"/>
      <c r="UWV223" s="627"/>
      <c r="UWW223" s="627"/>
      <c r="UWX223" s="627"/>
      <c r="UWY223" s="627"/>
      <c r="UWZ223" s="627"/>
      <c r="UXA223" s="627"/>
      <c r="UXB223" s="627"/>
      <c r="UXC223" s="627"/>
      <c r="UXD223" s="627"/>
      <c r="UXE223" s="627"/>
      <c r="UXF223" s="627"/>
      <c r="UXG223" s="627"/>
      <c r="UXH223" s="627"/>
      <c r="UXI223" s="627"/>
      <c r="UXJ223" s="627"/>
      <c r="UXK223" s="627"/>
      <c r="UXL223" s="627"/>
      <c r="UXM223" s="627"/>
      <c r="UXN223" s="627"/>
      <c r="UXO223" s="627"/>
      <c r="UXP223" s="627"/>
      <c r="UXQ223" s="627"/>
      <c r="UXR223" s="627"/>
      <c r="UXS223" s="627"/>
      <c r="UXT223" s="627"/>
      <c r="UXU223" s="627"/>
      <c r="UXV223" s="627"/>
      <c r="UXW223" s="627"/>
      <c r="UXX223" s="627"/>
      <c r="UXY223" s="627"/>
      <c r="UXZ223" s="627"/>
      <c r="UYA223" s="627"/>
      <c r="UYB223" s="627"/>
      <c r="UYC223" s="627"/>
      <c r="UYD223" s="627"/>
      <c r="UYE223" s="627"/>
      <c r="UYF223" s="627"/>
      <c r="UYG223" s="627"/>
      <c r="UYH223" s="627"/>
      <c r="UYI223" s="627"/>
      <c r="UYJ223" s="627"/>
      <c r="UYK223" s="627"/>
      <c r="UYL223" s="627"/>
      <c r="UYM223" s="627"/>
      <c r="UYN223" s="627"/>
      <c r="UYO223" s="627"/>
      <c r="UYP223" s="627"/>
      <c r="UYQ223" s="627"/>
      <c r="UYR223" s="627"/>
      <c r="UYS223" s="627"/>
      <c r="UYT223" s="627"/>
      <c r="UYU223" s="627"/>
      <c r="UYV223" s="627"/>
      <c r="UYW223" s="627"/>
      <c r="UYX223" s="627"/>
      <c r="UYY223" s="627"/>
      <c r="UYZ223" s="627"/>
      <c r="UZA223" s="627"/>
      <c r="UZB223" s="627"/>
      <c r="UZC223" s="627"/>
      <c r="UZD223" s="627"/>
      <c r="UZE223" s="627"/>
      <c r="UZF223" s="627"/>
      <c r="UZG223" s="627"/>
      <c r="UZH223" s="627"/>
      <c r="UZI223" s="627"/>
      <c r="UZJ223" s="627"/>
      <c r="UZK223" s="627"/>
      <c r="UZL223" s="627"/>
      <c r="UZM223" s="627"/>
      <c r="UZN223" s="627"/>
      <c r="UZO223" s="627"/>
      <c r="UZP223" s="627"/>
      <c r="UZQ223" s="627"/>
      <c r="UZR223" s="627"/>
      <c r="UZS223" s="627"/>
      <c r="UZT223" s="627"/>
      <c r="UZU223" s="627"/>
      <c r="UZV223" s="627"/>
      <c r="UZW223" s="627"/>
      <c r="UZX223" s="627"/>
      <c r="UZY223" s="627"/>
      <c r="UZZ223" s="627"/>
      <c r="VAA223" s="627"/>
      <c r="VAB223" s="627"/>
      <c r="VAC223" s="627"/>
      <c r="VAD223" s="627"/>
      <c r="VAE223" s="627"/>
      <c r="VAF223" s="627"/>
      <c r="VAG223" s="627"/>
      <c r="VAH223" s="627"/>
      <c r="VAI223" s="627"/>
      <c r="VAJ223" s="627"/>
      <c r="VAK223" s="627"/>
      <c r="VAL223" s="627"/>
      <c r="VAM223" s="627"/>
      <c r="VAN223" s="627"/>
      <c r="VAO223" s="627"/>
      <c r="VAP223" s="627"/>
      <c r="VAQ223" s="627"/>
      <c r="VAR223" s="627"/>
      <c r="VAS223" s="627"/>
      <c r="VAT223" s="627"/>
      <c r="VAU223" s="627"/>
      <c r="VAV223" s="627"/>
      <c r="VAW223" s="627"/>
      <c r="VAX223" s="627"/>
      <c r="VAY223" s="627"/>
      <c r="VAZ223" s="627"/>
      <c r="VBA223" s="627"/>
      <c r="VBB223" s="627"/>
      <c r="VBC223" s="627"/>
      <c r="VBD223" s="627"/>
      <c r="VBE223" s="627"/>
      <c r="VBF223" s="627"/>
      <c r="VBG223" s="627"/>
      <c r="VBH223" s="627"/>
      <c r="VBI223" s="627"/>
      <c r="VBJ223" s="627"/>
      <c r="VBK223" s="627"/>
      <c r="VBL223" s="627"/>
      <c r="VBM223" s="627"/>
      <c r="VBN223" s="627"/>
      <c r="VBO223" s="627"/>
      <c r="VBP223" s="627"/>
      <c r="VBQ223" s="627"/>
      <c r="VBR223" s="627"/>
      <c r="VBS223" s="627"/>
      <c r="VBT223" s="627"/>
      <c r="VBU223" s="627"/>
      <c r="VBV223" s="627"/>
      <c r="VBW223" s="627"/>
      <c r="VBX223" s="627"/>
      <c r="VBY223" s="627"/>
      <c r="VBZ223" s="627"/>
      <c r="VCA223" s="627"/>
      <c r="VCB223" s="627"/>
      <c r="VCC223" s="627"/>
      <c r="VCD223" s="627"/>
      <c r="VCE223" s="627"/>
      <c r="VCF223" s="627"/>
      <c r="VCG223" s="627"/>
      <c r="VCH223" s="627"/>
      <c r="VCI223" s="627"/>
      <c r="VCJ223" s="627"/>
      <c r="VCK223" s="627"/>
      <c r="VCL223" s="627"/>
      <c r="VCM223" s="627"/>
      <c r="VCN223" s="627"/>
      <c r="VCO223" s="627"/>
      <c r="VCP223" s="627"/>
      <c r="VCQ223" s="627"/>
      <c r="VCR223" s="627"/>
      <c r="VCS223" s="627"/>
      <c r="VCT223" s="627"/>
      <c r="VCU223" s="627"/>
      <c r="VCV223" s="627"/>
      <c r="VCW223" s="627"/>
      <c r="VCX223" s="627"/>
      <c r="VCY223" s="627"/>
      <c r="VCZ223" s="627"/>
      <c r="VDA223" s="627"/>
      <c r="VDB223" s="627"/>
      <c r="VDC223" s="627"/>
      <c r="VDD223" s="627"/>
      <c r="VDE223" s="627"/>
      <c r="VDF223" s="627"/>
      <c r="VDG223" s="627"/>
      <c r="VDH223" s="627"/>
      <c r="VDI223" s="627"/>
      <c r="VDJ223" s="627"/>
      <c r="VDK223" s="627"/>
      <c r="VDL223" s="627"/>
      <c r="VDM223" s="627"/>
      <c r="VDN223" s="627"/>
      <c r="VDO223" s="627"/>
      <c r="VDP223" s="627"/>
      <c r="VDQ223" s="627"/>
      <c r="VDR223" s="627"/>
      <c r="VDS223" s="627"/>
      <c r="VDT223" s="627"/>
      <c r="VDU223" s="627"/>
      <c r="VDV223" s="627"/>
      <c r="VDW223" s="627"/>
      <c r="VDX223" s="627"/>
      <c r="VDY223" s="627"/>
      <c r="VDZ223" s="627"/>
      <c r="VEA223" s="627"/>
      <c r="VEB223" s="627"/>
      <c r="VEC223" s="627"/>
      <c r="VED223" s="627"/>
      <c r="VEE223" s="627"/>
      <c r="VEF223" s="627"/>
      <c r="VEG223" s="627"/>
      <c r="VEH223" s="627"/>
      <c r="VEI223" s="627"/>
      <c r="VEJ223" s="627"/>
      <c r="VEK223" s="627"/>
      <c r="VEL223" s="627"/>
      <c r="VEM223" s="627"/>
      <c r="VEN223" s="627"/>
      <c r="VEO223" s="627"/>
      <c r="VEP223" s="627"/>
      <c r="VEQ223" s="627"/>
      <c r="VER223" s="627"/>
      <c r="VES223" s="627"/>
      <c r="VET223" s="627"/>
      <c r="VEU223" s="627"/>
      <c r="VEV223" s="627"/>
      <c r="VEW223" s="627"/>
      <c r="VEX223" s="627"/>
      <c r="VEY223" s="627"/>
      <c r="VEZ223" s="627"/>
      <c r="VFA223" s="627"/>
      <c r="VFB223" s="627"/>
      <c r="VFC223" s="627"/>
      <c r="VFD223" s="627"/>
      <c r="VFE223" s="627"/>
      <c r="VFF223" s="627"/>
      <c r="VFG223" s="627"/>
      <c r="VFH223" s="627"/>
      <c r="VFI223" s="627"/>
      <c r="VFJ223" s="627"/>
      <c r="VFK223" s="627"/>
      <c r="VFL223" s="627"/>
      <c r="VFM223" s="627"/>
      <c r="VFN223" s="627"/>
      <c r="VFO223" s="627"/>
      <c r="VFP223" s="627"/>
      <c r="VFQ223" s="627"/>
      <c r="VFR223" s="627"/>
      <c r="VFS223" s="627"/>
      <c r="VFT223" s="627"/>
      <c r="VFU223" s="627"/>
      <c r="VFV223" s="627"/>
      <c r="VFW223" s="627"/>
      <c r="VFX223" s="627"/>
      <c r="VFY223" s="627"/>
      <c r="VFZ223" s="627"/>
      <c r="VGA223" s="627"/>
      <c r="VGB223" s="627"/>
      <c r="VGC223" s="627"/>
      <c r="VGD223" s="627"/>
      <c r="VGE223" s="627"/>
      <c r="VGF223" s="627"/>
      <c r="VGG223" s="627"/>
      <c r="VGH223" s="627"/>
      <c r="VGI223" s="627"/>
      <c r="VGJ223" s="627"/>
      <c r="VGK223" s="627"/>
      <c r="VGL223" s="627"/>
      <c r="VGM223" s="627"/>
      <c r="VGN223" s="627"/>
      <c r="VGO223" s="627"/>
      <c r="VGP223" s="627"/>
      <c r="VGQ223" s="627"/>
      <c r="VGR223" s="627"/>
      <c r="VGS223" s="627"/>
      <c r="VGT223" s="627"/>
      <c r="VGU223" s="627"/>
      <c r="VGV223" s="627"/>
      <c r="VGW223" s="627"/>
      <c r="VGX223" s="627"/>
      <c r="VGY223" s="627"/>
      <c r="VGZ223" s="627"/>
      <c r="VHA223" s="627"/>
      <c r="VHB223" s="627"/>
      <c r="VHC223" s="627"/>
      <c r="VHD223" s="627"/>
      <c r="VHE223" s="627"/>
      <c r="VHF223" s="627"/>
      <c r="VHG223" s="627"/>
      <c r="VHH223" s="627"/>
      <c r="VHI223" s="627"/>
      <c r="VHJ223" s="627"/>
      <c r="VHK223" s="627"/>
      <c r="VHL223" s="627"/>
      <c r="VHM223" s="627"/>
      <c r="VHN223" s="627"/>
      <c r="VHO223" s="627"/>
      <c r="VHP223" s="627"/>
      <c r="VHQ223" s="627"/>
      <c r="VHR223" s="627"/>
      <c r="VHS223" s="627"/>
      <c r="VHT223" s="627"/>
      <c r="VHU223" s="627"/>
      <c r="VHV223" s="627"/>
      <c r="VHW223" s="627"/>
      <c r="VHX223" s="627"/>
      <c r="VHY223" s="627"/>
      <c r="VHZ223" s="627"/>
      <c r="VIA223" s="627"/>
      <c r="VIB223" s="627"/>
      <c r="VIC223" s="627"/>
      <c r="VID223" s="627"/>
      <c r="VIE223" s="627"/>
      <c r="VIF223" s="627"/>
      <c r="VIG223" s="627"/>
      <c r="VIH223" s="627"/>
      <c r="VII223" s="627"/>
      <c r="VIJ223" s="627"/>
      <c r="VIK223" s="627"/>
      <c r="VIL223" s="627"/>
      <c r="VIM223" s="627"/>
      <c r="VIN223" s="627"/>
      <c r="VIO223" s="627"/>
      <c r="VIP223" s="627"/>
      <c r="VIQ223" s="627"/>
      <c r="VIR223" s="627"/>
      <c r="VIS223" s="627"/>
      <c r="VIT223" s="627"/>
      <c r="VIU223" s="627"/>
      <c r="VIV223" s="627"/>
      <c r="VIW223" s="627"/>
      <c r="VIX223" s="627"/>
      <c r="VIY223" s="627"/>
      <c r="VIZ223" s="627"/>
      <c r="VJA223" s="627"/>
      <c r="VJB223" s="627"/>
      <c r="VJC223" s="627"/>
      <c r="VJD223" s="627"/>
      <c r="VJE223" s="627"/>
      <c r="VJF223" s="627"/>
      <c r="VJG223" s="627"/>
      <c r="VJH223" s="627"/>
      <c r="VJI223" s="627"/>
      <c r="VJJ223" s="627"/>
      <c r="VJK223" s="627"/>
      <c r="VJL223" s="627"/>
      <c r="VJM223" s="627"/>
      <c r="VJN223" s="627"/>
      <c r="VJO223" s="627"/>
      <c r="VJP223" s="627"/>
      <c r="VJQ223" s="627"/>
      <c r="VJR223" s="627"/>
      <c r="VJS223" s="627"/>
      <c r="VJT223" s="627"/>
      <c r="VJU223" s="627"/>
      <c r="VJV223" s="627"/>
      <c r="VJW223" s="627"/>
      <c r="VJX223" s="627"/>
      <c r="VJY223" s="627"/>
      <c r="VJZ223" s="627"/>
      <c r="VKA223" s="627"/>
      <c r="VKB223" s="627"/>
      <c r="VKC223" s="627"/>
      <c r="VKD223" s="627"/>
      <c r="VKE223" s="627"/>
      <c r="VKF223" s="627"/>
      <c r="VKG223" s="627"/>
      <c r="VKH223" s="627"/>
      <c r="VKI223" s="627"/>
      <c r="VKJ223" s="627"/>
      <c r="VKK223" s="627"/>
      <c r="VKL223" s="627"/>
      <c r="VKM223" s="627"/>
      <c r="VKN223" s="627"/>
      <c r="VKO223" s="627"/>
      <c r="VKP223" s="627"/>
      <c r="VKQ223" s="627"/>
      <c r="VKR223" s="627"/>
      <c r="VKS223" s="627"/>
      <c r="VKT223" s="627"/>
      <c r="VKU223" s="627"/>
      <c r="VKV223" s="627"/>
      <c r="VKW223" s="627"/>
      <c r="VKX223" s="627"/>
      <c r="VKY223" s="627"/>
      <c r="VKZ223" s="627"/>
      <c r="VLA223" s="627"/>
      <c r="VLB223" s="627"/>
      <c r="VLC223" s="627"/>
      <c r="VLD223" s="627"/>
      <c r="VLE223" s="627"/>
      <c r="VLF223" s="627"/>
      <c r="VLG223" s="627"/>
      <c r="VLH223" s="627"/>
      <c r="VLI223" s="627"/>
      <c r="VLJ223" s="627"/>
      <c r="VLK223" s="627"/>
      <c r="VLL223" s="627"/>
      <c r="VLM223" s="627"/>
      <c r="VLN223" s="627"/>
      <c r="VLO223" s="627"/>
      <c r="VLP223" s="627"/>
      <c r="VLQ223" s="627"/>
      <c r="VLR223" s="627"/>
      <c r="VLS223" s="627"/>
      <c r="VLT223" s="627"/>
      <c r="VLU223" s="627"/>
      <c r="VLV223" s="627"/>
      <c r="VLW223" s="627"/>
      <c r="VLX223" s="627"/>
      <c r="VLY223" s="627"/>
      <c r="VLZ223" s="627"/>
      <c r="VMA223" s="627"/>
      <c r="VMB223" s="627"/>
      <c r="VMC223" s="627"/>
      <c r="VMD223" s="627"/>
      <c r="VME223" s="627"/>
      <c r="VMF223" s="627"/>
      <c r="VMG223" s="627"/>
      <c r="VMH223" s="627"/>
      <c r="VMI223" s="627"/>
      <c r="VMJ223" s="627"/>
      <c r="VMK223" s="627"/>
      <c r="VML223" s="627"/>
      <c r="VMM223" s="627"/>
      <c r="VMN223" s="627"/>
      <c r="VMO223" s="627"/>
      <c r="VMP223" s="627"/>
      <c r="VMQ223" s="627"/>
      <c r="VMR223" s="627"/>
      <c r="VMS223" s="627"/>
      <c r="VMT223" s="627"/>
      <c r="VMU223" s="627"/>
      <c r="VMV223" s="627"/>
      <c r="VMW223" s="627"/>
      <c r="VMX223" s="627"/>
      <c r="VMY223" s="627"/>
      <c r="VMZ223" s="627"/>
      <c r="VNA223" s="627"/>
      <c r="VNB223" s="627"/>
      <c r="VNC223" s="627"/>
      <c r="VND223" s="627"/>
      <c r="VNE223" s="627"/>
      <c r="VNF223" s="627"/>
      <c r="VNG223" s="627"/>
      <c r="VNH223" s="627"/>
      <c r="VNI223" s="627"/>
      <c r="VNJ223" s="627"/>
      <c r="VNK223" s="627"/>
      <c r="VNL223" s="627"/>
      <c r="VNM223" s="627"/>
      <c r="VNN223" s="627"/>
      <c r="VNO223" s="627"/>
      <c r="VNP223" s="627"/>
      <c r="VNQ223" s="627"/>
      <c r="VNR223" s="627"/>
      <c r="VNS223" s="627"/>
      <c r="VNT223" s="627"/>
      <c r="VNU223" s="627"/>
      <c r="VNV223" s="627"/>
      <c r="VNW223" s="627"/>
      <c r="VNX223" s="627"/>
      <c r="VNY223" s="627"/>
      <c r="VNZ223" s="627"/>
      <c r="VOA223" s="627"/>
      <c r="VOB223" s="627"/>
      <c r="VOC223" s="627"/>
      <c r="VOD223" s="627"/>
      <c r="VOE223" s="627"/>
      <c r="VOF223" s="627"/>
      <c r="VOG223" s="627"/>
      <c r="VOH223" s="627"/>
      <c r="VOI223" s="627"/>
      <c r="VOJ223" s="627"/>
      <c r="VOK223" s="627"/>
      <c r="VOL223" s="627"/>
      <c r="VOM223" s="627"/>
      <c r="VON223" s="627"/>
      <c r="VOO223" s="627"/>
      <c r="VOP223" s="627"/>
      <c r="VOQ223" s="627"/>
      <c r="VOR223" s="627"/>
      <c r="VOS223" s="627"/>
      <c r="VOT223" s="627"/>
      <c r="VOU223" s="627"/>
      <c r="VOV223" s="627"/>
      <c r="VOW223" s="627"/>
      <c r="VOX223" s="627"/>
      <c r="VOY223" s="627"/>
      <c r="VOZ223" s="627"/>
      <c r="VPA223" s="627"/>
      <c r="VPB223" s="627"/>
      <c r="VPC223" s="627"/>
      <c r="VPD223" s="627"/>
      <c r="VPE223" s="627"/>
      <c r="VPF223" s="627"/>
      <c r="VPG223" s="627"/>
      <c r="VPH223" s="627"/>
      <c r="VPI223" s="627"/>
      <c r="VPJ223" s="627"/>
      <c r="VPK223" s="627"/>
      <c r="VPL223" s="627"/>
      <c r="VPM223" s="627"/>
      <c r="VPN223" s="627"/>
      <c r="VPO223" s="627"/>
      <c r="VPP223" s="627"/>
      <c r="VPQ223" s="627"/>
      <c r="VPR223" s="627"/>
      <c r="VPS223" s="627"/>
      <c r="VPT223" s="627"/>
      <c r="VPU223" s="627"/>
      <c r="VPV223" s="627"/>
      <c r="VPW223" s="627"/>
      <c r="VPX223" s="627"/>
      <c r="VPY223" s="627"/>
      <c r="VPZ223" s="627"/>
      <c r="VQA223" s="627"/>
      <c r="VQB223" s="627"/>
      <c r="VQC223" s="627"/>
      <c r="VQD223" s="627"/>
      <c r="VQE223" s="627"/>
      <c r="VQF223" s="627"/>
      <c r="VQG223" s="627"/>
      <c r="VQH223" s="627"/>
      <c r="VQI223" s="627"/>
      <c r="VQJ223" s="627"/>
      <c r="VQK223" s="627"/>
      <c r="VQL223" s="627"/>
      <c r="VQM223" s="627"/>
      <c r="VQN223" s="627"/>
      <c r="VQO223" s="627"/>
      <c r="VQP223" s="627"/>
      <c r="VQQ223" s="627"/>
      <c r="VQR223" s="627"/>
      <c r="VQS223" s="627"/>
      <c r="VQT223" s="627"/>
      <c r="VQU223" s="627"/>
      <c r="VQV223" s="627"/>
      <c r="VQW223" s="627"/>
      <c r="VQX223" s="627"/>
      <c r="VQY223" s="627"/>
      <c r="VQZ223" s="627"/>
      <c r="VRA223" s="627"/>
      <c r="VRB223" s="627"/>
      <c r="VRC223" s="627"/>
      <c r="VRD223" s="627"/>
      <c r="VRE223" s="627"/>
      <c r="VRF223" s="627"/>
      <c r="VRG223" s="627"/>
      <c r="VRH223" s="627"/>
      <c r="VRI223" s="627"/>
      <c r="VRJ223" s="627"/>
      <c r="VRK223" s="627"/>
      <c r="VRL223" s="627"/>
      <c r="VRM223" s="627"/>
      <c r="VRN223" s="627"/>
      <c r="VRO223" s="627"/>
      <c r="VRP223" s="627"/>
      <c r="VRQ223" s="627"/>
      <c r="VRR223" s="627"/>
      <c r="VRS223" s="627"/>
      <c r="VRT223" s="627"/>
      <c r="VRU223" s="627"/>
      <c r="VRV223" s="627"/>
      <c r="VRW223" s="627"/>
      <c r="VRX223" s="627"/>
      <c r="VRY223" s="627"/>
      <c r="VRZ223" s="627"/>
      <c r="VSA223" s="627"/>
      <c r="VSB223" s="627"/>
      <c r="VSC223" s="627"/>
      <c r="VSD223" s="627"/>
      <c r="VSE223" s="627"/>
      <c r="VSF223" s="627"/>
      <c r="VSG223" s="627"/>
      <c r="VSH223" s="627"/>
      <c r="VSI223" s="627"/>
      <c r="VSJ223" s="627"/>
      <c r="VSK223" s="627"/>
      <c r="VSL223" s="627"/>
      <c r="VSM223" s="627"/>
      <c r="VSN223" s="627"/>
      <c r="VSO223" s="627"/>
      <c r="VSP223" s="627"/>
      <c r="VSQ223" s="627"/>
      <c r="VSR223" s="627"/>
      <c r="VSS223" s="627"/>
      <c r="VST223" s="627"/>
      <c r="VSU223" s="627"/>
      <c r="VSV223" s="627"/>
      <c r="VSW223" s="627"/>
      <c r="VSX223" s="627"/>
      <c r="VSY223" s="627"/>
      <c r="VSZ223" s="627"/>
      <c r="VTA223" s="627"/>
      <c r="VTB223" s="627"/>
      <c r="VTC223" s="627"/>
      <c r="VTD223" s="627"/>
      <c r="VTE223" s="627"/>
      <c r="VTF223" s="627"/>
      <c r="VTG223" s="627"/>
      <c r="VTH223" s="627"/>
      <c r="VTI223" s="627"/>
      <c r="VTJ223" s="627"/>
      <c r="VTK223" s="627"/>
      <c r="VTL223" s="627"/>
      <c r="VTM223" s="627"/>
      <c r="VTN223" s="627"/>
      <c r="VTO223" s="627"/>
      <c r="VTP223" s="627"/>
      <c r="VTQ223" s="627"/>
      <c r="VTR223" s="627"/>
      <c r="VTS223" s="627"/>
      <c r="VTT223" s="627"/>
      <c r="VTU223" s="627"/>
      <c r="VTV223" s="627"/>
      <c r="VTW223" s="627"/>
      <c r="VTX223" s="627"/>
      <c r="VTY223" s="627"/>
      <c r="VTZ223" s="627"/>
      <c r="VUA223" s="627"/>
      <c r="VUB223" s="627"/>
      <c r="VUC223" s="627"/>
      <c r="VUD223" s="627"/>
      <c r="VUE223" s="627"/>
      <c r="VUF223" s="627"/>
      <c r="VUG223" s="627"/>
      <c r="VUH223" s="627"/>
      <c r="VUI223" s="627"/>
      <c r="VUJ223" s="627"/>
      <c r="VUK223" s="627"/>
      <c r="VUL223" s="627"/>
      <c r="VUM223" s="627"/>
      <c r="VUN223" s="627"/>
      <c r="VUO223" s="627"/>
      <c r="VUP223" s="627"/>
      <c r="VUQ223" s="627"/>
      <c r="VUR223" s="627"/>
      <c r="VUS223" s="627"/>
      <c r="VUT223" s="627"/>
      <c r="VUU223" s="627"/>
      <c r="VUV223" s="627"/>
      <c r="VUW223" s="627"/>
      <c r="VUX223" s="627"/>
      <c r="VUY223" s="627"/>
      <c r="VUZ223" s="627"/>
      <c r="VVA223" s="627"/>
      <c r="VVB223" s="627"/>
      <c r="VVC223" s="627"/>
      <c r="VVD223" s="627"/>
      <c r="VVE223" s="627"/>
      <c r="VVF223" s="627"/>
      <c r="VVG223" s="627"/>
      <c r="VVH223" s="627"/>
      <c r="VVI223" s="627"/>
      <c r="VVJ223" s="627"/>
      <c r="VVK223" s="627"/>
      <c r="VVL223" s="627"/>
      <c r="VVM223" s="627"/>
      <c r="VVN223" s="627"/>
      <c r="VVO223" s="627"/>
      <c r="VVP223" s="627"/>
      <c r="VVQ223" s="627"/>
      <c r="VVR223" s="627"/>
      <c r="VVS223" s="627"/>
      <c r="VVT223" s="627"/>
      <c r="VVU223" s="627"/>
      <c r="VVV223" s="627"/>
      <c r="VVW223" s="627"/>
      <c r="VVX223" s="627"/>
      <c r="VVY223" s="627"/>
      <c r="VVZ223" s="627"/>
      <c r="VWA223" s="627"/>
      <c r="VWB223" s="627"/>
      <c r="VWC223" s="627"/>
      <c r="VWD223" s="627"/>
      <c r="VWE223" s="627"/>
      <c r="VWF223" s="627"/>
      <c r="VWG223" s="627"/>
      <c r="VWH223" s="627"/>
      <c r="VWI223" s="627"/>
      <c r="VWJ223" s="627"/>
      <c r="VWK223" s="627"/>
      <c r="VWL223" s="627"/>
      <c r="VWM223" s="627"/>
      <c r="VWN223" s="627"/>
      <c r="VWO223" s="627"/>
      <c r="VWP223" s="627"/>
      <c r="VWQ223" s="627"/>
      <c r="VWR223" s="627"/>
      <c r="VWS223" s="627"/>
      <c r="VWT223" s="627"/>
      <c r="VWU223" s="627"/>
      <c r="VWV223" s="627"/>
      <c r="VWW223" s="627"/>
      <c r="VWX223" s="627"/>
      <c r="VWY223" s="627"/>
      <c r="VWZ223" s="627"/>
      <c r="VXA223" s="627"/>
      <c r="VXB223" s="627"/>
      <c r="VXC223" s="627"/>
      <c r="VXD223" s="627"/>
      <c r="VXE223" s="627"/>
      <c r="VXF223" s="627"/>
      <c r="VXG223" s="627"/>
      <c r="VXH223" s="627"/>
      <c r="VXI223" s="627"/>
      <c r="VXJ223" s="627"/>
      <c r="VXK223" s="627"/>
      <c r="VXL223" s="627"/>
      <c r="VXM223" s="627"/>
      <c r="VXN223" s="627"/>
      <c r="VXO223" s="627"/>
      <c r="VXP223" s="627"/>
      <c r="VXQ223" s="627"/>
      <c r="VXR223" s="627"/>
      <c r="VXS223" s="627"/>
      <c r="VXT223" s="627"/>
      <c r="VXU223" s="627"/>
      <c r="VXV223" s="627"/>
      <c r="VXW223" s="627"/>
      <c r="VXX223" s="627"/>
      <c r="VXY223" s="627"/>
      <c r="VXZ223" s="627"/>
      <c r="VYA223" s="627"/>
      <c r="VYB223" s="627"/>
      <c r="VYC223" s="627"/>
      <c r="VYD223" s="627"/>
      <c r="VYE223" s="627"/>
      <c r="VYF223" s="627"/>
      <c r="VYG223" s="627"/>
      <c r="VYH223" s="627"/>
      <c r="VYI223" s="627"/>
      <c r="VYJ223" s="627"/>
      <c r="VYK223" s="627"/>
      <c r="VYL223" s="627"/>
      <c r="VYM223" s="627"/>
      <c r="VYN223" s="627"/>
      <c r="VYO223" s="627"/>
      <c r="VYP223" s="627"/>
      <c r="VYQ223" s="627"/>
      <c r="VYR223" s="627"/>
      <c r="VYS223" s="627"/>
      <c r="VYT223" s="627"/>
      <c r="VYU223" s="627"/>
      <c r="VYV223" s="627"/>
      <c r="VYW223" s="627"/>
      <c r="VYX223" s="627"/>
      <c r="VYY223" s="627"/>
      <c r="VYZ223" s="627"/>
      <c r="VZA223" s="627"/>
      <c r="VZB223" s="627"/>
      <c r="VZC223" s="627"/>
      <c r="VZD223" s="627"/>
      <c r="VZE223" s="627"/>
      <c r="VZF223" s="627"/>
      <c r="VZG223" s="627"/>
      <c r="VZH223" s="627"/>
      <c r="VZI223" s="627"/>
      <c r="VZJ223" s="627"/>
      <c r="VZK223" s="627"/>
      <c r="VZL223" s="627"/>
      <c r="VZM223" s="627"/>
      <c r="VZN223" s="627"/>
      <c r="VZO223" s="627"/>
      <c r="VZP223" s="627"/>
      <c r="VZQ223" s="627"/>
      <c r="VZR223" s="627"/>
      <c r="VZS223" s="627"/>
      <c r="VZT223" s="627"/>
      <c r="VZU223" s="627"/>
      <c r="VZV223" s="627"/>
      <c r="VZW223" s="627"/>
      <c r="VZX223" s="627"/>
      <c r="VZY223" s="627"/>
      <c r="VZZ223" s="627"/>
      <c r="WAA223" s="627"/>
      <c r="WAB223" s="627"/>
      <c r="WAC223" s="627"/>
      <c r="WAD223" s="627"/>
      <c r="WAE223" s="627"/>
      <c r="WAF223" s="627"/>
      <c r="WAG223" s="627"/>
      <c r="WAH223" s="627"/>
      <c r="WAI223" s="627"/>
      <c r="WAJ223" s="627"/>
      <c r="WAK223" s="627"/>
      <c r="WAL223" s="627"/>
      <c r="WAM223" s="627"/>
      <c r="WAN223" s="627"/>
      <c r="WAO223" s="627"/>
      <c r="WAP223" s="627"/>
      <c r="WAQ223" s="627"/>
      <c r="WAR223" s="627"/>
      <c r="WAS223" s="627"/>
      <c r="WAT223" s="627"/>
      <c r="WAU223" s="627"/>
      <c r="WAV223" s="627"/>
      <c r="WAW223" s="627"/>
      <c r="WAX223" s="627"/>
      <c r="WAY223" s="627"/>
      <c r="WAZ223" s="627"/>
      <c r="WBA223" s="627"/>
      <c r="WBB223" s="627"/>
      <c r="WBC223" s="627"/>
      <c r="WBD223" s="627"/>
      <c r="WBE223" s="627"/>
      <c r="WBF223" s="627"/>
      <c r="WBG223" s="627"/>
      <c r="WBH223" s="627"/>
      <c r="WBI223" s="627"/>
      <c r="WBJ223" s="627"/>
      <c r="WBK223" s="627"/>
      <c r="WBL223" s="627"/>
      <c r="WBM223" s="627"/>
      <c r="WBN223" s="627"/>
      <c r="WBO223" s="627"/>
      <c r="WBP223" s="627"/>
      <c r="WBQ223" s="627"/>
      <c r="WBR223" s="627"/>
      <c r="WBS223" s="627"/>
      <c r="WBT223" s="627"/>
      <c r="WBU223" s="627"/>
      <c r="WBV223" s="627"/>
      <c r="WBW223" s="627"/>
      <c r="WBX223" s="627"/>
      <c r="WBY223" s="627"/>
      <c r="WBZ223" s="627"/>
      <c r="WCA223" s="627"/>
      <c r="WCB223" s="627"/>
      <c r="WCC223" s="627"/>
      <c r="WCD223" s="627"/>
      <c r="WCE223" s="627"/>
      <c r="WCF223" s="627"/>
      <c r="WCG223" s="627"/>
      <c r="WCH223" s="627"/>
      <c r="WCI223" s="627"/>
      <c r="WCJ223" s="627"/>
      <c r="WCK223" s="627"/>
      <c r="WCL223" s="627"/>
      <c r="WCM223" s="627"/>
      <c r="WCN223" s="627"/>
      <c r="WCO223" s="627"/>
      <c r="WCP223" s="627"/>
      <c r="WCQ223" s="627"/>
      <c r="WCR223" s="627"/>
      <c r="WCS223" s="627"/>
      <c r="WCT223" s="627"/>
      <c r="WCU223" s="627"/>
      <c r="WCV223" s="627"/>
      <c r="WCW223" s="627"/>
      <c r="WCX223" s="627"/>
      <c r="WCY223" s="627"/>
      <c r="WCZ223" s="627"/>
      <c r="WDA223" s="627"/>
      <c r="WDB223" s="627"/>
      <c r="WDC223" s="627"/>
      <c r="WDD223" s="627"/>
      <c r="WDE223" s="627"/>
      <c r="WDF223" s="627"/>
      <c r="WDG223" s="627"/>
      <c r="WDH223" s="627"/>
      <c r="WDI223" s="627"/>
      <c r="WDJ223" s="627"/>
      <c r="WDK223" s="627"/>
      <c r="WDL223" s="627"/>
      <c r="WDM223" s="627"/>
      <c r="WDN223" s="627"/>
      <c r="WDO223" s="627"/>
      <c r="WDP223" s="627"/>
      <c r="WDQ223" s="627"/>
      <c r="WDR223" s="627"/>
      <c r="WDS223" s="627"/>
      <c r="WDT223" s="627"/>
      <c r="WDU223" s="627"/>
      <c r="WDV223" s="627"/>
      <c r="WDW223" s="627"/>
      <c r="WDX223" s="627"/>
      <c r="WDY223" s="627"/>
      <c r="WDZ223" s="627"/>
      <c r="WEA223" s="627"/>
      <c r="WEB223" s="627"/>
      <c r="WEC223" s="627"/>
      <c r="WED223" s="627"/>
      <c r="WEE223" s="627"/>
      <c r="WEF223" s="627"/>
      <c r="WEG223" s="627"/>
      <c r="WEH223" s="627"/>
      <c r="WEI223" s="627"/>
      <c r="WEJ223" s="627"/>
      <c r="WEK223" s="627"/>
      <c r="WEL223" s="627"/>
      <c r="WEM223" s="627"/>
      <c r="WEN223" s="627"/>
      <c r="WEO223" s="627"/>
      <c r="WEP223" s="627"/>
      <c r="WEQ223" s="627"/>
      <c r="WER223" s="627"/>
      <c r="WES223" s="627"/>
      <c r="WET223" s="627"/>
      <c r="WEU223" s="627"/>
      <c r="WEV223" s="627"/>
      <c r="WEW223" s="627"/>
      <c r="WEX223" s="627"/>
      <c r="WEY223" s="627"/>
      <c r="WEZ223" s="627"/>
      <c r="WFA223" s="627"/>
      <c r="WFB223" s="627"/>
      <c r="WFC223" s="627"/>
      <c r="WFD223" s="627"/>
      <c r="WFE223" s="627"/>
      <c r="WFF223" s="627"/>
      <c r="WFG223" s="627"/>
      <c r="WFH223" s="627"/>
      <c r="WFI223" s="627"/>
      <c r="WFJ223" s="627"/>
      <c r="WFK223" s="627"/>
      <c r="WFL223" s="627"/>
      <c r="WFM223" s="627"/>
      <c r="WFN223" s="627"/>
      <c r="WFO223" s="627"/>
      <c r="WFP223" s="627"/>
      <c r="WFQ223" s="627"/>
      <c r="WFR223" s="627"/>
      <c r="WFS223" s="627"/>
      <c r="WFT223" s="627"/>
      <c r="WFU223" s="627"/>
      <c r="WFV223" s="627"/>
      <c r="WFW223" s="627"/>
      <c r="WFX223" s="627"/>
      <c r="WFY223" s="627"/>
      <c r="WFZ223" s="627"/>
      <c r="WGA223" s="627"/>
      <c r="WGB223" s="627"/>
      <c r="WGC223" s="627"/>
      <c r="WGD223" s="627"/>
      <c r="WGE223" s="627"/>
      <c r="WGF223" s="627"/>
      <c r="WGG223" s="627"/>
      <c r="WGH223" s="627"/>
      <c r="WGI223" s="627"/>
      <c r="WGJ223" s="627"/>
      <c r="WGK223" s="627"/>
      <c r="WGL223" s="627"/>
      <c r="WGM223" s="627"/>
      <c r="WGN223" s="627"/>
      <c r="WGO223" s="627"/>
      <c r="WGP223" s="627"/>
      <c r="WGQ223" s="627"/>
      <c r="WGR223" s="627"/>
      <c r="WGS223" s="627"/>
      <c r="WGT223" s="627"/>
      <c r="WGU223" s="627"/>
      <c r="WGV223" s="627"/>
      <c r="WGW223" s="627"/>
      <c r="WGX223" s="627"/>
      <c r="WGY223" s="627"/>
      <c r="WGZ223" s="627"/>
      <c r="WHA223" s="627"/>
      <c r="WHB223" s="627"/>
      <c r="WHC223" s="627"/>
      <c r="WHD223" s="627"/>
      <c r="WHE223" s="627"/>
      <c r="WHF223" s="627"/>
      <c r="WHG223" s="627"/>
      <c r="WHH223" s="627"/>
      <c r="WHI223" s="627"/>
      <c r="WHJ223" s="627"/>
      <c r="WHK223" s="627"/>
      <c r="WHL223" s="627"/>
      <c r="WHM223" s="627"/>
      <c r="WHN223" s="627"/>
      <c r="WHO223" s="627"/>
      <c r="WHP223" s="627"/>
      <c r="WHQ223" s="627"/>
      <c r="WHR223" s="627"/>
      <c r="WHS223" s="627"/>
      <c r="WHT223" s="627"/>
      <c r="WHU223" s="627"/>
      <c r="WHV223" s="627"/>
      <c r="WHW223" s="627"/>
      <c r="WHX223" s="627"/>
      <c r="WHY223" s="627"/>
      <c r="WHZ223" s="627"/>
      <c r="WIA223" s="627"/>
      <c r="WIB223" s="627"/>
      <c r="WIC223" s="627"/>
      <c r="WID223" s="627"/>
      <c r="WIE223" s="627"/>
      <c r="WIF223" s="627"/>
      <c r="WIG223" s="627"/>
      <c r="WIH223" s="627"/>
      <c r="WII223" s="627"/>
      <c r="WIJ223" s="627"/>
      <c r="WIK223" s="627"/>
      <c r="WIL223" s="627"/>
      <c r="WIM223" s="627"/>
      <c r="WIN223" s="627"/>
      <c r="WIO223" s="627"/>
      <c r="WIP223" s="627"/>
      <c r="WIQ223" s="627"/>
      <c r="WIR223" s="627"/>
      <c r="WIS223" s="627"/>
      <c r="WIT223" s="627"/>
      <c r="WIU223" s="627"/>
      <c r="WIV223" s="627"/>
      <c r="WIW223" s="627"/>
      <c r="WIX223" s="627"/>
      <c r="WIY223" s="627"/>
      <c r="WIZ223" s="627"/>
      <c r="WJA223" s="627"/>
      <c r="WJB223" s="627"/>
      <c r="WJC223" s="627"/>
      <c r="WJD223" s="627"/>
      <c r="WJE223" s="627"/>
      <c r="WJF223" s="627"/>
      <c r="WJG223" s="627"/>
      <c r="WJH223" s="627"/>
      <c r="WJI223" s="627"/>
      <c r="WJJ223" s="627"/>
      <c r="WJK223" s="627"/>
      <c r="WJL223" s="627"/>
      <c r="WJM223" s="627"/>
      <c r="WJN223" s="627"/>
      <c r="WJO223" s="627"/>
      <c r="WJP223" s="627"/>
      <c r="WJQ223" s="627"/>
      <c r="WJR223" s="627"/>
      <c r="WJS223" s="627"/>
      <c r="WJT223" s="627"/>
      <c r="WJU223" s="627"/>
      <c r="WJV223" s="627"/>
      <c r="WJW223" s="627"/>
      <c r="WJX223" s="627"/>
      <c r="WJY223" s="627"/>
      <c r="WJZ223" s="627"/>
      <c r="WKA223" s="627"/>
      <c r="WKB223" s="627"/>
      <c r="WKC223" s="627"/>
      <c r="WKD223" s="627"/>
      <c r="WKE223" s="627"/>
      <c r="WKF223" s="627"/>
      <c r="WKG223" s="627"/>
      <c r="WKH223" s="627"/>
      <c r="WKI223" s="627"/>
      <c r="WKJ223" s="627"/>
      <c r="WKK223" s="627"/>
      <c r="WKL223" s="627"/>
      <c r="WKM223" s="627"/>
      <c r="WKN223" s="627"/>
      <c r="WKO223" s="627"/>
      <c r="WKP223" s="627"/>
      <c r="WKQ223" s="627"/>
      <c r="WKR223" s="627"/>
      <c r="WKS223" s="627"/>
      <c r="WKT223" s="627"/>
      <c r="WKU223" s="627"/>
      <c r="WKV223" s="627"/>
      <c r="WKW223" s="627"/>
      <c r="WKX223" s="627"/>
      <c r="WKY223" s="627"/>
      <c r="WKZ223" s="627"/>
      <c r="WLA223" s="627"/>
      <c r="WLB223" s="627"/>
      <c r="WLC223" s="627"/>
      <c r="WLD223" s="627"/>
      <c r="WLE223" s="627"/>
      <c r="WLF223" s="627"/>
      <c r="WLG223" s="627"/>
      <c r="WLH223" s="627"/>
      <c r="WLI223" s="627"/>
      <c r="WLJ223" s="627"/>
      <c r="WLK223" s="627"/>
      <c r="WLL223" s="627"/>
      <c r="WLM223" s="627"/>
      <c r="WLN223" s="627"/>
      <c r="WLO223" s="627"/>
      <c r="WLP223" s="627"/>
      <c r="WLQ223" s="627"/>
      <c r="WLR223" s="627"/>
      <c r="WLS223" s="627"/>
      <c r="WLT223" s="627"/>
      <c r="WLU223" s="627"/>
      <c r="WLV223" s="627"/>
      <c r="WLW223" s="627"/>
      <c r="WLX223" s="627"/>
      <c r="WLY223" s="627"/>
      <c r="WLZ223" s="627"/>
      <c r="WMA223" s="627"/>
      <c r="WMB223" s="627"/>
      <c r="WMC223" s="627"/>
      <c r="WMD223" s="627"/>
      <c r="WME223" s="627"/>
      <c r="WMF223" s="627"/>
      <c r="WMG223" s="627"/>
      <c r="WMH223" s="627"/>
      <c r="WMI223" s="627"/>
      <c r="WMJ223" s="627"/>
      <c r="WMK223" s="627"/>
      <c r="WML223" s="627"/>
      <c r="WMM223" s="627"/>
      <c r="WMN223" s="627"/>
      <c r="WMO223" s="627"/>
      <c r="WMP223" s="627"/>
      <c r="WMQ223" s="627"/>
      <c r="WMR223" s="627"/>
      <c r="WMS223" s="627"/>
      <c r="WMT223" s="627"/>
      <c r="WMU223" s="627"/>
      <c r="WMV223" s="627"/>
      <c r="WMW223" s="627"/>
      <c r="WMX223" s="627"/>
      <c r="WMY223" s="627"/>
      <c r="WMZ223" s="627"/>
      <c r="WNA223" s="627"/>
      <c r="WNB223" s="627"/>
      <c r="WNC223" s="627"/>
      <c r="WND223" s="627"/>
      <c r="WNE223" s="627"/>
      <c r="WNF223" s="627"/>
      <c r="WNG223" s="627"/>
      <c r="WNH223" s="627"/>
      <c r="WNI223" s="627"/>
      <c r="WNJ223" s="627"/>
      <c r="WNK223" s="627"/>
      <c r="WNL223" s="627"/>
      <c r="WNM223" s="627"/>
      <c r="WNN223" s="627"/>
      <c r="WNO223" s="627"/>
      <c r="WNP223" s="627"/>
      <c r="WNQ223" s="627"/>
      <c r="WNR223" s="627"/>
      <c r="WNS223" s="627"/>
      <c r="WNT223" s="627"/>
      <c r="WNU223" s="627"/>
      <c r="WNV223" s="627"/>
      <c r="WNW223" s="627"/>
      <c r="WNX223" s="627"/>
      <c r="WNY223" s="627"/>
      <c r="WNZ223" s="627"/>
      <c r="WOA223" s="627"/>
      <c r="WOB223" s="627"/>
      <c r="WOC223" s="627"/>
      <c r="WOD223" s="627"/>
      <c r="WOE223" s="627"/>
      <c r="WOF223" s="627"/>
      <c r="WOG223" s="627"/>
      <c r="WOH223" s="627"/>
      <c r="WOI223" s="627"/>
      <c r="WOJ223" s="627"/>
      <c r="WOK223" s="627"/>
      <c r="WOL223" s="627"/>
      <c r="WOM223" s="627"/>
      <c r="WON223" s="627"/>
      <c r="WOO223" s="627"/>
      <c r="WOP223" s="627"/>
      <c r="WOQ223" s="627"/>
      <c r="WOR223" s="627"/>
      <c r="WOS223" s="627"/>
      <c r="WOT223" s="627"/>
      <c r="WOU223" s="627"/>
      <c r="WOV223" s="627"/>
      <c r="WOW223" s="627"/>
      <c r="WOX223" s="627"/>
      <c r="WOY223" s="627"/>
      <c r="WOZ223" s="627"/>
      <c r="WPA223" s="627"/>
      <c r="WPB223" s="627"/>
      <c r="WPC223" s="627"/>
      <c r="WPD223" s="627"/>
      <c r="WPE223" s="627"/>
      <c r="WPF223" s="627"/>
      <c r="WPG223" s="627"/>
      <c r="WPH223" s="627"/>
      <c r="WPI223" s="627"/>
      <c r="WPJ223" s="627"/>
      <c r="WPK223" s="627"/>
      <c r="WPL223" s="627"/>
      <c r="WPM223" s="627"/>
      <c r="WPN223" s="627"/>
      <c r="WPO223" s="627"/>
      <c r="WPP223" s="627"/>
      <c r="WPQ223" s="627"/>
      <c r="WPR223" s="627"/>
      <c r="WPS223" s="627"/>
      <c r="WPT223" s="627"/>
      <c r="WPU223" s="627"/>
      <c r="WPV223" s="627"/>
      <c r="WPW223" s="627"/>
      <c r="WPX223" s="627"/>
      <c r="WPY223" s="627"/>
      <c r="WPZ223" s="627"/>
      <c r="WQA223" s="627"/>
      <c r="WQB223" s="627"/>
      <c r="WQC223" s="627"/>
      <c r="WQD223" s="627"/>
      <c r="WQE223" s="627"/>
      <c r="WQF223" s="627"/>
      <c r="WQG223" s="627"/>
      <c r="WQH223" s="627"/>
      <c r="WQI223" s="627"/>
      <c r="WQJ223" s="627"/>
      <c r="WQK223" s="627"/>
      <c r="WQL223" s="627"/>
      <c r="WQM223" s="627"/>
      <c r="WQN223" s="627"/>
      <c r="WQO223" s="627"/>
      <c r="WQP223" s="627"/>
      <c r="WQQ223" s="627"/>
      <c r="WQR223" s="627"/>
      <c r="WQS223" s="627"/>
      <c r="WQT223" s="627"/>
      <c r="WQU223" s="627"/>
      <c r="WQV223" s="627"/>
      <c r="WQW223" s="627"/>
      <c r="WQX223" s="627"/>
      <c r="WQY223" s="627"/>
      <c r="WQZ223" s="627"/>
      <c r="WRA223" s="627"/>
      <c r="WRB223" s="627"/>
      <c r="WRC223" s="627"/>
      <c r="WRD223" s="627"/>
      <c r="WRE223" s="627"/>
      <c r="WRF223" s="627"/>
      <c r="WRG223" s="627"/>
      <c r="WRH223" s="627"/>
      <c r="WRI223" s="627"/>
      <c r="WRJ223" s="627"/>
      <c r="WRK223" s="627"/>
      <c r="WRL223" s="627"/>
      <c r="WRM223" s="627"/>
      <c r="WRN223" s="627"/>
      <c r="WRO223" s="627"/>
      <c r="WRP223" s="627"/>
      <c r="WRQ223" s="627"/>
      <c r="WRR223" s="627"/>
      <c r="WRS223" s="627"/>
      <c r="WRT223" s="627"/>
      <c r="WRU223" s="627"/>
      <c r="WRV223" s="627"/>
      <c r="WRW223" s="627"/>
      <c r="WRX223" s="627"/>
      <c r="WRY223" s="627"/>
      <c r="WRZ223" s="627"/>
      <c r="WSA223" s="627"/>
      <c r="WSB223" s="627"/>
      <c r="WSC223" s="627"/>
      <c r="WSD223" s="627"/>
      <c r="WSE223" s="627"/>
      <c r="WSF223" s="627"/>
      <c r="WSG223" s="627"/>
      <c r="WSH223" s="627"/>
      <c r="WSI223" s="627"/>
      <c r="WSJ223" s="627"/>
      <c r="WSK223" s="627"/>
      <c r="WSL223" s="627"/>
      <c r="WSM223" s="627"/>
      <c r="WSN223" s="627"/>
      <c r="WSO223" s="627"/>
      <c r="WSP223" s="627"/>
      <c r="WSQ223" s="627"/>
      <c r="WSR223" s="627"/>
      <c r="WSS223" s="627"/>
      <c r="WST223" s="627"/>
      <c r="WSU223" s="627"/>
      <c r="WSV223" s="627"/>
      <c r="WSW223" s="627"/>
      <c r="WSX223" s="627"/>
      <c r="WSY223" s="627"/>
      <c r="WSZ223" s="627"/>
      <c r="WTA223" s="627"/>
      <c r="WTB223" s="627"/>
      <c r="WTC223" s="627"/>
      <c r="WTD223" s="627"/>
      <c r="WTE223" s="627"/>
      <c r="WTF223" s="627"/>
      <c r="WTG223" s="627"/>
      <c r="WTH223" s="627"/>
      <c r="WTI223" s="627"/>
      <c r="WTJ223" s="627"/>
      <c r="WTK223" s="627"/>
      <c r="WTL223" s="627"/>
      <c r="WTM223" s="627"/>
      <c r="WTN223" s="627"/>
      <c r="WTO223" s="627"/>
      <c r="WTP223" s="627"/>
      <c r="WTQ223" s="627"/>
      <c r="WTR223" s="627"/>
      <c r="WTS223" s="627"/>
      <c r="WTT223" s="627"/>
      <c r="WTU223" s="627"/>
      <c r="WTV223" s="627"/>
      <c r="WTW223" s="627"/>
      <c r="WTX223" s="627"/>
      <c r="WTY223" s="627"/>
      <c r="WTZ223" s="627"/>
      <c r="WUA223" s="627"/>
      <c r="WUB223" s="627"/>
      <c r="WUC223" s="627"/>
      <c r="WUD223" s="627"/>
      <c r="WUE223" s="627"/>
      <c r="WUF223" s="627"/>
      <c r="WUG223" s="627"/>
      <c r="WUH223" s="627"/>
      <c r="WUI223" s="627"/>
      <c r="WUJ223" s="627"/>
      <c r="WUK223" s="627"/>
      <c r="WUL223" s="627"/>
      <c r="WUM223" s="627"/>
      <c r="WUN223" s="627"/>
      <c r="WUO223" s="627"/>
      <c r="WUP223" s="627"/>
    </row>
    <row r="224" spans="1:16110" s="627" customFormat="1" x14ac:dyDescent="0.25">
      <c r="A224" s="656" t="s">
        <v>576</v>
      </c>
      <c r="B224" s="546" t="s">
        <v>510</v>
      </c>
      <c r="C224" s="625" t="s">
        <v>199</v>
      </c>
      <c r="D224" s="617">
        <v>1286</v>
      </c>
      <c r="E224" s="618">
        <v>1283</v>
      </c>
      <c r="F224" s="618">
        <v>1159</v>
      </c>
      <c r="G224" s="618">
        <v>1139</v>
      </c>
      <c r="H224" s="619">
        <v>998</v>
      </c>
      <c r="I224" s="620">
        <f t="shared" si="262"/>
        <v>0.88776305533904909</v>
      </c>
      <c r="J224" s="621">
        <f t="shared" si="263"/>
        <v>0.9827437446074202</v>
      </c>
      <c r="K224" s="617">
        <v>1366</v>
      </c>
      <c r="L224" s="618">
        <v>1361</v>
      </c>
      <c r="M224" s="618">
        <v>1229</v>
      </c>
      <c r="N224" s="618">
        <v>1224</v>
      </c>
      <c r="O224" s="619">
        <v>1091</v>
      </c>
      <c r="P224" s="620">
        <f t="shared" si="264"/>
        <v>0.89933872152828798</v>
      </c>
      <c r="Q224" s="621">
        <f t="shared" si="265"/>
        <v>0.9959316517493898</v>
      </c>
      <c r="R224" s="617">
        <v>1411</v>
      </c>
      <c r="S224" s="618">
        <v>1406</v>
      </c>
      <c r="T224" s="618">
        <v>1248</v>
      </c>
      <c r="U224" s="618">
        <v>1248</v>
      </c>
      <c r="V224" s="619">
        <v>1131</v>
      </c>
      <c r="W224" s="620">
        <f t="shared" si="260"/>
        <v>0.88762446657183502</v>
      </c>
      <c r="X224" s="621">
        <f t="shared" si="261"/>
        <v>1</v>
      </c>
      <c r="Y224" s="617">
        <v>1243</v>
      </c>
      <c r="Z224" s="618">
        <v>1240</v>
      </c>
      <c r="AA224" s="618">
        <v>1120</v>
      </c>
      <c r="AB224" s="618">
        <v>1120</v>
      </c>
      <c r="AC224" s="619">
        <v>1016</v>
      </c>
      <c r="AD224" s="620">
        <f>AB224/Z224</f>
        <v>0.90322580645161288</v>
      </c>
      <c r="AE224" s="621">
        <f>AB224/AA224</f>
        <v>1</v>
      </c>
      <c r="AF224" s="617">
        <v>1175</v>
      </c>
      <c r="AG224" s="618">
        <v>1132</v>
      </c>
      <c r="AH224" s="618">
        <v>1132</v>
      </c>
      <c r="AI224" s="618">
        <v>997</v>
      </c>
      <c r="AJ224" s="619">
        <v>895</v>
      </c>
      <c r="AK224" s="620">
        <f>AI224/AG224</f>
        <v>0.88074204946996471</v>
      </c>
      <c r="AL224" s="621">
        <f>AI224/AH224</f>
        <v>0.88074204946996471</v>
      </c>
      <c r="AM224" s="617">
        <v>943</v>
      </c>
      <c r="AN224" s="618">
        <v>913</v>
      </c>
      <c r="AO224" s="618">
        <v>913</v>
      </c>
      <c r="AP224" s="618">
        <v>816</v>
      </c>
      <c r="AQ224" s="619">
        <v>758</v>
      </c>
      <c r="AR224" s="620">
        <f>AP224/AN224</f>
        <v>0.89375684556407453</v>
      </c>
      <c r="AS224" s="621">
        <f>AP224/AO224</f>
        <v>0.89375684556407453</v>
      </c>
      <c r="AT224" s="617">
        <v>789</v>
      </c>
      <c r="AU224" s="618">
        <v>755</v>
      </c>
      <c r="AV224" s="618">
        <v>755</v>
      </c>
      <c r="AW224" s="618">
        <v>685</v>
      </c>
      <c r="AX224" s="619">
        <v>619</v>
      </c>
      <c r="AY224" s="620">
        <f>AW224/AU224</f>
        <v>0.9072847682119205</v>
      </c>
      <c r="AZ224" s="621">
        <f>AW224/AV224</f>
        <v>0.9072847682119205</v>
      </c>
      <c r="BA224" s="617">
        <v>684</v>
      </c>
      <c r="BB224" s="618">
        <v>660</v>
      </c>
      <c r="BC224" s="618">
        <v>660</v>
      </c>
      <c r="BD224" s="618">
        <v>584</v>
      </c>
      <c r="BE224" s="619">
        <v>514</v>
      </c>
      <c r="BF224" s="620">
        <f>BD224/BB224</f>
        <v>0.88484848484848488</v>
      </c>
      <c r="BG224" s="621">
        <f>BD224/BC224</f>
        <v>0.88484848484848488</v>
      </c>
      <c r="BH224" s="617">
        <v>598</v>
      </c>
      <c r="BI224" s="618">
        <v>575</v>
      </c>
      <c r="BJ224" s="618">
        <v>575</v>
      </c>
      <c r="BK224" s="618">
        <v>536</v>
      </c>
      <c r="BL224" s="619">
        <v>461</v>
      </c>
      <c r="BM224" s="620">
        <f>BK224/BI224</f>
        <v>0.9321739130434783</v>
      </c>
      <c r="BN224" s="621">
        <f>BK224/BJ224</f>
        <v>0.9321739130434783</v>
      </c>
      <c r="BO224" s="617" t="s">
        <v>67</v>
      </c>
      <c r="BP224" s="618" t="s">
        <v>67</v>
      </c>
      <c r="BQ224" s="618" t="s">
        <v>67</v>
      </c>
      <c r="BR224" s="618" t="s">
        <v>67</v>
      </c>
      <c r="BS224" s="619" t="s">
        <v>67</v>
      </c>
      <c r="BT224" s="620" t="s">
        <v>67</v>
      </c>
      <c r="BU224" s="621" t="s">
        <v>67</v>
      </c>
      <c r="BV224" s="617">
        <v>512</v>
      </c>
      <c r="BW224" s="618">
        <v>484</v>
      </c>
      <c r="BX224" s="618">
        <v>484</v>
      </c>
      <c r="BY224" s="618">
        <v>415</v>
      </c>
      <c r="BZ224" s="619">
        <v>371</v>
      </c>
      <c r="CA224" s="620">
        <f>BY224/BW224</f>
        <v>0.8574380165289256</v>
      </c>
      <c r="CB224" s="621">
        <f>BY224/BX224</f>
        <v>0.8574380165289256</v>
      </c>
      <c r="CC224" s="617">
        <v>442</v>
      </c>
      <c r="CD224" s="618">
        <v>422</v>
      </c>
      <c r="CE224" s="618">
        <v>422</v>
      </c>
      <c r="CF224" s="618">
        <v>355</v>
      </c>
      <c r="CG224" s="619">
        <v>344</v>
      </c>
      <c r="CH224" s="620">
        <f>CF224/CD224</f>
        <v>0.84123222748815163</v>
      </c>
      <c r="CI224" s="621">
        <f>CF224/CE224</f>
        <v>0.84123222748815163</v>
      </c>
      <c r="CJ224" s="617">
        <v>369</v>
      </c>
      <c r="CK224" s="618">
        <v>348</v>
      </c>
      <c r="CL224" s="618">
        <v>348</v>
      </c>
      <c r="CM224" s="618">
        <v>297</v>
      </c>
      <c r="CN224" s="619">
        <v>277</v>
      </c>
      <c r="CO224" s="620">
        <f>CM224/CK224</f>
        <v>0.85344827586206895</v>
      </c>
      <c r="CP224" s="762">
        <f>CM224/CL224</f>
        <v>0.85344827586206895</v>
      </c>
      <c r="CQ224" s="620">
        <v>1</v>
      </c>
      <c r="CR224" s="621">
        <v>1</v>
      </c>
    </row>
    <row r="225" spans="1:16110" s="627" customFormat="1" x14ac:dyDescent="0.25">
      <c r="A225" s="656" t="s">
        <v>577</v>
      </c>
      <c r="B225" s="546" t="s">
        <v>511</v>
      </c>
      <c r="C225" s="625" t="s">
        <v>199</v>
      </c>
      <c r="D225" s="617">
        <v>377</v>
      </c>
      <c r="E225" s="618">
        <v>341</v>
      </c>
      <c r="F225" s="618">
        <v>341</v>
      </c>
      <c r="G225" s="618">
        <v>238</v>
      </c>
      <c r="H225" s="619">
        <v>238</v>
      </c>
      <c r="I225" s="620">
        <f t="shared" si="262"/>
        <v>0.69794721407624638</v>
      </c>
      <c r="J225" s="621">
        <f t="shared" si="263"/>
        <v>0.69794721407624638</v>
      </c>
      <c r="K225" s="617">
        <v>419</v>
      </c>
      <c r="L225" s="618">
        <v>400</v>
      </c>
      <c r="M225" s="618">
        <v>400</v>
      </c>
      <c r="N225" s="618">
        <v>310</v>
      </c>
      <c r="O225" s="619">
        <v>289</v>
      </c>
      <c r="P225" s="620">
        <f t="shared" si="264"/>
        <v>0.77500000000000002</v>
      </c>
      <c r="Q225" s="621">
        <f t="shared" si="265"/>
        <v>0.77500000000000002</v>
      </c>
      <c r="R225" s="617">
        <v>384</v>
      </c>
      <c r="S225" s="618">
        <v>375</v>
      </c>
      <c r="T225" s="618">
        <v>375</v>
      </c>
      <c r="U225" s="618">
        <v>255</v>
      </c>
      <c r="V225" s="619">
        <v>243</v>
      </c>
      <c r="W225" s="620">
        <f t="shared" si="260"/>
        <v>0.68</v>
      </c>
      <c r="X225" s="621">
        <f t="shared" si="261"/>
        <v>0.68</v>
      </c>
      <c r="Y225" s="617">
        <v>309</v>
      </c>
      <c r="Z225" s="618">
        <v>303</v>
      </c>
      <c r="AA225" s="618">
        <v>196</v>
      </c>
      <c r="AB225" s="618">
        <v>196</v>
      </c>
      <c r="AC225" s="619">
        <v>189</v>
      </c>
      <c r="AD225" s="620">
        <f>AB225/Z225</f>
        <v>0.64686468646864681</v>
      </c>
      <c r="AE225" s="621">
        <f>AB225/AA225</f>
        <v>1</v>
      </c>
      <c r="AF225" s="617">
        <v>179</v>
      </c>
      <c r="AG225" s="618">
        <v>177</v>
      </c>
      <c r="AH225" s="618">
        <v>177</v>
      </c>
      <c r="AI225" s="618">
        <v>116</v>
      </c>
      <c r="AJ225" s="619">
        <v>108</v>
      </c>
      <c r="AK225" s="620">
        <f>AI225/AG225</f>
        <v>0.65536723163841804</v>
      </c>
      <c r="AL225" s="621">
        <f>AI225/AH225</f>
        <v>0.65536723163841804</v>
      </c>
      <c r="AM225" s="617">
        <v>180</v>
      </c>
      <c r="AN225" s="618">
        <v>172</v>
      </c>
      <c r="AO225" s="618">
        <v>172</v>
      </c>
      <c r="AP225" s="618">
        <v>128</v>
      </c>
      <c r="AQ225" s="619">
        <v>120</v>
      </c>
      <c r="AR225" s="620">
        <f>AP225/AN225</f>
        <v>0.7441860465116279</v>
      </c>
      <c r="AS225" s="621">
        <f>AP225/AO225</f>
        <v>0.7441860465116279</v>
      </c>
      <c r="AT225" s="617">
        <v>112</v>
      </c>
      <c r="AU225" s="618">
        <v>110</v>
      </c>
      <c r="AV225" s="618">
        <v>81</v>
      </c>
      <c r="AW225" s="618">
        <v>81</v>
      </c>
      <c r="AX225" s="619">
        <v>78</v>
      </c>
      <c r="AY225" s="620">
        <f>AW225/AU225</f>
        <v>0.73636363636363633</v>
      </c>
      <c r="AZ225" s="621">
        <f>AW225/AV225</f>
        <v>1</v>
      </c>
      <c r="BA225" s="617">
        <v>139</v>
      </c>
      <c r="BB225" s="618">
        <v>137</v>
      </c>
      <c r="BC225" s="618">
        <v>98</v>
      </c>
      <c r="BD225" s="618">
        <v>98</v>
      </c>
      <c r="BE225" s="619">
        <v>96</v>
      </c>
      <c r="BF225" s="620">
        <f>BD225/BB225</f>
        <v>0.71532846715328469</v>
      </c>
      <c r="BG225" s="621">
        <f>BD225/BC225</f>
        <v>1</v>
      </c>
      <c r="BH225" s="617">
        <v>122</v>
      </c>
      <c r="BI225" s="618">
        <v>118</v>
      </c>
      <c r="BJ225" s="618">
        <v>118</v>
      </c>
      <c r="BK225" s="618">
        <v>81</v>
      </c>
      <c r="BL225" s="619">
        <v>77</v>
      </c>
      <c r="BM225" s="620">
        <f>BK225/BI225</f>
        <v>0.68644067796610164</v>
      </c>
      <c r="BN225" s="621">
        <f>BK225/BJ225</f>
        <v>0.68644067796610164</v>
      </c>
      <c r="BO225" s="617">
        <v>64</v>
      </c>
      <c r="BP225" s="618">
        <v>63</v>
      </c>
      <c r="BQ225" s="618">
        <v>63</v>
      </c>
      <c r="BR225" s="618">
        <v>47</v>
      </c>
      <c r="BS225" s="619">
        <v>45</v>
      </c>
      <c r="BT225" s="620">
        <f>BR225/BP225</f>
        <v>0.74603174603174605</v>
      </c>
      <c r="BU225" s="621">
        <f>BR225/BQ225</f>
        <v>0.74603174603174605</v>
      </c>
      <c r="BV225" s="617">
        <v>97</v>
      </c>
      <c r="BW225" s="618">
        <v>94</v>
      </c>
      <c r="BX225" s="618">
        <v>94</v>
      </c>
      <c r="BY225" s="618">
        <v>64</v>
      </c>
      <c r="BZ225" s="619">
        <v>59</v>
      </c>
      <c r="CA225" s="620">
        <f>BY225/BW225</f>
        <v>0.68085106382978722</v>
      </c>
      <c r="CB225" s="621">
        <f>BY225/BX225</f>
        <v>0.68085106382978722</v>
      </c>
      <c r="CC225" s="617">
        <v>32</v>
      </c>
      <c r="CD225" s="618">
        <v>32</v>
      </c>
      <c r="CE225" s="618">
        <v>32</v>
      </c>
      <c r="CF225" s="618">
        <v>32</v>
      </c>
      <c r="CG225" s="619">
        <v>27</v>
      </c>
      <c r="CH225" s="620">
        <f>CF225/CD225</f>
        <v>1</v>
      </c>
      <c r="CI225" s="621">
        <f>CF225/CE225</f>
        <v>1</v>
      </c>
      <c r="CJ225" s="617">
        <v>34</v>
      </c>
      <c r="CK225" s="618">
        <v>34</v>
      </c>
      <c r="CL225" s="618">
        <v>34</v>
      </c>
      <c r="CM225" s="618">
        <v>34</v>
      </c>
      <c r="CN225" s="619">
        <v>30</v>
      </c>
      <c r="CO225" s="620">
        <f>CM225/CK225</f>
        <v>1</v>
      </c>
      <c r="CP225" s="762">
        <f>CM225/CL225</f>
        <v>1</v>
      </c>
      <c r="CQ225" s="620">
        <v>1</v>
      </c>
      <c r="CR225" s="621">
        <v>1</v>
      </c>
    </row>
    <row r="226" spans="1:16110" s="627" customFormat="1" ht="25.5" x14ac:dyDescent="0.25">
      <c r="A226" s="656" t="s">
        <v>512</v>
      </c>
      <c r="B226" s="546" t="s">
        <v>513</v>
      </c>
      <c r="C226" s="625" t="s">
        <v>199</v>
      </c>
      <c r="D226" s="617" t="s">
        <v>21</v>
      </c>
      <c r="E226" s="618" t="s">
        <v>21</v>
      </c>
      <c r="F226" s="618" t="s">
        <v>21</v>
      </c>
      <c r="G226" s="618" t="s">
        <v>21</v>
      </c>
      <c r="H226" s="619" t="s">
        <v>21</v>
      </c>
      <c r="I226" s="620" t="s">
        <v>67</v>
      </c>
      <c r="J226" s="621" t="s">
        <v>67</v>
      </c>
      <c r="K226" s="617" t="s">
        <v>67</v>
      </c>
      <c r="L226" s="618" t="s">
        <v>67</v>
      </c>
      <c r="M226" s="618" t="s">
        <v>67</v>
      </c>
      <c r="N226" s="618" t="s">
        <v>67</v>
      </c>
      <c r="O226" s="619" t="s">
        <v>67</v>
      </c>
      <c r="P226" s="620" t="s">
        <v>67</v>
      </c>
      <c r="Q226" s="621" t="s">
        <v>67</v>
      </c>
      <c r="R226" s="617" t="s">
        <v>67</v>
      </c>
      <c r="S226" s="618" t="s">
        <v>67</v>
      </c>
      <c r="T226" s="618" t="s">
        <v>67</v>
      </c>
      <c r="U226" s="618" t="s">
        <v>67</v>
      </c>
      <c r="V226" s="619" t="s">
        <v>67</v>
      </c>
      <c r="W226" s="620" t="s">
        <v>67</v>
      </c>
      <c r="X226" s="621" t="s">
        <v>67</v>
      </c>
      <c r="Y226" s="617" t="s">
        <v>67</v>
      </c>
      <c r="Z226" s="618" t="s">
        <v>67</v>
      </c>
      <c r="AA226" s="618" t="s">
        <v>67</v>
      </c>
      <c r="AB226" s="618" t="s">
        <v>67</v>
      </c>
      <c r="AC226" s="619" t="s">
        <v>67</v>
      </c>
      <c r="AD226" s="620" t="s">
        <v>67</v>
      </c>
      <c r="AE226" s="621" t="s">
        <v>67</v>
      </c>
      <c r="AF226" s="617" t="s">
        <v>67</v>
      </c>
      <c r="AG226" s="618" t="s">
        <v>67</v>
      </c>
      <c r="AH226" s="618" t="s">
        <v>67</v>
      </c>
      <c r="AI226" s="618" t="s">
        <v>67</v>
      </c>
      <c r="AJ226" s="619" t="s">
        <v>67</v>
      </c>
      <c r="AK226" s="620" t="s">
        <v>67</v>
      </c>
      <c r="AL226" s="621" t="s">
        <v>67</v>
      </c>
      <c r="AM226" s="617" t="s">
        <v>67</v>
      </c>
      <c r="AN226" s="618" t="s">
        <v>67</v>
      </c>
      <c r="AO226" s="618" t="s">
        <v>67</v>
      </c>
      <c r="AP226" s="618" t="s">
        <v>67</v>
      </c>
      <c r="AQ226" s="619" t="s">
        <v>67</v>
      </c>
      <c r="AR226" s="620" t="s">
        <v>67</v>
      </c>
      <c r="AS226" s="621" t="s">
        <v>67</v>
      </c>
      <c r="AT226" s="617" t="s">
        <v>67</v>
      </c>
      <c r="AU226" s="618" t="s">
        <v>67</v>
      </c>
      <c r="AV226" s="618" t="s">
        <v>67</v>
      </c>
      <c r="AW226" s="618" t="s">
        <v>67</v>
      </c>
      <c r="AX226" s="619" t="s">
        <v>67</v>
      </c>
      <c r="AY226" s="620" t="s">
        <v>67</v>
      </c>
      <c r="AZ226" s="621" t="s">
        <v>67</v>
      </c>
      <c r="BA226" s="617" t="s">
        <v>67</v>
      </c>
      <c r="BB226" s="618" t="s">
        <v>67</v>
      </c>
      <c r="BC226" s="618" t="s">
        <v>67</v>
      </c>
      <c r="BD226" s="618" t="s">
        <v>67</v>
      </c>
      <c r="BE226" s="619" t="s">
        <v>67</v>
      </c>
      <c r="BF226" s="620" t="s">
        <v>67</v>
      </c>
      <c r="BG226" s="621" t="s">
        <v>67</v>
      </c>
      <c r="BH226" s="617" t="s">
        <v>67</v>
      </c>
      <c r="BI226" s="618" t="s">
        <v>67</v>
      </c>
      <c r="BJ226" s="618" t="s">
        <v>67</v>
      </c>
      <c r="BK226" s="618" t="s">
        <v>67</v>
      </c>
      <c r="BL226" s="619" t="s">
        <v>67</v>
      </c>
      <c r="BM226" s="620" t="s">
        <v>67</v>
      </c>
      <c r="BN226" s="621" t="s">
        <v>67</v>
      </c>
      <c r="BO226" s="617" t="s">
        <v>67</v>
      </c>
      <c r="BP226" s="618" t="s">
        <v>67</v>
      </c>
      <c r="BQ226" s="618" t="s">
        <v>67</v>
      </c>
      <c r="BR226" s="618" t="s">
        <v>67</v>
      </c>
      <c r="BS226" s="619" t="s">
        <v>67</v>
      </c>
      <c r="BT226" s="620" t="s">
        <v>67</v>
      </c>
      <c r="BU226" s="621" t="s">
        <v>67</v>
      </c>
      <c r="BV226" s="617" t="s">
        <v>67</v>
      </c>
      <c r="BW226" s="618" t="s">
        <v>67</v>
      </c>
      <c r="BX226" s="618" t="s">
        <v>67</v>
      </c>
      <c r="BY226" s="618" t="s">
        <v>67</v>
      </c>
      <c r="BZ226" s="619" t="s">
        <v>67</v>
      </c>
      <c r="CA226" s="620" t="s">
        <v>67</v>
      </c>
      <c r="CB226" s="621" t="s">
        <v>67</v>
      </c>
      <c r="CC226" s="617" t="s">
        <v>67</v>
      </c>
      <c r="CD226" s="618" t="s">
        <v>67</v>
      </c>
      <c r="CE226" s="618" t="s">
        <v>67</v>
      </c>
      <c r="CF226" s="618" t="s">
        <v>67</v>
      </c>
      <c r="CG226" s="619" t="s">
        <v>67</v>
      </c>
      <c r="CH226" s="620" t="s">
        <v>67</v>
      </c>
      <c r="CI226" s="621" t="s">
        <v>67</v>
      </c>
      <c r="CJ226" s="617" t="s">
        <v>67</v>
      </c>
      <c r="CK226" s="618" t="s">
        <v>67</v>
      </c>
      <c r="CL226" s="618" t="s">
        <v>67</v>
      </c>
      <c r="CM226" s="618" t="s">
        <v>67</v>
      </c>
      <c r="CN226" s="619" t="s">
        <v>67</v>
      </c>
      <c r="CO226" s="620" t="s">
        <v>67</v>
      </c>
      <c r="CP226" s="762" t="s">
        <v>67</v>
      </c>
      <c r="CQ226" s="620" t="s">
        <v>67</v>
      </c>
      <c r="CR226" s="621" t="s">
        <v>67</v>
      </c>
    </row>
    <row r="227" spans="1:16110" s="627" customFormat="1" x14ac:dyDescent="0.25">
      <c r="A227" s="656" t="s">
        <v>578</v>
      </c>
      <c r="B227" s="546" t="s">
        <v>514</v>
      </c>
      <c r="C227" s="625" t="s">
        <v>199</v>
      </c>
      <c r="D227" s="617">
        <v>1450</v>
      </c>
      <c r="E227" s="618">
        <v>1409</v>
      </c>
      <c r="F227" s="618">
        <v>1358</v>
      </c>
      <c r="G227" s="618">
        <v>1344</v>
      </c>
      <c r="H227" s="619">
        <v>1137</v>
      </c>
      <c r="I227" s="620">
        <f t="shared" si="262"/>
        <v>0.95386799148332146</v>
      </c>
      <c r="J227" s="621">
        <f t="shared" si="263"/>
        <v>0.98969072164948457</v>
      </c>
      <c r="K227" s="617">
        <v>1437</v>
      </c>
      <c r="L227" s="618">
        <v>1405</v>
      </c>
      <c r="M227" s="618">
        <v>1166</v>
      </c>
      <c r="N227" s="618">
        <v>1143</v>
      </c>
      <c r="O227" s="619">
        <v>1123</v>
      </c>
      <c r="P227" s="620">
        <f t="shared" ref="P227:P240" si="286">N227/L227</f>
        <v>0.81352313167259782</v>
      </c>
      <c r="Q227" s="621">
        <f t="shared" ref="Q227:Q240" si="287">N227/M227</f>
        <v>0.98027444253859353</v>
      </c>
      <c r="R227" s="617">
        <v>1314</v>
      </c>
      <c r="S227" s="618">
        <v>1266</v>
      </c>
      <c r="T227" s="618">
        <v>1063</v>
      </c>
      <c r="U227" s="618">
        <v>1063</v>
      </c>
      <c r="V227" s="619">
        <v>1028</v>
      </c>
      <c r="W227" s="620">
        <f t="shared" si="260"/>
        <v>0.83965244865718802</v>
      </c>
      <c r="X227" s="621">
        <f t="shared" si="261"/>
        <v>1</v>
      </c>
      <c r="Y227" s="617">
        <v>1270</v>
      </c>
      <c r="Z227" s="618">
        <v>1232</v>
      </c>
      <c r="AA227" s="618">
        <v>935</v>
      </c>
      <c r="AB227" s="618">
        <v>934</v>
      </c>
      <c r="AC227" s="619">
        <v>934</v>
      </c>
      <c r="AD227" s="620">
        <f t="shared" ref="AD227:AD236" si="288">AB227/Z227</f>
        <v>0.75811688311688308</v>
      </c>
      <c r="AE227" s="621">
        <f t="shared" ref="AE227:AE236" si="289">AB227/AA227</f>
        <v>0.99893048128342243</v>
      </c>
      <c r="AF227" s="617">
        <v>1451</v>
      </c>
      <c r="AG227" s="618">
        <v>1344</v>
      </c>
      <c r="AH227" s="618">
        <v>871</v>
      </c>
      <c r="AI227" s="618">
        <v>858</v>
      </c>
      <c r="AJ227" s="619">
        <v>858</v>
      </c>
      <c r="AK227" s="620">
        <f t="shared" ref="AK227:AK236" si="290">AI227/AG227</f>
        <v>0.6383928571428571</v>
      </c>
      <c r="AL227" s="621">
        <f t="shared" ref="AL227:AL236" si="291">AI227/AH227</f>
        <v>0.9850746268656716</v>
      </c>
      <c r="AM227" s="617">
        <v>1235</v>
      </c>
      <c r="AN227" s="618">
        <v>1151</v>
      </c>
      <c r="AO227" s="618">
        <v>743</v>
      </c>
      <c r="AP227" s="618">
        <v>730</v>
      </c>
      <c r="AQ227" s="619">
        <v>730</v>
      </c>
      <c r="AR227" s="620">
        <f t="shared" ref="AR227:AR236" si="292">AP227/AN227</f>
        <v>0.63423110338835798</v>
      </c>
      <c r="AS227" s="621">
        <f t="shared" ref="AS227:AS236" si="293">AP227/AO227</f>
        <v>0.98250336473755051</v>
      </c>
      <c r="AT227" s="617">
        <v>1275</v>
      </c>
      <c r="AU227" s="618">
        <v>1165</v>
      </c>
      <c r="AV227" s="618">
        <v>729</v>
      </c>
      <c r="AW227" s="618">
        <v>709</v>
      </c>
      <c r="AX227" s="619">
        <v>709</v>
      </c>
      <c r="AY227" s="620">
        <f t="shared" ref="AY227:AY236" si="294">AW227/AU227</f>
        <v>0.6085836909871245</v>
      </c>
      <c r="AZ227" s="621">
        <f t="shared" ref="AZ227:AZ236" si="295">AW227/AV227</f>
        <v>0.97256515775034291</v>
      </c>
      <c r="BA227" s="617">
        <v>1138</v>
      </c>
      <c r="BB227" s="618">
        <v>1050</v>
      </c>
      <c r="BC227" s="618">
        <v>623</v>
      </c>
      <c r="BD227" s="618">
        <v>621</v>
      </c>
      <c r="BE227" s="619">
        <v>621</v>
      </c>
      <c r="BF227" s="620">
        <f t="shared" ref="BF227:BF231" si="296">BD227/BB227</f>
        <v>0.59142857142857141</v>
      </c>
      <c r="BG227" s="621">
        <f t="shared" ref="BG227:BG231" si="297">BD227/BC227</f>
        <v>0.9967897271268058</v>
      </c>
      <c r="BH227" s="617">
        <v>1018</v>
      </c>
      <c r="BI227" s="618">
        <v>931</v>
      </c>
      <c r="BJ227" s="618">
        <v>599</v>
      </c>
      <c r="BK227" s="618">
        <v>593</v>
      </c>
      <c r="BL227" s="619">
        <v>593</v>
      </c>
      <c r="BM227" s="620">
        <f t="shared" ref="BM227:BM231" si="298">BK227/BI227</f>
        <v>0.63694951664876476</v>
      </c>
      <c r="BN227" s="621">
        <f t="shared" ref="BN227:BN231" si="299">BK227/BJ227</f>
        <v>0.98998330550918201</v>
      </c>
      <c r="BO227" s="617">
        <v>821</v>
      </c>
      <c r="BP227" s="618">
        <v>767</v>
      </c>
      <c r="BQ227" s="618">
        <v>429</v>
      </c>
      <c r="BR227" s="618">
        <v>427</v>
      </c>
      <c r="BS227" s="619">
        <v>427</v>
      </c>
      <c r="BT227" s="620">
        <f t="shared" ref="BT227:BT231" si="300">BR227/BP227</f>
        <v>0.55671447196870927</v>
      </c>
      <c r="BU227" s="621">
        <f t="shared" ref="BU227:BU231" si="301">BR227/BQ227</f>
        <v>0.99533799533799538</v>
      </c>
      <c r="BV227" s="617">
        <v>728</v>
      </c>
      <c r="BW227" s="618">
        <v>683</v>
      </c>
      <c r="BX227" s="618">
        <v>549</v>
      </c>
      <c r="BY227" s="618">
        <v>541</v>
      </c>
      <c r="BZ227" s="619">
        <v>396</v>
      </c>
      <c r="CA227" s="620">
        <f t="shared" ref="CA227:CA231" si="302">BY227/BW227</f>
        <v>0.7920937042459737</v>
      </c>
      <c r="CB227" s="621">
        <f t="shared" ref="CB227:CB231" si="303">BY227/BX227</f>
        <v>0.98542805100182151</v>
      </c>
      <c r="CC227" s="617">
        <v>701</v>
      </c>
      <c r="CD227" s="618">
        <v>668</v>
      </c>
      <c r="CE227" s="618">
        <v>607</v>
      </c>
      <c r="CF227" s="618">
        <v>607</v>
      </c>
      <c r="CG227" s="619">
        <v>360</v>
      </c>
      <c r="CH227" s="620">
        <f t="shared" ref="CH227:CH228" si="304">CF227/CD227</f>
        <v>0.9086826347305389</v>
      </c>
      <c r="CI227" s="621">
        <f t="shared" ref="CI227:CI228" si="305">CF227/CE227</f>
        <v>1</v>
      </c>
      <c r="CJ227" s="617">
        <v>743</v>
      </c>
      <c r="CK227" s="618">
        <v>705</v>
      </c>
      <c r="CL227" s="618">
        <v>648</v>
      </c>
      <c r="CM227" s="618">
        <v>648</v>
      </c>
      <c r="CN227" s="619">
        <v>384</v>
      </c>
      <c r="CO227" s="620">
        <f t="shared" ref="CO227:CO228" si="306">CM227/CK227</f>
        <v>0.91914893617021276</v>
      </c>
      <c r="CP227" s="762">
        <f t="shared" ref="CP227:CP228" si="307">CM227/CL227</f>
        <v>1</v>
      </c>
      <c r="CQ227" s="620">
        <v>0.91914893617021276</v>
      </c>
      <c r="CR227" s="621">
        <v>1</v>
      </c>
    </row>
    <row r="228" spans="1:16110" s="627" customFormat="1" x14ac:dyDescent="0.25">
      <c r="A228" s="656" t="s">
        <v>579</v>
      </c>
      <c r="B228" s="546" t="s">
        <v>515</v>
      </c>
      <c r="C228" s="625" t="s">
        <v>199</v>
      </c>
      <c r="D228" s="617">
        <v>3115</v>
      </c>
      <c r="E228" s="618">
        <v>3088</v>
      </c>
      <c r="F228" s="618">
        <v>2970</v>
      </c>
      <c r="G228" s="618">
        <v>2385</v>
      </c>
      <c r="H228" s="619">
        <v>2339</v>
      </c>
      <c r="I228" s="620">
        <f t="shared" si="262"/>
        <v>0.7723445595854922</v>
      </c>
      <c r="J228" s="621">
        <f t="shared" si="263"/>
        <v>0.80303030303030298</v>
      </c>
      <c r="K228" s="617">
        <v>3313</v>
      </c>
      <c r="L228" s="618">
        <v>3277</v>
      </c>
      <c r="M228" s="618">
        <v>2761</v>
      </c>
      <c r="N228" s="618">
        <v>2454</v>
      </c>
      <c r="O228" s="619">
        <v>2454</v>
      </c>
      <c r="P228" s="620">
        <f t="shared" si="286"/>
        <v>0.74885566066524256</v>
      </c>
      <c r="Q228" s="621">
        <f t="shared" si="287"/>
        <v>0.88880840275262585</v>
      </c>
      <c r="R228" s="617">
        <v>2470</v>
      </c>
      <c r="S228" s="618">
        <v>2425</v>
      </c>
      <c r="T228" s="618">
        <v>1771</v>
      </c>
      <c r="U228" s="618">
        <v>1771</v>
      </c>
      <c r="V228" s="619">
        <v>1771</v>
      </c>
      <c r="W228" s="620">
        <f t="shared" si="260"/>
        <v>0.73030927835051551</v>
      </c>
      <c r="X228" s="621">
        <f t="shared" si="261"/>
        <v>1</v>
      </c>
      <c r="Y228" s="617">
        <v>2247</v>
      </c>
      <c r="Z228" s="618">
        <v>2241</v>
      </c>
      <c r="AA228" s="618">
        <v>1660</v>
      </c>
      <c r="AB228" s="618">
        <v>1660</v>
      </c>
      <c r="AC228" s="619">
        <v>1660</v>
      </c>
      <c r="AD228" s="620">
        <f t="shared" si="288"/>
        <v>0.7407407407407407</v>
      </c>
      <c r="AE228" s="621">
        <f t="shared" si="289"/>
        <v>1</v>
      </c>
      <c r="AF228" s="617">
        <v>2253</v>
      </c>
      <c r="AG228" s="618">
        <v>2250</v>
      </c>
      <c r="AH228" s="618">
        <v>1651</v>
      </c>
      <c r="AI228" s="618">
        <v>1651</v>
      </c>
      <c r="AJ228" s="619">
        <v>1651</v>
      </c>
      <c r="AK228" s="620">
        <f t="shared" si="290"/>
        <v>0.73377777777777775</v>
      </c>
      <c r="AL228" s="621">
        <f t="shared" si="291"/>
        <v>1</v>
      </c>
      <c r="AM228" s="617">
        <v>2098</v>
      </c>
      <c r="AN228" s="618">
        <v>2097</v>
      </c>
      <c r="AO228" s="618">
        <v>1462</v>
      </c>
      <c r="AP228" s="618">
        <v>1462</v>
      </c>
      <c r="AQ228" s="619">
        <v>1418</v>
      </c>
      <c r="AR228" s="620">
        <f t="shared" si="292"/>
        <v>0.6971864568431092</v>
      </c>
      <c r="AS228" s="621">
        <f t="shared" si="293"/>
        <v>1</v>
      </c>
      <c r="AT228" s="617">
        <v>1063</v>
      </c>
      <c r="AU228" s="618">
        <v>1062</v>
      </c>
      <c r="AV228" s="618">
        <v>646</v>
      </c>
      <c r="AW228" s="618">
        <v>646</v>
      </c>
      <c r="AX228" s="619">
        <v>635</v>
      </c>
      <c r="AY228" s="620">
        <f t="shared" si="294"/>
        <v>0.60828625235404898</v>
      </c>
      <c r="AZ228" s="621">
        <f t="shared" si="295"/>
        <v>1</v>
      </c>
      <c r="BA228" s="617">
        <v>1026</v>
      </c>
      <c r="BB228" s="618">
        <v>1026</v>
      </c>
      <c r="BC228" s="618">
        <v>680</v>
      </c>
      <c r="BD228" s="618">
        <v>680</v>
      </c>
      <c r="BE228" s="619">
        <v>680</v>
      </c>
      <c r="BF228" s="620">
        <f t="shared" si="296"/>
        <v>0.66276803118908378</v>
      </c>
      <c r="BG228" s="621">
        <f t="shared" si="297"/>
        <v>1</v>
      </c>
      <c r="BH228" s="617">
        <v>815</v>
      </c>
      <c r="BI228" s="618">
        <v>815</v>
      </c>
      <c r="BJ228" s="618">
        <v>528</v>
      </c>
      <c r="BK228" s="618">
        <v>528</v>
      </c>
      <c r="BL228" s="619">
        <v>528</v>
      </c>
      <c r="BM228" s="620">
        <f t="shared" si="298"/>
        <v>0.64785276073619635</v>
      </c>
      <c r="BN228" s="621">
        <f t="shared" si="299"/>
        <v>1</v>
      </c>
      <c r="BO228" s="617">
        <v>788</v>
      </c>
      <c r="BP228" s="618">
        <v>788</v>
      </c>
      <c r="BQ228" s="618">
        <v>498</v>
      </c>
      <c r="BR228" s="618">
        <v>498</v>
      </c>
      <c r="BS228" s="619">
        <v>498</v>
      </c>
      <c r="BT228" s="620">
        <f t="shared" si="300"/>
        <v>0.63197969543147203</v>
      </c>
      <c r="BU228" s="621">
        <f t="shared" si="301"/>
        <v>1</v>
      </c>
      <c r="BV228" s="617">
        <v>877</v>
      </c>
      <c r="BW228" s="618">
        <v>877</v>
      </c>
      <c r="BX228" s="618">
        <v>604</v>
      </c>
      <c r="BY228" s="618">
        <v>604</v>
      </c>
      <c r="BZ228" s="619">
        <v>604</v>
      </c>
      <c r="CA228" s="620">
        <f t="shared" si="302"/>
        <v>0.68871151653363738</v>
      </c>
      <c r="CB228" s="621">
        <f t="shared" si="303"/>
        <v>1</v>
      </c>
      <c r="CC228" s="617">
        <v>627</v>
      </c>
      <c r="CD228" s="618">
        <v>626</v>
      </c>
      <c r="CE228" s="618">
        <v>375</v>
      </c>
      <c r="CF228" s="618">
        <v>375</v>
      </c>
      <c r="CG228" s="619">
        <v>375</v>
      </c>
      <c r="CH228" s="620">
        <f t="shared" si="304"/>
        <v>0.59904153354632583</v>
      </c>
      <c r="CI228" s="621">
        <f t="shared" si="305"/>
        <v>1</v>
      </c>
      <c r="CJ228" s="617">
        <v>816</v>
      </c>
      <c r="CK228" s="618">
        <v>815</v>
      </c>
      <c r="CL228" s="618">
        <v>456</v>
      </c>
      <c r="CM228" s="618">
        <v>456</v>
      </c>
      <c r="CN228" s="619">
        <v>456</v>
      </c>
      <c r="CO228" s="620">
        <f t="shared" si="306"/>
        <v>0.55950920245398772</v>
      </c>
      <c r="CP228" s="762">
        <f t="shared" si="307"/>
        <v>1</v>
      </c>
      <c r="CQ228" s="620">
        <v>0.55950920245398772</v>
      </c>
      <c r="CR228" s="621">
        <v>1</v>
      </c>
    </row>
    <row r="229" spans="1:16110" s="627" customFormat="1" x14ac:dyDescent="0.25">
      <c r="A229" s="656" t="s">
        <v>580</v>
      </c>
      <c r="B229" s="546" t="s">
        <v>516</v>
      </c>
      <c r="C229" s="625" t="s">
        <v>199</v>
      </c>
      <c r="D229" s="617">
        <v>285</v>
      </c>
      <c r="E229" s="618">
        <v>285</v>
      </c>
      <c r="F229" s="618">
        <v>219</v>
      </c>
      <c r="G229" s="618">
        <v>219</v>
      </c>
      <c r="H229" s="619">
        <v>219</v>
      </c>
      <c r="I229" s="620">
        <f t="shared" si="262"/>
        <v>0.76842105263157889</v>
      </c>
      <c r="J229" s="621">
        <f t="shared" si="263"/>
        <v>1</v>
      </c>
      <c r="K229" s="617">
        <v>335</v>
      </c>
      <c r="L229" s="618">
        <v>335</v>
      </c>
      <c r="M229" s="618">
        <v>290</v>
      </c>
      <c r="N229" s="618">
        <v>290</v>
      </c>
      <c r="O229" s="619">
        <v>290</v>
      </c>
      <c r="P229" s="620">
        <f t="shared" si="286"/>
        <v>0.86567164179104472</v>
      </c>
      <c r="Q229" s="621">
        <f t="shared" si="287"/>
        <v>1</v>
      </c>
      <c r="R229" s="617">
        <v>339</v>
      </c>
      <c r="S229" s="618">
        <v>339</v>
      </c>
      <c r="T229" s="618">
        <v>319</v>
      </c>
      <c r="U229" s="618">
        <v>284</v>
      </c>
      <c r="V229" s="619">
        <v>284</v>
      </c>
      <c r="W229" s="620">
        <f t="shared" si="260"/>
        <v>0.83775811209439532</v>
      </c>
      <c r="X229" s="621">
        <f t="shared" si="261"/>
        <v>0.89028213166144199</v>
      </c>
      <c r="Y229" s="617">
        <v>368</v>
      </c>
      <c r="Z229" s="618">
        <v>368</v>
      </c>
      <c r="AA229" s="618">
        <v>367</v>
      </c>
      <c r="AB229" s="618">
        <v>364</v>
      </c>
      <c r="AC229" s="619">
        <v>296</v>
      </c>
      <c r="AD229" s="620">
        <f t="shared" si="288"/>
        <v>0.98913043478260865</v>
      </c>
      <c r="AE229" s="621">
        <f t="shared" si="289"/>
        <v>0.99182561307901906</v>
      </c>
      <c r="AF229" s="617">
        <v>311</v>
      </c>
      <c r="AG229" s="618">
        <v>299</v>
      </c>
      <c r="AH229" s="618">
        <v>292</v>
      </c>
      <c r="AI229" s="618">
        <v>281</v>
      </c>
      <c r="AJ229" s="619">
        <v>259</v>
      </c>
      <c r="AK229" s="620">
        <f t="shared" si="290"/>
        <v>0.93979933110367897</v>
      </c>
      <c r="AL229" s="621">
        <f t="shared" si="291"/>
        <v>0.96232876712328763</v>
      </c>
      <c r="AM229" s="617">
        <v>178</v>
      </c>
      <c r="AN229" s="618">
        <v>178</v>
      </c>
      <c r="AO229" s="618">
        <v>177</v>
      </c>
      <c r="AP229" s="618">
        <v>162</v>
      </c>
      <c r="AQ229" s="619">
        <v>141</v>
      </c>
      <c r="AR229" s="620">
        <f t="shared" si="292"/>
        <v>0.9101123595505618</v>
      </c>
      <c r="AS229" s="621">
        <f t="shared" si="293"/>
        <v>0.9152542372881356</v>
      </c>
      <c r="AT229" s="617">
        <v>210</v>
      </c>
      <c r="AU229" s="618">
        <v>208</v>
      </c>
      <c r="AV229" s="618">
        <v>208</v>
      </c>
      <c r="AW229" s="618">
        <v>177</v>
      </c>
      <c r="AX229" s="619">
        <v>172</v>
      </c>
      <c r="AY229" s="620">
        <f t="shared" si="294"/>
        <v>0.85096153846153844</v>
      </c>
      <c r="AZ229" s="621">
        <f t="shared" si="295"/>
        <v>0.85096153846153844</v>
      </c>
      <c r="BA229" s="617">
        <v>220</v>
      </c>
      <c r="BB229" s="618">
        <v>219</v>
      </c>
      <c r="BC229" s="618">
        <v>219</v>
      </c>
      <c r="BD229" s="618">
        <v>181</v>
      </c>
      <c r="BE229" s="619">
        <v>180</v>
      </c>
      <c r="BF229" s="620">
        <f t="shared" si="296"/>
        <v>0.82648401826484019</v>
      </c>
      <c r="BG229" s="621">
        <f t="shared" si="297"/>
        <v>0.82648401826484019</v>
      </c>
      <c r="BH229" s="617">
        <v>245</v>
      </c>
      <c r="BI229" s="618">
        <v>243</v>
      </c>
      <c r="BJ229" s="618">
        <v>243</v>
      </c>
      <c r="BK229" s="618">
        <v>242</v>
      </c>
      <c r="BL229" s="619">
        <v>159</v>
      </c>
      <c r="BM229" s="620">
        <f t="shared" si="298"/>
        <v>0.99588477366255146</v>
      </c>
      <c r="BN229" s="621">
        <f t="shared" si="299"/>
        <v>0.99588477366255146</v>
      </c>
      <c r="BO229" s="617">
        <v>55</v>
      </c>
      <c r="BP229" s="618">
        <v>55</v>
      </c>
      <c r="BQ229" s="618">
        <v>55</v>
      </c>
      <c r="BR229" s="618">
        <v>33</v>
      </c>
      <c r="BS229" s="619">
        <v>33</v>
      </c>
      <c r="BT229" s="620">
        <f t="shared" si="300"/>
        <v>0.6</v>
      </c>
      <c r="BU229" s="621">
        <f t="shared" si="301"/>
        <v>0.6</v>
      </c>
      <c r="BV229" s="617" t="s">
        <v>67</v>
      </c>
      <c r="BW229" s="618" t="s">
        <v>67</v>
      </c>
      <c r="BX229" s="618" t="s">
        <v>67</v>
      </c>
      <c r="BY229" s="618" t="s">
        <v>67</v>
      </c>
      <c r="BZ229" s="619" t="s">
        <v>67</v>
      </c>
      <c r="CA229" s="620" t="s">
        <v>67</v>
      </c>
      <c r="CB229" s="621" t="s">
        <v>67</v>
      </c>
      <c r="CC229" s="617" t="s">
        <v>67</v>
      </c>
      <c r="CD229" s="618" t="s">
        <v>67</v>
      </c>
      <c r="CE229" s="618" t="s">
        <v>67</v>
      </c>
      <c r="CF229" s="618" t="s">
        <v>67</v>
      </c>
      <c r="CG229" s="619" t="s">
        <v>67</v>
      </c>
      <c r="CH229" s="620" t="s">
        <v>67</v>
      </c>
      <c r="CI229" s="621" t="s">
        <v>67</v>
      </c>
      <c r="CJ229" s="617"/>
      <c r="CK229" s="618"/>
      <c r="CL229" s="618"/>
      <c r="CM229" s="618"/>
      <c r="CN229" s="619"/>
      <c r="CO229" s="620" t="s">
        <v>67</v>
      </c>
      <c r="CP229" s="762" t="s">
        <v>67</v>
      </c>
      <c r="CQ229" s="620" t="s">
        <v>67</v>
      </c>
      <c r="CR229" s="621" t="s">
        <v>67</v>
      </c>
    </row>
    <row r="230" spans="1:16110" s="627" customFormat="1" x14ac:dyDescent="0.25">
      <c r="A230" s="656" t="s">
        <v>581</v>
      </c>
      <c r="B230" s="546" t="s">
        <v>517</v>
      </c>
      <c r="C230" s="625" t="s">
        <v>199</v>
      </c>
      <c r="D230" s="617">
        <v>58</v>
      </c>
      <c r="E230" s="618">
        <v>58</v>
      </c>
      <c r="F230" s="641">
        <v>58</v>
      </c>
      <c r="G230" s="641">
        <v>55</v>
      </c>
      <c r="H230" s="619">
        <v>55</v>
      </c>
      <c r="I230" s="643">
        <f t="shared" si="262"/>
        <v>0.94827586206896552</v>
      </c>
      <c r="J230" s="644">
        <f t="shared" si="263"/>
        <v>0.94827586206896552</v>
      </c>
      <c r="K230" s="617">
        <v>58</v>
      </c>
      <c r="L230" s="618">
        <v>56</v>
      </c>
      <c r="M230" s="641">
        <v>56</v>
      </c>
      <c r="N230" s="641">
        <v>51</v>
      </c>
      <c r="O230" s="619">
        <v>50</v>
      </c>
      <c r="P230" s="643">
        <f t="shared" si="286"/>
        <v>0.9107142857142857</v>
      </c>
      <c r="Q230" s="644">
        <f t="shared" si="287"/>
        <v>0.9107142857142857</v>
      </c>
      <c r="R230" s="617">
        <v>40</v>
      </c>
      <c r="S230" s="618">
        <v>40</v>
      </c>
      <c r="T230" s="641">
        <v>40</v>
      </c>
      <c r="U230" s="641">
        <v>38</v>
      </c>
      <c r="V230" s="619">
        <v>38</v>
      </c>
      <c r="W230" s="643">
        <f t="shared" si="260"/>
        <v>0.95</v>
      </c>
      <c r="X230" s="644">
        <f t="shared" si="261"/>
        <v>0.95</v>
      </c>
      <c r="Y230" s="617">
        <v>62</v>
      </c>
      <c r="Z230" s="618">
        <v>61</v>
      </c>
      <c r="AA230" s="641">
        <v>61</v>
      </c>
      <c r="AB230" s="641">
        <v>48</v>
      </c>
      <c r="AC230" s="619">
        <v>40</v>
      </c>
      <c r="AD230" s="643">
        <f t="shared" si="288"/>
        <v>0.78688524590163933</v>
      </c>
      <c r="AE230" s="644">
        <f t="shared" si="289"/>
        <v>0.78688524590163933</v>
      </c>
      <c r="AF230" s="617">
        <v>55</v>
      </c>
      <c r="AG230" s="618">
        <v>51</v>
      </c>
      <c r="AH230" s="641">
        <v>51</v>
      </c>
      <c r="AI230" s="641">
        <v>41</v>
      </c>
      <c r="AJ230" s="619">
        <v>39</v>
      </c>
      <c r="AK230" s="643">
        <f t="shared" si="290"/>
        <v>0.80392156862745101</v>
      </c>
      <c r="AL230" s="644">
        <f t="shared" si="291"/>
        <v>0.80392156862745101</v>
      </c>
      <c r="AM230" s="617">
        <v>53</v>
      </c>
      <c r="AN230" s="618">
        <v>45</v>
      </c>
      <c r="AO230" s="641">
        <v>45</v>
      </c>
      <c r="AP230" s="641">
        <v>35</v>
      </c>
      <c r="AQ230" s="619">
        <v>33</v>
      </c>
      <c r="AR230" s="643">
        <f t="shared" si="292"/>
        <v>0.77777777777777779</v>
      </c>
      <c r="AS230" s="644">
        <f t="shared" si="293"/>
        <v>0.77777777777777779</v>
      </c>
      <c r="AT230" s="617">
        <v>62</v>
      </c>
      <c r="AU230" s="618">
        <v>54</v>
      </c>
      <c r="AV230" s="641">
        <v>54</v>
      </c>
      <c r="AW230" s="641">
        <v>43</v>
      </c>
      <c r="AX230" s="619">
        <v>40</v>
      </c>
      <c r="AY230" s="643">
        <f t="shared" si="294"/>
        <v>0.79629629629629628</v>
      </c>
      <c r="AZ230" s="644">
        <f t="shared" si="295"/>
        <v>0.79629629629629628</v>
      </c>
      <c r="BA230" s="617">
        <v>13</v>
      </c>
      <c r="BB230" s="618">
        <v>11</v>
      </c>
      <c r="BC230" s="641">
        <v>11</v>
      </c>
      <c r="BD230" s="641">
        <v>5</v>
      </c>
      <c r="BE230" s="619">
        <v>5</v>
      </c>
      <c r="BF230" s="643">
        <f t="shared" si="296"/>
        <v>0.45454545454545453</v>
      </c>
      <c r="BG230" s="644">
        <f t="shared" si="297"/>
        <v>0.45454545454545453</v>
      </c>
      <c r="BH230" s="617">
        <v>28</v>
      </c>
      <c r="BI230" s="618">
        <v>28</v>
      </c>
      <c r="BJ230" s="641">
        <v>28</v>
      </c>
      <c r="BK230" s="641">
        <v>28</v>
      </c>
      <c r="BL230" s="619">
        <v>25</v>
      </c>
      <c r="BM230" s="643">
        <f t="shared" si="298"/>
        <v>1</v>
      </c>
      <c r="BN230" s="644">
        <f t="shared" si="299"/>
        <v>1</v>
      </c>
      <c r="BO230" s="617">
        <v>37</v>
      </c>
      <c r="BP230" s="618">
        <v>37</v>
      </c>
      <c r="BQ230" s="641">
        <v>37</v>
      </c>
      <c r="BR230" s="641">
        <v>37</v>
      </c>
      <c r="BS230" s="619">
        <v>34</v>
      </c>
      <c r="BT230" s="643">
        <f t="shared" si="300"/>
        <v>1</v>
      </c>
      <c r="BU230" s="644">
        <f t="shared" si="301"/>
        <v>1</v>
      </c>
      <c r="BV230" s="617">
        <v>37</v>
      </c>
      <c r="BW230" s="618">
        <v>37</v>
      </c>
      <c r="BX230" s="641">
        <v>37</v>
      </c>
      <c r="BY230" s="641">
        <v>37</v>
      </c>
      <c r="BZ230" s="619">
        <v>35</v>
      </c>
      <c r="CA230" s="643">
        <f t="shared" si="302"/>
        <v>1</v>
      </c>
      <c r="CB230" s="644">
        <f t="shared" si="303"/>
        <v>1</v>
      </c>
      <c r="CC230" s="617">
        <v>29</v>
      </c>
      <c r="CD230" s="618">
        <v>26</v>
      </c>
      <c r="CE230" s="641">
        <v>26</v>
      </c>
      <c r="CF230" s="641">
        <v>26</v>
      </c>
      <c r="CG230" s="619">
        <v>24</v>
      </c>
      <c r="CH230" s="643">
        <f t="shared" ref="CH230:CH231" si="308">CF230/CD230</f>
        <v>1</v>
      </c>
      <c r="CI230" s="644">
        <f t="shared" ref="CI230:CI231" si="309">CF230/CE230</f>
        <v>1</v>
      </c>
      <c r="CJ230" s="617">
        <v>25</v>
      </c>
      <c r="CK230" s="618">
        <v>24</v>
      </c>
      <c r="CL230" s="641">
        <v>24</v>
      </c>
      <c r="CM230" s="641">
        <v>24</v>
      </c>
      <c r="CN230" s="619">
        <v>13</v>
      </c>
      <c r="CO230" s="643">
        <f t="shared" ref="CO230:CO231" si="310">CM230/CK230</f>
        <v>1</v>
      </c>
      <c r="CP230" s="762">
        <f t="shared" ref="CP230:CP231" si="311">CM230/CL230</f>
        <v>1</v>
      </c>
      <c r="CQ230" s="643">
        <v>1</v>
      </c>
      <c r="CR230" s="644">
        <v>1</v>
      </c>
    </row>
    <row r="231" spans="1:16110" s="627" customFormat="1" x14ac:dyDescent="0.25">
      <c r="A231" s="656" t="s">
        <v>582</v>
      </c>
      <c r="B231" s="546" t="s">
        <v>518</v>
      </c>
      <c r="C231" s="625" t="s">
        <v>199</v>
      </c>
      <c r="D231" s="617">
        <v>82</v>
      </c>
      <c r="E231" s="658">
        <v>81</v>
      </c>
      <c r="F231" s="618">
        <v>68</v>
      </c>
      <c r="G231" s="618">
        <v>49</v>
      </c>
      <c r="H231" s="619">
        <v>42</v>
      </c>
      <c r="I231" s="620">
        <f t="shared" si="262"/>
        <v>0.60493827160493829</v>
      </c>
      <c r="J231" s="621">
        <f t="shared" si="263"/>
        <v>0.72058823529411764</v>
      </c>
      <c r="K231" s="617">
        <v>117</v>
      </c>
      <c r="L231" s="658">
        <v>113</v>
      </c>
      <c r="M231" s="618">
        <v>90</v>
      </c>
      <c r="N231" s="618">
        <v>60</v>
      </c>
      <c r="O231" s="619">
        <v>55</v>
      </c>
      <c r="P231" s="620">
        <f t="shared" si="286"/>
        <v>0.53097345132743368</v>
      </c>
      <c r="Q231" s="621">
        <f t="shared" si="287"/>
        <v>0.66666666666666663</v>
      </c>
      <c r="R231" s="617">
        <v>167</v>
      </c>
      <c r="S231" s="658">
        <v>164</v>
      </c>
      <c r="T231" s="618">
        <v>108</v>
      </c>
      <c r="U231" s="618">
        <v>83</v>
      </c>
      <c r="V231" s="619">
        <v>62</v>
      </c>
      <c r="W231" s="620">
        <f t="shared" si="260"/>
        <v>0.50609756097560976</v>
      </c>
      <c r="X231" s="621">
        <f t="shared" si="261"/>
        <v>0.76851851851851849</v>
      </c>
      <c r="Y231" s="617">
        <v>177</v>
      </c>
      <c r="Z231" s="658">
        <v>177</v>
      </c>
      <c r="AA231" s="618">
        <v>138</v>
      </c>
      <c r="AB231" s="618">
        <v>89</v>
      </c>
      <c r="AC231" s="619">
        <v>82</v>
      </c>
      <c r="AD231" s="620">
        <f t="shared" si="288"/>
        <v>0.50282485875706218</v>
      </c>
      <c r="AE231" s="621">
        <f t="shared" si="289"/>
        <v>0.64492753623188404</v>
      </c>
      <c r="AF231" s="617">
        <v>163</v>
      </c>
      <c r="AG231" s="658">
        <v>163</v>
      </c>
      <c r="AH231" s="618">
        <v>124</v>
      </c>
      <c r="AI231" s="618">
        <v>75</v>
      </c>
      <c r="AJ231" s="619">
        <v>60</v>
      </c>
      <c r="AK231" s="620">
        <f t="shared" si="290"/>
        <v>0.46012269938650308</v>
      </c>
      <c r="AL231" s="621">
        <f t="shared" si="291"/>
        <v>0.60483870967741937</v>
      </c>
      <c r="AM231" s="617">
        <v>172</v>
      </c>
      <c r="AN231" s="658">
        <v>172</v>
      </c>
      <c r="AO231" s="618">
        <v>136</v>
      </c>
      <c r="AP231" s="618">
        <v>75</v>
      </c>
      <c r="AQ231" s="619">
        <v>59</v>
      </c>
      <c r="AR231" s="620">
        <f t="shared" si="292"/>
        <v>0.43604651162790697</v>
      </c>
      <c r="AS231" s="621">
        <f t="shared" si="293"/>
        <v>0.55147058823529416</v>
      </c>
      <c r="AT231" s="617">
        <v>163</v>
      </c>
      <c r="AU231" s="658">
        <v>163</v>
      </c>
      <c r="AV231" s="618">
        <v>127</v>
      </c>
      <c r="AW231" s="618">
        <v>73</v>
      </c>
      <c r="AX231" s="619">
        <v>60</v>
      </c>
      <c r="AY231" s="620">
        <f t="shared" si="294"/>
        <v>0.44785276073619634</v>
      </c>
      <c r="AZ231" s="621">
        <f t="shared" si="295"/>
        <v>0.57480314960629919</v>
      </c>
      <c r="BA231" s="617">
        <v>158</v>
      </c>
      <c r="BB231" s="658">
        <v>158</v>
      </c>
      <c r="BC231" s="618">
        <v>123</v>
      </c>
      <c r="BD231" s="618">
        <v>73</v>
      </c>
      <c r="BE231" s="619">
        <v>60</v>
      </c>
      <c r="BF231" s="620">
        <f t="shared" si="296"/>
        <v>0.46202531645569622</v>
      </c>
      <c r="BG231" s="621">
        <f t="shared" si="297"/>
        <v>0.5934959349593496</v>
      </c>
      <c r="BH231" s="617">
        <v>155</v>
      </c>
      <c r="BI231" s="658">
        <v>154</v>
      </c>
      <c r="BJ231" s="618">
        <v>118</v>
      </c>
      <c r="BK231" s="618">
        <v>70</v>
      </c>
      <c r="BL231" s="619">
        <v>49</v>
      </c>
      <c r="BM231" s="620">
        <f t="shared" si="298"/>
        <v>0.45454545454545453</v>
      </c>
      <c r="BN231" s="621">
        <f t="shared" si="299"/>
        <v>0.59322033898305082</v>
      </c>
      <c r="BO231" s="617">
        <v>148</v>
      </c>
      <c r="BP231" s="658">
        <v>148</v>
      </c>
      <c r="BQ231" s="618">
        <v>112</v>
      </c>
      <c r="BR231" s="618">
        <v>75</v>
      </c>
      <c r="BS231" s="619">
        <v>57</v>
      </c>
      <c r="BT231" s="620">
        <f t="shared" si="300"/>
        <v>0.5067567567567568</v>
      </c>
      <c r="BU231" s="621">
        <f t="shared" si="301"/>
        <v>0.6696428571428571</v>
      </c>
      <c r="BV231" s="617">
        <v>171</v>
      </c>
      <c r="BW231" s="658">
        <v>171</v>
      </c>
      <c r="BX231" s="618">
        <v>124</v>
      </c>
      <c r="BY231" s="618">
        <v>75</v>
      </c>
      <c r="BZ231" s="619">
        <v>55</v>
      </c>
      <c r="CA231" s="620">
        <f t="shared" si="302"/>
        <v>0.43859649122807015</v>
      </c>
      <c r="CB231" s="621">
        <f t="shared" si="303"/>
        <v>0.60483870967741937</v>
      </c>
      <c r="CC231" s="617">
        <v>146</v>
      </c>
      <c r="CD231" s="658">
        <v>146</v>
      </c>
      <c r="CE231" s="618">
        <v>120</v>
      </c>
      <c r="CF231" s="618">
        <v>64</v>
      </c>
      <c r="CG231" s="619">
        <v>57</v>
      </c>
      <c r="CH231" s="620">
        <f t="shared" si="308"/>
        <v>0.43835616438356162</v>
      </c>
      <c r="CI231" s="621">
        <f t="shared" si="309"/>
        <v>0.53333333333333333</v>
      </c>
      <c r="CJ231" s="617">
        <v>266</v>
      </c>
      <c r="CK231" s="658">
        <v>265</v>
      </c>
      <c r="CL231" s="618">
        <v>173</v>
      </c>
      <c r="CM231" s="618">
        <v>93</v>
      </c>
      <c r="CN231" s="619">
        <v>66</v>
      </c>
      <c r="CO231" s="620">
        <f t="shared" si="310"/>
        <v>0.35094339622641507</v>
      </c>
      <c r="CP231" s="762">
        <f t="shared" si="311"/>
        <v>0.53757225433526012</v>
      </c>
      <c r="CQ231" s="620">
        <v>0.35094339622641507</v>
      </c>
      <c r="CR231" s="621">
        <v>0.53757225433526012</v>
      </c>
    </row>
    <row r="232" spans="1:16110" s="627" customFormat="1" ht="25.5" x14ac:dyDescent="0.25">
      <c r="A232" s="656" t="s">
        <v>519</v>
      </c>
      <c r="B232" s="546" t="s">
        <v>520</v>
      </c>
      <c r="C232" s="625" t="s">
        <v>199</v>
      </c>
      <c r="D232" s="617">
        <v>147</v>
      </c>
      <c r="E232" s="618">
        <v>147</v>
      </c>
      <c r="F232" s="618">
        <v>124</v>
      </c>
      <c r="G232" s="618">
        <v>113</v>
      </c>
      <c r="H232" s="619">
        <v>106</v>
      </c>
      <c r="I232" s="620">
        <f t="shared" si="262"/>
        <v>0.76870748299319724</v>
      </c>
      <c r="J232" s="621">
        <f t="shared" si="263"/>
        <v>0.91129032258064513</v>
      </c>
      <c r="K232" s="617">
        <v>483</v>
      </c>
      <c r="L232" s="618">
        <v>479</v>
      </c>
      <c r="M232" s="618">
        <v>364</v>
      </c>
      <c r="N232" s="618">
        <v>306</v>
      </c>
      <c r="O232" s="619">
        <v>244</v>
      </c>
      <c r="P232" s="620">
        <f t="shared" si="286"/>
        <v>0.63883089770354906</v>
      </c>
      <c r="Q232" s="621">
        <f t="shared" si="287"/>
        <v>0.84065934065934067</v>
      </c>
      <c r="R232" s="617">
        <v>338</v>
      </c>
      <c r="S232" s="618">
        <v>338</v>
      </c>
      <c r="T232" s="618">
        <v>261</v>
      </c>
      <c r="U232" s="618">
        <v>245</v>
      </c>
      <c r="V232" s="619">
        <v>190</v>
      </c>
      <c r="W232" s="620">
        <f t="shared" si="260"/>
        <v>0.7248520710059172</v>
      </c>
      <c r="X232" s="621">
        <f t="shared" si="261"/>
        <v>0.93869731800766287</v>
      </c>
      <c r="Y232" s="617">
        <v>284</v>
      </c>
      <c r="Z232" s="618">
        <v>284</v>
      </c>
      <c r="AA232" s="618">
        <v>219</v>
      </c>
      <c r="AB232" s="618">
        <v>219</v>
      </c>
      <c r="AC232" s="619">
        <v>140</v>
      </c>
      <c r="AD232" s="620">
        <f t="shared" si="288"/>
        <v>0.77112676056338025</v>
      </c>
      <c r="AE232" s="621">
        <f t="shared" si="289"/>
        <v>1</v>
      </c>
      <c r="AF232" s="617">
        <v>20</v>
      </c>
      <c r="AG232" s="618">
        <v>20</v>
      </c>
      <c r="AH232" s="618">
        <v>15</v>
      </c>
      <c r="AI232" s="618">
        <v>15</v>
      </c>
      <c r="AJ232" s="619">
        <v>13</v>
      </c>
      <c r="AK232" s="620">
        <f t="shared" si="290"/>
        <v>0.75</v>
      </c>
      <c r="AL232" s="621">
        <f t="shared" si="291"/>
        <v>1</v>
      </c>
      <c r="AM232" s="617">
        <v>24</v>
      </c>
      <c r="AN232" s="618">
        <v>24</v>
      </c>
      <c r="AO232" s="618">
        <v>14</v>
      </c>
      <c r="AP232" s="618">
        <v>14</v>
      </c>
      <c r="AQ232" s="619">
        <v>11</v>
      </c>
      <c r="AR232" s="620">
        <f t="shared" si="292"/>
        <v>0.58333333333333337</v>
      </c>
      <c r="AS232" s="621">
        <f t="shared" si="293"/>
        <v>1</v>
      </c>
      <c r="AT232" s="617" t="s">
        <v>67</v>
      </c>
      <c r="AU232" s="618" t="s">
        <v>67</v>
      </c>
      <c r="AV232" s="618" t="s">
        <v>67</v>
      </c>
      <c r="AW232" s="618" t="s">
        <v>67</v>
      </c>
      <c r="AX232" s="619" t="s">
        <v>67</v>
      </c>
      <c r="AY232" s="620" t="s">
        <v>67</v>
      </c>
      <c r="AZ232" s="621" t="s">
        <v>67</v>
      </c>
      <c r="BA232" s="617" t="s">
        <v>67</v>
      </c>
      <c r="BB232" s="618" t="s">
        <v>67</v>
      </c>
      <c r="BC232" s="618" t="s">
        <v>67</v>
      </c>
      <c r="BD232" s="618" t="s">
        <v>67</v>
      </c>
      <c r="BE232" s="619" t="s">
        <v>67</v>
      </c>
      <c r="BF232" s="620" t="s">
        <v>67</v>
      </c>
      <c r="BG232" s="621" t="s">
        <v>67</v>
      </c>
      <c r="BH232" s="617" t="s">
        <v>67</v>
      </c>
      <c r="BI232" s="618" t="s">
        <v>67</v>
      </c>
      <c r="BJ232" s="618" t="s">
        <v>67</v>
      </c>
      <c r="BK232" s="618" t="s">
        <v>67</v>
      </c>
      <c r="BL232" s="619" t="s">
        <v>67</v>
      </c>
      <c r="BM232" s="620" t="s">
        <v>67</v>
      </c>
      <c r="BN232" s="621" t="s">
        <v>67</v>
      </c>
      <c r="BO232" s="617" t="s">
        <v>67</v>
      </c>
      <c r="BP232" s="618" t="s">
        <v>67</v>
      </c>
      <c r="BQ232" s="618" t="s">
        <v>67</v>
      </c>
      <c r="BR232" s="618" t="s">
        <v>67</v>
      </c>
      <c r="BS232" s="619" t="s">
        <v>67</v>
      </c>
      <c r="BT232" s="620" t="s">
        <v>67</v>
      </c>
      <c r="BU232" s="621" t="s">
        <v>67</v>
      </c>
      <c r="BV232" s="617" t="s">
        <v>67</v>
      </c>
      <c r="BW232" s="618" t="s">
        <v>67</v>
      </c>
      <c r="BX232" s="618" t="s">
        <v>67</v>
      </c>
      <c r="BY232" s="618" t="s">
        <v>67</v>
      </c>
      <c r="BZ232" s="619" t="s">
        <v>67</v>
      </c>
      <c r="CA232" s="620" t="s">
        <v>67</v>
      </c>
      <c r="CB232" s="621" t="s">
        <v>67</v>
      </c>
      <c r="CC232" s="617" t="s">
        <v>67</v>
      </c>
      <c r="CD232" s="618" t="s">
        <v>67</v>
      </c>
      <c r="CE232" s="618" t="s">
        <v>67</v>
      </c>
      <c r="CF232" s="618" t="s">
        <v>67</v>
      </c>
      <c r="CG232" s="619" t="s">
        <v>67</v>
      </c>
      <c r="CH232" s="620" t="s">
        <v>67</v>
      </c>
      <c r="CI232" s="621" t="s">
        <v>67</v>
      </c>
      <c r="CJ232" s="617" t="s">
        <v>67</v>
      </c>
      <c r="CK232" s="618" t="s">
        <v>67</v>
      </c>
      <c r="CL232" s="618" t="s">
        <v>67</v>
      </c>
      <c r="CM232" s="618" t="s">
        <v>67</v>
      </c>
      <c r="CN232" s="619" t="s">
        <v>67</v>
      </c>
      <c r="CO232" s="620" t="s">
        <v>67</v>
      </c>
      <c r="CP232" s="762" t="s">
        <v>67</v>
      </c>
      <c r="CQ232" s="620" t="s">
        <v>67</v>
      </c>
      <c r="CR232" s="621" t="s">
        <v>67</v>
      </c>
    </row>
    <row r="233" spans="1:16110" s="627" customFormat="1" x14ac:dyDescent="0.25">
      <c r="A233" s="656" t="s">
        <v>583</v>
      </c>
      <c r="B233" s="546" t="s">
        <v>521</v>
      </c>
      <c r="C233" s="625" t="s">
        <v>199</v>
      </c>
      <c r="D233" s="634">
        <v>471</v>
      </c>
      <c r="E233" s="641">
        <v>457</v>
      </c>
      <c r="F233" s="641">
        <v>402</v>
      </c>
      <c r="G233" s="641">
        <v>399</v>
      </c>
      <c r="H233" s="642">
        <v>337</v>
      </c>
      <c r="I233" s="643">
        <f t="shared" si="262"/>
        <v>0.87308533916849018</v>
      </c>
      <c r="J233" s="644">
        <f t="shared" si="263"/>
        <v>0.9925373134328358</v>
      </c>
      <c r="K233" s="634">
        <v>427</v>
      </c>
      <c r="L233" s="641">
        <v>424</v>
      </c>
      <c r="M233" s="641">
        <v>359</v>
      </c>
      <c r="N233" s="641">
        <v>353</v>
      </c>
      <c r="O233" s="642">
        <v>302</v>
      </c>
      <c r="P233" s="643">
        <f t="shared" si="286"/>
        <v>0.83254716981132071</v>
      </c>
      <c r="Q233" s="644">
        <f t="shared" si="287"/>
        <v>0.98328690807799446</v>
      </c>
      <c r="R233" s="634">
        <v>359</v>
      </c>
      <c r="S233" s="641">
        <v>358</v>
      </c>
      <c r="T233" s="641">
        <v>285</v>
      </c>
      <c r="U233" s="641">
        <v>243</v>
      </c>
      <c r="V233" s="642">
        <v>214</v>
      </c>
      <c r="W233" s="643">
        <f t="shared" si="260"/>
        <v>0.67877094972067042</v>
      </c>
      <c r="X233" s="644">
        <f t="shared" si="261"/>
        <v>0.85263157894736841</v>
      </c>
      <c r="Y233" s="634">
        <v>264</v>
      </c>
      <c r="Z233" s="641">
        <v>264</v>
      </c>
      <c r="AA233" s="641">
        <v>185</v>
      </c>
      <c r="AB233" s="641">
        <v>180</v>
      </c>
      <c r="AC233" s="642">
        <v>160</v>
      </c>
      <c r="AD233" s="643">
        <f t="shared" si="288"/>
        <v>0.68181818181818177</v>
      </c>
      <c r="AE233" s="644">
        <f t="shared" si="289"/>
        <v>0.97297297297297303</v>
      </c>
      <c r="AF233" s="634">
        <v>270</v>
      </c>
      <c r="AG233" s="641">
        <v>270</v>
      </c>
      <c r="AH233" s="641">
        <v>189</v>
      </c>
      <c r="AI233" s="641">
        <v>189</v>
      </c>
      <c r="AJ233" s="642">
        <v>164</v>
      </c>
      <c r="AK233" s="643">
        <f t="shared" si="290"/>
        <v>0.7</v>
      </c>
      <c r="AL233" s="644">
        <f t="shared" si="291"/>
        <v>1</v>
      </c>
      <c r="AM233" s="634">
        <v>241</v>
      </c>
      <c r="AN233" s="641">
        <v>241</v>
      </c>
      <c r="AO233" s="641">
        <v>172</v>
      </c>
      <c r="AP233" s="641">
        <v>171</v>
      </c>
      <c r="AQ233" s="642">
        <v>150</v>
      </c>
      <c r="AR233" s="643">
        <f t="shared" si="292"/>
        <v>0.70954356846473032</v>
      </c>
      <c r="AS233" s="644">
        <f t="shared" si="293"/>
        <v>0.9941860465116279</v>
      </c>
      <c r="AT233" s="634">
        <v>276</v>
      </c>
      <c r="AU233" s="641">
        <v>276</v>
      </c>
      <c r="AV233" s="641">
        <v>204</v>
      </c>
      <c r="AW233" s="641">
        <v>203</v>
      </c>
      <c r="AX233" s="642">
        <v>178</v>
      </c>
      <c r="AY233" s="643">
        <f t="shared" si="294"/>
        <v>0.73550724637681164</v>
      </c>
      <c r="AZ233" s="644">
        <f t="shared" si="295"/>
        <v>0.99509803921568629</v>
      </c>
      <c r="BA233" s="634">
        <v>278</v>
      </c>
      <c r="BB233" s="641">
        <v>278</v>
      </c>
      <c r="BC233" s="641">
        <v>204</v>
      </c>
      <c r="BD233" s="641">
        <v>204</v>
      </c>
      <c r="BE233" s="642">
        <v>191</v>
      </c>
      <c r="BF233" s="643">
        <f t="shared" ref="BF233:BF236" si="312">BD233/BB233</f>
        <v>0.73381294964028776</v>
      </c>
      <c r="BG233" s="644">
        <f t="shared" ref="BG233:BG236" si="313">BD233/BC233</f>
        <v>1</v>
      </c>
      <c r="BH233" s="634">
        <v>152</v>
      </c>
      <c r="BI233" s="641">
        <v>152</v>
      </c>
      <c r="BJ233" s="641">
        <v>138</v>
      </c>
      <c r="BK233" s="641">
        <v>138</v>
      </c>
      <c r="BL233" s="642">
        <v>125</v>
      </c>
      <c r="BM233" s="643">
        <f t="shared" ref="BM233:BM236" si="314">BK233/BI233</f>
        <v>0.90789473684210531</v>
      </c>
      <c r="BN233" s="644">
        <f t="shared" ref="BN233:BN236" si="315">BK233/BJ233</f>
        <v>1</v>
      </c>
      <c r="BO233" s="634">
        <v>148</v>
      </c>
      <c r="BP233" s="641">
        <v>148</v>
      </c>
      <c r="BQ233" s="641">
        <v>101</v>
      </c>
      <c r="BR233" s="641">
        <v>101</v>
      </c>
      <c r="BS233" s="642">
        <v>96</v>
      </c>
      <c r="BT233" s="643">
        <f t="shared" ref="BT233:BT236" si="316">BR233/BP233</f>
        <v>0.68243243243243246</v>
      </c>
      <c r="BU233" s="644">
        <f t="shared" ref="BU233:BU236" si="317">BR233/BQ233</f>
        <v>1</v>
      </c>
      <c r="BV233" s="634">
        <v>123</v>
      </c>
      <c r="BW233" s="641">
        <v>123</v>
      </c>
      <c r="BX233" s="641">
        <v>82</v>
      </c>
      <c r="BY233" s="641">
        <v>82</v>
      </c>
      <c r="BZ233" s="642">
        <v>78</v>
      </c>
      <c r="CA233" s="643">
        <f t="shared" ref="CA233:CA236" si="318">BY233/BW233</f>
        <v>0.66666666666666663</v>
      </c>
      <c r="CB233" s="644">
        <f t="shared" ref="CB233:CB236" si="319">BY233/BX233</f>
        <v>1</v>
      </c>
      <c r="CC233" s="634">
        <v>108</v>
      </c>
      <c r="CD233" s="641">
        <v>108</v>
      </c>
      <c r="CE233" s="641">
        <v>68</v>
      </c>
      <c r="CF233" s="641">
        <v>68</v>
      </c>
      <c r="CG233" s="642">
        <v>66</v>
      </c>
      <c r="CH233" s="643">
        <f t="shared" ref="CH233:CH236" si="320">CF233/CD233</f>
        <v>0.62962962962962965</v>
      </c>
      <c r="CI233" s="644">
        <f t="shared" ref="CI233:CI236" si="321">CF233/CE233</f>
        <v>1</v>
      </c>
      <c r="CJ233" s="634">
        <v>109</v>
      </c>
      <c r="CK233" s="641">
        <v>109</v>
      </c>
      <c r="CL233" s="641">
        <v>66</v>
      </c>
      <c r="CM233" s="641">
        <v>66</v>
      </c>
      <c r="CN233" s="642">
        <v>65</v>
      </c>
      <c r="CO233" s="643">
        <f t="shared" ref="CO233:CO236" si="322">CM233/CK233</f>
        <v>0.60550458715596334</v>
      </c>
      <c r="CP233" s="764">
        <f t="shared" ref="CP233:CP236" si="323">CM233/CL233</f>
        <v>1</v>
      </c>
      <c r="CQ233" s="643">
        <v>0.60550458715596334</v>
      </c>
      <c r="CR233" s="644">
        <v>1</v>
      </c>
    </row>
    <row r="234" spans="1:16110" s="627" customFormat="1" x14ac:dyDescent="0.25">
      <c r="A234" s="656" t="s">
        <v>584</v>
      </c>
      <c r="B234" s="546" t="s">
        <v>522</v>
      </c>
      <c r="C234" s="625" t="s">
        <v>199</v>
      </c>
      <c r="D234" s="645">
        <v>416</v>
      </c>
      <c r="E234" s="659">
        <v>415</v>
      </c>
      <c r="F234" s="659">
        <v>341</v>
      </c>
      <c r="G234" s="660">
        <v>337</v>
      </c>
      <c r="H234" s="660">
        <v>269</v>
      </c>
      <c r="I234" s="661">
        <f t="shared" si="262"/>
        <v>0.81204819277108431</v>
      </c>
      <c r="J234" s="662">
        <f t="shared" si="263"/>
        <v>0.98826979472140764</v>
      </c>
      <c r="K234" s="645">
        <v>405</v>
      </c>
      <c r="L234" s="659">
        <v>404</v>
      </c>
      <c r="M234" s="659">
        <v>332</v>
      </c>
      <c r="N234" s="660">
        <v>328</v>
      </c>
      <c r="O234" s="660">
        <v>289</v>
      </c>
      <c r="P234" s="661">
        <f t="shared" si="286"/>
        <v>0.81188118811881194</v>
      </c>
      <c r="Q234" s="662">
        <f t="shared" si="287"/>
        <v>0.98795180722891562</v>
      </c>
      <c r="R234" s="645">
        <v>437</v>
      </c>
      <c r="S234" s="659">
        <v>436</v>
      </c>
      <c r="T234" s="659">
        <v>341</v>
      </c>
      <c r="U234" s="660">
        <v>339</v>
      </c>
      <c r="V234" s="660">
        <v>276</v>
      </c>
      <c r="W234" s="661">
        <f t="shared" si="260"/>
        <v>0.77752293577981646</v>
      </c>
      <c r="X234" s="662">
        <f t="shared" si="261"/>
        <v>0.99413489736070382</v>
      </c>
      <c r="Y234" s="645">
        <v>409</v>
      </c>
      <c r="Z234" s="659">
        <v>409</v>
      </c>
      <c r="AA234" s="659">
        <v>302</v>
      </c>
      <c r="AB234" s="660">
        <v>301</v>
      </c>
      <c r="AC234" s="660">
        <v>230</v>
      </c>
      <c r="AD234" s="661">
        <f t="shared" si="288"/>
        <v>0.73594132029339854</v>
      </c>
      <c r="AE234" s="662">
        <f t="shared" si="289"/>
        <v>0.99668874172185429</v>
      </c>
      <c r="AF234" s="645">
        <v>326</v>
      </c>
      <c r="AG234" s="659">
        <v>326</v>
      </c>
      <c r="AH234" s="659">
        <v>326</v>
      </c>
      <c r="AI234" s="660">
        <v>270</v>
      </c>
      <c r="AJ234" s="660">
        <v>183</v>
      </c>
      <c r="AK234" s="661">
        <f t="shared" si="290"/>
        <v>0.82822085889570551</v>
      </c>
      <c r="AL234" s="662">
        <f t="shared" si="291"/>
        <v>0.82822085889570551</v>
      </c>
      <c r="AM234" s="645">
        <v>219</v>
      </c>
      <c r="AN234" s="659">
        <v>219</v>
      </c>
      <c r="AO234" s="659">
        <v>219</v>
      </c>
      <c r="AP234" s="660">
        <v>186</v>
      </c>
      <c r="AQ234" s="660">
        <v>127</v>
      </c>
      <c r="AR234" s="661">
        <f t="shared" si="292"/>
        <v>0.84931506849315064</v>
      </c>
      <c r="AS234" s="662">
        <f t="shared" si="293"/>
        <v>0.84931506849315064</v>
      </c>
      <c r="AT234" s="645">
        <v>175</v>
      </c>
      <c r="AU234" s="659">
        <v>174</v>
      </c>
      <c r="AV234" s="659">
        <v>149</v>
      </c>
      <c r="AW234" s="660">
        <v>149</v>
      </c>
      <c r="AX234" s="660">
        <v>127</v>
      </c>
      <c r="AY234" s="661">
        <f t="shared" si="294"/>
        <v>0.85632183908045978</v>
      </c>
      <c r="AZ234" s="662">
        <f t="shared" si="295"/>
        <v>1</v>
      </c>
      <c r="BA234" s="645">
        <v>176</v>
      </c>
      <c r="BB234" s="659">
        <v>176</v>
      </c>
      <c r="BC234" s="659">
        <v>176</v>
      </c>
      <c r="BD234" s="660">
        <v>127</v>
      </c>
      <c r="BE234" s="660">
        <v>92</v>
      </c>
      <c r="BF234" s="661">
        <f t="shared" si="312"/>
        <v>0.72159090909090906</v>
      </c>
      <c r="BG234" s="662">
        <f t="shared" si="313"/>
        <v>0.72159090909090906</v>
      </c>
      <c r="BH234" s="645">
        <v>180</v>
      </c>
      <c r="BI234" s="659">
        <v>180</v>
      </c>
      <c r="BJ234" s="659">
        <v>180</v>
      </c>
      <c r="BK234" s="660">
        <v>133</v>
      </c>
      <c r="BL234" s="660">
        <v>96</v>
      </c>
      <c r="BM234" s="661">
        <f t="shared" si="314"/>
        <v>0.73888888888888893</v>
      </c>
      <c r="BN234" s="662">
        <f t="shared" si="315"/>
        <v>0.73888888888888893</v>
      </c>
      <c r="BO234" s="645">
        <v>118</v>
      </c>
      <c r="BP234" s="659">
        <v>118</v>
      </c>
      <c r="BQ234" s="659">
        <v>118</v>
      </c>
      <c r="BR234" s="660">
        <v>80</v>
      </c>
      <c r="BS234" s="660">
        <v>62</v>
      </c>
      <c r="BT234" s="661">
        <f t="shared" si="316"/>
        <v>0.67796610169491522</v>
      </c>
      <c r="BU234" s="662">
        <f t="shared" si="317"/>
        <v>0.67796610169491522</v>
      </c>
      <c r="BV234" s="645">
        <v>118</v>
      </c>
      <c r="BW234" s="659">
        <v>118</v>
      </c>
      <c r="BX234" s="659">
        <v>118</v>
      </c>
      <c r="BY234" s="660">
        <v>104</v>
      </c>
      <c r="BZ234" s="660">
        <v>75</v>
      </c>
      <c r="CA234" s="661">
        <f t="shared" si="318"/>
        <v>0.88135593220338981</v>
      </c>
      <c r="CB234" s="662">
        <f t="shared" si="319"/>
        <v>0.88135593220338981</v>
      </c>
      <c r="CC234" s="645">
        <v>92</v>
      </c>
      <c r="CD234" s="659">
        <v>92</v>
      </c>
      <c r="CE234" s="659">
        <v>88</v>
      </c>
      <c r="CF234" s="660">
        <v>88</v>
      </c>
      <c r="CG234" s="660">
        <v>67</v>
      </c>
      <c r="CH234" s="661">
        <f t="shared" si="320"/>
        <v>0.95652173913043481</v>
      </c>
      <c r="CI234" s="662">
        <f t="shared" si="321"/>
        <v>1</v>
      </c>
      <c r="CJ234" s="645">
        <v>139</v>
      </c>
      <c r="CK234" s="659">
        <v>139</v>
      </c>
      <c r="CL234" s="659">
        <v>139</v>
      </c>
      <c r="CM234" s="660">
        <v>135</v>
      </c>
      <c r="CN234" s="660">
        <v>98</v>
      </c>
      <c r="CO234" s="661">
        <f t="shared" si="322"/>
        <v>0.97122302158273377</v>
      </c>
      <c r="CP234" s="765">
        <f t="shared" si="323"/>
        <v>0.97122302158273377</v>
      </c>
      <c r="CQ234" s="661">
        <v>0.97122302158273377</v>
      </c>
      <c r="CR234" s="662">
        <v>0.97122302158273377</v>
      </c>
    </row>
    <row r="235" spans="1:16110" s="627" customFormat="1" x14ac:dyDescent="0.2">
      <c r="A235" s="663" t="s">
        <v>585</v>
      </c>
      <c r="B235" s="546" t="s">
        <v>523</v>
      </c>
      <c r="C235" s="625" t="s">
        <v>199</v>
      </c>
      <c r="D235" s="645">
        <v>192</v>
      </c>
      <c r="E235" s="659">
        <v>192</v>
      </c>
      <c r="F235" s="659">
        <v>182</v>
      </c>
      <c r="G235" s="659">
        <v>152</v>
      </c>
      <c r="H235" s="660">
        <v>127</v>
      </c>
      <c r="I235" s="661">
        <f t="shared" si="262"/>
        <v>0.79166666666666663</v>
      </c>
      <c r="J235" s="662">
        <f t="shared" si="263"/>
        <v>0.8351648351648352</v>
      </c>
      <c r="K235" s="645">
        <v>228</v>
      </c>
      <c r="L235" s="659">
        <v>226</v>
      </c>
      <c r="M235" s="659">
        <v>195</v>
      </c>
      <c r="N235" s="659">
        <v>180</v>
      </c>
      <c r="O235" s="660">
        <v>148</v>
      </c>
      <c r="P235" s="661">
        <f t="shared" si="286"/>
        <v>0.79646017699115046</v>
      </c>
      <c r="Q235" s="662">
        <f t="shared" si="287"/>
        <v>0.92307692307692313</v>
      </c>
      <c r="R235" s="645">
        <v>254</v>
      </c>
      <c r="S235" s="659">
        <v>249</v>
      </c>
      <c r="T235" s="659">
        <v>249</v>
      </c>
      <c r="U235" s="659">
        <v>189</v>
      </c>
      <c r="V235" s="660">
        <v>160</v>
      </c>
      <c r="W235" s="661">
        <f t="shared" si="260"/>
        <v>0.75903614457831325</v>
      </c>
      <c r="X235" s="662">
        <f t="shared" si="261"/>
        <v>0.75903614457831325</v>
      </c>
      <c r="Y235" s="645">
        <v>207</v>
      </c>
      <c r="Z235" s="659">
        <v>201</v>
      </c>
      <c r="AA235" s="659">
        <v>162</v>
      </c>
      <c r="AB235" s="659">
        <v>159</v>
      </c>
      <c r="AC235" s="660">
        <v>120</v>
      </c>
      <c r="AD235" s="661">
        <f t="shared" si="288"/>
        <v>0.79104477611940294</v>
      </c>
      <c r="AE235" s="662">
        <f t="shared" si="289"/>
        <v>0.98148148148148151</v>
      </c>
      <c r="AF235" s="645">
        <v>224</v>
      </c>
      <c r="AG235" s="659">
        <v>214</v>
      </c>
      <c r="AH235" s="659">
        <v>161</v>
      </c>
      <c r="AI235" s="659">
        <v>161</v>
      </c>
      <c r="AJ235" s="660">
        <v>123</v>
      </c>
      <c r="AK235" s="661">
        <f t="shared" si="290"/>
        <v>0.75233644859813087</v>
      </c>
      <c r="AL235" s="662">
        <f t="shared" si="291"/>
        <v>1</v>
      </c>
      <c r="AM235" s="645">
        <v>193</v>
      </c>
      <c r="AN235" s="659">
        <v>181</v>
      </c>
      <c r="AO235" s="659">
        <v>178</v>
      </c>
      <c r="AP235" s="659">
        <v>117</v>
      </c>
      <c r="AQ235" s="660">
        <v>109</v>
      </c>
      <c r="AR235" s="661">
        <f t="shared" si="292"/>
        <v>0.64640883977900554</v>
      </c>
      <c r="AS235" s="662">
        <f t="shared" si="293"/>
        <v>0.65730337078651691</v>
      </c>
      <c r="AT235" s="645">
        <v>206</v>
      </c>
      <c r="AU235" s="659">
        <v>193</v>
      </c>
      <c r="AV235" s="659">
        <v>149</v>
      </c>
      <c r="AW235" s="659">
        <v>149</v>
      </c>
      <c r="AX235" s="660">
        <v>133</v>
      </c>
      <c r="AY235" s="661">
        <f t="shared" si="294"/>
        <v>0.772020725388601</v>
      </c>
      <c r="AZ235" s="662">
        <f t="shared" si="295"/>
        <v>1</v>
      </c>
      <c r="BA235" s="645">
        <v>228</v>
      </c>
      <c r="BB235" s="659">
        <v>212</v>
      </c>
      <c r="BC235" s="659">
        <v>172</v>
      </c>
      <c r="BD235" s="659">
        <v>170</v>
      </c>
      <c r="BE235" s="660">
        <v>134</v>
      </c>
      <c r="BF235" s="661">
        <f t="shared" si="312"/>
        <v>0.80188679245283023</v>
      </c>
      <c r="BG235" s="662">
        <f t="shared" si="313"/>
        <v>0.98837209302325579</v>
      </c>
      <c r="BH235" s="645">
        <v>199</v>
      </c>
      <c r="BI235" s="659">
        <v>186</v>
      </c>
      <c r="BJ235" s="659">
        <v>144</v>
      </c>
      <c r="BK235" s="659">
        <v>144</v>
      </c>
      <c r="BL235" s="660">
        <v>106</v>
      </c>
      <c r="BM235" s="661">
        <f t="shared" si="314"/>
        <v>0.77419354838709675</v>
      </c>
      <c r="BN235" s="662">
        <f t="shared" si="315"/>
        <v>1</v>
      </c>
      <c r="BO235" s="645">
        <v>185</v>
      </c>
      <c r="BP235" s="659">
        <v>180</v>
      </c>
      <c r="BQ235" s="659">
        <v>180</v>
      </c>
      <c r="BR235" s="659">
        <v>135</v>
      </c>
      <c r="BS235" s="660">
        <v>104</v>
      </c>
      <c r="BT235" s="661">
        <f t="shared" si="316"/>
        <v>0.75</v>
      </c>
      <c r="BU235" s="662">
        <f t="shared" si="317"/>
        <v>0.75</v>
      </c>
      <c r="BV235" s="645">
        <v>212</v>
      </c>
      <c r="BW235" s="659">
        <v>208</v>
      </c>
      <c r="BX235" s="659">
        <v>203</v>
      </c>
      <c r="BY235" s="659">
        <v>173</v>
      </c>
      <c r="BZ235" s="660">
        <v>140</v>
      </c>
      <c r="CA235" s="661">
        <f t="shared" si="318"/>
        <v>0.83173076923076927</v>
      </c>
      <c r="CB235" s="662">
        <f t="shared" si="319"/>
        <v>0.85221674876847286</v>
      </c>
      <c r="CC235" s="645">
        <v>230</v>
      </c>
      <c r="CD235" s="659">
        <v>219</v>
      </c>
      <c r="CE235" s="659">
        <v>167</v>
      </c>
      <c r="CF235" s="659">
        <v>167</v>
      </c>
      <c r="CG235" s="660">
        <v>114</v>
      </c>
      <c r="CH235" s="661">
        <f t="shared" si="320"/>
        <v>0.76255707762557079</v>
      </c>
      <c r="CI235" s="662">
        <f t="shared" si="321"/>
        <v>1</v>
      </c>
      <c r="CJ235" s="645">
        <v>166</v>
      </c>
      <c r="CK235" s="659">
        <v>164</v>
      </c>
      <c r="CL235" s="659">
        <v>164</v>
      </c>
      <c r="CM235" s="659">
        <v>164</v>
      </c>
      <c r="CN235" s="660">
        <v>118</v>
      </c>
      <c r="CO235" s="661">
        <f t="shared" si="322"/>
        <v>1</v>
      </c>
      <c r="CP235" s="765">
        <f t="shared" si="323"/>
        <v>1</v>
      </c>
      <c r="CQ235" s="661">
        <v>1</v>
      </c>
      <c r="CR235" s="662">
        <v>1</v>
      </c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  <c r="IW235" s="43"/>
      <c r="IX235" s="43"/>
      <c r="IY235" s="43"/>
      <c r="IZ235" s="43"/>
      <c r="JA235" s="43"/>
      <c r="JB235" s="43"/>
      <c r="JC235" s="43"/>
      <c r="JD235" s="43"/>
      <c r="JE235" s="43"/>
      <c r="JF235" s="43"/>
      <c r="JG235" s="43"/>
      <c r="JH235" s="43"/>
      <c r="JI235" s="43"/>
      <c r="JJ235" s="43"/>
      <c r="JK235" s="43"/>
      <c r="JL235" s="43"/>
      <c r="JM235" s="43"/>
      <c r="JN235" s="43"/>
      <c r="JO235" s="43"/>
      <c r="JP235" s="43"/>
      <c r="JQ235" s="43"/>
      <c r="JR235" s="43"/>
      <c r="JS235" s="43"/>
      <c r="JT235" s="43"/>
      <c r="JU235" s="43"/>
      <c r="JV235" s="43"/>
      <c r="JW235" s="43"/>
      <c r="JX235" s="43"/>
      <c r="JY235" s="43"/>
      <c r="JZ235" s="43"/>
      <c r="KA235" s="43"/>
      <c r="KB235" s="43"/>
      <c r="KC235" s="43"/>
      <c r="KD235" s="43"/>
      <c r="KE235" s="43"/>
      <c r="KF235" s="43"/>
      <c r="KG235" s="43"/>
      <c r="KH235" s="43"/>
      <c r="KI235" s="43"/>
      <c r="KJ235" s="43"/>
      <c r="KK235" s="43"/>
      <c r="KL235" s="43"/>
      <c r="KM235" s="43"/>
      <c r="KN235" s="43"/>
      <c r="KO235" s="43"/>
      <c r="KP235" s="43"/>
      <c r="KQ235" s="43"/>
      <c r="KR235" s="43"/>
      <c r="KS235" s="43"/>
      <c r="KT235" s="43"/>
      <c r="KU235" s="43"/>
      <c r="KV235" s="43"/>
      <c r="KW235" s="43"/>
      <c r="KX235" s="43"/>
      <c r="KY235" s="43"/>
      <c r="KZ235" s="43"/>
      <c r="LA235" s="43"/>
      <c r="LB235" s="43"/>
      <c r="LC235" s="43"/>
      <c r="LD235" s="43"/>
      <c r="LE235" s="43"/>
      <c r="LF235" s="43"/>
      <c r="LG235" s="43"/>
      <c r="LH235" s="43"/>
      <c r="LI235" s="43"/>
      <c r="LJ235" s="43"/>
      <c r="LK235" s="43"/>
      <c r="LL235" s="43"/>
      <c r="LM235" s="43"/>
      <c r="LN235" s="43"/>
      <c r="LO235" s="43"/>
      <c r="LP235" s="43"/>
      <c r="LQ235" s="43"/>
      <c r="LR235" s="43"/>
      <c r="LS235" s="43"/>
      <c r="LT235" s="43"/>
      <c r="LU235" s="43"/>
      <c r="LV235" s="43"/>
      <c r="LW235" s="43"/>
      <c r="LX235" s="43"/>
      <c r="LY235" s="43"/>
      <c r="LZ235" s="43"/>
      <c r="MA235" s="43"/>
      <c r="MB235" s="43"/>
      <c r="MC235" s="43"/>
      <c r="MD235" s="43"/>
      <c r="ME235" s="43"/>
      <c r="MF235" s="43"/>
      <c r="MG235" s="43"/>
      <c r="MH235" s="43"/>
      <c r="MI235" s="43"/>
      <c r="MJ235" s="43"/>
      <c r="MK235" s="43"/>
      <c r="ML235" s="43"/>
      <c r="MM235" s="43"/>
      <c r="MN235" s="43"/>
      <c r="MO235" s="43"/>
      <c r="MP235" s="43"/>
      <c r="MQ235" s="43"/>
      <c r="MR235" s="43"/>
      <c r="MS235" s="43"/>
      <c r="MT235" s="43"/>
      <c r="MU235" s="43"/>
      <c r="MV235" s="43"/>
      <c r="MW235" s="43"/>
      <c r="MX235" s="43"/>
      <c r="MY235" s="43"/>
      <c r="MZ235" s="43"/>
      <c r="NA235" s="43"/>
      <c r="NB235" s="43"/>
      <c r="NC235" s="43"/>
      <c r="ND235" s="43"/>
      <c r="NE235" s="43"/>
      <c r="NF235" s="43"/>
      <c r="NG235" s="43"/>
      <c r="NH235" s="43"/>
      <c r="NI235" s="43"/>
      <c r="NJ235" s="43"/>
      <c r="NK235" s="43"/>
      <c r="NL235" s="43"/>
      <c r="NM235" s="43"/>
      <c r="NN235" s="43"/>
      <c r="NO235" s="43"/>
      <c r="NP235" s="43"/>
      <c r="NQ235" s="43"/>
      <c r="NR235" s="43"/>
      <c r="NS235" s="43"/>
      <c r="NT235" s="43"/>
      <c r="NU235" s="43"/>
      <c r="NV235" s="43"/>
      <c r="NW235" s="43"/>
      <c r="NX235" s="43"/>
      <c r="NY235" s="43"/>
      <c r="NZ235" s="43"/>
      <c r="OA235" s="43"/>
      <c r="OB235" s="43"/>
      <c r="OC235" s="43"/>
      <c r="OD235" s="43"/>
      <c r="OE235" s="43"/>
      <c r="OF235" s="43"/>
      <c r="OG235" s="43"/>
      <c r="OH235" s="43"/>
      <c r="OI235" s="43"/>
      <c r="OJ235" s="43"/>
      <c r="OK235" s="43"/>
      <c r="OL235" s="43"/>
      <c r="OM235" s="43"/>
      <c r="ON235" s="43"/>
      <c r="OO235" s="43"/>
      <c r="OP235" s="43"/>
      <c r="OQ235" s="43"/>
      <c r="OR235" s="43"/>
      <c r="OS235" s="43"/>
      <c r="OT235" s="43"/>
      <c r="OU235" s="43"/>
      <c r="OV235" s="43"/>
      <c r="OW235" s="43"/>
      <c r="OX235" s="43"/>
      <c r="OY235" s="43"/>
      <c r="OZ235" s="43"/>
      <c r="PA235" s="43"/>
      <c r="PB235" s="43"/>
      <c r="PC235" s="43"/>
      <c r="PD235" s="43"/>
      <c r="PE235" s="43"/>
      <c r="PF235" s="43"/>
      <c r="PG235" s="43"/>
      <c r="PH235" s="43"/>
      <c r="PI235" s="43"/>
      <c r="PJ235" s="43"/>
      <c r="PK235" s="43"/>
      <c r="PL235" s="43"/>
      <c r="PM235" s="43"/>
      <c r="PN235" s="43"/>
      <c r="PO235" s="43"/>
      <c r="PP235" s="43"/>
      <c r="PQ235" s="43"/>
      <c r="PR235" s="43"/>
      <c r="PS235" s="43"/>
      <c r="PT235" s="43"/>
      <c r="PU235" s="43"/>
      <c r="PV235" s="43"/>
      <c r="PW235" s="43"/>
      <c r="PX235" s="43"/>
      <c r="PY235" s="43"/>
      <c r="PZ235" s="43"/>
      <c r="QA235" s="43"/>
      <c r="QB235" s="43"/>
      <c r="QC235" s="43"/>
      <c r="QD235" s="43"/>
      <c r="QE235" s="43"/>
      <c r="QF235" s="43"/>
      <c r="QG235" s="43"/>
      <c r="QH235" s="43"/>
      <c r="QI235" s="43"/>
      <c r="QJ235" s="43"/>
      <c r="QK235" s="43"/>
      <c r="QL235" s="43"/>
      <c r="QM235" s="43"/>
      <c r="QN235" s="43"/>
      <c r="QO235" s="43"/>
      <c r="QP235" s="43"/>
      <c r="QQ235" s="43"/>
      <c r="QR235" s="43"/>
      <c r="QS235" s="43"/>
      <c r="QT235" s="43"/>
      <c r="QU235" s="43"/>
      <c r="QV235" s="43"/>
      <c r="QW235" s="43"/>
      <c r="QX235" s="43"/>
      <c r="QY235" s="43"/>
      <c r="QZ235" s="43"/>
      <c r="RA235" s="43"/>
      <c r="RB235" s="43"/>
      <c r="RC235" s="43"/>
      <c r="RD235" s="43"/>
      <c r="RE235" s="43"/>
      <c r="RF235" s="43"/>
      <c r="RG235" s="43"/>
      <c r="RH235" s="43"/>
      <c r="RI235" s="43"/>
      <c r="RJ235" s="43"/>
      <c r="RK235" s="43"/>
      <c r="RL235" s="43"/>
      <c r="RM235" s="43"/>
      <c r="RN235" s="43"/>
      <c r="RO235" s="43"/>
      <c r="RP235" s="43"/>
      <c r="RQ235" s="43"/>
      <c r="RR235" s="43"/>
      <c r="RS235" s="43"/>
      <c r="RT235" s="43"/>
      <c r="RU235" s="43"/>
      <c r="RV235" s="43"/>
      <c r="RW235" s="43"/>
      <c r="RX235" s="43"/>
      <c r="RY235" s="43"/>
      <c r="RZ235" s="43"/>
      <c r="SA235" s="43"/>
      <c r="SB235" s="43"/>
      <c r="SC235" s="43"/>
      <c r="SD235" s="43"/>
      <c r="SE235" s="43"/>
      <c r="SF235" s="43"/>
      <c r="SG235" s="43"/>
      <c r="SH235" s="43"/>
      <c r="SI235" s="43"/>
      <c r="SJ235" s="43"/>
      <c r="SK235" s="43"/>
      <c r="SL235" s="43"/>
      <c r="SM235" s="43"/>
      <c r="SN235" s="43"/>
      <c r="SO235" s="43"/>
      <c r="SP235" s="43"/>
      <c r="SQ235" s="43"/>
      <c r="SR235" s="43"/>
      <c r="SS235" s="43"/>
      <c r="ST235" s="43"/>
      <c r="SU235" s="43"/>
      <c r="SV235" s="43"/>
      <c r="SW235" s="43"/>
      <c r="SX235" s="43"/>
      <c r="SY235" s="43"/>
      <c r="SZ235" s="43"/>
      <c r="TA235" s="43"/>
      <c r="TB235" s="43"/>
      <c r="TC235" s="43"/>
      <c r="TD235" s="43"/>
      <c r="TE235" s="43"/>
      <c r="TF235" s="43"/>
      <c r="TG235" s="43"/>
      <c r="TH235" s="43"/>
      <c r="TI235" s="43"/>
      <c r="TJ235" s="43"/>
      <c r="TK235" s="43"/>
      <c r="TL235" s="43"/>
      <c r="TM235" s="43"/>
      <c r="TN235" s="43"/>
      <c r="TO235" s="43"/>
      <c r="TP235" s="43"/>
      <c r="TQ235" s="43"/>
      <c r="TR235" s="43"/>
      <c r="TS235" s="43"/>
      <c r="TT235" s="43"/>
      <c r="TU235" s="43"/>
      <c r="TV235" s="43"/>
      <c r="TW235" s="43"/>
      <c r="TX235" s="43"/>
      <c r="TY235" s="43"/>
      <c r="TZ235" s="43"/>
      <c r="UA235" s="43"/>
      <c r="UB235" s="43"/>
      <c r="UC235" s="43"/>
      <c r="UD235" s="43"/>
      <c r="UE235" s="43"/>
      <c r="UF235" s="43"/>
      <c r="UG235" s="43"/>
      <c r="UH235" s="43"/>
      <c r="UI235" s="43"/>
      <c r="UJ235" s="43"/>
      <c r="UK235" s="43"/>
      <c r="UL235" s="43"/>
      <c r="UM235" s="43"/>
      <c r="UN235" s="43"/>
      <c r="UO235" s="43"/>
      <c r="UP235" s="43"/>
      <c r="UQ235" s="43"/>
      <c r="UR235" s="43"/>
      <c r="US235" s="43"/>
      <c r="UT235" s="43"/>
      <c r="UU235" s="43"/>
      <c r="UV235" s="43"/>
      <c r="UW235" s="43"/>
      <c r="UX235" s="43"/>
      <c r="UY235" s="43"/>
      <c r="UZ235" s="43"/>
      <c r="VA235" s="43"/>
      <c r="VB235" s="43"/>
      <c r="VC235" s="43"/>
      <c r="VD235" s="43"/>
      <c r="VE235" s="43"/>
      <c r="VF235" s="43"/>
      <c r="VG235" s="43"/>
      <c r="VH235" s="43"/>
      <c r="VI235" s="43"/>
      <c r="VJ235" s="43"/>
      <c r="VK235" s="43"/>
      <c r="VL235" s="43"/>
      <c r="VM235" s="43"/>
      <c r="VN235" s="43"/>
      <c r="VO235" s="43"/>
      <c r="VP235" s="43"/>
      <c r="VQ235" s="43"/>
      <c r="VR235" s="43"/>
      <c r="VS235" s="43"/>
      <c r="VT235" s="43"/>
      <c r="VU235" s="43"/>
      <c r="VV235" s="43"/>
      <c r="VW235" s="43"/>
      <c r="VX235" s="43"/>
      <c r="VY235" s="43"/>
      <c r="VZ235" s="43"/>
      <c r="WA235" s="43"/>
      <c r="WB235" s="43"/>
      <c r="WC235" s="43"/>
      <c r="WD235" s="43"/>
      <c r="WE235" s="43"/>
      <c r="WF235" s="43"/>
      <c r="WG235" s="43"/>
      <c r="WH235" s="43"/>
      <c r="WI235" s="43"/>
      <c r="WJ235" s="43"/>
      <c r="WK235" s="43"/>
      <c r="WL235" s="43"/>
      <c r="WM235" s="43"/>
      <c r="WN235" s="43"/>
      <c r="WO235" s="43"/>
      <c r="WP235" s="43"/>
      <c r="WQ235" s="43"/>
      <c r="WR235" s="43"/>
      <c r="WS235" s="43"/>
      <c r="WT235" s="43"/>
      <c r="WU235" s="43"/>
      <c r="WV235" s="43"/>
      <c r="WW235" s="43"/>
      <c r="WX235" s="43"/>
      <c r="WY235" s="43"/>
      <c r="WZ235" s="43"/>
      <c r="XA235" s="43"/>
      <c r="XB235" s="43"/>
      <c r="XC235" s="43"/>
      <c r="XD235" s="43"/>
      <c r="XE235" s="43"/>
      <c r="XF235" s="43"/>
      <c r="XG235" s="43"/>
      <c r="XH235" s="43"/>
      <c r="XI235" s="43"/>
      <c r="XJ235" s="43"/>
      <c r="XK235" s="43"/>
      <c r="XL235" s="43"/>
      <c r="XM235" s="43"/>
      <c r="XN235" s="43"/>
      <c r="XO235" s="43"/>
      <c r="XP235" s="43"/>
      <c r="XQ235" s="43"/>
      <c r="XR235" s="43"/>
      <c r="XS235" s="43"/>
      <c r="XT235" s="43"/>
      <c r="XU235" s="43"/>
      <c r="XV235" s="43"/>
      <c r="XW235" s="43"/>
      <c r="XX235" s="43"/>
      <c r="XY235" s="43"/>
      <c r="XZ235" s="43"/>
      <c r="YA235" s="43"/>
      <c r="YB235" s="43"/>
      <c r="YC235" s="43"/>
      <c r="YD235" s="43"/>
      <c r="YE235" s="43"/>
      <c r="YF235" s="43"/>
      <c r="YG235" s="43"/>
      <c r="YH235" s="43"/>
      <c r="YI235" s="43"/>
      <c r="YJ235" s="43"/>
      <c r="YK235" s="43"/>
      <c r="YL235" s="43"/>
      <c r="YM235" s="43"/>
      <c r="YN235" s="43"/>
      <c r="YO235" s="43"/>
      <c r="YP235" s="43"/>
      <c r="YQ235" s="43"/>
      <c r="YR235" s="43"/>
      <c r="YS235" s="43"/>
      <c r="YT235" s="43"/>
      <c r="YU235" s="43"/>
      <c r="YV235" s="43"/>
      <c r="YW235" s="43"/>
      <c r="YX235" s="43"/>
      <c r="YY235" s="43"/>
      <c r="YZ235" s="43"/>
      <c r="ZA235" s="43"/>
      <c r="ZB235" s="43"/>
      <c r="ZC235" s="43"/>
      <c r="ZD235" s="43"/>
      <c r="ZE235" s="43"/>
      <c r="ZF235" s="43"/>
      <c r="ZG235" s="43"/>
      <c r="ZH235" s="43"/>
      <c r="ZI235" s="43"/>
      <c r="ZJ235" s="43"/>
      <c r="ZK235" s="43"/>
      <c r="ZL235" s="43"/>
      <c r="ZM235" s="43"/>
      <c r="ZN235" s="43"/>
      <c r="ZO235" s="43"/>
      <c r="ZP235" s="43"/>
      <c r="ZQ235" s="43"/>
      <c r="ZR235" s="43"/>
      <c r="ZS235" s="43"/>
      <c r="ZT235" s="43"/>
      <c r="ZU235" s="43"/>
      <c r="ZV235" s="43"/>
      <c r="ZW235" s="43"/>
      <c r="ZX235" s="43"/>
      <c r="ZY235" s="43"/>
      <c r="ZZ235" s="43"/>
      <c r="AAA235" s="43"/>
      <c r="AAB235" s="43"/>
      <c r="AAC235" s="43"/>
      <c r="AAD235" s="43"/>
      <c r="AAE235" s="43"/>
      <c r="AAF235" s="43"/>
      <c r="AAG235" s="43"/>
      <c r="AAH235" s="43"/>
      <c r="AAI235" s="43"/>
      <c r="AAJ235" s="43"/>
      <c r="AAK235" s="43"/>
      <c r="AAL235" s="43"/>
      <c r="AAM235" s="43"/>
      <c r="AAN235" s="43"/>
      <c r="AAO235" s="43"/>
      <c r="AAP235" s="43"/>
      <c r="AAQ235" s="43"/>
      <c r="AAR235" s="43"/>
      <c r="AAS235" s="43"/>
      <c r="AAT235" s="43"/>
      <c r="AAU235" s="43"/>
      <c r="AAV235" s="43"/>
      <c r="AAW235" s="43"/>
      <c r="AAX235" s="43"/>
      <c r="AAY235" s="43"/>
      <c r="AAZ235" s="43"/>
      <c r="ABA235" s="43"/>
      <c r="ABB235" s="43"/>
      <c r="ABC235" s="43"/>
      <c r="ABD235" s="43"/>
      <c r="ABE235" s="43"/>
      <c r="ABF235" s="43"/>
      <c r="ABG235" s="43"/>
      <c r="ABH235" s="43"/>
      <c r="ABI235" s="43"/>
      <c r="ABJ235" s="43"/>
      <c r="ABK235" s="43"/>
      <c r="ABL235" s="43"/>
      <c r="ABM235" s="43"/>
      <c r="ABN235" s="43"/>
      <c r="ABO235" s="43"/>
      <c r="ABP235" s="43"/>
      <c r="ABQ235" s="43"/>
      <c r="ABR235" s="43"/>
      <c r="ABS235" s="43"/>
      <c r="ABT235" s="43"/>
      <c r="ABU235" s="43"/>
      <c r="ABV235" s="43"/>
      <c r="ABW235" s="43"/>
      <c r="ABX235" s="43"/>
      <c r="ABY235" s="43"/>
      <c r="ABZ235" s="43"/>
      <c r="ACA235" s="43"/>
      <c r="ACB235" s="43"/>
      <c r="ACC235" s="43"/>
      <c r="ACD235" s="43"/>
      <c r="ACE235" s="43"/>
      <c r="ACF235" s="43"/>
      <c r="ACG235" s="43"/>
      <c r="ACH235" s="43"/>
      <c r="ACI235" s="43"/>
      <c r="ACJ235" s="43"/>
      <c r="ACK235" s="43"/>
      <c r="ACL235" s="43"/>
      <c r="ACM235" s="43"/>
      <c r="ACN235" s="43"/>
      <c r="ACO235" s="43"/>
      <c r="ACP235" s="43"/>
      <c r="ACQ235" s="43"/>
      <c r="ACR235" s="43"/>
      <c r="ACS235" s="43"/>
      <c r="ACT235" s="43"/>
      <c r="ACU235" s="43"/>
      <c r="ACV235" s="43"/>
      <c r="ACW235" s="43"/>
      <c r="ACX235" s="43"/>
      <c r="ACY235" s="43"/>
      <c r="ACZ235" s="43"/>
      <c r="ADA235" s="43"/>
      <c r="ADB235" s="43"/>
      <c r="ADC235" s="43"/>
      <c r="ADD235" s="43"/>
      <c r="ADE235" s="43"/>
      <c r="ADF235" s="43"/>
      <c r="ADG235" s="43"/>
      <c r="ADH235" s="43"/>
      <c r="ADI235" s="43"/>
      <c r="ADJ235" s="43"/>
      <c r="ADK235" s="43"/>
      <c r="ADL235" s="43"/>
      <c r="ADM235" s="43"/>
      <c r="ADN235" s="43"/>
      <c r="ADO235" s="43"/>
      <c r="ADP235" s="43"/>
      <c r="ADQ235" s="43"/>
      <c r="ADR235" s="43"/>
      <c r="ADS235" s="43"/>
      <c r="ADT235" s="43"/>
      <c r="ADU235" s="43"/>
      <c r="ADV235" s="43"/>
      <c r="ADW235" s="43"/>
      <c r="ADX235" s="43"/>
      <c r="ADY235" s="43"/>
      <c r="ADZ235" s="43"/>
      <c r="AEA235" s="43"/>
      <c r="AEB235" s="43"/>
      <c r="AEC235" s="43"/>
      <c r="AED235" s="43"/>
      <c r="AEE235" s="43"/>
      <c r="AEF235" s="43"/>
      <c r="AEG235" s="43"/>
      <c r="AEH235" s="43"/>
      <c r="AEI235" s="43"/>
      <c r="AEJ235" s="43"/>
      <c r="AEK235" s="43"/>
      <c r="AEL235" s="43"/>
      <c r="AEM235" s="43"/>
      <c r="AEN235" s="43"/>
      <c r="AEO235" s="43"/>
      <c r="AEP235" s="43"/>
      <c r="AEQ235" s="43"/>
      <c r="AER235" s="43"/>
      <c r="AES235" s="43"/>
      <c r="AET235" s="43"/>
      <c r="AEU235" s="43"/>
      <c r="AEV235" s="43"/>
      <c r="AEW235" s="43"/>
      <c r="AEX235" s="43"/>
      <c r="AEY235" s="43"/>
      <c r="AEZ235" s="43"/>
      <c r="AFA235" s="43"/>
      <c r="AFB235" s="43"/>
      <c r="AFC235" s="43"/>
      <c r="AFD235" s="43"/>
      <c r="AFE235" s="43"/>
      <c r="AFF235" s="43"/>
      <c r="AFG235" s="43"/>
      <c r="AFH235" s="43"/>
      <c r="AFI235" s="43"/>
      <c r="AFJ235" s="43"/>
      <c r="AFK235" s="43"/>
      <c r="AFL235" s="43"/>
      <c r="AFM235" s="43"/>
      <c r="AFN235" s="43"/>
      <c r="AFO235" s="43"/>
      <c r="AFP235" s="43"/>
      <c r="AFQ235" s="43"/>
      <c r="AFR235" s="43"/>
      <c r="AFS235" s="43"/>
      <c r="AFT235" s="43"/>
      <c r="AFU235" s="43"/>
      <c r="AFV235" s="43"/>
      <c r="AFW235" s="43"/>
      <c r="AFX235" s="43"/>
      <c r="AFY235" s="43"/>
      <c r="AFZ235" s="43"/>
      <c r="AGA235" s="43"/>
      <c r="AGB235" s="43"/>
      <c r="AGC235" s="43"/>
      <c r="AGD235" s="43"/>
      <c r="AGE235" s="43"/>
      <c r="AGF235" s="43"/>
      <c r="AGG235" s="43"/>
      <c r="AGH235" s="43"/>
      <c r="AGI235" s="43"/>
      <c r="AGJ235" s="43"/>
      <c r="AGK235" s="43"/>
      <c r="AGL235" s="43"/>
      <c r="AGM235" s="43"/>
      <c r="AGN235" s="43"/>
      <c r="AGO235" s="43"/>
      <c r="AGP235" s="43"/>
      <c r="AGQ235" s="43"/>
      <c r="AGR235" s="43"/>
      <c r="AGS235" s="43"/>
      <c r="AGT235" s="43"/>
      <c r="AGU235" s="43"/>
      <c r="AGV235" s="43"/>
      <c r="AGW235" s="43"/>
      <c r="AGX235" s="43"/>
      <c r="AGY235" s="43"/>
      <c r="AGZ235" s="43"/>
      <c r="AHA235" s="43"/>
      <c r="AHB235" s="43"/>
      <c r="AHC235" s="43"/>
      <c r="AHD235" s="43"/>
      <c r="AHE235" s="43"/>
      <c r="AHF235" s="43"/>
      <c r="AHG235" s="43"/>
      <c r="AHH235" s="43"/>
      <c r="AHI235" s="43"/>
      <c r="AHJ235" s="43"/>
      <c r="AHK235" s="43"/>
      <c r="AHL235" s="43"/>
      <c r="AHM235" s="43"/>
      <c r="AHN235" s="43"/>
      <c r="AHO235" s="43"/>
      <c r="AHP235" s="43"/>
      <c r="AHQ235" s="43"/>
      <c r="AHR235" s="43"/>
      <c r="AHS235" s="43"/>
      <c r="AHT235" s="43"/>
      <c r="AHU235" s="43"/>
      <c r="AHV235" s="43"/>
      <c r="AHW235" s="43"/>
      <c r="AHX235" s="43"/>
      <c r="AHY235" s="43"/>
      <c r="AHZ235" s="43"/>
      <c r="AIA235" s="43"/>
      <c r="AIB235" s="43"/>
      <c r="AIC235" s="43"/>
      <c r="AID235" s="43"/>
      <c r="AIE235" s="43"/>
      <c r="AIF235" s="43"/>
      <c r="AIG235" s="43"/>
      <c r="AIH235" s="43"/>
      <c r="AII235" s="43"/>
      <c r="AIJ235" s="43"/>
      <c r="AIK235" s="43"/>
      <c r="AIL235" s="43"/>
      <c r="AIM235" s="43"/>
      <c r="AIN235" s="43"/>
      <c r="AIO235" s="43"/>
      <c r="AIP235" s="43"/>
      <c r="AIQ235" s="43"/>
      <c r="AIR235" s="43"/>
      <c r="AIS235" s="43"/>
      <c r="AIT235" s="43"/>
      <c r="AIU235" s="43"/>
      <c r="AIV235" s="43"/>
      <c r="AIW235" s="43"/>
      <c r="AIX235" s="43"/>
      <c r="AIY235" s="43"/>
      <c r="AIZ235" s="43"/>
      <c r="AJA235" s="43"/>
      <c r="AJB235" s="43"/>
      <c r="AJC235" s="43"/>
      <c r="AJD235" s="43"/>
      <c r="AJE235" s="43"/>
      <c r="AJF235" s="43"/>
      <c r="AJG235" s="43"/>
      <c r="AJH235" s="43"/>
      <c r="AJI235" s="43"/>
      <c r="AJJ235" s="43"/>
      <c r="AJK235" s="43"/>
      <c r="AJL235" s="43"/>
      <c r="AJM235" s="43"/>
      <c r="AJN235" s="43"/>
      <c r="AJO235" s="43"/>
      <c r="AJP235" s="43"/>
      <c r="AJQ235" s="43"/>
      <c r="AJR235" s="43"/>
      <c r="AJS235" s="43"/>
      <c r="AJT235" s="43"/>
      <c r="AJU235" s="43"/>
      <c r="AJV235" s="43"/>
      <c r="AJW235" s="43"/>
      <c r="AJX235" s="43"/>
      <c r="AJY235" s="43"/>
      <c r="AJZ235" s="43"/>
      <c r="AKA235" s="43"/>
      <c r="AKB235" s="43"/>
      <c r="AKC235" s="43"/>
      <c r="AKD235" s="43"/>
      <c r="AKE235" s="43"/>
      <c r="AKF235" s="43"/>
      <c r="AKG235" s="43"/>
      <c r="AKH235" s="43"/>
      <c r="AKI235" s="43"/>
      <c r="AKJ235" s="43"/>
      <c r="AKK235" s="43"/>
      <c r="AKL235" s="43"/>
      <c r="AKM235" s="43"/>
      <c r="AKN235" s="43"/>
      <c r="AKO235" s="43"/>
      <c r="AKP235" s="43"/>
      <c r="AKQ235" s="43"/>
      <c r="AKR235" s="43"/>
      <c r="AKS235" s="43"/>
      <c r="AKT235" s="43"/>
      <c r="AKU235" s="43"/>
      <c r="AKV235" s="43"/>
      <c r="AKW235" s="43"/>
      <c r="AKX235" s="43"/>
      <c r="AKY235" s="43"/>
      <c r="AKZ235" s="43"/>
      <c r="ALA235" s="43"/>
      <c r="ALB235" s="43"/>
      <c r="ALC235" s="43"/>
      <c r="ALD235" s="43"/>
      <c r="ALE235" s="43"/>
      <c r="ALF235" s="43"/>
      <c r="ALG235" s="43"/>
      <c r="ALH235" s="43"/>
      <c r="ALI235" s="43"/>
      <c r="ALJ235" s="43"/>
      <c r="ALK235" s="43"/>
      <c r="ALL235" s="43"/>
      <c r="ALM235" s="43"/>
      <c r="ALN235" s="43"/>
      <c r="ALO235" s="43"/>
      <c r="ALP235" s="43"/>
      <c r="ALQ235" s="43"/>
      <c r="ALR235" s="43"/>
      <c r="ALS235" s="43"/>
      <c r="ALT235" s="43"/>
      <c r="ALU235" s="43"/>
      <c r="ALV235" s="43"/>
      <c r="ALW235" s="43"/>
      <c r="ALX235" s="43"/>
      <c r="ALY235" s="43"/>
      <c r="ALZ235" s="43"/>
      <c r="AMA235" s="43"/>
      <c r="AMB235" s="43"/>
      <c r="AMC235" s="43"/>
      <c r="AMD235" s="43"/>
      <c r="AME235" s="43"/>
      <c r="AMF235" s="43"/>
      <c r="AMG235" s="43"/>
      <c r="AMH235" s="43"/>
      <c r="AMI235" s="43"/>
      <c r="AMJ235" s="43"/>
      <c r="AMK235" s="43"/>
      <c r="AML235" s="43"/>
      <c r="AMM235" s="43"/>
      <c r="AMN235" s="43"/>
      <c r="AMO235" s="43"/>
      <c r="AMP235" s="43"/>
      <c r="AMQ235" s="43"/>
      <c r="AMR235" s="43"/>
      <c r="AMS235" s="43"/>
      <c r="AMT235" s="43"/>
      <c r="AMU235" s="43"/>
      <c r="AMV235" s="43"/>
      <c r="AMW235" s="43"/>
      <c r="AMX235" s="43"/>
      <c r="AMY235" s="43"/>
      <c r="AMZ235" s="43"/>
      <c r="ANA235" s="43"/>
      <c r="ANB235" s="43"/>
      <c r="ANC235" s="43"/>
      <c r="AND235" s="43"/>
      <c r="ANE235" s="43"/>
      <c r="ANF235" s="43"/>
      <c r="ANG235" s="43"/>
      <c r="ANH235" s="43"/>
      <c r="ANI235" s="43"/>
      <c r="ANJ235" s="43"/>
      <c r="ANK235" s="43"/>
      <c r="ANL235" s="43"/>
      <c r="ANM235" s="43"/>
      <c r="ANN235" s="43"/>
      <c r="ANO235" s="43"/>
      <c r="ANP235" s="43"/>
      <c r="ANQ235" s="43"/>
      <c r="ANR235" s="43"/>
      <c r="ANS235" s="43"/>
      <c r="ANT235" s="43"/>
      <c r="ANU235" s="43"/>
      <c r="ANV235" s="43"/>
      <c r="ANW235" s="43"/>
      <c r="ANX235" s="43"/>
      <c r="ANY235" s="43"/>
      <c r="ANZ235" s="43"/>
      <c r="AOA235" s="43"/>
      <c r="AOB235" s="43"/>
      <c r="AOC235" s="43"/>
      <c r="AOD235" s="43"/>
      <c r="AOE235" s="43"/>
      <c r="AOF235" s="43"/>
      <c r="AOG235" s="43"/>
      <c r="AOH235" s="43"/>
      <c r="AOI235" s="43"/>
      <c r="AOJ235" s="43"/>
      <c r="AOK235" s="43"/>
      <c r="AOL235" s="43"/>
      <c r="AOM235" s="43"/>
      <c r="AON235" s="43"/>
      <c r="AOO235" s="43"/>
      <c r="AOP235" s="43"/>
      <c r="AOQ235" s="43"/>
      <c r="AOR235" s="43"/>
      <c r="AOS235" s="43"/>
      <c r="AOT235" s="43"/>
      <c r="AOU235" s="43"/>
      <c r="AOV235" s="43"/>
      <c r="AOW235" s="43"/>
      <c r="AOX235" s="43"/>
      <c r="AOY235" s="43"/>
      <c r="AOZ235" s="43"/>
      <c r="APA235" s="43"/>
      <c r="APB235" s="43"/>
      <c r="APC235" s="43"/>
      <c r="APD235" s="43"/>
      <c r="APE235" s="43"/>
      <c r="APF235" s="43"/>
      <c r="APG235" s="43"/>
      <c r="APH235" s="43"/>
      <c r="API235" s="43"/>
      <c r="APJ235" s="43"/>
      <c r="APK235" s="43"/>
      <c r="APL235" s="43"/>
      <c r="APM235" s="43"/>
      <c r="APN235" s="43"/>
      <c r="APO235" s="43"/>
      <c r="APP235" s="43"/>
      <c r="APQ235" s="43"/>
      <c r="APR235" s="43"/>
      <c r="APS235" s="43"/>
      <c r="APT235" s="43"/>
      <c r="APU235" s="43"/>
      <c r="APV235" s="43"/>
      <c r="APW235" s="43"/>
      <c r="APX235" s="43"/>
      <c r="APY235" s="43"/>
      <c r="APZ235" s="43"/>
      <c r="AQA235" s="43"/>
      <c r="AQB235" s="43"/>
      <c r="AQC235" s="43"/>
      <c r="AQD235" s="43"/>
      <c r="AQE235" s="43"/>
      <c r="AQF235" s="43"/>
      <c r="AQG235" s="43"/>
      <c r="AQH235" s="43"/>
      <c r="AQI235" s="43"/>
      <c r="AQJ235" s="43"/>
      <c r="AQK235" s="43"/>
      <c r="AQL235" s="43"/>
      <c r="AQM235" s="43"/>
      <c r="AQN235" s="43"/>
      <c r="AQO235" s="43"/>
      <c r="AQP235" s="43"/>
      <c r="AQQ235" s="43"/>
      <c r="AQR235" s="43"/>
      <c r="AQS235" s="43"/>
      <c r="AQT235" s="43"/>
      <c r="AQU235" s="43"/>
      <c r="AQV235" s="43"/>
      <c r="AQW235" s="43"/>
      <c r="AQX235" s="43"/>
      <c r="AQY235" s="43"/>
      <c r="AQZ235" s="43"/>
      <c r="ARA235" s="43"/>
      <c r="ARB235" s="43"/>
      <c r="ARC235" s="43"/>
      <c r="ARD235" s="43"/>
      <c r="ARE235" s="43"/>
      <c r="ARF235" s="43"/>
      <c r="ARG235" s="43"/>
      <c r="ARH235" s="43"/>
      <c r="ARI235" s="43"/>
      <c r="ARJ235" s="43"/>
      <c r="ARK235" s="43"/>
      <c r="ARL235" s="43"/>
      <c r="ARM235" s="43"/>
      <c r="ARN235" s="43"/>
      <c r="ARO235" s="43"/>
      <c r="ARP235" s="43"/>
      <c r="ARQ235" s="43"/>
      <c r="ARR235" s="43"/>
      <c r="ARS235" s="43"/>
      <c r="ART235" s="43"/>
      <c r="ARU235" s="43"/>
      <c r="ARV235" s="43"/>
      <c r="ARW235" s="43"/>
      <c r="ARX235" s="43"/>
      <c r="ARY235" s="43"/>
      <c r="ARZ235" s="43"/>
      <c r="ASA235" s="43"/>
      <c r="ASB235" s="43"/>
      <c r="ASC235" s="43"/>
      <c r="ASD235" s="43"/>
      <c r="ASE235" s="43"/>
      <c r="ASF235" s="43"/>
      <c r="ASG235" s="43"/>
      <c r="ASH235" s="43"/>
      <c r="ASI235" s="43"/>
      <c r="ASJ235" s="43"/>
      <c r="ASK235" s="43"/>
      <c r="ASL235" s="43"/>
      <c r="ASM235" s="43"/>
      <c r="ASN235" s="43"/>
      <c r="ASO235" s="43"/>
      <c r="ASP235" s="43"/>
      <c r="ASQ235" s="43"/>
      <c r="ASR235" s="43"/>
      <c r="ASS235" s="43"/>
      <c r="AST235" s="43"/>
      <c r="ASU235" s="43"/>
      <c r="ASV235" s="43"/>
      <c r="ASW235" s="43"/>
      <c r="ASX235" s="43"/>
      <c r="ASY235" s="43"/>
      <c r="ASZ235" s="43"/>
      <c r="ATA235" s="43"/>
      <c r="ATB235" s="43"/>
      <c r="ATC235" s="43"/>
      <c r="ATD235" s="43"/>
      <c r="ATE235" s="43"/>
      <c r="ATF235" s="43"/>
      <c r="ATG235" s="43"/>
      <c r="ATH235" s="43"/>
      <c r="ATI235" s="43"/>
      <c r="ATJ235" s="43"/>
      <c r="ATK235" s="43"/>
      <c r="ATL235" s="43"/>
      <c r="ATM235" s="43"/>
      <c r="ATN235" s="43"/>
      <c r="ATO235" s="43"/>
      <c r="ATP235" s="43"/>
      <c r="ATQ235" s="43"/>
      <c r="ATR235" s="43"/>
      <c r="ATS235" s="43"/>
      <c r="ATT235" s="43"/>
      <c r="ATU235" s="43"/>
      <c r="ATV235" s="43"/>
      <c r="ATW235" s="43"/>
      <c r="ATX235" s="43"/>
      <c r="ATY235" s="43"/>
      <c r="ATZ235" s="43"/>
      <c r="AUA235" s="43"/>
      <c r="AUB235" s="43"/>
      <c r="AUC235" s="43"/>
      <c r="AUD235" s="43"/>
      <c r="AUE235" s="43"/>
      <c r="AUF235" s="43"/>
      <c r="AUG235" s="43"/>
      <c r="AUH235" s="43"/>
      <c r="AUI235" s="43"/>
      <c r="AUJ235" s="43"/>
      <c r="AUK235" s="43"/>
      <c r="AUL235" s="43"/>
      <c r="AUM235" s="43"/>
      <c r="AUN235" s="43"/>
      <c r="AUO235" s="43"/>
      <c r="AUP235" s="43"/>
      <c r="AUQ235" s="43"/>
      <c r="AUR235" s="43"/>
      <c r="AUS235" s="43"/>
      <c r="AUT235" s="43"/>
      <c r="AUU235" s="43"/>
      <c r="AUV235" s="43"/>
      <c r="AUW235" s="43"/>
      <c r="AUX235" s="43"/>
      <c r="AUY235" s="43"/>
      <c r="AUZ235" s="43"/>
      <c r="AVA235" s="43"/>
      <c r="AVB235" s="43"/>
      <c r="AVC235" s="43"/>
      <c r="AVD235" s="43"/>
      <c r="AVE235" s="43"/>
      <c r="AVF235" s="43"/>
      <c r="AVG235" s="43"/>
      <c r="AVH235" s="43"/>
      <c r="AVI235" s="43"/>
      <c r="AVJ235" s="43"/>
      <c r="AVK235" s="43"/>
      <c r="AVL235" s="43"/>
      <c r="AVM235" s="43"/>
      <c r="AVN235" s="43"/>
      <c r="AVO235" s="43"/>
      <c r="AVP235" s="43"/>
      <c r="AVQ235" s="43"/>
      <c r="AVR235" s="43"/>
      <c r="AVS235" s="43"/>
      <c r="AVT235" s="43"/>
      <c r="AVU235" s="43"/>
      <c r="AVV235" s="43"/>
      <c r="AVW235" s="43"/>
      <c r="AVX235" s="43"/>
      <c r="AVY235" s="43"/>
      <c r="AVZ235" s="43"/>
      <c r="AWA235" s="43"/>
      <c r="AWB235" s="43"/>
      <c r="AWC235" s="43"/>
      <c r="AWD235" s="43"/>
      <c r="AWE235" s="43"/>
      <c r="AWF235" s="43"/>
      <c r="AWG235" s="43"/>
      <c r="AWH235" s="43"/>
      <c r="AWI235" s="43"/>
      <c r="AWJ235" s="43"/>
      <c r="AWK235" s="43"/>
      <c r="AWL235" s="43"/>
      <c r="AWM235" s="43"/>
      <c r="AWN235" s="43"/>
      <c r="AWO235" s="43"/>
      <c r="AWP235" s="43"/>
      <c r="AWQ235" s="43"/>
      <c r="AWR235" s="43"/>
      <c r="AWS235" s="43"/>
      <c r="AWT235" s="43"/>
      <c r="AWU235" s="43"/>
      <c r="AWV235" s="43"/>
      <c r="AWW235" s="43"/>
      <c r="AWX235" s="43"/>
      <c r="AWY235" s="43"/>
      <c r="AWZ235" s="43"/>
      <c r="AXA235" s="43"/>
      <c r="AXB235" s="43"/>
      <c r="AXC235" s="43"/>
      <c r="AXD235" s="43"/>
      <c r="AXE235" s="43"/>
      <c r="AXF235" s="43"/>
      <c r="AXG235" s="43"/>
      <c r="AXH235" s="43"/>
      <c r="AXI235" s="43"/>
      <c r="AXJ235" s="43"/>
      <c r="AXK235" s="43"/>
      <c r="AXL235" s="43"/>
      <c r="AXM235" s="43"/>
      <c r="AXN235" s="43"/>
      <c r="AXO235" s="43"/>
      <c r="AXP235" s="43"/>
      <c r="AXQ235" s="43"/>
      <c r="AXR235" s="43"/>
      <c r="AXS235" s="43"/>
      <c r="AXT235" s="43"/>
      <c r="AXU235" s="43"/>
      <c r="AXV235" s="43"/>
      <c r="AXW235" s="43"/>
      <c r="AXX235" s="43"/>
      <c r="AXY235" s="43"/>
      <c r="AXZ235" s="43"/>
      <c r="AYA235" s="43"/>
      <c r="AYB235" s="43"/>
      <c r="AYC235" s="43"/>
      <c r="AYD235" s="43"/>
      <c r="AYE235" s="43"/>
      <c r="AYF235" s="43"/>
      <c r="AYG235" s="43"/>
      <c r="AYH235" s="43"/>
      <c r="AYI235" s="43"/>
      <c r="AYJ235" s="43"/>
      <c r="AYK235" s="43"/>
      <c r="AYL235" s="43"/>
      <c r="AYM235" s="43"/>
      <c r="AYN235" s="43"/>
      <c r="AYO235" s="43"/>
      <c r="AYP235" s="43"/>
      <c r="AYQ235" s="43"/>
      <c r="AYR235" s="43"/>
      <c r="AYS235" s="43"/>
      <c r="AYT235" s="43"/>
      <c r="AYU235" s="43"/>
      <c r="AYV235" s="43"/>
      <c r="AYW235" s="43"/>
      <c r="AYX235" s="43"/>
      <c r="AYY235" s="43"/>
      <c r="AYZ235" s="43"/>
      <c r="AZA235" s="43"/>
      <c r="AZB235" s="43"/>
      <c r="AZC235" s="43"/>
      <c r="AZD235" s="43"/>
      <c r="AZE235" s="43"/>
      <c r="AZF235" s="43"/>
      <c r="AZG235" s="43"/>
      <c r="AZH235" s="43"/>
      <c r="AZI235" s="43"/>
      <c r="AZJ235" s="43"/>
      <c r="AZK235" s="43"/>
      <c r="AZL235" s="43"/>
      <c r="AZM235" s="43"/>
      <c r="AZN235" s="43"/>
      <c r="AZO235" s="43"/>
      <c r="AZP235" s="43"/>
      <c r="AZQ235" s="43"/>
      <c r="AZR235" s="43"/>
      <c r="AZS235" s="43"/>
      <c r="AZT235" s="43"/>
      <c r="AZU235" s="43"/>
      <c r="AZV235" s="43"/>
      <c r="AZW235" s="43"/>
      <c r="AZX235" s="43"/>
      <c r="AZY235" s="43"/>
      <c r="AZZ235" s="43"/>
      <c r="BAA235" s="43"/>
      <c r="BAB235" s="43"/>
      <c r="BAC235" s="43"/>
      <c r="BAD235" s="43"/>
      <c r="BAE235" s="43"/>
      <c r="BAF235" s="43"/>
      <c r="BAG235" s="43"/>
      <c r="BAH235" s="43"/>
      <c r="BAI235" s="43"/>
      <c r="BAJ235" s="43"/>
      <c r="BAK235" s="43"/>
      <c r="BAL235" s="43"/>
      <c r="BAM235" s="43"/>
      <c r="BAN235" s="43"/>
      <c r="BAO235" s="43"/>
      <c r="BAP235" s="43"/>
      <c r="BAQ235" s="43"/>
      <c r="BAR235" s="43"/>
      <c r="BAS235" s="43"/>
      <c r="BAT235" s="43"/>
      <c r="BAU235" s="43"/>
      <c r="BAV235" s="43"/>
      <c r="BAW235" s="43"/>
      <c r="BAX235" s="43"/>
      <c r="BAY235" s="43"/>
      <c r="BAZ235" s="43"/>
      <c r="BBA235" s="43"/>
      <c r="BBB235" s="43"/>
      <c r="BBC235" s="43"/>
      <c r="BBD235" s="43"/>
      <c r="BBE235" s="43"/>
      <c r="BBF235" s="43"/>
      <c r="BBG235" s="43"/>
      <c r="BBH235" s="43"/>
      <c r="BBI235" s="43"/>
      <c r="BBJ235" s="43"/>
      <c r="BBK235" s="43"/>
      <c r="BBL235" s="43"/>
      <c r="BBM235" s="43"/>
      <c r="BBN235" s="43"/>
      <c r="BBO235" s="43"/>
      <c r="BBP235" s="43"/>
      <c r="BBQ235" s="43"/>
      <c r="BBR235" s="43"/>
      <c r="BBS235" s="43"/>
      <c r="BBT235" s="43"/>
      <c r="BBU235" s="43"/>
      <c r="BBV235" s="43"/>
      <c r="BBW235" s="43"/>
      <c r="BBX235" s="43"/>
      <c r="BBY235" s="43"/>
      <c r="BBZ235" s="43"/>
      <c r="BCA235" s="43"/>
      <c r="BCB235" s="43"/>
      <c r="BCC235" s="43"/>
      <c r="BCD235" s="43"/>
      <c r="BCE235" s="43"/>
      <c r="BCF235" s="43"/>
      <c r="BCG235" s="43"/>
      <c r="BCH235" s="43"/>
      <c r="BCI235" s="43"/>
      <c r="BCJ235" s="43"/>
      <c r="BCK235" s="43"/>
      <c r="BCL235" s="43"/>
      <c r="BCM235" s="43"/>
      <c r="BCN235" s="43"/>
      <c r="BCO235" s="43"/>
      <c r="BCP235" s="43"/>
      <c r="BCQ235" s="43"/>
      <c r="BCR235" s="43"/>
      <c r="BCS235" s="43"/>
      <c r="BCT235" s="43"/>
      <c r="BCU235" s="43"/>
      <c r="BCV235" s="43"/>
      <c r="BCW235" s="43"/>
      <c r="BCX235" s="43"/>
      <c r="BCY235" s="43"/>
      <c r="BCZ235" s="43"/>
      <c r="BDA235" s="43"/>
      <c r="BDB235" s="43"/>
      <c r="BDC235" s="43"/>
      <c r="BDD235" s="43"/>
      <c r="BDE235" s="43"/>
      <c r="BDF235" s="43"/>
      <c r="BDG235" s="43"/>
      <c r="BDH235" s="43"/>
      <c r="BDI235" s="43"/>
      <c r="BDJ235" s="43"/>
      <c r="BDK235" s="43"/>
      <c r="BDL235" s="43"/>
      <c r="BDM235" s="43"/>
      <c r="BDN235" s="43"/>
      <c r="BDO235" s="43"/>
      <c r="BDP235" s="43"/>
      <c r="BDQ235" s="43"/>
      <c r="BDR235" s="43"/>
      <c r="BDS235" s="43"/>
      <c r="BDT235" s="43"/>
      <c r="BDU235" s="43"/>
      <c r="BDV235" s="43"/>
      <c r="BDW235" s="43"/>
      <c r="BDX235" s="43"/>
      <c r="BDY235" s="43"/>
      <c r="BDZ235" s="43"/>
      <c r="BEA235" s="43"/>
      <c r="BEB235" s="43"/>
      <c r="BEC235" s="43"/>
      <c r="BED235" s="43"/>
      <c r="BEE235" s="43"/>
      <c r="BEF235" s="43"/>
      <c r="BEG235" s="43"/>
      <c r="BEH235" s="43"/>
      <c r="BEI235" s="43"/>
      <c r="BEJ235" s="43"/>
      <c r="BEK235" s="43"/>
      <c r="BEL235" s="43"/>
      <c r="BEM235" s="43"/>
      <c r="BEN235" s="43"/>
      <c r="BEO235" s="43"/>
      <c r="BEP235" s="43"/>
      <c r="BEQ235" s="43"/>
      <c r="BER235" s="43"/>
      <c r="BES235" s="43"/>
      <c r="BET235" s="43"/>
      <c r="BEU235" s="43"/>
      <c r="BEV235" s="43"/>
      <c r="BEW235" s="43"/>
      <c r="BEX235" s="43"/>
      <c r="BEY235" s="43"/>
      <c r="BEZ235" s="43"/>
      <c r="BFA235" s="43"/>
      <c r="BFB235" s="43"/>
      <c r="BFC235" s="43"/>
      <c r="BFD235" s="43"/>
      <c r="BFE235" s="43"/>
      <c r="BFF235" s="43"/>
      <c r="BFG235" s="43"/>
      <c r="BFH235" s="43"/>
      <c r="BFI235" s="43"/>
      <c r="BFJ235" s="43"/>
      <c r="BFK235" s="43"/>
      <c r="BFL235" s="43"/>
      <c r="BFM235" s="43"/>
      <c r="BFN235" s="43"/>
      <c r="BFO235" s="43"/>
      <c r="BFP235" s="43"/>
      <c r="BFQ235" s="43"/>
      <c r="BFR235" s="43"/>
      <c r="BFS235" s="43"/>
      <c r="BFT235" s="43"/>
      <c r="BFU235" s="43"/>
      <c r="BFV235" s="43"/>
      <c r="BFW235" s="43"/>
      <c r="BFX235" s="43"/>
      <c r="BFY235" s="43"/>
      <c r="BFZ235" s="43"/>
      <c r="BGA235" s="43"/>
      <c r="BGB235" s="43"/>
      <c r="BGC235" s="43"/>
      <c r="BGD235" s="43"/>
      <c r="BGE235" s="43"/>
      <c r="BGF235" s="43"/>
      <c r="BGG235" s="43"/>
      <c r="BGH235" s="43"/>
      <c r="BGI235" s="43"/>
      <c r="BGJ235" s="43"/>
      <c r="BGK235" s="43"/>
      <c r="BGL235" s="43"/>
      <c r="BGM235" s="43"/>
      <c r="BGN235" s="43"/>
      <c r="BGO235" s="43"/>
      <c r="BGP235" s="43"/>
      <c r="BGQ235" s="43"/>
      <c r="BGR235" s="43"/>
      <c r="BGS235" s="43"/>
      <c r="BGT235" s="43"/>
      <c r="BGU235" s="43"/>
      <c r="BGV235" s="43"/>
      <c r="BGW235" s="43"/>
      <c r="BGX235" s="43"/>
      <c r="BGY235" s="43"/>
      <c r="BGZ235" s="43"/>
      <c r="BHA235" s="43"/>
      <c r="BHB235" s="43"/>
      <c r="BHC235" s="43"/>
      <c r="BHD235" s="43"/>
      <c r="BHE235" s="43"/>
      <c r="BHF235" s="43"/>
      <c r="BHG235" s="43"/>
      <c r="BHH235" s="43"/>
      <c r="BHI235" s="43"/>
      <c r="BHJ235" s="43"/>
      <c r="BHK235" s="43"/>
      <c r="BHL235" s="43"/>
      <c r="BHM235" s="43"/>
      <c r="BHN235" s="43"/>
      <c r="BHO235" s="43"/>
      <c r="BHP235" s="43"/>
      <c r="BHQ235" s="43"/>
      <c r="BHR235" s="43"/>
      <c r="BHS235" s="43"/>
      <c r="BHT235" s="43"/>
      <c r="BHU235" s="43"/>
      <c r="BHV235" s="43"/>
      <c r="BHW235" s="43"/>
      <c r="BHX235" s="43"/>
      <c r="BHY235" s="43"/>
      <c r="BHZ235" s="43"/>
      <c r="BIA235" s="43"/>
      <c r="BIB235" s="43"/>
      <c r="BIC235" s="43"/>
      <c r="BID235" s="43"/>
      <c r="BIE235" s="43"/>
      <c r="BIF235" s="43"/>
      <c r="BIG235" s="43"/>
      <c r="BIH235" s="43"/>
      <c r="BII235" s="43"/>
      <c r="BIJ235" s="43"/>
      <c r="BIK235" s="43"/>
      <c r="BIL235" s="43"/>
      <c r="BIM235" s="43"/>
      <c r="BIN235" s="43"/>
      <c r="BIO235" s="43"/>
      <c r="BIP235" s="43"/>
      <c r="BIQ235" s="43"/>
      <c r="BIR235" s="43"/>
      <c r="BIS235" s="43"/>
      <c r="BIT235" s="43"/>
      <c r="BIU235" s="43"/>
      <c r="BIV235" s="43"/>
      <c r="BIW235" s="43"/>
      <c r="BIX235" s="43"/>
      <c r="BIY235" s="43"/>
      <c r="BIZ235" s="43"/>
      <c r="BJA235" s="43"/>
      <c r="BJB235" s="43"/>
      <c r="BJC235" s="43"/>
      <c r="BJD235" s="43"/>
      <c r="BJE235" s="43"/>
      <c r="BJF235" s="43"/>
      <c r="BJG235" s="43"/>
      <c r="BJH235" s="43"/>
      <c r="BJI235" s="43"/>
      <c r="BJJ235" s="43"/>
      <c r="BJK235" s="43"/>
      <c r="BJL235" s="43"/>
      <c r="BJM235" s="43"/>
      <c r="BJN235" s="43"/>
      <c r="BJO235" s="43"/>
      <c r="BJP235" s="43"/>
      <c r="BJQ235" s="43"/>
      <c r="BJR235" s="43"/>
      <c r="BJS235" s="43"/>
      <c r="BJT235" s="43"/>
      <c r="BJU235" s="43"/>
      <c r="BJV235" s="43"/>
      <c r="BJW235" s="43"/>
      <c r="BJX235" s="43"/>
      <c r="BJY235" s="43"/>
      <c r="BJZ235" s="43"/>
      <c r="BKA235" s="43"/>
      <c r="BKB235" s="43"/>
      <c r="BKC235" s="43"/>
      <c r="BKD235" s="43"/>
      <c r="BKE235" s="43"/>
      <c r="BKF235" s="43"/>
      <c r="BKG235" s="43"/>
      <c r="BKH235" s="43"/>
      <c r="BKI235" s="43"/>
      <c r="BKJ235" s="43"/>
      <c r="BKK235" s="43"/>
      <c r="BKL235" s="43"/>
      <c r="BKM235" s="43"/>
      <c r="BKN235" s="43"/>
      <c r="BKO235" s="43"/>
      <c r="BKP235" s="43"/>
      <c r="BKQ235" s="43"/>
      <c r="BKR235" s="43"/>
      <c r="BKS235" s="43"/>
      <c r="BKT235" s="43"/>
      <c r="BKU235" s="43"/>
      <c r="BKV235" s="43"/>
      <c r="BKW235" s="43"/>
      <c r="BKX235" s="43"/>
      <c r="BKY235" s="43"/>
      <c r="BKZ235" s="43"/>
      <c r="BLA235" s="43"/>
      <c r="BLB235" s="43"/>
      <c r="BLC235" s="43"/>
      <c r="BLD235" s="43"/>
      <c r="BLE235" s="43"/>
      <c r="BLF235" s="43"/>
      <c r="BLG235" s="43"/>
      <c r="BLH235" s="43"/>
      <c r="BLI235" s="43"/>
      <c r="BLJ235" s="43"/>
      <c r="BLK235" s="43"/>
      <c r="BLL235" s="43"/>
      <c r="BLM235" s="43"/>
      <c r="BLN235" s="43"/>
      <c r="BLO235" s="43"/>
      <c r="BLP235" s="43"/>
      <c r="BLQ235" s="43"/>
      <c r="BLR235" s="43"/>
      <c r="BLS235" s="43"/>
      <c r="BLT235" s="43"/>
      <c r="BLU235" s="43"/>
      <c r="BLV235" s="43"/>
      <c r="BLW235" s="43"/>
      <c r="BLX235" s="43"/>
      <c r="BLY235" s="43"/>
      <c r="BLZ235" s="43"/>
      <c r="BMA235" s="43"/>
      <c r="BMB235" s="43"/>
      <c r="BMC235" s="43"/>
      <c r="BMD235" s="43"/>
      <c r="BME235" s="43"/>
      <c r="BMF235" s="43"/>
      <c r="BMG235" s="43"/>
      <c r="BMH235" s="43"/>
      <c r="BMI235" s="43"/>
      <c r="BMJ235" s="43"/>
      <c r="BMK235" s="43"/>
      <c r="BML235" s="43"/>
      <c r="BMM235" s="43"/>
      <c r="BMN235" s="43"/>
      <c r="BMO235" s="43"/>
      <c r="BMP235" s="43"/>
      <c r="BMQ235" s="43"/>
      <c r="BMR235" s="43"/>
      <c r="BMS235" s="43"/>
      <c r="BMT235" s="43"/>
      <c r="BMU235" s="43"/>
      <c r="BMV235" s="43"/>
      <c r="BMW235" s="43"/>
      <c r="BMX235" s="43"/>
      <c r="BMY235" s="43"/>
      <c r="BMZ235" s="43"/>
      <c r="BNA235" s="43"/>
      <c r="BNB235" s="43"/>
      <c r="BNC235" s="43"/>
      <c r="BND235" s="43"/>
      <c r="BNE235" s="43"/>
      <c r="BNF235" s="43"/>
      <c r="BNG235" s="43"/>
      <c r="BNH235" s="43"/>
      <c r="BNI235" s="43"/>
      <c r="BNJ235" s="43"/>
      <c r="BNK235" s="43"/>
      <c r="BNL235" s="43"/>
      <c r="BNM235" s="43"/>
      <c r="BNN235" s="43"/>
      <c r="BNO235" s="43"/>
      <c r="BNP235" s="43"/>
      <c r="BNQ235" s="43"/>
      <c r="BNR235" s="43"/>
      <c r="BNS235" s="43"/>
      <c r="BNT235" s="43"/>
      <c r="BNU235" s="43"/>
      <c r="BNV235" s="43"/>
      <c r="BNW235" s="43"/>
      <c r="BNX235" s="43"/>
      <c r="BNY235" s="43"/>
      <c r="BNZ235" s="43"/>
      <c r="BOA235" s="43"/>
      <c r="BOB235" s="43"/>
      <c r="BOC235" s="43"/>
      <c r="BOD235" s="43"/>
      <c r="BOE235" s="43"/>
      <c r="BOF235" s="43"/>
      <c r="BOG235" s="43"/>
      <c r="BOH235" s="43"/>
      <c r="BOI235" s="43"/>
      <c r="BOJ235" s="43"/>
      <c r="BOK235" s="43"/>
      <c r="BOL235" s="43"/>
      <c r="BOM235" s="43"/>
      <c r="BON235" s="43"/>
      <c r="BOO235" s="43"/>
      <c r="BOP235" s="43"/>
      <c r="BOQ235" s="43"/>
      <c r="BOR235" s="43"/>
      <c r="BOS235" s="43"/>
      <c r="BOT235" s="43"/>
      <c r="BOU235" s="43"/>
      <c r="BOV235" s="43"/>
      <c r="BOW235" s="43"/>
      <c r="BOX235" s="43"/>
      <c r="BOY235" s="43"/>
      <c r="BOZ235" s="43"/>
      <c r="BPA235" s="43"/>
      <c r="BPB235" s="43"/>
      <c r="BPC235" s="43"/>
      <c r="BPD235" s="43"/>
      <c r="BPE235" s="43"/>
      <c r="BPF235" s="43"/>
      <c r="BPG235" s="43"/>
      <c r="BPH235" s="43"/>
      <c r="BPI235" s="43"/>
      <c r="BPJ235" s="43"/>
      <c r="BPK235" s="43"/>
      <c r="BPL235" s="43"/>
      <c r="BPM235" s="43"/>
      <c r="BPN235" s="43"/>
      <c r="BPO235" s="43"/>
      <c r="BPP235" s="43"/>
      <c r="BPQ235" s="43"/>
      <c r="BPR235" s="43"/>
      <c r="BPS235" s="43"/>
      <c r="BPT235" s="43"/>
      <c r="BPU235" s="43"/>
      <c r="BPV235" s="43"/>
      <c r="BPW235" s="43"/>
      <c r="BPX235" s="43"/>
      <c r="BPY235" s="43"/>
      <c r="BPZ235" s="43"/>
      <c r="BQA235" s="43"/>
      <c r="BQB235" s="43"/>
      <c r="BQC235" s="43"/>
      <c r="BQD235" s="43"/>
      <c r="BQE235" s="43"/>
      <c r="BQF235" s="43"/>
      <c r="BQG235" s="43"/>
      <c r="BQH235" s="43"/>
      <c r="BQI235" s="43"/>
      <c r="BQJ235" s="43"/>
      <c r="BQK235" s="43"/>
      <c r="BQL235" s="43"/>
      <c r="BQM235" s="43"/>
      <c r="BQN235" s="43"/>
      <c r="BQO235" s="43"/>
      <c r="BQP235" s="43"/>
      <c r="BQQ235" s="43"/>
      <c r="BQR235" s="43"/>
      <c r="BQS235" s="43"/>
      <c r="BQT235" s="43"/>
      <c r="BQU235" s="43"/>
      <c r="BQV235" s="43"/>
      <c r="BQW235" s="43"/>
      <c r="BQX235" s="43"/>
      <c r="BQY235" s="43"/>
      <c r="BQZ235" s="43"/>
      <c r="BRA235" s="43"/>
      <c r="BRB235" s="43"/>
      <c r="BRC235" s="43"/>
      <c r="BRD235" s="43"/>
      <c r="BRE235" s="43"/>
      <c r="BRF235" s="43"/>
      <c r="BRG235" s="43"/>
      <c r="BRH235" s="43"/>
      <c r="BRI235" s="43"/>
      <c r="BRJ235" s="43"/>
      <c r="BRK235" s="43"/>
      <c r="BRL235" s="43"/>
      <c r="BRM235" s="43"/>
      <c r="BRN235" s="43"/>
      <c r="BRO235" s="43"/>
      <c r="BRP235" s="43"/>
      <c r="BRQ235" s="43"/>
      <c r="BRR235" s="43"/>
      <c r="BRS235" s="43"/>
      <c r="BRT235" s="43"/>
      <c r="BRU235" s="43"/>
      <c r="BRV235" s="43"/>
      <c r="BRW235" s="43"/>
      <c r="BRX235" s="43"/>
      <c r="BRY235" s="43"/>
      <c r="BRZ235" s="43"/>
      <c r="BSA235" s="43"/>
      <c r="BSB235" s="43"/>
      <c r="BSC235" s="43"/>
      <c r="BSD235" s="43"/>
      <c r="BSE235" s="43"/>
      <c r="BSF235" s="43"/>
      <c r="BSG235" s="43"/>
      <c r="BSH235" s="43"/>
      <c r="BSI235" s="43"/>
      <c r="BSJ235" s="43"/>
      <c r="BSK235" s="43"/>
      <c r="BSL235" s="43"/>
      <c r="BSM235" s="43"/>
      <c r="BSN235" s="43"/>
      <c r="BSO235" s="43"/>
      <c r="BSP235" s="43"/>
      <c r="BSQ235" s="43"/>
      <c r="BSR235" s="43"/>
      <c r="BSS235" s="43"/>
      <c r="BST235" s="43"/>
      <c r="BSU235" s="43"/>
      <c r="BSV235" s="43"/>
      <c r="BSW235" s="43"/>
      <c r="BSX235" s="43"/>
      <c r="BSY235" s="43"/>
      <c r="BSZ235" s="43"/>
      <c r="BTA235" s="43"/>
      <c r="BTB235" s="43"/>
      <c r="BTC235" s="43"/>
      <c r="BTD235" s="43"/>
      <c r="BTE235" s="43"/>
      <c r="BTF235" s="43"/>
      <c r="BTG235" s="43"/>
      <c r="BTH235" s="43"/>
      <c r="BTI235" s="43"/>
      <c r="BTJ235" s="43"/>
      <c r="BTK235" s="43"/>
      <c r="BTL235" s="43"/>
      <c r="BTM235" s="43"/>
      <c r="BTN235" s="43"/>
      <c r="BTO235" s="43"/>
      <c r="BTP235" s="43"/>
      <c r="BTQ235" s="43"/>
      <c r="BTR235" s="43"/>
      <c r="BTS235" s="43"/>
      <c r="BTT235" s="43"/>
      <c r="BTU235" s="43"/>
      <c r="BTV235" s="43"/>
      <c r="BTW235" s="43"/>
      <c r="BTX235" s="43"/>
      <c r="BTY235" s="43"/>
      <c r="BTZ235" s="43"/>
      <c r="BUA235" s="43"/>
      <c r="BUB235" s="43"/>
      <c r="BUC235" s="43"/>
      <c r="BUD235" s="43"/>
      <c r="BUE235" s="43"/>
      <c r="BUF235" s="43"/>
      <c r="BUG235" s="43"/>
      <c r="BUH235" s="43"/>
      <c r="BUI235" s="43"/>
      <c r="BUJ235" s="43"/>
      <c r="BUK235" s="43"/>
      <c r="BUL235" s="43"/>
      <c r="BUM235" s="43"/>
      <c r="BUN235" s="43"/>
      <c r="BUO235" s="43"/>
      <c r="BUP235" s="43"/>
      <c r="BUQ235" s="43"/>
      <c r="BUR235" s="43"/>
      <c r="BUS235" s="43"/>
      <c r="BUT235" s="43"/>
      <c r="BUU235" s="43"/>
      <c r="BUV235" s="43"/>
      <c r="BUW235" s="43"/>
      <c r="BUX235" s="43"/>
      <c r="BUY235" s="43"/>
      <c r="BUZ235" s="43"/>
      <c r="BVA235" s="43"/>
      <c r="BVB235" s="43"/>
      <c r="BVC235" s="43"/>
      <c r="BVD235" s="43"/>
      <c r="BVE235" s="43"/>
      <c r="BVF235" s="43"/>
      <c r="BVG235" s="43"/>
      <c r="BVH235" s="43"/>
      <c r="BVI235" s="43"/>
      <c r="BVJ235" s="43"/>
      <c r="BVK235" s="43"/>
      <c r="BVL235" s="43"/>
      <c r="BVM235" s="43"/>
      <c r="BVN235" s="43"/>
      <c r="BVO235" s="43"/>
      <c r="BVP235" s="43"/>
      <c r="BVQ235" s="43"/>
      <c r="BVR235" s="43"/>
      <c r="BVS235" s="43"/>
      <c r="BVT235" s="43"/>
      <c r="BVU235" s="43"/>
      <c r="BVV235" s="43"/>
      <c r="BVW235" s="43"/>
      <c r="BVX235" s="43"/>
      <c r="BVY235" s="43"/>
      <c r="BVZ235" s="43"/>
      <c r="BWA235" s="43"/>
      <c r="BWB235" s="43"/>
      <c r="BWC235" s="43"/>
      <c r="BWD235" s="43"/>
      <c r="BWE235" s="43"/>
      <c r="BWF235" s="43"/>
      <c r="BWG235" s="43"/>
      <c r="BWH235" s="43"/>
      <c r="BWI235" s="43"/>
      <c r="BWJ235" s="43"/>
      <c r="BWK235" s="43"/>
      <c r="BWL235" s="43"/>
      <c r="BWM235" s="43"/>
      <c r="BWN235" s="43"/>
      <c r="BWO235" s="43"/>
      <c r="BWP235" s="43"/>
      <c r="BWQ235" s="43"/>
      <c r="BWR235" s="43"/>
      <c r="BWS235" s="43"/>
      <c r="BWT235" s="43"/>
      <c r="BWU235" s="43"/>
      <c r="BWV235" s="43"/>
      <c r="BWW235" s="43"/>
      <c r="BWX235" s="43"/>
      <c r="BWY235" s="43"/>
      <c r="BWZ235" s="43"/>
      <c r="BXA235" s="43"/>
      <c r="BXB235" s="43"/>
      <c r="BXC235" s="43"/>
      <c r="BXD235" s="43"/>
      <c r="BXE235" s="43"/>
      <c r="BXF235" s="43"/>
      <c r="BXG235" s="43"/>
      <c r="BXH235" s="43"/>
      <c r="BXI235" s="43"/>
      <c r="BXJ235" s="43"/>
      <c r="BXK235" s="43"/>
      <c r="BXL235" s="43"/>
      <c r="BXM235" s="43"/>
      <c r="BXN235" s="43"/>
      <c r="BXO235" s="43"/>
      <c r="BXP235" s="43"/>
      <c r="BXQ235" s="43"/>
      <c r="BXR235" s="43"/>
      <c r="BXS235" s="43"/>
      <c r="BXT235" s="43"/>
      <c r="BXU235" s="43"/>
      <c r="BXV235" s="43"/>
      <c r="BXW235" s="43"/>
      <c r="BXX235" s="43"/>
      <c r="BXY235" s="43"/>
      <c r="BXZ235" s="43"/>
      <c r="BYA235" s="43"/>
      <c r="BYB235" s="43"/>
      <c r="BYC235" s="43"/>
      <c r="BYD235" s="43"/>
      <c r="BYE235" s="43"/>
      <c r="BYF235" s="43"/>
      <c r="BYG235" s="43"/>
      <c r="BYH235" s="43"/>
      <c r="BYI235" s="43"/>
      <c r="BYJ235" s="43"/>
      <c r="BYK235" s="43"/>
      <c r="BYL235" s="43"/>
      <c r="BYM235" s="43"/>
      <c r="BYN235" s="43"/>
      <c r="BYO235" s="43"/>
      <c r="BYP235" s="43"/>
      <c r="BYQ235" s="43"/>
      <c r="BYR235" s="43"/>
      <c r="BYS235" s="43"/>
      <c r="BYT235" s="43"/>
      <c r="BYU235" s="43"/>
      <c r="BYV235" s="43"/>
      <c r="BYW235" s="43"/>
      <c r="BYX235" s="43"/>
      <c r="BYY235" s="43"/>
      <c r="BYZ235" s="43"/>
      <c r="BZA235" s="43"/>
      <c r="BZB235" s="43"/>
      <c r="BZC235" s="43"/>
      <c r="BZD235" s="43"/>
      <c r="BZE235" s="43"/>
      <c r="BZF235" s="43"/>
      <c r="BZG235" s="43"/>
      <c r="BZH235" s="43"/>
      <c r="BZI235" s="43"/>
      <c r="BZJ235" s="43"/>
      <c r="BZK235" s="43"/>
      <c r="BZL235" s="43"/>
      <c r="BZM235" s="43"/>
      <c r="BZN235" s="43"/>
      <c r="BZO235" s="43"/>
      <c r="BZP235" s="43"/>
      <c r="BZQ235" s="43"/>
      <c r="BZR235" s="43"/>
      <c r="BZS235" s="43"/>
      <c r="BZT235" s="43"/>
      <c r="BZU235" s="43"/>
      <c r="BZV235" s="43"/>
      <c r="BZW235" s="43"/>
      <c r="BZX235" s="43"/>
      <c r="BZY235" s="43"/>
      <c r="BZZ235" s="43"/>
      <c r="CAA235" s="43"/>
      <c r="CAB235" s="43"/>
      <c r="CAC235" s="43"/>
      <c r="CAD235" s="43"/>
      <c r="CAE235" s="43"/>
      <c r="CAF235" s="43"/>
      <c r="CAG235" s="43"/>
      <c r="CAH235" s="43"/>
      <c r="CAI235" s="43"/>
      <c r="CAJ235" s="43"/>
      <c r="CAK235" s="43"/>
      <c r="CAL235" s="43"/>
      <c r="CAM235" s="43"/>
      <c r="CAN235" s="43"/>
      <c r="CAO235" s="43"/>
      <c r="CAP235" s="43"/>
      <c r="CAQ235" s="43"/>
      <c r="CAR235" s="43"/>
      <c r="CAS235" s="43"/>
      <c r="CAT235" s="43"/>
      <c r="CAU235" s="43"/>
      <c r="CAV235" s="43"/>
      <c r="CAW235" s="43"/>
      <c r="CAX235" s="43"/>
      <c r="CAY235" s="43"/>
      <c r="CAZ235" s="43"/>
      <c r="CBA235" s="43"/>
      <c r="CBB235" s="43"/>
      <c r="CBC235" s="43"/>
      <c r="CBD235" s="43"/>
      <c r="CBE235" s="43"/>
      <c r="CBF235" s="43"/>
      <c r="CBG235" s="43"/>
      <c r="CBH235" s="43"/>
      <c r="CBI235" s="43"/>
      <c r="CBJ235" s="43"/>
      <c r="CBK235" s="43"/>
      <c r="CBL235" s="43"/>
      <c r="CBM235" s="43"/>
      <c r="CBN235" s="43"/>
      <c r="CBO235" s="43"/>
      <c r="CBP235" s="43"/>
      <c r="CBQ235" s="43"/>
      <c r="CBR235" s="43"/>
      <c r="CBS235" s="43"/>
      <c r="CBT235" s="43"/>
      <c r="CBU235" s="43"/>
      <c r="CBV235" s="43"/>
      <c r="CBW235" s="43"/>
      <c r="CBX235" s="43"/>
      <c r="CBY235" s="43"/>
      <c r="CBZ235" s="43"/>
      <c r="CCA235" s="43"/>
      <c r="CCB235" s="43"/>
      <c r="CCC235" s="43"/>
      <c r="CCD235" s="43"/>
      <c r="CCE235" s="43"/>
      <c r="CCF235" s="43"/>
      <c r="CCG235" s="43"/>
      <c r="CCH235" s="43"/>
      <c r="CCI235" s="43"/>
      <c r="CCJ235" s="43"/>
      <c r="CCK235" s="43"/>
      <c r="CCL235" s="43"/>
      <c r="CCM235" s="43"/>
      <c r="CCN235" s="43"/>
      <c r="CCO235" s="43"/>
      <c r="CCP235" s="43"/>
      <c r="CCQ235" s="43"/>
      <c r="CCR235" s="43"/>
      <c r="CCS235" s="43"/>
      <c r="CCT235" s="43"/>
      <c r="CCU235" s="43"/>
      <c r="CCV235" s="43"/>
      <c r="CCW235" s="43"/>
      <c r="CCX235" s="43"/>
      <c r="CCY235" s="43"/>
      <c r="CCZ235" s="43"/>
      <c r="CDA235" s="43"/>
      <c r="CDB235" s="43"/>
      <c r="CDC235" s="43"/>
      <c r="CDD235" s="43"/>
      <c r="CDE235" s="43"/>
      <c r="CDF235" s="43"/>
      <c r="CDG235" s="43"/>
      <c r="CDH235" s="43"/>
      <c r="CDI235" s="43"/>
      <c r="CDJ235" s="43"/>
      <c r="CDK235" s="43"/>
      <c r="CDL235" s="43"/>
      <c r="CDM235" s="43"/>
      <c r="CDN235" s="43"/>
      <c r="CDO235" s="43"/>
      <c r="CDP235" s="43"/>
      <c r="CDQ235" s="43"/>
      <c r="CDR235" s="43"/>
      <c r="CDS235" s="43"/>
      <c r="CDT235" s="43"/>
      <c r="CDU235" s="43"/>
      <c r="CDV235" s="43"/>
      <c r="CDW235" s="43"/>
      <c r="CDX235" s="43"/>
      <c r="CDY235" s="43"/>
      <c r="CDZ235" s="43"/>
      <c r="CEA235" s="43"/>
      <c r="CEB235" s="43"/>
      <c r="CEC235" s="43"/>
      <c r="CED235" s="43"/>
      <c r="CEE235" s="43"/>
      <c r="CEF235" s="43"/>
      <c r="CEG235" s="43"/>
      <c r="CEH235" s="43"/>
      <c r="CEI235" s="43"/>
      <c r="CEJ235" s="43"/>
      <c r="CEK235" s="43"/>
      <c r="CEL235" s="43"/>
      <c r="CEM235" s="43"/>
      <c r="CEN235" s="43"/>
      <c r="CEO235" s="43"/>
      <c r="CEP235" s="43"/>
      <c r="CEQ235" s="43"/>
      <c r="CER235" s="43"/>
      <c r="CES235" s="43"/>
      <c r="CET235" s="43"/>
      <c r="CEU235" s="43"/>
      <c r="CEV235" s="43"/>
      <c r="CEW235" s="43"/>
      <c r="CEX235" s="43"/>
      <c r="CEY235" s="43"/>
      <c r="CEZ235" s="43"/>
      <c r="CFA235" s="43"/>
      <c r="CFB235" s="43"/>
      <c r="CFC235" s="43"/>
      <c r="CFD235" s="43"/>
      <c r="CFE235" s="43"/>
      <c r="CFF235" s="43"/>
      <c r="CFG235" s="43"/>
      <c r="CFH235" s="43"/>
      <c r="CFI235" s="43"/>
      <c r="CFJ235" s="43"/>
      <c r="CFK235" s="43"/>
      <c r="CFL235" s="43"/>
      <c r="CFM235" s="43"/>
      <c r="CFN235" s="43"/>
      <c r="CFO235" s="43"/>
      <c r="CFP235" s="43"/>
      <c r="CFQ235" s="43"/>
      <c r="CFR235" s="43"/>
      <c r="CFS235" s="43"/>
      <c r="CFT235" s="43"/>
      <c r="CFU235" s="43"/>
      <c r="CFV235" s="43"/>
      <c r="CFW235" s="43"/>
      <c r="CFX235" s="43"/>
      <c r="CFY235" s="43"/>
      <c r="CFZ235" s="43"/>
      <c r="CGA235" s="43"/>
      <c r="CGB235" s="43"/>
      <c r="CGC235" s="43"/>
      <c r="CGD235" s="43"/>
      <c r="CGE235" s="43"/>
      <c r="CGF235" s="43"/>
      <c r="CGG235" s="43"/>
      <c r="CGH235" s="43"/>
      <c r="CGI235" s="43"/>
      <c r="CGJ235" s="43"/>
      <c r="CGK235" s="43"/>
      <c r="CGL235" s="43"/>
      <c r="CGM235" s="43"/>
      <c r="CGN235" s="43"/>
      <c r="CGO235" s="43"/>
      <c r="CGP235" s="43"/>
      <c r="CGQ235" s="43"/>
      <c r="CGR235" s="43"/>
      <c r="CGS235" s="43"/>
      <c r="CGT235" s="43"/>
      <c r="CGU235" s="43"/>
      <c r="CGV235" s="43"/>
      <c r="CGW235" s="43"/>
      <c r="CGX235" s="43"/>
      <c r="CGY235" s="43"/>
      <c r="CGZ235" s="43"/>
      <c r="CHA235" s="43"/>
      <c r="CHB235" s="43"/>
      <c r="CHC235" s="43"/>
      <c r="CHD235" s="43"/>
      <c r="CHE235" s="43"/>
      <c r="CHF235" s="43"/>
      <c r="CHG235" s="43"/>
      <c r="CHH235" s="43"/>
      <c r="CHI235" s="43"/>
      <c r="CHJ235" s="43"/>
      <c r="CHK235" s="43"/>
      <c r="CHL235" s="43"/>
      <c r="CHM235" s="43"/>
      <c r="CHN235" s="43"/>
      <c r="CHO235" s="43"/>
      <c r="CHP235" s="43"/>
      <c r="CHQ235" s="43"/>
      <c r="CHR235" s="43"/>
      <c r="CHS235" s="43"/>
      <c r="CHT235" s="43"/>
      <c r="CHU235" s="43"/>
      <c r="CHV235" s="43"/>
      <c r="CHW235" s="43"/>
      <c r="CHX235" s="43"/>
      <c r="CHY235" s="43"/>
      <c r="CHZ235" s="43"/>
      <c r="CIA235" s="43"/>
      <c r="CIB235" s="43"/>
      <c r="CIC235" s="43"/>
      <c r="CID235" s="43"/>
      <c r="CIE235" s="43"/>
      <c r="CIF235" s="43"/>
      <c r="CIG235" s="43"/>
      <c r="CIH235" s="43"/>
      <c r="CII235" s="43"/>
      <c r="CIJ235" s="43"/>
      <c r="CIK235" s="43"/>
      <c r="CIL235" s="43"/>
      <c r="CIM235" s="43"/>
      <c r="CIN235" s="43"/>
      <c r="CIO235" s="43"/>
      <c r="CIP235" s="43"/>
      <c r="CIQ235" s="43"/>
      <c r="CIR235" s="43"/>
      <c r="CIS235" s="43"/>
      <c r="CIT235" s="43"/>
      <c r="CIU235" s="43"/>
      <c r="CIV235" s="43"/>
      <c r="CIW235" s="43"/>
      <c r="CIX235" s="43"/>
      <c r="CIY235" s="43"/>
      <c r="CIZ235" s="43"/>
      <c r="CJA235" s="43"/>
      <c r="CJB235" s="43"/>
      <c r="CJC235" s="43"/>
      <c r="CJD235" s="43"/>
      <c r="CJE235" s="43"/>
      <c r="CJF235" s="43"/>
      <c r="CJG235" s="43"/>
      <c r="CJH235" s="43"/>
      <c r="CJI235" s="43"/>
      <c r="CJJ235" s="43"/>
      <c r="CJK235" s="43"/>
      <c r="CJL235" s="43"/>
      <c r="CJM235" s="43"/>
      <c r="CJN235" s="43"/>
      <c r="CJO235" s="43"/>
      <c r="CJP235" s="43"/>
      <c r="CJQ235" s="43"/>
      <c r="CJR235" s="43"/>
      <c r="CJS235" s="43"/>
      <c r="CJT235" s="43"/>
      <c r="CJU235" s="43"/>
      <c r="CJV235" s="43"/>
      <c r="CJW235" s="43"/>
      <c r="CJX235" s="43"/>
      <c r="CJY235" s="43"/>
      <c r="CJZ235" s="43"/>
      <c r="CKA235" s="43"/>
      <c r="CKB235" s="43"/>
      <c r="CKC235" s="43"/>
      <c r="CKD235" s="43"/>
      <c r="CKE235" s="43"/>
      <c r="CKF235" s="43"/>
      <c r="CKG235" s="43"/>
      <c r="CKH235" s="43"/>
      <c r="CKI235" s="43"/>
      <c r="CKJ235" s="43"/>
      <c r="CKK235" s="43"/>
      <c r="CKL235" s="43"/>
      <c r="CKM235" s="43"/>
      <c r="CKN235" s="43"/>
      <c r="CKO235" s="43"/>
      <c r="CKP235" s="43"/>
      <c r="CKQ235" s="43"/>
      <c r="CKR235" s="43"/>
      <c r="CKS235" s="43"/>
      <c r="CKT235" s="43"/>
      <c r="CKU235" s="43"/>
      <c r="CKV235" s="43"/>
      <c r="CKW235" s="43"/>
      <c r="CKX235" s="43"/>
      <c r="CKY235" s="43"/>
      <c r="CKZ235" s="43"/>
      <c r="CLA235" s="43"/>
      <c r="CLB235" s="43"/>
      <c r="CLC235" s="43"/>
      <c r="CLD235" s="43"/>
      <c r="CLE235" s="43"/>
      <c r="CLF235" s="43"/>
      <c r="CLG235" s="43"/>
      <c r="CLH235" s="43"/>
      <c r="CLI235" s="43"/>
      <c r="CLJ235" s="43"/>
      <c r="CLK235" s="43"/>
      <c r="CLL235" s="43"/>
      <c r="CLM235" s="43"/>
      <c r="CLN235" s="43"/>
      <c r="CLO235" s="43"/>
      <c r="CLP235" s="43"/>
      <c r="CLQ235" s="43"/>
      <c r="CLR235" s="43"/>
      <c r="CLS235" s="43"/>
      <c r="CLT235" s="43"/>
      <c r="CLU235" s="43"/>
      <c r="CLV235" s="43"/>
      <c r="CLW235" s="43"/>
      <c r="CLX235" s="43"/>
      <c r="CLY235" s="43"/>
      <c r="CLZ235" s="43"/>
      <c r="CMA235" s="43"/>
      <c r="CMB235" s="43"/>
      <c r="CMC235" s="43"/>
      <c r="CMD235" s="43"/>
      <c r="CME235" s="43"/>
      <c r="CMF235" s="43"/>
      <c r="CMG235" s="43"/>
      <c r="CMH235" s="43"/>
      <c r="CMI235" s="43"/>
      <c r="CMJ235" s="43"/>
      <c r="CMK235" s="43"/>
      <c r="CML235" s="43"/>
      <c r="CMM235" s="43"/>
      <c r="CMN235" s="43"/>
      <c r="CMO235" s="43"/>
      <c r="CMP235" s="43"/>
      <c r="CMQ235" s="43"/>
      <c r="CMR235" s="43"/>
      <c r="CMS235" s="43"/>
      <c r="CMT235" s="43"/>
      <c r="CMU235" s="43"/>
      <c r="CMV235" s="43"/>
      <c r="CMW235" s="43"/>
      <c r="CMX235" s="43"/>
      <c r="CMY235" s="43"/>
      <c r="CMZ235" s="43"/>
      <c r="CNA235" s="43"/>
      <c r="CNB235" s="43"/>
      <c r="CNC235" s="43"/>
      <c r="CND235" s="43"/>
      <c r="CNE235" s="43"/>
      <c r="CNF235" s="43"/>
      <c r="CNG235" s="43"/>
      <c r="CNH235" s="43"/>
      <c r="CNI235" s="43"/>
      <c r="CNJ235" s="43"/>
      <c r="CNK235" s="43"/>
      <c r="CNL235" s="43"/>
      <c r="CNM235" s="43"/>
      <c r="CNN235" s="43"/>
      <c r="CNO235" s="43"/>
      <c r="CNP235" s="43"/>
      <c r="CNQ235" s="43"/>
      <c r="CNR235" s="43"/>
      <c r="CNS235" s="43"/>
      <c r="CNT235" s="43"/>
      <c r="CNU235" s="43"/>
      <c r="CNV235" s="43"/>
      <c r="CNW235" s="43"/>
      <c r="CNX235" s="43"/>
      <c r="CNY235" s="43"/>
      <c r="CNZ235" s="43"/>
      <c r="COA235" s="43"/>
      <c r="COB235" s="43"/>
      <c r="COC235" s="43"/>
      <c r="COD235" s="43"/>
      <c r="COE235" s="43"/>
      <c r="COF235" s="43"/>
      <c r="COG235" s="43"/>
      <c r="COH235" s="43"/>
      <c r="COI235" s="43"/>
      <c r="COJ235" s="43"/>
      <c r="COK235" s="43"/>
      <c r="COL235" s="43"/>
      <c r="COM235" s="43"/>
      <c r="CON235" s="43"/>
      <c r="COO235" s="43"/>
      <c r="COP235" s="43"/>
      <c r="COQ235" s="43"/>
      <c r="COR235" s="43"/>
      <c r="COS235" s="43"/>
      <c r="COT235" s="43"/>
      <c r="COU235" s="43"/>
      <c r="COV235" s="43"/>
      <c r="COW235" s="43"/>
      <c r="COX235" s="43"/>
      <c r="COY235" s="43"/>
      <c r="COZ235" s="43"/>
      <c r="CPA235" s="43"/>
      <c r="CPB235" s="43"/>
      <c r="CPC235" s="43"/>
      <c r="CPD235" s="43"/>
      <c r="CPE235" s="43"/>
      <c r="CPF235" s="43"/>
      <c r="CPG235" s="43"/>
      <c r="CPH235" s="43"/>
      <c r="CPI235" s="43"/>
      <c r="CPJ235" s="43"/>
      <c r="CPK235" s="43"/>
      <c r="CPL235" s="43"/>
      <c r="CPM235" s="43"/>
      <c r="CPN235" s="43"/>
      <c r="CPO235" s="43"/>
      <c r="CPP235" s="43"/>
      <c r="CPQ235" s="43"/>
      <c r="CPR235" s="43"/>
      <c r="CPS235" s="43"/>
      <c r="CPT235" s="43"/>
      <c r="CPU235" s="43"/>
      <c r="CPV235" s="43"/>
      <c r="CPW235" s="43"/>
      <c r="CPX235" s="43"/>
      <c r="CPY235" s="43"/>
      <c r="CPZ235" s="43"/>
      <c r="CQA235" s="43"/>
      <c r="CQB235" s="43"/>
      <c r="CQC235" s="43"/>
      <c r="CQD235" s="43"/>
      <c r="CQE235" s="43"/>
      <c r="CQF235" s="43"/>
      <c r="CQG235" s="43"/>
      <c r="CQH235" s="43"/>
      <c r="CQI235" s="43"/>
      <c r="CQJ235" s="43"/>
      <c r="CQK235" s="43"/>
      <c r="CQL235" s="43"/>
      <c r="CQM235" s="43"/>
      <c r="CQN235" s="43"/>
      <c r="CQO235" s="43"/>
      <c r="CQP235" s="43"/>
      <c r="CQQ235" s="43"/>
      <c r="CQR235" s="43"/>
      <c r="CQS235" s="43"/>
      <c r="CQT235" s="43"/>
      <c r="CQU235" s="43"/>
      <c r="CQV235" s="43"/>
      <c r="CQW235" s="43"/>
      <c r="CQX235" s="43"/>
      <c r="CQY235" s="43"/>
      <c r="CQZ235" s="43"/>
      <c r="CRA235" s="43"/>
      <c r="CRB235" s="43"/>
      <c r="CRC235" s="43"/>
      <c r="CRD235" s="43"/>
      <c r="CRE235" s="43"/>
      <c r="CRF235" s="43"/>
      <c r="CRG235" s="43"/>
      <c r="CRH235" s="43"/>
      <c r="CRI235" s="43"/>
      <c r="CRJ235" s="43"/>
      <c r="CRK235" s="43"/>
      <c r="CRL235" s="43"/>
      <c r="CRM235" s="43"/>
      <c r="CRN235" s="43"/>
      <c r="CRO235" s="43"/>
      <c r="CRP235" s="43"/>
      <c r="CRQ235" s="43"/>
      <c r="CRR235" s="43"/>
      <c r="CRS235" s="43"/>
      <c r="CRT235" s="43"/>
      <c r="CRU235" s="43"/>
      <c r="CRV235" s="43"/>
      <c r="CRW235" s="43"/>
      <c r="CRX235" s="43"/>
      <c r="CRY235" s="43"/>
      <c r="CRZ235" s="43"/>
      <c r="CSA235" s="43"/>
      <c r="CSB235" s="43"/>
      <c r="CSC235" s="43"/>
      <c r="CSD235" s="43"/>
      <c r="CSE235" s="43"/>
      <c r="CSF235" s="43"/>
      <c r="CSG235" s="43"/>
      <c r="CSH235" s="43"/>
      <c r="CSI235" s="43"/>
      <c r="CSJ235" s="43"/>
      <c r="CSK235" s="43"/>
      <c r="CSL235" s="43"/>
      <c r="CSM235" s="43"/>
      <c r="CSN235" s="43"/>
      <c r="CSO235" s="43"/>
      <c r="CSP235" s="43"/>
      <c r="CSQ235" s="43"/>
      <c r="CSR235" s="43"/>
      <c r="CSS235" s="43"/>
      <c r="CST235" s="43"/>
      <c r="CSU235" s="43"/>
      <c r="CSV235" s="43"/>
      <c r="CSW235" s="43"/>
      <c r="CSX235" s="43"/>
      <c r="CSY235" s="43"/>
      <c r="CSZ235" s="43"/>
      <c r="CTA235" s="43"/>
      <c r="CTB235" s="43"/>
      <c r="CTC235" s="43"/>
      <c r="CTD235" s="43"/>
      <c r="CTE235" s="43"/>
      <c r="CTF235" s="43"/>
      <c r="CTG235" s="43"/>
      <c r="CTH235" s="43"/>
      <c r="CTI235" s="43"/>
      <c r="CTJ235" s="43"/>
      <c r="CTK235" s="43"/>
      <c r="CTL235" s="43"/>
      <c r="CTM235" s="43"/>
      <c r="CTN235" s="43"/>
      <c r="CTO235" s="43"/>
      <c r="CTP235" s="43"/>
      <c r="CTQ235" s="43"/>
      <c r="CTR235" s="43"/>
      <c r="CTS235" s="43"/>
      <c r="CTT235" s="43"/>
      <c r="CTU235" s="43"/>
      <c r="CTV235" s="43"/>
      <c r="CTW235" s="43"/>
      <c r="CTX235" s="43"/>
      <c r="CTY235" s="43"/>
      <c r="CTZ235" s="43"/>
      <c r="CUA235" s="43"/>
      <c r="CUB235" s="43"/>
      <c r="CUC235" s="43"/>
      <c r="CUD235" s="43"/>
      <c r="CUE235" s="43"/>
      <c r="CUF235" s="43"/>
      <c r="CUG235" s="43"/>
      <c r="CUH235" s="43"/>
      <c r="CUI235" s="43"/>
      <c r="CUJ235" s="43"/>
      <c r="CUK235" s="43"/>
      <c r="CUL235" s="43"/>
      <c r="CUM235" s="43"/>
      <c r="CUN235" s="43"/>
      <c r="CUO235" s="43"/>
      <c r="CUP235" s="43"/>
      <c r="CUQ235" s="43"/>
      <c r="CUR235" s="43"/>
      <c r="CUS235" s="43"/>
      <c r="CUT235" s="43"/>
      <c r="CUU235" s="43"/>
      <c r="CUV235" s="43"/>
      <c r="CUW235" s="43"/>
      <c r="CUX235" s="43"/>
      <c r="CUY235" s="43"/>
      <c r="CUZ235" s="43"/>
      <c r="CVA235" s="43"/>
      <c r="CVB235" s="43"/>
      <c r="CVC235" s="43"/>
      <c r="CVD235" s="43"/>
      <c r="CVE235" s="43"/>
      <c r="CVF235" s="43"/>
      <c r="CVG235" s="43"/>
      <c r="CVH235" s="43"/>
      <c r="CVI235" s="43"/>
      <c r="CVJ235" s="43"/>
      <c r="CVK235" s="43"/>
      <c r="CVL235" s="43"/>
      <c r="CVM235" s="43"/>
      <c r="CVN235" s="43"/>
      <c r="CVO235" s="43"/>
      <c r="CVP235" s="43"/>
      <c r="CVQ235" s="43"/>
      <c r="CVR235" s="43"/>
      <c r="CVS235" s="43"/>
      <c r="CVT235" s="43"/>
      <c r="CVU235" s="43"/>
      <c r="CVV235" s="43"/>
      <c r="CVW235" s="43"/>
      <c r="CVX235" s="43"/>
      <c r="CVY235" s="43"/>
      <c r="CVZ235" s="43"/>
      <c r="CWA235" s="43"/>
      <c r="CWB235" s="43"/>
      <c r="CWC235" s="43"/>
      <c r="CWD235" s="43"/>
      <c r="CWE235" s="43"/>
      <c r="CWF235" s="43"/>
      <c r="CWG235" s="43"/>
      <c r="CWH235" s="43"/>
      <c r="CWI235" s="43"/>
      <c r="CWJ235" s="43"/>
      <c r="CWK235" s="43"/>
      <c r="CWL235" s="43"/>
      <c r="CWM235" s="43"/>
      <c r="CWN235" s="43"/>
      <c r="CWO235" s="43"/>
      <c r="CWP235" s="43"/>
      <c r="CWQ235" s="43"/>
      <c r="CWR235" s="43"/>
      <c r="CWS235" s="43"/>
      <c r="CWT235" s="43"/>
      <c r="CWU235" s="43"/>
      <c r="CWV235" s="43"/>
      <c r="CWW235" s="43"/>
      <c r="CWX235" s="43"/>
      <c r="CWY235" s="43"/>
      <c r="CWZ235" s="43"/>
      <c r="CXA235" s="43"/>
      <c r="CXB235" s="43"/>
      <c r="CXC235" s="43"/>
      <c r="CXD235" s="43"/>
      <c r="CXE235" s="43"/>
      <c r="CXF235" s="43"/>
      <c r="CXG235" s="43"/>
      <c r="CXH235" s="43"/>
      <c r="CXI235" s="43"/>
      <c r="CXJ235" s="43"/>
      <c r="CXK235" s="43"/>
      <c r="CXL235" s="43"/>
      <c r="CXM235" s="43"/>
      <c r="CXN235" s="43"/>
      <c r="CXO235" s="43"/>
      <c r="CXP235" s="43"/>
      <c r="CXQ235" s="43"/>
      <c r="CXR235" s="43"/>
      <c r="CXS235" s="43"/>
      <c r="CXT235" s="43"/>
      <c r="CXU235" s="43"/>
      <c r="CXV235" s="43"/>
      <c r="CXW235" s="43"/>
      <c r="CXX235" s="43"/>
      <c r="CXY235" s="43"/>
      <c r="CXZ235" s="43"/>
      <c r="CYA235" s="43"/>
      <c r="CYB235" s="43"/>
      <c r="CYC235" s="43"/>
      <c r="CYD235" s="43"/>
      <c r="CYE235" s="43"/>
      <c r="CYF235" s="43"/>
      <c r="CYG235" s="43"/>
      <c r="CYH235" s="43"/>
      <c r="CYI235" s="43"/>
      <c r="CYJ235" s="43"/>
      <c r="CYK235" s="43"/>
      <c r="CYL235" s="43"/>
      <c r="CYM235" s="43"/>
      <c r="CYN235" s="43"/>
      <c r="CYO235" s="43"/>
      <c r="CYP235" s="43"/>
      <c r="CYQ235" s="43"/>
      <c r="CYR235" s="43"/>
      <c r="CYS235" s="43"/>
      <c r="CYT235" s="43"/>
      <c r="CYU235" s="43"/>
      <c r="CYV235" s="43"/>
      <c r="CYW235" s="43"/>
      <c r="CYX235" s="43"/>
      <c r="CYY235" s="43"/>
      <c r="CYZ235" s="43"/>
      <c r="CZA235" s="43"/>
      <c r="CZB235" s="43"/>
      <c r="CZC235" s="43"/>
      <c r="CZD235" s="43"/>
      <c r="CZE235" s="43"/>
      <c r="CZF235" s="43"/>
      <c r="CZG235" s="43"/>
      <c r="CZH235" s="43"/>
      <c r="CZI235" s="43"/>
      <c r="CZJ235" s="43"/>
      <c r="CZK235" s="43"/>
      <c r="CZL235" s="43"/>
      <c r="CZM235" s="43"/>
      <c r="CZN235" s="43"/>
      <c r="CZO235" s="43"/>
      <c r="CZP235" s="43"/>
      <c r="CZQ235" s="43"/>
      <c r="CZR235" s="43"/>
      <c r="CZS235" s="43"/>
      <c r="CZT235" s="43"/>
      <c r="CZU235" s="43"/>
      <c r="CZV235" s="43"/>
      <c r="CZW235" s="43"/>
      <c r="CZX235" s="43"/>
      <c r="CZY235" s="43"/>
      <c r="CZZ235" s="43"/>
      <c r="DAA235" s="43"/>
      <c r="DAB235" s="43"/>
      <c r="DAC235" s="43"/>
      <c r="DAD235" s="43"/>
      <c r="DAE235" s="43"/>
      <c r="DAF235" s="43"/>
      <c r="DAG235" s="43"/>
      <c r="DAH235" s="43"/>
      <c r="DAI235" s="43"/>
      <c r="DAJ235" s="43"/>
      <c r="DAK235" s="43"/>
      <c r="DAL235" s="43"/>
      <c r="DAM235" s="43"/>
      <c r="DAN235" s="43"/>
      <c r="DAO235" s="43"/>
      <c r="DAP235" s="43"/>
      <c r="DAQ235" s="43"/>
      <c r="DAR235" s="43"/>
      <c r="DAS235" s="43"/>
      <c r="DAT235" s="43"/>
      <c r="DAU235" s="43"/>
      <c r="DAV235" s="43"/>
      <c r="DAW235" s="43"/>
      <c r="DAX235" s="43"/>
      <c r="DAY235" s="43"/>
      <c r="DAZ235" s="43"/>
      <c r="DBA235" s="43"/>
      <c r="DBB235" s="43"/>
      <c r="DBC235" s="43"/>
      <c r="DBD235" s="43"/>
      <c r="DBE235" s="43"/>
      <c r="DBF235" s="43"/>
      <c r="DBG235" s="43"/>
      <c r="DBH235" s="43"/>
      <c r="DBI235" s="43"/>
      <c r="DBJ235" s="43"/>
      <c r="DBK235" s="43"/>
      <c r="DBL235" s="43"/>
      <c r="DBM235" s="43"/>
      <c r="DBN235" s="43"/>
      <c r="DBO235" s="43"/>
      <c r="DBP235" s="43"/>
      <c r="DBQ235" s="43"/>
      <c r="DBR235" s="43"/>
      <c r="DBS235" s="43"/>
      <c r="DBT235" s="43"/>
      <c r="DBU235" s="43"/>
      <c r="DBV235" s="43"/>
      <c r="DBW235" s="43"/>
      <c r="DBX235" s="43"/>
      <c r="DBY235" s="43"/>
      <c r="DBZ235" s="43"/>
      <c r="DCA235" s="43"/>
      <c r="DCB235" s="43"/>
      <c r="DCC235" s="43"/>
      <c r="DCD235" s="43"/>
      <c r="DCE235" s="43"/>
      <c r="DCF235" s="43"/>
      <c r="DCG235" s="43"/>
      <c r="DCH235" s="43"/>
      <c r="DCI235" s="43"/>
      <c r="DCJ235" s="43"/>
      <c r="DCK235" s="43"/>
      <c r="DCL235" s="43"/>
      <c r="DCM235" s="43"/>
      <c r="DCN235" s="43"/>
      <c r="DCO235" s="43"/>
      <c r="DCP235" s="43"/>
      <c r="DCQ235" s="43"/>
      <c r="DCR235" s="43"/>
      <c r="DCS235" s="43"/>
      <c r="DCT235" s="43"/>
      <c r="DCU235" s="43"/>
      <c r="DCV235" s="43"/>
      <c r="DCW235" s="43"/>
      <c r="DCX235" s="43"/>
      <c r="DCY235" s="43"/>
      <c r="DCZ235" s="43"/>
      <c r="DDA235" s="43"/>
      <c r="DDB235" s="43"/>
      <c r="DDC235" s="43"/>
      <c r="DDD235" s="43"/>
      <c r="DDE235" s="43"/>
      <c r="DDF235" s="43"/>
      <c r="DDG235" s="43"/>
      <c r="DDH235" s="43"/>
      <c r="DDI235" s="43"/>
      <c r="DDJ235" s="43"/>
      <c r="DDK235" s="43"/>
      <c r="DDL235" s="43"/>
      <c r="DDM235" s="43"/>
      <c r="DDN235" s="43"/>
      <c r="DDO235" s="43"/>
      <c r="DDP235" s="43"/>
      <c r="DDQ235" s="43"/>
      <c r="DDR235" s="43"/>
      <c r="DDS235" s="43"/>
      <c r="DDT235" s="43"/>
      <c r="DDU235" s="43"/>
      <c r="DDV235" s="43"/>
      <c r="DDW235" s="43"/>
      <c r="DDX235" s="43"/>
      <c r="DDY235" s="43"/>
      <c r="DDZ235" s="43"/>
      <c r="DEA235" s="43"/>
      <c r="DEB235" s="43"/>
      <c r="DEC235" s="43"/>
      <c r="DED235" s="43"/>
      <c r="DEE235" s="43"/>
      <c r="DEF235" s="43"/>
      <c r="DEG235" s="43"/>
      <c r="DEH235" s="43"/>
      <c r="DEI235" s="43"/>
      <c r="DEJ235" s="43"/>
      <c r="DEK235" s="43"/>
      <c r="DEL235" s="43"/>
      <c r="DEM235" s="43"/>
      <c r="DEN235" s="43"/>
      <c r="DEO235" s="43"/>
      <c r="DEP235" s="43"/>
      <c r="DEQ235" s="43"/>
      <c r="DER235" s="43"/>
      <c r="DES235" s="43"/>
      <c r="DET235" s="43"/>
      <c r="DEU235" s="43"/>
      <c r="DEV235" s="43"/>
      <c r="DEW235" s="43"/>
      <c r="DEX235" s="43"/>
      <c r="DEY235" s="43"/>
      <c r="DEZ235" s="43"/>
      <c r="DFA235" s="43"/>
      <c r="DFB235" s="43"/>
      <c r="DFC235" s="43"/>
      <c r="DFD235" s="43"/>
      <c r="DFE235" s="43"/>
      <c r="DFF235" s="43"/>
      <c r="DFG235" s="43"/>
      <c r="DFH235" s="43"/>
      <c r="DFI235" s="43"/>
      <c r="DFJ235" s="43"/>
      <c r="DFK235" s="43"/>
      <c r="DFL235" s="43"/>
      <c r="DFM235" s="43"/>
      <c r="DFN235" s="43"/>
      <c r="DFO235" s="43"/>
      <c r="DFP235" s="43"/>
      <c r="DFQ235" s="43"/>
      <c r="DFR235" s="43"/>
      <c r="DFS235" s="43"/>
      <c r="DFT235" s="43"/>
      <c r="DFU235" s="43"/>
      <c r="DFV235" s="43"/>
      <c r="DFW235" s="43"/>
      <c r="DFX235" s="43"/>
      <c r="DFY235" s="43"/>
      <c r="DFZ235" s="43"/>
      <c r="DGA235" s="43"/>
      <c r="DGB235" s="43"/>
      <c r="DGC235" s="43"/>
      <c r="DGD235" s="43"/>
      <c r="DGE235" s="43"/>
      <c r="DGF235" s="43"/>
      <c r="DGG235" s="43"/>
      <c r="DGH235" s="43"/>
      <c r="DGI235" s="43"/>
      <c r="DGJ235" s="43"/>
      <c r="DGK235" s="43"/>
      <c r="DGL235" s="43"/>
      <c r="DGM235" s="43"/>
      <c r="DGN235" s="43"/>
      <c r="DGO235" s="43"/>
      <c r="DGP235" s="43"/>
      <c r="DGQ235" s="43"/>
      <c r="DGR235" s="43"/>
      <c r="DGS235" s="43"/>
      <c r="DGT235" s="43"/>
      <c r="DGU235" s="43"/>
      <c r="DGV235" s="43"/>
      <c r="DGW235" s="43"/>
      <c r="DGX235" s="43"/>
      <c r="DGY235" s="43"/>
      <c r="DGZ235" s="43"/>
      <c r="DHA235" s="43"/>
      <c r="DHB235" s="43"/>
      <c r="DHC235" s="43"/>
      <c r="DHD235" s="43"/>
      <c r="DHE235" s="43"/>
      <c r="DHF235" s="43"/>
      <c r="DHG235" s="43"/>
      <c r="DHH235" s="43"/>
      <c r="DHI235" s="43"/>
      <c r="DHJ235" s="43"/>
      <c r="DHK235" s="43"/>
      <c r="DHL235" s="43"/>
      <c r="DHM235" s="43"/>
      <c r="DHN235" s="43"/>
      <c r="DHO235" s="43"/>
      <c r="DHP235" s="43"/>
      <c r="DHQ235" s="43"/>
      <c r="DHR235" s="43"/>
      <c r="DHS235" s="43"/>
      <c r="DHT235" s="43"/>
      <c r="DHU235" s="43"/>
      <c r="DHV235" s="43"/>
      <c r="DHW235" s="43"/>
      <c r="DHX235" s="43"/>
      <c r="DHY235" s="43"/>
      <c r="DHZ235" s="43"/>
      <c r="DIA235" s="43"/>
      <c r="DIB235" s="43"/>
      <c r="DIC235" s="43"/>
      <c r="DID235" s="43"/>
      <c r="DIE235" s="43"/>
      <c r="DIF235" s="43"/>
      <c r="DIG235" s="43"/>
      <c r="DIH235" s="43"/>
      <c r="DII235" s="43"/>
      <c r="DIJ235" s="43"/>
      <c r="DIK235" s="43"/>
      <c r="DIL235" s="43"/>
      <c r="DIM235" s="43"/>
      <c r="DIN235" s="43"/>
      <c r="DIO235" s="43"/>
      <c r="DIP235" s="43"/>
      <c r="DIQ235" s="43"/>
      <c r="DIR235" s="43"/>
      <c r="DIS235" s="43"/>
      <c r="DIT235" s="43"/>
      <c r="DIU235" s="43"/>
      <c r="DIV235" s="43"/>
      <c r="DIW235" s="43"/>
      <c r="DIX235" s="43"/>
      <c r="DIY235" s="43"/>
      <c r="DIZ235" s="43"/>
      <c r="DJA235" s="43"/>
      <c r="DJB235" s="43"/>
      <c r="DJC235" s="43"/>
      <c r="DJD235" s="43"/>
      <c r="DJE235" s="43"/>
      <c r="DJF235" s="43"/>
      <c r="DJG235" s="43"/>
      <c r="DJH235" s="43"/>
      <c r="DJI235" s="43"/>
      <c r="DJJ235" s="43"/>
      <c r="DJK235" s="43"/>
      <c r="DJL235" s="43"/>
      <c r="DJM235" s="43"/>
      <c r="DJN235" s="43"/>
      <c r="DJO235" s="43"/>
      <c r="DJP235" s="43"/>
      <c r="DJQ235" s="43"/>
      <c r="DJR235" s="43"/>
      <c r="DJS235" s="43"/>
      <c r="DJT235" s="43"/>
      <c r="DJU235" s="43"/>
      <c r="DJV235" s="43"/>
      <c r="DJW235" s="43"/>
      <c r="DJX235" s="43"/>
      <c r="DJY235" s="43"/>
      <c r="DJZ235" s="43"/>
      <c r="DKA235" s="43"/>
      <c r="DKB235" s="43"/>
      <c r="DKC235" s="43"/>
      <c r="DKD235" s="43"/>
      <c r="DKE235" s="43"/>
      <c r="DKF235" s="43"/>
      <c r="DKG235" s="43"/>
      <c r="DKH235" s="43"/>
      <c r="DKI235" s="43"/>
      <c r="DKJ235" s="43"/>
      <c r="DKK235" s="43"/>
      <c r="DKL235" s="43"/>
      <c r="DKM235" s="43"/>
      <c r="DKN235" s="43"/>
      <c r="DKO235" s="43"/>
      <c r="DKP235" s="43"/>
      <c r="DKQ235" s="43"/>
      <c r="DKR235" s="43"/>
      <c r="DKS235" s="43"/>
      <c r="DKT235" s="43"/>
      <c r="DKU235" s="43"/>
      <c r="DKV235" s="43"/>
      <c r="DKW235" s="43"/>
      <c r="DKX235" s="43"/>
      <c r="DKY235" s="43"/>
      <c r="DKZ235" s="43"/>
      <c r="DLA235" s="43"/>
      <c r="DLB235" s="43"/>
      <c r="DLC235" s="43"/>
      <c r="DLD235" s="43"/>
      <c r="DLE235" s="43"/>
      <c r="DLF235" s="43"/>
      <c r="DLG235" s="43"/>
      <c r="DLH235" s="43"/>
      <c r="DLI235" s="43"/>
      <c r="DLJ235" s="43"/>
      <c r="DLK235" s="43"/>
      <c r="DLL235" s="43"/>
      <c r="DLM235" s="43"/>
      <c r="DLN235" s="43"/>
      <c r="DLO235" s="43"/>
      <c r="DLP235" s="43"/>
      <c r="DLQ235" s="43"/>
      <c r="DLR235" s="43"/>
      <c r="DLS235" s="43"/>
      <c r="DLT235" s="43"/>
      <c r="DLU235" s="43"/>
      <c r="DLV235" s="43"/>
      <c r="DLW235" s="43"/>
      <c r="DLX235" s="43"/>
      <c r="DLY235" s="43"/>
      <c r="DLZ235" s="43"/>
      <c r="DMA235" s="43"/>
      <c r="DMB235" s="43"/>
      <c r="DMC235" s="43"/>
      <c r="DMD235" s="43"/>
      <c r="DME235" s="43"/>
      <c r="DMF235" s="43"/>
      <c r="DMG235" s="43"/>
      <c r="DMH235" s="43"/>
      <c r="DMI235" s="43"/>
      <c r="DMJ235" s="43"/>
      <c r="DMK235" s="43"/>
      <c r="DML235" s="43"/>
      <c r="DMM235" s="43"/>
      <c r="DMN235" s="43"/>
      <c r="DMO235" s="43"/>
      <c r="DMP235" s="43"/>
      <c r="DMQ235" s="43"/>
      <c r="DMR235" s="43"/>
      <c r="DMS235" s="43"/>
      <c r="DMT235" s="43"/>
      <c r="DMU235" s="43"/>
      <c r="DMV235" s="43"/>
      <c r="DMW235" s="43"/>
      <c r="DMX235" s="43"/>
      <c r="DMY235" s="43"/>
      <c r="DMZ235" s="43"/>
      <c r="DNA235" s="43"/>
      <c r="DNB235" s="43"/>
      <c r="DNC235" s="43"/>
      <c r="DND235" s="43"/>
      <c r="DNE235" s="43"/>
      <c r="DNF235" s="43"/>
      <c r="DNG235" s="43"/>
      <c r="DNH235" s="43"/>
      <c r="DNI235" s="43"/>
      <c r="DNJ235" s="43"/>
      <c r="DNK235" s="43"/>
      <c r="DNL235" s="43"/>
      <c r="DNM235" s="43"/>
      <c r="DNN235" s="43"/>
      <c r="DNO235" s="43"/>
      <c r="DNP235" s="43"/>
      <c r="DNQ235" s="43"/>
      <c r="DNR235" s="43"/>
      <c r="DNS235" s="43"/>
      <c r="DNT235" s="43"/>
      <c r="DNU235" s="43"/>
      <c r="DNV235" s="43"/>
      <c r="DNW235" s="43"/>
      <c r="DNX235" s="43"/>
      <c r="DNY235" s="43"/>
      <c r="DNZ235" s="43"/>
      <c r="DOA235" s="43"/>
      <c r="DOB235" s="43"/>
      <c r="DOC235" s="43"/>
      <c r="DOD235" s="43"/>
      <c r="DOE235" s="43"/>
      <c r="DOF235" s="43"/>
      <c r="DOG235" s="43"/>
      <c r="DOH235" s="43"/>
      <c r="DOI235" s="43"/>
      <c r="DOJ235" s="43"/>
      <c r="DOK235" s="43"/>
      <c r="DOL235" s="43"/>
      <c r="DOM235" s="43"/>
      <c r="DON235" s="43"/>
      <c r="DOO235" s="43"/>
      <c r="DOP235" s="43"/>
      <c r="DOQ235" s="43"/>
      <c r="DOR235" s="43"/>
      <c r="DOS235" s="43"/>
      <c r="DOT235" s="43"/>
      <c r="DOU235" s="43"/>
      <c r="DOV235" s="43"/>
      <c r="DOW235" s="43"/>
      <c r="DOX235" s="43"/>
      <c r="DOY235" s="43"/>
      <c r="DOZ235" s="43"/>
      <c r="DPA235" s="43"/>
      <c r="DPB235" s="43"/>
      <c r="DPC235" s="43"/>
      <c r="DPD235" s="43"/>
      <c r="DPE235" s="43"/>
      <c r="DPF235" s="43"/>
      <c r="DPG235" s="43"/>
      <c r="DPH235" s="43"/>
      <c r="DPI235" s="43"/>
      <c r="DPJ235" s="43"/>
      <c r="DPK235" s="43"/>
      <c r="DPL235" s="43"/>
      <c r="DPM235" s="43"/>
      <c r="DPN235" s="43"/>
      <c r="DPO235" s="43"/>
      <c r="DPP235" s="43"/>
      <c r="DPQ235" s="43"/>
      <c r="DPR235" s="43"/>
      <c r="DPS235" s="43"/>
      <c r="DPT235" s="43"/>
      <c r="DPU235" s="43"/>
      <c r="DPV235" s="43"/>
      <c r="DPW235" s="43"/>
      <c r="DPX235" s="43"/>
      <c r="DPY235" s="43"/>
      <c r="DPZ235" s="43"/>
      <c r="DQA235" s="43"/>
      <c r="DQB235" s="43"/>
      <c r="DQC235" s="43"/>
      <c r="DQD235" s="43"/>
      <c r="DQE235" s="43"/>
      <c r="DQF235" s="43"/>
      <c r="DQG235" s="43"/>
      <c r="DQH235" s="43"/>
      <c r="DQI235" s="43"/>
      <c r="DQJ235" s="43"/>
      <c r="DQK235" s="43"/>
      <c r="DQL235" s="43"/>
      <c r="DQM235" s="43"/>
      <c r="DQN235" s="43"/>
      <c r="DQO235" s="43"/>
      <c r="DQP235" s="43"/>
      <c r="DQQ235" s="43"/>
      <c r="DQR235" s="43"/>
      <c r="DQS235" s="43"/>
      <c r="DQT235" s="43"/>
      <c r="DQU235" s="43"/>
      <c r="DQV235" s="43"/>
      <c r="DQW235" s="43"/>
      <c r="DQX235" s="43"/>
      <c r="DQY235" s="43"/>
      <c r="DQZ235" s="43"/>
      <c r="DRA235" s="43"/>
      <c r="DRB235" s="43"/>
      <c r="DRC235" s="43"/>
      <c r="DRD235" s="43"/>
      <c r="DRE235" s="43"/>
      <c r="DRF235" s="43"/>
      <c r="DRG235" s="43"/>
      <c r="DRH235" s="43"/>
      <c r="DRI235" s="43"/>
      <c r="DRJ235" s="43"/>
      <c r="DRK235" s="43"/>
      <c r="DRL235" s="43"/>
      <c r="DRM235" s="43"/>
      <c r="DRN235" s="43"/>
      <c r="DRO235" s="43"/>
      <c r="DRP235" s="43"/>
      <c r="DRQ235" s="43"/>
      <c r="DRR235" s="43"/>
      <c r="DRS235" s="43"/>
      <c r="DRT235" s="43"/>
      <c r="DRU235" s="43"/>
      <c r="DRV235" s="43"/>
      <c r="DRW235" s="43"/>
      <c r="DRX235" s="43"/>
      <c r="DRY235" s="43"/>
      <c r="DRZ235" s="43"/>
      <c r="DSA235" s="43"/>
      <c r="DSB235" s="43"/>
      <c r="DSC235" s="43"/>
      <c r="DSD235" s="43"/>
      <c r="DSE235" s="43"/>
      <c r="DSF235" s="43"/>
      <c r="DSG235" s="43"/>
      <c r="DSH235" s="43"/>
      <c r="DSI235" s="43"/>
      <c r="DSJ235" s="43"/>
      <c r="DSK235" s="43"/>
      <c r="DSL235" s="43"/>
      <c r="DSM235" s="43"/>
      <c r="DSN235" s="43"/>
      <c r="DSO235" s="43"/>
      <c r="DSP235" s="43"/>
      <c r="DSQ235" s="43"/>
      <c r="DSR235" s="43"/>
      <c r="DSS235" s="43"/>
      <c r="DST235" s="43"/>
      <c r="DSU235" s="43"/>
      <c r="DSV235" s="43"/>
      <c r="DSW235" s="43"/>
      <c r="DSX235" s="43"/>
      <c r="DSY235" s="43"/>
      <c r="DSZ235" s="43"/>
      <c r="DTA235" s="43"/>
      <c r="DTB235" s="43"/>
      <c r="DTC235" s="43"/>
      <c r="DTD235" s="43"/>
      <c r="DTE235" s="43"/>
      <c r="DTF235" s="43"/>
      <c r="DTG235" s="43"/>
      <c r="DTH235" s="43"/>
      <c r="DTI235" s="43"/>
      <c r="DTJ235" s="43"/>
      <c r="DTK235" s="43"/>
      <c r="DTL235" s="43"/>
      <c r="DTM235" s="43"/>
      <c r="DTN235" s="43"/>
      <c r="DTO235" s="43"/>
      <c r="DTP235" s="43"/>
      <c r="DTQ235" s="43"/>
      <c r="DTR235" s="43"/>
      <c r="DTS235" s="43"/>
      <c r="DTT235" s="43"/>
      <c r="DTU235" s="43"/>
      <c r="DTV235" s="43"/>
      <c r="DTW235" s="43"/>
      <c r="DTX235" s="43"/>
      <c r="DTY235" s="43"/>
      <c r="DTZ235" s="43"/>
      <c r="DUA235" s="43"/>
      <c r="DUB235" s="43"/>
      <c r="DUC235" s="43"/>
      <c r="DUD235" s="43"/>
      <c r="DUE235" s="43"/>
      <c r="DUF235" s="43"/>
      <c r="DUG235" s="43"/>
      <c r="DUH235" s="43"/>
      <c r="DUI235" s="43"/>
      <c r="DUJ235" s="43"/>
      <c r="DUK235" s="43"/>
      <c r="DUL235" s="43"/>
      <c r="DUM235" s="43"/>
      <c r="DUN235" s="43"/>
      <c r="DUO235" s="43"/>
      <c r="DUP235" s="43"/>
      <c r="DUQ235" s="43"/>
      <c r="DUR235" s="43"/>
      <c r="DUS235" s="43"/>
      <c r="DUT235" s="43"/>
      <c r="DUU235" s="43"/>
      <c r="DUV235" s="43"/>
      <c r="DUW235" s="43"/>
      <c r="DUX235" s="43"/>
      <c r="DUY235" s="43"/>
      <c r="DUZ235" s="43"/>
      <c r="DVA235" s="43"/>
      <c r="DVB235" s="43"/>
      <c r="DVC235" s="43"/>
      <c r="DVD235" s="43"/>
      <c r="DVE235" s="43"/>
      <c r="DVF235" s="43"/>
      <c r="DVG235" s="43"/>
      <c r="DVH235" s="43"/>
      <c r="DVI235" s="43"/>
      <c r="DVJ235" s="43"/>
      <c r="DVK235" s="43"/>
      <c r="DVL235" s="43"/>
      <c r="DVM235" s="43"/>
      <c r="DVN235" s="43"/>
      <c r="DVO235" s="43"/>
      <c r="DVP235" s="43"/>
      <c r="DVQ235" s="43"/>
      <c r="DVR235" s="43"/>
      <c r="DVS235" s="43"/>
      <c r="DVT235" s="43"/>
      <c r="DVU235" s="43"/>
      <c r="DVV235" s="43"/>
      <c r="DVW235" s="43"/>
      <c r="DVX235" s="43"/>
      <c r="DVY235" s="43"/>
      <c r="DVZ235" s="43"/>
      <c r="DWA235" s="43"/>
      <c r="DWB235" s="43"/>
      <c r="DWC235" s="43"/>
      <c r="DWD235" s="43"/>
      <c r="DWE235" s="43"/>
      <c r="DWF235" s="43"/>
      <c r="DWG235" s="43"/>
      <c r="DWH235" s="43"/>
      <c r="DWI235" s="43"/>
      <c r="DWJ235" s="43"/>
      <c r="DWK235" s="43"/>
      <c r="DWL235" s="43"/>
      <c r="DWM235" s="43"/>
      <c r="DWN235" s="43"/>
      <c r="DWO235" s="43"/>
      <c r="DWP235" s="43"/>
      <c r="DWQ235" s="43"/>
      <c r="DWR235" s="43"/>
      <c r="DWS235" s="43"/>
      <c r="DWT235" s="43"/>
      <c r="DWU235" s="43"/>
      <c r="DWV235" s="43"/>
      <c r="DWW235" s="43"/>
      <c r="DWX235" s="43"/>
      <c r="DWY235" s="43"/>
      <c r="DWZ235" s="43"/>
      <c r="DXA235" s="43"/>
      <c r="DXB235" s="43"/>
      <c r="DXC235" s="43"/>
      <c r="DXD235" s="43"/>
      <c r="DXE235" s="43"/>
      <c r="DXF235" s="43"/>
      <c r="DXG235" s="43"/>
      <c r="DXH235" s="43"/>
      <c r="DXI235" s="43"/>
      <c r="DXJ235" s="43"/>
      <c r="DXK235" s="43"/>
      <c r="DXL235" s="43"/>
      <c r="DXM235" s="43"/>
      <c r="DXN235" s="43"/>
      <c r="DXO235" s="43"/>
      <c r="DXP235" s="43"/>
      <c r="DXQ235" s="43"/>
      <c r="DXR235" s="43"/>
      <c r="DXS235" s="43"/>
      <c r="DXT235" s="43"/>
      <c r="DXU235" s="43"/>
      <c r="DXV235" s="43"/>
      <c r="DXW235" s="43"/>
      <c r="DXX235" s="43"/>
      <c r="DXY235" s="43"/>
      <c r="DXZ235" s="43"/>
      <c r="DYA235" s="43"/>
      <c r="DYB235" s="43"/>
      <c r="DYC235" s="43"/>
      <c r="DYD235" s="43"/>
      <c r="DYE235" s="43"/>
      <c r="DYF235" s="43"/>
      <c r="DYG235" s="43"/>
      <c r="DYH235" s="43"/>
      <c r="DYI235" s="43"/>
      <c r="DYJ235" s="43"/>
      <c r="DYK235" s="43"/>
      <c r="DYL235" s="43"/>
      <c r="DYM235" s="43"/>
      <c r="DYN235" s="43"/>
      <c r="DYO235" s="43"/>
      <c r="DYP235" s="43"/>
      <c r="DYQ235" s="43"/>
      <c r="DYR235" s="43"/>
      <c r="DYS235" s="43"/>
      <c r="DYT235" s="43"/>
      <c r="DYU235" s="43"/>
      <c r="DYV235" s="43"/>
      <c r="DYW235" s="43"/>
      <c r="DYX235" s="43"/>
      <c r="DYY235" s="43"/>
      <c r="DYZ235" s="43"/>
      <c r="DZA235" s="43"/>
      <c r="DZB235" s="43"/>
      <c r="DZC235" s="43"/>
      <c r="DZD235" s="43"/>
      <c r="DZE235" s="43"/>
      <c r="DZF235" s="43"/>
      <c r="DZG235" s="43"/>
      <c r="DZH235" s="43"/>
      <c r="DZI235" s="43"/>
      <c r="DZJ235" s="43"/>
      <c r="DZK235" s="43"/>
      <c r="DZL235" s="43"/>
      <c r="DZM235" s="43"/>
      <c r="DZN235" s="43"/>
      <c r="DZO235" s="43"/>
      <c r="DZP235" s="43"/>
      <c r="DZQ235" s="43"/>
      <c r="DZR235" s="43"/>
      <c r="DZS235" s="43"/>
      <c r="DZT235" s="43"/>
      <c r="DZU235" s="43"/>
      <c r="DZV235" s="43"/>
      <c r="DZW235" s="43"/>
      <c r="DZX235" s="43"/>
      <c r="DZY235" s="43"/>
      <c r="DZZ235" s="43"/>
      <c r="EAA235" s="43"/>
      <c r="EAB235" s="43"/>
      <c r="EAC235" s="43"/>
      <c r="EAD235" s="43"/>
      <c r="EAE235" s="43"/>
      <c r="EAF235" s="43"/>
      <c r="EAG235" s="43"/>
      <c r="EAH235" s="43"/>
      <c r="EAI235" s="43"/>
      <c r="EAJ235" s="43"/>
      <c r="EAK235" s="43"/>
      <c r="EAL235" s="43"/>
      <c r="EAM235" s="43"/>
      <c r="EAN235" s="43"/>
      <c r="EAO235" s="43"/>
      <c r="EAP235" s="43"/>
      <c r="EAQ235" s="43"/>
      <c r="EAR235" s="43"/>
      <c r="EAS235" s="43"/>
      <c r="EAT235" s="43"/>
      <c r="EAU235" s="43"/>
      <c r="EAV235" s="43"/>
      <c r="EAW235" s="43"/>
      <c r="EAX235" s="43"/>
      <c r="EAY235" s="43"/>
      <c r="EAZ235" s="43"/>
      <c r="EBA235" s="43"/>
      <c r="EBB235" s="43"/>
      <c r="EBC235" s="43"/>
      <c r="EBD235" s="43"/>
      <c r="EBE235" s="43"/>
      <c r="EBF235" s="43"/>
      <c r="EBG235" s="43"/>
      <c r="EBH235" s="43"/>
      <c r="EBI235" s="43"/>
      <c r="EBJ235" s="43"/>
      <c r="EBK235" s="43"/>
      <c r="EBL235" s="43"/>
      <c r="EBM235" s="43"/>
      <c r="EBN235" s="43"/>
      <c r="EBO235" s="43"/>
      <c r="EBP235" s="43"/>
      <c r="EBQ235" s="43"/>
      <c r="EBR235" s="43"/>
      <c r="EBS235" s="43"/>
      <c r="EBT235" s="43"/>
      <c r="EBU235" s="43"/>
      <c r="EBV235" s="43"/>
      <c r="EBW235" s="43"/>
      <c r="EBX235" s="43"/>
      <c r="EBY235" s="43"/>
      <c r="EBZ235" s="43"/>
      <c r="ECA235" s="43"/>
      <c r="ECB235" s="43"/>
      <c r="ECC235" s="43"/>
      <c r="ECD235" s="43"/>
      <c r="ECE235" s="43"/>
      <c r="ECF235" s="43"/>
      <c r="ECG235" s="43"/>
      <c r="ECH235" s="43"/>
      <c r="ECI235" s="43"/>
      <c r="ECJ235" s="43"/>
      <c r="ECK235" s="43"/>
      <c r="ECL235" s="43"/>
      <c r="ECM235" s="43"/>
      <c r="ECN235" s="43"/>
      <c r="ECO235" s="43"/>
      <c r="ECP235" s="43"/>
      <c r="ECQ235" s="43"/>
      <c r="ECR235" s="43"/>
      <c r="ECS235" s="43"/>
      <c r="ECT235" s="43"/>
      <c r="ECU235" s="43"/>
      <c r="ECV235" s="43"/>
      <c r="ECW235" s="43"/>
      <c r="ECX235" s="43"/>
      <c r="ECY235" s="43"/>
      <c r="ECZ235" s="43"/>
      <c r="EDA235" s="43"/>
      <c r="EDB235" s="43"/>
      <c r="EDC235" s="43"/>
      <c r="EDD235" s="43"/>
      <c r="EDE235" s="43"/>
      <c r="EDF235" s="43"/>
      <c r="EDG235" s="43"/>
      <c r="EDH235" s="43"/>
      <c r="EDI235" s="43"/>
      <c r="EDJ235" s="43"/>
      <c r="EDK235" s="43"/>
      <c r="EDL235" s="43"/>
      <c r="EDM235" s="43"/>
      <c r="EDN235" s="43"/>
      <c r="EDO235" s="43"/>
      <c r="EDP235" s="43"/>
      <c r="EDQ235" s="43"/>
      <c r="EDR235" s="43"/>
      <c r="EDS235" s="43"/>
      <c r="EDT235" s="43"/>
      <c r="EDU235" s="43"/>
      <c r="EDV235" s="43"/>
      <c r="EDW235" s="43"/>
      <c r="EDX235" s="43"/>
      <c r="EDY235" s="43"/>
      <c r="EDZ235" s="43"/>
      <c r="EEA235" s="43"/>
      <c r="EEB235" s="43"/>
      <c r="EEC235" s="43"/>
      <c r="EED235" s="43"/>
      <c r="EEE235" s="43"/>
      <c r="EEF235" s="43"/>
      <c r="EEG235" s="43"/>
      <c r="EEH235" s="43"/>
      <c r="EEI235" s="43"/>
      <c r="EEJ235" s="43"/>
      <c r="EEK235" s="43"/>
      <c r="EEL235" s="43"/>
      <c r="EEM235" s="43"/>
      <c r="EEN235" s="43"/>
      <c r="EEO235" s="43"/>
      <c r="EEP235" s="43"/>
      <c r="EEQ235" s="43"/>
      <c r="EER235" s="43"/>
      <c r="EES235" s="43"/>
      <c r="EET235" s="43"/>
      <c r="EEU235" s="43"/>
      <c r="EEV235" s="43"/>
      <c r="EEW235" s="43"/>
      <c r="EEX235" s="43"/>
      <c r="EEY235" s="43"/>
      <c r="EEZ235" s="43"/>
      <c r="EFA235" s="43"/>
      <c r="EFB235" s="43"/>
      <c r="EFC235" s="43"/>
      <c r="EFD235" s="43"/>
      <c r="EFE235" s="43"/>
      <c r="EFF235" s="43"/>
      <c r="EFG235" s="43"/>
      <c r="EFH235" s="43"/>
      <c r="EFI235" s="43"/>
      <c r="EFJ235" s="43"/>
      <c r="EFK235" s="43"/>
      <c r="EFL235" s="43"/>
      <c r="EFM235" s="43"/>
      <c r="EFN235" s="43"/>
      <c r="EFO235" s="43"/>
      <c r="EFP235" s="43"/>
      <c r="EFQ235" s="43"/>
      <c r="EFR235" s="43"/>
      <c r="EFS235" s="43"/>
      <c r="EFT235" s="43"/>
      <c r="EFU235" s="43"/>
      <c r="EFV235" s="43"/>
      <c r="EFW235" s="43"/>
      <c r="EFX235" s="43"/>
      <c r="EFY235" s="43"/>
      <c r="EFZ235" s="43"/>
      <c r="EGA235" s="43"/>
      <c r="EGB235" s="43"/>
      <c r="EGC235" s="43"/>
      <c r="EGD235" s="43"/>
      <c r="EGE235" s="43"/>
      <c r="EGF235" s="43"/>
      <c r="EGG235" s="43"/>
      <c r="EGH235" s="43"/>
      <c r="EGI235" s="43"/>
      <c r="EGJ235" s="43"/>
      <c r="EGK235" s="43"/>
      <c r="EGL235" s="43"/>
      <c r="EGM235" s="43"/>
      <c r="EGN235" s="43"/>
      <c r="EGO235" s="43"/>
      <c r="EGP235" s="43"/>
      <c r="EGQ235" s="43"/>
      <c r="EGR235" s="43"/>
      <c r="EGS235" s="43"/>
      <c r="EGT235" s="43"/>
      <c r="EGU235" s="43"/>
      <c r="EGV235" s="43"/>
      <c r="EGW235" s="43"/>
      <c r="EGX235" s="43"/>
      <c r="EGY235" s="43"/>
      <c r="EGZ235" s="43"/>
      <c r="EHA235" s="43"/>
      <c r="EHB235" s="43"/>
      <c r="EHC235" s="43"/>
      <c r="EHD235" s="43"/>
      <c r="EHE235" s="43"/>
      <c r="EHF235" s="43"/>
      <c r="EHG235" s="43"/>
      <c r="EHH235" s="43"/>
      <c r="EHI235" s="43"/>
      <c r="EHJ235" s="43"/>
      <c r="EHK235" s="43"/>
      <c r="EHL235" s="43"/>
      <c r="EHM235" s="43"/>
      <c r="EHN235" s="43"/>
      <c r="EHO235" s="43"/>
      <c r="EHP235" s="43"/>
      <c r="EHQ235" s="43"/>
      <c r="EHR235" s="43"/>
      <c r="EHS235" s="43"/>
      <c r="EHT235" s="43"/>
      <c r="EHU235" s="43"/>
      <c r="EHV235" s="43"/>
      <c r="EHW235" s="43"/>
      <c r="EHX235" s="43"/>
      <c r="EHY235" s="43"/>
      <c r="EHZ235" s="43"/>
      <c r="EIA235" s="43"/>
      <c r="EIB235" s="43"/>
      <c r="EIC235" s="43"/>
      <c r="EID235" s="43"/>
      <c r="EIE235" s="43"/>
      <c r="EIF235" s="43"/>
      <c r="EIG235" s="43"/>
      <c r="EIH235" s="43"/>
      <c r="EII235" s="43"/>
      <c r="EIJ235" s="43"/>
      <c r="EIK235" s="43"/>
      <c r="EIL235" s="43"/>
      <c r="EIM235" s="43"/>
      <c r="EIN235" s="43"/>
      <c r="EIO235" s="43"/>
      <c r="EIP235" s="43"/>
      <c r="EIQ235" s="43"/>
      <c r="EIR235" s="43"/>
      <c r="EIS235" s="43"/>
      <c r="EIT235" s="43"/>
      <c r="EIU235" s="43"/>
      <c r="EIV235" s="43"/>
      <c r="EIW235" s="43"/>
      <c r="EIX235" s="43"/>
      <c r="EIY235" s="43"/>
      <c r="EIZ235" s="43"/>
      <c r="EJA235" s="43"/>
      <c r="EJB235" s="43"/>
      <c r="EJC235" s="43"/>
      <c r="EJD235" s="43"/>
      <c r="EJE235" s="43"/>
      <c r="EJF235" s="43"/>
      <c r="EJG235" s="43"/>
      <c r="EJH235" s="43"/>
      <c r="EJI235" s="43"/>
      <c r="EJJ235" s="43"/>
      <c r="EJK235" s="43"/>
      <c r="EJL235" s="43"/>
      <c r="EJM235" s="43"/>
      <c r="EJN235" s="43"/>
      <c r="EJO235" s="43"/>
      <c r="EJP235" s="43"/>
      <c r="EJQ235" s="43"/>
      <c r="EJR235" s="43"/>
      <c r="EJS235" s="43"/>
      <c r="EJT235" s="43"/>
      <c r="EJU235" s="43"/>
      <c r="EJV235" s="43"/>
      <c r="EJW235" s="43"/>
      <c r="EJX235" s="43"/>
      <c r="EJY235" s="43"/>
      <c r="EJZ235" s="43"/>
      <c r="EKA235" s="43"/>
      <c r="EKB235" s="43"/>
      <c r="EKC235" s="43"/>
      <c r="EKD235" s="43"/>
      <c r="EKE235" s="43"/>
      <c r="EKF235" s="43"/>
      <c r="EKG235" s="43"/>
      <c r="EKH235" s="43"/>
      <c r="EKI235" s="43"/>
      <c r="EKJ235" s="43"/>
      <c r="EKK235" s="43"/>
      <c r="EKL235" s="43"/>
      <c r="EKM235" s="43"/>
      <c r="EKN235" s="43"/>
      <c r="EKO235" s="43"/>
      <c r="EKP235" s="43"/>
      <c r="EKQ235" s="43"/>
      <c r="EKR235" s="43"/>
      <c r="EKS235" s="43"/>
      <c r="EKT235" s="43"/>
      <c r="EKU235" s="43"/>
      <c r="EKV235" s="43"/>
      <c r="EKW235" s="43"/>
      <c r="EKX235" s="43"/>
      <c r="EKY235" s="43"/>
      <c r="EKZ235" s="43"/>
      <c r="ELA235" s="43"/>
      <c r="ELB235" s="43"/>
      <c r="ELC235" s="43"/>
      <c r="ELD235" s="43"/>
      <c r="ELE235" s="43"/>
      <c r="ELF235" s="43"/>
      <c r="ELG235" s="43"/>
      <c r="ELH235" s="43"/>
      <c r="ELI235" s="43"/>
      <c r="ELJ235" s="43"/>
      <c r="ELK235" s="43"/>
      <c r="ELL235" s="43"/>
      <c r="ELM235" s="43"/>
      <c r="ELN235" s="43"/>
      <c r="ELO235" s="43"/>
      <c r="ELP235" s="43"/>
      <c r="ELQ235" s="43"/>
      <c r="ELR235" s="43"/>
      <c r="ELS235" s="43"/>
      <c r="ELT235" s="43"/>
      <c r="ELU235" s="43"/>
      <c r="ELV235" s="43"/>
      <c r="ELW235" s="43"/>
      <c r="ELX235" s="43"/>
      <c r="ELY235" s="43"/>
      <c r="ELZ235" s="43"/>
      <c r="EMA235" s="43"/>
      <c r="EMB235" s="43"/>
      <c r="EMC235" s="43"/>
      <c r="EMD235" s="43"/>
      <c r="EME235" s="43"/>
      <c r="EMF235" s="43"/>
      <c r="EMG235" s="43"/>
      <c r="EMH235" s="43"/>
      <c r="EMI235" s="43"/>
      <c r="EMJ235" s="43"/>
      <c r="EMK235" s="43"/>
      <c r="EML235" s="43"/>
      <c r="EMM235" s="43"/>
      <c r="EMN235" s="43"/>
      <c r="EMO235" s="43"/>
      <c r="EMP235" s="43"/>
      <c r="EMQ235" s="43"/>
      <c r="EMR235" s="43"/>
      <c r="EMS235" s="43"/>
      <c r="EMT235" s="43"/>
      <c r="EMU235" s="43"/>
      <c r="EMV235" s="43"/>
      <c r="EMW235" s="43"/>
      <c r="EMX235" s="43"/>
      <c r="EMY235" s="43"/>
      <c r="EMZ235" s="43"/>
      <c r="ENA235" s="43"/>
      <c r="ENB235" s="43"/>
      <c r="ENC235" s="43"/>
      <c r="END235" s="43"/>
      <c r="ENE235" s="43"/>
      <c r="ENF235" s="43"/>
      <c r="ENG235" s="43"/>
      <c r="ENH235" s="43"/>
      <c r="ENI235" s="43"/>
      <c r="ENJ235" s="43"/>
      <c r="ENK235" s="43"/>
      <c r="ENL235" s="43"/>
      <c r="ENM235" s="43"/>
      <c r="ENN235" s="43"/>
      <c r="ENO235" s="43"/>
      <c r="ENP235" s="43"/>
      <c r="ENQ235" s="43"/>
      <c r="ENR235" s="43"/>
      <c r="ENS235" s="43"/>
      <c r="ENT235" s="43"/>
      <c r="ENU235" s="43"/>
      <c r="ENV235" s="43"/>
      <c r="ENW235" s="43"/>
      <c r="ENX235" s="43"/>
      <c r="ENY235" s="43"/>
      <c r="ENZ235" s="43"/>
      <c r="EOA235" s="43"/>
      <c r="EOB235" s="43"/>
      <c r="EOC235" s="43"/>
      <c r="EOD235" s="43"/>
      <c r="EOE235" s="43"/>
      <c r="EOF235" s="43"/>
      <c r="EOG235" s="43"/>
      <c r="EOH235" s="43"/>
      <c r="EOI235" s="43"/>
      <c r="EOJ235" s="43"/>
      <c r="EOK235" s="43"/>
      <c r="EOL235" s="43"/>
      <c r="EOM235" s="43"/>
      <c r="EON235" s="43"/>
      <c r="EOO235" s="43"/>
      <c r="EOP235" s="43"/>
      <c r="EOQ235" s="43"/>
      <c r="EOR235" s="43"/>
      <c r="EOS235" s="43"/>
      <c r="EOT235" s="43"/>
      <c r="EOU235" s="43"/>
      <c r="EOV235" s="43"/>
      <c r="EOW235" s="43"/>
      <c r="EOX235" s="43"/>
      <c r="EOY235" s="43"/>
      <c r="EOZ235" s="43"/>
      <c r="EPA235" s="43"/>
      <c r="EPB235" s="43"/>
      <c r="EPC235" s="43"/>
      <c r="EPD235" s="43"/>
      <c r="EPE235" s="43"/>
      <c r="EPF235" s="43"/>
      <c r="EPG235" s="43"/>
      <c r="EPH235" s="43"/>
      <c r="EPI235" s="43"/>
      <c r="EPJ235" s="43"/>
      <c r="EPK235" s="43"/>
      <c r="EPL235" s="43"/>
      <c r="EPM235" s="43"/>
      <c r="EPN235" s="43"/>
      <c r="EPO235" s="43"/>
      <c r="EPP235" s="43"/>
      <c r="EPQ235" s="43"/>
      <c r="EPR235" s="43"/>
      <c r="EPS235" s="43"/>
      <c r="EPT235" s="43"/>
      <c r="EPU235" s="43"/>
      <c r="EPV235" s="43"/>
      <c r="EPW235" s="43"/>
      <c r="EPX235" s="43"/>
      <c r="EPY235" s="43"/>
      <c r="EPZ235" s="43"/>
      <c r="EQA235" s="43"/>
      <c r="EQB235" s="43"/>
      <c r="EQC235" s="43"/>
      <c r="EQD235" s="43"/>
      <c r="EQE235" s="43"/>
      <c r="EQF235" s="43"/>
      <c r="EQG235" s="43"/>
      <c r="EQH235" s="43"/>
      <c r="EQI235" s="43"/>
      <c r="EQJ235" s="43"/>
      <c r="EQK235" s="43"/>
      <c r="EQL235" s="43"/>
      <c r="EQM235" s="43"/>
      <c r="EQN235" s="43"/>
      <c r="EQO235" s="43"/>
      <c r="EQP235" s="43"/>
      <c r="EQQ235" s="43"/>
      <c r="EQR235" s="43"/>
      <c r="EQS235" s="43"/>
      <c r="EQT235" s="43"/>
      <c r="EQU235" s="43"/>
      <c r="EQV235" s="43"/>
      <c r="EQW235" s="43"/>
      <c r="EQX235" s="43"/>
      <c r="EQY235" s="43"/>
      <c r="EQZ235" s="43"/>
      <c r="ERA235" s="43"/>
      <c r="ERB235" s="43"/>
      <c r="ERC235" s="43"/>
      <c r="ERD235" s="43"/>
      <c r="ERE235" s="43"/>
      <c r="ERF235" s="43"/>
      <c r="ERG235" s="43"/>
      <c r="ERH235" s="43"/>
      <c r="ERI235" s="43"/>
      <c r="ERJ235" s="43"/>
      <c r="ERK235" s="43"/>
      <c r="ERL235" s="43"/>
      <c r="ERM235" s="43"/>
      <c r="ERN235" s="43"/>
      <c r="ERO235" s="43"/>
      <c r="ERP235" s="43"/>
      <c r="ERQ235" s="43"/>
      <c r="ERR235" s="43"/>
      <c r="ERS235" s="43"/>
      <c r="ERT235" s="43"/>
      <c r="ERU235" s="43"/>
      <c r="ERV235" s="43"/>
      <c r="ERW235" s="43"/>
      <c r="ERX235" s="43"/>
      <c r="ERY235" s="43"/>
      <c r="ERZ235" s="43"/>
      <c r="ESA235" s="43"/>
      <c r="ESB235" s="43"/>
      <c r="ESC235" s="43"/>
      <c r="ESD235" s="43"/>
      <c r="ESE235" s="43"/>
      <c r="ESF235" s="43"/>
      <c r="ESG235" s="43"/>
      <c r="ESH235" s="43"/>
      <c r="ESI235" s="43"/>
      <c r="ESJ235" s="43"/>
      <c r="ESK235" s="43"/>
      <c r="ESL235" s="43"/>
      <c r="ESM235" s="43"/>
      <c r="ESN235" s="43"/>
      <c r="ESO235" s="43"/>
      <c r="ESP235" s="43"/>
      <c r="ESQ235" s="43"/>
      <c r="ESR235" s="43"/>
      <c r="ESS235" s="43"/>
      <c r="EST235" s="43"/>
      <c r="ESU235" s="43"/>
      <c r="ESV235" s="43"/>
      <c r="ESW235" s="43"/>
      <c r="ESX235" s="43"/>
      <c r="ESY235" s="43"/>
      <c r="ESZ235" s="43"/>
      <c r="ETA235" s="43"/>
      <c r="ETB235" s="43"/>
      <c r="ETC235" s="43"/>
      <c r="ETD235" s="43"/>
      <c r="ETE235" s="43"/>
      <c r="ETF235" s="43"/>
      <c r="ETG235" s="43"/>
      <c r="ETH235" s="43"/>
      <c r="ETI235" s="43"/>
      <c r="ETJ235" s="43"/>
      <c r="ETK235" s="43"/>
      <c r="ETL235" s="43"/>
      <c r="ETM235" s="43"/>
      <c r="ETN235" s="43"/>
      <c r="ETO235" s="43"/>
      <c r="ETP235" s="43"/>
      <c r="ETQ235" s="43"/>
      <c r="ETR235" s="43"/>
      <c r="ETS235" s="43"/>
      <c r="ETT235" s="43"/>
      <c r="ETU235" s="43"/>
      <c r="ETV235" s="43"/>
      <c r="ETW235" s="43"/>
      <c r="ETX235" s="43"/>
      <c r="ETY235" s="43"/>
      <c r="ETZ235" s="43"/>
      <c r="EUA235" s="43"/>
      <c r="EUB235" s="43"/>
      <c r="EUC235" s="43"/>
      <c r="EUD235" s="43"/>
      <c r="EUE235" s="43"/>
      <c r="EUF235" s="43"/>
      <c r="EUG235" s="43"/>
      <c r="EUH235" s="43"/>
      <c r="EUI235" s="43"/>
      <c r="EUJ235" s="43"/>
      <c r="EUK235" s="43"/>
      <c r="EUL235" s="43"/>
      <c r="EUM235" s="43"/>
      <c r="EUN235" s="43"/>
      <c r="EUO235" s="43"/>
      <c r="EUP235" s="43"/>
      <c r="EUQ235" s="43"/>
      <c r="EUR235" s="43"/>
      <c r="EUS235" s="43"/>
      <c r="EUT235" s="43"/>
      <c r="EUU235" s="43"/>
      <c r="EUV235" s="43"/>
      <c r="EUW235" s="43"/>
      <c r="EUX235" s="43"/>
      <c r="EUY235" s="43"/>
      <c r="EUZ235" s="43"/>
      <c r="EVA235" s="43"/>
      <c r="EVB235" s="43"/>
      <c r="EVC235" s="43"/>
      <c r="EVD235" s="43"/>
      <c r="EVE235" s="43"/>
      <c r="EVF235" s="43"/>
      <c r="EVG235" s="43"/>
      <c r="EVH235" s="43"/>
      <c r="EVI235" s="43"/>
      <c r="EVJ235" s="43"/>
      <c r="EVK235" s="43"/>
      <c r="EVL235" s="43"/>
      <c r="EVM235" s="43"/>
      <c r="EVN235" s="43"/>
      <c r="EVO235" s="43"/>
      <c r="EVP235" s="43"/>
      <c r="EVQ235" s="43"/>
      <c r="EVR235" s="43"/>
      <c r="EVS235" s="43"/>
      <c r="EVT235" s="43"/>
      <c r="EVU235" s="43"/>
      <c r="EVV235" s="43"/>
      <c r="EVW235" s="43"/>
      <c r="EVX235" s="43"/>
      <c r="EVY235" s="43"/>
      <c r="EVZ235" s="43"/>
      <c r="EWA235" s="43"/>
      <c r="EWB235" s="43"/>
      <c r="EWC235" s="43"/>
      <c r="EWD235" s="43"/>
      <c r="EWE235" s="43"/>
      <c r="EWF235" s="43"/>
      <c r="EWG235" s="43"/>
      <c r="EWH235" s="43"/>
      <c r="EWI235" s="43"/>
      <c r="EWJ235" s="43"/>
      <c r="EWK235" s="43"/>
      <c r="EWL235" s="43"/>
      <c r="EWM235" s="43"/>
      <c r="EWN235" s="43"/>
      <c r="EWO235" s="43"/>
      <c r="EWP235" s="43"/>
      <c r="EWQ235" s="43"/>
      <c r="EWR235" s="43"/>
      <c r="EWS235" s="43"/>
      <c r="EWT235" s="43"/>
      <c r="EWU235" s="43"/>
      <c r="EWV235" s="43"/>
      <c r="EWW235" s="43"/>
      <c r="EWX235" s="43"/>
      <c r="EWY235" s="43"/>
      <c r="EWZ235" s="43"/>
      <c r="EXA235" s="43"/>
      <c r="EXB235" s="43"/>
      <c r="EXC235" s="43"/>
      <c r="EXD235" s="43"/>
      <c r="EXE235" s="43"/>
      <c r="EXF235" s="43"/>
      <c r="EXG235" s="43"/>
      <c r="EXH235" s="43"/>
      <c r="EXI235" s="43"/>
      <c r="EXJ235" s="43"/>
      <c r="EXK235" s="43"/>
      <c r="EXL235" s="43"/>
      <c r="EXM235" s="43"/>
      <c r="EXN235" s="43"/>
      <c r="EXO235" s="43"/>
      <c r="EXP235" s="43"/>
      <c r="EXQ235" s="43"/>
      <c r="EXR235" s="43"/>
      <c r="EXS235" s="43"/>
      <c r="EXT235" s="43"/>
      <c r="EXU235" s="43"/>
      <c r="EXV235" s="43"/>
      <c r="EXW235" s="43"/>
      <c r="EXX235" s="43"/>
      <c r="EXY235" s="43"/>
      <c r="EXZ235" s="43"/>
      <c r="EYA235" s="43"/>
      <c r="EYB235" s="43"/>
      <c r="EYC235" s="43"/>
      <c r="EYD235" s="43"/>
      <c r="EYE235" s="43"/>
      <c r="EYF235" s="43"/>
      <c r="EYG235" s="43"/>
      <c r="EYH235" s="43"/>
      <c r="EYI235" s="43"/>
      <c r="EYJ235" s="43"/>
      <c r="EYK235" s="43"/>
      <c r="EYL235" s="43"/>
      <c r="EYM235" s="43"/>
      <c r="EYN235" s="43"/>
      <c r="EYO235" s="43"/>
      <c r="EYP235" s="43"/>
      <c r="EYQ235" s="43"/>
      <c r="EYR235" s="43"/>
      <c r="EYS235" s="43"/>
      <c r="EYT235" s="43"/>
      <c r="EYU235" s="43"/>
      <c r="EYV235" s="43"/>
      <c r="EYW235" s="43"/>
      <c r="EYX235" s="43"/>
      <c r="EYY235" s="43"/>
      <c r="EYZ235" s="43"/>
      <c r="EZA235" s="43"/>
      <c r="EZB235" s="43"/>
      <c r="EZC235" s="43"/>
      <c r="EZD235" s="43"/>
      <c r="EZE235" s="43"/>
      <c r="EZF235" s="43"/>
      <c r="EZG235" s="43"/>
      <c r="EZH235" s="43"/>
      <c r="EZI235" s="43"/>
      <c r="EZJ235" s="43"/>
      <c r="EZK235" s="43"/>
      <c r="EZL235" s="43"/>
      <c r="EZM235" s="43"/>
      <c r="EZN235" s="43"/>
      <c r="EZO235" s="43"/>
      <c r="EZP235" s="43"/>
      <c r="EZQ235" s="43"/>
      <c r="EZR235" s="43"/>
      <c r="EZS235" s="43"/>
      <c r="EZT235" s="43"/>
      <c r="EZU235" s="43"/>
      <c r="EZV235" s="43"/>
      <c r="EZW235" s="43"/>
      <c r="EZX235" s="43"/>
      <c r="EZY235" s="43"/>
      <c r="EZZ235" s="43"/>
      <c r="FAA235" s="43"/>
      <c r="FAB235" s="43"/>
      <c r="FAC235" s="43"/>
      <c r="FAD235" s="43"/>
      <c r="FAE235" s="43"/>
      <c r="FAF235" s="43"/>
      <c r="FAG235" s="43"/>
      <c r="FAH235" s="43"/>
      <c r="FAI235" s="43"/>
      <c r="FAJ235" s="43"/>
      <c r="FAK235" s="43"/>
      <c r="FAL235" s="43"/>
      <c r="FAM235" s="43"/>
      <c r="FAN235" s="43"/>
      <c r="FAO235" s="43"/>
      <c r="FAP235" s="43"/>
      <c r="FAQ235" s="43"/>
      <c r="FAR235" s="43"/>
      <c r="FAS235" s="43"/>
      <c r="FAT235" s="43"/>
      <c r="FAU235" s="43"/>
      <c r="FAV235" s="43"/>
      <c r="FAW235" s="43"/>
      <c r="FAX235" s="43"/>
      <c r="FAY235" s="43"/>
      <c r="FAZ235" s="43"/>
      <c r="FBA235" s="43"/>
      <c r="FBB235" s="43"/>
      <c r="FBC235" s="43"/>
      <c r="FBD235" s="43"/>
      <c r="FBE235" s="43"/>
      <c r="FBF235" s="43"/>
      <c r="FBG235" s="43"/>
      <c r="FBH235" s="43"/>
      <c r="FBI235" s="43"/>
      <c r="FBJ235" s="43"/>
      <c r="FBK235" s="43"/>
      <c r="FBL235" s="43"/>
      <c r="FBM235" s="43"/>
      <c r="FBN235" s="43"/>
      <c r="FBO235" s="43"/>
      <c r="FBP235" s="43"/>
      <c r="FBQ235" s="43"/>
      <c r="FBR235" s="43"/>
      <c r="FBS235" s="43"/>
      <c r="FBT235" s="43"/>
      <c r="FBU235" s="43"/>
      <c r="FBV235" s="43"/>
      <c r="FBW235" s="43"/>
      <c r="FBX235" s="43"/>
      <c r="FBY235" s="43"/>
      <c r="FBZ235" s="43"/>
      <c r="FCA235" s="43"/>
      <c r="FCB235" s="43"/>
      <c r="FCC235" s="43"/>
      <c r="FCD235" s="43"/>
      <c r="FCE235" s="43"/>
      <c r="FCF235" s="43"/>
      <c r="FCG235" s="43"/>
      <c r="FCH235" s="43"/>
      <c r="FCI235" s="43"/>
      <c r="FCJ235" s="43"/>
      <c r="FCK235" s="43"/>
      <c r="FCL235" s="43"/>
      <c r="FCM235" s="43"/>
      <c r="FCN235" s="43"/>
      <c r="FCO235" s="43"/>
      <c r="FCP235" s="43"/>
      <c r="FCQ235" s="43"/>
      <c r="FCR235" s="43"/>
      <c r="FCS235" s="43"/>
      <c r="FCT235" s="43"/>
      <c r="FCU235" s="43"/>
      <c r="FCV235" s="43"/>
      <c r="FCW235" s="43"/>
      <c r="FCX235" s="43"/>
      <c r="FCY235" s="43"/>
      <c r="FCZ235" s="43"/>
      <c r="FDA235" s="43"/>
      <c r="FDB235" s="43"/>
      <c r="FDC235" s="43"/>
      <c r="FDD235" s="43"/>
      <c r="FDE235" s="43"/>
      <c r="FDF235" s="43"/>
      <c r="FDG235" s="43"/>
      <c r="FDH235" s="43"/>
      <c r="FDI235" s="43"/>
      <c r="FDJ235" s="43"/>
      <c r="FDK235" s="43"/>
      <c r="FDL235" s="43"/>
      <c r="FDM235" s="43"/>
      <c r="FDN235" s="43"/>
      <c r="FDO235" s="43"/>
      <c r="FDP235" s="43"/>
      <c r="FDQ235" s="43"/>
      <c r="FDR235" s="43"/>
      <c r="FDS235" s="43"/>
      <c r="FDT235" s="43"/>
      <c r="FDU235" s="43"/>
      <c r="FDV235" s="43"/>
      <c r="FDW235" s="43"/>
      <c r="FDX235" s="43"/>
      <c r="FDY235" s="43"/>
      <c r="FDZ235" s="43"/>
      <c r="FEA235" s="43"/>
      <c r="FEB235" s="43"/>
      <c r="FEC235" s="43"/>
      <c r="FED235" s="43"/>
      <c r="FEE235" s="43"/>
      <c r="FEF235" s="43"/>
      <c r="FEG235" s="43"/>
      <c r="FEH235" s="43"/>
      <c r="FEI235" s="43"/>
      <c r="FEJ235" s="43"/>
      <c r="FEK235" s="43"/>
      <c r="FEL235" s="43"/>
      <c r="FEM235" s="43"/>
      <c r="FEN235" s="43"/>
      <c r="FEO235" s="43"/>
      <c r="FEP235" s="43"/>
      <c r="FEQ235" s="43"/>
      <c r="FER235" s="43"/>
      <c r="FES235" s="43"/>
      <c r="FET235" s="43"/>
      <c r="FEU235" s="43"/>
      <c r="FEV235" s="43"/>
      <c r="FEW235" s="43"/>
      <c r="FEX235" s="43"/>
      <c r="FEY235" s="43"/>
      <c r="FEZ235" s="43"/>
      <c r="FFA235" s="43"/>
      <c r="FFB235" s="43"/>
      <c r="FFC235" s="43"/>
      <c r="FFD235" s="43"/>
      <c r="FFE235" s="43"/>
      <c r="FFF235" s="43"/>
      <c r="FFG235" s="43"/>
      <c r="FFH235" s="43"/>
      <c r="FFI235" s="43"/>
      <c r="FFJ235" s="43"/>
      <c r="FFK235" s="43"/>
      <c r="FFL235" s="43"/>
      <c r="FFM235" s="43"/>
      <c r="FFN235" s="43"/>
      <c r="FFO235" s="43"/>
      <c r="FFP235" s="43"/>
      <c r="FFQ235" s="43"/>
      <c r="FFR235" s="43"/>
      <c r="FFS235" s="43"/>
      <c r="FFT235" s="43"/>
      <c r="FFU235" s="43"/>
      <c r="FFV235" s="43"/>
      <c r="FFW235" s="43"/>
      <c r="FFX235" s="43"/>
      <c r="FFY235" s="43"/>
      <c r="FFZ235" s="43"/>
      <c r="FGA235" s="43"/>
      <c r="FGB235" s="43"/>
      <c r="FGC235" s="43"/>
      <c r="FGD235" s="43"/>
      <c r="FGE235" s="43"/>
      <c r="FGF235" s="43"/>
      <c r="FGG235" s="43"/>
      <c r="FGH235" s="43"/>
      <c r="FGI235" s="43"/>
      <c r="FGJ235" s="43"/>
      <c r="FGK235" s="43"/>
      <c r="FGL235" s="43"/>
      <c r="FGM235" s="43"/>
      <c r="FGN235" s="43"/>
      <c r="FGO235" s="43"/>
      <c r="FGP235" s="43"/>
      <c r="FGQ235" s="43"/>
      <c r="FGR235" s="43"/>
      <c r="FGS235" s="43"/>
      <c r="FGT235" s="43"/>
      <c r="FGU235" s="43"/>
      <c r="FGV235" s="43"/>
      <c r="FGW235" s="43"/>
      <c r="FGX235" s="43"/>
      <c r="FGY235" s="43"/>
      <c r="FGZ235" s="43"/>
      <c r="FHA235" s="43"/>
      <c r="FHB235" s="43"/>
      <c r="FHC235" s="43"/>
      <c r="FHD235" s="43"/>
      <c r="FHE235" s="43"/>
      <c r="FHF235" s="43"/>
      <c r="FHG235" s="43"/>
      <c r="FHH235" s="43"/>
      <c r="FHI235" s="43"/>
      <c r="FHJ235" s="43"/>
      <c r="FHK235" s="43"/>
      <c r="FHL235" s="43"/>
      <c r="FHM235" s="43"/>
      <c r="FHN235" s="43"/>
      <c r="FHO235" s="43"/>
      <c r="FHP235" s="43"/>
      <c r="FHQ235" s="43"/>
      <c r="FHR235" s="43"/>
      <c r="FHS235" s="43"/>
      <c r="FHT235" s="43"/>
      <c r="FHU235" s="43"/>
      <c r="FHV235" s="43"/>
      <c r="FHW235" s="43"/>
      <c r="FHX235" s="43"/>
      <c r="FHY235" s="43"/>
      <c r="FHZ235" s="43"/>
      <c r="FIA235" s="43"/>
      <c r="FIB235" s="43"/>
      <c r="FIC235" s="43"/>
      <c r="FID235" s="43"/>
      <c r="FIE235" s="43"/>
      <c r="FIF235" s="43"/>
      <c r="FIG235" s="43"/>
      <c r="FIH235" s="43"/>
      <c r="FII235" s="43"/>
      <c r="FIJ235" s="43"/>
      <c r="FIK235" s="43"/>
      <c r="FIL235" s="43"/>
      <c r="FIM235" s="43"/>
      <c r="FIN235" s="43"/>
      <c r="FIO235" s="43"/>
      <c r="FIP235" s="43"/>
      <c r="FIQ235" s="43"/>
      <c r="FIR235" s="43"/>
      <c r="FIS235" s="43"/>
      <c r="FIT235" s="43"/>
      <c r="FIU235" s="43"/>
      <c r="FIV235" s="43"/>
      <c r="FIW235" s="43"/>
      <c r="FIX235" s="43"/>
      <c r="FIY235" s="43"/>
      <c r="FIZ235" s="43"/>
      <c r="FJA235" s="43"/>
      <c r="FJB235" s="43"/>
      <c r="FJC235" s="43"/>
      <c r="FJD235" s="43"/>
      <c r="FJE235" s="43"/>
      <c r="FJF235" s="43"/>
      <c r="FJG235" s="43"/>
      <c r="FJH235" s="43"/>
      <c r="FJI235" s="43"/>
      <c r="FJJ235" s="43"/>
      <c r="FJK235" s="43"/>
      <c r="FJL235" s="43"/>
      <c r="FJM235" s="43"/>
      <c r="FJN235" s="43"/>
      <c r="FJO235" s="43"/>
      <c r="FJP235" s="43"/>
      <c r="FJQ235" s="43"/>
      <c r="FJR235" s="43"/>
      <c r="FJS235" s="43"/>
      <c r="FJT235" s="43"/>
      <c r="FJU235" s="43"/>
      <c r="FJV235" s="43"/>
      <c r="FJW235" s="43"/>
      <c r="FJX235" s="43"/>
      <c r="FJY235" s="43"/>
      <c r="FJZ235" s="43"/>
      <c r="FKA235" s="43"/>
      <c r="FKB235" s="43"/>
      <c r="FKC235" s="43"/>
      <c r="FKD235" s="43"/>
      <c r="FKE235" s="43"/>
      <c r="FKF235" s="43"/>
      <c r="FKG235" s="43"/>
      <c r="FKH235" s="43"/>
      <c r="FKI235" s="43"/>
      <c r="FKJ235" s="43"/>
      <c r="FKK235" s="43"/>
      <c r="FKL235" s="43"/>
      <c r="FKM235" s="43"/>
      <c r="FKN235" s="43"/>
      <c r="FKO235" s="43"/>
      <c r="FKP235" s="43"/>
      <c r="FKQ235" s="43"/>
      <c r="FKR235" s="43"/>
      <c r="FKS235" s="43"/>
      <c r="FKT235" s="43"/>
      <c r="FKU235" s="43"/>
      <c r="FKV235" s="43"/>
      <c r="FKW235" s="43"/>
      <c r="FKX235" s="43"/>
      <c r="FKY235" s="43"/>
      <c r="FKZ235" s="43"/>
      <c r="FLA235" s="43"/>
      <c r="FLB235" s="43"/>
      <c r="FLC235" s="43"/>
      <c r="FLD235" s="43"/>
      <c r="FLE235" s="43"/>
      <c r="FLF235" s="43"/>
      <c r="FLG235" s="43"/>
      <c r="FLH235" s="43"/>
      <c r="FLI235" s="43"/>
      <c r="FLJ235" s="43"/>
      <c r="FLK235" s="43"/>
      <c r="FLL235" s="43"/>
      <c r="FLM235" s="43"/>
      <c r="FLN235" s="43"/>
      <c r="FLO235" s="43"/>
      <c r="FLP235" s="43"/>
      <c r="FLQ235" s="43"/>
      <c r="FLR235" s="43"/>
      <c r="FLS235" s="43"/>
      <c r="FLT235" s="43"/>
      <c r="FLU235" s="43"/>
      <c r="FLV235" s="43"/>
      <c r="FLW235" s="43"/>
      <c r="FLX235" s="43"/>
      <c r="FLY235" s="43"/>
      <c r="FLZ235" s="43"/>
      <c r="FMA235" s="43"/>
      <c r="FMB235" s="43"/>
      <c r="FMC235" s="43"/>
      <c r="FMD235" s="43"/>
      <c r="FME235" s="43"/>
      <c r="FMF235" s="43"/>
      <c r="FMG235" s="43"/>
      <c r="FMH235" s="43"/>
      <c r="FMI235" s="43"/>
      <c r="FMJ235" s="43"/>
      <c r="FMK235" s="43"/>
      <c r="FML235" s="43"/>
      <c r="FMM235" s="43"/>
      <c r="FMN235" s="43"/>
      <c r="FMO235" s="43"/>
      <c r="FMP235" s="43"/>
      <c r="FMQ235" s="43"/>
      <c r="FMR235" s="43"/>
      <c r="FMS235" s="43"/>
      <c r="FMT235" s="43"/>
      <c r="FMU235" s="43"/>
      <c r="FMV235" s="43"/>
      <c r="FMW235" s="43"/>
      <c r="FMX235" s="43"/>
      <c r="FMY235" s="43"/>
      <c r="FMZ235" s="43"/>
      <c r="FNA235" s="43"/>
      <c r="FNB235" s="43"/>
      <c r="FNC235" s="43"/>
      <c r="FND235" s="43"/>
      <c r="FNE235" s="43"/>
      <c r="FNF235" s="43"/>
      <c r="FNG235" s="43"/>
      <c r="FNH235" s="43"/>
      <c r="FNI235" s="43"/>
      <c r="FNJ235" s="43"/>
      <c r="FNK235" s="43"/>
      <c r="FNL235" s="43"/>
      <c r="FNM235" s="43"/>
      <c r="FNN235" s="43"/>
      <c r="FNO235" s="43"/>
      <c r="FNP235" s="43"/>
      <c r="FNQ235" s="43"/>
      <c r="FNR235" s="43"/>
      <c r="FNS235" s="43"/>
      <c r="FNT235" s="43"/>
      <c r="FNU235" s="43"/>
      <c r="FNV235" s="43"/>
      <c r="FNW235" s="43"/>
      <c r="FNX235" s="43"/>
      <c r="FNY235" s="43"/>
      <c r="FNZ235" s="43"/>
      <c r="FOA235" s="43"/>
      <c r="FOB235" s="43"/>
      <c r="FOC235" s="43"/>
      <c r="FOD235" s="43"/>
      <c r="FOE235" s="43"/>
      <c r="FOF235" s="43"/>
      <c r="FOG235" s="43"/>
      <c r="FOH235" s="43"/>
      <c r="FOI235" s="43"/>
      <c r="FOJ235" s="43"/>
      <c r="FOK235" s="43"/>
      <c r="FOL235" s="43"/>
      <c r="FOM235" s="43"/>
      <c r="FON235" s="43"/>
      <c r="FOO235" s="43"/>
      <c r="FOP235" s="43"/>
      <c r="FOQ235" s="43"/>
      <c r="FOR235" s="43"/>
      <c r="FOS235" s="43"/>
      <c r="FOT235" s="43"/>
      <c r="FOU235" s="43"/>
      <c r="FOV235" s="43"/>
      <c r="FOW235" s="43"/>
      <c r="FOX235" s="43"/>
      <c r="FOY235" s="43"/>
      <c r="FOZ235" s="43"/>
      <c r="FPA235" s="43"/>
      <c r="FPB235" s="43"/>
      <c r="FPC235" s="43"/>
      <c r="FPD235" s="43"/>
      <c r="FPE235" s="43"/>
      <c r="FPF235" s="43"/>
      <c r="FPG235" s="43"/>
      <c r="FPH235" s="43"/>
      <c r="FPI235" s="43"/>
      <c r="FPJ235" s="43"/>
      <c r="FPK235" s="43"/>
      <c r="FPL235" s="43"/>
      <c r="FPM235" s="43"/>
      <c r="FPN235" s="43"/>
      <c r="FPO235" s="43"/>
      <c r="FPP235" s="43"/>
      <c r="FPQ235" s="43"/>
      <c r="FPR235" s="43"/>
      <c r="FPS235" s="43"/>
      <c r="FPT235" s="43"/>
      <c r="FPU235" s="43"/>
      <c r="FPV235" s="43"/>
      <c r="FPW235" s="43"/>
      <c r="FPX235" s="43"/>
      <c r="FPY235" s="43"/>
      <c r="FPZ235" s="43"/>
      <c r="FQA235" s="43"/>
      <c r="FQB235" s="43"/>
      <c r="FQC235" s="43"/>
      <c r="FQD235" s="43"/>
      <c r="FQE235" s="43"/>
      <c r="FQF235" s="43"/>
      <c r="FQG235" s="43"/>
      <c r="FQH235" s="43"/>
      <c r="FQI235" s="43"/>
      <c r="FQJ235" s="43"/>
      <c r="FQK235" s="43"/>
      <c r="FQL235" s="43"/>
      <c r="FQM235" s="43"/>
      <c r="FQN235" s="43"/>
      <c r="FQO235" s="43"/>
      <c r="FQP235" s="43"/>
      <c r="FQQ235" s="43"/>
      <c r="FQR235" s="43"/>
      <c r="FQS235" s="43"/>
      <c r="FQT235" s="43"/>
      <c r="FQU235" s="43"/>
      <c r="FQV235" s="43"/>
      <c r="FQW235" s="43"/>
      <c r="FQX235" s="43"/>
      <c r="FQY235" s="43"/>
      <c r="FQZ235" s="43"/>
      <c r="FRA235" s="43"/>
      <c r="FRB235" s="43"/>
      <c r="FRC235" s="43"/>
      <c r="FRD235" s="43"/>
      <c r="FRE235" s="43"/>
      <c r="FRF235" s="43"/>
      <c r="FRG235" s="43"/>
      <c r="FRH235" s="43"/>
      <c r="FRI235" s="43"/>
      <c r="FRJ235" s="43"/>
      <c r="FRK235" s="43"/>
      <c r="FRL235" s="43"/>
      <c r="FRM235" s="43"/>
      <c r="FRN235" s="43"/>
      <c r="FRO235" s="43"/>
      <c r="FRP235" s="43"/>
      <c r="FRQ235" s="43"/>
      <c r="FRR235" s="43"/>
      <c r="FRS235" s="43"/>
      <c r="FRT235" s="43"/>
      <c r="FRU235" s="43"/>
      <c r="FRV235" s="43"/>
      <c r="FRW235" s="43"/>
      <c r="FRX235" s="43"/>
      <c r="FRY235" s="43"/>
      <c r="FRZ235" s="43"/>
      <c r="FSA235" s="43"/>
      <c r="FSB235" s="43"/>
      <c r="FSC235" s="43"/>
      <c r="FSD235" s="43"/>
      <c r="FSE235" s="43"/>
      <c r="FSF235" s="43"/>
      <c r="FSG235" s="43"/>
      <c r="FSH235" s="43"/>
      <c r="FSI235" s="43"/>
      <c r="FSJ235" s="43"/>
      <c r="FSK235" s="43"/>
      <c r="FSL235" s="43"/>
      <c r="FSM235" s="43"/>
      <c r="FSN235" s="43"/>
      <c r="FSO235" s="43"/>
      <c r="FSP235" s="43"/>
      <c r="FSQ235" s="43"/>
      <c r="FSR235" s="43"/>
      <c r="FSS235" s="43"/>
      <c r="FST235" s="43"/>
      <c r="FSU235" s="43"/>
      <c r="FSV235" s="43"/>
      <c r="FSW235" s="43"/>
      <c r="FSX235" s="43"/>
      <c r="FSY235" s="43"/>
      <c r="FSZ235" s="43"/>
      <c r="FTA235" s="43"/>
      <c r="FTB235" s="43"/>
      <c r="FTC235" s="43"/>
      <c r="FTD235" s="43"/>
      <c r="FTE235" s="43"/>
      <c r="FTF235" s="43"/>
      <c r="FTG235" s="43"/>
      <c r="FTH235" s="43"/>
      <c r="FTI235" s="43"/>
      <c r="FTJ235" s="43"/>
      <c r="FTK235" s="43"/>
      <c r="FTL235" s="43"/>
      <c r="FTM235" s="43"/>
      <c r="FTN235" s="43"/>
      <c r="FTO235" s="43"/>
      <c r="FTP235" s="43"/>
      <c r="FTQ235" s="43"/>
      <c r="FTR235" s="43"/>
      <c r="FTS235" s="43"/>
      <c r="FTT235" s="43"/>
      <c r="FTU235" s="43"/>
      <c r="FTV235" s="43"/>
      <c r="FTW235" s="43"/>
      <c r="FTX235" s="43"/>
      <c r="FTY235" s="43"/>
      <c r="FTZ235" s="43"/>
      <c r="FUA235" s="43"/>
      <c r="FUB235" s="43"/>
      <c r="FUC235" s="43"/>
      <c r="FUD235" s="43"/>
      <c r="FUE235" s="43"/>
      <c r="FUF235" s="43"/>
      <c r="FUG235" s="43"/>
      <c r="FUH235" s="43"/>
      <c r="FUI235" s="43"/>
      <c r="FUJ235" s="43"/>
      <c r="FUK235" s="43"/>
      <c r="FUL235" s="43"/>
      <c r="FUM235" s="43"/>
      <c r="FUN235" s="43"/>
      <c r="FUO235" s="43"/>
      <c r="FUP235" s="43"/>
      <c r="FUQ235" s="43"/>
      <c r="FUR235" s="43"/>
      <c r="FUS235" s="43"/>
      <c r="FUT235" s="43"/>
      <c r="FUU235" s="43"/>
      <c r="FUV235" s="43"/>
      <c r="FUW235" s="43"/>
      <c r="FUX235" s="43"/>
      <c r="FUY235" s="43"/>
      <c r="FUZ235" s="43"/>
      <c r="FVA235" s="43"/>
      <c r="FVB235" s="43"/>
      <c r="FVC235" s="43"/>
      <c r="FVD235" s="43"/>
      <c r="FVE235" s="43"/>
      <c r="FVF235" s="43"/>
      <c r="FVG235" s="43"/>
      <c r="FVH235" s="43"/>
      <c r="FVI235" s="43"/>
      <c r="FVJ235" s="43"/>
      <c r="FVK235" s="43"/>
      <c r="FVL235" s="43"/>
      <c r="FVM235" s="43"/>
      <c r="FVN235" s="43"/>
      <c r="FVO235" s="43"/>
      <c r="FVP235" s="43"/>
      <c r="FVQ235" s="43"/>
      <c r="FVR235" s="43"/>
      <c r="FVS235" s="43"/>
      <c r="FVT235" s="43"/>
      <c r="FVU235" s="43"/>
      <c r="FVV235" s="43"/>
      <c r="FVW235" s="43"/>
      <c r="FVX235" s="43"/>
      <c r="FVY235" s="43"/>
      <c r="FVZ235" s="43"/>
      <c r="FWA235" s="43"/>
      <c r="FWB235" s="43"/>
      <c r="FWC235" s="43"/>
      <c r="FWD235" s="43"/>
      <c r="FWE235" s="43"/>
      <c r="FWF235" s="43"/>
      <c r="FWG235" s="43"/>
      <c r="FWH235" s="43"/>
      <c r="FWI235" s="43"/>
      <c r="FWJ235" s="43"/>
      <c r="FWK235" s="43"/>
      <c r="FWL235" s="43"/>
      <c r="FWM235" s="43"/>
      <c r="FWN235" s="43"/>
      <c r="FWO235" s="43"/>
      <c r="FWP235" s="43"/>
      <c r="FWQ235" s="43"/>
      <c r="FWR235" s="43"/>
      <c r="FWS235" s="43"/>
      <c r="FWT235" s="43"/>
      <c r="FWU235" s="43"/>
      <c r="FWV235" s="43"/>
      <c r="FWW235" s="43"/>
      <c r="FWX235" s="43"/>
      <c r="FWY235" s="43"/>
      <c r="FWZ235" s="43"/>
      <c r="FXA235" s="43"/>
      <c r="FXB235" s="43"/>
      <c r="FXC235" s="43"/>
      <c r="FXD235" s="43"/>
      <c r="FXE235" s="43"/>
      <c r="FXF235" s="43"/>
      <c r="FXG235" s="43"/>
      <c r="FXH235" s="43"/>
      <c r="FXI235" s="43"/>
      <c r="FXJ235" s="43"/>
      <c r="FXK235" s="43"/>
      <c r="FXL235" s="43"/>
      <c r="FXM235" s="43"/>
      <c r="FXN235" s="43"/>
      <c r="FXO235" s="43"/>
      <c r="FXP235" s="43"/>
      <c r="FXQ235" s="43"/>
      <c r="FXR235" s="43"/>
      <c r="FXS235" s="43"/>
      <c r="FXT235" s="43"/>
      <c r="FXU235" s="43"/>
      <c r="FXV235" s="43"/>
      <c r="FXW235" s="43"/>
      <c r="FXX235" s="43"/>
      <c r="FXY235" s="43"/>
      <c r="FXZ235" s="43"/>
      <c r="FYA235" s="43"/>
      <c r="FYB235" s="43"/>
      <c r="FYC235" s="43"/>
      <c r="FYD235" s="43"/>
      <c r="FYE235" s="43"/>
      <c r="FYF235" s="43"/>
      <c r="FYG235" s="43"/>
      <c r="FYH235" s="43"/>
      <c r="FYI235" s="43"/>
      <c r="FYJ235" s="43"/>
      <c r="FYK235" s="43"/>
      <c r="FYL235" s="43"/>
      <c r="FYM235" s="43"/>
      <c r="FYN235" s="43"/>
      <c r="FYO235" s="43"/>
      <c r="FYP235" s="43"/>
      <c r="FYQ235" s="43"/>
      <c r="FYR235" s="43"/>
      <c r="FYS235" s="43"/>
      <c r="FYT235" s="43"/>
      <c r="FYU235" s="43"/>
      <c r="FYV235" s="43"/>
      <c r="FYW235" s="43"/>
      <c r="FYX235" s="43"/>
      <c r="FYY235" s="43"/>
      <c r="FYZ235" s="43"/>
      <c r="FZA235" s="43"/>
      <c r="FZB235" s="43"/>
      <c r="FZC235" s="43"/>
      <c r="FZD235" s="43"/>
      <c r="FZE235" s="43"/>
      <c r="FZF235" s="43"/>
      <c r="FZG235" s="43"/>
      <c r="FZH235" s="43"/>
      <c r="FZI235" s="43"/>
      <c r="FZJ235" s="43"/>
      <c r="FZK235" s="43"/>
      <c r="FZL235" s="43"/>
      <c r="FZM235" s="43"/>
      <c r="FZN235" s="43"/>
      <c r="FZO235" s="43"/>
      <c r="FZP235" s="43"/>
      <c r="FZQ235" s="43"/>
      <c r="FZR235" s="43"/>
      <c r="FZS235" s="43"/>
      <c r="FZT235" s="43"/>
      <c r="FZU235" s="43"/>
      <c r="FZV235" s="43"/>
      <c r="FZW235" s="43"/>
      <c r="FZX235" s="43"/>
      <c r="FZY235" s="43"/>
      <c r="FZZ235" s="43"/>
      <c r="GAA235" s="43"/>
      <c r="GAB235" s="43"/>
      <c r="GAC235" s="43"/>
      <c r="GAD235" s="43"/>
      <c r="GAE235" s="43"/>
      <c r="GAF235" s="43"/>
      <c r="GAG235" s="43"/>
      <c r="GAH235" s="43"/>
      <c r="GAI235" s="43"/>
      <c r="GAJ235" s="43"/>
      <c r="GAK235" s="43"/>
      <c r="GAL235" s="43"/>
      <c r="GAM235" s="43"/>
      <c r="GAN235" s="43"/>
      <c r="GAO235" s="43"/>
      <c r="GAP235" s="43"/>
      <c r="GAQ235" s="43"/>
      <c r="GAR235" s="43"/>
      <c r="GAS235" s="43"/>
      <c r="GAT235" s="43"/>
      <c r="GAU235" s="43"/>
      <c r="GAV235" s="43"/>
      <c r="GAW235" s="43"/>
      <c r="GAX235" s="43"/>
      <c r="GAY235" s="43"/>
      <c r="GAZ235" s="43"/>
      <c r="GBA235" s="43"/>
      <c r="GBB235" s="43"/>
      <c r="GBC235" s="43"/>
      <c r="GBD235" s="43"/>
      <c r="GBE235" s="43"/>
      <c r="GBF235" s="43"/>
      <c r="GBG235" s="43"/>
      <c r="GBH235" s="43"/>
      <c r="GBI235" s="43"/>
      <c r="GBJ235" s="43"/>
      <c r="GBK235" s="43"/>
      <c r="GBL235" s="43"/>
      <c r="GBM235" s="43"/>
      <c r="GBN235" s="43"/>
      <c r="GBO235" s="43"/>
      <c r="GBP235" s="43"/>
      <c r="GBQ235" s="43"/>
      <c r="GBR235" s="43"/>
      <c r="GBS235" s="43"/>
      <c r="GBT235" s="43"/>
      <c r="GBU235" s="43"/>
      <c r="GBV235" s="43"/>
      <c r="GBW235" s="43"/>
      <c r="GBX235" s="43"/>
      <c r="GBY235" s="43"/>
      <c r="GBZ235" s="43"/>
      <c r="GCA235" s="43"/>
      <c r="GCB235" s="43"/>
      <c r="GCC235" s="43"/>
      <c r="GCD235" s="43"/>
      <c r="GCE235" s="43"/>
      <c r="GCF235" s="43"/>
      <c r="GCG235" s="43"/>
      <c r="GCH235" s="43"/>
      <c r="GCI235" s="43"/>
      <c r="GCJ235" s="43"/>
      <c r="GCK235" s="43"/>
      <c r="GCL235" s="43"/>
      <c r="GCM235" s="43"/>
      <c r="GCN235" s="43"/>
      <c r="GCO235" s="43"/>
      <c r="GCP235" s="43"/>
      <c r="GCQ235" s="43"/>
      <c r="GCR235" s="43"/>
      <c r="GCS235" s="43"/>
      <c r="GCT235" s="43"/>
      <c r="GCU235" s="43"/>
      <c r="GCV235" s="43"/>
      <c r="GCW235" s="43"/>
      <c r="GCX235" s="43"/>
      <c r="GCY235" s="43"/>
      <c r="GCZ235" s="43"/>
      <c r="GDA235" s="43"/>
      <c r="GDB235" s="43"/>
      <c r="GDC235" s="43"/>
      <c r="GDD235" s="43"/>
      <c r="GDE235" s="43"/>
      <c r="GDF235" s="43"/>
      <c r="GDG235" s="43"/>
      <c r="GDH235" s="43"/>
      <c r="GDI235" s="43"/>
      <c r="GDJ235" s="43"/>
      <c r="GDK235" s="43"/>
      <c r="GDL235" s="43"/>
      <c r="GDM235" s="43"/>
      <c r="GDN235" s="43"/>
      <c r="GDO235" s="43"/>
      <c r="GDP235" s="43"/>
      <c r="GDQ235" s="43"/>
      <c r="GDR235" s="43"/>
      <c r="GDS235" s="43"/>
      <c r="GDT235" s="43"/>
      <c r="GDU235" s="43"/>
      <c r="GDV235" s="43"/>
      <c r="GDW235" s="43"/>
      <c r="GDX235" s="43"/>
      <c r="GDY235" s="43"/>
      <c r="GDZ235" s="43"/>
      <c r="GEA235" s="43"/>
      <c r="GEB235" s="43"/>
      <c r="GEC235" s="43"/>
      <c r="GED235" s="43"/>
      <c r="GEE235" s="43"/>
      <c r="GEF235" s="43"/>
      <c r="GEG235" s="43"/>
      <c r="GEH235" s="43"/>
      <c r="GEI235" s="43"/>
      <c r="GEJ235" s="43"/>
      <c r="GEK235" s="43"/>
      <c r="GEL235" s="43"/>
      <c r="GEM235" s="43"/>
      <c r="GEN235" s="43"/>
      <c r="GEO235" s="43"/>
      <c r="GEP235" s="43"/>
      <c r="GEQ235" s="43"/>
      <c r="GER235" s="43"/>
      <c r="GES235" s="43"/>
      <c r="GET235" s="43"/>
      <c r="GEU235" s="43"/>
      <c r="GEV235" s="43"/>
      <c r="GEW235" s="43"/>
      <c r="GEX235" s="43"/>
      <c r="GEY235" s="43"/>
      <c r="GEZ235" s="43"/>
      <c r="GFA235" s="43"/>
      <c r="GFB235" s="43"/>
      <c r="GFC235" s="43"/>
      <c r="GFD235" s="43"/>
      <c r="GFE235" s="43"/>
      <c r="GFF235" s="43"/>
      <c r="GFG235" s="43"/>
      <c r="GFH235" s="43"/>
      <c r="GFI235" s="43"/>
      <c r="GFJ235" s="43"/>
      <c r="GFK235" s="43"/>
      <c r="GFL235" s="43"/>
      <c r="GFM235" s="43"/>
      <c r="GFN235" s="43"/>
      <c r="GFO235" s="43"/>
      <c r="GFP235" s="43"/>
      <c r="GFQ235" s="43"/>
      <c r="GFR235" s="43"/>
      <c r="GFS235" s="43"/>
      <c r="GFT235" s="43"/>
      <c r="GFU235" s="43"/>
      <c r="GFV235" s="43"/>
      <c r="GFW235" s="43"/>
      <c r="GFX235" s="43"/>
      <c r="GFY235" s="43"/>
      <c r="GFZ235" s="43"/>
      <c r="GGA235" s="43"/>
      <c r="GGB235" s="43"/>
      <c r="GGC235" s="43"/>
      <c r="GGD235" s="43"/>
      <c r="GGE235" s="43"/>
      <c r="GGF235" s="43"/>
      <c r="GGG235" s="43"/>
      <c r="GGH235" s="43"/>
      <c r="GGI235" s="43"/>
      <c r="GGJ235" s="43"/>
      <c r="GGK235" s="43"/>
      <c r="GGL235" s="43"/>
      <c r="GGM235" s="43"/>
      <c r="GGN235" s="43"/>
      <c r="GGO235" s="43"/>
      <c r="GGP235" s="43"/>
      <c r="GGQ235" s="43"/>
      <c r="GGR235" s="43"/>
      <c r="GGS235" s="43"/>
      <c r="GGT235" s="43"/>
      <c r="GGU235" s="43"/>
      <c r="GGV235" s="43"/>
      <c r="GGW235" s="43"/>
      <c r="GGX235" s="43"/>
      <c r="GGY235" s="43"/>
      <c r="GGZ235" s="43"/>
      <c r="GHA235" s="43"/>
      <c r="GHB235" s="43"/>
      <c r="GHC235" s="43"/>
      <c r="GHD235" s="43"/>
      <c r="GHE235" s="43"/>
      <c r="GHF235" s="43"/>
      <c r="GHG235" s="43"/>
      <c r="GHH235" s="43"/>
      <c r="GHI235" s="43"/>
      <c r="GHJ235" s="43"/>
      <c r="GHK235" s="43"/>
      <c r="GHL235" s="43"/>
      <c r="GHM235" s="43"/>
      <c r="GHN235" s="43"/>
      <c r="GHO235" s="43"/>
      <c r="GHP235" s="43"/>
      <c r="GHQ235" s="43"/>
      <c r="GHR235" s="43"/>
      <c r="GHS235" s="43"/>
      <c r="GHT235" s="43"/>
      <c r="GHU235" s="43"/>
      <c r="GHV235" s="43"/>
      <c r="GHW235" s="43"/>
      <c r="GHX235" s="43"/>
      <c r="GHY235" s="43"/>
      <c r="GHZ235" s="43"/>
      <c r="GIA235" s="43"/>
      <c r="GIB235" s="43"/>
      <c r="GIC235" s="43"/>
      <c r="GID235" s="43"/>
      <c r="GIE235" s="43"/>
      <c r="GIF235" s="43"/>
      <c r="GIG235" s="43"/>
      <c r="GIH235" s="43"/>
      <c r="GII235" s="43"/>
      <c r="GIJ235" s="43"/>
      <c r="GIK235" s="43"/>
      <c r="GIL235" s="43"/>
      <c r="GIM235" s="43"/>
      <c r="GIN235" s="43"/>
      <c r="GIO235" s="43"/>
      <c r="GIP235" s="43"/>
      <c r="GIQ235" s="43"/>
      <c r="GIR235" s="43"/>
      <c r="GIS235" s="43"/>
      <c r="GIT235" s="43"/>
      <c r="GIU235" s="43"/>
      <c r="GIV235" s="43"/>
      <c r="GIW235" s="43"/>
      <c r="GIX235" s="43"/>
      <c r="GIY235" s="43"/>
      <c r="GIZ235" s="43"/>
      <c r="GJA235" s="43"/>
      <c r="GJB235" s="43"/>
      <c r="GJC235" s="43"/>
      <c r="GJD235" s="43"/>
      <c r="GJE235" s="43"/>
      <c r="GJF235" s="43"/>
      <c r="GJG235" s="43"/>
      <c r="GJH235" s="43"/>
      <c r="GJI235" s="43"/>
      <c r="GJJ235" s="43"/>
      <c r="GJK235" s="43"/>
      <c r="GJL235" s="43"/>
      <c r="GJM235" s="43"/>
      <c r="GJN235" s="43"/>
      <c r="GJO235" s="43"/>
      <c r="GJP235" s="43"/>
      <c r="GJQ235" s="43"/>
      <c r="GJR235" s="43"/>
      <c r="GJS235" s="43"/>
      <c r="GJT235" s="43"/>
      <c r="GJU235" s="43"/>
      <c r="GJV235" s="43"/>
      <c r="GJW235" s="43"/>
      <c r="GJX235" s="43"/>
      <c r="GJY235" s="43"/>
      <c r="GJZ235" s="43"/>
      <c r="GKA235" s="43"/>
      <c r="GKB235" s="43"/>
      <c r="GKC235" s="43"/>
      <c r="GKD235" s="43"/>
      <c r="GKE235" s="43"/>
      <c r="GKF235" s="43"/>
      <c r="GKG235" s="43"/>
      <c r="GKH235" s="43"/>
      <c r="GKI235" s="43"/>
      <c r="GKJ235" s="43"/>
      <c r="GKK235" s="43"/>
      <c r="GKL235" s="43"/>
      <c r="GKM235" s="43"/>
      <c r="GKN235" s="43"/>
      <c r="GKO235" s="43"/>
      <c r="GKP235" s="43"/>
      <c r="GKQ235" s="43"/>
      <c r="GKR235" s="43"/>
      <c r="GKS235" s="43"/>
      <c r="GKT235" s="43"/>
      <c r="GKU235" s="43"/>
      <c r="GKV235" s="43"/>
      <c r="GKW235" s="43"/>
      <c r="GKX235" s="43"/>
      <c r="GKY235" s="43"/>
      <c r="GKZ235" s="43"/>
      <c r="GLA235" s="43"/>
      <c r="GLB235" s="43"/>
      <c r="GLC235" s="43"/>
      <c r="GLD235" s="43"/>
      <c r="GLE235" s="43"/>
      <c r="GLF235" s="43"/>
      <c r="GLG235" s="43"/>
      <c r="GLH235" s="43"/>
      <c r="GLI235" s="43"/>
      <c r="GLJ235" s="43"/>
      <c r="GLK235" s="43"/>
      <c r="GLL235" s="43"/>
      <c r="GLM235" s="43"/>
      <c r="GLN235" s="43"/>
      <c r="GLO235" s="43"/>
      <c r="GLP235" s="43"/>
      <c r="GLQ235" s="43"/>
      <c r="GLR235" s="43"/>
      <c r="GLS235" s="43"/>
      <c r="GLT235" s="43"/>
      <c r="GLU235" s="43"/>
      <c r="GLV235" s="43"/>
      <c r="GLW235" s="43"/>
      <c r="GLX235" s="43"/>
      <c r="GLY235" s="43"/>
      <c r="GLZ235" s="43"/>
      <c r="GMA235" s="43"/>
      <c r="GMB235" s="43"/>
      <c r="GMC235" s="43"/>
      <c r="GMD235" s="43"/>
      <c r="GME235" s="43"/>
      <c r="GMF235" s="43"/>
      <c r="GMG235" s="43"/>
      <c r="GMH235" s="43"/>
      <c r="GMI235" s="43"/>
      <c r="GMJ235" s="43"/>
      <c r="GMK235" s="43"/>
      <c r="GML235" s="43"/>
      <c r="GMM235" s="43"/>
      <c r="GMN235" s="43"/>
      <c r="GMO235" s="43"/>
      <c r="GMP235" s="43"/>
      <c r="GMQ235" s="43"/>
      <c r="GMR235" s="43"/>
      <c r="GMS235" s="43"/>
      <c r="GMT235" s="43"/>
      <c r="GMU235" s="43"/>
      <c r="GMV235" s="43"/>
      <c r="GMW235" s="43"/>
      <c r="GMX235" s="43"/>
      <c r="GMY235" s="43"/>
      <c r="GMZ235" s="43"/>
      <c r="GNA235" s="43"/>
      <c r="GNB235" s="43"/>
      <c r="GNC235" s="43"/>
      <c r="GND235" s="43"/>
      <c r="GNE235" s="43"/>
      <c r="GNF235" s="43"/>
      <c r="GNG235" s="43"/>
      <c r="GNH235" s="43"/>
      <c r="GNI235" s="43"/>
      <c r="GNJ235" s="43"/>
      <c r="GNK235" s="43"/>
      <c r="GNL235" s="43"/>
      <c r="GNM235" s="43"/>
      <c r="GNN235" s="43"/>
      <c r="GNO235" s="43"/>
      <c r="GNP235" s="43"/>
      <c r="GNQ235" s="43"/>
      <c r="GNR235" s="43"/>
      <c r="GNS235" s="43"/>
      <c r="GNT235" s="43"/>
      <c r="GNU235" s="43"/>
      <c r="GNV235" s="43"/>
      <c r="GNW235" s="43"/>
      <c r="GNX235" s="43"/>
      <c r="GNY235" s="43"/>
      <c r="GNZ235" s="43"/>
      <c r="GOA235" s="43"/>
      <c r="GOB235" s="43"/>
      <c r="GOC235" s="43"/>
      <c r="GOD235" s="43"/>
      <c r="GOE235" s="43"/>
      <c r="GOF235" s="43"/>
      <c r="GOG235" s="43"/>
      <c r="GOH235" s="43"/>
      <c r="GOI235" s="43"/>
      <c r="GOJ235" s="43"/>
      <c r="GOK235" s="43"/>
      <c r="GOL235" s="43"/>
      <c r="GOM235" s="43"/>
      <c r="GON235" s="43"/>
      <c r="GOO235" s="43"/>
      <c r="GOP235" s="43"/>
      <c r="GOQ235" s="43"/>
      <c r="GOR235" s="43"/>
      <c r="GOS235" s="43"/>
      <c r="GOT235" s="43"/>
      <c r="GOU235" s="43"/>
      <c r="GOV235" s="43"/>
      <c r="GOW235" s="43"/>
      <c r="GOX235" s="43"/>
      <c r="GOY235" s="43"/>
      <c r="GOZ235" s="43"/>
      <c r="GPA235" s="43"/>
      <c r="GPB235" s="43"/>
      <c r="GPC235" s="43"/>
      <c r="GPD235" s="43"/>
      <c r="GPE235" s="43"/>
      <c r="GPF235" s="43"/>
      <c r="GPG235" s="43"/>
      <c r="GPH235" s="43"/>
      <c r="GPI235" s="43"/>
      <c r="GPJ235" s="43"/>
      <c r="GPK235" s="43"/>
      <c r="GPL235" s="43"/>
      <c r="GPM235" s="43"/>
      <c r="GPN235" s="43"/>
      <c r="GPO235" s="43"/>
      <c r="GPP235" s="43"/>
      <c r="GPQ235" s="43"/>
      <c r="GPR235" s="43"/>
      <c r="GPS235" s="43"/>
      <c r="GPT235" s="43"/>
      <c r="GPU235" s="43"/>
      <c r="GPV235" s="43"/>
      <c r="GPW235" s="43"/>
      <c r="GPX235" s="43"/>
      <c r="GPY235" s="43"/>
      <c r="GPZ235" s="43"/>
      <c r="GQA235" s="43"/>
      <c r="GQB235" s="43"/>
      <c r="GQC235" s="43"/>
      <c r="GQD235" s="43"/>
      <c r="GQE235" s="43"/>
      <c r="GQF235" s="43"/>
      <c r="GQG235" s="43"/>
      <c r="GQH235" s="43"/>
      <c r="GQI235" s="43"/>
      <c r="GQJ235" s="43"/>
      <c r="GQK235" s="43"/>
      <c r="GQL235" s="43"/>
      <c r="GQM235" s="43"/>
      <c r="GQN235" s="43"/>
      <c r="GQO235" s="43"/>
      <c r="GQP235" s="43"/>
      <c r="GQQ235" s="43"/>
      <c r="GQR235" s="43"/>
      <c r="GQS235" s="43"/>
      <c r="GQT235" s="43"/>
      <c r="GQU235" s="43"/>
      <c r="GQV235" s="43"/>
      <c r="GQW235" s="43"/>
      <c r="GQX235" s="43"/>
      <c r="GQY235" s="43"/>
      <c r="GQZ235" s="43"/>
      <c r="GRA235" s="43"/>
      <c r="GRB235" s="43"/>
      <c r="GRC235" s="43"/>
      <c r="GRD235" s="43"/>
      <c r="GRE235" s="43"/>
      <c r="GRF235" s="43"/>
      <c r="GRG235" s="43"/>
      <c r="GRH235" s="43"/>
      <c r="GRI235" s="43"/>
      <c r="GRJ235" s="43"/>
      <c r="GRK235" s="43"/>
      <c r="GRL235" s="43"/>
      <c r="GRM235" s="43"/>
      <c r="GRN235" s="43"/>
      <c r="GRO235" s="43"/>
      <c r="GRP235" s="43"/>
      <c r="GRQ235" s="43"/>
      <c r="GRR235" s="43"/>
      <c r="GRS235" s="43"/>
      <c r="GRT235" s="43"/>
      <c r="GRU235" s="43"/>
      <c r="GRV235" s="43"/>
      <c r="GRW235" s="43"/>
      <c r="GRX235" s="43"/>
      <c r="GRY235" s="43"/>
      <c r="GRZ235" s="43"/>
      <c r="GSA235" s="43"/>
      <c r="GSB235" s="43"/>
      <c r="GSC235" s="43"/>
      <c r="GSD235" s="43"/>
      <c r="GSE235" s="43"/>
      <c r="GSF235" s="43"/>
      <c r="GSG235" s="43"/>
      <c r="GSH235" s="43"/>
      <c r="GSI235" s="43"/>
      <c r="GSJ235" s="43"/>
      <c r="GSK235" s="43"/>
      <c r="GSL235" s="43"/>
      <c r="GSM235" s="43"/>
      <c r="GSN235" s="43"/>
      <c r="GSO235" s="43"/>
      <c r="GSP235" s="43"/>
      <c r="GSQ235" s="43"/>
      <c r="GSR235" s="43"/>
      <c r="GSS235" s="43"/>
      <c r="GST235" s="43"/>
      <c r="GSU235" s="43"/>
      <c r="GSV235" s="43"/>
      <c r="GSW235" s="43"/>
      <c r="GSX235" s="43"/>
      <c r="GSY235" s="43"/>
      <c r="GSZ235" s="43"/>
      <c r="GTA235" s="43"/>
      <c r="GTB235" s="43"/>
      <c r="GTC235" s="43"/>
      <c r="GTD235" s="43"/>
      <c r="GTE235" s="43"/>
      <c r="GTF235" s="43"/>
      <c r="GTG235" s="43"/>
      <c r="GTH235" s="43"/>
      <c r="GTI235" s="43"/>
      <c r="GTJ235" s="43"/>
      <c r="GTK235" s="43"/>
      <c r="GTL235" s="43"/>
      <c r="GTM235" s="43"/>
      <c r="GTN235" s="43"/>
      <c r="GTO235" s="43"/>
      <c r="GTP235" s="43"/>
      <c r="GTQ235" s="43"/>
      <c r="GTR235" s="43"/>
      <c r="GTS235" s="43"/>
      <c r="GTT235" s="43"/>
      <c r="GTU235" s="43"/>
      <c r="GTV235" s="43"/>
      <c r="GTW235" s="43"/>
      <c r="GTX235" s="43"/>
      <c r="GTY235" s="43"/>
      <c r="GTZ235" s="43"/>
      <c r="GUA235" s="43"/>
      <c r="GUB235" s="43"/>
      <c r="GUC235" s="43"/>
      <c r="GUD235" s="43"/>
      <c r="GUE235" s="43"/>
      <c r="GUF235" s="43"/>
      <c r="GUG235" s="43"/>
      <c r="GUH235" s="43"/>
      <c r="GUI235" s="43"/>
      <c r="GUJ235" s="43"/>
      <c r="GUK235" s="43"/>
      <c r="GUL235" s="43"/>
      <c r="GUM235" s="43"/>
      <c r="GUN235" s="43"/>
      <c r="GUO235" s="43"/>
      <c r="GUP235" s="43"/>
      <c r="GUQ235" s="43"/>
      <c r="GUR235" s="43"/>
      <c r="GUS235" s="43"/>
      <c r="GUT235" s="43"/>
      <c r="GUU235" s="43"/>
      <c r="GUV235" s="43"/>
      <c r="GUW235" s="43"/>
      <c r="GUX235" s="43"/>
      <c r="GUY235" s="43"/>
      <c r="GUZ235" s="43"/>
      <c r="GVA235" s="43"/>
      <c r="GVB235" s="43"/>
      <c r="GVC235" s="43"/>
      <c r="GVD235" s="43"/>
      <c r="GVE235" s="43"/>
      <c r="GVF235" s="43"/>
      <c r="GVG235" s="43"/>
      <c r="GVH235" s="43"/>
      <c r="GVI235" s="43"/>
      <c r="GVJ235" s="43"/>
      <c r="GVK235" s="43"/>
      <c r="GVL235" s="43"/>
      <c r="GVM235" s="43"/>
      <c r="GVN235" s="43"/>
      <c r="GVO235" s="43"/>
      <c r="GVP235" s="43"/>
      <c r="GVQ235" s="43"/>
      <c r="GVR235" s="43"/>
      <c r="GVS235" s="43"/>
      <c r="GVT235" s="43"/>
      <c r="GVU235" s="43"/>
      <c r="GVV235" s="43"/>
      <c r="GVW235" s="43"/>
      <c r="GVX235" s="43"/>
      <c r="GVY235" s="43"/>
      <c r="GVZ235" s="43"/>
      <c r="GWA235" s="43"/>
      <c r="GWB235" s="43"/>
      <c r="GWC235" s="43"/>
      <c r="GWD235" s="43"/>
      <c r="GWE235" s="43"/>
      <c r="GWF235" s="43"/>
      <c r="GWG235" s="43"/>
      <c r="GWH235" s="43"/>
      <c r="GWI235" s="43"/>
      <c r="GWJ235" s="43"/>
      <c r="GWK235" s="43"/>
      <c r="GWL235" s="43"/>
      <c r="GWM235" s="43"/>
      <c r="GWN235" s="43"/>
      <c r="GWO235" s="43"/>
      <c r="GWP235" s="43"/>
      <c r="GWQ235" s="43"/>
      <c r="GWR235" s="43"/>
      <c r="GWS235" s="43"/>
      <c r="GWT235" s="43"/>
      <c r="GWU235" s="43"/>
      <c r="GWV235" s="43"/>
      <c r="GWW235" s="43"/>
      <c r="GWX235" s="43"/>
      <c r="GWY235" s="43"/>
      <c r="GWZ235" s="43"/>
      <c r="GXA235" s="43"/>
      <c r="GXB235" s="43"/>
      <c r="GXC235" s="43"/>
      <c r="GXD235" s="43"/>
      <c r="GXE235" s="43"/>
      <c r="GXF235" s="43"/>
      <c r="GXG235" s="43"/>
      <c r="GXH235" s="43"/>
      <c r="GXI235" s="43"/>
      <c r="GXJ235" s="43"/>
      <c r="GXK235" s="43"/>
      <c r="GXL235" s="43"/>
      <c r="GXM235" s="43"/>
      <c r="GXN235" s="43"/>
      <c r="GXO235" s="43"/>
      <c r="GXP235" s="43"/>
      <c r="GXQ235" s="43"/>
      <c r="GXR235" s="43"/>
      <c r="GXS235" s="43"/>
      <c r="GXT235" s="43"/>
      <c r="GXU235" s="43"/>
      <c r="GXV235" s="43"/>
      <c r="GXW235" s="43"/>
      <c r="GXX235" s="43"/>
      <c r="GXY235" s="43"/>
      <c r="GXZ235" s="43"/>
      <c r="GYA235" s="43"/>
      <c r="GYB235" s="43"/>
      <c r="GYC235" s="43"/>
      <c r="GYD235" s="43"/>
      <c r="GYE235" s="43"/>
      <c r="GYF235" s="43"/>
      <c r="GYG235" s="43"/>
      <c r="GYH235" s="43"/>
      <c r="GYI235" s="43"/>
      <c r="GYJ235" s="43"/>
      <c r="GYK235" s="43"/>
      <c r="GYL235" s="43"/>
      <c r="GYM235" s="43"/>
      <c r="GYN235" s="43"/>
      <c r="GYO235" s="43"/>
      <c r="GYP235" s="43"/>
      <c r="GYQ235" s="43"/>
      <c r="GYR235" s="43"/>
      <c r="GYS235" s="43"/>
      <c r="GYT235" s="43"/>
      <c r="GYU235" s="43"/>
      <c r="GYV235" s="43"/>
      <c r="GYW235" s="43"/>
      <c r="GYX235" s="43"/>
      <c r="GYY235" s="43"/>
      <c r="GYZ235" s="43"/>
      <c r="GZA235" s="43"/>
      <c r="GZB235" s="43"/>
      <c r="GZC235" s="43"/>
      <c r="GZD235" s="43"/>
      <c r="GZE235" s="43"/>
      <c r="GZF235" s="43"/>
      <c r="GZG235" s="43"/>
      <c r="GZH235" s="43"/>
      <c r="GZI235" s="43"/>
      <c r="GZJ235" s="43"/>
      <c r="GZK235" s="43"/>
      <c r="GZL235" s="43"/>
      <c r="GZM235" s="43"/>
      <c r="GZN235" s="43"/>
      <c r="GZO235" s="43"/>
      <c r="GZP235" s="43"/>
      <c r="GZQ235" s="43"/>
      <c r="GZR235" s="43"/>
      <c r="GZS235" s="43"/>
      <c r="GZT235" s="43"/>
      <c r="GZU235" s="43"/>
      <c r="GZV235" s="43"/>
      <c r="GZW235" s="43"/>
      <c r="GZX235" s="43"/>
      <c r="GZY235" s="43"/>
      <c r="GZZ235" s="43"/>
      <c r="HAA235" s="43"/>
      <c r="HAB235" s="43"/>
      <c r="HAC235" s="43"/>
      <c r="HAD235" s="43"/>
      <c r="HAE235" s="43"/>
      <c r="HAF235" s="43"/>
      <c r="HAG235" s="43"/>
      <c r="HAH235" s="43"/>
      <c r="HAI235" s="43"/>
      <c r="HAJ235" s="43"/>
      <c r="HAK235" s="43"/>
      <c r="HAL235" s="43"/>
      <c r="HAM235" s="43"/>
      <c r="HAN235" s="43"/>
      <c r="HAO235" s="43"/>
      <c r="HAP235" s="43"/>
      <c r="HAQ235" s="43"/>
      <c r="HAR235" s="43"/>
      <c r="HAS235" s="43"/>
      <c r="HAT235" s="43"/>
      <c r="HAU235" s="43"/>
      <c r="HAV235" s="43"/>
      <c r="HAW235" s="43"/>
      <c r="HAX235" s="43"/>
      <c r="HAY235" s="43"/>
      <c r="HAZ235" s="43"/>
      <c r="HBA235" s="43"/>
      <c r="HBB235" s="43"/>
      <c r="HBC235" s="43"/>
      <c r="HBD235" s="43"/>
      <c r="HBE235" s="43"/>
      <c r="HBF235" s="43"/>
      <c r="HBG235" s="43"/>
      <c r="HBH235" s="43"/>
      <c r="HBI235" s="43"/>
      <c r="HBJ235" s="43"/>
      <c r="HBK235" s="43"/>
      <c r="HBL235" s="43"/>
      <c r="HBM235" s="43"/>
      <c r="HBN235" s="43"/>
      <c r="HBO235" s="43"/>
      <c r="HBP235" s="43"/>
      <c r="HBQ235" s="43"/>
      <c r="HBR235" s="43"/>
      <c r="HBS235" s="43"/>
      <c r="HBT235" s="43"/>
      <c r="HBU235" s="43"/>
      <c r="HBV235" s="43"/>
      <c r="HBW235" s="43"/>
      <c r="HBX235" s="43"/>
      <c r="HBY235" s="43"/>
      <c r="HBZ235" s="43"/>
      <c r="HCA235" s="43"/>
      <c r="HCB235" s="43"/>
      <c r="HCC235" s="43"/>
      <c r="HCD235" s="43"/>
      <c r="HCE235" s="43"/>
      <c r="HCF235" s="43"/>
      <c r="HCG235" s="43"/>
      <c r="HCH235" s="43"/>
      <c r="HCI235" s="43"/>
      <c r="HCJ235" s="43"/>
      <c r="HCK235" s="43"/>
      <c r="HCL235" s="43"/>
      <c r="HCM235" s="43"/>
      <c r="HCN235" s="43"/>
      <c r="HCO235" s="43"/>
      <c r="HCP235" s="43"/>
      <c r="HCQ235" s="43"/>
      <c r="HCR235" s="43"/>
      <c r="HCS235" s="43"/>
      <c r="HCT235" s="43"/>
      <c r="HCU235" s="43"/>
      <c r="HCV235" s="43"/>
      <c r="HCW235" s="43"/>
      <c r="HCX235" s="43"/>
      <c r="HCY235" s="43"/>
      <c r="HCZ235" s="43"/>
      <c r="HDA235" s="43"/>
      <c r="HDB235" s="43"/>
      <c r="HDC235" s="43"/>
      <c r="HDD235" s="43"/>
      <c r="HDE235" s="43"/>
      <c r="HDF235" s="43"/>
      <c r="HDG235" s="43"/>
      <c r="HDH235" s="43"/>
      <c r="HDI235" s="43"/>
      <c r="HDJ235" s="43"/>
      <c r="HDK235" s="43"/>
      <c r="HDL235" s="43"/>
      <c r="HDM235" s="43"/>
      <c r="HDN235" s="43"/>
      <c r="HDO235" s="43"/>
      <c r="HDP235" s="43"/>
      <c r="HDQ235" s="43"/>
      <c r="HDR235" s="43"/>
      <c r="HDS235" s="43"/>
      <c r="HDT235" s="43"/>
      <c r="HDU235" s="43"/>
      <c r="HDV235" s="43"/>
      <c r="HDW235" s="43"/>
      <c r="HDX235" s="43"/>
      <c r="HDY235" s="43"/>
      <c r="HDZ235" s="43"/>
      <c r="HEA235" s="43"/>
      <c r="HEB235" s="43"/>
      <c r="HEC235" s="43"/>
      <c r="HED235" s="43"/>
      <c r="HEE235" s="43"/>
      <c r="HEF235" s="43"/>
      <c r="HEG235" s="43"/>
      <c r="HEH235" s="43"/>
      <c r="HEI235" s="43"/>
      <c r="HEJ235" s="43"/>
      <c r="HEK235" s="43"/>
      <c r="HEL235" s="43"/>
      <c r="HEM235" s="43"/>
      <c r="HEN235" s="43"/>
      <c r="HEO235" s="43"/>
      <c r="HEP235" s="43"/>
      <c r="HEQ235" s="43"/>
      <c r="HER235" s="43"/>
      <c r="HES235" s="43"/>
      <c r="HET235" s="43"/>
      <c r="HEU235" s="43"/>
      <c r="HEV235" s="43"/>
      <c r="HEW235" s="43"/>
      <c r="HEX235" s="43"/>
      <c r="HEY235" s="43"/>
      <c r="HEZ235" s="43"/>
      <c r="HFA235" s="43"/>
      <c r="HFB235" s="43"/>
      <c r="HFC235" s="43"/>
      <c r="HFD235" s="43"/>
      <c r="HFE235" s="43"/>
      <c r="HFF235" s="43"/>
      <c r="HFG235" s="43"/>
      <c r="HFH235" s="43"/>
      <c r="HFI235" s="43"/>
      <c r="HFJ235" s="43"/>
      <c r="HFK235" s="43"/>
      <c r="HFL235" s="43"/>
      <c r="HFM235" s="43"/>
      <c r="HFN235" s="43"/>
      <c r="HFO235" s="43"/>
      <c r="HFP235" s="43"/>
      <c r="HFQ235" s="43"/>
      <c r="HFR235" s="43"/>
      <c r="HFS235" s="43"/>
      <c r="HFT235" s="43"/>
      <c r="HFU235" s="43"/>
      <c r="HFV235" s="43"/>
      <c r="HFW235" s="43"/>
      <c r="HFX235" s="43"/>
      <c r="HFY235" s="43"/>
      <c r="HFZ235" s="43"/>
      <c r="HGA235" s="43"/>
      <c r="HGB235" s="43"/>
      <c r="HGC235" s="43"/>
      <c r="HGD235" s="43"/>
      <c r="HGE235" s="43"/>
      <c r="HGF235" s="43"/>
      <c r="HGG235" s="43"/>
      <c r="HGH235" s="43"/>
      <c r="HGI235" s="43"/>
      <c r="HGJ235" s="43"/>
      <c r="HGK235" s="43"/>
      <c r="HGL235" s="43"/>
      <c r="HGM235" s="43"/>
      <c r="HGN235" s="43"/>
      <c r="HGO235" s="43"/>
      <c r="HGP235" s="43"/>
      <c r="HGQ235" s="43"/>
      <c r="HGR235" s="43"/>
      <c r="HGS235" s="43"/>
      <c r="HGT235" s="43"/>
      <c r="HGU235" s="43"/>
      <c r="HGV235" s="43"/>
      <c r="HGW235" s="43"/>
      <c r="HGX235" s="43"/>
      <c r="HGY235" s="43"/>
      <c r="HGZ235" s="43"/>
      <c r="HHA235" s="43"/>
      <c r="HHB235" s="43"/>
      <c r="HHC235" s="43"/>
      <c r="HHD235" s="43"/>
      <c r="HHE235" s="43"/>
      <c r="HHF235" s="43"/>
      <c r="HHG235" s="43"/>
      <c r="HHH235" s="43"/>
      <c r="HHI235" s="43"/>
      <c r="HHJ235" s="43"/>
      <c r="HHK235" s="43"/>
      <c r="HHL235" s="43"/>
      <c r="HHM235" s="43"/>
      <c r="HHN235" s="43"/>
      <c r="HHO235" s="43"/>
      <c r="HHP235" s="43"/>
      <c r="HHQ235" s="43"/>
      <c r="HHR235" s="43"/>
      <c r="HHS235" s="43"/>
      <c r="HHT235" s="43"/>
      <c r="HHU235" s="43"/>
      <c r="HHV235" s="43"/>
      <c r="HHW235" s="43"/>
      <c r="HHX235" s="43"/>
      <c r="HHY235" s="43"/>
      <c r="HHZ235" s="43"/>
      <c r="HIA235" s="43"/>
      <c r="HIB235" s="43"/>
      <c r="HIC235" s="43"/>
      <c r="HID235" s="43"/>
      <c r="HIE235" s="43"/>
      <c r="HIF235" s="43"/>
      <c r="HIG235" s="43"/>
      <c r="HIH235" s="43"/>
      <c r="HII235" s="43"/>
      <c r="HIJ235" s="43"/>
      <c r="HIK235" s="43"/>
      <c r="HIL235" s="43"/>
      <c r="HIM235" s="43"/>
      <c r="HIN235" s="43"/>
      <c r="HIO235" s="43"/>
      <c r="HIP235" s="43"/>
      <c r="HIQ235" s="43"/>
      <c r="HIR235" s="43"/>
      <c r="HIS235" s="43"/>
      <c r="HIT235" s="43"/>
      <c r="HIU235" s="43"/>
      <c r="HIV235" s="43"/>
      <c r="HIW235" s="43"/>
      <c r="HIX235" s="43"/>
      <c r="HIY235" s="43"/>
      <c r="HIZ235" s="43"/>
      <c r="HJA235" s="43"/>
      <c r="HJB235" s="43"/>
      <c r="HJC235" s="43"/>
      <c r="HJD235" s="43"/>
      <c r="HJE235" s="43"/>
      <c r="HJF235" s="43"/>
      <c r="HJG235" s="43"/>
      <c r="HJH235" s="43"/>
      <c r="HJI235" s="43"/>
      <c r="HJJ235" s="43"/>
      <c r="HJK235" s="43"/>
      <c r="HJL235" s="43"/>
      <c r="HJM235" s="43"/>
      <c r="HJN235" s="43"/>
      <c r="HJO235" s="43"/>
      <c r="HJP235" s="43"/>
      <c r="HJQ235" s="43"/>
      <c r="HJR235" s="43"/>
      <c r="HJS235" s="43"/>
      <c r="HJT235" s="43"/>
      <c r="HJU235" s="43"/>
      <c r="HJV235" s="43"/>
      <c r="HJW235" s="43"/>
      <c r="HJX235" s="43"/>
      <c r="HJY235" s="43"/>
      <c r="HJZ235" s="43"/>
      <c r="HKA235" s="43"/>
      <c r="HKB235" s="43"/>
      <c r="HKC235" s="43"/>
      <c r="HKD235" s="43"/>
      <c r="HKE235" s="43"/>
      <c r="HKF235" s="43"/>
      <c r="HKG235" s="43"/>
      <c r="HKH235" s="43"/>
      <c r="HKI235" s="43"/>
      <c r="HKJ235" s="43"/>
      <c r="HKK235" s="43"/>
      <c r="HKL235" s="43"/>
      <c r="HKM235" s="43"/>
      <c r="HKN235" s="43"/>
      <c r="HKO235" s="43"/>
      <c r="HKP235" s="43"/>
      <c r="HKQ235" s="43"/>
      <c r="HKR235" s="43"/>
      <c r="HKS235" s="43"/>
      <c r="HKT235" s="43"/>
      <c r="HKU235" s="43"/>
      <c r="HKV235" s="43"/>
      <c r="HKW235" s="43"/>
      <c r="HKX235" s="43"/>
      <c r="HKY235" s="43"/>
      <c r="HKZ235" s="43"/>
      <c r="HLA235" s="43"/>
      <c r="HLB235" s="43"/>
      <c r="HLC235" s="43"/>
      <c r="HLD235" s="43"/>
      <c r="HLE235" s="43"/>
      <c r="HLF235" s="43"/>
      <c r="HLG235" s="43"/>
      <c r="HLH235" s="43"/>
      <c r="HLI235" s="43"/>
      <c r="HLJ235" s="43"/>
      <c r="HLK235" s="43"/>
      <c r="HLL235" s="43"/>
      <c r="HLM235" s="43"/>
      <c r="HLN235" s="43"/>
      <c r="HLO235" s="43"/>
      <c r="HLP235" s="43"/>
      <c r="HLQ235" s="43"/>
      <c r="HLR235" s="43"/>
      <c r="HLS235" s="43"/>
      <c r="HLT235" s="43"/>
      <c r="HLU235" s="43"/>
      <c r="HLV235" s="43"/>
      <c r="HLW235" s="43"/>
      <c r="HLX235" s="43"/>
      <c r="HLY235" s="43"/>
      <c r="HLZ235" s="43"/>
      <c r="HMA235" s="43"/>
      <c r="HMB235" s="43"/>
      <c r="HMC235" s="43"/>
      <c r="HMD235" s="43"/>
      <c r="HME235" s="43"/>
      <c r="HMF235" s="43"/>
      <c r="HMG235" s="43"/>
      <c r="HMH235" s="43"/>
      <c r="HMI235" s="43"/>
      <c r="HMJ235" s="43"/>
      <c r="HMK235" s="43"/>
      <c r="HML235" s="43"/>
      <c r="HMM235" s="43"/>
      <c r="HMN235" s="43"/>
      <c r="HMO235" s="43"/>
      <c r="HMP235" s="43"/>
      <c r="HMQ235" s="43"/>
      <c r="HMR235" s="43"/>
      <c r="HMS235" s="43"/>
      <c r="HMT235" s="43"/>
      <c r="HMU235" s="43"/>
      <c r="HMV235" s="43"/>
      <c r="HMW235" s="43"/>
      <c r="HMX235" s="43"/>
      <c r="HMY235" s="43"/>
      <c r="HMZ235" s="43"/>
      <c r="HNA235" s="43"/>
      <c r="HNB235" s="43"/>
      <c r="HNC235" s="43"/>
      <c r="HND235" s="43"/>
      <c r="HNE235" s="43"/>
      <c r="HNF235" s="43"/>
      <c r="HNG235" s="43"/>
      <c r="HNH235" s="43"/>
      <c r="HNI235" s="43"/>
      <c r="HNJ235" s="43"/>
      <c r="HNK235" s="43"/>
      <c r="HNL235" s="43"/>
      <c r="HNM235" s="43"/>
      <c r="HNN235" s="43"/>
      <c r="HNO235" s="43"/>
      <c r="HNP235" s="43"/>
      <c r="HNQ235" s="43"/>
      <c r="HNR235" s="43"/>
      <c r="HNS235" s="43"/>
      <c r="HNT235" s="43"/>
      <c r="HNU235" s="43"/>
      <c r="HNV235" s="43"/>
      <c r="HNW235" s="43"/>
      <c r="HNX235" s="43"/>
      <c r="HNY235" s="43"/>
      <c r="HNZ235" s="43"/>
      <c r="HOA235" s="43"/>
      <c r="HOB235" s="43"/>
      <c r="HOC235" s="43"/>
      <c r="HOD235" s="43"/>
      <c r="HOE235" s="43"/>
      <c r="HOF235" s="43"/>
      <c r="HOG235" s="43"/>
      <c r="HOH235" s="43"/>
      <c r="HOI235" s="43"/>
      <c r="HOJ235" s="43"/>
      <c r="HOK235" s="43"/>
      <c r="HOL235" s="43"/>
      <c r="HOM235" s="43"/>
      <c r="HON235" s="43"/>
      <c r="HOO235" s="43"/>
      <c r="HOP235" s="43"/>
      <c r="HOQ235" s="43"/>
      <c r="HOR235" s="43"/>
      <c r="HOS235" s="43"/>
      <c r="HOT235" s="43"/>
      <c r="HOU235" s="43"/>
      <c r="HOV235" s="43"/>
      <c r="HOW235" s="43"/>
      <c r="HOX235" s="43"/>
      <c r="HOY235" s="43"/>
      <c r="HOZ235" s="43"/>
      <c r="HPA235" s="43"/>
      <c r="HPB235" s="43"/>
      <c r="HPC235" s="43"/>
      <c r="HPD235" s="43"/>
      <c r="HPE235" s="43"/>
      <c r="HPF235" s="43"/>
      <c r="HPG235" s="43"/>
      <c r="HPH235" s="43"/>
      <c r="HPI235" s="43"/>
      <c r="HPJ235" s="43"/>
      <c r="HPK235" s="43"/>
      <c r="HPL235" s="43"/>
      <c r="HPM235" s="43"/>
      <c r="HPN235" s="43"/>
      <c r="HPO235" s="43"/>
      <c r="HPP235" s="43"/>
      <c r="HPQ235" s="43"/>
      <c r="HPR235" s="43"/>
      <c r="HPS235" s="43"/>
      <c r="HPT235" s="43"/>
      <c r="HPU235" s="43"/>
      <c r="HPV235" s="43"/>
      <c r="HPW235" s="43"/>
      <c r="HPX235" s="43"/>
      <c r="HPY235" s="43"/>
      <c r="HPZ235" s="43"/>
      <c r="HQA235" s="43"/>
      <c r="HQB235" s="43"/>
      <c r="HQC235" s="43"/>
      <c r="HQD235" s="43"/>
      <c r="HQE235" s="43"/>
      <c r="HQF235" s="43"/>
      <c r="HQG235" s="43"/>
      <c r="HQH235" s="43"/>
      <c r="HQI235" s="43"/>
      <c r="HQJ235" s="43"/>
      <c r="HQK235" s="43"/>
      <c r="HQL235" s="43"/>
      <c r="HQM235" s="43"/>
      <c r="HQN235" s="43"/>
      <c r="HQO235" s="43"/>
      <c r="HQP235" s="43"/>
      <c r="HQQ235" s="43"/>
      <c r="HQR235" s="43"/>
      <c r="HQS235" s="43"/>
      <c r="HQT235" s="43"/>
      <c r="HQU235" s="43"/>
      <c r="HQV235" s="43"/>
      <c r="HQW235" s="43"/>
      <c r="HQX235" s="43"/>
      <c r="HQY235" s="43"/>
      <c r="HQZ235" s="43"/>
      <c r="HRA235" s="43"/>
      <c r="HRB235" s="43"/>
      <c r="HRC235" s="43"/>
      <c r="HRD235" s="43"/>
      <c r="HRE235" s="43"/>
      <c r="HRF235" s="43"/>
      <c r="HRG235" s="43"/>
      <c r="HRH235" s="43"/>
      <c r="HRI235" s="43"/>
      <c r="HRJ235" s="43"/>
      <c r="HRK235" s="43"/>
      <c r="HRL235" s="43"/>
      <c r="HRM235" s="43"/>
      <c r="HRN235" s="43"/>
      <c r="HRO235" s="43"/>
      <c r="HRP235" s="43"/>
      <c r="HRQ235" s="43"/>
      <c r="HRR235" s="43"/>
      <c r="HRS235" s="43"/>
      <c r="HRT235" s="43"/>
      <c r="HRU235" s="43"/>
      <c r="HRV235" s="43"/>
      <c r="HRW235" s="43"/>
      <c r="HRX235" s="43"/>
      <c r="HRY235" s="43"/>
      <c r="HRZ235" s="43"/>
      <c r="HSA235" s="43"/>
      <c r="HSB235" s="43"/>
      <c r="HSC235" s="43"/>
      <c r="HSD235" s="43"/>
      <c r="HSE235" s="43"/>
      <c r="HSF235" s="43"/>
      <c r="HSG235" s="43"/>
      <c r="HSH235" s="43"/>
      <c r="HSI235" s="43"/>
      <c r="HSJ235" s="43"/>
      <c r="HSK235" s="43"/>
      <c r="HSL235" s="43"/>
      <c r="HSM235" s="43"/>
      <c r="HSN235" s="43"/>
      <c r="HSO235" s="43"/>
      <c r="HSP235" s="43"/>
      <c r="HSQ235" s="43"/>
      <c r="HSR235" s="43"/>
      <c r="HSS235" s="43"/>
      <c r="HST235" s="43"/>
      <c r="HSU235" s="43"/>
      <c r="HSV235" s="43"/>
      <c r="HSW235" s="43"/>
      <c r="HSX235" s="43"/>
      <c r="HSY235" s="43"/>
      <c r="HSZ235" s="43"/>
      <c r="HTA235" s="43"/>
      <c r="HTB235" s="43"/>
      <c r="HTC235" s="43"/>
      <c r="HTD235" s="43"/>
      <c r="HTE235" s="43"/>
      <c r="HTF235" s="43"/>
      <c r="HTG235" s="43"/>
      <c r="HTH235" s="43"/>
      <c r="HTI235" s="43"/>
      <c r="HTJ235" s="43"/>
      <c r="HTK235" s="43"/>
      <c r="HTL235" s="43"/>
      <c r="HTM235" s="43"/>
      <c r="HTN235" s="43"/>
      <c r="HTO235" s="43"/>
      <c r="HTP235" s="43"/>
      <c r="HTQ235" s="43"/>
      <c r="HTR235" s="43"/>
      <c r="HTS235" s="43"/>
      <c r="HTT235" s="43"/>
      <c r="HTU235" s="43"/>
      <c r="HTV235" s="43"/>
      <c r="HTW235" s="43"/>
      <c r="HTX235" s="43"/>
      <c r="HTY235" s="43"/>
      <c r="HTZ235" s="43"/>
      <c r="HUA235" s="43"/>
      <c r="HUB235" s="43"/>
      <c r="HUC235" s="43"/>
      <c r="HUD235" s="43"/>
      <c r="HUE235" s="43"/>
      <c r="HUF235" s="43"/>
      <c r="HUG235" s="43"/>
      <c r="HUH235" s="43"/>
      <c r="HUI235" s="43"/>
      <c r="HUJ235" s="43"/>
      <c r="HUK235" s="43"/>
      <c r="HUL235" s="43"/>
      <c r="HUM235" s="43"/>
      <c r="HUN235" s="43"/>
      <c r="HUO235" s="43"/>
      <c r="HUP235" s="43"/>
      <c r="HUQ235" s="43"/>
      <c r="HUR235" s="43"/>
      <c r="HUS235" s="43"/>
      <c r="HUT235" s="43"/>
      <c r="HUU235" s="43"/>
      <c r="HUV235" s="43"/>
      <c r="HUW235" s="43"/>
      <c r="HUX235" s="43"/>
      <c r="HUY235" s="43"/>
      <c r="HUZ235" s="43"/>
      <c r="HVA235" s="43"/>
      <c r="HVB235" s="43"/>
      <c r="HVC235" s="43"/>
      <c r="HVD235" s="43"/>
      <c r="HVE235" s="43"/>
      <c r="HVF235" s="43"/>
      <c r="HVG235" s="43"/>
      <c r="HVH235" s="43"/>
      <c r="HVI235" s="43"/>
      <c r="HVJ235" s="43"/>
      <c r="HVK235" s="43"/>
      <c r="HVL235" s="43"/>
      <c r="HVM235" s="43"/>
      <c r="HVN235" s="43"/>
      <c r="HVO235" s="43"/>
      <c r="HVP235" s="43"/>
      <c r="HVQ235" s="43"/>
      <c r="HVR235" s="43"/>
      <c r="HVS235" s="43"/>
      <c r="HVT235" s="43"/>
      <c r="HVU235" s="43"/>
      <c r="HVV235" s="43"/>
      <c r="HVW235" s="43"/>
      <c r="HVX235" s="43"/>
      <c r="HVY235" s="43"/>
      <c r="HVZ235" s="43"/>
      <c r="HWA235" s="43"/>
      <c r="HWB235" s="43"/>
      <c r="HWC235" s="43"/>
      <c r="HWD235" s="43"/>
      <c r="HWE235" s="43"/>
      <c r="HWF235" s="43"/>
      <c r="HWG235" s="43"/>
      <c r="HWH235" s="43"/>
      <c r="HWI235" s="43"/>
      <c r="HWJ235" s="43"/>
      <c r="HWK235" s="43"/>
      <c r="HWL235" s="43"/>
      <c r="HWM235" s="43"/>
      <c r="HWN235" s="43"/>
      <c r="HWO235" s="43"/>
      <c r="HWP235" s="43"/>
      <c r="HWQ235" s="43"/>
      <c r="HWR235" s="43"/>
      <c r="HWS235" s="43"/>
      <c r="HWT235" s="43"/>
      <c r="HWU235" s="43"/>
      <c r="HWV235" s="43"/>
      <c r="HWW235" s="43"/>
      <c r="HWX235" s="43"/>
      <c r="HWY235" s="43"/>
      <c r="HWZ235" s="43"/>
      <c r="HXA235" s="43"/>
      <c r="HXB235" s="43"/>
      <c r="HXC235" s="43"/>
      <c r="HXD235" s="43"/>
      <c r="HXE235" s="43"/>
      <c r="HXF235" s="43"/>
      <c r="HXG235" s="43"/>
      <c r="HXH235" s="43"/>
      <c r="HXI235" s="43"/>
      <c r="HXJ235" s="43"/>
      <c r="HXK235" s="43"/>
      <c r="HXL235" s="43"/>
      <c r="HXM235" s="43"/>
      <c r="HXN235" s="43"/>
      <c r="HXO235" s="43"/>
      <c r="HXP235" s="43"/>
      <c r="HXQ235" s="43"/>
      <c r="HXR235" s="43"/>
      <c r="HXS235" s="43"/>
      <c r="HXT235" s="43"/>
      <c r="HXU235" s="43"/>
      <c r="HXV235" s="43"/>
      <c r="HXW235" s="43"/>
      <c r="HXX235" s="43"/>
      <c r="HXY235" s="43"/>
      <c r="HXZ235" s="43"/>
      <c r="HYA235" s="43"/>
      <c r="HYB235" s="43"/>
      <c r="HYC235" s="43"/>
      <c r="HYD235" s="43"/>
      <c r="HYE235" s="43"/>
      <c r="HYF235" s="43"/>
      <c r="HYG235" s="43"/>
      <c r="HYH235" s="43"/>
      <c r="HYI235" s="43"/>
      <c r="HYJ235" s="43"/>
      <c r="HYK235" s="43"/>
      <c r="HYL235" s="43"/>
      <c r="HYM235" s="43"/>
      <c r="HYN235" s="43"/>
      <c r="HYO235" s="43"/>
      <c r="HYP235" s="43"/>
      <c r="HYQ235" s="43"/>
      <c r="HYR235" s="43"/>
      <c r="HYS235" s="43"/>
      <c r="HYT235" s="43"/>
      <c r="HYU235" s="43"/>
      <c r="HYV235" s="43"/>
      <c r="HYW235" s="43"/>
      <c r="HYX235" s="43"/>
      <c r="HYY235" s="43"/>
      <c r="HYZ235" s="43"/>
      <c r="HZA235" s="43"/>
      <c r="HZB235" s="43"/>
      <c r="HZC235" s="43"/>
      <c r="HZD235" s="43"/>
      <c r="HZE235" s="43"/>
      <c r="HZF235" s="43"/>
      <c r="HZG235" s="43"/>
      <c r="HZH235" s="43"/>
      <c r="HZI235" s="43"/>
      <c r="HZJ235" s="43"/>
      <c r="HZK235" s="43"/>
      <c r="HZL235" s="43"/>
      <c r="HZM235" s="43"/>
      <c r="HZN235" s="43"/>
      <c r="HZO235" s="43"/>
      <c r="HZP235" s="43"/>
      <c r="HZQ235" s="43"/>
      <c r="HZR235" s="43"/>
      <c r="HZS235" s="43"/>
      <c r="HZT235" s="43"/>
      <c r="HZU235" s="43"/>
      <c r="HZV235" s="43"/>
      <c r="HZW235" s="43"/>
      <c r="HZX235" s="43"/>
      <c r="HZY235" s="43"/>
      <c r="HZZ235" s="43"/>
      <c r="IAA235" s="43"/>
      <c r="IAB235" s="43"/>
      <c r="IAC235" s="43"/>
      <c r="IAD235" s="43"/>
      <c r="IAE235" s="43"/>
      <c r="IAF235" s="43"/>
      <c r="IAG235" s="43"/>
      <c r="IAH235" s="43"/>
      <c r="IAI235" s="43"/>
      <c r="IAJ235" s="43"/>
      <c r="IAK235" s="43"/>
      <c r="IAL235" s="43"/>
      <c r="IAM235" s="43"/>
      <c r="IAN235" s="43"/>
      <c r="IAO235" s="43"/>
      <c r="IAP235" s="43"/>
      <c r="IAQ235" s="43"/>
      <c r="IAR235" s="43"/>
      <c r="IAS235" s="43"/>
      <c r="IAT235" s="43"/>
      <c r="IAU235" s="43"/>
      <c r="IAV235" s="43"/>
      <c r="IAW235" s="43"/>
      <c r="IAX235" s="43"/>
      <c r="IAY235" s="43"/>
      <c r="IAZ235" s="43"/>
      <c r="IBA235" s="43"/>
      <c r="IBB235" s="43"/>
      <c r="IBC235" s="43"/>
      <c r="IBD235" s="43"/>
      <c r="IBE235" s="43"/>
      <c r="IBF235" s="43"/>
      <c r="IBG235" s="43"/>
      <c r="IBH235" s="43"/>
      <c r="IBI235" s="43"/>
      <c r="IBJ235" s="43"/>
      <c r="IBK235" s="43"/>
      <c r="IBL235" s="43"/>
      <c r="IBM235" s="43"/>
      <c r="IBN235" s="43"/>
      <c r="IBO235" s="43"/>
      <c r="IBP235" s="43"/>
      <c r="IBQ235" s="43"/>
      <c r="IBR235" s="43"/>
      <c r="IBS235" s="43"/>
      <c r="IBT235" s="43"/>
      <c r="IBU235" s="43"/>
      <c r="IBV235" s="43"/>
      <c r="IBW235" s="43"/>
      <c r="IBX235" s="43"/>
      <c r="IBY235" s="43"/>
      <c r="IBZ235" s="43"/>
      <c r="ICA235" s="43"/>
      <c r="ICB235" s="43"/>
      <c r="ICC235" s="43"/>
      <c r="ICD235" s="43"/>
      <c r="ICE235" s="43"/>
      <c r="ICF235" s="43"/>
      <c r="ICG235" s="43"/>
      <c r="ICH235" s="43"/>
      <c r="ICI235" s="43"/>
      <c r="ICJ235" s="43"/>
      <c r="ICK235" s="43"/>
      <c r="ICL235" s="43"/>
      <c r="ICM235" s="43"/>
      <c r="ICN235" s="43"/>
      <c r="ICO235" s="43"/>
      <c r="ICP235" s="43"/>
      <c r="ICQ235" s="43"/>
      <c r="ICR235" s="43"/>
      <c r="ICS235" s="43"/>
      <c r="ICT235" s="43"/>
      <c r="ICU235" s="43"/>
      <c r="ICV235" s="43"/>
      <c r="ICW235" s="43"/>
      <c r="ICX235" s="43"/>
      <c r="ICY235" s="43"/>
      <c r="ICZ235" s="43"/>
      <c r="IDA235" s="43"/>
      <c r="IDB235" s="43"/>
      <c r="IDC235" s="43"/>
      <c r="IDD235" s="43"/>
      <c r="IDE235" s="43"/>
      <c r="IDF235" s="43"/>
      <c r="IDG235" s="43"/>
      <c r="IDH235" s="43"/>
      <c r="IDI235" s="43"/>
      <c r="IDJ235" s="43"/>
      <c r="IDK235" s="43"/>
      <c r="IDL235" s="43"/>
      <c r="IDM235" s="43"/>
      <c r="IDN235" s="43"/>
      <c r="IDO235" s="43"/>
      <c r="IDP235" s="43"/>
      <c r="IDQ235" s="43"/>
      <c r="IDR235" s="43"/>
      <c r="IDS235" s="43"/>
      <c r="IDT235" s="43"/>
      <c r="IDU235" s="43"/>
      <c r="IDV235" s="43"/>
      <c r="IDW235" s="43"/>
      <c r="IDX235" s="43"/>
      <c r="IDY235" s="43"/>
      <c r="IDZ235" s="43"/>
      <c r="IEA235" s="43"/>
      <c r="IEB235" s="43"/>
      <c r="IEC235" s="43"/>
      <c r="IED235" s="43"/>
      <c r="IEE235" s="43"/>
      <c r="IEF235" s="43"/>
      <c r="IEG235" s="43"/>
      <c r="IEH235" s="43"/>
      <c r="IEI235" s="43"/>
      <c r="IEJ235" s="43"/>
      <c r="IEK235" s="43"/>
      <c r="IEL235" s="43"/>
      <c r="IEM235" s="43"/>
      <c r="IEN235" s="43"/>
      <c r="IEO235" s="43"/>
      <c r="IEP235" s="43"/>
      <c r="IEQ235" s="43"/>
      <c r="IER235" s="43"/>
      <c r="IES235" s="43"/>
      <c r="IET235" s="43"/>
      <c r="IEU235" s="43"/>
      <c r="IEV235" s="43"/>
      <c r="IEW235" s="43"/>
      <c r="IEX235" s="43"/>
      <c r="IEY235" s="43"/>
      <c r="IEZ235" s="43"/>
      <c r="IFA235" s="43"/>
      <c r="IFB235" s="43"/>
      <c r="IFC235" s="43"/>
      <c r="IFD235" s="43"/>
      <c r="IFE235" s="43"/>
      <c r="IFF235" s="43"/>
      <c r="IFG235" s="43"/>
      <c r="IFH235" s="43"/>
      <c r="IFI235" s="43"/>
      <c r="IFJ235" s="43"/>
      <c r="IFK235" s="43"/>
      <c r="IFL235" s="43"/>
      <c r="IFM235" s="43"/>
      <c r="IFN235" s="43"/>
      <c r="IFO235" s="43"/>
      <c r="IFP235" s="43"/>
      <c r="IFQ235" s="43"/>
      <c r="IFR235" s="43"/>
      <c r="IFS235" s="43"/>
      <c r="IFT235" s="43"/>
      <c r="IFU235" s="43"/>
      <c r="IFV235" s="43"/>
      <c r="IFW235" s="43"/>
      <c r="IFX235" s="43"/>
      <c r="IFY235" s="43"/>
      <c r="IFZ235" s="43"/>
      <c r="IGA235" s="43"/>
      <c r="IGB235" s="43"/>
      <c r="IGC235" s="43"/>
      <c r="IGD235" s="43"/>
      <c r="IGE235" s="43"/>
      <c r="IGF235" s="43"/>
      <c r="IGG235" s="43"/>
      <c r="IGH235" s="43"/>
      <c r="IGI235" s="43"/>
      <c r="IGJ235" s="43"/>
      <c r="IGK235" s="43"/>
      <c r="IGL235" s="43"/>
      <c r="IGM235" s="43"/>
      <c r="IGN235" s="43"/>
      <c r="IGO235" s="43"/>
      <c r="IGP235" s="43"/>
      <c r="IGQ235" s="43"/>
      <c r="IGR235" s="43"/>
      <c r="IGS235" s="43"/>
      <c r="IGT235" s="43"/>
      <c r="IGU235" s="43"/>
      <c r="IGV235" s="43"/>
      <c r="IGW235" s="43"/>
      <c r="IGX235" s="43"/>
      <c r="IGY235" s="43"/>
      <c r="IGZ235" s="43"/>
      <c r="IHA235" s="43"/>
      <c r="IHB235" s="43"/>
      <c r="IHC235" s="43"/>
      <c r="IHD235" s="43"/>
      <c r="IHE235" s="43"/>
      <c r="IHF235" s="43"/>
      <c r="IHG235" s="43"/>
      <c r="IHH235" s="43"/>
      <c r="IHI235" s="43"/>
      <c r="IHJ235" s="43"/>
      <c r="IHK235" s="43"/>
      <c r="IHL235" s="43"/>
      <c r="IHM235" s="43"/>
      <c r="IHN235" s="43"/>
      <c r="IHO235" s="43"/>
      <c r="IHP235" s="43"/>
      <c r="IHQ235" s="43"/>
      <c r="IHR235" s="43"/>
      <c r="IHS235" s="43"/>
      <c r="IHT235" s="43"/>
      <c r="IHU235" s="43"/>
      <c r="IHV235" s="43"/>
      <c r="IHW235" s="43"/>
      <c r="IHX235" s="43"/>
      <c r="IHY235" s="43"/>
      <c r="IHZ235" s="43"/>
      <c r="IIA235" s="43"/>
      <c r="IIB235" s="43"/>
      <c r="IIC235" s="43"/>
      <c r="IID235" s="43"/>
      <c r="IIE235" s="43"/>
      <c r="IIF235" s="43"/>
      <c r="IIG235" s="43"/>
      <c r="IIH235" s="43"/>
      <c r="III235" s="43"/>
      <c r="IIJ235" s="43"/>
      <c r="IIK235" s="43"/>
      <c r="IIL235" s="43"/>
      <c r="IIM235" s="43"/>
      <c r="IIN235" s="43"/>
      <c r="IIO235" s="43"/>
      <c r="IIP235" s="43"/>
      <c r="IIQ235" s="43"/>
      <c r="IIR235" s="43"/>
      <c r="IIS235" s="43"/>
      <c r="IIT235" s="43"/>
      <c r="IIU235" s="43"/>
      <c r="IIV235" s="43"/>
      <c r="IIW235" s="43"/>
      <c r="IIX235" s="43"/>
      <c r="IIY235" s="43"/>
      <c r="IIZ235" s="43"/>
      <c r="IJA235" s="43"/>
      <c r="IJB235" s="43"/>
      <c r="IJC235" s="43"/>
      <c r="IJD235" s="43"/>
      <c r="IJE235" s="43"/>
      <c r="IJF235" s="43"/>
      <c r="IJG235" s="43"/>
      <c r="IJH235" s="43"/>
      <c r="IJI235" s="43"/>
      <c r="IJJ235" s="43"/>
      <c r="IJK235" s="43"/>
      <c r="IJL235" s="43"/>
      <c r="IJM235" s="43"/>
      <c r="IJN235" s="43"/>
      <c r="IJO235" s="43"/>
      <c r="IJP235" s="43"/>
      <c r="IJQ235" s="43"/>
      <c r="IJR235" s="43"/>
      <c r="IJS235" s="43"/>
      <c r="IJT235" s="43"/>
      <c r="IJU235" s="43"/>
      <c r="IJV235" s="43"/>
      <c r="IJW235" s="43"/>
      <c r="IJX235" s="43"/>
      <c r="IJY235" s="43"/>
      <c r="IJZ235" s="43"/>
      <c r="IKA235" s="43"/>
      <c r="IKB235" s="43"/>
      <c r="IKC235" s="43"/>
      <c r="IKD235" s="43"/>
      <c r="IKE235" s="43"/>
      <c r="IKF235" s="43"/>
      <c r="IKG235" s="43"/>
      <c r="IKH235" s="43"/>
      <c r="IKI235" s="43"/>
      <c r="IKJ235" s="43"/>
      <c r="IKK235" s="43"/>
      <c r="IKL235" s="43"/>
      <c r="IKM235" s="43"/>
      <c r="IKN235" s="43"/>
      <c r="IKO235" s="43"/>
      <c r="IKP235" s="43"/>
      <c r="IKQ235" s="43"/>
      <c r="IKR235" s="43"/>
      <c r="IKS235" s="43"/>
      <c r="IKT235" s="43"/>
      <c r="IKU235" s="43"/>
      <c r="IKV235" s="43"/>
      <c r="IKW235" s="43"/>
      <c r="IKX235" s="43"/>
      <c r="IKY235" s="43"/>
      <c r="IKZ235" s="43"/>
      <c r="ILA235" s="43"/>
      <c r="ILB235" s="43"/>
      <c r="ILC235" s="43"/>
      <c r="ILD235" s="43"/>
      <c r="ILE235" s="43"/>
      <c r="ILF235" s="43"/>
      <c r="ILG235" s="43"/>
      <c r="ILH235" s="43"/>
      <c r="ILI235" s="43"/>
      <c r="ILJ235" s="43"/>
      <c r="ILK235" s="43"/>
      <c r="ILL235" s="43"/>
      <c r="ILM235" s="43"/>
      <c r="ILN235" s="43"/>
      <c r="ILO235" s="43"/>
      <c r="ILP235" s="43"/>
      <c r="ILQ235" s="43"/>
      <c r="ILR235" s="43"/>
      <c r="ILS235" s="43"/>
      <c r="ILT235" s="43"/>
      <c r="ILU235" s="43"/>
      <c r="ILV235" s="43"/>
      <c r="ILW235" s="43"/>
      <c r="ILX235" s="43"/>
      <c r="ILY235" s="43"/>
      <c r="ILZ235" s="43"/>
      <c r="IMA235" s="43"/>
      <c r="IMB235" s="43"/>
      <c r="IMC235" s="43"/>
      <c r="IMD235" s="43"/>
      <c r="IME235" s="43"/>
      <c r="IMF235" s="43"/>
      <c r="IMG235" s="43"/>
      <c r="IMH235" s="43"/>
      <c r="IMI235" s="43"/>
      <c r="IMJ235" s="43"/>
      <c r="IMK235" s="43"/>
      <c r="IML235" s="43"/>
      <c r="IMM235" s="43"/>
      <c r="IMN235" s="43"/>
      <c r="IMO235" s="43"/>
      <c r="IMP235" s="43"/>
      <c r="IMQ235" s="43"/>
      <c r="IMR235" s="43"/>
      <c r="IMS235" s="43"/>
      <c r="IMT235" s="43"/>
      <c r="IMU235" s="43"/>
      <c r="IMV235" s="43"/>
      <c r="IMW235" s="43"/>
      <c r="IMX235" s="43"/>
      <c r="IMY235" s="43"/>
      <c r="IMZ235" s="43"/>
      <c r="INA235" s="43"/>
      <c r="INB235" s="43"/>
      <c r="INC235" s="43"/>
      <c r="IND235" s="43"/>
      <c r="INE235" s="43"/>
      <c r="INF235" s="43"/>
      <c r="ING235" s="43"/>
      <c r="INH235" s="43"/>
      <c r="INI235" s="43"/>
      <c r="INJ235" s="43"/>
      <c r="INK235" s="43"/>
      <c r="INL235" s="43"/>
      <c r="INM235" s="43"/>
      <c r="INN235" s="43"/>
      <c r="INO235" s="43"/>
      <c r="INP235" s="43"/>
      <c r="INQ235" s="43"/>
      <c r="INR235" s="43"/>
      <c r="INS235" s="43"/>
      <c r="INT235" s="43"/>
      <c r="INU235" s="43"/>
      <c r="INV235" s="43"/>
      <c r="INW235" s="43"/>
      <c r="INX235" s="43"/>
      <c r="INY235" s="43"/>
      <c r="INZ235" s="43"/>
      <c r="IOA235" s="43"/>
      <c r="IOB235" s="43"/>
      <c r="IOC235" s="43"/>
      <c r="IOD235" s="43"/>
      <c r="IOE235" s="43"/>
      <c r="IOF235" s="43"/>
      <c r="IOG235" s="43"/>
      <c r="IOH235" s="43"/>
      <c r="IOI235" s="43"/>
      <c r="IOJ235" s="43"/>
      <c r="IOK235" s="43"/>
      <c r="IOL235" s="43"/>
      <c r="IOM235" s="43"/>
      <c r="ION235" s="43"/>
      <c r="IOO235" s="43"/>
      <c r="IOP235" s="43"/>
      <c r="IOQ235" s="43"/>
      <c r="IOR235" s="43"/>
      <c r="IOS235" s="43"/>
      <c r="IOT235" s="43"/>
      <c r="IOU235" s="43"/>
      <c r="IOV235" s="43"/>
      <c r="IOW235" s="43"/>
      <c r="IOX235" s="43"/>
      <c r="IOY235" s="43"/>
      <c r="IOZ235" s="43"/>
      <c r="IPA235" s="43"/>
      <c r="IPB235" s="43"/>
      <c r="IPC235" s="43"/>
      <c r="IPD235" s="43"/>
      <c r="IPE235" s="43"/>
      <c r="IPF235" s="43"/>
      <c r="IPG235" s="43"/>
      <c r="IPH235" s="43"/>
      <c r="IPI235" s="43"/>
      <c r="IPJ235" s="43"/>
      <c r="IPK235" s="43"/>
      <c r="IPL235" s="43"/>
      <c r="IPM235" s="43"/>
      <c r="IPN235" s="43"/>
      <c r="IPO235" s="43"/>
      <c r="IPP235" s="43"/>
      <c r="IPQ235" s="43"/>
      <c r="IPR235" s="43"/>
      <c r="IPS235" s="43"/>
      <c r="IPT235" s="43"/>
      <c r="IPU235" s="43"/>
      <c r="IPV235" s="43"/>
      <c r="IPW235" s="43"/>
      <c r="IPX235" s="43"/>
      <c r="IPY235" s="43"/>
      <c r="IPZ235" s="43"/>
      <c r="IQA235" s="43"/>
      <c r="IQB235" s="43"/>
      <c r="IQC235" s="43"/>
      <c r="IQD235" s="43"/>
      <c r="IQE235" s="43"/>
      <c r="IQF235" s="43"/>
      <c r="IQG235" s="43"/>
      <c r="IQH235" s="43"/>
      <c r="IQI235" s="43"/>
      <c r="IQJ235" s="43"/>
      <c r="IQK235" s="43"/>
      <c r="IQL235" s="43"/>
      <c r="IQM235" s="43"/>
      <c r="IQN235" s="43"/>
      <c r="IQO235" s="43"/>
      <c r="IQP235" s="43"/>
      <c r="IQQ235" s="43"/>
      <c r="IQR235" s="43"/>
      <c r="IQS235" s="43"/>
      <c r="IQT235" s="43"/>
      <c r="IQU235" s="43"/>
      <c r="IQV235" s="43"/>
      <c r="IQW235" s="43"/>
      <c r="IQX235" s="43"/>
      <c r="IQY235" s="43"/>
      <c r="IQZ235" s="43"/>
      <c r="IRA235" s="43"/>
      <c r="IRB235" s="43"/>
      <c r="IRC235" s="43"/>
      <c r="IRD235" s="43"/>
      <c r="IRE235" s="43"/>
      <c r="IRF235" s="43"/>
      <c r="IRG235" s="43"/>
      <c r="IRH235" s="43"/>
      <c r="IRI235" s="43"/>
      <c r="IRJ235" s="43"/>
      <c r="IRK235" s="43"/>
      <c r="IRL235" s="43"/>
      <c r="IRM235" s="43"/>
      <c r="IRN235" s="43"/>
      <c r="IRO235" s="43"/>
      <c r="IRP235" s="43"/>
      <c r="IRQ235" s="43"/>
      <c r="IRR235" s="43"/>
      <c r="IRS235" s="43"/>
      <c r="IRT235" s="43"/>
      <c r="IRU235" s="43"/>
      <c r="IRV235" s="43"/>
      <c r="IRW235" s="43"/>
      <c r="IRX235" s="43"/>
      <c r="IRY235" s="43"/>
      <c r="IRZ235" s="43"/>
      <c r="ISA235" s="43"/>
      <c r="ISB235" s="43"/>
      <c r="ISC235" s="43"/>
      <c r="ISD235" s="43"/>
      <c r="ISE235" s="43"/>
      <c r="ISF235" s="43"/>
      <c r="ISG235" s="43"/>
      <c r="ISH235" s="43"/>
      <c r="ISI235" s="43"/>
      <c r="ISJ235" s="43"/>
      <c r="ISK235" s="43"/>
      <c r="ISL235" s="43"/>
      <c r="ISM235" s="43"/>
      <c r="ISN235" s="43"/>
      <c r="ISO235" s="43"/>
      <c r="ISP235" s="43"/>
      <c r="ISQ235" s="43"/>
      <c r="ISR235" s="43"/>
      <c r="ISS235" s="43"/>
      <c r="IST235" s="43"/>
      <c r="ISU235" s="43"/>
      <c r="ISV235" s="43"/>
      <c r="ISW235" s="43"/>
      <c r="ISX235" s="43"/>
      <c r="ISY235" s="43"/>
      <c r="ISZ235" s="43"/>
      <c r="ITA235" s="43"/>
      <c r="ITB235" s="43"/>
      <c r="ITC235" s="43"/>
      <c r="ITD235" s="43"/>
      <c r="ITE235" s="43"/>
      <c r="ITF235" s="43"/>
      <c r="ITG235" s="43"/>
      <c r="ITH235" s="43"/>
      <c r="ITI235" s="43"/>
      <c r="ITJ235" s="43"/>
      <c r="ITK235" s="43"/>
      <c r="ITL235" s="43"/>
      <c r="ITM235" s="43"/>
      <c r="ITN235" s="43"/>
      <c r="ITO235" s="43"/>
      <c r="ITP235" s="43"/>
      <c r="ITQ235" s="43"/>
      <c r="ITR235" s="43"/>
      <c r="ITS235" s="43"/>
      <c r="ITT235" s="43"/>
      <c r="ITU235" s="43"/>
      <c r="ITV235" s="43"/>
      <c r="ITW235" s="43"/>
      <c r="ITX235" s="43"/>
      <c r="ITY235" s="43"/>
      <c r="ITZ235" s="43"/>
      <c r="IUA235" s="43"/>
      <c r="IUB235" s="43"/>
      <c r="IUC235" s="43"/>
      <c r="IUD235" s="43"/>
      <c r="IUE235" s="43"/>
      <c r="IUF235" s="43"/>
      <c r="IUG235" s="43"/>
      <c r="IUH235" s="43"/>
      <c r="IUI235" s="43"/>
      <c r="IUJ235" s="43"/>
      <c r="IUK235" s="43"/>
      <c r="IUL235" s="43"/>
      <c r="IUM235" s="43"/>
      <c r="IUN235" s="43"/>
      <c r="IUO235" s="43"/>
      <c r="IUP235" s="43"/>
      <c r="IUQ235" s="43"/>
      <c r="IUR235" s="43"/>
      <c r="IUS235" s="43"/>
      <c r="IUT235" s="43"/>
      <c r="IUU235" s="43"/>
      <c r="IUV235" s="43"/>
      <c r="IUW235" s="43"/>
      <c r="IUX235" s="43"/>
      <c r="IUY235" s="43"/>
      <c r="IUZ235" s="43"/>
      <c r="IVA235" s="43"/>
      <c r="IVB235" s="43"/>
      <c r="IVC235" s="43"/>
      <c r="IVD235" s="43"/>
      <c r="IVE235" s="43"/>
      <c r="IVF235" s="43"/>
      <c r="IVG235" s="43"/>
      <c r="IVH235" s="43"/>
      <c r="IVI235" s="43"/>
      <c r="IVJ235" s="43"/>
      <c r="IVK235" s="43"/>
      <c r="IVL235" s="43"/>
      <c r="IVM235" s="43"/>
      <c r="IVN235" s="43"/>
      <c r="IVO235" s="43"/>
      <c r="IVP235" s="43"/>
      <c r="IVQ235" s="43"/>
      <c r="IVR235" s="43"/>
      <c r="IVS235" s="43"/>
      <c r="IVT235" s="43"/>
      <c r="IVU235" s="43"/>
      <c r="IVV235" s="43"/>
      <c r="IVW235" s="43"/>
      <c r="IVX235" s="43"/>
      <c r="IVY235" s="43"/>
      <c r="IVZ235" s="43"/>
      <c r="IWA235" s="43"/>
      <c r="IWB235" s="43"/>
      <c r="IWC235" s="43"/>
      <c r="IWD235" s="43"/>
      <c r="IWE235" s="43"/>
      <c r="IWF235" s="43"/>
      <c r="IWG235" s="43"/>
      <c r="IWH235" s="43"/>
      <c r="IWI235" s="43"/>
      <c r="IWJ235" s="43"/>
      <c r="IWK235" s="43"/>
      <c r="IWL235" s="43"/>
      <c r="IWM235" s="43"/>
      <c r="IWN235" s="43"/>
      <c r="IWO235" s="43"/>
      <c r="IWP235" s="43"/>
      <c r="IWQ235" s="43"/>
      <c r="IWR235" s="43"/>
      <c r="IWS235" s="43"/>
      <c r="IWT235" s="43"/>
      <c r="IWU235" s="43"/>
      <c r="IWV235" s="43"/>
      <c r="IWW235" s="43"/>
      <c r="IWX235" s="43"/>
      <c r="IWY235" s="43"/>
      <c r="IWZ235" s="43"/>
      <c r="IXA235" s="43"/>
      <c r="IXB235" s="43"/>
      <c r="IXC235" s="43"/>
      <c r="IXD235" s="43"/>
      <c r="IXE235" s="43"/>
      <c r="IXF235" s="43"/>
      <c r="IXG235" s="43"/>
      <c r="IXH235" s="43"/>
      <c r="IXI235" s="43"/>
      <c r="IXJ235" s="43"/>
      <c r="IXK235" s="43"/>
      <c r="IXL235" s="43"/>
      <c r="IXM235" s="43"/>
      <c r="IXN235" s="43"/>
      <c r="IXO235" s="43"/>
      <c r="IXP235" s="43"/>
      <c r="IXQ235" s="43"/>
      <c r="IXR235" s="43"/>
      <c r="IXS235" s="43"/>
      <c r="IXT235" s="43"/>
      <c r="IXU235" s="43"/>
      <c r="IXV235" s="43"/>
      <c r="IXW235" s="43"/>
      <c r="IXX235" s="43"/>
      <c r="IXY235" s="43"/>
      <c r="IXZ235" s="43"/>
      <c r="IYA235" s="43"/>
      <c r="IYB235" s="43"/>
      <c r="IYC235" s="43"/>
      <c r="IYD235" s="43"/>
      <c r="IYE235" s="43"/>
      <c r="IYF235" s="43"/>
      <c r="IYG235" s="43"/>
      <c r="IYH235" s="43"/>
      <c r="IYI235" s="43"/>
      <c r="IYJ235" s="43"/>
      <c r="IYK235" s="43"/>
      <c r="IYL235" s="43"/>
      <c r="IYM235" s="43"/>
      <c r="IYN235" s="43"/>
      <c r="IYO235" s="43"/>
      <c r="IYP235" s="43"/>
      <c r="IYQ235" s="43"/>
      <c r="IYR235" s="43"/>
      <c r="IYS235" s="43"/>
      <c r="IYT235" s="43"/>
      <c r="IYU235" s="43"/>
      <c r="IYV235" s="43"/>
      <c r="IYW235" s="43"/>
      <c r="IYX235" s="43"/>
      <c r="IYY235" s="43"/>
      <c r="IYZ235" s="43"/>
      <c r="IZA235" s="43"/>
      <c r="IZB235" s="43"/>
      <c r="IZC235" s="43"/>
      <c r="IZD235" s="43"/>
      <c r="IZE235" s="43"/>
      <c r="IZF235" s="43"/>
      <c r="IZG235" s="43"/>
      <c r="IZH235" s="43"/>
      <c r="IZI235" s="43"/>
      <c r="IZJ235" s="43"/>
      <c r="IZK235" s="43"/>
      <c r="IZL235" s="43"/>
      <c r="IZM235" s="43"/>
      <c r="IZN235" s="43"/>
      <c r="IZO235" s="43"/>
      <c r="IZP235" s="43"/>
      <c r="IZQ235" s="43"/>
      <c r="IZR235" s="43"/>
      <c r="IZS235" s="43"/>
      <c r="IZT235" s="43"/>
      <c r="IZU235" s="43"/>
      <c r="IZV235" s="43"/>
      <c r="IZW235" s="43"/>
      <c r="IZX235" s="43"/>
      <c r="IZY235" s="43"/>
      <c r="IZZ235" s="43"/>
      <c r="JAA235" s="43"/>
      <c r="JAB235" s="43"/>
      <c r="JAC235" s="43"/>
      <c r="JAD235" s="43"/>
      <c r="JAE235" s="43"/>
      <c r="JAF235" s="43"/>
      <c r="JAG235" s="43"/>
      <c r="JAH235" s="43"/>
      <c r="JAI235" s="43"/>
      <c r="JAJ235" s="43"/>
      <c r="JAK235" s="43"/>
      <c r="JAL235" s="43"/>
      <c r="JAM235" s="43"/>
      <c r="JAN235" s="43"/>
      <c r="JAO235" s="43"/>
      <c r="JAP235" s="43"/>
      <c r="JAQ235" s="43"/>
      <c r="JAR235" s="43"/>
      <c r="JAS235" s="43"/>
      <c r="JAT235" s="43"/>
      <c r="JAU235" s="43"/>
      <c r="JAV235" s="43"/>
      <c r="JAW235" s="43"/>
      <c r="JAX235" s="43"/>
      <c r="JAY235" s="43"/>
      <c r="JAZ235" s="43"/>
      <c r="JBA235" s="43"/>
      <c r="JBB235" s="43"/>
      <c r="JBC235" s="43"/>
      <c r="JBD235" s="43"/>
      <c r="JBE235" s="43"/>
      <c r="JBF235" s="43"/>
      <c r="JBG235" s="43"/>
      <c r="JBH235" s="43"/>
      <c r="JBI235" s="43"/>
      <c r="JBJ235" s="43"/>
      <c r="JBK235" s="43"/>
      <c r="JBL235" s="43"/>
      <c r="JBM235" s="43"/>
      <c r="JBN235" s="43"/>
      <c r="JBO235" s="43"/>
      <c r="JBP235" s="43"/>
      <c r="JBQ235" s="43"/>
      <c r="JBR235" s="43"/>
      <c r="JBS235" s="43"/>
      <c r="JBT235" s="43"/>
      <c r="JBU235" s="43"/>
      <c r="JBV235" s="43"/>
      <c r="JBW235" s="43"/>
      <c r="JBX235" s="43"/>
      <c r="JBY235" s="43"/>
      <c r="JBZ235" s="43"/>
      <c r="JCA235" s="43"/>
      <c r="JCB235" s="43"/>
      <c r="JCC235" s="43"/>
      <c r="JCD235" s="43"/>
      <c r="JCE235" s="43"/>
      <c r="JCF235" s="43"/>
      <c r="JCG235" s="43"/>
      <c r="JCH235" s="43"/>
      <c r="JCI235" s="43"/>
      <c r="JCJ235" s="43"/>
      <c r="JCK235" s="43"/>
      <c r="JCL235" s="43"/>
      <c r="JCM235" s="43"/>
      <c r="JCN235" s="43"/>
      <c r="JCO235" s="43"/>
      <c r="JCP235" s="43"/>
      <c r="JCQ235" s="43"/>
      <c r="JCR235" s="43"/>
      <c r="JCS235" s="43"/>
      <c r="JCT235" s="43"/>
      <c r="JCU235" s="43"/>
      <c r="JCV235" s="43"/>
      <c r="JCW235" s="43"/>
      <c r="JCX235" s="43"/>
      <c r="JCY235" s="43"/>
      <c r="JCZ235" s="43"/>
      <c r="JDA235" s="43"/>
      <c r="JDB235" s="43"/>
      <c r="JDC235" s="43"/>
      <c r="JDD235" s="43"/>
      <c r="JDE235" s="43"/>
      <c r="JDF235" s="43"/>
      <c r="JDG235" s="43"/>
      <c r="JDH235" s="43"/>
      <c r="JDI235" s="43"/>
      <c r="JDJ235" s="43"/>
      <c r="JDK235" s="43"/>
      <c r="JDL235" s="43"/>
      <c r="JDM235" s="43"/>
      <c r="JDN235" s="43"/>
      <c r="JDO235" s="43"/>
      <c r="JDP235" s="43"/>
      <c r="JDQ235" s="43"/>
      <c r="JDR235" s="43"/>
      <c r="JDS235" s="43"/>
      <c r="JDT235" s="43"/>
      <c r="JDU235" s="43"/>
      <c r="JDV235" s="43"/>
      <c r="JDW235" s="43"/>
      <c r="JDX235" s="43"/>
      <c r="JDY235" s="43"/>
      <c r="JDZ235" s="43"/>
      <c r="JEA235" s="43"/>
      <c r="JEB235" s="43"/>
      <c r="JEC235" s="43"/>
      <c r="JED235" s="43"/>
      <c r="JEE235" s="43"/>
      <c r="JEF235" s="43"/>
      <c r="JEG235" s="43"/>
      <c r="JEH235" s="43"/>
      <c r="JEI235" s="43"/>
      <c r="JEJ235" s="43"/>
      <c r="JEK235" s="43"/>
      <c r="JEL235" s="43"/>
      <c r="JEM235" s="43"/>
      <c r="JEN235" s="43"/>
      <c r="JEO235" s="43"/>
      <c r="JEP235" s="43"/>
      <c r="JEQ235" s="43"/>
      <c r="JER235" s="43"/>
      <c r="JES235" s="43"/>
      <c r="JET235" s="43"/>
      <c r="JEU235" s="43"/>
      <c r="JEV235" s="43"/>
      <c r="JEW235" s="43"/>
      <c r="JEX235" s="43"/>
      <c r="JEY235" s="43"/>
      <c r="JEZ235" s="43"/>
      <c r="JFA235" s="43"/>
      <c r="JFB235" s="43"/>
      <c r="JFC235" s="43"/>
      <c r="JFD235" s="43"/>
      <c r="JFE235" s="43"/>
      <c r="JFF235" s="43"/>
      <c r="JFG235" s="43"/>
      <c r="JFH235" s="43"/>
      <c r="JFI235" s="43"/>
      <c r="JFJ235" s="43"/>
      <c r="JFK235" s="43"/>
      <c r="JFL235" s="43"/>
      <c r="JFM235" s="43"/>
      <c r="JFN235" s="43"/>
      <c r="JFO235" s="43"/>
      <c r="JFP235" s="43"/>
      <c r="JFQ235" s="43"/>
      <c r="JFR235" s="43"/>
      <c r="JFS235" s="43"/>
      <c r="JFT235" s="43"/>
      <c r="JFU235" s="43"/>
      <c r="JFV235" s="43"/>
      <c r="JFW235" s="43"/>
      <c r="JFX235" s="43"/>
      <c r="JFY235" s="43"/>
      <c r="JFZ235" s="43"/>
      <c r="JGA235" s="43"/>
      <c r="JGB235" s="43"/>
      <c r="JGC235" s="43"/>
      <c r="JGD235" s="43"/>
      <c r="JGE235" s="43"/>
      <c r="JGF235" s="43"/>
      <c r="JGG235" s="43"/>
      <c r="JGH235" s="43"/>
      <c r="JGI235" s="43"/>
      <c r="JGJ235" s="43"/>
      <c r="JGK235" s="43"/>
      <c r="JGL235" s="43"/>
      <c r="JGM235" s="43"/>
      <c r="JGN235" s="43"/>
      <c r="JGO235" s="43"/>
      <c r="JGP235" s="43"/>
      <c r="JGQ235" s="43"/>
      <c r="JGR235" s="43"/>
      <c r="JGS235" s="43"/>
      <c r="JGT235" s="43"/>
      <c r="JGU235" s="43"/>
      <c r="JGV235" s="43"/>
      <c r="JGW235" s="43"/>
      <c r="JGX235" s="43"/>
      <c r="JGY235" s="43"/>
      <c r="JGZ235" s="43"/>
      <c r="JHA235" s="43"/>
      <c r="JHB235" s="43"/>
      <c r="JHC235" s="43"/>
      <c r="JHD235" s="43"/>
      <c r="JHE235" s="43"/>
      <c r="JHF235" s="43"/>
      <c r="JHG235" s="43"/>
      <c r="JHH235" s="43"/>
      <c r="JHI235" s="43"/>
      <c r="JHJ235" s="43"/>
      <c r="JHK235" s="43"/>
      <c r="JHL235" s="43"/>
      <c r="JHM235" s="43"/>
      <c r="JHN235" s="43"/>
      <c r="JHO235" s="43"/>
      <c r="JHP235" s="43"/>
      <c r="JHQ235" s="43"/>
      <c r="JHR235" s="43"/>
      <c r="JHS235" s="43"/>
      <c r="JHT235" s="43"/>
      <c r="JHU235" s="43"/>
      <c r="JHV235" s="43"/>
      <c r="JHW235" s="43"/>
      <c r="JHX235" s="43"/>
      <c r="JHY235" s="43"/>
      <c r="JHZ235" s="43"/>
      <c r="JIA235" s="43"/>
      <c r="JIB235" s="43"/>
      <c r="JIC235" s="43"/>
      <c r="JID235" s="43"/>
      <c r="JIE235" s="43"/>
      <c r="JIF235" s="43"/>
      <c r="JIG235" s="43"/>
      <c r="JIH235" s="43"/>
      <c r="JII235" s="43"/>
      <c r="JIJ235" s="43"/>
      <c r="JIK235" s="43"/>
      <c r="JIL235" s="43"/>
      <c r="JIM235" s="43"/>
      <c r="JIN235" s="43"/>
      <c r="JIO235" s="43"/>
      <c r="JIP235" s="43"/>
      <c r="JIQ235" s="43"/>
      <c r="JIR235" s="43"/>
      <c r="JIS235" s="43"/>
      <c r="JIT235" s="43"/>
      <c r="JIU235" s="43"/>
      <c r="JIV235" s="43"/>
      <c r="JIW235" s="43"/>
      <c r="JIX235" s="43"/>
      <c r="JIY235" s="43"/>
      <c r="JIZ235" s="43"/>
      <c r="JJA235" s="43"/>
      <c r="JJB235" s="43"/>
      <c r="JJC235" s="43"/>
      <c r="JJD235" s="43"/>
      <c r="JJE235" s="43"/>
      <c r="JJF235" s="43"/>
      <c r="JJG235" s="43"/>
      <c r="JJH235" s="43"/>
      <c r="JJI235" s="43"/>
      <c r="JJJ235" s="43"/>
      <c r="JJK235" s="43"/>
      <c r="JJL235" s="43"/>
      <c r="JJM235" s="43"/>
      <c r="JJN235" s="43"/>
      <c r="JJO235" s="43"/>
      <c r="JJP235" s="43"/>
      <c r="JJQ235" s="43"/>
      <c r="JJR235" s="43"/>
      <c r="JJS235" s="43"/>
      <c r="JJT235" s="43"/>
      <c r="JJU235" s="43"/>
      <c r="JJV235" s="43"/>
      <c r="JJW235" s="43"/>
      <c r="JJX235" s="43"/>
      <c r="JJY235" s="43"/>
      <c r="JJZ235" s="43"/>
      <c r="JKA235" s="43"/>
      <c r="JKB235" s="43"/>
      <c r="JKC235" s="43"/>
      <c r="JKD235" s="43"/>
      <c r="JKE235" s="43"/>
      <c r="JKF235" s="43"/>
      <c r="JKG235" s="43"/>
      <c r="JKH235" s="43"/>
      <c r="JKI235" s="43"/>
      <c r="JKJ235" s="43"/>
      <c r="JKK235" s="43"/>
      <c r="JKL235" s="43"/>
      <c r="JKM235" s="43"/>
      <c r="JKN235" s="43"/>
      <c r="JKO235" s="43"/>
      <c r="JKP235" s="43"/>
      <c r="JKQ235" s="43"/>
      <c r="JKR235" s="43"/>
      <c r="JKS235" s="43"/>
      <c r="JKT235" s="43"/>
      <c r="JKU235" s="43"/>
      <c r="JKV235" s="43"/>
      <c r="JKW235" s="43"/>
      <c r="JKX235" s="43"/>
      <c r="JKY235" s="43"/>
      <c r="JKZ235" s="43"/>
      <c r="JLA235" s="43"/>
      <c r="JLB235" s="43"/>
      <c r="JLC235" s="43"/>
      <c r="JLD235" s="43"/>
      <c r="JLE235" s="43"/>
      <c r="JLF235" s="43"/>
      <c r="JLG235" s="43"/>
      <c r="JLH235" s="43"/>
      <c r="JLI235" s="43"/>
      <c r="JLJ235" s="43"/>
      <c r="JLK235" s="43"/>
      <c r="JLL235" s="43"/>
      <c r="JLM235" s="43"/>
      <c r="JLN235" s="43"/>
      <c r="JLO235" s="43"/>
      <c r="JLP235" s="43"/>
      <c r="JLQ235" s="43"/>
      <c r="JLR235" s="43"/>
      <c r="JLS235" s="43"/>
      <c r="JLT235" s="43"/>
      <c r="JLU235" s="43"/>
      <c r="JLV235" s="43"/>
      <c r="JLW235" s="43"/>
      <c r="JLX235" s="43"/>
      <c r="JLY235" s="43"/>
      <c r="JLZ235" s="43"/>
      <c r="JMA235" s="43"/>
      <c r="JMB235" s="43"/>
      <c r="JMC235" s="43"/>
      <c r="JMD235" s="43"/>
      <c r="JME235" s="43"/>
      <c r="JMF235" s="43"/>
      <c r="JMG235" s="43"/>
      <c r="JMH235" s="43"/>
      <c r="JMI235" s="43"/>
      <c r="JMJ235" s="43"/>
      <c r="JMK235" s="43"/>
      <c r="JML235" s="43"/>
      <c r="JMM235" s="43"/>
      <c r="JMN235" s="43"/>
      <c r="JMO235" s="43"/>
      <c r="JMP235" s="43"/>
      <c r="JMQ235" s="43"/>
      <c r="JMR235" s="43"/>
      <c r="JMS235" s="43"/>
      <c r="JMT235" s="43"/>
      <c r="JMU235" s="43"/>
      <c r="JMV235" s="43"/>
      <c r="JMW235" s="43"/>
      <c r="JMX235" s="43"/>
      <c r="JMY235" s="43"/>
      <c r="JMZ235" s="43"/>
      <c r="JNA235" s="43"/>
      <c r="JNB235" s="43"/>
      <c r="JNC235" s="43"/>
      <c r="JND235" s="43"/>
      <c r="JNE235" s="43"/>
      <c r="JNF235" s="43"/>
      <c r="JNG235" s="43"/>
      <c r="JNH235" s="43"/>
      <c r="JNI235" s="43"/>
      <c r="JNJ235" s="43"/>
      <c r="JNK235" s="43"/>
      <c r="JNL235" s="43"/>
      <c r="JNM235" s="43"/>
      <c r="JNN235" s="43"/>
      <c r="JNO235" s="43"/>
      <c r="JNP235" s="43"/>
      <c r="JNQ235" s="43"/>
      <c r="JNR235" s="43"/>
      <c r="JNS235" s="43"/>
      <c r="JNT235" s="43"/>
      <c r="JNU235" s="43"/>
      <c r="JNV235" s="43"/>
      <c r="JNW235" s="43"/>
      <c r="JNX235" s="43"/>
      <c r="JNY235" s="43"/>
      <c r="JNZ235" s="43"/>
      <c r="JOA235" s="43"/>
      <c r="JOB235" s="43"/>
      <c r="JOC235" s="43"/>
      <c r="JOD235" s="43"/>
      <c r="JOE235" s="43"/>
      <c r="JOF235" s="43"/>
      <c r="JOG235" s="43"/>
      <c r="JOH235" s="43"/>
      <c r="JOI235" s="43"/>
      <c r="JOJ235" s="43"/>
      <c r="JOK235" s="43"/>
      <c r="JOL235" s="43"/>
      <c r="JOM235" s="43"/>
      <c r="JON235" s="43"/>
      <c r="JOO235" s="43"/>
      <c r="JOP235" s="43"/>
      <c r="JOQ235" s="43"/>
      <c r="JOR235" s="43"/>
      <c r="JOS235" s="43"/>
      <c r="JOT235" s="43"/>
      <c r="JOU235" s="43"/>
      <c r="JOV235" s="43"/>
      <c r="JOW235" s="43"/>
      <c r="JOX235" s="43"/>
      <c r="JOY235" s="43"/>
      <c r="JOZ235" s="43"/>
      <c r="JPA235" s="43"/>
      <c r="JPB235" s="43"/>
      <c r="JPC235" s="43"/>
      <c r="JPD235" s="43"/>
      <c r="JPE235" s="43"/>
      <c r="JPF235" s="43"/>
      <c r="JPG235" s="43"/>
      <c r="JPH235" s="43"/>
      <c r="JPI235" s="43"/>
      <c r="JPJ235" s="43"/>
      <c r="JPK235" s="43"/>
      <c r="JPL235" s="43"/>
      <c r="JPM235" s="43"/>
      <c r="JPN235" s="43"/>
      <c r="JPO235" s="43"/>
      <c r="JPP235" s="43"/>
      <c r="JPQ235" s="43"/>
      <c r="JPR235" s="43"/>
      <c r="JPS235" s="43"/>
      <c r="JPT235" s="43"/>
      <c r="JPU235" s="43"/>
      <c r="JPV235" s="43"/>
      <c r="JPW235" s="43"/>
      <c r="JPX235" s="43"/>
      <c r="JPY235" s="43"/>
      <c r="JPZ235" s="43"/>
      <c r="JQA235" s="43"/>
      <c r="JQB235" s="43"/>
      <c r="JQC235" s="43"/>
      <c r="JQD235" s="43"/>
      <c r="JQE235" s="43"/>
      <c r="JQF235" s="43"/>
      <c r="JQG235" s="43"/>
      <c r="JQH235" s="43"/>
      <c r="JQI235" s="43"/>
      <c r="JQJ235" s="43"/>
      <c r="JQK235" s="43"/>
      <c r="JQL235" s="43"/>
      <c r="JQM235" s="43"/>
      <c r="JQN235" s="43"/>
      <c r="JQO235" s="43"/>
      <c r="JQP235" s="43"/>
      <c r="JQQ235" s="43"/>
      <c r="JQR235" s="43"/>
      <c r="JQS235" s="43"/>
      <c r="JQT235" s="43"/>
      <c r="JQU235" s="43"/>
      <c r="JQV235" s="43"/>
      <c r="JQW235" s="43"/>
      <c r="JQX235" s="43"/>
      <c r="JQY235" s="43"/>
      <c r="JQZ235" s="43"/>
      <c r="JRA235" s="43"/>
      <c r="JRB235" s="43"/>
      <c r="JRC235" s="43"/>
      <c r="JRD235" s="43"/>
      <c r="JRE235" s="43"/>
      <c r="JRF235" s="43"/>
      <c r="JRG235" s="43"/>
      <c r="JRH235" s="43"/>
      <c r="JRI235" s="43"/>
      <c r="JRJ235" s="43"/>
      <c r="JRK235" s="43"/>
      <c r="JRL235" s="43"/>
      <c r="JRM235" s="43"/>
      <c r="JRN235" s="43"/>
      <c r="JRO235" s="43"/>
      <c r="JRP235" s="43"/>
      <c r="JRQ235" s="43"/>
      <c r="JRR235" s="43"/>
      <c r="JRS235" s="43"/>
      <c r="JRT235" s="43"/>
      <c r="JRU235" s="43"/>
      <c r="JRV235" s="43"/>
      <c r="JRW235" s="43"/>
      <c r="JRX235" s="43"/>
      <c r="JRY235" s="43"/>
      <c r="JRZ235" s="43"/>
      <c r="JSA235" s="43"/>
      <c r="JSB235" s="43"/>
      <c r="JSC235" s="43"/>
      <c r="JSD235" s="43"/>
      <c r="JSE235" s="43"/>
      <c r="JSF235" s="43"/>
      <c r="JSG235" s="43"/>
      <c r="JSH235" s="43"/>
      <c r="JSI235" s="43"/>
      <c r="JSJ235" s="43"/>
      <c r="JSK235" s="43"/>
      <c r="JSL235" s="43"/>
      <c r="JSM235" s="43"/>
      <c r="JSN235" s="43"/>
      <c r="JSO235" s="43"/>
      <c r="JSP235" s="43"/>
      <c r="JSQ235" s="43"/>
      <c r="JSR235" s="43"/>
      <c r="JSS235" s="43"/>
      <c r="JST235" s="43"/>
      <c r="JSU235" s="43"/>
      <c r="JSV235" s="43"/>
      <c r="JSW235" s="43"/>
      <c r="JSX235" s="43"/>
      <c r="JSY235" s="43"/>
      <c r="JSZ235" s="43"/>
      <c r="JTA235" s="43"/>
      <c r="JTB235" s="43"/>
      <c r="JTC235" s="43"/>
      <c r="JTD235" s="43"/>
      <c r="JTE235" s="43"/>
      <c r="JTF235" s="43"/>
      <c r="JTG235" s="43"/>
      <c r="JTH235" s="43"/>
      <c r="JTI235" s="43"/>
      <c r="JTJ235" s="43"/>
      <c r="JTK235" s="43"/>
      <c r="JTL235" s="43"/>
      <c r="JTM235" s="43"/>
      <c r="JTN235" s="43"/>
      <c r="JTO235" s="43"/>
      <c r="JTP235" s="43"/>
      <c r="JTQ235" s="43"/>
      <c r="JTR235" s="43"/>
      <c r="JTS235" s="43"/>
      <c r="JTT235" s="43"/>
      <c r="JTU235" s="43"/>
      <c r="JTV235" s="43"/>
      <c r="JTW235" s="43"/>
      <c r="JTX235" s="43"/>
      <c r="JTY235" s="43"/>
      <c r="JTZ235" s="43"/>
      <c r="JUA235" s="43"/>
      <c r="JUB235" s="43"/>
      <c r="JUC235" s="43"/>
      <c r="JUD235" s="43"/>
      <c r="JUE235" s="43"/>
      <c r="JUF235" s="43"/>
      <c r="JUG235" s="43"/>
      <c r="JUH235" s="43"/>
      <c r="JUI235" s="43"/>
      <c r="JUJ235" s="43"/>
      <c r="JUK235" s="43"/>
      <c r="JUL235" s="43"/>
      <c r="JUM235" s="43"/>
      <c r="JUN235" s="43"/>
      <c r="JUO235" s="43"/>
      <c r="JUP235" s="43"/>
      <c r="JUQ235" s="43"/>
      <c r="JUR235" s="43"/>
      <c r="JUS235" s="43"/>
      <c r="JUT235" s="43"/>
      <c r="JUU235" s="43"/>
      <c r="JUV235" s="43"/>
      <c r="JUW235" s="43"/>
      <c r="JUX235" s="43"/>
      <c r="JUY235" s="43"/>
      <c r="JUZ235" s="43"/>
      <c r="JVA235" s="43"/>
      <c r="JVB235" s="43"/>
      <c r="JVC235" s="43"/>
      <c r="JVD235" s="43"/>
      <c r="JVE235" s="43"/>
      <c r="JVF235" s="43"/>
      <c r="JVG235" s="43"/>
      <c r="JVH235" s="43"/>
      <c r="JVI235" s="43"/>
      <c r="JVJ235" s="43"/>
      <c r="JVK235" s="43"/>
      <c r="JVL235" s="43"/>
      <c r="JVM235" s="43"/>
      <c r="JVN235" s="43"/>
      <c r="JVO235" s="43"/>
      <c r="JVP235" s="43"/>
      <c r="JVQ235" s="43"/>
      <c r="JVR235" s="43"/>
      <c r="JVS235" s="43"/>
      <c r="JVT235" s="43"/>
      <c r="JVU235" s="43"/>
      <c r="JVV235" s="43"/>
      <c r="JVW235" s="43"/>
      <c r="JVX235" s="43"/>
      <c r="JVY235" s="43"/>
      <c r="JVZ235" s="43"/>
      <c r="JWA235" s="43"/>
      <c r="JWB235" s="43"/>
      <c r="JWC235" s="43"/>
      <c r="JWD235" s="43"/>
      <c r="JWE235" s="43"/>
      <c r="JWF235" s="43"/>
      <c r="JWG235" s="43"/>
      <c r="JWH235" s="43"/>
      <c r="JWI235" s="43"/>
      <c r="JWJ235" s="43"/>
      <c r="JWK235" s="43"/>
      <c r="JWL235" s="43"/>
      <c r="JWM235" s="43"/>
      <c r="JWN235" s="43"/>
      <c r="JWO235" s="43"/>
      <c r="JWP235" s="43"/>
      <c r="JWQ235" s="43"/>
      <c r="JWR235" s="43"/>
      <c r="JWS235" s="43"/>
      <c r="JWT235" s="43"/>
      <c r="JWU235" s="43"/>
      <c r="JWV235" s="43"/>
      <c r="JWW235" s="43"/>
      <c r="JWX235" s="43"/>
      <c r="JWY235" s="43"/>
      <c r="JWZ235" s="43"/>
      <c r="JXA235" s="43"/>
      <c r="JXB235" s="43"/>
      <c r="JXC235" s="43"/>
      <c r="JXD235" s="43"/>
      <c r="JXE235" s="43"/>
      <c r="JXF235" s="43"/>
      <c r="JXG235" s="43"/>
      <c r="JXH235" s="43"/>
      <c r="JXI235" s="43"/>
      <c r="JXJ235" s="43"/>
      <c r="JXK235" s="43"/>
      <c r="JXL235" s="43"/>
      <c r="JXM235" s="43"/>
      <c r="JXN235" s="43"/>
      <c r="JXO235" s="43"/>
      <c r="JXP235" s="43"/>
      <c r="JXQ235" s="43"/>
      <c r="JXR235" s="43"/>
      <c r="JXS235" s="43"/>
      <c r="JXT235" s="43"/>
      <c r="JXU235" s="43"/>
      <c r="JXV235" s="43"/>
      <c r="JXW235" s="43"/>
      <c r="JXX235" s="43"/>
      <c r="JXY235" s="43"/>
      <c r="JXZ235" s="43"/>
      <c r="JYA235" s="43"/>
      <c r="JYB235" s="43"/>
      <c r="JYC235" s="43"/>
      <c r="JYD235" s="43"/>
      <c r="JYE235" s="43"/>
      <c r="JYF235" s="43"/>
      <c r="JYG235" s="43"/>
      <c r="JYH235" s="43"/>
      <c r="JYI235" s="43"/>
      <c r="JYJ235" s="43"/>
      <c r="JYK235" s="43"/>
      <c r="JYL235" s="43"/>
      <c r="JYM235" s="43"/>
      <c r="JYN235" s="43"/>
      <c r="JYO235" s="43"/>
      <c r="JYP235" s="43"/>
      <c r="JYQ235" s="43"/>
      <c r="JYR235" s="43"/>
      <c r="JYS235" s="43"/>
      <c r="JYT235" s="43"/>
      <c r="JYU235" s="43"/>
      <c r="JYV235" s="43"/>
      <c r="JYW235" s="43"/>
      <c r="JYX235" s="43"/>
      <c r="JYY235" s="43"/>
      <c r="JYZ235" s="43"/>
      <c r="JZA235" s="43"/>
      <c r="JZB235" s="43"/>
      <c r="JZC235" s="43"/>
      <c r="JZD235" s="43"/>
      <c r="JZE235" s="43"/>
      <c r="JZF235" s="43"/>
      <c r="JZG235" s="43"/>
      <c r="JZH235" s="43"/>
      <c r="JZI235" s="43"/>
      <c r="JZJ235" s="43"/>
      <c r="JZK235" s="43"/>
      <c r="JZL235" s="43"/>
      <c r="JZM235" s="43"/>
      <c r="JZN235" s="43"/>
      <c r="JZO235" s="43"/>
      <c r="JZP235" s="43"/>
      <c r="JZQ235" s="43"/>
      <c r="JZR235" s="43"/>
      <c r="JZS235" s="43"/>
      <c r="JZT235" s="43"/>
      <c r="JZU235" s="43"/>
      <c r="JZV235" s="43"/>
      <c r="JZW235" s="43"/>
      <c r="JZX235" s="43"/>
      <c r="JZY235" s="43"/>
      <c r="JZZ235" s="43"/>
      <c r="KAA235" s="43"/>
      <c r="KAB235" s="43"/>
      <c r="KAC235" s="43"/>
      <c r="KAD235" s="43"/>
      <c r="KAE235" s="43"/>
      <c r="KAF235" s="43"/>
      <c r="KAG235" s="43"/>
      <c r="KAH235" s="43"/>
      <c r="KAI235" s="43"/>
      <c r="KAJ235" s="43"/>
      <c r="KAK235" s="43"/>
      <c r="KAL235" s="43"/>
      <c r="KAM235" s="43"/>
      <c r="KAN235" s="43"/>
      <c r="KAO235" s="43"/>
      <c r="KAP235" s="43"/>
      <c r="KAQ235" s="43"/>
      <c r="KAR235" s="43"/>
      <c r="KAS235" s="43"/>
      <c r="KAT235" s="43"/>
      <c r="KAU235" s="43"/>
      <c r="KAV235" s="43"/>
      <c r="KAW235" s="43"/>
      <c r="KAX235" s="43"/>
      <c r="KAY235" s="43"/>
      <c r="KAZ235" s="43"/>
      <c r="KBA235" s="43"/>
      <c r="KBB235" s="43"/>
      <c r="KBC235" s="43"/>
      <c r="KBD235" s="43"/>
      <c r="KBE235" s="43"/>
      <c r="KBF235" s="43"/>
      <c r="KBG235" s="43"/>
      <c r="KBH235" s="43"/>
      <c r="KBI235" s="43"/>
      <c r="KBJ235" s="43"/>
      <c r="KBK235" s="43"/>
      <c r="KBL235" s="43"/>
      <c r="KBM235" s="43"/>
      <c r="KBN235" s="43"/>
      <c r="KBO235" s="43"/>
      <c r="KBP235" s="43"/>
      <c r="KBQ235" s="43"/>
      <c r="KBR235" s="43"/>
      <c r="KBS235" s="43"/>
      <c r="KBT235" s="43"/>
      <c r="KBU235" s="43"/>
      <c r="KBV235" s="43"/>
      <c r="KBW235" s="43"/>
      <c r="KBX235" s="43"/>
      <c r="KBY235" s="43"/>
      <c r="KBZ235" s="43"/>
      <c r="KCA235" s="43"/>
      <c r="KCB235" s="43"/>
      <c r="KCC235" s="43"/>
      <c r="KCD235" s="43"/>
      <c r="KCE235" s="43"/>
      <c r="KCF235" s="43"/>
      <c r="KCG235" s="43"/>
      <c r="KCH235" s="43"/>
      <c r="KCI235" s="43"/>
      <c r="KCJ235" s="43"/>
      <c r="KCK235" s="43"/>
      <c r="KCL235" s="43"/>
      <c r="KCM235" s="43"/>
      <c r="KCN235" s="43"/>
      <c r="KCO235" s="43"/>
      <c r="KCP235" s="43"/>
      <c r="KCQ235" s="43"/>
      <c r="KCR235" s="43"/>
      <c r="KCS235" s="43"/>
      <c r="KCT235" s="43"/>
      <c r="KCU235" s="43"/>
      <c r="KCV235" s="43"/>
      <c r="KCW235" s="43"/>
      <c r="KCX235" s="43"/>
      <c r="KCY235" s="43"/>
      <c r="KCZ235" s="43"/>
      <c r="KDA235" s="43"/>
      <c r="KDB235" s="43"/>
      <c r="KDC235" s="43"/>
      <c r="KDD235" s="43"/>
      <c r="KDE235" s="43"/>
      <c r="KDF235" s="43"/>
      <c r="KDG235" s="43"/>
      <c r="KDH235" s="43"/>
      <c r="KDI235" s="43"/>
      <c r="KDJ235" s="43"/>
      <c r="KDK235" s="43"/>
      <c r="KDL235" s="43"/>
      <c r="KDM235" s="43"/>
      <c r="KDN235" s="43"/>
      <c r="KDO235" s="43"/>
      <c r="KDP235" s="43"/>
      <c r="KDQ235" s="43"/>
      <c r="KDR235" s="43"/>
      <c r="KDS235" s="43"/>
      <c r="KDT235" s="43"/>
      <c r="KDU235" s="43"/>
      <c r="KDV235" s="43"/>
      <c r="KDW235" s="43"/>
      <c r="KDX235" s="43"/>
      <c r="KDY235" s="43"/>
      <c r="KDZ235" s="43"/>
      <c r="KEA235" s="43"/>
      <c r="KEB235" s="43"/>
      <c r="KEC235" s="43"/>
      <c r="KED235" s="43"/>
      <c r="KEE235" s="43"/>
      <c r="KEF235" s="43"/>
      <c r="KEG235" s="43"/>
      <c r="KEH235" s="43"/>
      <c r="KEI235" s="43"/>
      <c r="KEJ235" s="43"/>
      <c r="KEK235" s="43"/>
      <c r="KEL235" s="43"/>
      <c r="KEM235" s="43"/>
      <c r="KEN235" s="43"/>
      <c r="KEO235" s="43"/>
      <c r="KEP235" s="43"/>
      <c r="KEQ235" s="43"/>
      <c r="KER235" s="43"/>
      <c r="KES235" s="43"/>
      <c r="KET235" s="43"/>
      <c r="KEU235" s="43"/>
      <c r="KEV235" s="43"/>
      <c r="KEW235" s="43"/>
      <c r="KEX235" s="43"/>
      <c r="KEY235" s="43"/>
      <c r="KEZ235" s="43"/>
      <c r="KFA235" s="43"/>
      <c r="KFB235" s="43"/>
      <c r="KFC235" s="43"/>
      <c r="KFD235" s="43"/>
      <c r="KFE235" s="43"/>
      <c r="KFF235" s="43"/>
      <c r="KFG235" s="43"/>
      <c r="KFH235" s="43"/>
      <c r="KFI235" s="43"/>
      <c r="KFJ235" s="43"/>
      <c r="KFK235" s="43"/>
      <c r="KFL235" s="43"/>
      <c r="KFM235" s="43"/>
      <c r="KFN235" s="43"/>
      <c r="KFO235" s="43"/>
      <c r="KFP235" s="43"/>
      <c r="KFQ235" s="43"/>
      <c r="KFR235" s="43"/>
      <c r="KFS235" s="43"/>
      <c r="KFT235" s="43"/>
      <c r="KFU235" s="43"/>
      <c r="KFV235" s="43"/>
      <c r="KFW235" s="43"/>
      <c r="KFX235" s="43"/>
      <c r="KFY235" s="43"/>
      <c r="KFZ235" s="43"/>
      <c r="KGA235" s="43"/>
      <c r="KGB235" s="43"/>
      <c r="KGC235" s="43"/>
      <c r="KGD235" s="43"/>
      <c r="KGE235" s="43"/>
      <c r="KGF235" s="43"/>
      <c r="KGG235" s="43"/>
      <c r="KGH235" s="43"/>
      <c r="KGI235" s="43"/>
      <c r="KGJ235" s="43"/>
      <c r="KGK235" s="43"/>
      <c r="KGL235" s="43"/>
      <c r="KGM235" s="43"/>
      <c r="KGN235" s="43"/>
      <c r="KGO235" s="43"/>
      <c r="KGP235" s="43"/>
      <c r="KGQ235" s="43"/>
      <c r="KGR235" s="43"/>
      <c r="KGS235" s="43"/>
      <c r="KGT235" s="43"/>
      <c r="KGU235" s="43"/>
      <c r="KGV235" s="43"/>
      <c r="KGW235" s="43"/>
      <c r="KGX235" s="43"/>
      <c r="KGY235" s="43"/>
      <c r="KGZ235" s="43"/>
      <c r="KHA235" s="43"/>
      <c r="KHB235" s="43"/>
      <c r="KHC235" s="43"/>
      <c r="KHD235" s="43"/>
      <c r="KHE235" s="43"/>
      <c r="KHF235" s="43"/>
      <c r="KHG235" s="43"/>
      <c r="KHH235" s="43"/>
      <c r="KHI235" s="43"/>
      <c r="KHJ235" s="43"/>
      <c r="KHK235" s="43"/>
      <c r="KHL235" s="43"/>
      <c r="KHM235" s="43"/>
      <c r="KHN235" s="43"/>
      <c r="KHO235" s="43"/>
      <c r="KHP235" s="43"/>
      <c r="KHQ235" s="43"/>
      <c r="KHR235" s="43"/>
      <c r="KHS235" s="43"/>
      <c r="KHT235" s="43"/>
      <c r="KHU235" s="43"/>
      <c r="KHV235" s="43"/>
      <c r="KHW235" s="43"/>
      <c r="KHX235" s="43"/>
      <c r="KHY235" s="43"/>
      <c r="KHZ235" s="43"/>
      <c r="KIA235" s="43"/>
      <c r="KIB235" s="43"/>
      <c r="KIC235" s="43"/>
      <c r="KID235" s="43"/>
      <c r="KIE235" s="43"/>
      <c r="KIF235" s="43"/>
      <c r="KIG235" s="43"/>
      <c r="KIH235" s="43"/>
      <c r="KII235" s="43"/>
      <c r="KIJ235" s="43"/>
      <c r="KIK235" s="43"/>
      <c r="KIL235" s="43"/>
      <c r="KIM235" s="43"/>
      <c r="KIN235" s="43"/>
      <c r="KIO235" s="43"/>
      <c r="KIP235" s="43"/>
      <c r="KIQ235" s="43"/>
      <c r="KIR235" s="43"/>
      <c r="KIS235" s="43"/>
      <c r="KIT235" s="43"/>
      <c r="KIU235" s="43"/>
      <c r="KIV235" s="43"/>
      <c r="KIW235" s="43"/>
      <c r="KIX235" s="43"/>
      <c r="KIY235" s="43"/>
      <c r="KIZ235" s="43"/>
      <c r="KJA235" s="43"/>
      <c r="KJB235" s="43"/>
      <c r="KJC235" s="43"/>
      <c r="KJD235" s="43"/>
      <c r="KJE235" s="43"/>
      <c r="KJF235" s="43"/>
      <c r="KJG235" s="43"/>
      <c r="KJH235" s="43"/>
      <c r="KJI235" s="43"/>
      <c r="KJJ235" s="43"/>
      <c r="KJK235" s="43"/>
      <c r="KJL235" s="43"/>
      <c r="KJM235" s="43"/>
      <c r="KJN235" s="43"/>
      <c r="KJO235" s="43"/>
      <c r="KJP235" s="43"/>
      <c r="KJQ235" s="43"/>
      <c r="KJR235" s="43"/>
      <c r="KJS235" s="43"/>
      <c r="KJT235" s="43"/>
      <c r="KJU235" s="43"/>
      <c r="KJV235" s="43"/>
      <c r="KJW235" s="43"/>
      <c r="KJX235" s="43"/>
      <c r="KJY235" s="43"/>
      <c r="KJZ235" s="43"/>
      <c r="KKA235" s="43"/>
      <c r="KKB235" s="43"/>
      <c r="KKC235" s="43"/>
      <c r="KKD235" s="43"/>
      <c r="KKE235" s="43"/>
      <c r="KKF235" s="43"/>
      <c r="KKG235" s="43"/>
      <c r="KKH235" s="43"/>
      <c r="KKI235" s="43"/>
      <c r="KKJ235" s="43"/>
      <c r="KKK235" s="43"/>
      <c r="KKL235" s="43"/>
      <c r="KKM235" s="43"/>
      <c r="KKN235" s="43"/>
      <c r="KKO235" s="43"/>
      <c r="KKP235" s="43"/>
      <c r="KKQ235" s="43"/>
      <c r="KKR235" s="43"/>
      <c r="KKS235" s="43"/>
      <c r="KKT235" s="43"/>
      <c r="KKU235" s="43"/>
      <c r="KKV235" s="43"/>
      <c r="KKW235" s="43"/>
      <c r="KKX235" s="43"/>
      <c r="KKY235" s="43"/>
      <c r="KKZ235" s="43"/>
      <c r="KLA235" s="43"/>
      <c r="KLB235" s="43"/>
      <c r="KLC235" s="43"/>
      <c r="KLD235" s="43"/>
      <c r="KLE235" s="43"/>
      <c r="KLF235" s="43"/>
      <c r="KLG235" s="43"/>
      <c r="KLH235" s="43"/>
      <c r="KLI235" s="43"/>
      <c r="KLJ235" s="43"/>
      <c r="KLK235" s="43"/>
      <c r="KLL235" s="43"/>
      <c r="KLM235" s="43"/>
      <c r="KLN235" s="43"/>
      <c r="KLO235" s="43"/>
      <c r="KLP235" s="43"/>
      <c r="KLQ235" s="43"/>
      <c r="KLR235" s="43"/>
      <c r="KLS235" s="43"/>
      <c r="KLT235" s="43"/>
      <c r="KLU235" s="43"/>
      <c r="KLV235" s="43"/>
      <c r="KLW235" s="43"/>
      <c r="KLX235" s="43"/>
      <c r="KLY235" s="43"/>
      <c r="KLZ235" s="43"/>
      <c r="KMA235" s="43"/>
      <c r="KMB235" s="43"/>
      <c r="KMC235" s="43"/>
      <c r="KMD235" s="43"/>
      <c r="KME235" s="43"/>
      <c r="KMF235" s="43"/>
      <c r="KMG235" s="43"/>
      <c r="KMH235" s="43"/>
      <c r="KMI235" s="43"/>
      <c r="KMJ235" s="43"/>
      <c r="KMK235" s="43"/>
      <c r="KML235" s="43"/>
      <c r="KMM235" s="43"/>
      <c r="KMN235" s="43"/>
      <c r="KMO235" s="43"/>
      <c r="KMP235" s="43"/>
      <c r="KMQ235" s="43"/>
      <c r="KMR235" s="43"/>
      <c r="KMS235" s="43"/>
      <c r="KMT235" s="43"/>
      <c r="KMU235" s="43"/>
      <c r="KMV235" s="43"/>
      <c r="KMW235" s="43"/>
      <c r="KMX235" s="43"/>
      <c r="KMY235" s="43"/>
      <c r="KMZ235" s="43"/>
      <c r="KNA235" s="43"/>
      <c r="KNB235" s="43"/>
      <c r="KNC235" s="43"/>
      <c r="KND235" s="43"/>
      <c r="KNE235" s="43"/>
      <c r="KNF235" s="43"/>
      <c r="KNG235" s="43"/>
      <c r="KNH235" s="43"/>
      <c r="KNI235" s="43"/>
      <c r="KNJ235" s="43"/>
      <c r="KNK235" s="43"/>
      <c r="KNL235" s="43"/>
      <c r="KNM235" s="43"/>
      <c r="KNN235" s="43"/>
      <c r="KNO235" s="43"/>
      <c r="KNP235" s="43"/>
      <c r="KNQ235" s="43"/>
      <c r="KNR235" s="43"/>
      <c r="KNS235" s="43"/>
      <c r="KNT235" s="43"/>
      <c r="KNU235" s="43"/>
      <c r="KNV235" s="43"/>
      <c r="KNW235" s="43"/>
      <c r="KNX235" s="43"/>
      <c r="KNY235" s="43"/>
      <c r="KNZ235" s="43"/>
      <c r="KOA235" s="43"/>
      <c r="KOB235" s="43"/>
      <c r="KOC235" s="43"/>
      <c r="KOD235" s="43"/>
      <c r="KOE235" s="43"/>
      <c r="KOF235" s="43"/>
      <c r="KOG235" s="43"/>
      <c r="KOH235" s="43"/>
      <c r="KOI235" s="43"/>
      <c r="KOJ235" s="43"/>
      <c r="KOK235" s="43"/>
      <c r="KOL235" s="43"/>
      <c r="KOM235" s="43"/>
      <c r="KON235" s="43"/>
      <c r="KOO235" s="43"/>
      <c r="KOP235" s="43"/>
      <c r="KOQ235" s="43"/>
      <c r="KOR235" s="43"/>
      <c r="KOS235" s="43"/>
      <c r="KOT235" s="43"/>
      <c r="KOU235" s="43"/>
      <c r="KOV235" s="43"/>
      <c r="KOW235" s="43"/>
      <c r="KOX235" s="43"/>
      <c r="KOY235" s="43"/>
      <c r="KOZ235" s="43"/>
      <c r="KPA235" s="43"/>
      <c r="KPB235" s="43"/>
      <c r="KPC235" s="43"/>
      <c r="KPD235" s="43"/>
      <c r="KPE235" s="43"/>
      <c r="KPF235" s="43"/>
      <c r="KPG235" s="43"/>
      <c r="KPH235" s="43"/>
      <c r="KPI235" s="43"/>
      <c r="KPJ235" s="43"/>
      <c r="KPK235" s="43"/>
      <c r="KPL235" s="43"/>
      <c r="KPM235" s="43"/>
      <c r="KPN235" s="43"/>
      <c r="KPO235" s="43"/>
      <c r="KPP235" s="43"/>
      <c r="KPQ235" s="43"/>
      <c r="KPR235" s="43"/>
      <c r="KPS235" s="43"/>
      <c r="KPT235" s="43"/>
      <c r="KPU235" s="43"/>
      <c r="KPV235" s="43"/>
      <c r="KPW235" s="43"/>
      <c r="KPX235" s="43"/>
      <c r="KPY235" s="43"/>
      <c r="KPZ235" s="43"/>
      <c r="KQA235" s="43"/>
      <c r="KQB235" s="43"/>
      <c r="KQC235" s="43"/>
      <c r="KQD235" s="43"/>
      <c r="KQE235" s="43"/>
      <c r="KQF235" s="43"/>
      <c r="KQG235" s="43"/>
      <c r="KQH235" s="43"/>
      <c r="KQI235" s="43"/>
      <c r="KQJ235" s="43"/>
      <c r="KQK235" s="43"/>
      <c r="KQL235" s="43"/>
      <c r="KQM235" s="43"/>
      <c r="KQN235" s="43"/>
      <c r="KQO235" s="43"/>
      <c r="KQP235" s="43"/>
      <c r="KQQ235" s="43"/>
      <c r="KQR235" s="43"/>
      <c r="KQS235" s="43"/>
      <c r="KQT235" s="43"/>
      <c r="KQU235" s="43"/>
      <c r="KQV235" s="43"/>
      <c r="KQW235" s="43"/>
      <c r="KQX235" s="43"/>
      <c r="KQY235" s="43"/>
      <c r="KQZ235" s="43"/>
      <c r="KRA235" s="43"/>
      <c r="KRB235" s="43"/>
      <c r="KRC235" s="43"/>
      <c r="KRD235" s="43"/>
      <c r="KRE235" s="43"/>
      <c r="KRF235" s="43"/>
      <c r="KRG235" s="43"/>
      <c r="KRH235" s="43"/>
      <c r="KRI235" s="43"/>
      <c r="KRJ235" s="43"/>
      <c r="KRK235" s="43"/>
      <c r="KRL235" s="43"/>
      <c r="KRM235" s="43"/>
      <c r="KRN235" s="43"/>
      <c r="KRO235" s="43"/>
      <c r="KRP235" s="43"/>
      <c r="KRQ235" s="43"/>
      <c r="KRR235" s="43"/>
      <c r="KRS235" s="43"/>
      <c r="KRT235" s="43"/>
      <c r="KRU235" s="43"/>
      <c r="KRV235" s="43"/>
      <c r="KRW235" s="43"/>
      <c r="KRX235" s="43"/>
      <c r="KRY235" s="43"/>
      <c r="KRZ235" s="43"/>
      <c r="KSA235" s="43"/>
      <c r="KSB235" s="43"/>
      <c r="KSC235" s="43"/>
      <c r="KSD235" s="43"/>
      <c r="KSE235" s="43"/>
      <c r="KSF235" s="43"/>
      <c r="KSG235" s="43"/>
      <c r="KSH235" s="43"/>
      <c r="KSI235" s="43"/>
      <c r="KSJ235" s="43"/>
      <c r="KSK235" s="43"/>
      <c r="KSL235" s="43"/>
      <c r="KSM235" s="43"/>
      <c r="KSN235" s="43"/>
      <c r="KSO235" s="43"/>
      <c r="KSP235" s="43"/>
      <c r="KSQ235" s="43"/>
      <c r="KSR235" s="43"/>
      <c r="KSS235" s="43"/>
      <c r="KST235" s="43"/>
      <c r="KSU235" s="43"/>
      <c r="KSV235" s="43"/>
      <c r="KSW235" s="43"/>
      <c r="KSX235" s="43"/>
      <c r="KSY235" s="43"/>
      <c r="KSZ235" s="43"/>
      <c r="KTA235" s="43"/>
      <c r="KTB235" s="43"/>
      <c r="KTC235" s="43"/>
      <c r="KTD235" s="43"/>
      <c r="KTE235" s="43"/>
      <c r="KTF235" s="43"/>
      <c r="KTG235" s="43"/>
      <c r="KTH235" s="43"/>
      <c r="KTI235" s="43"/>
      <c r="KTJ235" s="43"/>
      <c r="KTK235" s="43"/>
      <c r="KTL235" s="43"/>
      <c r="KTM235" s="43"/>
      <c r="KTN235" s="43"/>
      <c r="KTO235" s="43"/>
      <c r="KTP235" s="43"/>
      <c r="KTQ235" s="43"/>
      <c r="KTR235" s="43"/>
      <c r="KTS235" s="43"/>
      <c r="KTT235" s="43"/>
      <c r="KTU235" s="43"/>
      <c r="KTV235" s="43"/>
      <c r="KTW235" s="43"/>
      <c r="KTX235" s="43"/>
      <c r="KTY235" s="43"/>
      <c r="KTZ235" s="43"/>
      <c r="KUA235" s="43"/>
      <c r="KUB235" s="43"/>
      <c r="KUC235" s="43"/>
      <c r="KUD235" s="43"/>
      <c r="KUE235" s="43"/>
      <c r="KUF235" s="43"/>
      <c r="KUG235" s="43"/>
      <c r="KUH235" s="43"/>
      <c r="KUI235" s="43"/>
      <c r="KUJ235" s="43"/>
      <c r="KUK235" s="43"/>
      <c r="KUL235" s="43"/>
      <c r="KUM235" s="43"/>
      <c r="KUN235" s="43"/>
      <c r="KUO235" s="43"/>
      <c r="KUP235" s="43"/>
      <c r="KUQ235" s="43"/>
      <c r="KUR235" s="43"/>
      <c r="KUS235" s="43"/>
      <c r="KUT235" s="43"/>
      <c r="KUU235" s="43"/>
      <c r="KUV235" s="43"/>
      <c r="KUW235" s="43"/>
      <c r="KUX235" s="43"/>
      <c r="KUY235" s="43"/>
      <c r="KUZ235" s="43"/>
      <c r="KVA235" s="43"/>
      <c r="KVB235" s="43"/>
      <c r="KVC235" s="43"/>
      <c r="KVD235" s="43"/>
      <c r="KVE235" s="43"/>
      <c r="KVF235" s="43"/>
      <c r="KVG235" s="43"/>
      <c r="KVH235" s="43"/>
      <c r="KVI235" s="43"/>
      <c r="KVJ235" s="43"/>
      <c r="KVK235" s="43"/>
      <c r="KVL235" s="43"/>
      <c r="KVM235" s="43"/>
      <c r="KVN235" s="43"/>
      <c r="KVO235" s="43"/>
      <c r="KVP235" s="43"/>
      <c r="KVQ235" s="43"/>
      <c r="KVR235" s="43"/>
      <c r="KVS235" s="43"/>
      <c r="KVT235" s="43"/>
      <c r="KVU235" s="43"/>
      <c r="KVV235" s="43"/>
      <c r="KVW235" s="43"/>
      <c r="KVX235" s="43"/>
      <c r="KVY235" s="43"/>
      <c r="KVZ235" s="43"/>
      <c r="KWA235" s="43"/>
      <c r="KWB235" s="43"/>
      <c r="KWC235" s="43"/>
      <c r="KWD235" s="43"/>
      <c r="KWE235" s="43"/>
      <c r="KWF235" s="43"/>
      <c r="KWG235" s="43"/>
      <c r="KWH235" s="43"/>
      <c r="KWI235" s="43"/>
      <c r="KWJ235" s="43"/>
      <c r="KWK235" s="43"/>
      <c r="KWL235" s="43"/>
      <c r="KWM235" s="43"/>
      <c r="KWN235" s="43"/>
      <c r="KWO235" s="43"/>
      <c r="KWP235" s="43"/>
      <c r="KWQ235" s="43"/>
      <c r="KWR235" s="43"/>
      <c r="KWS235" s="43"/>
      <c r="KWT235" s="43"/>
      <c r="KWU235" s="43"/>
      <c r="KWV235" s="43"/>
      <c r="KWW235" s="43"/>
      <c r="KWX235" s="43"/>
      <c r="KWY235" s="43"/>
      <c r="KWZ235" s="43"/>
      <c r="KXA235" s="43"/>
      <c r="KXB235" s="43"/>
      <c r="KXC235" s="43"/>
      <c r="KXD235" s="43"/>
      <c r="KXE235" s="43"/>
      <c r="KXF235" s="43"/>
      <c r="KXG235" s="43"/>
      <c r="KXH235" s="43"/>
      <c r="KXI235" s="43"/>
      <c r="KXJ235" s="43"/>
      <c r="KXK235" s="43"/>
      <c r="KXL235" s="43"/>
      <c r="KXM235" s="43"/>
      <c r="KXN235" s="43"/>
      <c r="KXO235" s="43"/>
      <c r="KXP235" s="43"/>
      <c r="KXQ235" s="43"/>
      <c r="KXR235" s="43"/>
      <c r="KXS235" s="43"/>
      <c r="KXT235" s="43"/>
      <c r="KXU235" s="43"/>
      <c r="KXV235" s="43"/>
      <c r="KXW235" s="43"/>
      <c r="KXX235" s="43"/>
      <c r="KXY235" s="43"/>
      <c r="KXZ235" s="43"/>
      <c r="KYA235" s="43"/>
      <c r="KYB235" s="43"/>
      <c r="KYC235" s="43"/>
      <c r="KYD235" s="43"/>
      <c r="KYE235" s="43"/>
      <c r="KYF235" s="43"/>
      <c r="KYG235" s="43"/>
      <c r="KYH235" s="43"/>
      <c r="KYI235" s="43"/>
      <c r="KYJ235" s="43"/>
      <c r="KYK235" s="43"/>
      <c r="KYL235" s="43"/>
      <c r="KYM235" s="43"/>
      <c r="KYN235" s="43"/>
      <c r="KYO235" s="43"/>
      <c r="KYP235" s="43"/>
      <c r="KYQ235" s="43"/>
      <c r="KYR235" s="43"/>
      <c r="KYS235" s="43"/>
      <c r="KYT235" s="43"/>
      <c r="KYU235" s="43"/>
      <c r="KYV235" s="43"/>
      <c r="KYW235" s="43"/>
      <c r="KYX235" s="43"/>
      <c r="KYY235" s="43"/>
      <c r="KYZ235" s="43"/>
      <c r="KZA235" s="43"/>
      <c r="KZB235" s="43"/>
      <c r="KZC235" s="43"/>
      <c r="KZD235" s="43"/>
      <c r="KZE235" s="43"/>
      <c r="KZF235" s="43"/>
      <c r="KZG235" s="43"/>
      <c r="KZH235" s="43"/>
      <c r="KZI235" s="43"/>
      <c r="KZJ235" s="43"/>
      <c r="KZK235" s="43"/>
      <c r="KZL235" s="43"/>
      <c r="KZM235" s="43"/>
      <c r="KZN235" s="43"/>
      <c r="KZO235" s="43"/>
      <c r="KZP235" s="43"/>
      <c r="KZQ235" s="43"/>
      <c r="KZR235" s="43"/>
      <c r="KZS235" s="43"/>
      <c r="KZT235" s="43"/>
      <c r="KZU235" s="43"/>
      <c r="KZV235" s="43"/>
      <c r="KZW235" s="43"/>
      <c r="KZX235" s="43"/>
      <c r="KZY235" s="43"/>
      <c r="KZZ235" s="43"/>
      <c r="LAA235" s="43"/>
      <c r="LAB235" s="43"/>
      <c r="LAC235" s="43"/>
      <c r="LAD235" s="43"/>
      <c r="LAE235" s="43"/>
      <c r="LAF235" s="43"/>
      <c r="LAG235" s="43"/>
      <c r="LAH235" s="43"/>
      <c r="LAI235" s="43"/>
      <c r="LAJ235" s="43"/>
      <c r="LAK235" s="43"/>
      <c r="LAL235" s="43"/>
      <c r="LAM235" s="43"/>
      <c r="LAN235" s="43"/>
      <c r="LAO235" s="43"/>
      <c r="LAP235" s="43"/>
      <c r="LAQ235" s="43"/>
      <c r="LAR235" s="43"/>
      <c r="LAS235" s="43"/>
      <c r="LAT235" s="43"/>
      <c r="LAU235" s="43"/>
      <c r="LAV235" s="43"/>
      <c r="LAW235" s="43"/>
      <c r="LAX235" s="43"/>
      <c r="LAY235" s="43"/>
      <c r="LAZ235" s="43"/>
      <c r="LBA235" s="43"/>
      <c r="LBB235" s="43"/>
      <c r="LBC235" s="43"/>
      <c r="LBD235" s="43"/>
      <c r="LBE235" s="43"/>
      <c r="LBF235" s="43"/>
      <c r="LBG235" s="43"/>
      <c r="LBH235" s="43"/>
      <c r="LBI235" s="43"/>
      <c r="LBJ235" s="43"/>
      <c r="LBK235" s="43"/>
      <c r="LBL235" s="43"/>
      <c r="LBM235" s="43"/>
      <c r="LBN235" s="43"/>
      <c r="LBO235" s="43"/>
      <c r="LBP235" s="43"/>
      <c r="LBQ235" s="43"/>
      <c r="LBR235" s="43"/>
      <c r="LBS235" s="43"/>
      <c r="LBT235" s="43"/>
      <c r="LBU235" s="43"/>
      <c r="LBV235" s="43"/>
      <c r="LBW235" s="43"/>
      <c r="LBX235" s="43"/>
      <c r="LBY235" s="43"/>
      <c r="LBZ235" s="43"/>
      <c r="LCA235" s="43"/>
      <c r="LCB235" s="43"/>
      <c r="LCC235" s="43"/>
      <c r="LCD235" s="43"/>
      <c r="LCE235" s="43"/>
      <c r="LCF235" s="43"/>
      <c r="LCG235" s="43"/>
      <c r="LCH235" s="43"/>
      <c r="LCI235" s="43"/>
      <c r="LCJ235" s="43"/>
      <c r="LCK235" s="43"/>
      <c r="LCL235" s="43"/>
      <c r="LCM235" s="43"/>
      <c r="LCN235" s="43"/>
      <c r="LCO235" s="43"/>
      <c r="LCP235" s="43"/>
      <c r="LCQ235" s="43"/>
      <c r="LCR235" s="43"/>
      <c r="LCS235" s="43"/>
      <c r="LCT235" s="43"/>
      <c r="LCU235" s="43"/>
      <c r="LCV235" s="43"/>
      <c r="LCW235" s="43"/>
      <c r="LCX235" s="43"/>
      <c r="LCY235" s="43"/>
      <c r="LCZ235" s="43"/>
      <c r="LDA235" s="43"/>
      <c r="LDB235" s="43"/>
      <c r="LDC235" s="43"/>
      <c r="LDD235" s="43"/>
      <c r="LDE235" s="43"/>
      <c r="LDF235" s="43"/>
      <c r="LDG235" s="43"/>
      <c r="LDH235" s="43"/>
      <c r="LDI235" s="43"/>
      <c r="LDJ235" s="43"/>
      <c r="LDK235" s="43"/>
      <c r="LDL235" s="43"/>
      <c r="LDM235" s="43"/>
      <c r="LDN235" s="43"/>
      <c r="LDO235" s="43"/>
      <c r="LDP235" s="43"/>
      <c r="LDQ235" s="43"/>
      <c r="LDR235" s="43"/>
      <c r="LDS235" s="43"/>
      <c r="LDT235" s="43"/>
      <c r="LDU235" s="43"/>
      <c r="LDV235" s="43"/>
      <c r="LDW235" s="43"/>
      <c r="LDX235" s="43"/>
      <c r="LDY235" s="43"/>
      <c r="LDZ235" s="43"/>
      <c r="LEA235" s="43"/>
      <c r="LEB235" s="43"/>
      <c r="LEC235" s="43"/>
      <c r="LED235" s="43"/>
      <c r="LEE235" s="43"/>
      <c r="LEF235" s="43"/>
      <c r="LEG235" s="43"/>
      <c r="LEH235" s="43"/>
      <c r="LEI235" s="43"/>
      <c r="LEJ235" s="43"/>
      <c r="LEK235" s="43"/>
      <c r="LEL235" s="43"/>
      <c r="LEM235" s="43"/>
      <c r="LEN235" s="43"/>
      <c r="LEO235" s="43"/>
      <c r="LEP235" s="43"/>
      <c r="LEQ235" s="43"/>
      <c r="LER235" s="43"/>
      <c r="LES235" s="43"/>
      <c r="LET235" s="43"/>
      <c r="LEU235" s="43"/>
      <c r="LEV235" s="43"/>
      <c r="LEW235" s="43"/>
      <c r="LEX235" s="43"/>
      <c r="LEY235" s="43"/>
      <c r="LEZ235" s="43"/>
      <c r="LFA235" s="43"/>
      <c r="LFB235" s="43"/>
      <c r="LFC235" s="43"/>
      <c r="LFD235" s="43"/>
      <c r="LFE235" s="43"/>
      <c r="LFF235" s="43"/>
      <c r="LFG235" s="43"/>
      <c r="LFH235" s="43"/>
      <c r="LFI235" s="43"/>
      <c r="LFJ235" s="43"/>
      <c r="LFK235" s="43"/>
      <c r="LFL235" s="43"/>
      <c r="LFM235" s="43"/>
      <c r="LFN235" s="43"/>
      <c r="LFO235" s="43"/>
      <c r="LFP235" s="43"/>
      <c r="LFQ235" s="43"/>
      <c r="LFR235" s="43"/>
      <c r="LFS235" s="43"/>
      <c r="LFT235" s="43"/>
      <c r="LFU235" s="43"/>
      <c r="LFV235" s="43"/>
      <c r="LFW235" s="43"/>
      <c r="LFX235" s="43"/>
      <c r="LFY235" s="43"/>
      <c r="LFZ235" s="43"/>
      <c r="LGA235" s="43"/>
      <c r="LGB235" s="43"/>
      <c r="LGC235" s="43"/>
      <c r="LGD235" s="43"/>
      <c r="LGE235" s="43"/>
      <c r="LGF235" s="43"/>
      <c r="LGG235" s="43"/>
      <c r="LGH235" s="43"/>
      <c r="LGI235" s="43"/>
      <c r="LGJ235" s="43"/>
      <c r="LGK235" s="43"/>
      <c r="LGL235" s="43"/>
      <c r="LGM235" s="43"/>
      <c r="LGN235" s="43"/>
      <c r="LGO235" s="43"/>
      <c r="LGP235" s="43"/>
      <c r="LGQ235" s="43"/>
      <c r="LGR235" s="43"/>
      <c r="LGS235" s="43"/>
      <c r="LGT235" s="43"/>
      <c r="LGU235" s="43"/>
      <c r="LGV235" s="43"/>
      <c r="LGW235" s="43"/>
      <c r="LGX235" s="43"/>
      <c r="LGY235" s="43"/>
      <c r="LGZ235" s="43"/>
      <c r="LHA235" s="43"/>
      <c r="LHB235" s="43"/>
      <c r="LHC235" s="43"/>
      <c r="LHD235" s="43"/>
      <c r="LHE235" s="43"/>
      <c r="LHF235" s="43"/>
      <c r="LHG235" s="43"/>
      <c r="LHH235" s="43"/>
      <c r="LHI235" s="43"/>
      <c r="LHJ235" s="43"/>
      <c r="LHK235" s="43"/>
      <c r="LHL235" s="43"/>
      <c r="LHM235" s="43"/>
      <c r="LHN235" s="43"/>
      <c r="LHO235" s="43"/>
      <c r="LHP235" s="43"/>
      <c r="LHQ235" s="43"/>
      <c r="LHR235" s="43"/>
      <c r="LHS235" s="43"/>
      <c r="LHT235" s="43"/>
      <c r="LHU235" s="43"/>
      <c r="LHV235" s="43"/>
      <c r="LHW235" s="43"/>
      <c r="LHX235" s="43"/>
      <c r="LHY235" s="43"/>
      <c r="LHZ235" s="43"/>
      <c r="LIA235" s="43"/>
      <c r="LIB235" s="43"/>
      <c r="LIC235" s="43"/>
      <c r="LID235" s="43"/>
      <c r="LIE235" s="43"/>
      <c r="LIF235" s="43"/>
      <c r="LIG235" s="43"/>
      <c r="LIH235" s="43"/>
      <c r="LII235" s="43"/>
      <c r="LIJ235" s="43"/>
      <c r="LIK235" s="43"/>
      <c r="LIL235" s="43"/>
      <c r="LIM235" s="43"/>
      <c r="LIN235" s="43"/>
      <c r="LIO235" s="43"/>
      <c r="LIP235" s="43"/>
      <c r="LIQ235" s="43"/>
      <c r="LIR235" s="43"/>
      <c r="LIS235" s="43"/>
      <c r="LIT235" s="43"/>
      <c r="LIU235" s="43"/>
      <c r="LIV235" s="43"/>
      <c r="LIW235" s="43"/>
      <c r="LIX235" s="43"/>
      <c r="LIY235" s="43"/>
      <c r="LIZ235" s="43"/>
      <c r="LJA235" s="43"/>
      <c r="LJB235" s="43"/>
      <c r="LJC235" s="43"/>
      <c r="LJD235" s="43"/>
      <c r="LJE235" s="43"/>
      <c r="LJF235" s="43"/>
      <c r="LJG235" s="43"/>
      <c r="LJH235" s="43"/>
      <c r="LJI235" s="43"/>
      <c r="LJJ235" s="43"/>
      <c r="LJK235" s="43"/>
      <c r="LJL235" s="43"/>
      <c r="LJM235" s="43"/>
      <c r="LJN235" s="43"/>
      <c r="LJO235" s="43"/>
      <c r="LJP235" s="43"/>
      <c r="LJQ235" s="43"/>
      <c r="LJR235" s="43"/>
      <c r="LJS235" s="43"/>
      <c r="LJT235" s="43"/>
      <c r="LJU235" s="43"/>
      <c r="LJV235" s="43"/>
      <c r="LJW235" s="43"/>
      <c r="LJX235" s="43"/>
      <c r="LJY235" s="43"/>
      <c r="LJZ235" s="43"/>
      <c r="LKA235" s="43"/>
      <c r="LKB235" s="43"/>
      <c r="LKC235" s="43"/>
      <c r="LKD235" s="43"/>
      <c r="LKE235" s="43"/>
      <c r="LKF235" s="43"/>
      <c r="LKG235" s="43"/>
      <c r="LKH235" s="43"/>
      <c r="LKI235" s="43"/>
      <c r="LKJ235" s="43"/>
      <c r="LKK235" s="43"/>
      <c r="LKL235" s="43"/>
      <c r="LKM235" s="43"/>
      <c r="LKN235" s="43"/>
      <c r="LKO235" s="43"/>
      <c r="LKP235" s="43"/>
      <c r="LKQ235" s="43"/>
      <c r="LKR235" s="43"/>
      <c r="LKS235" s="43"/>
      <c r="LKT235" s="43"/>
      <c r="LKU235" s="43"/>
      <c r="LKV235" s="43"/>
      <c r="LKW235" s="43"/>
      <c r="LKX235" s="43"/>
      <c r="LKY235" s="43"/>
      <c r="LKZ235" s="43"/>
      <c r="LLA235" s="43"/>
      <c r="LLB235" s="43"/>
      <c r="LLC235" s="43"/>
      <c r="LLD235" s="43"/>
      <c r="LLE235" s="43"/>
      <c r="LLF235" s="43"/>
      <c r="LLG235" s="43"/>
      <c r="LLH235" s="43"/>
      <c r="LLI235" s="43"/>
      <c r="LLJ235" s="43"/>
      <c r="LLK235" s="43"/>
      <c r="LLL235" s="43"/>
      <c r="LLM235" s="43"/>
      <c r="LLN235" s="43"/>
      <c r="LLO235" s="43"/>
      <c r="LLP235" s="43"/>
      <c r="LLQ235" s="43"/>
      <c r="LLR235" s="43"/>
      <c r="LLS235" s="43"/>
      <c r="LLT235" s="43"/>
      <c r="LLU235" s="43"/>
      <c r="LLV235" s="43"/>
      <c r="LLW235" s="43"/>
      <c r="LLX235" s="43"/>
      <c r="LLY235" s="43"/>
      <c r="LLZ235" s="43"/>
      <c r="LMA235" s="43"/>
      <c r="LMB235" s="43"/>
      <c r="LMC235" s="43"/>
      <c r="LMD235" s="43"/>
      <c r="LME235" s="43"/>
      <c r="LMF235" s="43"/>
      <c r="LMG235" s="43"/>
      <c r="LMH235" s="43"/>
      <c r="LMI235" s="43"/>
      <c r="LMJ235" s="43"/>
      <c r="LMK235" s="43"/>
      <c r="LML235" s="43"/>
      <c r="LMM235" s="43"/>
      <c r="LMN235" s="43"/>
      <c r="LMO235" s="43"/>
      <c r="LMP235" s="43"/>
      <c r="LMQ235" s="43"/>
      <c r="LMR235" s="43"/>
      <c r="LMS235" s="43"/>
      <c r="LMT235" s="43"/>
      <c r="LMU235" s="43"/>
      <c r="LMV235" s="43"/>
      <c r="LMW235" s="43"/>
      <c r="LMX235" s="43"/>
      <c r="LMY235" s="43"/>
      <c r="LMZ235" s="43"/>
      <c r="LNA235" s="43"/>
      <c r="LNB235" s="43"/>
      <c r="LNC235" s="43"/>
      <c r="LND235" s="43"/>
      <c r="LNE235" s="43"/>
      <c r="LNF235" s="43"/>
      <c r="LNG235" s="43"/>
      <c r="LNH235" s="43"/>
      <c r="LNI235" s="43"/>
      <c r="LNJ235" s="43"/>
      <c r="LNK235" s="43"/>
      <c r="LNL235" s="43"/>
      <c r="LNM235" s="43"/>
      <c r="LNN235" s="43"/>
      <c r="LNO235" s="43"/>
      <c r="LNP235" s="43"/>
      <c r="LNQ235" s="43"/>
      <c r="LNR235" s="43"/>
      <c r="LNS235" s="43"/>
      <c r="LNT235" s="43"/>
      <c r="LNU235" s="43"/>
      <c r="LNV235" s="43"/>
      <c r="LNW235" s="43"/>
      <c r="LNX235" s="43"/>
      <c r="LNY235" s="43"/>
      <c r="LNZ235" s="43"/>
      <c r="LOA235" s="43"/>
      <c r="LOB235" s="43"/>
      <c r="LOC235" s="43"/>
      <c r="LOD235" s="43"/>
      <c r="LOE235" s="43"/>
      <c r="LOF235" s="43"/>
      <c r="LOG235" s="43"/>
      <c r="LOH235" s="43"/>
      <c r="LOI235" s="43"/>
      <c r="LOJ235" s="43"/>
      <c r="LOK235" s="43"/>
      <c r="LOL235" s="43"/>
      <c r="LOM235" s="43"/>
      <c r="LON235" s="43"/>
      <c r="LOO235" s="43"/>
      <c r="LOP235" s="43"/>
      <c r="LOQ235" s="43"/>
      <c r="LOR235" s="43"/>
      <c r="LOS235" s="43"/>
      <c r="LOT235" s="43"/>
      <c r="LOU235" s="43"/>
      <c r="LOV235" s="43"/>
      <c r="LOW235" s="43"/>
      <c r="LOX235" s="43"/>
      <c r="LOY235" s="43"/>
      <c r="LOZ235" s="43"/>
      <c r="LPA235" s="43"/>
      <c r="LPB235" s="43"/>
      <c r="LPC235" s="43"/>
      <c r="LPD235" s="43"/>
      <c r="LPE235" s="43"/>
      <c r="LPF235" s="43"/>
      <c r="LPG235" s="43"/>
      <c r="LPH235" s="43"/>
      <c r="LPI235" s="43"/>
      <c r="LPJ235" s="43"/>
      <c r="LPK235" s="43"/>
      <c r="LPL235" s="43"/>
      <c r="LPM235" s="43"/>
      <c r="LPN235" s="43"/>
      <c r="LPO235" s="43"/>
      <c r="LPP235" s="43"/>
      <c r="LPQ235" s="43"/>
      <c r="LPR235" s="43"/>
      <c r="LPS235" s="43"/>
      <c r="LPT235" s="43"/>
      <c r="LPU235" s="43"/>
      <c r="LPV235" s="43"/>
      <c r="LPW235" s="43"/>
      <c r="LPX235" s="43"/>
      <c r="LPY235" s="43"/>
      <c r="LPZ235" s="43"/>
      <c r="LQA235" s="43"/>
      <c r="LQB235" s="43"/>
      <c r="LQC235" s="43"/>
      <c r="LQD235" s="43"/>
      <c r="LQE235" s="43"/>
      <c r="LQF235" s="43"/>
      <c r="LQG235" s="43"/>
      <c r="LQH235" s="43"/>
      <c r="LQI235" s="43"/>
      <c r="LQJ235" s="43"/>
      <c r="LQK235" s="43"/>
      <c r="LQL235" s="43"/>
      <c r="LQM235" s="43"/>
      <c r="LQN235" s="43"/>
      <c r="LQO235" s="43"/>
      <c r="LQP235" s="43"/>
      <c r="LQQ235" s="43"/>
      <c r="LQR235" s="43"/>
      <c r="LQS235" s="43"/>
      <c r="LQT235" s="43"/>
      <c r="LQU235" s="43"/>
      <c r="LQV235" s="43"/>
      <c r="LQW235" s="43"/>
      <c r="LQX235" s="43"/>
      <c r="LQY235" s="43"/>
      <c r="LQZ235" s="43"/>
      <c r="LRA235" s="43"/>
      <c r="LRB235" s="43"/>
      <c r="LRC235" s="43"/>
      <c r="LRD235" s="43"/>
      <c r="LRE235" s="43"/>
      <c r="LRF235" s="43"/>
      <c r="LRG235" s="43"/>
      <c r="LRH235" s="43"/>
      <c r="LRI235" s="43"/>
      <c r="LRJ235" s="43"/>
      <c r="LRK235" s="43"/>
      <c r="LRL235" s="43"/>
      <c r="LRM235" s="43"/>
      <c r="LRN235" s="43"/>
      <c r="LRO235" s="43"/>
      <c r="LRP235" s="43"/>
      <c r="LRQ235" s="43"/>
      <c r="LRR235" s="43"/>
      <c r="LRS235" s="43"/>
      <c r="LRT235" s="43"/>
      <c r="LRU235" s="43"/>
      <c r="LRV235" s="43"/>
      <c r="LRW235" s="43"/>
      <c r="LRX235" s="43"/>
      <c r="LRY235" s="43"/>
      <c r="LRZ235" s="43"/>
      <c r="LSA235" s="43"/>
      <c r="LSB235" s="43"/>
      <c r="LSC235" s="43"/>
      <c r="LSD235" s="43"/>
      <c r="LSE235" s="43"/>
      <c r="LSF235" s="43"/>
      <c r="LSG235" s="43"/>
      <c r="LSH235" s="43"/>
      <c r="LSI235" s="43"/>
      <c r="LSJ235" s="43"/>
      <c r="LSK235" s="43"/>
      <c r="LSL235" s="43"/>
      <c r="LSM235" s="43"/>
      <c r="LSN235" s="43"/>
      <c r="LSO235" s="43"/>
      <c r="LSP235" s="43"/>
      <c r="LSQ235" s="43"/>
      <c r="LSR235" s="43"/>
      <c r="LSS235" s="43"/>
      <c r="LST235" s="43"/>
      <c r="LSU235" s="43"/>
      <c r="LSV235" s="43"/>
      <c r="LSW235" s="43"/>
      <c r="LSX235" s="43"/>
      <c r="LSY235" s="43"/>
      <c r="LSZ235" s="43"/>
      <c r="LTA235" s="43"/>
      <c r="LTB235" s="43"/>
      <c r="LTC235" s="43"/>
      <c r="LTD235" s="43"/>
      <c r="LTE235" s="43"/>
      <c r="LTF235" s="43"/>
      <c r="LTG235" s="43"/>
      <c r="LTH235" s="43"/>
      <c r="LTI235" s="43"/>
      <c r="LTJ235" s="43"/>
      <c r="LTK235" s="43"/>
      <c r="LTL235" s="43"/>
      <c r="LTM235" s="43"/>
      <c r="LTN235" s="43"/>
      <c r="LTO235" s="43"/>
      <c r="LTP235" s="43"/>
      <c r="LTQ235" s="43"/>
      <c r="LTR235" s="43"/>
      <c r="LTS235" s="43"/>
      <c r="LTT235" s="43"/>
      <c r="LTU235" s="43"/>
      <c r="LTV235" s="43"/>
      <c r="LTW235" s="43"/>
      <c r="LTX235" s="43"/>
      <c r="LTY235" s="43"/>
      <c r="LTZ235" s="43"/>
      <c r="LUA235" s="43"/>
      <c r="LUB235" s="43"/>
      <c r="LUC235" s="43"/>
      <c r="LUD235" s="43"/>
      <c r="LUE235" s="43"/>
      <c r="LUF235" s="43"/>
      <c r="LUG235" s="43"/>
      <c r="LUH235" s="43"/>
      <c r="LUI235" s="43"/>
      <c r="LUJ235" s="43"/>
      <c r="LUK235" s="43"/>
      <c r="LUL235" s="43"/>
      <c r="LUM235" s="43"/>
      <c r="LUN235" s="43"/>
      <c r="LUO235" s="43"/>
      <c r="LUP235" s="43"/>
      <c r="LUQ235" s="43"/>
      <c r="LUR235" s="43"/>
      <c r="LUS235" s="43"/>
      <c r="LUT235" s="43"/>
      <c r="LUU235" s="43"/>
      <c r="LUV235" s="43"/>
      <c r="LUW235" s="43"/>
      <c r="LUX235" s="43"/>
      <c r="LUY235" s="43"/>
      <c r="LUZ235" s="43"/>
      <c r="LVA235" s="43"/>
      <c r="LVB235" s="43"/>
      <c r="LVC235" s="43"/>
      <c r="LVD235" s="43"/>
      <c r="LVE235" s="43"/>
      <c r="LVF235" s="43"/>
      <c r="LVG235" s="43"/>
      <c r="LVH235" s="43"/>
      <c r="LVI235" s="43"/>
      <c r="LVJ235" s="43"/>
      <c r="LVK235" s="43"/>
      <c r="LVL235" s="43"/>
      <c r="LVM235" s="43"/>
      <c r="LVN235" s="43"/>
      <c r="LVO235" s="43"/>
      <c r="LVP235" s="43"/>
      <c r="LVQ235" s="43"/>
      <c r="LVR235" s="43"/>
      <c r="LVS235" s="43"/>
      <c r="LVT235" s="43"/>
      <c r="LVU235" s="43"/>
      <c r="LVV235" s="43"/>
      <c r="LVW235" s="43"/>
      <c r="LVX235" s="43"/>
      <c r="LVY235" s="43"/>
      <c r="LVZ235" s="43"/>
      <c r="LWA235" s="43"/>
      <c r="LWB235" s="43"/>
      <c r="LWC235" s="43"/>
      <c r="LWD235" s="43"/>
      <c r="LWE235" s="43"/>
      <c r="LWF235" s="43"/>
      <c r="LWG235" s="43"/>
      <c r="LWH235" s="43"/>
      <c r="LWI235" s="43"/>
      <c r="LWJ235" s="43"/>
      <c r="LWK235" s="43"/>
      <c r="LWL235" s="43"/>
      <c r="LWM235" s="43"/>
      <c r="LWN235" s="43"/>
      <c r="LWO235" s="43"/>
      <c r="LWP235" s="43"/>
      <c r="LWQ235" s="43"/>
      <c r="LWR235" s="43"/>
      <c r="LWS235" s="43"/>
      <c r="LWT235" s="43"/>
      <c r="LWU235" s="43"/>
      <c r="LWV235" s="43"/>
      <c r="LWW235" s="43"/>
      <c r="LWX235" s="43"/>
      <c r="LWY235" s="43"/>
      <c r="LWZ235" s="43"/>
      <c r="LXA235" s="43"/>
      <c r="LXB235" s="43"/>
      <c r="LXC235" s="43"/>
      <c r="LXD235" s="43"/>
      <c r="LXE235" s="43"/>
      <c r="LXF235" s="43"/>
      <c r="LXG235" s="43"/>
      <c r="LXH235" s="43"/>
      <c r="LXI235" s="43"/>
      <c r="LXJ235" s="43"/>
      <c r="LXK235" s="43"/>
      <c r="LXL235" s="43"/>
      <c r="LXM235" s="43"/>
      <c r="LXN235" s="43"/>
      <c r="LXO235" s="43"/>
      <c r="LXP235" s="43"/>
      <c r="LXQ235" s="43"/>
      <c r="LXR235" s="43"/>
      <c r="LXS235" s="43"/>
      <c r="LXT235" s="43"/>
      <c r="LXU235" s="43"/>
      <c r="LXV235" s="43"/>
      <c r="LXW235" s="43"/>
      <c r="LXX235" s="43"/>
      <c r="LXY235" s="43"/>
      <c r="LXZ235" s="43"/>
      <c r="LYA235" s="43"/>
      <c r="LYB235" s="43"/>
      <c r="LYC235" s="43"/>
      <c r="LYD235" s="43"/>
      <c r="LYE235" s="43"/>
      <c r="LYF235" s="43"/>
      <c r="LYG235" s="43"/>
      <c r="LYH235" s="43"/>
      <c r="LYI235" s="43"/>
      <c r="LYJ235" s="43"/>
      <c r="LYK235" s="43"/>
      <c r="LYL235" s="43"/>
      <c r="LYM235" s="43"/>
      <c r="LYN235" s="43"/>
      <c r="LYO235" s="43"/>
      <c r="LYP235" s="43"/>
      <c r="LYQ235" s="43"/>
      <c r="LYR235" s="43"/>
      <c r="LYS235" s="43"/>
      <c r="LYT235" s="43"/>
      <c r="LYU235" s="43"/>
      <c r="LYV235" s="43"/>
      <c r="LYW235" s="43"/>
      <c r="LYX235" s="43"/>
      <c r="LYY235" s="43"/>
      <c r="LYZ235" s="43"/>
      <c r="LZA235" s="43"/>
      <c r="LZB235" s="43"/>
      <c r="LZC235" s="43"/>
      <c r="LZD235" s="43"/>
      <c r="LZE235" s="43"/>
      <c r="LZF235" s="43"/>
      <c r="LZG235" s="43"/>
      <c r="LZH235" s="43"/>
      <c r="LZI235" s="43"/>
      <c r="LZJ235" s="43"/>
      <c r="LZK235" s="43"/>
      <c r="LZL235" s="43"/>
      <c r="LZM235" s="43"/>
      <c r="LZN235" s="43"/>
      <c r="LZO235" s="43"/>
      <c r="LZP235" s="43"/>
      <c r="LZQ235" s="43"/>
      <c r="LZR235" s="43"/>
      <c r="LZS235" s="43"/>
      <c r="LZT235" s="43"/>
      <c r="LZU235" s="43"/>
      <c r="LZV235" s="43"/>
      <c r="LZW235" s="43"/>
      <c r="LZX235" s="43"/>
      <c r="LZY235" s="43"/>
      <c r="LZZ235" s="43"/>
      <c r="MAA235" s="43"/>
      <c r="MAB235" s="43"/>
      <c r="MAC235" s="43"/>
      <c r="MAD235" s="43"/>
      <c r="MAE235" s="43"/>
      <c r="MAF235" s="43"/>
      <c r="MAG235" s="43"/>
      <c r="MAH235" s="43"/>
      <c r="MAI235" s="43"/>
      <c r="MAJ235" s="43"/>
      <c r="MAK235" s="43"/>
      <c r="MAL235" s="43"/>
      <c r="MAM235" s="43"/>
      <c r="MAN235" s="43"/>
      <c r="MAO235" s="43"/>
      <c r="MAP235" s="43"/>
      <c r="MAQ235" s="43"/>
      <c r="MAR235" s="43"/>
      <c r="MAS235" s="43"/>
      <c r="MAT235" s="43"/>
      <c r="MAU235" s="43"/>
      <c r="MAV235" s="43"/>
      <c r="MAW235" s="43"/>
      <c r="MAX235" s="43"/>
      <c r="MAY235" s="43"/>
      <c r="MAZ235" s="43"/>
      <c r="MBA235" s="43"/>
      <c r="MBB235" s="43"/>
      <c r="MBC235" s="43"/>
      <c r="MBD235" s="43"/>
      <c r="MBE235" s="43"/>
      <c r="MBF235" s="43"/>
      <c r="MBG235" s="43"/>
      <c r="MBH235" s="43"/>
      <c r="MBI235" s="43"/>
      <c r="MBJ235" s="43"/>
      <c r="MBK235" s="43"/>
      <c r="MBL235" s="43"/>
      <c r="MBM235" s="43"/>
      <c r="MBN235" s="43"/>
      <c r="MBO235" s="43"/>
      <c r="MBP235" s="43"/>
      <c r="MBQ235" s="43"/>
      <c r="MBR235" s="43"/>
      <c r="MBS235" s="43"/>
      <c r="MBT235" s="43"/>
      <c r="MBU235" s="43"/>
      <c r="MBV235" s="43"/>
      <c r="MBW235" s="43"/>
      <c r="MBX235" s="43"/>
      <c r="MBY235" s="43"/>
      <c r="MBZ235" s="43"/>
      <c r="MCA235" s="43"/>
      <c r="MCB235" s="43"/>
      <c r="MCC235" s="43"/>
      <c r="MCD235" s="43"/>
      <c r="MCE235" s="43"/>
      <c r="MCF235" s="43"/>
      <c r="MCG235" s="43"/>
      <c r="MCH235" s="43"/>
      <c r="MCI235" s="43"/>
      <c r="MCJ235" s="43"/>
      <c r="MCK235" s="43"/>
      <c r="MCL235" s="43"/>
      <c r="MCM235" s="43"/>
      <c r="MCN235" s="43"/>
      <c r="MCO235" s="43"/>
      <c r="MCP235" s="43"/>
      <c r="MCQ235" s="43"/>
      <c r="MCR235" s="43"/>
      <c r="MCS235" s="43"/>
      <c r="MCT235" s="43"/>
      <c r="MCU235" s="43"/>
      <c r="MCV235" s="43"/>
      <c r="MCW235" s="43"/>
      <c r="MCX235" s="43"/>
      <c r="MCY235" s="43"/>
      <c r="MCZ235" s="43"/>
      <c r="MDA235" s="43"/>
      <c r="MDB235" s="43"/>
      <c r="MDC235" s="43"/>
      <c r="MDD235" s="43"/>
      <c r="MDE235" s="43"/>
      <c r="MDF235" s="43"/>
      <c r="MDG235" s="43"/>
      <c r="MDH235" s="43"/>
      <c r="MDI235" s="43"/>
      <c r="MDJ235" s="43"/>
      <c r="MDK235" s="43"/>
      <c r="MDL235" s="43"/>
      <c r="MDM235" s="43"/>
      <c r="MDN235" s="43"/>
      <c r="MDO235" s="43"/>
      <c r="MDP235" s="43"/>
      <c r="MDQ235" s="43"/>
      <c r="MDR235" s="43"/>
      <c r="MDS235" s="43"/>
      <c r="MDT235" s="43"/>
      <c r="MDU235" s="43"/>
      <c r="MDV235" s="43"/>
      <c r="MDW235" s="43"/>
      <c r="MDX235" s="43"/>
      <c r="MDY235" s="43"/>
      <c r="MDZ235" s="43"/>
      <c r="MEA235" s="43"/>
      <c r="MEB235" s="43"/>
      <c r="MEC235" s="43"/>
      <c r="MED235" s="43"/>
      <c r="MEE235" s="43"/>
      <c r="MEF235" s="43"/>
      <c r="MEG235" s="43"/>
      <c r="MEH235" s="43"/>
      <c r="MEI235" s="43"/>
      <c r="MEJ235" s="43"/>
      <c r="MEK235" s="43"/>
      <c r="MEL235" s="43"/>
      <c r="MEM235" s="43"/>
      <c r="MEN235" s="43"/>
      <c r="MEO235" s="43"/>
      <c r="MEP235" s="43"/>
      <c r="MEQ235" s="43"/>
      <c r="MER235" s="43"/>
      <c r="MES235" s="43"/>
      <c r="MET235" s="43"/>
      <c r="MEU235" s="43"/>
      <c r="MEV235" s="43"/>
      <c r="MEW235" s="43"/>
      <c r="MEX235" s="43"/>
      <c r="MEY235" s="43"/>
      <c r="MEZ235" s="43"/>
      <c r="MFA235" s="43"/>
      <c r="MFB235" s="43"/>
      <c r="MFC235" s="43"/>
      <c r="MFD235" s="43"/>
      <c r="MFE235" s="43"/>
      <c r="MFF235" s="43"/>
      <c r="MFG235" s="43"/>
      <c r="MFH235" s="43"/>
      <c r="MFI235" s="43"/>
      <c r="MFJ235" s="43"/>
      <c r="MFK235" s="43"/>
      <c r="MFL235" s="43"/>
      <c r="MFM235" s="43"/>
      <c r="MFN235" s="43"/>
      <c r="MFO235" s="43"/>
      <c r="MFP235" s="43"/>
      <c r="MFQ235" s="43"/>
      <c r="MFR235" s="43"/>
      <c r="MFS235" s="43"/>
      <c r="MFT235" s="43"/>
      <c r="MFU235" s="43"/>
      <c r="MFV235" s="43"/>
      <c r="MFW235" s="43"/>
      <c r="MFX235" s="43"/>
      <c r="MFY235" s="43"/>
      <c r="MFZ235" s="43"/>
      <c r="MGA235" s="43"/>
      <c r="MGB235" s="43"/>
      <c r="MGC235" s="43"/>
      <c r="MGD235" s="43"/>
      <c r="MGE235" s="43"/>
      <c r="MGF235" s="43"/>
      <c r="MGG235" s="43"/>
      <c r="MGH235" s="43"/>
      <c r="MGI235" s="43"/>
      <c r="MGJ235" s="43"/>
      <c r="MGK235" s="43"/>
      <c r="MGL235" s="43"/>
      <c r="MGM235" s="43"/>
      <c r="MGN235" s="43"/>
      <c r="MGO235" s="43"/>
      <c r="MGP235" s="43"/>
      <c r="MGQ235" s="43"/>
      <c r="MGR235" s="43"/>
      <c r="MGS235" s="43"/>
      <c r="MGT235" s="43"/>
      <c r="MGU235" s="43"/>
      <c r="MGV235" s="43"/>
      <c r="MGW235" s="43"/>
      <c r="MGX235" s="43"/>
      <c r="MGY235" s="43"/>
      <c r="MGZ235" s="43"/>
      <c r="MHA235" s="43"/>
      <c r="MHB235" s="43"/>
      <c r="MHC235" s="43"/>
      <c r="MHD235" s="43"/>
      <c r="MHE235" s="43"/>
      <c r="MHF235" s="43"/>
      <c r="MHG235" s="43"/>
      <c r="MHH235" s="43"/>
      <c r="MHI235" s="43"/>
      <c r="MHJ235" s="43"/>
      <c r="MHK235" s="43"/>
      <c r="MHL235" s="43"/>
      <c r="MHM235" s="43"/>
      <c r="MHN235" s="43"/>
      <c r="MHO235" s="43"/>
      <c r="MHP235" s="43"/>
      <c r="MHQ235" s="43"/>
      <c r="MHR235" s="43"/>
      <c r="MHS235" s="43"/>
      <c r="MHT235" s="43"/>
      <c r="MHU235" s="43"/>
      <c r="MHV235" s="43"/>
      <c r="MHW235" s="43"/>
      <c r="MHX235" s="43"/>
      <c r="MHY235" s="43"/>
      <c r="MHZ235" s="43"/>
      <c r="MIA235" s="43"/>
      <c r="MIB235" s="43"/>
      <c r="MIC235" s="43"/>
      <c r="MID235" s="43"/>
      <c r="MIE235" s="43"/>
      <c r="MIF235" s="43"/>
      <c r="MIG235" s="43"/>
      <c r="MIH235" s="43"/>
      <c r="MII235" s="43"/>
      <c r="MIJ235" s="43"/>
      <c r="MIK235" s="43"/>
      <c r="MIL235" s="43"/>
      <c r="MIM235" s="43"/>
      <c r="MIN235" s="43"/>
      <c r="MIO235" s="43"/>
      <c r="MIP235" s="43"/>
      <c r="MIQ235" s="43"/>
      <c r="MIR235" s="43"/>
      <c r="MIS235" s="43"/>
      <c r="MIT235" s="43"/>
      <c r="MIU235" s="43"/>
      <c r="MIV235" s="43"/>
      <c r="MIW235" s="43"/>
      <c r="MIX235" s="43"/>
      <c r="MIY235" s="43"/>
      <c r="MIZ235" s="43"/>
      <c r="MJA235" s="43"/>
      <c r="MJB235" s="43"/>
      <c r="MJC235" s="43"/>
      <c r="MJD235" s="43"/>
      <c r="MJE235" s="43"/>
      <c r="MJF235" s="43"/>
      <c r="MJG235" s="43"/>
      <c r="MJH235" s="43"/>
      <c r="MJI235" s="43"/>
      <c r="MJJ235" s="43"/>
      <c r="MJK235" s="43"/>
      <c r="MJL235" s="43"/>
      <c r="MJM235" s="43"/>
      <c r="MJN235" s="43"/>
      <c r="MJO235" s="43"/>
      <c r="MJP235" s="43"/>
      <c r="MJQ235" s="43"/>
      <c r="MJR235" s="43"/>
      <c r="MJS235" s="43"/>
      <c r="MJT235" s="43"/>
      <c r="MJU235" s="43"/>
      <c r="MJV235" s="43"/>
      <c r="MJW235" s="43"/>
      <c r="MJX235" s="43"/>
      <c r="MJY235" s="43"/>
      <c r="MJZ235" s="43"/>
      <c r="MKA235" s="43"/>
      <c r="MKB235" s="43"/>
      <c r="MKC235" s="43"/>
      <c r="MKD235" s="43"/>
      <c r="MKE235" s="43"/>
      <c r="MKF235" s="43"/>
      <c r="MKG235" s="43"/>
      <c r="MKH235" s="43"/>
      <c r="MKI235" s="43"/>
      <c r="MKJ235" s="43"/>
      <c r="MKK235" s="43"/>
      <c r="MKL235" s="43"/>
      <c r="MKM235" s="43"/>
      <c r="MKN235" s="43"/>
      <c r="MKO235" s="43"/>
      <c r="MKP235" s="43"/>
      <c r="MKQ235" s="43"/>
      <c r="MKR235" s="43"/>
      <c r="MKS235" s="43"/>
      <c r="MKT235" s="43"/>
      <c r="MKU235" s="43"/>
      <c r="MKV235" s="43"/>
      <c r="MKW235" s="43"/>
      <c r="MKX235" s="43"/>
      <c r="MKY235" s="43"/>
      <c r="MKZ235" s="43"/>
      <c r="MLA235" s="43"/>
      <c r="MLB235" s="43"/>
      <c r="MLC235" s="43"/>
      <c r="MLD235" s="43"/>
      <c r="MLE235" s="43"/>
      <c r="MLF235" s="43"/>
      <c r="MLG235" s="43"/>
      <c r="MLH235" s="43"/>
      <c r="MLI235" s="43"/>
      <c r="MLJ235" s="43"/>
      <c r="MLK235" s="43"/>
      <c r="MLL235" s="43"/>
      <c r="MLM235" s="43"/>
      <c r="MLN235" s="43"/>
      <c r="MLO235" s="43"/>
      <c r="MLP235" s="43"/>
      <c r="MLQ235" s="43"/>
      <c r="MLR235" s="43"/>
      <c r="MLS235" s="43"/>
      <c r="MLT235" s="43"/>
      <c r="MLU235" s="43"/>
      <c r="MLV235" s="43"/>
      <c r="MLW235" s="43"/>
      <c r="MLX235" s="43"/>
      <c r="MLY235" s="43"/>
      <c r="MLZ235" s="43"/>
      <c r="MMA235" s="43"/>
      <c r="MMB235" s="43"/>
      <c r="MMC235" s="43"/>
      <c r="MMD235" s="43"/>
      <c r="MME235" s="43"/>
      <c r="MMF235" s="43"/>
      <c r="MMG235" s="43"/>
      <c r="MMH235" s="43"/>
      <c r="MMI235" s="43"/>
      <c r="MMJ235" s="43"/>
      <c r="MMK235" s="43"/>
      <c r="MML235" s="43"/>
      <c r="MMM235" s="43"/>
      <c r="MMN235" s="43"/>
      <c r="MMO235" s="43"/>
      <c r="MMP235" s="43"/>
      <c r="MMQ235" s="43"/>
      <c r="MMR235" s="43"/>
      <c r="MMS235" s="43"/>
      <c r="MMT235" s="43"/>
      <c r="MMU235" s="43"/>
      <c r="MMV235" s="43"/>
      <c r="MMW235" s="43"/>
      <c r="MMX235" s="43"/>
      <c r="MMY235" s="43"/>
      <c r="MMZ235" s="43"/>
      <c r="MNA235" s="43"/>
      <c r="MNB235" s="43"/>
      <c r="MNC235" s="43"/>
      <c r="MND235" s="43"/>
      <c r="MNE235" s="43"/>
      <c r="MNF235" s="43"/>
      <c r="MNG235" s="43"/>
      <c r="MNH235" s="43"/>
      <c r="MNI235" s="43"/>
      <c r="MNJ235" s="43"/>
      <c r="MNK235" s="43"/>
      <c r="MNL235" s="43"/>
      <c r="MNM235" s="43"/>
      <c r="MNN235" s="43"/>
      <c r="MNO235" s="43"/>
      <c r="MNP235" s="43"/>
      <c r="MNQ235" s="43"/>
      <c r="MNR235" s="43"/>
      <c r="MNS235" s="43"/>
      <c r="MNT235" s="43"/>
      <c r="MNU235" s="43"/>
      <c r="MNV235" s="43"/>
      <c r="MNW235" s="43"/>
      <c r="MNX235" s="43"/>
      <c r="MNY235" s="43"/>
      <c r="MNZ235" s="43"/>
      <c r="MOA235" s="43"/>
      <c r="MOB235" s="43"/>
      <c r="MOC235" s="43"/>
      <c r="MOD235" s="43"/>
      <c r="MOE235" s="43"/>
      <c r="MOF235" s="43"/>
      <c r="MOG235" s="43"/>
      <c r="MOH235" s="43"/>
      <c r="MOI235" s="43"/>
      <c r="MOJ235" s="43"/>
      <c r="MOK235" s="43"/>
      <c r="MOL235" s="43"/>
      <c r="MOM235" s="43"/>
      <c r="MON235" s="43"/>
      <c r="MOO235" s="43"/>
      <c r="MOP235" s="43"/>
      <c r="MOQ235" s="43"/>
      <c r="MOR235" s="43"/>
      <c r="MOS235" s="43"/>
      <c r="MOT235" s="43"/>
      <c r="MOU235" s="43"/>
      <c r="MOV235" s="43"/>
      <c r="MOW235" s="43"/>
      <c r="MOX235" s="43"/>
      <c r="MOY235" s="43"/>
      <c r="MOZ235" s="43"/>
      <c r="MPA235" s="43"/>
      <c r="MPB235" s="43"/>
      <c r="MPC235" s="43"/>
      <c r="MPD235" s="43"/>
      <c r="MPE235" s="43"/>
      <c r="MPF235" s="43"/>
      <c r="MPG235" s="43"/>
      <c r="MPH235" s="43"/>
      <c r="MPI235" s="43"/>
      <c r="MPJ235" s="43"/>
      <c r="MPK235" s="43"/>
      <c r="MPL235" s="43"/>
      <c r="MPM235" s="43"/>
      <c r="MPN235" s="43"/>
      <c r="MPO235" s="43"/>
      <c r="MPP235" s="43"/>
      <c r="MPQ235" s="43"/>
      <c r="MPR235" s="43"/>
      <c r="MPS235" s="43"/>
      <c r="MPT235" s="43"/>
      <c r="MPU235" s="43"/>
      <c r="MPV235" s="43"/>
      <c r="MPW235" s="43"/>
      <c r="MPX235" s="43"/>
      <c r="MPY235" s="43"/>
      <c r="MPZ235" s="43"/>
      <c r="MQA235" s="43"/>
      <c r="MQB235" s="43"/>
      <c r="MQC235" s="43"/>
      <c r="MQD235" s="43"/>
      <c r="MQE235" s="43"/>
      <c r="MQF235" s="43"/>
      <c r="MQG235" s="43"/>
      <c r="MQH235" s="43"/>
      <c r="MQI235" s="43"/>
      <c r="MQJ235" s="43"/>
      <c r="MQK235" s="43"/>
      <c r="MQL235" s="43"/>
      <c r="MQM235" s="43"/>
      <c r="MQN235" s="43"/>
      <c r="MQO235" s="43"/>
      <c r="MQP235" s="43"/>
      <c r="MQQ235" s="43"/>
      <c r="MQR235" s="43"/>
      <c r="MQS235" s="43"/>
      <c r="MQT235" s="43"/>
      <c r="MQU235" s="43"/>
      <c r="MQV235" s="43"/>
      <c r="MQW235" s="43"/>
      <c r="MQX235" s="43"/>
      <c r="MQY235" s="43"/>
      <c r="MQZ235" s="43"/>
      <c r="MRA235" s="43"/>
      <c r="MRB235" s="43"/>
      <c r="MRC235" s="43"/>
      <c r="MRD235" s="43"/>
      <c r="MRE235" s="43"/>
      <c r="MRF235" s="43"/>
      <c r="MRG235" s="43"/>
      <c r="MRH235" s="43"/>
      <c r="MRI235" s="43"/>
      <c r="MRJ235" s="43"/>
      <c r="MRK235" s="43"/>
      <c r="MRL235" s="43"/>
      <c r="MRM235" s="43"/>
      <c r="MRN235" s="43"/>
      <c r="MRO235" s="43"/>
      <c r="MRP235" s="43"/>
      <c r="MRQ235" s="43"/>
      <c r="MRR235" s="43"/>
      <c r="MRS235" s="43"/>
      <c r="MRT235" s="43"/>
      <c r="MRU235" s="43"/>
      <c r="MRV235" s="43"/>
      <c r="MRW235" s="43"/>
      <c r="MRX235" s="43"/>
      <c r="MRY235" s="43"/>
      <c r="MRZ235" s="43"/>
      <c r="MSA235" s="43"/>
      <c r="MSB235" s="43"/>
      <c r="MSC235" s="43"/>
      <c r="MSD235" s="43"/>
      <c r="MSE235" s="43"/>
      <c r="MSF235" s="43"/>
      <c r="MSG235" s="43"/>
      <c r="MSH235" s="43"/>
      <c r="MSI235" s="43"/>
      <c r="MSJ235" s="43"/>
      <c r="MSK235" s="43"/>
      <c r="MSL235" s="43"/>
      <c r="MSM235" s="43"/>
      <c r="MSN235" s="43"/>
      <c r="MSO235" s="43"/>
      <c r="MSP235" s="43"/>
      <c r="MSQ235" s="43"/>
      <c r="MSR235" s="43"/>
      <c r="MSS235" s="43"/>
      <c r="MST235" s="43"/>
      <c r="MSU235" s="43"/>
      <c r="MSV235" s="43"/>
      <c r="MSW235" s="43"/>
      <c r="MSX235" s="43"/>
      <c r="MSY235" s="43"/>
      <c r="MSZ235" s="43"/>
      <c r="MTA235" s="43"/>
      <c r="MTB235" s="43"/>
      <c r="MTC235" s="43"/>
      <c r="MTD235" s="43"/>
      <c r="MTE235" s="43"/>
      <c r="MTF235" s="43"/>
      <c r="MTG235" s="43"/>
      <c r="MTH235" s="43"/>
      <c r="MTI235" s="43"/>
      <c r="MTJ235" s="43"/>
      <c r="MTK235" s="43"/>
      <c r="MTL235" s="43"/>
      <c r="MTM235" s="43"/>
      <c r="MTN235" s="43"/>
      <c r="MTO235" s="43"/>
      <c r="MTP235" s="43"/>
      <c r="MTQ235" s="43"/>
      <c r="MTR235" s="43"/>
      <c r="MTS235" s="43"/>
      <c r="MTT235" s="43"/>
      <c r="MTU235" s="43"/>
      <c r="MTV235" s="43"/>
      <c r="MTW235" s="43"/>
      <c r="MTX235" s="43"/>
      <c r="MTY235" s="43"/>
      <c r="MTZ235" s="43"/>
      <c r="MUA235" s="43"/>
      <c r="MUB235" s="43"/>
      <c r="MUC235" s="43"/>
      <c r="MUD235" s="43"/>
      <c r="MUE235" s="43"/>
      <c r="MUF235" s="43"/>
      <c r="MUG235" s="43"/>
      <c r="MUH235" s="43"/>
      <c r="MUI235" s="43"/>
      <c r="MUJ235" s="43"/>
      <c r="MUK235" s="43"/>
      <c r="MUL235" s="43"/>
      <c r="MUM235" s="43"/>
      <c r="MUN235" s="43"/>
      <c r="MUO235" s="43"/>
      <c r="MUP235" s="43"/>
      <c r="MUQ235" s="43"/>
      <c r="MUR235" s="43"/>
      <c r="MUS235" s="43"/>
      <c r="MUT235" s="43"/>
      <c r="MUU235" s="43"/>
      <c r="MUV235" s="43"/>
      <c r="MUW235" s="43"/>
      <c r="MUX235" s="43"/>
      <c r="MUY235" s="43"/>
      <c r="MUZ235" s="43"/>
      <c r="MVA235" s="43"/>
      <c r="MVB235" s="43"/>
      <c r="MVC235" s="43"/>
      <c r="MVD235" s="43"/>
      <c r="MVE235" s="43"/>
      <c r="MVF235" s="43"/>
      <c r="MVG235" s="43"/>
      <c r="MVH235" s="43"/>
      <c r="MVI235" s="43"/>
      <c r="MVJ235" s="43"/>
      <c r="MVK235" s="43"/>
      <c r="MVL235" s="43"/>
      <c r="MVM235" s="43"/>
      <c r="MVN235" s="43"/>
      <c r="MVO235" s="43"/>
      <c r="MVP235" s="43"/>
      <c r="MVQ235" s="43"/>
      <c r="MVR235" s="43"/>
      <c r="MVS235" s="43"/>
      <c r="MVT235" s="43"/>
      <c r="MVU235" s="43"/>
      <c r="MVV235" s="43"/>
      <c r="MVW235" s="43"/>
      <c r="MVX235" s="43"/>
      <c r="MVY235" s="43"/>
      <c r="MVZ235" s="43"/>
      <c r="MWA235" s="43"/>
      <c r="MWB235" s="43"/>
      <c r="MWC235" s="43"/>
      <c r="MWD235" s="43"/>
      <c r="MWE235" s="43"/>
      <c r="MWF235" s="43"/>
      <c r="MWG235" s="43"/>
      <c r="MWH235" s="43"/>
      <c r="MWI235" s="43"/>
      <c r="MWJ235" s="43"/>
      <c r="MWK235" s="43"/>
      <c r="MWL235" s="43"/>
      <c r="MWM235" s="43"/>
      <c r="MWN235" s="43"/>
      <c r="MWO235" s="43"/>
      <c r="MWP235" s="43"/>
      <c r="MWQ235" s="43"/>
      <c r="MWR235" s="43"/>
      <c r="MWS235" s="43"/>
      <c r="MWT235" s="43"/>
      <c r="MWU235" s="43"/>
      <c r="MWV235" s="43"/>
      <c r="MWW235" s="43"/>
      <c r="MWX235" s="43"/>
      <c r="MWY235" s="43"/>
      <c r="MWZ235" s="43"/>
      <c r="MXA235" s="43"/>
      <c r="MXB235" s="43"/>
      <c r="MXC235" s="43"/>
      <c r="MXD235" s="43"/>
      <c r="MXE235" s="43"/>
      <c r="MXF235" s="43"/>
      <c r="MXG235" s="43"/>
      <c r="MXH235" s="43"/>
      <c r="MXI235" s="43"/>
      <c r="MXJ235" s="43"/>
      <c r="MXK235" s="43"/>
      <c r="MXL235" s="43"/>
      <c r="MXM235" s="43"/>
      <c r="MXN235" s="43"/>
      <c r="MXO235" s="43"/>
      <c r="MXP235" s="43"/>
      <c r="MXQ235" s="43"/>
      <c r="MXR235" s="43"/>
      <c r="MXS235" s="43"/>
      <c r="MXT235" s="43"/>
      <c r="MXU235" s="43"/>
      <c r="MXV235" s="43"/>
      <c r="MXW235" s="43"/>
      <c r="MXX235" s="43"/>
      <c r="MXY235" s="43"/>
      <c r="MXZ235" s="43"/>
      <c r="MYA235" s="43"/>
      <c r="MYB235" s="43"/>
      <c r="MYC235" s="43"/>
      <c r="MYD235" s="43"/>
      <c r="MYE235" s="43"/>
      <c r="MYF235" s="43"/>
      <c r="MYG235" s="43"/>
      <c r="MYH235" s="43"/>
      <c r="MYI235" s="43"/>
      <c r="MYJ235" s="43"/>
      <c r="MYK235" s="43"/>
      <c r="MYL235" s="43"/>
      <c r="MYM235" s="43"/>
      <c r="MYN235" s="43"/>
      <c r="MYO235" s="43"/>
      <c r="MYP235" s="43"/>
      <c r="MYQ235" s="43"/>
      <c r="MYR235" s="43"/>
      <c r="MYS235" s="43"/>
      <c r="MYT235" s="43"/>
      <c r="MYU235" s="43"/>
      <c r="MYV235" s="43"/>
      <c r="MYW235" s="43"/>
      <c r="MYX235" s="43"/>
      <c r="MYY235" s="43"/>
      <c r="MYZ235" s="43"/>
      <c r="MZA235" s="43"/>
      <c r="MZB235" s="43"/>
      <c r="MZC235" s="43"/>
      <c r="MZD235" s="43"/>
      <c r="MZE235" s="43"/>
      <c r="MZF235" s="43"/>
      <c r="MZG235" s="43"/>
      <c r="MZH235" s="43"/>
      <c r="MZI235" s="43"/>
      <c r="MZJ235" s="43"/>
      <c r="MZK235" s="43"/>
      <c r="MZL235" s="43"/>
      <c r="MZM235" s="43"/>
      <c r="MZN235" s="43"/>
      <c r="MZO235" s="43"/>
      <c r="MZP235" s="43"/>
      <c r="MZQ235" s="43"/>
      <c r="MZR235" s="43"/>
      <c r="MZS235" s="43"/>
      <c r="MZT235" s="43"/>
      <c r="MZU235" s="43"/>
      <c r="MZV235" s="43"/>
      <c r="MZW235" s="43"/>
      <c r="MZX235" s="43"/>
      <c r="MZY235" s="43"/>
      <c r="MZZ235" s="43"/>
      <c r="NAA235" s="43"/>
      <c r="NAB235" s="43"/>
      <c r="NAC235" s="43"/>
      <c r="NAD235" s="43"/>
      <c r="NAE235" s="43"/>
      <c r="NAF235" s="43"/>
      <c r="NAG235" s="43"/>
      <c r="NAH235" s="43"/>
      <c r="NAI235" s="43"/>
      <c r="NAJ235" s="43"/>
      <c r="NAK235" s="43"/>
      <c r="NAL235" s="43"/>
      <c r="NAM235" s="43"/>
      <c r="NAN235" s="43"/>
      <c r="NAO235" s="43"/>
      <c r="NAP235" s="43"/>
      <c r="NAQ235" s="43"/>
      <c r="NAR235" s="43"/>
      <c r="NAS235" s="43"/>
      <c r="NAT235" s="43"/>
      <c r="NAU235" s="43"/>
      <c r="NAV235" s="43"/>
      <c r="NAW235" s="43"/>
      <c r="NAX235" s="43"/>
      <c r="NAY235" s="43"/>
      <c r="NAZ235" s="43"/>
      <c r="NBA235" s="43"/>
      <c r="NBB235" s="43"/>
      <c r="NBC235" s="43"/>
      <c r="NBD235" s="43"/>
      <c r="NBE235" s="43"/>
      <c r="NBF235" s="43"/>
      <c r="NBG235" s="43"/>
      <c r="NBH235" s="43"/>
      <c r="NBI235" s="43"/>
      <c r="NBJ235" s="43"/>
      <c r="NBK235" s="43"/>
      <c r="NBL235" s="43"/>
      <c r="NBM235" s="43"/>
      <c r="NBN235" s="43"/>
      <c r="NBO235" s="43"/>
      <c r="NBP235" s="43"/>
      <c r="NBQ235" s="43"/>
      <c r="NBR235" s="43"/>
      <c r="NBS235" s="43"/>
      <c r="NBT235" s="43"/>
      <c r="NBU235" s="43"/>
      <c r="NBV235" s="43"/>
      <c r="NBW235" s="43"/>
      <c r="NBX235" s="43"/>
      <c r="NBY235" s="43"/>
      <c r="NBZ235" s="43"/>
      <c r="NCA235" s="43"/>
      <c r="NCB235" s="43"/>
      <c r="NCC235" s="43"/>
      <c r="NCD235" s="43"/>
      <c r="NCE235" s="43"/>
      <c r="NCF235" s="43"/>
      <c r="NCG235" s="43"/>
      <c r="NCH235" s="43"/>
      <c r="NCI235" s="43"/>
      <c r="NCJ235" s="43"/>
      <c r="NCK235" s="43"/>
      <c r="NCL235" s="43"/>
      <c r="NCM235" s="43"/>
      <c r="NCN235" s="43"/>
      <c r="NCO235" s="43"/>
      <c r="NCP235" s="43"/>
      <c r="NCQ235" s="43"/>
      <c r="NCR235" s="43"/>
      <c r="NCS235" s="43"/>
      <c r="NCT235" s="43"/>
      <c r="NCU235" s="43"/>
      <c r="NCV235" s="43"/>
      <c r="NCW235" s="43"/>
      <c r="NCX235" s="43"/>
      <c r="NCY235" s="43"/>
      <c r="NCZ235" s="43"/>
      <c r="NDA235" s="43"/>
      <c r="NDB235" s="43"/>
      <c r="NDC235" s="43"/>
      <c r="NDD235" s="43"/>
      <c r="NDE235" s="43"/>
      <c r="NDF235" s="43"/>
      <c r="NDG235" s="43"/>
      <c r="NDH235" s="43"/>
      <c r="NDI235" s="43"/>
      <c r="NDJ235" s="43"/>
      <c r="NDK235" s="43"/>
      <c r="NDL235" s="43"/>
      <c r="NDM235" s="43"/>
      <c r="NDN235" s="43"/>
      <c r="NDO235" s="43"/>
      <c r="NDP235" s="43"/>
      <c r="NDQ235" s="43"/>
      <c r="NDR235" s="43"/>
      <c r="NDS235" s="43"/>
      <c r="NDT235" s="43"/>
      <c r="NDU235" s="43"/>
      <c r="NDV235" s="43"/>
      <c r="NDW235" s="43"/>
      <c r="NDX235" s="43"/>
      <c r="NDY235" s="43"/>
      <c r="NDZ235" s="43"/>
      <c r="NEA235" s="43"/>
      <c r="NEB235" s="43"/>
      <c r="NEC235" s="43"/>
      <c r="NED235" s="43"/>
      <c r="NEE235" s="43"/>
      <c r="NEF235" s="43"/>
      <c r="NEG235" s="43"/>
      <c r="NEH235" s="43"/>
      <c r="NEI235" s="43"/>
      <c r="NEJ235" s="43"/>
      <c r="NEK235" s="43"/>
      <c r="NEL235" s="43"/>
      <c r="NEM235" s="43"/>
      <c r="NEN235" s="43"/>
      <c r="NEO235" s="43"/>
      <c r="NEP235" s="43"/>
      <c r="NEQ235" s="43"/>
      <c r="NER235" s="43"/>
      <c r="NES235" s="43"/>
      <c r="NET235" s="43"/>
      <c r="NEU235" s="43"/>
      <c r="NEV235" s="43"/>
      <c r="NEW235" s="43"/>
      <c r="NEX235" s="43"/>
      <c r="NEY235" s="43"/>
      <c r="NEZ235" s="43"/>
      <c r="NFA235" s="43"/>
      <c r="NFB235" s="43"/>
      <c r="NFC235" s="43"/>
      <c r="NFD235" s="43"/>
      <c r="NFE235" s="43"/>
      <c r="NFF235" s="43"/>
      <c r="NFG235" s="43"/>
      <c r="NFH235" s="43"/>
      <c r="NFI235" s="43"/>
      <c r="NFJ235" s="43"/>
      <c r="NFK235" s="43"/>
      <c r="NFL235" s="43"/>
      <c r="NFM235" s="43"/>
      <c r="NFN235" s="43"/>
      <c r="NFO235" s="43"/>
      <c r="NFP235" s="43"/>
      <c r="NFQ235" s="43"/>
      <c r="NFR235" s="43"/>
      <c r="NFS235" s="43"/>
      <c r="NFT235" s="43"/>
      <c r="NFU235" s="43"/>
      <c r="NFV235" s="43"/>
      <c r="NFW235" s="43"/>
      <c r="NFX235" s="43"/>
      <c r="NFY235" s="43"/>
      <c r="NFZ235" s="43"/>
      <c r="NGA235" s="43"/>
      <c r="NGB235" s="43"/>
      <c r="NGC235" s="43"/>
      <c r="NGD235" s="43"/>
      <c r="NGE235" s="43"/>
      <c r="NGF235" s="43"/>
      <c r="NGG235" s="43"/>
      <c r="NGH235" s="43"/>
      <c r="NGI235" s="43"/>
      <c r="NGJ235" s="43"/>
      <c r="NGK235" s="43"/>
      <c r="NGL235" s="43"/>
      <c r="NGM235" s="43"/>
      <c r="NGN235" s="43"/>
      <c r="NGO235" s="43"/>
      <c r="NGP235" s="43"/>
      <c r="NGQ235" s="43"/>
      <c r="NGR235" s="43"/>
      <c r="NGS235" s="43"/>
      <c r="NGT235" s="43"/>
      <c r="NGU235" s="43"/>
      <c r="NGV235" s="43"/>
      <c r="NGW235" s="43"/>
      <c r="NGX235" s="43"/>
      <c r="NGY235" s="43"/>
      <c r="NGZ235" s="43"/>
      <c r="NHA235" s="43"/>
      <c r="NHB235" s="43"/>
      <c r="NHC235" s="43"/>
      <c r="NHD235" s="43"/>
      <c r="NHE235" s="43"/>
      <c r="NHF235" s="43"/>
      <c r="NHG235" s="43"/>
      <c r="NHH235" s="43"/>
      <c r="NHI235" s="43"/>
      <c r="NHJ235" s="43"/>
      <c r="NHK235" s="43"/>
      <c r="NHL235" s="43"/>
      <c r="NHM235" s="43"/>
      <c r="NHN235" s="43"/>
      <c r="NHO235" s="43"/>
      <c r="NHP235" s="43"/>
      <c r="NHQ235" s="43"/>
      <c r="NHR235" s="43"/>
      <c r="NHS235" s="43"/>
      <c r="NHT235" s="43"/>
      <c r="NHU235" s="43"/>
      <c r="NHV235" s="43"/>
      <c r="NHW235" s="43"/>
      <c r="NHX235" s="43"/>
      <c r="NHY235" s="43"/>
      <c r="NHZ235" s="43"/>
      <c r="NIA235" s="43"/>
      <c r="NIB235" s="43"/>
      <c r="NIC235" s="43"/>
      <c r="NID235" s="43"/>
      <c r="NIE235" s="43"/>
      <c r="NIF235" s="43"/>
      <c r="NIG235" s="43"/>
      <c r="NIH235" s="43"/>
      <c r="NII235" s="43"/>
      <c r="NIJ235" s="43"/>
      <c r="NIK235" s="43"/>
      <c r="NIL235" s="43"/>
      <c r="NIM235" s="43"/>
      <c r="NIN235" s="43"/>
      <c r="NIO235" s="43"/>
      <c r="NIP235" s="43"/>
      <c r="NIQ235" s="43"/>
      <c r="NIR235" s="43"/>
      <c r="NIS235" s="43"/>
      <c r="NIT235" s="43"/>
      <c r="NIU235" s="43"/>
      <c r="NIV235" s="43"/>
      <c r="NIW235" s="43"/>
      <c r="NIX235" s="43"/>
      <c r="NIY235" s="43"/>
      <c r="NIZ235" s="43"/>
      <c r="NJA235" s="43"/>
      <c r="NJB235" s="43"/>
      <c r="NJC235" s="43"/>
      <c r="NJD235" s="43"/>
      <c r="NJE235" s="43"/>
      <c r="NJF235" s="43"/>
      <c r="NJG235" s="43"/>
      <c r="NJH235" s="43"/>
      <c r="NJI235" s="43"/>
      <c r="NJJ235" s="43"/>
      <c r="NJK235" s="43"/>
      <c r="NJL235" s="43"/>
      <c r="NJM235" s="43"/>
      <c r="NJN235" s="43"/>
      <c r="NJO235" s="43"/>
      <c r="NJP235" s="43"/>
      <c r="NJQ235" s="43"/>
      <c r="NJR235" s="43"/>
      <c r="NJS235" s="43"/>
      <c r="NJT235" s="43"/>
      <c r="NJU235" s="43"/>
      <c r="NJV235" s="43"/>
      <c r="NJW235" s="43"/>
      <c r="NJX235" s="43"/>
      <c r="NJY235" s="43"/>
      <c r="NJZ235" s="43"/>
      <c r="NKA235" s="43"/>
      <c r="NKB235" s="43"/>
      <c r="NKC235" s="43"/>
      <c r="NKD235" s="43"/>
      <c r="NKE235" s="43"/>
      <c r="NKF235" s="43"/>
      <c r="NKG235" s="43"/>
      <c r="NKH235" s="43"/>
      <c r="NKI235" s="43"/>
      <c r="NKJ235" s="43"/>
      <c r="NKK235" s="43"/>
      <c r="NKL235" s="43"/>
      <c r="NKM235" s="43"/>
      <c r="NKN235" s="43"/>
      <c r="NKO235" s="43"/>
      <c r="NKP235" s="43"/>
      <c r="NKQ235" s="43"/>
      <c r="NKR235" s="43"/>
      <c r="NKS235" s="43"/>
      <c r="NKT235" s="43"/>
      <c r="NKU235" s="43"/>
      <c r="NKV235" s="43"/>
      <c r="NKW235" s="43"/>
      <c r="NKX235" s="43"/>
      <c r="NKY235" s="43"/>
      <c r="NKZ235" s="43"/>
      <c r="NLA235" s="43"/>
      <c r="NLB235" s="43"/>
      <c r="NLC235" s="43"/>
      <c r="NLD235" s="43"/>
      <c r="NLE235" s="43"/>
      <c r="NLF235" s="43"/>
      <c r="NLG235" s="43"/>
      <c r="NLH235" s="43"/>
      <c r="NLI235" s="43"/>
      <c r="NLJ235" s="43"/>
      <c r="NLK235" s="43"/>
      <c r="NLL235" s="43"/>
      <c r="NLM235" s="43"/>
      <c r="NLN235" s="43"/>
      <c r="NLO235" s="43"/>
      <c r="NLP235" s="43"/>
      <c r="NLQ235" s="43"/>
      <c r="NLR235" s="43"/>
      <c r="NLS235" s="43"/>
      <c r="NLT235" s="43"/>
      <c r="NLU235" s="43"/>
      <c r="NLV235" s="43"/>
      <c r="NLW235" s="43"/>
      <c r="NLX235" s="43"/>
      <c r="NLY235" s="43"/>
      <c r="NLZ235" s="43"/>
      <c r="NMA235" s="43"/>
      <c r="NMB235" s="43"/>
      <c r="NMC235" s="43"/>
      <c r="NMD235" s="43"/>
      <c r="NME235" s="43"/>
      <c r="NMF235" s="43"/>
      <c r="NMG235" s="43"/>
      <c r="NMH235" s="43"/>
      <c r="NMI235" s="43"/>
      <c r="NMJ235" s="43"/>
      <c r="NMK235" s="43"/>
      <c r="NML235" s="43"/>
      <c r="NMM235" s="43"/>
      <c r="NMN235" s="43"/>
      <c r="NMO235" s="43"/>
      <c r="NMP235" s="43"/>
      <c r="NMQ235" s="43"/>
      <c r="NMR235" s="43"/>
      <c r="NMS235" s="43"/>
      <c r="NMT235" s="43"/>
      <c r="NMU235" s="43"/>
      <c r="NMV235" s="43"/>
      <c r="NMW235" s="43"/>
      <c r="NMX235" s="43"/>
      <c r="NMY235" s="43"/>
      <c r="NMZ235" s="43"/>
      <c r="NNA235" s="43"/>
      <c r="NNB235" s="43"/>
      <c r="NNC235" s="43"/>
      <c r="NND235" s="43"/>
      <c r="NNE235" s="43"/>
      <c r="NNF235" s="43"/>
      <c r="NNG235" s="43"/>
      <c r="NNH235" s="43"/>
      <c r="NNI235" s="43"/>
      <c r="NNJ235" s="43"/>
      <c r="NNK235" s="43"/>
      <c r="NNL235" s="43"/>
      <c r="NNM235" s="43"/>
      <c r="NNN235" s="43"/>
      <c r="NNO235" s="43"/>
      <c r="NNP235" s="43"/>
      <c r="NNQ235" s="43"/>
      <c r="NNR235" s="43"/>
      <c r="NNS235" s="43"/>
      <c r="NNT235" s="43"/>
      <c r="NNU235" s="43"/>
      <c r="NNV235" s="43"/>
      <c r="NNW235" s="43"/>
      <c r="NNX235" s="43"/>
      <c r="NNY235" s="43"/>
      <c r="NNZ235" s="43"/>
      <c r="NOA235" s="43"/>
      <c r="NOB235" s="43"/>
      <c r="NOC235" s="43"/>
      <c r="NOD235" s="43"/>
      <c r="NOE235" s="43"/>
      <c r="NOF235" s="43"/>
      <c r="NOG235" s="43"/>
      <c r="NOH235" s="43"/>
      <c r="NOI235" s="43"/>
      <c r="NOJ235" s="43"/>
      <c r="NOK235" s="43"/>
      <c r="NOL235" s="43"/>
      <c r="NOM235" s="43"/>
      <c r="NON235" s="43"/>
      <c r="NOO235" s="43"/>
      <c r="NOP235" s="43"/>
      <c r="NOQ235" s="43"/>
      <c r="NOR235" s="43"/>
      <c r="NOS235" s="43"/>
      <c r="NOT235" s="43"/>
      <c r="NOU235" s="43"/>
      <c r="NOV235" s="43"/>
      <c r="NOW235" s="43"/>
      <c r="NOX235" s="43"/>
      <c r="NOY235" s="43"/>
      <c r="NOZ235" s="43"/>
      <c r="NPA235" s="43"/>
      <c r="NPB235" s="43"/>
      <c r="NPC235" s="43"/>
      <c r="NPD235" s="43"/>
      <c r="NPE235" s="43"/>
      <c r="NPF235" s="43"/>
      <c r="NPG235" s="43"/>
      <c r="NPH235" s="43"/>
      <c r="NPI235" s="43"/>
      <c r="NPJ235" s="43"/>
      <c r="NPK235" s="43"/>
      <c r="NPL235" s="43"/>
      <c r="NPM235" s="43"/>
      <c r="NPN235" s="43"/>
      <c r="NPO235" s="43"/>
      <c r="NPP235" s="43"/>
      <c r="NPQ235" s="43"/>
      <c r="NPR235" s="43"/>
      <c r="NPS235" s="43"/>
      <c r="NPT235" s="43"/>
      <c r="NPU235" s="43"/>
      <c r="NPV235" s="43"/>
      <c r="NPW235" s="43"/>
      <c r="NPX235" s="43"/>
      <c r="NPY235" s="43"/>
      <c r="NPZ235" s="43"/>
      <c r="NQA235" s="43"/>
      <c r="NQB235" s="43"/>
      <c r="NQC235" s="43"/>
      <c r="NQD235" s="43"/>
      <c r="NQE235" s="43"/>
      <c r="NQF235" s="43"/>
      <c r="NQG235" s="43"/>
      <c r="NQH235" s="43"/>
      <c r="NQI235" s="43"/>
      <c r="NQJ235" s="43"/>
      <c r="NQK235" s="43"/>
      <c r="NQL235" s="43"/>
      <c r="NQM235" s="43"/>
      <c r="NQN235" s="43"/>
      <c r="NQO235" s="43"/>
      <c r="NQP235" s="43"/>
      <c r="NQQ235" s="43"/>
      <c r="NQR235" s="43"/>
      <c r="NQS235" s="43"/>
      <c r="NQT235" s="43"/>
      <c r="NQU235" s="43"/>
      <c r="NQV235" s="43"/>
      <c r="NQW235" s="43"/>
      <c r="NQX235" s="43"/>
      <c r="NQY235" s="43"/>
      <c r="NQZ235" s="43"/>
      <c r="NRA235" s="43"/>
      <c r="NRB235" s="43"/>
      <c r="NRC235" s="43"/>
      <c r="NRD235" s="43"/>
      <c r="NRE235" s="43"/>
      <c r="NRF235" s="43"/>
      <c r="NRG235" s="43"/>
      <c r="NRH235" s="43"/>
      <c r="NRI235" s="43"/>
      <c r="NRJ235" s="43"/>
      <c r="NRK235" s="43"/>
      <c r="NRL235" s="43"/>
      <c r="NRM235" s="43"/>
      <c r="NRN235" s="43"/>
      <c r="NRO235" s="43"/>
      <c r="NRP235" s="43"/>
      <c r="NRQ235" s="43"/>
      <c r="NRR235" s="43"/>
      <c r="NRS235" s="43"/>
      <c r="NRT235" s="43"/>
      <c r="NRU235" s="43"/>
      <c r="NRV235" s="43"/>
      <c r="NRW235" s="43"/>
      <c r="NRX235" s="43"/>
      <c r="NRY235" s="43"/>
      <c r="NRZ235" s="43"/>
      <c r="NSA235" s="43"/>
      <c r="NSB235" s="43"/>
      <c r="NSC235" s="43"/>
      <c r="NSD235" s="43"/>
      <c r="NSE235" s="43"/>
      <c r="NSF235" s="43"/>
      <c r="NSG235" s="43"/>
      <c r="NSH235" s="43"/>
      <c r="NSI235" s="43"/>
      <c r="NSJ235" s="43"/>
      <c r="NSK235" s="43"/>
      <c r="NSL235" s="43"/>
      <c r="NSM235" s="43"/>
      <c r="NSN235" s="43"/>
      <c r="NSO235" s="43"/>
      <c r="NSP235" s="43"/>
      <c r="NSQ235" s="43"/>
      <c r="NSR235" s="43"/>
      <c r="NSS235" s="43"/>
      <c r="NST235" s="43"/>
      <c r="NSU235" s="43"/>
      <c r="NSV235" s="43"/>
      <c r="NSW235" s="43"/>
      <c r="NSX235" s="43"/>
      <c r="NSY235" s="43"/>
      <c r="NSZ235" s="43"/>
      <c r="NTA235" s="43"/>
      <c r="NTB235" s="43"/>
      <c r="NTC235" s="43"/>
      <c r="NTD235" s="43"/>
      <c r="NTE235" s="43"/>
      <c r="NTF235" s="43"/>
      <c r="NTG235" s="43"/>
      <c r="NTH235" s="43"/>
      <c r="NTI235" s="43"/>
      <c r="NTJ235" s="43"/>
      <c r="NTK235" s="43"/>
      <c r="NTL235" s="43"/>
      <c r="NTM235" s="43"/>
      <c r="NTN235" s="43"/>
      <c r="NTO235" s="43"/>
      <c r="NTP235" s="43"/>
      <c r="NTQ235" s="43"/>
      <c r="NTR235" s="43"/>
      <c r="NTS235" s="43"/>
      <c r="NTT235" s="43"/>
      <c r="NTU235" s="43"/>
      <c r="NTV235" s="43"/>
      <c r="NTW235" s="43"/>
      <c r="NTX235" s="43"/>
      <c r="NTY235" s="43"/>
      <c r="NTZ235" s="43"/>
      <c r="NUA235" s="43"/>
      <c r="NUB235" s="43"/>
      <c r="NUC235" s="43"/>
      <c r="NUD235" s="43"/>
      <c r="NUE235" s="43"/>
      <c r="NUF235" s="43"/>
      <c r="NUG235" s="43"/>
      <c r="NUH235" s="43"/>
      <c r="NUI235" s="43"/>
      <c r="NUJ235" s="43"/>
      <c r="NUK235" s="43"/>
      <c r="NUL235" s="43"/>
      <c r="NUM235" s="43"/>
      <c r="NUN235" s="43"/>
      <c r="NUO235" s="43"/>
      <c r="NUP235" s="43"/>
      <c r="NUQ235" s="43"/>
      <c r="NUR235" s="43"/>
      <c r="NUS235" s="43"/>
      <c r="NUT235" s="43"/>
      <c r="NUU235" s="43"/>
      <c r="NUV235" s="43"/>
      <c r="NUW235" s="43"/>
      <c r="NUX235" s="43"/>
      <c r="NUY235" s="43"/>
      <c r="NUZ235" s="43"/>
      <c r="NVA235" s="43"/>
      <c r="NVB235" s="43"/>
      <c r="NVC235" s="43"/>
      <c r="NVD235" s="43"/>
      <c r="NVE235" s="43"/>
      <c r="NVF235" s="43"/>
      <c r="NVG235" s="43"/>
      <c r="NVH235" s="43"/>
      <c r="NVI235" s="43"/>
      <c r="NVJ235" s="43"/>
      <c r="NVK235" s="43"/>
      <c r="NVL235" s="43"/>
      <c r="NVM235" s="43"/>
      <c r="NVN235" s="43"/>
      <c r="NVO235" s="43"/>
      <c r="NVP235" s="43"/>
      <c r="NVQ235" s="43"/>
      <c r="NVR235" s="43"/>
      <c r="NVS235" s="43"/>
      <c r="NVT235" s="43"/>
      <c r="NVU235" s="43"/>
      <c r="NVV235" s="43"/>
      <c r="NVW235" s="43"/>
      <c r="NVX235" s="43"/>
      <c r="NVY235" s="43"/>
      <c r="NVZ235" s="43"/>
      <c r="NWA235" s="43"/>
      <c r="NWB235" s="43"/>
      <c r="NWC235" s="43"/>
      <c r="NWD235" s="43"/>
      <c r="NWE235" s="43"/>
      <c r="NWF235" s="43"/>
      <c r="NWG235" s="43"/>
      <c r="NWH235" s="43"/>
      <c r="NWI235" s="43"/>
      <c r="NWJ235" s="43"/>
      <c r="NWK235" s="43"/>
      <c r="NWL235" s="43"/>
      <c r="NWM235" s="43"/>
      <c r="NWN235" s="43"/>
      <c r="NWO235" s="43"/>
      <c r="NWP235" s="43"/>
      <c r="NWQ235" s="43"/>
      <c r="NWR235" s="43"/>
      <c r="NWS235" s="43"/>
      <c r="NWT235" s="43"/>
      <c r="NWU235" s="43"/>
      <c r="NWV235" s="43"/>
      <c r="NWW235" s="43"/>
      <c r="NWX235" s="43"/>
      <c r="NWY235" s="43"/>
      <c r="NWZ235" s="43"/>
      <c r="NXA235" s="43"/>
      <c r="NXB235" s="43"/>
      <c r="NXC235" s="43"/>
      <c r="NXD235" s="43"/>
      <c r="NXE235" s="43"/>
      <c r="NXF235" s="43"/>
      <c r="NXG235" s="43"/>
      <c r="NXH235" s="43"/>
      <c r="NXI235" s="43"/>
      <c r="NXJ235" s="43"/>
      <c r="NXK235" s="43"/>
      <c r="NXL235" s="43"/>
      <c r="NXM235" s="43"/>
      <c r="NXN235" s="43"/>
      <c r="NXO235" s="43"/>
      <c r="NXP235" s="43"/>
      <c r="NXQ235" s="43"/>
      <c r="NXR235" s="43"/>
      <c r="NXS235" s="43"/>
      <c r="NXT235" s="43"/>
      <c r="NXU235" s="43"/>
      <c r="NXV235" s="43"/>
      <c r="NXW235" s="43"/>
      <c r="NXX235" s="43"/>
      <c r="NXY235" s="43"/>
      <c r="NXZ235" s="43"/>
      <c r="NYA235" s="43"/>
      <c r="NYB235" s="43"/>
      <c r="NYC235" s="43"/>
      <c r="NYD235" s="43"/>
      <c r="NYE235" s="43"/>
      <c r="NYF235" s="43"/>
      <c r="NYG235" s="43"/>
      <c r="NYH235" s="43"/>
      <c r="NYI235" s="43"/>
      <c r="NYJ235" s="43"/>
      <c r="NYK235" s="43"/>
      <c r="NYL235" s="43"/>
      <c r="NYM235" s="43"/>
      <c r="NYN235" s="43"/>
      <c r="NYO235" s="43"/>
      <c r="NYP235" s="43"/>
      <c r="NYQ235" s="43"/>
      <c r="NYR235" s="43"/>
      <c r="NYS235" s="43"/>
      <c r="NYT235" s="43"/>
      <c r="NYU235" s="43"/>
      <c r="NYV235" s="43"/>
      <c r="NYW235" s="43"/>
      <c r="NYX235" s="43"/>
      <c r="NYY235" s="43"/>
      <c r="NYZ235" s="43"/>
      <c r="NZA235" s="43"/>
      <c r="NZB235" s="43"/>
      <c r="NZC235" s="43"/>
      <c r="NZD235" s="43"/>
      <c r="NZE235" s="43"/>
      <c r="NZF235" s="43"/>
      <c r="NZG235" s="43"/>
      <c r="NZH235" s="43"/>
      <c r="NZI235" s="43"/>
      <c r="NZJ235" s="43"/>
      <c r="NZK235" s="43"/>
      <c r="NZL235" s="43"/>
      <c r="NZM235" s="43"/>
      <c r="NZN235" s="43"/>
      <c r="NZO235" s="43"/>
      <c r="NZP235" s="43"/>
      <c r="NZQ235" s="43"/>
      <c r="NZR235" s="43"/>
      <c r="NZS235" s="43"/>
      <c r="NZT235" s="43"/>
      <c r="NZU235" s="43"/>
      <c r="NZV235" s="43"/>
      <c r="NZW235" s="43"/>
      <c r="NZX235" s="43"/>
      <c r="NZY235" s="43"/>
      <c r="NZZ235" s="43"/>
      <c r="OAA235" s="43"/>
      <c r="OAB235" s="43"/>
      <c r="OAC235" s="43"/>
      <c r="OAD235" s="43"/>
      <c r="OAE235" s="43"/>
      <c r="OAF235" s="43"/>
      <c r="OAG235" s="43"/>
      <c r="OAH235" s="43"/>
      <c r="OAI235" s="43"/>
      <c r="OAJ235" s="43"/>
      <c r="OAK235" s="43"/>
      <c r="OAL235" s="43"/>
      <c r="OAM235" s="43"/>
      <c r="OAN235" s="43"/>
      <c r="OAO235" s="43"/>
      <c r="OAP235" s="43"/>
      <c r="OAQ235" s="43"/>
      <c r="OAR235" s="43"/>
      <c r="OAS235" s="43"/>
      <c r="OAT235" s="43"/>
      <c r="OAU235" s="43"/>
      <c r="OAV235" s="43"/>
      <c r="OAW235" s="43"/>
      <c r="OAX235" s="43"/>
      <c r="OAY235" s="43"/>
      <c r="OAZ235" s="43"/>
      <c r="OBA235" s="43"/>
      <c r="OBB235" s="43"/>
      <c r="OBC235" s="43"/>
      <c r="OBD235" s="43"/>
      <c r="OBE235" s="43"/>
      <c r="OBF235" s="43"/>
      <c r="OBG235" s="43"/>
      <c r="OBH235" s="43"/>
      <c r="OBI235" s="43"/>
      <c r="OBJ235" s="43"/>
      <c r="OBK235" s="43"/>
      <c r="OBL235" s="43"/>
      <c r="OBM235" s="43"/>
      <c r="OBN235" s="43"/>
      <c r="OBO235" s="43"/>
      <c r="OBP235" s="43"/>
      <c r="OBQ235" s="43"/>
      <c r="OBR235" s="43"/>
      <c r="OBS235" s="43"/>
      <c r="OBT235" s="43"/>
      <c r="OBU235" s="43"/>
      <c r="OBV235" s="43"/>
      <c r="OBW235" s="43"/>
      <c r="OBX235" s="43"/>
      <c r="OBY235" s="43"/>
      <c r="OBZ235" s="43"/>
      <c r="OCA235" s="43"/>
      <c r="OCB235" s="43"/>
      <c r="OCC235" s="43"/>
      <c r="OCD235" s="43"/>
      <c r="OCE235" s="43"/>
      <c r="OCF235" s="43"/>
      <c r="OCG235" s="43"/>
      <c r="OCH235" s="43"/>
      <c r="OCI235" s="43"/>
      <c r="OCJ235" s="43"/>
      <c r="OCK235" s="43"/>
      <c r="OCL235" s="43"/>
      <c r="OCM235" s="43"/>
      <c r="OCN235" s="43"/>
      <c r="OCO235" s="43"/>
      <c r="OCP235" s="43"/>
      <c r="OCQ235" s="43"/>
      <c r="OCR235" s="43"/>
      <c r="OCS235" s="43"/>
      <c r="OCT235" s="43"/>
      <c r="OCU235" s="43"/>
      <c r="OCV235" s="43"/>
      <c r="OCW235" s="43"/>
      <c r="OCX235" s="43"/>
      <c r="OCY235" s="43"/>
      <c r="OCZ235" s="43"/>
      <c r="ODA235" s="43"/>
      <c r="ODB235" s="43"/>
      <c r="ODC235" s="43"/>
      <c r="ODD235" s="43"/>
      <c r="ODE235" s="43"/>
      <c r="ODF235" s="43"/>
      <c r="ODG235" s="43"/>
      <c r="ODH235" s="43"/>
      <c r="ODI235" s="43"/>
      <c r="ODJ235" s="43"/>
      <c r="ODK235" s="43"/>
      <c r="ODL235" s="43"/>
      <c r="ODM235" s="43"/>
      <c r="ODN235" s="43"/>
      <c r="ODO235" s="43"/>
      <c r="ODP235" s="43"/>
      <c r="ODQ235" s="43"/>
      <c r="ODR235" s="43"/>
      <c r="ODS235" s="43"/>
      <c r="ODT235" s="43"/>
      <c r="ODU235" s="43"/>
      <c r="ODV235" s="43"/>
      <c r="ODW235" s="43"/>
      <c r="ODX235" s="43"/>
      <c r="ODY235" s="43"/>
      <c r="ODZ235" s="43"/>
      <c r="OEA235" s="43"/>
      <c r="OEB235" s="43"/>
      <c r="OEC235" s="43"/>
      <c r="OED235" s="43"/>
      <c r="OEE235" s="43"/>
      <c r="OEF235" s="43"/>
      <c r="OEG235" s="43"/>
      <c r="OEH235" s="43"/>
      <c r="OEI235" s="43"/>
      <c r="OEJ235" s="43"/>
      <c r="OEK235" s="43"/>
      <c r="OEL235" s="43"/>
      <c r="OEM235" s="43"/>
      <c r="OEN235" s="43"/>
      <c r="OEO235" s="43"/>
      <c r="OEP235" s="43"/>
      <c r="OEQ235" s="43"/>
      <c r="OER235" s="43"/>
      <c r="OES235" s="43"/>
      <c r="OET235" s="43"/>
      <c r="OEU235" s="43"/>
      <c r="OEV235" s="43"/>
      <c r="OEW235" s="43"/>
      <c r="OEX235" s="43"/>
      <c r="OEY235" s="43"/>
      <c r="OEZ235" s="43"/>
      <c r="OFA235" s="43"/>
      <c r="OFB235" s="43"/>
      <c r="OFC235" s="43"/>
      <c r="OFD235" s="43"/>
      <c r="OFE235" s="43"/>
      <c r="OFF235" s="43"/>
      <c r="OFG235" s="43"/>
      <c r="OFH235" s="43"/>
      <c r="OFI235" s="43"/>
      <c r="OFJ235" s="43"/>
      <c r="OFK235" s="43"/>
      <c r="OFL235" s="43"/>
      <c r="OFM235" s="43"/>
      <c r="OFN235" s="43"/>
      <c r="OFO235" s="43"/>
      <c r="OFP235" s="43"/>
      <c r="OFQ235" s="43"/>
      <c r="OFR235" s="43"/>
      <c r="OFS235" s="43"/>
      <c r="OFT235" s="43"/>
      <c r="OFU235" s="43"/>
      <c r="OFV235" s="43"/>
      <c r="OFW235" s="43"/>
      <c r="OFX235" s="43"/>
      <c r="OFY235" s="43"/>
      <c r="OFZ235" s="43"/>
      <c r="OGA235" s="43"/>
      <c r="OGB235" s="43"/>
      <c r="OGC235" s="43"/>
      <c r="OGD235" s="43"/>
      <c r="OGE235" s="43"/>
      <c r="OGF235" s="43"/>
      <c r="OGG235" s="43"/>
      <c r="OGH235" s="43"/>
      <c r="OGI235" s="43"/>
      <c r="OGJ235" s="43"/>
      <c r="OGK235" s="43"/>
      <c r="OGL235" s="43"/>
      <c r="OGM235" s="43"/>
      <c r="OGN235" s="43"/>
      <c r="OGO235" s="43"/>
      <c r="OGP235" s="43"/>
      <c r="OGQ235" s="43"/>
      <c r="OGR235" s="43"/>
      <c r="OGS235" s="43"/>
      <c r="OGT235" s="43"/>
      <c r="OGU235" s="43"/>
      <c r="OGV235" s="43"/>
      <c r="OGW235" s="43"/>
      <c r="OGX235" s="43"/>
      <c r="OGY235" s="43"/>
      <c r="OGZ235" s="43"/>
      <c r="OHA235" s="43"/>
      <c r="OHB235" s="43"/>
      <c r="OHC235" s="43"/>
      <c r="OHD235" s="43"/>
      <c r="OHE235" s="43"/>
      <c r="OHF235" s="43"/>
      <c r="OHG235" s="43"/>
      <c r="OHH235" s="43"/>
      <c r="OHI235" s="43"/>
      <c r="OHJ235" s="43"/>
      <c r="OHK235" s="43"/>
      <c r="OHL235" s="43"/>
      <c r="OHM235" s="43"/>
      <c r="OHN235" s="43"/>
      <c r="OHO235" s="43"/>
      <c r="OHP235" s="43"/>
      <c r="OHQ235" s="43"/>
      <c r="OHR235" s="43"/>
      <c r="OHS235" s="43"/>
      <c r="OHT235" s="43"/>
      <c r="OHU235" s="43"/>
      <c r="OHV235" s="43"/>
      <c r="OHW235" s="43"/>
      <c r="OHX235" s="43"/>
      <c r="OHY235" s="43"/>
      <c r="OHZ235" s="43"/>
      <c r="OIA235" s="43"/>
      <c r="OIB235" s="43"/>
      <c r="OIC235" s="43"/>
      <c r="OID235" s="43"/>
      <c r="OIE235" s="43"/>
      <c r="OIF235" s="43"/>
      <c r="OIG235" s="43"/>
      <c r="OIH235" s="43"/>
      <c r="OII235" s="43"/>
      <c r="OIJ235" s="43"/>
      <c r="OIK235" s="43"/>
      <c r="OIL235" s="43"/>
      <c r="OIM235" s="43"/>
      <c r="OIN235" s="43"/>
      <c r="OIO235" s="43"/>
      <c r="OIP235" s="43"/>
      <c r="OIQ235" s="43"/>
      <c r="OIR235" s="43"/>
      <c r="OIS235" s="43"/>
      <c r="OIT235" s="43"/>
      <c r="OIU235" s="43"/>
      <c r="OIV235" s="43"/>
      <c r="OIW235" s="43"/>
      <c r="OIX235" s="43"/>
      <c r="OIY235" s="43"/>
      <c r="OIZ235" s="43"/>
      <c r="OJA235" s="43"/>
      <c r="OJB235" s="43"/>
      <c r="OJC235" s="43"/>
      <c r="OJD235" s="43"/>
      <c r="OJE235" s="43"/>
      <c r="OJF235" s="43"/>
      <c r="OJG235" s="43"/>
      <c r="OJH235" s="43"/>
      <c r="OJI235" s="43"/>
      <c r="OJJ235" s="43"/>
      <c r="OJK235" s="43"/>
      <c r="OJL235" s="43"/>
      <c r="OJM235" s="43"/>
      <c r="OJN235" s="43"/>
      <c r="OJO235" s="43"/>
      <c r="OJP235" s="43"/>
      <c r="OJQ235" s="43"/>
      <c r="OJR235" s="43"/>
      <c r="OJS235" s="43"/>
      <c r="OJT235" s="43"/>
      <c r="OJU235" s="43"/>
      <c r="OJV235" s="43"/>
      <c r="OJW235" s="43"/>
      <c r="OJX235" s="43"/>
      <c r="OJY235" s="43"/>
      <c r="OJZ235" s="43"/>
      <c r="OKA235" s="43"/>
      <c r="OKB235" s="43"/>
      <c r="OKC235" s="43"/>
      <c r="OKD235" s="43"/>
      <c r="OKE235" s="43"/>
      <c r="OKF235" s="43"/>
      <c r="OKG235" s="43"/>
      <c r="OKH235" s="43"/>
      <c r="OKI235" s="43"/>
      <c r="OKJ235" s="43"/>
      <c r="OKK235" s="43"/>
      <c r="OKL235" s="43"/>
      <c r="OKM235" s="43"/>
      <c r="OKN235" s="43"/>
      <c r="OKO235" s="43"/>
      <c r="OKP235" s="43"/>
      <c r="OKQ235" s="43"/>
      <c r="OKR235" s="43"/>
      <c r="OKS235" s="43"/>
      <c r="OKT235" s="43"/>
      <c r="OKU235" s="43"/>
      <c r="OKV235" s="43"/>
      <c r="OKW235" s="43"/>
      <c r="OKX235" s="43"/>
      <c r="OKY235" s="43"/>
      <c r="OKZ235" s="43"/>
      <c r="OLA235" s="43"/>
      <c r="OLB235" s="43"/>
      <c r="OLC235" s="43"/>
      <c r="OLD235" s="43"/>
      <c r="OLE235" s="43"/>
      <c r="OLF235" s="43"/>
      <c r="OLG235" s="43"/>
      <c r="OLH235" s="43"/>
      <c r="OLI235" s="43"/>
      <c r="OLJ235" s="43"/>
      <c r="OLK235" s="43"/>
      <c r="OLL235" s="43"/>
      <c r="OLM235" s="43"/>
      <c r="OLN235" s="43"/>
      <c r="OLO235" s="43"/>
      <c r="OLP235" s="43"/>
      <c r="OLQ235" s="43"/>
      <c r="OLR235" s="43"/>
      <c r="OLS235" s="43"/>
      <c r="OLT235" s="43"/>
      <c r="OLU235" s="43"/>
      <c r="OLV235" s="43"/>
      <c r="OLW235" s="43"/>
      <c r="OLX235" s="43"/>
      <c r="OLY235" s="43"/>
      <c r="OLZ235" s="43"/>
      <c r="OMA235" s="43"/>
      <c r="OMB235" s="43"/>
      <c r="OMC235" s="43"/>
      <c r="OMD235" s="43"/>
      <c r="OME235" s="43"/>
      <c r="OMF235" s="43"/>
      <c r="OMG235" s="43"/>
      <c r="OMH235" s="43"/>
      <c r="OMI235" s="43"/>
      <c r="OMJ235" s="43"/>
      <c r="OMK235" s="43"/>
      <c r="OML235" s="43"/>
      <c r="OMM235" s="43"/>
      <c r="OMN235" s="43"/>
      <c r="OMO235" s="43"/>
      <c r="OMP235" s="43"/>
      <c r="OMQ235" s="43"/>
      <c r="OMR235" s="43"/>
      <c r="OMS235" s="43"/>
      <c r="OMT235" s="43"/>
      <c r="OMU235" s="43"/>
      <c r="OMV235" s="43"/>
      <c r="OMW235" s="43"/>
      <c r="OMX235" s="43"/>
      <c r="OMY235" s="43"/>
      <c r="OMZ235" s="43"/>
      <c r="ONA235" s="43"/>
      <c r="ONB235" s="43"/>
      <c r="ONC235" s="43"/>
      <c r="OND235" s="43"/>
      <c r="ONE235" s="43"/>
      <c r="ONF235" s="43"/>
      <c r="ONG235" s="43"/>
      <c r="ONH235" s="43"/>
      <c r="ONI235" s="43"/>
      <c r="ONJ235" s="43"/>
      <c r="ONK235" s="43"/>
      <c r="ONL235" s="43"/>
      <c r="ONM235" s="43"/>
      <c r="ONN235" s="43"/>
      <c r="ONO235" s="43"/>
      <c r="ONP235" s="43"/>
      <c r="ONQ235" s="43"/>
      <c r="ONR235" s="43"/>
      <c r="ONS235" s="43"/>
      <c r="ONT235" s="43"/>
      <c r="ONU235" s="43"/>
      <c r="ONV235" s="43"/>
      <c r="ONW235" s="43"/>
      <c r="ONX235" s="43"/>
      <c r="ONY235" s="43"/>
      <c r="ONZ235" s="43"/>
      <c r="OOA235" s="43"/>
      <c r="OOB235" s="43"/>
      <c r="OOC235" s="43"/>
      <c r="OOD235" s="43"/>
      <c r="OOE235" s="43"/>
      <c r="OOF235" s="43"/>
      <c r="OOG235" s="43"/>
      <c r="OOH235" s="43"/>
      <c r="OOI235" s="43"/>
      <c r="OOJ235" s="43"/>
      <c r="OOK235" s="43"/>
      <c r="OOL235" s="43"/>
      <c r="OOM235" s="43"/>
      <c r="OON235" s="43"/>
      <c r="OOO235" s="43"/>
      <c r="OOP235" s="43"/>
      <c r="OOQ235" s="43"/>
      <c r="OOR235" s="43"/>
      <c r="OOS235" s="43"/>
      <c r="OOT235" s="43"/>
      <c r="OOU235" s="43"/>
      <c r="OOV235" s="43"/>
      <c r="OOW235" s="43"/>
      <c r="OOX235" s="43"/>
      <c r="OOY235" s="43"/>
      <c r="OOZ235" s="43"/>
      <c r="OPA235" s="43"/>
      <c r="OPB235" s="43"/>
      <c r="OPC235" s="43"/>
      <c r="OPD235" s="43"/>
      <c r="OPE235" s="43"/>
      <c r="OPF235" s="43"/>
      <c r="OPG235" s="43"/>
      <c r="OPH235" s="43"/>
      <c r="OPI235" s="43"/>
      <c r="OPJ235" s="43"/>
      <c r="OPK235" s="43"/>
      <c r="OPL235" s="43"/>
      <c r="OPM235" s="43"/>
      <c r="OPN235" s="43"/>
      <c r="OPO235" s="43"/>
      <c r="OPP235" s="43"/>
      <c r="OPQ235" s="43"/>
      <c r="OPR235" s="43"/>
      <c r="OPS235" s="43"/>
      <c r="OPT235" s="43"/>
      <c r="OPU235" s="43"/>
      <c r="OPV235" s="43"/>
      <c r="OPW235" s="43"/>
      <c r="OPX235" s="43"/>
      <c r="OPY235" s="43"/>
      <c r="OPZ235" s="43"/>
      <c r="OQA235" s="43"/>
      <c r="OQB235" s="43"/>
      <c r="OQC235" s="43"/>
      <c r="OQD235" s="43"/>
      <c r="OQE235" s="43"/>
      <c r="OQF235" s="43"/>
      <c r="OQG235" s="43"/>
      <c r="OQH235" s="43"/>
      <c r="OQI235" s="43"/>
      <c r="OQJ235" s="43"/>
      <c r="OQK235" s="43"/>
      <c r="OQL235" s="43"/>
      <c r="OQM235" s="43"/>
      <c r="OQN235" s="43"/>
      <c r="OQO235" s="43"/>
      <c r="OQP235" s="43"/>
      <c r="OQQ235" s="43"/>
      <c r="OQR235" s="43"/>
      <c r="OQS235" s="43"/>
      <c r="OQT235" s="43"/>
      <c r="OQU235" s="43"/>
      <c r="OQV235" s="43"/>
      <c r="OQW235" s="43"/>
      <c r="OQX235" s="43"/>
      <c r="OQY235" s="43"/>
      <c r="OQZ235" s="43"/>
      <c r="ORA235" s="43"/>
      <c r="ORB235" s="43"/>
      <c r="ORC235" s="43"/>
      <c r="ORD235" s="43"/>
      <c r="ORE235" s="43"/>
      <c r="ORF235" s="43"/>
      <c r="ORG235" s="43"/>
      <c r="ORH235" s="43"/>
      <c r="ORI235" s="43"/>
      <c r="ORJ235" s="43"/>
      <c r="ORK235" s="43"/>
      <c r="ORL235" s="43"/>
      <c r="ORM235" s="43"/>
      <c r="ORN235" s="43"/>
      <c r="ORO235" s="43"/>
      <c r="ORP235" s="43"/>
      <c r="ORQ235" s="43"/>
      <c r="ORR235" s="43"/>
      <c r="ORS235" s="43"/>
      <c r="ORT235" s="43"/>
      <c r="ORU235" s="43"/>
      <c r="ORV235" s="43"/>
      <c r="ORW235" s="43"/>
      <c r="ORX235" s="43"/>
      <c r="ORY235" s="43"/>
      <c r="ORZ235" s="43"/>
      <c r="OSA235" s="43"/>
      <c r="OSB235" s="43"/>
      <c r="OSC235" s="43"/>
      <c r="OSD235" s="43"/>
      <c r="OSE235" s="43"/>
      <c r="OSF235" s="43"/>
      <c r="OSG235" s="43"/>
      <c r="OSH235" s="43"/>
      <c r="OSI235" s="43"/>
      <c r="OSJ235" s="43"/>
      <c r="OSK235" s="43"/>
      <c r="OSL235" s="43"/>
      <c r="OSM235" s="43"/>
      <c r="OSN235" s="43"/>
      <c r="OSO235" s="43"/>
      <c r="OSP235" s="43"/>
      <c r="OSQ235" s="43"/>
      <c r="OSR235" s="43"/>
      <c r="OSS235" s="43"/>
      <c r="OST235" s="43"/>
      <c r="OSU235" s="43"/>
      <c r="OSV235" s="43"/>
      <c r="OSW235" s="43"/>
      <c r="OSX235" s="43"/>
      <c r="OSY235" s="43"/>
      <c r="OSZ235" s="43"/>
      <c r="OTA235" s="43"/>
      <c r="OTB235" s="43"/>
      <c r="OTC235" s="43"/>
      <c r="OTD235" s="43"/>
      <c r="OTE235" s="43"/>
      <c r="OTF235" s="43"/>
      <c r="OTG235" s="43"/>
      <c r="OTH235" s="43"/>
      <c r="OTI235" s="43"/>
      <c r="OTJ235" s="43"/>
      <c r="OTK235" s="43"/>
      <c r="OTL235" s="43"/>
      <c r="OTM235" s="43"/>
      <c r="OTN235" s="43"/>
      <c r="OTO235" s="43"/>
      <c r="OTP235" s="43"/>
      <c r="OTQ235" s="43"/>
      <c r="OTR235" s="43"/>
      <c r="OTS235" s="43"/>
      <c r="OTT235" s="43"/>
      <c r="OTU235" s="43"/>
      <c r="OTV235" s="43"/>
      <c r="OTW235" s="43"/>
      <c r="OTX235" s="43"/>
      <c r="OTY235" s="43"/>
      <c r="OTZ235" s="43"/>
      <c r="OUA235" s="43"/>
      <c r="OUB235" s="43"/>
      <c r="OUC235" s="43"/>
      <c r="OUD235" s="43"/>
      <c r="OUE235" s="43"/>
      <c r="OUF235" s="43"/>
      <c r="OUG235" s="43"/>
      <c r="OUH235" s="43"/>
      <c r="OUI235" s="43"/>
      <c r="OUJ235" s="43"/>
      <c r="OUK235" s="43"/>
      <c r="OUL235" s="43"/>
      <c r="OUM235" s="43"/>
      <c r="OUN235" s="43"/>
      <c r="OUO235" s="43"/>
      <c r="OUP235" s="43"/>
      <c r="OUQ235" s="43"/>
      <c r="OUR235" s="43"/>
      <c r="OUS235" s="43"/>
      <c r="OUT235" s="43"/>
      <c r="OUU235" s="43"/>
      <c r="OUV235" s="43"/>
      <c r="OUW235" s="43"/>
      <c r="OUX235" s="43"/>
      <c r="OUY235" s="43"/>
      <c r="OUZ235" s="43"/>
      <c r="OVA235" s="43"/>
      <c r="OVB235" s="43"/>
      <c r="OVC235" s="43"/>
      <c r="OVD235" s="43"/>
      <c r="OVE235" s="43"/>
      <c r="OVF235" s="43"/>
      <c r="OVG235" s="43"/>
      <c r="OVH235" s="43"/>
      <c r="OVI235" s="43"/>
      <c r="OVJ235" s="43"/>
      <c r="OVK235" s="43"/>
      <c r="OVL235" s="43"/>
      <c r="OVM235" s="43"/>
      <c r="OVN235" s="43"/>
      <c r="OVO235" s="43"/>
      <c r="OVP235" s="43"/>
      <c r="OVQ235" s="43"/>
      <c r="OVR235" s="43"/>
      <c r="OVS235" s="43"/>
      <c r="OVT235" s="43"/>
      <c r="OVU235" s="43"/>
      <c r="OVV235" s="43"/>
      <c r="OVW235" s="43"/>
      <c r="OVX235" s="43"/>
      <c r="OVY235" s="43"/>
      <c r="OVZ235" s="43"/>
      <c r="OWA235" s="43"/>
      <c r="OWB235" s="43"/>
      <c r="OWC235" s="43"/>
      <c r="OWD235" s="43"/>
      <c r="OWE235" s="43"/>
      <c r="OWF235" s="43"/>
      <c r="OWG235" s="43"/>
      <c r="OWH235" s="43"/>
      <c r="OWI235" s="43"/>
      <c r="OWJ235" s="43"/>
      <c r="OWK235" s="43"/>
      <c r="OWL235" s="43"/>
      <c r="OWM235" s="43"/>
      <c r="OWN235" s="43"/>
      <c r="OWO235" s="43"/>
      <c r="OWP235" s="43"/>
      <c r="OWQ235" s="43"/>
      <c r="OWR235" s="43"/>
      <c r="OWS235" s="43"/>
      <c r="OWT235" s="43"/>
      <c r="OWU235" s="43"/>
      <c r="OWV235" s="43"/>
      <c r="OWW235" s="43"/>
      <c r="OWX235" s="43"/>
      <c r="OWY235" s="43"/>
      <c r="OWZ235" s="43"/>
      <c r="OXA235" s="43"/>
      <c r="OXB235" s="43"/>
      <c r="OXC235" s="43"/>
      <c r="OXD235" s="43"/>
      <c r="OXE235" s="43"/>
      <c r="OXF235" s="43"/>
      <c r="OXG235" s="43"/>
      <c r="OXH235" s="43"/>
      <c r="OXI235" s="43"/>
      <c r="OXJ235" s="43"/>
      <c r="OXK235" s="43"/>
      <c r="OXL235" s="43"/>
      <c r="OXM235" s="43"/>
      <c r="OXN235" s="43"/>
      <c r="OXO235" s="43"/>
      <c r="OXP235" s="43"/>
      <c r="OXQ235" s="43"/>
      <c r="OXR235" s="43"/>
      <c r="OXS235" s="43"/>
      <c r="OXT235" s="43"/>
      <c r="OXU235" s="43"/>
      <c r="OXV235" s="43"/>
      <c r="OXW235" s="43"/>
      <c r="OXX235" s="43"/>
      <c r="OXY235" s="43"/>
      <c r="OXZ235" s="43"/>
      <c r="OYA235" s="43"/>
      <c r="OYB235" s="43"/>
      <c r="OYC235" s="43"/>
      <c r="OYD235" s="43"/>
      <c r="OYE235" s="43"/>
      <c r="OYF235" s="43"/>
      <c r="OYG235" s="43"/>
      <c r="OYH235" s="43"/>
      <c r="OYI235" s="43"/>
      <c r="OYJ235" s="43"/>
      <c r="OYK235" s="43"/>
      <c r="OYL235" s="43"/>
      <c r="OYM235" s="43"/>
      <c r="OYN235" s="43"/>
      <c r="OYO235" s="43"/>
      <c r="OYP235" s="43"/>
      <c r="OYQ235" s="43"/>
      <c r="OYR235" s="43"/>
      <c r="OYS235" s="43"/>
      <c r="OYT235" s="43"/>
      <c r="OYU235" s="43"/>
      <c r="OYV235" s="43"/>
      <c r="OYW235" s="43"/>
      <c r="OYX235" s="43"/>
      <c r="OYY235" s="43"/>
      <c r="OYZ235" s="43"/>
      <c r="OZA235" s="43"/>
      <c r="OZB235" s="43"/>
      <c r="OZC235" s="43"/>
      <c r="OZD235" s="43"/>
      <c r="OZE235" s="43"/>
      <c r="OZF235" s="43"/>
      <c r="OZG235" s="43"/>
      <c r="OZH235" s="43"/>
      <c r="OZI235" s="43"/>
      <c r="OZJ235" s="43"/>
      <c r="OZK235" s="43"/>
      <c r="OZL235" s="43"/>
      <c r="OZM235" s="43"/>
      <c r="OZN235" s="43"/>
      <c r="OZO235" s="43"/>
      <c r="OZP235" s="43"/>
      <c r="OZQ235" s="43"/>
      <c r="OZR235" s="43"/>
      <c r="OZS235" s="43"/>
      <c r="OZT235" s="43"/>
      <c r="OZU235" s="43"/>
      <c r="OZV235" s="43"/>
      <c r="OZW235" s="43"/>
      <c r="OZX235" s="43"/>
      <c r="OZY235" s="43"/>
      <c r="OZZ235" s="43"/>
      <c r="PAA235" s="43"/>
      <c r="PAB235" s="43"/>
      <c r="PAC235" s="43"/>
      <c r="PAD235" s="43"/>
      <c r="PAE235" s="43"/>
      <c r="PAF235" s="43"/>
      <c r="PAG235" s="43"/>
      <c r="PAH235" s="43"/>
      <c r="PAI235" s="43"/>
      <c r="PAJ235" s="43"/>
      <c r="PAK235" s="43"/>
      <c r="PAL235" s="43"/>
      <c r="PAM235" s="43"/>
      <c r="PAN235" s="43"/>
      <c r="PAO235" s="43"/>
      <c r="PAP235" s="43"/>
      <c r="PAQ235" s="43"/>
      <c r="PAR235" s="43"/>
      <c r="PAS235" s="43"/>
      <c r="PAT235" s="43"/>
      <c r="PAU235" s="43"/>
      <c r="PAV235" s="43"/>
      <c r="PAW235" s="43"/>
      <c r="PAX235" s="43"/>
      <c r="PAY235" s="43"/>
      <c r="PAZ235" s="43"/>
      <c r="PBA235" s="43"/>
      <c r="PBB235" s="43"/>
      <c r="PBC235" s="43"/>
      <c r="PBD235" s="43"/>
      <c r="PBE235" s="43"/>
      <c r="PBF235" s="43"/>
      <c r="PBG235" s="43"/>
      <c r="PBH235" s="43"/>
      <c r="PBI235" s="43"/>
      <c r="PBJ235" s="43"/>
      <c r="PBK235" s="43"/>
      <c r="PBL235" s="43"/>
      <c r="PBM235" s="43"/>
      <c r="PBN235" s="43"/>
      <c r="PBO235" s="43"/>
      <c r="PBP235" s="43"/>
      <c r="PBQ235" s="43"/>
      <c r="PBR235" s="43"/>
      <c r="PBS235" s="43"/>
      <c r="PBT235" s="43"/>
      <c r="PBU235" s="43"/>
      <c r="PBV235" s="43"/>
      <c r="PBW235" s="43"/>
      <c r="PBX235" s="43"/>
      <c r="PBY235" s="43"/>
      <c r="PBZ235" s="43"/>
      <c r="PCA235" s="43"/>
      <c r="PCB235" s="43"/>
      <c r="PCC235" s="43"/>
      <c r="PCD235" s="43"/>
      <c r="PCE235" s="43"/>
      <c r="PCF235" s="43"/>
      <c r="PCG235" s="43"/>
      <c r="PCH235" s="43"/>
      <c r="PCI235" s="43"/>
      <c r="PCJ235" s="43"/>
      <c r="PCK235" s="43"/>
      <c r="PCL235" s="43"/>
      <c r="PCM235" s="43"/>
      <c r="PCN235" s="43"/>
      <c r="PCO235" s="43"/>
      <c r="PCP235" s="43"/>
      <c r="PCQ235" s="43"/>
      <c r="PCR235" s="43"/>
      <c r="PCS235" s="43"/>
      <c r="PCT235" s="43"/>
      <c r="PCU235" s="43"/>
      <c r="PCV235" s="43"/>
      <c r="PCW235" s="43"/>
      <c r="PCX235" s="43"/>
      <c r="PCY235" s="43"/>
      <c r="PCZ235" s="43"/>
      <c r="PDA235" s="43"/>
      <c r="PDB235" s="43"/>
      <c r="PDC235" s="43"/>
      <c r="PDD235" s="43"/>
      <c r="PDE235" s="43"/>
      <c r="PDF235" s="43"/>
      <c r="PDG235" s="43"/>
      <c r="PDH235" s="43"/>
      <c r="PDI235" s="43"/>
      <c r="PDJ235" s="43"/>
      <c r="PDK235" s="43"/>
      <c r="PDL235" s="43"/>
      <c r="PDM235" s="43"/>
      <c r="PDN235" s="43"/>
      <c r="PDO235" s="43"/>
      <c r="PDP235" s="43"/>
      <c r="PDQ235" s="43"/>
      <c r="PDR235" s="43"/>
      <c r="PDS235" s="43"/>
      <c r="PDT235" s="43"/>
      <c r="PDU235" s="43"/>
      <c r="PDV235" s="43"/>
      <c r="PDW235" s="43"/>
      <c r="PDX235" s="43"/>
      <c r="PDY235" s="43"/>
      <c r="PDZ235" s="43"/>
      <c r="PEA235" s="43"/>
      <c r="PEB235" s="43"/>
      <c r="PEC235" s="43"/>
      <c r="PED235" s="43"/>
      <c r="PEE235" s="43"/>
      <c r="PEF235" s="43"/>
      <c r="PEG235" s="43"/>
      <c r="PEH235" s="43"/>
      <c r="PEI235" s="43"/>
      <c r="PEJ235" s="43"/>
      <c r="PEK235" s="43"/>
      <c r="PEL235" s="43"/>
      <c r="PEM235" s="43"/>
      <c r="PEN235" s="43"/>
      <c r="PEO235" s="43"/>
      <c r="PEP235" s="43"/>
      <c r="PEQ235" s="43"/>
      <c r="PER235" s="43"/>
      <c r="PES235" s="43"/>
      <c r="PET235" s="43"/>
      <c r="PEU235" s="43"/>
      <c r="PEV235" s="43"/>
      <c r="PEW235" s="43"/>
      <c r="PEX235" s="43"/>
      <c r="PEY235" s="43"/>
      <c r="PEZ235" s="43"/>
      <c r="PFA235" s="43"/>
      <c r="PFB235" s="43"/>
      <c r="PFC235" s="43"/>
      <c r="PFD235" s="43"/>
      <c r="PFE235" s="43"/>
      <c r="PFF235" s="43"/>
      <c r="PFG235" s="43"/>
      <c r="PFH235" s="43"/>
      <c r="PFI235" s="43"/>
      <c r="PFJ235" s="43"/>
      <c r="PFK235" s="43"/>
      <c r="PFL235" s="43"/>
      <c r="PFM235" s="43"/>
      <c r="PFN235" s="43"/>
      <c r="PFO235" s="43"/>
      <c r="PFP235" s="43"/>
      <c r="PFQ235" s="43"/>
      <c r="PFR235" s="43"/>
      <c r="PFS235" s="43"/>
      <c r="PFT235" s="43"/>
      <c r="PFU235" s="43"/>
      <c r="PFV235" s="43"/>
      <c r="PFW235" s="43"/>
      <c r="PFX235" s="43"/>
      <c r="PFY235" s="43"/>
      <c r="PFZ235" s="43"/>
      <c r="PGA235" s="43"/>
      <c r="PGB235" s="43"/>
      <c r="PGC235" s="43"/>
      <c r="PGD235" s="43"/>
      <c r="PGE235" s="43"/>
      <c r="PGF235" s="43"/>
      <c r="PGG235" s="43"/>
      <c r="PGH235" s="43"/>
      <c r="PGI235" s="43"/>
      <c r="PGJ235" s="43"/>
      <c r="PGK235" s="43"/>
      <c r="PGL235" s="43"/>
      <c r="PGM235" s="43"/>
      <c r="PGN235" s="43"/>
      <c r="PGO235" s="43"/>
      <c r="PGP235" s="43"/>
      <c r="PGQ235" s="43"/>
      <c r="PGR235" s="43"/>
      <c r="PGS235" s="43"/>
      <c r="PGT235" s="43"/>
      <c r="PGU235" s="43"/>
      <c r="PGV235" s="43"/>
      <c r="PGW235" s="43"/>
      <c r="PGX235" s="43"/>
      <c r="PGY235" s="43"/>
      <c r="PGZ235" s="43"/>
      <c r="PHA235" s="43"/>
      <c r="PHB235" s="43"/>
      <c r="PHC235" s="43"/>
      <c r="PHD235" s="43"/>
      <c r="PHE235" s="43"/>
      <c r="PHF235" s="43"/>
      <c r="PHG235" s="43"/>
      <c r="PHH235" s="43"/>
      <c r="PHI235" s="43"/>
      <c r="PHJ235" s="43"/>
      <c r="PHK235" s="43"/>
      <c r="PHL235" s="43"/>
      <c r="PHM235" s="43"/>
      <c r="PHN235" s="43"/>
      <c r="PHO235" s="43"/>
      <c r="PHP235" s="43"/>
      <c r="PHQ235" s="43"/>
      <c r="PHR235" s="43"/>
      <c r="PHS235" s="43"/>
      <c r="PHT235" s="43"/>
      <c r="PHU235" s="43"/>
      <c r="PHV235" s="43"/>
      <c r="PHW235" s="43"/>
      <c r="PHX235" s="43"/>
      <c r="PHY235" s="43"/>
      <c r="PHZ235" s="43"/>
      <c r="PIA235" s="43"/>
      <c r="PIB235" s="43"/>
      <c r="PIC235" s="43"/>
      <c r="PID235" s="43"/>
      <c r="PIE235" s="43"/>
      <c r="PIF235" s="43"/>
      <c r="PIG235" s="43"/>
      <c r="PIH235" s="43"/>
      <c r="PII235" s="43"/>
      <c r="PIJ235" s="43"/>
      <c r="PIK235" s="43"/>
      <c r="PIL235" s="43"/>
      <c r="PIM235" s="43"/>
      <c r="PIN235" s="43"/>
      <c r="PIO235" s="43"/>
      <c r="PIP235" s="43"/>
      <c r="PIQ235" s="43"/>
      <c r="PIR235" s="43"/>
      <c r="PIS235" s="43"/>
      <c r="PIT235" s="43"/>
      <c r="PIU235" s="43"/>
      <c r="PIV235" s="43"/>
      <c r="PIW235" s="43"/>
      <c r="PIX235" s="43"/>
      <c r="PIY235" s="43"/>
      <c r="PIZ235" s="43"/>
      <c r="PJA235" s="43"/>
      <c r="PJB235" s="43"/>
      <c r="PJC235" s="43"/>
      <c r="PJD235" s="43"/>
      <c r="PJE235" s="43"/>
      <c r="PJF235" s="43"/>
      <c r="PJG235" s="43"/>
      <c r="PJH235" s="43"/>
      <c r="PJI235" s="43"/>
      <c r="PJJ235" s="43"/>
      <c r="PJK235" s="43"/>
      <c r="PJL235" s="43"/>
      <c r="PJM235" s="43"/>
      <c r="PJN235" s="43"/>
      <c r="PJO235" s="43"/>
      <c r="PJP235" s="43"/>
      <c r="PJQ235" s="43"/>
      <c r="PJR235" s="43"/>
      <c r="PJS235" s="43"/>
      <c r="PJT235" s="43"/>
      <c r="PJU235" s="43"/>
      <c r="PJV235" s="43"/>
      <c r="PJW235" s="43"/>
      <c r="PJX235" s="43"/>
      <c r="PJY235" s="43"/>
      <c r="PJZ235" s="43"/>
      <c r="PKA235" s="43"/>
      <c r="PKB235" s="43"/>
      <c r="PKC235" s="43"/>
      <c r="PKD235" s="43"/>
      <c r="PKE235" s="43"/>
      <c r="PKF235" s="43"/>
      <c r="PKG235" s="43"/>
      <c r="PKH235" s="43"/>
      <c r="PKI235" s="43"/>
      <c r="PKJ235" s="43"/>
      <c r="PKK235" s="43"/>
      <c r="PKL235" s="43"/>
      <c r="PKM235" s="43"/>
      <c r="PKN235" s="43"/>
      <c r="PKO235" s="43"/>
      <c r="PKP235" s="43"/>
      <c r="PKQ235" s="43"/>
      <c r="PKR235" s="43"/>
      <c r="PKS235" s="43"/>
      <c r="PKT235" s="43"/>
      <c r="PKU235" s="43"/>
      <c r="PKV235" s="43"/>
      <c r="PKW235" s="43"/>
      <c r="PKX235" s="43"/>
      <c r="PKY235" s="43"/>
      <c r="PKZ235" s="43"/>
      <c r="PLA235" s="43"/>
      <c r="PLB235" s="43"/>
      <c r="PLC235" s="43"/>
      <c r="PLD235" s="43"/>
      <c r="PLE235" s="43"/>
      <c r="PLF235" s="43"/>
      <c r="PLG235" s="43"/>
      <c r="PLH235" s="43"/>
      <c r="PLI235" s="43"/>
      <c r="PLJ235" s="43"/>
      <c r="PLK235" s="43"/>
      <c r="PLL235" s="43"/>
      <c r="PLM235" s="43"/>
      <c r="PLN235" s="43"/>
      <c r="PLO235" s="43"/>
      <c r="PLP235" s="43"/>
      <c r="PLQ235" s="43"/>
      <c r="PLR235" s="43"/>
      <c r="PLS235" s="43"/>
      <c r="PLT235" s="43"/>
      <c r="PLU235" s="43"/>
      <c r="PLV235" s="43"/>
      <c r="PLW235" s="43"/>
      <c r="PLX235" s="43"/>
      <c r="PLY235" s="43"/>
      <c r="PLZ235" s="43"/>
      <c r="PMA235" s="43"/>
      <c r="PMB235" s="43"/>
      <c r="PMC235" s="43"/>
      <c r="PMD235" s="43"/>
      <c r="PME235" s="43"/>
      <c r="PMF235" s="43"/>
      <c r="PMG235" s="43"/>
      <c r="PMH235" s="43"/>
      <c r="PMI235" s="43"/>
      <c r="PMJ235" s="43"/>
      <c r="PMK235" s="43"/>
      <c r="PML235" s="43"/>
      <c r="PMM235" s="43"/>
      <c r="PMN235" s="43"/>
      <c r="PMO235" s="43"/>
      <c r="PMP235" s="43"/>
      <c r="PMQ235" s="43"/>
      <c r="PMR235" s="43"/>
      <c r="PMS235" s="43"/>
      <c r="PMT235" s="43"/>
      <c r="PMU235" s="43"/>
      <c r="PMV235" s="43"/>
      <c r="PMW235" s="43"/>
      <c r="PMX235" s="43"/>
      <c r="PMY235" s="43"/>
      <c r="PMZ235" s="43"/>
      <c r="PNA235" s="43"/>
      <c r="PNB235" s="43"/>
      <c r="PNC235" s="43"/>
      <c r="PND235" s="43"/>
      <c r="PNE235" s="43"/>
      <c r="PNF235" s="43"/>
      <c r="PNG235" s="43"/>
      <c r="PNH235" s="43"/>
      <c r="PNI235" s="43"/>
      <c r="PNJ235" s="43"/>
      <c r="PNK235" s="43"/>
      <c r="PNL235" s="43"/>
      <c r="PNM235" s="43"/>
      <c r="PNN235" s="43"/>
      <c r="PNO235" s="43"/>
      <c r="PNP235" s="43"/>
      <c r="PNQ235" s="43"/>
      <c r="PNR235" s="43"/>
      <c r="PNS235" s="43"/>
      <c r="PNT235" s="43"/>
      <c r="PNU235" s="43"/>
      <c r="PNV235" s="43"/>
      <c r="PNW235" s="43"/>
      <c r="PNX235" s="43"/>
      <c r="PNY235" s="43"/>
      <c r="PNZ235" s="43"/>
      <c r="POA235" s="43"/>
      <c r="POB235" s="43"/>
      <c r="POC235" s="43"/>
      <c r="POD235" s="43"/>
      <c r="POE235" s="43"/>
      <c r="POF235" s="43"/>
      <c r="POG235" s="43"/>
      <c r="POH235" s="43"/>
      <c r="POI235" s="43"/>
      <c r="POJ235" s="43"/>
      <c r="POK235" s="43"/>
      <c r="POL235" s="43"/>
      <c r="POM235" s="43"/>
      <c r="PON235" s="43"/>
      <c r="POO235" s="43"/>
      <c r="POP235" s="43"/>
      <c r="POQ235" s="43"/>
      <c r="POR235" s="43"/>
      <c r="POS235" s="43"/>
      <c r="POT235" s="43"/>
      <c r="POU235" s="43"/>
      <c r="POV235" s="43"/>
      <c r="POW235" s="43"/>
      <c r="POX235" s="43"/>
      <c r="POY235" s="43"/>
      <c r="POZ235" s="43"/>
      <c r="PPA235" s="43"/>
      <c r="PPB235" s="43"/>
      <c r="PPC235" s="43"/>
      <c r="PPD235" s="43"/>
      <c r="PPE235" s="43"/>
      <c r="PPF235" s="43"/>
      <c r="PPG235" s="43"/>
      <c r="PPH235" s="43"/>
      <c r="PPI235" s="43"/>
      <c r="PPJ235" s="43"/>
      <c r="PPK235" s="43"/>
      <c r="PPL235" s="43"/>
      <c r="PPM235" s="43"/>
      <c r="PPN235" s="43"/>
      <c r="PPO235" s="43"/>
      <c r="PPP235" s="43"/>
      <c r="PPQ235" s="43"/>
      <c r="PPR235" s="43"/>
      <c r="PPS235" s="43"/>
      <c r="PPT235" s="43"/>
      <c r="PPU235" s="43"/>
      <c r="PPV235" s="43"/>
      <c r="PPW235" s="43"/>
      <c r="PPX235" s="43"/>
      <c r="PPY235" s="43"/>
      <c r="PPZ235" s="43"/>
      <c r="PQA235" s="43"/>
      <c r="PQB235" s="43"/>
      <c r="PQC235" s="43"/>
      <c r="PQD235" s="43"/>
      <c r="PQE235" s="43"/>
      <c r="PQF235" s="43"/>
      <c r="PQG235" s="43"/>
      <c r="PQH235" s="43"/>
      <c r="PQI235" s="43"/>
      <c r="PQJ235" s="43"/>
      <c r="PQK235" s="43"/>
      <c r="PQL235" s="43"/>
      <c r="PQM235" s="43"/>
      <c r="PQN235" s="43"/>
      <c r="PQO235" s="43"/>
      <c r="PQP235" s="43"/>
      <c r="PQQ235" s="43"/>
      <c r="PQR235" s="43"/>
      <c r="PQS235" s="43"/>
      <c r="PQT235" s="43"/>
      <c r="PQU235" s="43"/>
      <c r="PQV235" s="43"/>
      <c r="PQW235" s="43"/>
      <c r="PQX235" s="43"/>
      <c r="PQY235" s="43"/>
      <c r="PQZ235" s="43"/>
      <c r="PRA235" s="43"/>
      <c r="PRB235" s="43"/>
      <c r="PRC235" s="43"/>
      <c r="PRD235" s="43"/>
      <c r="PRE235" s="43"/>
      <c r="PRF235" s="43"/>
      <c r="PRG235" s="43"/>
      <c r="PRH235" s="43"/>
      <c r="PRI235" s="43"/>
      <c r="PRJ235" s="43"/>
      <c r="PRK235" s="43"/>
      <c r="PRL235" s="43"/>
      <c r="PRM235" s="43"/>
      <c r="PRN235" s="43"/>
      <c r="PRO235" s="43"/>
      <c r="PRP235" s="43"/>
      <c r="PRQ235" s="43"/>
      <c r="PRR235" s="43"/>
      <c r="PRS235" s="43"/>
      <c r="PRT235" s="43"/>
      <c r="PRU235" s="43"/>
      <c r="PRV235" s="43"/>
      <c r="PRW235" s="43"/>
      <c r="PRX235" s="43"/>
      <c r="PRY235" s="43"/>
      <c r="PRZ235" s="43"/>
      <c r="PSA235" s="43"/>
      <c r="PSB235" s="43"/>
      <c r="PSC235" s="43"/>
      <c r="PSD235" s="43"/>
      <c r="PSE235" s="43"/>
      <c r="PSF235" s="43"/>
      <c r="PSG235" s="43"/>
      <c r="PSH235" s="43"/>
      <c r="PSI235" s="43"/>
      <c r="PSJ235" s="43"/>
      <c r="PSK235" s="43"/>
      <c r="PSL235" s="43"/>
      <c r="PSM235" s="43"/>
      <c r="PSN235" s="43"/>
      <c r="PSO235" s="43"/>
      <c r="PSP235" s="43"/>
      <c r="PSQ235" s="43"/>
      <c r="PSR235" s="43"/>
      <c r="PSS235" s="43"/>
      <c r="PST235" s="43"/>
      <c r="PSU235" s="43"/>
      <c r="PSV235" s="43"/>
      <c r="PSW235" s="43"/>
      <c r="PSX235" s="43"/>
      <c r="PSY235" s="43"/>
      <c r="PSZ235" s="43"/>
      <c r="PTA235" s="43"/>
      <c r="PTB235" s="43"/>
      <c r="PTC235" s="43"/>
      <c r="PTD235" s="43"/>
      <c r="PTE235" s="43"/>
      <c r="PTF235" s="43"/>
      <c r="PTG235" s="43"/>
      <c r="PTH235" s="43"/>
      <c r="PTI235" s="43"/>
      <c r="PTJ235" s="43"/>
      <c r="PTK235" s="43"/>
      <c r="PTL235" s="43"/>
      <c r="PTM235" s="43"/>
      <c r="PTN235" s="43"/>
      <c r="PTO235" s="43"/>
      <c r="PTP235" s="43"/>
      <c r="PTQ235" s="43"/>
      <c r="PTR235" s="43"/>
      <c r="PTS235" s="43"/>
      <c r="PTT235" s="43"/>
      <c r="PTU235" s="43"/>
      <c r="PTV235" s="43"/>
      <c r="PTW235" s="43"/>
      <c r="PTX235" s="43"/>
      <c r="PTY235" s="43"/>
      <c r="PTZ235" s="43"/>
      <c r="PUA235" s="43"/>
      <c r="PUB235" s="43"/>
      <c r="PUC235" s="43"/>
      <c r="PUD235" s="43"/>
      <c r="PUE235" s="43"/>
      <c r="PUF235" s="43"/>
      <c r="PUG235" s="43"/>
      <c r="PUH235" s="43"/>
      <c r="PUI235" s="43"/>
      <c r="PUJ235" s="43"/>
      <c r="PUK235" s="43"/>
      <c r="PUL235" s="43"/>
      <c r="PUM235" s="43"/>
      <c r="PUN235" s="43"/>
      <c r="PUO235" s="43"/>
      <c r="PUP235" s="43"/>
      <c r="PUQ235" s="43"/>
      <c r="PUR235" s="43"/>
      <c r="PUS235" s="43"/>
      <c r="PUT235" s="43"/>
      <c r="PUU235" s="43"/>
      <c r="PUV235" s="43"/>
      <c r="PUW235" s="43"/>
      <c r="PUX235" s="43"/>
      <c r="PUY235" s="43"/>
      <c r="PUZ235" s="43"/>
      <c r="PVA235" s="43"/>
      <c r="PVB235" s="43"/>
      <c r="PVC235" s="43"/>
      <c r="PVD235" s="43"/>
      <c r="PVE235" s="43"/>
      <c r="PVF235" s="43"/>
      <c r="PVG235" s="43"/>
      <c r="PVH235" s="43"/>
      <c r="PVI235" s="43"/>
      <c r="PVJ235" s="43"/>
      <c r="PVK235" s="43"/>
      <c r="PVL235" s="43"/>
      <c r="PVM235" s="43"/>
      <c r="PVN235" s="43"/>
      <c r="PVO235" s="43"/>
      <c r="PVP235" s="43"/>
      <c r="PVQ235" s="43"/>
      <c r="PVR235" s="43"/>
      <c r="PVS235" s="43"/>
      <c r="PVT235" s="43"/>
      <c r="PVU235" s="43"/>
      <c r="PVV235" s="43"/>
      <c r="PVW235" s="43"/>
      <c r="PVX235" s="43"/>
      <c r="PVY235" s="43"/>
      <c r="PVZ235" s="43"/>
      <c r="PWA235" s="43"/>
      <c r="PWB235" s="43"/>
      <c r="PWC235" s="43"/>
      <c r="PWD235" s="43"/>
      <c r="PWE235" s="43"/>
      <c r="PWF235" s="43"/>
      <c r="PWG235" s="43"/>
      <c r="PWH235" s="43"/>
      <c r="PWI235" s="43"/>
      <c r="PWJ235" s="43"/>
      <c r="PWK235" s="43"/>
      <c r="PWL235" s="43"/>
      <c r="PWM235" s="43"/>
      <c r="PWN235" s="43"/>
      <c r="PWO235" s="43"/>
      <c r="PWP235" s="43"/>
      <c r="PWQ235" s="43"/>
      <c r="PWR235" s="43"/>
      <c r="PWS235" s="43"/>
      <c r="PWT235" s="43"/>
      <c r="PWU235" s="43"/>
      <c r="PWV235" s="43"/>
      <c r="PWW235" s="43"/>
      <c r="PWX235" s="43"/>
      <c r="PWY235" s="43"/>
      <c r="PWZ235" s="43"/>
      <c r="PXA235" s="43"/>
      <c r="PXB235" s="43"/>
      <c r="PXC235" s="43"/>
      <c r="PXD235" s="43"/>
      <c r="PXE235" s="43"/>
      <c r="PXF235" s="43"/>
      <c r="PXG235" s="43"/>
      <c r="PXH235" s="43"/>
      <c r="PXI235" s="43"/>
      <c r="PXJ235" s="43"/>
      <c r="PXK235" s="43"/>
      <c r="PXL235" s="43"/>
      <c r="PXM235" s="43"/>
      <c r="PXN235" s="43"/>
      <c r="PXO235" s="43"/>
      <c r="PXP235" s="43"/>
      <c r="PXQ235" s="43"/>
      <c r="PXR235" s="43"/>
      <c r="PXS235" s="43"/>
      <c r="PXT235" s="43"/>
      <c r="PXU235" s="43"/>
      <c r="PXV235" s="43"/>
      <c r="PXW235" s="43"/>
      <c r="PXX235" s="43"/>
      <c r="PXY235" s="43"/>
      <c r="PXZ235" s="43"/>
      <c r="PYA235" s="43"/>
      <c r="PYB235" s="43"/>
      <c r="PYC235" s="43"/>
      <c r="PYD235" s="43"/>
      <c r="PYE235" s="43"/>
      <c r="PYF235" s="43"/>
      <c r="PYG235" s="43"/>
      <c r="PYH235" s="43"/>
      <c r="PYI235" s="43"/>
      <c r="PYJ235" s="43"/>
      <c r="PYK235" s="43"/>
      <c r="PYL235" s="43"/>
      <c r="PYM235" s="43"/>
      <c r="PYN235" s="43"/>
      <c r="PYO235" s="43"/>
      <c r="PYP235" s="43"/>
      <c r="PYQ235" s="43"/>
      <c r="PYR235" s="43"/>
      <c r="PYS235" s="43"/>
      <c r="PYT235" s="43"/>
      <c r="PYU235" s="43"/>
      <c r="PYV235" s="43"/>
      <c r="PYW235" s="43"/>
      <c r="PYX235" s="43"/>
      <c r="PYY235" s="43"/>
      <c r="PYZ235" s="43"/>
      <c r="PZA235" s="43"/>
      <c r="PZB235" s="43"/>
      <c r="PZC235" s="43"/>
      <c r="PZD235" s="43"/>
      <c r="PZE235" s="43"/>
      <c r="PZF235" s="43"/>
      <c r="PZG235" s="43"/>
      <c r="PZH235" s="43"/>
      <c r="PZI235" s="43"/>
      <c r="PZJ235" s="43"/>
      <c r="PZK235" s="43"/>
      <c r="PZL235" s="43"/>
      <c r="PZM235" s="43"/>
      <c r="PZN235" s="43"/>
      <c r="PZO235" s="43"/>
      <c r="PZP235" s="43"/>
      <c r="PZQ235" s="43"/>
      <c r="PZR235" s="43"/>
      <c r="PZS235" s="43"/>
      <c r="PZT235" s="43"/>
      <c r="PZU235" s="43"/>
      <c r="PZV235" s="43"/>
      <c r="PZW235" s="43"/>
      <c r="PZX235" s="43"/>
      <c r="PZY235" s="43"/>
      <c r="PZZ235" s="43"/>
      <c r="QAA235" s="43"/>
      <c r="QAB235" s="43"/>
      <c r="QAC235" s="43"/>
      <c r="QAD235" s="43"/>
      <c r="QAE235" s="43"/>
      <c r="QAF235" s="43"/>
      <c r="QAG235" s="43"/>
      <c r="QAH235" s="43"/>
      <c r="QAI235" s="43"/>
      <c r="QAJ235" s="43"/>
      <c r="QAK235" s="43"/>
      <c r="QAL235" s="43"/>
      <c r="QAM235" s="43"/>
      <c r="QAN235" s="43"/>
      <c r="QAO235" s="43"/>
      <c r="QAP235" s="43"/>
      <c r="QAQ235" s="43"/>
      <c r="QAR235" s="43"/>
      <c r="QAS235" s="43"/>
      <c r="QAT235" s="43"/>
      <c r="QAU235" s="43"/>
      <c r="QAV235" s="43"/>
      <c r="QAW235" s="43"/>
      <c r="QAX235" s="43"/>
      <c r="QAY235" s="43"/>
      <c r="QAZ235" s="43"/>
      <c r="QBA235" s="43"/>
      <c r="QBB235" s="43"/>
      <c r="QBC235" s="43"/>
      <c r="QBD235" s="43"/>
      <c r="QBE235" s="43"/>
      <c r="QBF235" s="43"/>
      <c r="QBG235" s="43"/>
      <c r="QBH235" s="43"/>
      <c r="QBI235" s="43"/>
      <c r="QBJ235" s="43"/>
      <c r="QBK235" s="43"/>
      <c r="QBL235" s="43"/>
      <c r="QBM235" s="43"/>
      <c r="QBN235" s="43"/>
      <c r="QBO235" s="43"/>
      <c r="QBP235" s="43"/>
      <c r="QBQ235" s="43"/>
      <c r="QBR235" s="43"/>
      <c r="QBS235" s="43"/>
      <c r="QBT235" s="43"/>
      <c r="QBU235" s="43"/>
      <c r="QBV235" s="43"/>
      <c r="QBW235" s="43"/>
      <c r="QBX235" s="43"/>
      <c r="QBY235" s="43"/>
      <c r="QBZ235" s="43"/>
      <c r="QCA235" s="43"/>
      <c r="QCB235" s="43"/>
      <c r="QCC235" s="43"/>
      <c r="QCD235" s="43"/>
      <c r="QCE235" s="43"/>
      <c r="QCF235" s="43"/>
      <c r="QCG235" s="43"/>
      <c r="QCH235" s="43"/>
      <c r="QCI235" s="43"/>
      <c r="QCJ235" s="43"/>
      <c r="QCK235" s="43"/>
      <c r="QCL235" s="43"/>
      <c r="QCM235" s="43"/>
      <c r="QCN235" s="43"/>
      <c r="QCO235" s="43"/>
      <c r="QCP235" s="43"/>
      <c r="QCQ235" s="43"/>
      <c r="QCR235" s="43"/>
      <c r="QCS235" s="43"/>
      <c r="QCT235" s="43"/>
      <c r="QCU235" s="43"/>
      <c r="QCV235" s="43"/>
      <c r="QCW235" s="43"/>
      <c r="QCX235" s="43"/>
      <c r="QCY235" s="43"/>
      <c r="QCZ235" s="43"/>
      <c r="QDA235" s="43"/>
      <c r="QDB235" s="43"/>
      <c r="QDC235" s="43"/>
      <c r="QDD235" s="43"/>
      <c r="QDE235" s="43"/>
      <c r="QDF235" s="43"/>
      <c r="QDG235" s="43"/>
      <c r="QDH235" s="43"/>
      <c r="QDI235" s="43"/>
      <c r="QDJ235" s="43"/>
      <c r="QDK235" s="43"/>
      <c r="QDL235" s="43"/>
      <c r="QDM235" s="43"/>
      <c r="QDN235" s="43"/>
      <c r="QDO235" s="43"/>
      <c r="QDP235" s="43"/>
      <c r="QDQ235" s="43"/>
      <c r="QDR235" s="43"/>
      <c r="QDS235" s="43"/>
      <c r="QDT235" s="43"/>
      <c r="QDU235" s="43"/>
      <c r="QDV235" s="43"/>
      <c r="QDW235" s="43"/>
      <c r="QDX235" s="43"/>
      <c r="QDY235" s="43"/>
      <c r="QDZ235" s="43"/>
      <c r="QEA235" s="43"/>
      <c r="QEB235" s="43"/>
      <c r="QEC235" s="43"/>
      <c r="QED235" s="43"/>
      <c r="QEE235" s="43"/>
      <c r="QEF235" s="43"/>
      <c r="QEG235" s="43"/>
      <c r="QEH235" s="43"/>
      <c r="QEI235" s="43"/>
      <c r="QEJ235" s="43"/>
      <c r="QEK235" s="43"/>
      <c r="QEL235" s="43"/>
      <c r="QEM235" s="43"/>
      <c r="QEN235" s="43"/>
      <c r="QEO235" s="43"/>
      <c r="QEP235" s="43"/>
      <c r="QEQ235" s="43"/>
      <c r="QER235" s="43"/>
      <c r="QES235" s="43"/>
      <c r="QET235" s="43"/>
      <c r="QEU235" s="43"/>
      <c r="QEV235" s="43"/>
      <c r="QEW235" s="43"/>
      <c r="QEX235" s="43"/>
      <c r="QEY235" s="43"/>
      <c r="QEZ235" s="43"/>
      <c r="QFA235" s="43"/>
      <c r="QFB235" s="43"/>
      <c r="QFC235" s="43"/>
      <c r="QFD235" s="43"/>
      <c r="QFE235" s="43"/>
      <c r="QFF235" s="43"/>
      <c r="QFG235" s="43"/>
      <c r="QFH235" s="43"/>
      <c r="QFI235" s="43"/>
      <c r="QFJ235" s="43"/>
      <c r="QFK235" s="43"/>
      <c r="QFL235" s="43"/>
      <c r="QFM235" s="43"/>
      <c r="QFN235" s="43"/>
      <c r="QFO235" s="43"/>
      <c r="QFP235" s="43"/>
      <c r="QFQ235" s="43"/>
      <c r="QFR235" s="43"/>
      <c r="QFS235" s="43"/>
      <c r="QFT235" s="43"/>
      <c r="QFU235" s="43"/>
      <c r="QFV235" s="43"/>
      <c r="QFW235" s="43"/>
      <c r="QFX235" s="43"/>
      <c r="QFY235" s="43"/>
      <c r="QFZ235" s="43"/>
      <c r="QGA235" s="43"/>
      <c r="QGB235" s="43"/>
      <c r="QGC235" s="43"/>
      <c r="QGD235" s="43"/>
      <c r="QGE235" s="43"/>
      <c r="QGF235" s="43"/>
      <c r="QGG235" s="43"/>
      <c r="QGH235" s="43"/>
      <c r="QGI235" s="43"/>
      <c r="QGJ235" s="43"/>
      <c r="QGK235" s="43"/>
      <c r="QGL235" s="43"/>
      <c r="QGM235" s="43"/>
      <c r="QGN235" s="43"/>
      <c r="QGO235" s="43"/>
      <c r="QGP235" s="43"/>
      <c r="QGQ235" s="43"/>
      <c r="QGR235" s="43"/>
      <c r="QGS235" s="43"/>
      <c r="QGT235" s="43"/>
      <c r="QGU235" s="43"/>
      <c r="QGV235" s="43"/>
      <c r="QGW235" s="43"/>
      <c r="QGX235" s="43"/>
      <c r="QGY235" s="43"/>
      <c r="QGZ235" s="43"/>
      <c r="QHA235" s="43"/>
      <c r="QHB235" s="43"/>
      <c r="QHC235" s="43"/>
      <c r="QHD235" s="43"/>
      <c r="QHE235" s="43"/>
      <c r="QHF235" s="43"/>
      <c r="QHG235" s="43"/>
      <c r="QHH235" s="43"/>
      <c r="QHI235" s="43"/>
      <c r="QHJ235" s="43"/>
      <c r="QHK235" s="43"/>
      <c r="QHL235" s="43"/>
      <c r="QHM235" s="43"/>
      <c r="QHN235" s="43"/>
      <c r="QHO235" s="43"/>
      <c r="QHP235" s="43"/>
      <c r="QHQ235" s="43"/>
      <c r="QHR235" s="43"/>
      <c r="QHS235" s="43"/>
      <c r="QHT235" s="43"/>
      <c r="QHU235" s="43"/>
      <c r="QHV235" s="43"/>
      <c r="QHW235" s="43"/>
      <c r="QHX235" s="43"/>
      <c r="QHY235" s="43"/>
      <c r="QHZ235" s="43"/>
      <c r="QIA235" s="43"/>
      <c r="QIB235" s="43"/>
      <c r="QIC235" s="43"/>
      <c r="QID235" s="43"/>
      <c r="QIE235" s="43"/>
      <c r="QIF235" s="43"/>
      <c r="QIG235" s="43"/>
      <c r="QIH235" s="43"/>
      <c r="QII235" s="43"/>
      <c r="QIJ235" s="43"/>
      <c r="QIK235" s="43"/>
      <c r="QIL235" s="43"/>
      <c r="QIM235" s="43"/>
      <c r="QIN235" s="43"/>
      <c r="QIO235" s="43"/>
      <c r="QIP235" s="43"/>
      <c r="QIQ235" s="43"/>
      <c r="QIR235" s="43"/>
      <c r="QIS235" s="43"/>
      <c r="QIT235" s="43"/>
      <c r="QIU235" s="43"/>
      <c r="QIV235" s="43"/>
      <c r="QIW235" s="43"/>
      <c r="QIX235" s="43"/>
      <c r="QIY235" s="43"/>
      <c r="QIZ235" s="43"/>
      <c r="QJA235" s="43"/>
      <c r="QJB235" s="43"/>
      <c r="QJC235" s="43"/>
      <c r="QJD235" s="43"/>
      <c r="QJE235" s="43"/>
      <c r="QJF235" s="43"/>
      <c r="QJG235" s="43"/>
      <c r="QJH235" s="43"/>
      <c r="QJI235" s="43"/>
      <c r="QJJ235" s="43"/>
      <c r="QJK235" s="43"/>
      <c r="QJL235" s="43"/>
      <c r="QJM235" s="43"/>
      <c r="QJN235" s="43"/>
      <c r="QJO235" s="43"/>
      <c r="QJP235" s="43"/>
      <c r="QJQ235" s="43"/>
      <c r="QJR235" s="43"/>
      <c r="QJS235" s="43"/>
      <c r="QJT235" s="43"/>
      <c r="QJU235" s="43"/>
      <c r="QJV235" s="43"/>
      <c r="QJW235" s="43"/>
      <c r="QJX235" s="43"/>
      <c r="QJY235" s="43"/>
      <c r="QJZ235" s="43"/>
      <c r="QKA235" s="43"/>
      <c r="QKB235" s="43"/>
      <c r="QKC235" s="43"/>
      <c r="QKD235" s="43"/>
      <c r="QKE235" s="43"/>
      <c r="QKF235" s="43"/>
      <c r="QKG235" s="43"/>
      <c r="QKH235" s="43"/>
      <c r="QKI235" s="43"/>
      <c r="QKJ235" s="43"/>
      <c r="QKK235" s="43"/>
      <c r="QKL235" s="43"/>
      <c r="QKM235" s="43"/>
      <c r="QKN235" s="43"/>
      <c r="QKO235" s="43"/>
      <c r="QKP235" s="43"/>
      <c r="QKQ235" s="43"/>
      <c r="QKR235" s="43"/>
      <c r="QKS235" s="43"/>
      <c r="QKT235" s="43"/>
      <c r="QKU235" s="43"/>
      <c r="QKV235" s="43"/>
      <c r="QKW235" s="43"/>
      <c r="QKX235" s="43"/>
      <c r="QKY235" s="43"/>
      <c r="QKZ235" s="43"/>
      <c r="QLA235" s="43"/>
      <c r="QLB235" s="43"/>
      <c r="QLC235" s="43"/>
      <c r="QLD235" s="43"/>
      <c r="QLE235" s="43"/>
      <c r="QLF235" s="43"/>
      <c r="QLG235" s="43"/>
      <c r="QLH235" s="43"/>
      <c r="QLI235" s="43"/>
      <c r="QLJ235" s="43"/>
      <c r="QLK235" s="43"/>
      <c r="QLL235" s="43"/>
      <c r="QLM235" s="43"/>
      <c r="QLN235" s="43"/>
      <c r="QLO235" s="43"/>
      <c r="QLP235" s="43"/>
      <c r="QLQ235" s="43"/>
      <c r="QLR235" s="43"/>
      <c r="QLS235" s="43"/>
      <c r="QLT235" s="43"/>
      <c r="QLU235" s="43"/>
      <c r="QLV235" s="43"/>
      <c r="QLW235" s="43"/>
      <c r="QLX235" s="43"/>
      <c r="QLY235" s="43"/>
      <c r="QLZ235" s="43"/>
      <c r="QMA235" s="43"/>
      <c r="QMB235" s="43"/>
      <c r="QMC235" s="43"/>
      <c r="QMD235" s="43"/>
      <c r="QME235" s="43"/>
      <c r="QMF235" s="43"/>
      <c r="QMG235" s="43"/>
      <c r="QMH235" s="43"/>
      <c r="QMI235" s="43"/>
      <c r="QMJ235" s="43"/>
      <c r="QMK235" s="43"/>
      <c r="QML235" s="43"/>
      <c r="QMM235" s="43"/>
      <c r="QMN235" s="43"/>
      <c r="QMO235" s="43"/>
      <c r="QMP235" s="43"/>
      <c r="QMQ235" s="43"/>
      <c r="QMR235" s="43"/>
      <c r="QMS235" s="43"/>
      <c r="QMT235" s="43"/>
      <c r="QMU235" s="43"/>
      <c r="QMV235" s="43"/>
      <c r="QMW235" s="43"/>
      <c r="QMX235" s="43"/>
      <c r="QMY235" s="43"/>
      <c r="QMZ235" s="43"/>
      <c r="QNA235" s="43"/>
      <c r="QNB235" s="43"/>
      <c r="QNC235" s="43"/>
      <c r="QND235" s="43"/>
      <c r="QNE235" s="43"/>
      <c r="QNF235" s="43"/>
      <c r="QNG235" s="43"/>
      <c r="QNH235" s="43"/>
      <c r="QNI235" s="43"/>
      <c r="QNJ235" s="43"/>
      <c r="QNK235" s="43"/>
      <c r="QNL235" s="43"/>
      <c r="QNM235" s="43"/>
      <c r="QNN235" s="43"/>
      <c r="QNO235" s="43"/>
      <c r="QNP235" s="43"/>
      <c r="QNQ235" s="43"/>
      <c r="QNR235" s="43"/>
      <c r="QNS235" s="43"/>
      <c r="QNT235" s="43"/>
      <c r="QNU235" s="43"/>
      <c r="QNV235" s="43"/>
      <c r="QNW235" s="43"/>
      <c r="QNX235" s="43"/>
      <c r="QNY235" s="43"/>
      <c r="QNZ235" s="43"/>
      <c r="QOA235" s="43"/>
      <c r="QOB235" s="43"/>
      <c r="QOC235" s="43"/>
      <c r="QOD235" s="43"/>
      <c r="QOE235" s="43"/>
      <c r="QOF235" s="43"/>
      <c r="QOG235" s="43"/>
      <c r="QOH235" s="43"/>
      <c r="QOI235" s="43"/>
      <c r="QOJ235" s="43"/>
      <c r="QOK235" s="43"/>
      <c r="QOL235" s="43"/>
      <c r="QOM235" s="43"/>
      <c r="QON235" s="43"/>
      <c r="QOO235" s="43"/>
      <c r="QOP235" s="43"/>
      <c r="QOQ235" s="43"/>
      <c r="QOR235" s="43"/>
      <c r="QOS235" s="43"/>
      <c r="QOT235" s="43"/>
      <c r="QOU235" s="43"/>
      <c r="QOV235" s="43"/>
      <c r="QOW235" s="43"/>
      <c r="QOX235" s="43"/>
      <c r="QOY235" s="43"/>
      <c r="QOZ235" s="43"/>
      <c r="QPA235" s="43"/>
      <c r="QPB235" s="43"/>
      <c r="QPC235" s="43"/>
      <c r="QPD235" s="43"/>
      <c r="QPE235" s="43"/>
      <c r="QPF235" s="43"/>
      <c r="QPG235" s="43"/>
      <c r="QPH235" s="43"/>
      <c r="QPI235" s="43"/>
      <c r="QPJ235" s="43"/>
      <c r="QPK235" s="43"/>
      <c r="QPL235" s="43"/>
      <c r="QPM235" s="43"/>
      <c r="QPN235" s="43"/>
      <c r="QPO235" s="43"/>
      <c r="QPP235" s="43"/>
      <c r="QPQ235" s="43"/>
      <c r="QPR235" s="43"/>
      <c r="QPS235" s="43"/>
      <c r="QPT235" s="43"/>
      <c r="QPU235" s="43"/>
      <c r="QPV235" s="43"/>
      <c r="QPW235" s="43"/>
      <c r="QPX235" s="43"/>
      <c r="QPY235" s="43"/>
      <c r="QPZ235" s="43"/>
      <c r="QQA235" s="43"/>
      <c r="QQB235" s="43"/>
      <c r="QQC235" s="43"/>
      <c r="QQD235" s="43"/>
      <c r="QQE235" s="43"/>
      <c r="QQF235" s="43"/>
      <c r="QQG235" s="43"/>
      <c r="QQH235" s="43"/>
      <c r="QQI235" s="43"/>
      <c r="QQJ235" s="43"/>
      <c r="QQK235" s="43"/>
      <c r="QQL235" s="43"/>
      <c r="QQM235" s="43"/>
      <c r="QQN235" s="43"/>
      <c r="QQO235" s="43"/>
      <c r="QQP235" s="43"/>
      <c r="QQQ235" s="43"/>
      <c r="QQR235" s="43"/>
      <c r="QQS235" s="43"/>
      <c r="QQT235" s="43"/>
      <c r="QQU235" s="43"/>
      <c r="QQV235" s="43"/>
      <c r="QQW235" s="43"/>
      <c r="QQX235" s="43"/>
      <c r="QQY235" s="43"/>
      <c r="QQZ235" s="43"/>
      <c r="QRA235" s="43"/>
      <c r="QRB235" s="43"/>
      <c r="QRC235" s="43"/>
      <c r="QRD235" s="43"/>
      <c r="QRE235" s="43"/>
      <c r="QRF235" s="43"/>
      <c r="QRG235" s="43"/>
      <c r="QRH235" s="43"/>
      <c r="QRI235" s="43"/>
      <c r="QRJ235" s="43"/>
      <c r="QRK235" s="43"/>
      <c r="QRL235" s="43"/>
      <c r="QRM235" s="43"/>
      <c r="QRN235" s="43"/>
      <c r="QRO235" s="43"/>
      <c r="QRP235" s="43"/>
      <c r="QRQ235" s="43"/>
      <c r="QRR235" s="43"/>
      <c r="QRS235" s="43"/>
      <c r="QRT235" s="43"/>
      <c r="QRU235" s="43"/>
      <c r="QRV235" s="43"/>
      <c r="QRW235" s="43"/>
      <c r="QRX235" s="43"/>
      <c r="QRY235" s="43"/>
      <c r="QRZ235" s="43"/>
      <c r="QSA235" s="43"/>
      <c r="QSB235" s="43"/>
      <c r="QSC235" s="43"/>
      <c r="QSD235" s="43"/>
      <c r="QSE235" s="43"/>
      <c r="QSF235" s="43"/>
      <c r="QSG235" s="43"/>
      <c r="QSH235" s="43"/>
      <c r="QSI235" s="43"/>
      <c r="QSJ235" s="43"/>
      <c r="QSK235" s="43"/>
      <c r="QSL235" s="43"/>
      <c r="QSM235" s="43"/>
      <c r="QSN235" s="43"/>
      <c r="QSO235" s="43"/>
      <c r="QSP235" s="43"/>
      <c r="QSQ235" s="43"/>
      <c r="QSR235" s="43"/>
      <c r="QSS235" s="43"/>
      <c r="QST235" s="43"/>
      <c r="QSU235" s="43"/>
      <c r="QSV235" s="43"/>
      <c r="QSW235" s="43"/>
      <c r="QSX235" s="43"/>
      <c r="QSY235" s="43"/>
      <c r="QSZ235" s="43"/>
      <c r="QTA235" s="43"/>
      <c r="QTB235" s="43"/>
      <c r="QTC235" s="43"/>
      <c r="QTD235" s="43"/>
      <c r="QTE235" s="43"/>
      <c r="QTF235" s="43"/>
      <c r="QTG235" s="43"/>
      <c r="QTH235" s="43"/>
      <c r="QTI235" s="43"/>
      <c r="QTJ235" s="43"/>
      <c r="QTK235" s="43"/>
      <c r="QTL235" s="43"/>
      <c r="QTM235" s="43"/>
      <c r="QTN235" s="43"/>
      <c r="QTO235" s="43"/>
      <c r="QTP235" s="43"/>
      <c r="QTQ235" s="43"/>
      <c r="QTR235" s="43"/>
      <c r="QTS235" s="43"/>
      <c r="QTT235" s="43"/>
      <c r="QTU235" s="43"/>
      <c r="QTV235" s="43"/>
      <c r="QTW235" s="43"/>
      <c r="QTX235" s="43"/>
      <c r="QTY235" s="43"/>
      <c r="QTZ235" s="43"/>
      <c r="QUA235" s="43"/>
      <c r="QUB235" s="43"/>
      <c r="QUC235" s="43"/>
      <c r="QUD235" s="43"/>
      <c r="QUE235" s="43"/>
      <c r="QUF235" s="43"/>
      <c r="QUG235" s="43"/>
      <c r="QUH235" s="43"/>
      <c r="QUI235" s="43"/>
      <c r="QUJ235" s="43"/>
      <c r="QUK235" s="43"/>
      <c r="QUL235" s="43"/>
      <c r="QUM235" s="43"/>
      <c r="QUN235" s="43"/>
      <c r="QUO235" s="43"/>
      <c r="QUP235" s="43"/>
      <c r="QUQ235" s="43"/>
      <c r="QUR235" s="43"/>
      <c r="QUS235" s="43"/>
      <c r="QUT235" s="43"/>
      <c r="QUU235" s="43"/>
      <c r="QUV235" s="43"/>
      <c r="QUW235" s="43"/>
      <c r="QUX235" s="43"/>
      <c r="QUY235" s="43"/>
      <c r="QUZ235" s="43"/>
      <c r="QVA235" s="43"/>
      <c r="QVB235" s="43"/>
      <c r="QVC235" s="43"/>
      <c r="QVD235" s="43"/>
      <c r="QVE235" s="43"/>
      <c r="QVF235" s="43"/>
      <c r="QVG235" s="43"/>
      <c r="QVH235" s="43"/>
      <c r="QVI235" s="43"/>
      <c r="QVJ235" s="43"/>
      <c r="QVK235" s="43"/>
      <c r="QVL235" s="43"/>
      <c r="QVM235" s="43"/>
      <c r="QVN235" s="43"/>
      <c r="QVO235" s="43"/>
      <c r="QVP235" s="43"/>
      <c r="QVQ235" s="43"/>
      <c r="QVR235" s="43"/>
      <c r="QVS235" s="43"/>
      <c r="QVT235" s="43"/>
      <c r="QVU235" s="43"/>
      <c r="QVV235" s="43"/>
      <c r="QVW235" s="43"/>
      <c r="QVX235" s="43"/>
      <c r="QVY235" s="43"/>
      <c r="QVZ235" s="43"/>
      <c r="QWA235" s="43"/>
      <c r="QWB235" s="43"/>
      <c r="QWC235" s="43"/>
      <c r="QWD235" s="43"/>
      <c r="QWE235" s="43"/>
      <c r="QWF235" s="43"/>
      <c r="QWG235" s="43"/>
      <c r="QWH235" s="43"/>
      <c r="QWI235" s="43"/>
      <c r="QWJ235" s="43"/>
      <c r="QWK235" s="43"/>
      <c r="QWL235" s="43"/>
      <c r="QWM235" s="43"/>
      <c r="QWN235" s="43"/>
      <c r="QWO235" s="43"/>
      <c r="QWP235" s="43"/>
      <c r="QWQ235" s="43"/>
      <c r="QWR235" s="43"/>
      <c r="QWS235" s="43"/>
      <c r="QWT235" s="43"/>
      <c r="QWU235" s="43"/>
      <c r="QWV235" s="43"/>
      <c r="QWW235" s="43"/>
      <c r="QWX235" s="43"/>
      <c r="QWY235" s="43"/>
      <c r="QWZ235" s="43"/>
      <c r="QXA235" s="43"/>
      <c r="QXB235" s="43"/>
      <c r="QXC235" s="43"/>
      <c r="QXD235" s="43"/>
      <c r="QXE235" s="43"/>
      <c r="QXF235" s="43"/>
      <c r="QXG235" s="43"/>
      <c r="QXH235" s="43"/>
      <c r="QXI235" s="43"/>
      <c r="QXJ235" s="43"/>
      <c r="QXK235" s="43"/>
      <c r="QXL235" s="43"/>
      <c r="QXM235" s="43"/>
      <c r="QXN235" s="43"/>
      <c r="QXO235" s="43"/>
      <c r="QXP235" s="43"/>
      <c r="QXQ235" s="43"/>
      <c r="QXR235" s="43"/>
      <c r="QXS235" s="43"/>
      <c r="QXT235" s="43"/>
      <c r="QXU235" s="43"/>
      <c r="QXV235" s="43"/>
      <c r="QXW235" s="43"/>
      <c r="QXX235" s="43"/>
      <c r="QXY235" s="43"/>
      <c r="QXZ235" s="43"/>
      <c r="QYA235" s="43"/>
      <c r="QYB235" s="43"/>
      <c r="QYC235" s="43"/>
      <c r="QYD235" s="43"/>
      <c r="QYE235" s="43"/>
      <c r="QYF235" s="43"/>
      <c r="QYG235" s="43"/>
      <c r="QYH235" s="43"/>
      <c r="QYI235" s="43"/>
      <c r="QYJ235" s="43"/>
      <c r="QYK235" s="43"/>
      <c r="QYL235" s="43"/>
      <c r="QYM235" s="43"/>
      <c r="QYN235" s="43"/>
      <c r="QYO235" s="43"/>
      <c r="QYP235" s="43"/>
      <c r="QYQ235" s="43"/>
      <c r="QYR235" s="43"/>
      <c r="QYS235" s="43"/>
      <c r="QYT235" s="43"/>
      <c r="QYU235" s="43"/>
      <c r="QYV235" s="43"/>
      <c r="QYW235" s="43"/>
      <c r="QYX235" s="43"/>
      <c r="QYY235" s="43"/>
      <c r="QYZ235" s="43"/>
      <c r="QZA235" s="43"/>
      <c r="QZB235" s="43"/>
      <c r="QZC235" s="43"/>
      <c r="QZD235" s="43"/>
      <c r="QZE235" s="43"/>
      <c r="QZF235" s="43"/>
      <c r="QZG235" s="43"/>
      <c r="QZH235" s="43"/>
      <c r="QZI235" s="43"/>
      <c r="QZJ235" s="43"/>
      <c r="QZK235" s="43"/>
      <c r="QZL235" s="43"/>
      <c r="QZM235" s="43"/>
      <c r="QZN235" s="43"/>
      <c r="QZO235" s="43"/>
      <c r="QZP235" s="43"/>
      <c r="QZQ235" s="43"/>
      <c r="QZR235" s="43"/>
      <c r="QZS235" s="43"/>
      <c r="QZT235" s="43"/>
      <c r="QZU235" s="43"/>
      <c r="QZV235" s="43"/>
      <c r="QZW235" s="43"/>
      <c r="QZX235" s="43"/>
      <c r="QZY235" s="43"/>
      <c r="QZZ235" s="43"/>
      <c r="RAA235" s="43"/>
      <c r="RAB235" s="43"/>
      <c r="RAC235" s="43"/>
      <c r="RAD235" s="43"/>
      <c r="RAE235" s="43"/>
      <c r="RAF235" s="43"/>
      <c r="RAG235" s="43"/>
      <c r="RAH235" s="43"/>
      <c r="RAI235" s="43"/>
      <c r="RAJ235" s="43"/>
      <c r="RAK235" s="43"/>
      <c r="RAL235" s="43"/>
      <c r="RAM235" s="43"/>
      <c r="RAN235" s="43"/>
      <c r="RAO235" s="43"/>
      <c r="RAP235" s="43"/>
      <c r="RAQ235" s="43"/>
      <c r="RAR235" s="43"/>
      <c r="RAS235" s="43"/>
      <c r="RAT235" s="43"/>
      <c r="RAU235" s="43"/>
      <c r="RAV235" s="43"/>
      <c r="RAW235" s="43"/>
      <c r="RAX235" s="43"/>
      <c r="RAY235" s="43"/>
      <c r="RAZ235" s="43"/>
      <c r="RBA235" s="43"/>
      <c r="RBB235" s="43"/>
      <c r="RBC235" s="43"/>
      <c r="RBD235" s="43"/>
      <c r="RBE235" s="43"/>
      <c r="RBF235" s="43"/>
      <c r="RBG235" s="43"/>
      <c r="RBH235" s="43"/>
      <c r="RBI235" s="43"/>
      <c r="RBJ235" s="43"/>
      <c r="RBK235" s="43"/>
      <c r="RBL235" s="43"/>
      <c r="RBM235" s="43"/>
      <c r="RBN235" s="43"/>
      <c r="RBO235" s="43"/>
      <c r="RBP235" s="43"/>
      <c r="RBQ235" s="43"/>
      <c r="RBR235" s="43"/>
      <c r="RBS235" s="43"/>
      <c r="RBT235" s="43"/>
      <c r="RBU235" s="43"/>
      <c r="RBV235" s="43"/>
      <c r="RBW235" s="43"/>
      <c r="RBX235" s="43"/>
      <c r="RBY235" s="43"/>
      <c r="RBZ235" s="43"/>
      <c r="RCA235" s="43"/>
      <c r="RCB235" s="43"/>
      <c r="RCC235" s="43"/>
      <c r="RCD235" s="43"/>
      <c r="RCE235" s="43"/>
      <c r="RCF235" s="43"/>
      <c r="RCG235" s="43"/>
      <c r="RCH235" s="43"/>
      <c r="RCI235" s="43"/>
      <c r="RCJ235" s="43"/>
      <c r="RCK235" s="43"/>
      <c r="RCL235" s="43"/>
      <c r="RCM235" s="43"/>
      <c r="RCN235" s="43"/>
      <c r="RCO235" s="43"/>
      <c r="RCP235" s="43"/>
      <c r="RCQ235" s="43"/>
      <c r="RCR235" s="43"/>
      <c r="RCS235" s="43"/>
      <c r="RCT235" s="43"/>
      <c r="RCU235" s="43"/>
      <c r="RCV235" s="43"/>
      <c r="RCW235" s="43"/>
      <c r="RCX235" s="43"/>
      <c r="RCY235" s="43"/>
      <c r="RCZ235" s="43"/>
      <c r="RDA235" s="43"/>
      <c r="RDB235" s="43"/>
      <c r="RDC235" s="43"/>
      <c r="RDD235" s="43"/>
      <c r="RDE235" s="43"/>
      <c r="RDF235" s="43"/>
      <c r="RDG235" s="43"/>
      <c r="RDH235" s="43"/>
      <c r="RDI235" s="43"/>
      <c r="RDJ235" s="43"/>
      <c r="RDK235" s="43"/>
      <c r="RDL235" s="43"/>
      <c r="RDM235" s="43"/>
      <c r="RDN235" s="43"/>
      <c r="RDO235" s="43"/>
      <c r="RDP235" s="43"/>
      <c r="RDQ235" s="43"/>
      <c r="RDR235" s="43"/>
      <c r="RDS235" s="43"/>
      <c r="RDT235" s="43"/>
      <c r="RDU235" s="43"/>
      <c r="RDV235" s="43"/>
      <c r="RDW235" s="43"/>
      <c r="RDX235" s="43"/>
      <c r="RDY235" s="43"/>
      <c r="RDZ235" s="43"/>
      <c r="REA235" s="43"/>
      <c r="REB235" s="43"/>
      <c r="REC235" s="43"/>
      <c r="RED235" s="43"/>
      <c r="REE235" s="43"/>
      <c r="REF235" s="43"/>
      <c r="REG235" s="43"/>
      <c r="REH235" s="43"/>
      <c r="REI235" s="43"/>
      <c r="REJ235" s="43"/>
      <c r="REK235" s="43"/>
      <c r="REL235" s="43"/>
      <c r="REM235" s="43"/>
      <c r="REN235" s="43"/>
      <c r="REO235" s="43"/>
      <c r="REP235" s="43"/>
      <c r="REQ235" s="43"/>
      <c r="RER235" s="43"/>
      <c r="RES235" s="43"/>
      <c r="RET235" s="43"/>
      <c r="REU235" s="43"/>
      <c r="REV235" s="43"/>
      <c r="REW235" s="43"/>
      <c r="REX235" s="43"/>
      <c r="REY235" s="43"/>
      <c r="REZ235" s="43"/>
      <c r="RFA235" s="43"/>
      <c r="RFB235" s="43"/>
      <c r="RFC235" s="43"/>
      <c r="RFD235" s="43"/>
      <c r="RFE235" s="43"/>
      <c r="RFF235" s="43"/>
      <c r="RFG235" s="43"/>
      <c r="RFH235" s="43"/>
      <c r="RFI235" s="43"/>
      <c r="RFJ235" s="43"/>
      <c r="RFK235" s="43"/>
      <c r="RFL235" s="43"/>
      <c r="RFM235" s="43"/>
      <c r="RFN235" s="43"/>
      <c r="RFO235" s="43"/>
      <c r="RFP235" s="43"/>
      <c r="RFQ235" s="43"/>
      <c r="RFR235" s="43"/>
      <c r="RFS235" s="43"/>
      <c r="RFT235" s="43"/>
      <c r="RFU235" s="43"/>
      <c r="RFV235" s="43"/>
      <c r="RFW235" s="43"/>
      <c r="RFX235" s="43"/>
      <c r="RFY235" s="43"/>
      <c r="RFZ235" s="43"/>
      <c r="RGA235" s="43"/>
      <c r="RGB235" s="43"/>
      <c r="RGC235" s="43"/>
      <c r="RGD235" s="43"/>
      <c r="RGE235" s="43"/>
      <c r="RGF235" s="43"/>
      <c r="RGG235" s="43"/>
      <c r="RGH235" s="43"/>
      <c r="RGI235" s="43"/>
      <c r="RGJ235" s="43"/>
      <c r="RGK235" s="43"/>
      <c r="RGL235" s="43"/>
      <c r="RGM235" s="43"/>
      <c r="RGN235" s="43"/>
      <c r="RGO235" s="43"/>
      <c r="RGP235" s="43"/>
      <c r="RGQ235" s="43"/>
      <c r="RGR235" s="43"/>
      <c r="RGS235" s="43"/>
      <c r="RGT235" s="43"/>
      <c r="RGU235" s="43"/>
      <c r="RGV235" s="43"/>
      <c r="RGW235" s="43"/>
      <c r="RGX235" s="43"/>
      <c r="RGY235" s="43"/>
      <c r="RGZ235" s="43"/>
      <c r="RHA235" s="43"/>
      <c r="RHB235" s="43"/>
      <c r="RHC235" s="43"/>
      <c r="RHD235" s="43"/>
      <c r="RHE235" s="43"/>
      <c r="RHF235" s="43"/>
      <c r="RHG235" s="43"/>
      <c r="RHH235" s="43"/>
      <c r="RHI235" s="43"/>
      <c r="RHJ235" s="43"/>
      <c r="RHK235" s="43"/>
      <c r="RHL235" s="43"/>
      <c r="RHM235" s="43"/>
      <c r="RHN235" s="43"/>
      <c r="RHO235" s="43"/>
      <c r="RHP235" s="43"/>
      <c r="RHQ235" s="43"/>
      <c r="RHR235" s="43"/>
      <c r="RHS235" s="43"/>
      <c r="RHT235" s="43"/>
      <c r="RHU235" s="43"/>
      <c r="RHV235" s="43"/>
      <c r="RHW235" s="43"/>
      <c r="RHX235" s="43"/>
      <c r="RHY235" s="43"/>
      <c r="RHZ235" s="43"/>
      <c r="RIA235" s="43"/>
      <c r="RIB235" s="43"/>
      <c r="RIC235" s="43"/>
      <c r="RID235" s="43"/>
      <c r="RIE235" s="43"/>
      <c r="RIF235" s="43"/>
      <c r="RIG235" s="43"/>
      <c r="RIH235" s="43"/>
      <c r="RII235" s="43"/>
      <c r="RIJ235" s="43"/>
      <c r="RIK235" s="43"/>
      <c r="RIL235" s="43"/>
      <c r="RIM235" s="43"/>
      <c r="RIN235" s="43"/>
      <c r="RIO235" s="43"/>
      <c r="RIP235" s="43"/>
      <c r="RIQ235" s="43"/>
      <c r="RIR235" s="43"/>
      <c r="RIS235" s="43"/>
      <c r="RIT235" s="43"/>
      <c r="RIU235" s="43"/>
      <c r="RIV235" s="43"/>
      <c r="RIW235" s="43"/>
      <c r="RIX235" s="43"/>
      <c r="RIY235" s="43"/>
      <c r="RIZ235" s="43"/>
      <c r="RJA235" s="43"/>
      <c r="RJB235" s="43"/>
      <c r="RJC235" s="43"/>
      <c r="RJD235" s="43"/>
      <c r="RJE235" s="43"/>
      <c r="RJF235" s="43"/>
      <c r="RJG235" s="43"/>
      <c r="RJH235" s="43"/>
      <c r="RJI235" s="43"/>
      <c r="RJJ235" s="43"/>
      <c r="RJK235" s="43"/>
      <c r="RJL235" s="43"/>
      <c r="RJM235" s="43"/>
      <c r="RJN235" s="43"/>
      <c r="RJO235" s="43"/>
      <c r="RJP235" s="43"/>
      <c r="RJQ235" s="43"/>
      <c r="RJR235" s="43"/>
      <c r="RJS235" s="43"/>
      <c r="RJT235" s="43"/>
      <c r="RJU235" s="43"/>
      <c r="RJV235" s="43"/>
      <c r="RJW235" s="43"/>
      <c r="RJX235" s="43"/>
      <c r="RJY235" s="43"/>
      <c r="RJZ235" s="43"/>
      <c r="RKA235" s="43"/>
      <c r="RKB235" s="43"/>
      <c r="RKC235" s="43"/>
      <c r="RKD235" s="43"/>
      <c r="RKE235" s="43"/>
      <c r="RKF235" s="43"/>
      <c r="RKG235" s="43"/>
      <c r="RKH235" s="43"/>
      <c r="RKI235" s="43"/>
      <c r="RKJ235" s="43"/>
      <c r="RKK235" s="43"/>
      <c r="RKL235" s="43"/>
      <c r="RKM235" s="43"/>
      <c r="RKN235" s="43"/>
      <c r="RKO235" s="43"/>
      <c r="RKP235" s="43"/>
      <c r="RKQ235" s="43"/>
      <c r="RKR235" s="43"/>
      <c r="RKS235" s="43"/>
      <c r="RKT235" s="43"/>
      <c r="RKU235" s="43"/>
      <c r="RKV235" s="43"/>
      <c r="RKW235" s="43"/>
      <c r="RKX235" s="43"/>
      <c r="RKY235" s="43"/>
      <c r="RKZ235" s="43"/>
      <c r="RLA235" s="43"/>
      <c r="RLB235" s="43"/>
      <c r="RLC235" s="43"/>
      <c r="RLD235" s="43"/>
      <c r="RLE235" s="43"/>
      <c r="RLF235" s="43"/>
      <c r="RLG235" s="43"/>
      <c r="RLH235" s="43"/>
      <c r="RLI235" s="43"/>
      <c r="RLJ235" s="43"/>
      <c r="RLK235" s="43"/>
      <c r="RLL235" s="43"/>
      <c r="RLM235" s="43"/>
      <c r="RLN235" s="43"/>
      <c r="RLO235" s="43"/>
      <c r="RLP235" s="43"/>
      <c r="RLQ235" s="43"/>
      <c r="RLR235" s="43"/>
      <c r="RLS235" s="43"/>
      <c r="RLT235" s="43"/>
      <c r="RLU235" s="43"/>
      <c r="RLV235" s="43"/>
      <c r="RLW235" s="43"/>
      <c r="RLX235" s="43"/>
      <c r="RLY235" s="43"/>
      <c r="RLZ235" s="43"/>
      <c r="RMA235" s="43"/>
      <c r="RMB235" s="43"/>
      <c r="RMC235" s="43"/>
      <c r="RMD235" s="43"/>
      <c r="RME235" s="43"/>
      <c r="RMF235" s="43"/>
      <c r="RMG235" s="43"/>
      <c r="RMH235" s="43"/>
      <c r="RMI235" s="43"/>
      <c r="RMJ235" s="43"/>
      <c r="RMK235" s="43"/>
      <c r="RML235" s="43"/>
      <c r="RMM235" s="43"/>
      <c r="RMN235" s="43"/>
      <c r="RMO235" s="43"/>
      <c r="RMP235" s="43"/>
      <c r="RMQ235" s="43"/>
      <c r="RMR235" s="43"/>
      <c r="RMS235" s="43"/>
      <c r="RMT235" s="43"/>
      <c r="RMU235" s="43"/>
      <c r="RMV235" s="43"/>
      <c r="RMW235" s="43"/>
      <c r="RMX235" s="43"/>
      <c r="RMY235" s="43"/>
      <c r="RMZ235" s="43"/>
      <c r="RNA235" s="43"/>
      <c r="RNB235" s="43"/>
      <c r="RNC235" s="43"/>
      <c r="RND235" s="43"/>
      <c r="RNE235" s="43"/>
      <c r="RNF235" s="43"/>
      <c r="RNG235" s="43"/>
      <c r="RNH235" s="43"/>
      <c r="RNI235" s="43"/>
      <c r="RNJ235" s="43"/>
      <c r="RNK235" s="43"/>
      <c r="RNL235" s="43"/>
      <c r="RNM235" s="43"/>
      <c r="RNN235" s="43"/>
      <c r="RNO235" s="43"/>
      <c r="RNP235" s="43"/>
      <c r="RNQ235" s="43"/>
      <c r="RNR235" s="43"/>
      <c r="RNS235" s="43"/>
      <c r="RNT235" s="43"/>
      <c r="RNU235" s="43"/>
      <c r="RNV235" s="43"/>
      <c r="RNW235" s="43"/>
      <c r="RNX235" s="43"/>
      <c r="RNY235" s="43"/>
      <c r="RNZ235" s="43"/>
      <c r="ROA235" s="43"/>
      <c r="ROB235" s="43"/>
      <c r="ROC235" s="43"/>
      <c r="ROD235" s="43"/>
      <c r="ROE235" s="43"/>
      <c r="ROF235" s="43"/>
      <c r="ROG235" s="43"/>
      <c r="ROH235" s="43"/>
      <c r="ROI235" s="43"/>
      <c r="ROJ235" s="43"/>
      <c r="ROK235" s="43"/>
      <c r="ROL235" s="43"/>
      <c r="ROM235" s="43"/>
      <c r="RON235" s="43"/>
      <c r="ROO235" s="43"/>
      <c r="ROP235" s="43"/>
      <c r="ROQ235" s="43"/>
      <c r="ROR235" s="43"/>
      <c r="ROS235" s="43"/>
      <c r="ROT235" s="43"/>
      <c r="ROU235" s="43"/>
      <c r="ROV235" s="43"/>
      <c r="ROW235" s="43"/>
      <c r="ROX235" s="43"/>
      <c r="ROY235" s="43"/>
      <c r="ROZ235" s="43"/>
      <c r="RPA235" s="43"/>
      <c r="RPB235" s="43"/>
      <c r="RPC235" s="43"/>
      <c r="RPD235" s="43"/>
      <c r="RPE235" s="43"/>
      <c r="RPF235" s="43"/>
      <c r="RPG235" s="43"/>
      <c r="RPH235" s="43"/>
      <c r="RPI235" s="43"/>
      <c r="RPJ235" s="43"/>
      <c r="RPK235" s="43"/>
      <c r="RPL235" s="43"/>
      <c r="RPM235" s="43"/>
      <c r="RPN235" s="43"/>
      <c r="RPO235" s="43"/>
      <c r="RPP235" s="43"/>
      <c r="RPQ235" s="43"/>
      <c r="RPR235" s="43"/>
      <c r="RPS235" s="43"/>
      <c r="RPT235" s="43"/>
      <c r="RPU235" s="43"/>
      <c r="RPV235" s="43"/>
      <c r="RPW235" s="43"/>
      <c r="RPX235" s="43"/>
      <c r="RPY235" s="43"/>
      <c r="RPZ235" s="43"/>
      <c r="RQA235" s="43"/>
      <c r="RQB235" s="43"/>
      <c r="RQC235" s="43"/>
      <c r="RQD235" s="43"/>
      <c r="RQE235" s="43"/>
      <c r="RQF235" s="43"/>
      <c r="RQG235" s="43"/>
      <c r="RQH235" s="43"/>
      <c r="RQI235" s="43"/>
      <c r="RQJ235" s="43"/>
      <c r="RQK235" s="43"/>
      <c r="RQL235" s="43"/>
      <c r="RQM235" s="43"/>
      <c r="RQN235" s="43"/>
      <c r="RQO235" s="43"/>
      <c r="RQP235" s="43"/>
      <c r="RQQ235" s="43"/>
      <c r="RQR235" s="43"/>
      <c r="RQS235" s="43"/>
      <c r="RQT235" s="43"/>
      <c r="RQU235" s="43"/>
      <c r="RQV235" s="43"/>
      <c r="RQW235" s="43"/>
      <c r="RQX235" s="43"/>
      <c r="RQY235" s="43"/>
      <c r="RQZ235" s="43"/>
      <c r="RRA235" s="43"/>
      <c r="RRB235" s="43"/>
      <c r="RRC235" s="43"/>
      <c r="RRD235" s="43"/>
      <c r="RRE235" s="43"/>
      <c r="RRF235" s="43"/>
      <c r="RRG235" s="43"/>
      <c r="RRH235" s="43"/>
      <c r="RRI235" s="43"/>
      <c r="RRJ235" s="43"/>
      <c r="RRK235" s="43"/>
      <c r="RRL235" s="43"/>
      <c r="RRM235" s="43"/>
      <c r="RRN235" s="43"/>
      <c r="RRO235" s="43"/>
      <c r="RRP235" s="43"/>
      <c r="RRQ235" s="43"/>
      <c r="RRR235" s="43"/>
      <c r="RRS235" s="43"/>
      <c r="RRT235" s="43"/>
      <c r="RRU235" s="43"/>
      <c r="RRV235" s="43"/>
      <c r="RRW235" s="43"/>
      <c r="RRX235" s="43"/>
      <c r="RRY235" s="43"/>
      <c r="RRZ235" s="43"/>
      <c r="RSA235" s="43"/>
      <c r="RSB235" s="43"/>
      <c r="RSC235" s="43"/>
      <c r="RSD235" s="43"/>
      <c r="RSE235" s="43"/>
      <c r="RSF235" s="43"/>
      <c r="RSG235" s="43"/>
      <c r="RSH235" s="43"/>
      <c r="RSI235" s="43"/>
      <c r="RSJ235" s="43"/>
      <c r="RSK235" s="43"/>
      <c r="RSL235" s="43"/>
      <c r="RSM235" s="43"/>
      <c r="RSN235" s="43"/>
      <c r="RSO235" s="43"/>
      <c r="RSP235" s="43"/>
      <c r="RSQ235" s="43"/>
      <c r="RSR235" s="43"/>
      <c r="RSS235" s="43"/>
      <c r="RST235" s="43"/>
      <c r="RSU235" s="43"/>
      <c r="RSV235" s="43"/>
      <c r="RSW235" s="43"/>
      <c r="RSX235" s="43"/>
      <c r="RSY235" s="43"/>
      <c r="RSZ235" s="43"/>
      <c r="RTA235" s="43"/>
      <c r="RTB235" s="43"/>
      <c r="RTC235" s="43"/>
      <c r="RTD235" s="43"/>
      <c r="RTE235" s="43"/>
      <c r="RTF235" s="43"/>
      <c r="RTG235" s="43"/>
      <c r="RTH235" s="43"/>
      <c r="RTI235" s="43"/>
      <c r="RTJ235" s="43"/>
      <c r="RTK235" s="43"/>
      <c r="RTL235" s="43"/>
      <c r="RTM235" s="43"/>
      <c r="RTN235" s="43"/>
      <c r="RTO235" s="43"/>
      <c r="RTP235" s="43"/>
      <c r="RTQ235" s="43"/>
      <c r="RTR235" s="43"/>
      <c r="RTS235" s="43"/>
      <c r="RTT235" s="43"/>
      <c r="RTU235" s="43"/>
      <c r="RTV235" s="43"/>
      <c r="RTW235" s="43"/>
      <c r="RTX235" s="43"/>
      <c r="RTY235" s="43"/>
      <c r="RTZ235" s="43"/>
      <c r="RUA235" s="43"/>
      <c r="RUB235" s="43"/>
      <c r="RUC235" s="43"/>
      <c r="RUD235" s="43"/>
      <c r="RUE235" s="43"/>
      <c r="RUF235" s="43"/>
      <c r="RUG235" s="43"/>
      <c r="RUH235" s="43"/>
      <c r="RUI235" s="43"/>
      <c r="RUJ235" s="43"/>
      <c r="RUK235" s="43"/>
      <c r="RUL235" s="43"/>
      <c r="RUM235" s="43"/>
      <c r="RUN235" s="43"/>
      <c r="RUO235" s="43"/>
      <c r="RUP235" s="43"/>
      <c r="RUQ235" s="43"/>
      <c r="RUR235" s="43"/>
      <c r="RUS235" s="43"/>
      <c r="RUT235" s="43"/>
      <c r="RUU235" s="43"/>
      <c r="RUV235" s="43"/>
      <c r="RUW235" s="43"/>
      <c r="RUX235" s="43"/>
      <c r="RUY235" s="43"/>
      <c r="RUZ235" s="43"/>
      <c r="RVA235" s="43"/>
      <c r="RVB235" s="43"/>
      <c r="RVC235" s="43"/>
      <c r="RVD235" s="43"/>
      <c r="RVE235" s="43"/>
      <c r="RVF235" s="43"/>
      <c r="RVG235" s="43"/>
      <c r="RVH235" s="43"/>
      <c r="RVI235" s="43"/>
      <c r="RVJ235" s="43"/>
      <c r="RVK235" s="43"/>
      <c r="RVL235" s="43"/>
      <c r="RVM235" s="43"/>
      <c r="RVN235" s="43"/>
      <c r="RVO235" s="43"/>
      <c r="RVP235" s="43"/>
      <c r="RVQ235" s="43"/>
      <c r="RVR235" s="43"/>
      <c r="RVS235" s="43"/>
      <c r="RVT235" s="43"/>
      <c r="RVU235" s="43"/>
      <c r="RVV235" s="43"/>
      <c r="RVW235" s="43"/>
      <c r="RVX235" s="43"/>
      <c r="RVY235" s="43"/>
      <c r="RVZ235" s="43"/>
      <c r="RWA235" s="43"/>
      <c r="RWB235" s="43"/>
      <c r="RWC235" s="43"/>
      <c r="RWD235" s="43"/>
      <c r="RWE235" s="43"/>
      <c r="RWF235" s="43"/>
      <c r="RWG235" s="43"/>
      <c r="RWH235" s="43"/>
      <c r="RWI235" s="43"/>
      <c r="RWJ235" s="43"/>
      <c r="RWK235" s="43"/>
      <c r="RWL235" s="43"/>
      <c r="RWM235" s="43"/>
      <c r="RWN235" s="43"/>
      <c r="RWO235" s="43"/>
      <c r="RWP235" s="43"/>
      <c r="RWQ235" s="43"/>
      <c r="RWR235" s="43"/>
      <c r="RWS235" s="43"/>
      <c r="RWT235" s="43"/>
      <c r="RWU235" s="43"/>
      <c r="RWV235" s="43"/>
      <c r="RWW235" s="43"/>
      <c r="RWX235" s="43"/>
      <c r="RWY235" s="43"/>
      <c r="RWZ235" s="43"/>
      <c r="RXA235" s="43"/>
      <c r="RXB235" s="43"/>
      <c r="RXC235" s="43"/>
      <c r="RXD235" s="43"/>
      <c r="RXE235" s="43"/>
      <c r="RXF235" s="43"/>
      <c r="RXG235" s="43"/>
      <c r="RXH235" s="43"/>
      <c r="RXI235" s="43"/>
      <c r="RXJ235" s="43"/>
      <c r="RXK235" s="43"/>
      <c r="RXL235" s="43"/>
      <c r="RXM235" s="43"/>
      <c r="RXN235" s="43"/>
      <c r="RXO235" s="43"/>
      <c r="RXP235" s="43"/>
      <c r="RXQ235" s="43"/>
      <c r="RXR235" s="43"/>
      <c r="RXS235" s="43"/>
      <c r="RXT235" s="43"/>
      <c r="RXU235" s="43"/>
      <c r="RXV235" s="43"/>
      <c r="RXW235" s="43"/>
      <c r="RXX235" s="43"/>
      <c r="RXY235" s="43"/>
      <c r="RXZ235" s="43"/>
      <c r="RYA235" s="43"/>
      <c r="RYB235" s="43"/>
      <c r="RYC235" s="43"/>
      <c r="RYD235" s="43"/>
      <c r="RYE235" s="43"/>
      <c r="RYF235" s="43"/>
      <c r="RYG235" s="43"/>
      <c r="RYH235" s="43"/>
      <c r="RYI235" s="43"/>
      <c r="RYJ235" s="43"/>
      <c r="RYK235" s="43"/>
      <c r="RYL235" s="43"/>
      <c r="RYM235" s="43"/>
      <c r="RYN235" s="43"/>
      <c r="RYO235" s="43"/>
      <c r="RYP235" s="43"/>
      <c r="RYQ235" s="43"/>
      <c r="RYR235" s="43"/>
      <c r="RYS235" s="43"/>
      <c r="RYT235" s="43"/>
      <c r="RYU235" s="43"/>
      <c r="RYV235" s="43"/>
      <c r="RYW235" s="43"/>
      <c r="RYX235" s="43"/>
      <c r="RYY235" s="43"/>
      <c r="RYZ235" s="43"/>
      <c r="RZA235" s="43"/>
      <c r="RZB235" s="43"/>
      <c r="RZC235" s="43"/>
      <c r="RZD235" s="43"/>
      <c r="RZE235" s="43"/>
      <c r="RZF235" s="43"/>
      <c r="RZG235" s="43"/>
      <c r="RZH235" s="43"/>
      <c r="RZI235" s="43"/>
      <c r="RZJ235" s="43"/>
      <c r="RZK235" s="43"/>
      <c r="RZL235" s="43"/>
      <c r="RZM235" s="43"/>
      <c r="RZN235" s="43"/>
      <c r="RZO235" s="43"/>
      <c r="RZP235" s="43"/>
      <c r="RZQ235" s="43"/>
      <c r="RZR235" s="43"/>
      <c r="RZS235" s="43"/>
      <c r="RZT235" s="43"/>
      <c r="RZU235" s="43"/>
      <c r="RZV235" s="43"/>
      <c r="RZW235" s="43"/>
      <c r="RZX235" s="43"/>
      <c r="RZY235" s="43"/>
      <c r="RZZ235" s="43"/>
      <c r="SAA235" s="43"/>
      <c r="SAB235" s="43"/>
      <c r="SAC235" s="43"/>
      <c r="SAD235" s="43"/>
      <c r="SAE235" s="43"/>
      <c r="SAF235" s="43"/>
      <c r="SAG235" s="43"/>
      <c r="SAH235" s="43"/>
      <c r="SAI235" s="43"/>
      <c r="SAJ235" s="43"/>
      <c r="SAK235" s="43"/>
      <c r="SAL235" s="43"/>
      <c r="SAM235" s="43"/>
      <c r="SAN235" s="43"/>
      <c r="SAO235" s="43"/>
      <c r="SAP235" s="43"/>
      <c r="SAQ235" s="43"/>
      <c r="SAR235" s="43"/>
      <c r="SAS235" s="43"/>
      <c r="SAT235" s="43"/>
      <c r="SAU235" s="43"/>
      <c r="SAV235" s="43"/>
      <c r="SAW235" s="43"/>
      <c r="SAX235" s="43"/>
      <c r="SAY235" s="43"/>
      <c r="SAZ235" s="43"/>
      <c r="SBA235" s="43"/>
      <c r="SBB235" s="43"/>
      <c r="SBC235" s="43"/>
      <c r="SBD235" s="43"/>
      <c r="SBE235" s="43"/>
      <c r="SBF235" s="43"/>
      <c r="SBG235" s="43"/>
      <c r="SBH235" s="43"/>
      <c r="SBI235" s="43"/>
      <c r="SBJ235" s="43"/>
      <c r="SBK235" s="43"/>
      <c r="SBL235" s="43"/>
      <c r="SBM235" s="43"/>
      <c r="SBN235" s="43"/>
      <c r="SBO235" s="43"/>
      <c r="SBP235" s="43"/>
      <c r="SBQ235" s="43"/>
      <c r="SBR235" s="43"/>
      <c r="SBS235" s="43"/>
      <c r="SBT235" s="43"/>
      <c r="SBU235" s="43"/>
      <c r="SBV235" s="43"/>
      <c r="SBW235" s="43"/>
      <c r="SBX235" s="43"/>
      <c r="SBY235" s="43"/>
      <c r="SBZ235" s="43"/>
      <c r="SCA235" s="43"/>
      <c r="SCB235" s="43"/>
      <c r="SCC235" s="43"/>
      <c r="SCD235" s="43"/>
      <c r="SCE235" s="43"/>
      <c r="SCF235" s="43"/>
      <c r="SCG235" s="43"/>
      <c r="SCH235" s="43"/>
      <c r="SCI235" s="43"/>
      <c r="SCJ235" s="43"/>
      <c r="SCK235" s="43"/>
      <c r="SCL235" s="43"/>
      <c r="SCM235" s="43"/>
      <c r="SCN235" s="43"/>
      <c r="SCO235" s="43"/>
      <c r="SCP235" s="43"/>
      <c r="SCQ235" s="43"/>
      <c r="SCR235" s="43"/>
      <c r="SCS235" s="43"/>
      <c r="SCT235" s="43"/>
      <c r="SCU235" s="43"/>
      <c r="SCV235" s="43"/>
      <c r="SCW235" s="43"/>
      <c r="SCX235" s="43"/>
      <c r="SCY235" s="43"/>
      <c r="SCZ235" s="43"/>
      <c r="SDA235" s="43"/>
      <c r="SDB235" s="43"/>
      <c r="SDC235" s="43"/>
      <c r="SDD235" s="43"/>
      <c r="SDE235" s="43"/>
      <c r="SDF235" s="43"/>
      <c r="SDG235" s="43"/>
      <c r="SDH235" s="43"/>
      <c r="SDI235" s="43"/>
      <c r="SDJ235" s="43"/>
      <c r="SDK235" s="43"/>
      <c r="SDL235" s="43"/>
      <c r="SDM235" s="43"/>
      <c r="SDN235" s="43"/>
      <c r="SDO235" s="43"/>
      <c r="SDP235" s="43"/>
      <c r="SDQ235" s="43"/>
      <c r="SDR235" s="43"/>
      <c r="SDS235" s="43"/>
      <c r="SDT235" s="43"/>
      <c r="SDU235" s="43"/>
      <c r="SDV235" s="43"/>
      <c r="SDW235" s="43"/>
      <c r="SDX235" s="43"/>
      <c r="SDY235" s="43"/>
      <c r="SDZ235" s="43"/>
      <c r="SEA235" s="43"/>
      <c r="SEB235" s="43"/>
      <c r="SEC235" s="43"/>
      <c r="SED235" s="43"/>
      <c r="SEE235" s="43"/>
      <c r="SEF235" s="43"/>
      <c r="SEG235" s="43"/>
      <c r="SEH235" s="43"/>
      <c r="SEI235" s="43"/>
      <c r="SEJ235" s="43"/>
      <c r="SEK235" s="43"/>
      <c r="SEL235" s="43"/>
      <c r="SEM235" s="43"/>
      <c r="SEN235" s="43"/>
      <c r="SEO235" s="43"/>
      <c r="SEP235" s="43"/>
      <c r="SEQ235" s="43"/>
      <c r="SER235" s="43"/>
      <c r="SES235" s="43"/>
      <c r="SET235" s="43"/>
      <c r="SEU235" s="43"/>
      <c r="SEV235" s="43"/>
      <c r="SEW235" s="43"/>
      <c r="SEX235" s="43"/>
      <c r="SEY235" s="43"/>
      <c r="SEZ235" s="43"/>
      <c r="SFA235" s="43"/>
      <c r="SFB235" s="43"/>
      <c r="SFC235" s="43"/>
      <c r="SFD235" s="43"/>
      <c r="SFE235" s="43"/>
      <c r="SFF235" s="43"/>
      <c r="SFG235" s="43"/>
      <c r="SFH235" s="43"/>
      <c r="SFI235" s="43"/>
      <c r="SFJ235" s="43"/>
      <c r="SFK235" s="43"/>
      <c r="SFL235" s="43"/>
      <c r="SFM235" s="43"/>
      <c r="SFN235" s="43"/>
      <c r="SFO235" s="43"/>
      <c r="SFP235" s="43"/>
      <c r="SFQ235" s="43"/>
      <c r="SFR235" s="43"/>
      <c r="SFS235" s="43"/>
      <c r="SFT235" s="43"/>
      <c r="SFU235" s="43"/>
      <c r="SFV235" s="43"/>
      <c r="SFW235" s="43"/>
      <c r="SFX235" s="43"/>
      <c r="SFY235" s="43"/>
      <c r="SFZ235" s="43"/>
      <c r="SGA235" s="43"/>
      <c r="SGB235" s="43"/>
      <c r="SGC235" s="43"/>
      <c r="SGD235" s="43"/>
      <c r="SGE235" s="43"/>
      <c r="SGF235" s="43"/>
      <c r="SGG235" s="43"/>
      <c r="SGH235" s="43"/>
      <c r="SGI235" s="43"/>
      <c r="SGJ235" s="43"/>
      <c r="SGK235" s="43"/>
      <c r="SGL235" s="43"/>
      <c r="SGM235" s="43"/>
      <c r="SGN235" s="43"/>
      <c r="SGO235" s="43"/>
      <c r="SGP235" s="43"/>
      <c r="SGQ235" s="43"/>
      <c r="SGR235" s="43"/>
      <c r="SGS235" s="43"/>
      <c r="SGT235" s="43"/>
      <c r="SGU235" s="43"/>
      <c r="SGV235" s="43"/>
      <c r="SGW235" s="43"/>
      <c r="SGX235" s="43"/>
      <c r="SGY235" s="43"/>
      <c r="SGZ235" s="43"/>
      <c r="SHA235" s="43"/>
      <c r="SHB235" s="43"/>
      <c r="SHC235" s="43"/>
      <c r="SHD235" s="43"/>
      <c r="SHE235" s="43"/>
      <c r="SHF235" s="43"/>
      <c r="SHG235" s="43"/>
      <c r="SHH235" s="43"/>
      <c r="SHI235" s="43"/>
      <c r="SHJ235" s="43"/>
      <c r="SHK235" s="43"/>
      <c r="SHL235" s="43"/>
      <c r="SHM235" s="43"/>
      <c r="SHN235" s="43"/>
      <c r="SHO235" s="43"/>
      <c r="SHP235" s="43"/>
      <c r="SHQ235" s="43"/>
      <c r="SHR235" s="43"/>
      <c r="SHS235" s="43"/>
      <c r="SHT235" s="43"/>
      <c r="SHU235" s="43"/>
      <c r="SHV235" s="43"/>
      <c r="SHW235" s="43"/>
      <c r="SHX235" s="43"/>
      <c r="SHY235" s="43"/>
      <c r="SHZ235" s="43"/>
      <c r="SIA235" s="43"/>
      <c r="SIB235" s="43"/>
      <c r="SIC235" s="43"/>
      <c r="SID235" s="43"/>
      <c r="SIE235" s="43"/>
      <c r="SIF235" s="43"/>
      <c r="SIG235" s="43"/>
      <c r="SIH235" s="43"/>
      <c r="SII235" s="43"/>
      <c r="SIJ235" s="43"/>
      <c r="SIK235" s="43"/>
      <c r="SIL235" s="43"/>
      <c r="SIM235" s="43"/>
      <c r="SIN235" s="43"/>
      <c r="SIO235" s="43"/>
      <c r="SIP235" s="43"/>
      <c r="SIQ235" s="43"/>
      <c r="SIR235" s="43"/>
      <c r="SIS235" s="43"/>
      <c r="SIT235" s="43"/>
      <c r="SIU235" s="43"/>
      <c r="SIV235" s="43"/>
      <c r="SIW235" s="43"/>
      <c r="SIX235" s="43"/>
      <c r="SIY235" s="43"/>
      <c r="SIZ235" s="43"/>
      <c r="SJA235" s="43"/>
      <c r="SJB235" s="43"/>
      <c r="SJC235" s="43"/>
      <c r="SJD235" s="43"/>
      <c r="SJE235" s="43"/>
      <c r="SJF235" s="43"/>
      <c r="SJG235" s="43"/>
      <c r="SJH235" s="43"/>
      <c r="SJI235" s="43"/>
      <c r="SJJ235" s="43"/>
      <c r="SJK235" s="43"/>
      <c r="SJL235" s="43"/>
      <c r="SJM235" s="43"/>
      <c r="SJN235" s="43"/>
      <c r="SJO235" s="43"/>
      <c r="SJP235" s="43"/>
      <c r="SJQ235" s="43"/>
      <c r="SJR235" s="43"/>
      <c r="SJS235" s="43"/>
      <c r="SJT235" s="43"/>
      <c r="SJU235" s="43"/>
      <c r="SJV235" s="43"/>
      <c r="SJW235" s="43"/>
      <c r="SJX235" s="43"/>
      <c r="SJY235" s="43"/>
      <c r="SJZ235" s="43"/>
      <c r="SKA235" s="43"/>
      <c r="SKB235" s="43"/>
      <c r="SKC235" s="43"/>
      <c r="SKD235" s="43"/>
      <c r="SKE235" s="43"/>
      <c r="SKF235" s="43"/>
      <c r="SKG235" s="43"/>
      <c r="SKH235" s="43"/>
      <c r="SKI235" s="43"/>
      <c r="SKJ235" s="43"/>
      <c r="SKK235" s="43"/>
      <c r="SKL235" s="43"/>
      <c r="SKM235" s="43"/>
      <c r="SKN235" s="43"/>
      <c r="SKO235" s="43"/>
      <c r="SKP235" s="43"/>
      <c r="SKQ235" s="43"/>
      <c r="SKR235" s="43"/>
      <c r="SKS235" s="43"/>
      <c r="SKT235" s="43"/>
      <c r="SKU235" s="43"/>
      <c r="SKV235" s="43"/>
      <c r="SKW235" s="43"/>
      <c r="SKX235" s="43"/>
      <c r="SKY235" s="43"/>
      <c r="SKZ235" s="43"/>
      <c r="SLA235" s="43"/>
      <c r="SLB235" s="43"/>
      <c r="SLC235" s="43"/>
      <c r="SLD235" s="43"/>
      <c r="SLE235" s="43"/>
      <c r="SLF235" s="43"/>
      <c r="SLG235" s="43"/>
      <c r="SLH235" s="43"/>
      <c r="SLI235" s="43"/>
      <c r="SLJ235" s="43"/>
      <c r="SLK235" s="43"/>
      <c r="SLL235" s="43"/>
      <c r="SLM235" s="43"/>
      <c r="SLN235" s="43"/>
      <c r="SLO235" s="43"/>
      <c r="SLP235" s="43"/>
      <c r="SLQ235" s="43"/>
      <c r="SLR235" s="43"/>
      <c r="SLS235" s="43"/>
      <c r="SLT235" s="43"/>
      <c r="SLU235" s="43"/>
      <c r="SLV235" s="43"/>
      <c r="SLW235" s="43"/>
      <c r="SLX235" s="43"/>
      <c r="SLY235" s="43"/>
      <c r="SLZ235" s="43"/>
      <c r="SMA235" s="43"/>
      <c r="SMB235" s="43"/>
      <c r="SMC235" s="43"/>
      <c r="SMD235" s="43"/>
      <c r="SME235" s="43"/>
      <c r="SMF235" s="43"/>
      <c r="SMG235" s="43"/>
      <c r="SMH235" s="43"/>
      <c r="SMI235" s="43"/>
      <c r="SMJ235" s="43"/>
      <c r="SMK235" s="43"/>
      <c r="SML235" s="43"/>
      <c r="SMM235" s="43"/>
      <c r="SMN235" s="43"/>
      <c r="SMO235" s="43"/>
      <c r="SMP235" s="43"/>
      <c r="SMQ235" s="43"/>
      <c r="SMR235" s="43"/>
      <c r="SMS235" s="43"/>
      <c r="SMT235" s="43"/>
      <c r="SMU235" s="43"/>
      <c r="SMV235" s="43"/>
      <c r="SMW235" s="43"/>
      <c r="SMX235" s="43"/>
      <c r="SMY235" s="43"/>
      <c r="SMZ235" s="43"/>
      <c r="SNA235" s="43"/>
      <c r="SNB235" s="43"/>
      <c r="SNC235" s="43"/>
      <c r="SND235" s="43"/>
      <c r="SNE235" s="43"/>
      <c r="SNF235" s="43"/>
      <c r="SNG235" s="43"/>
      <c r="SNH235" s="43"/>
      <c r="SNI235" s="43"/>
      <c r="SNJ235" s="43"/>
      <c r="SNK235" s="43"/>
      <c r="SNL235" s="43"/>
      <c r="SNM235" s="43"/>
      <c r="SNN235" s="43"/>
      <c r="SNO235" s="43"/>
      <c r="SNP235" s="43"/>
      <c r="SNQ235" s="43"/>
      <c r="SNR235" s="43"/>
      <c r="SNS235" s="43"/>
      <c r="SNT235" s="43"/>
      <c r="SNU235" s="43"/>
      <c r="SNV235" s="43"/>
      <c r="SNW235" s="43"/>
      <c r="SNX235" s="43"/>
      <c r="SNY235" s="43"/>
      <c r="SNZ235" s="43"/>
      <c r="SOA235" s="43"/>
      <c r="SOB235" s="43"/>
      <c r="SOC235" s="43"/>
      <c r="SOD235" s="43"/>
      <c r="SOE235" s="43"/>
      <c r="SOF235" s="43"/>
      <c r="SOG235" s="43"/>
      <c r="SOH235" s="43"/>
      <c r="SOI235" s="43"/>
      <c r="SOJ235" s="43"/>
      <c r="SOK235" s="43"/>
      <c r="SOL235" s="43"/>
      <c r="SOM235" s="43"/>
      <c r="SON235" s="43"/>
      <c r="SOO235" s="43"/>
      <c r="SOP235" s="43"/>
      <c r="SOQ235" s="43"/>
      <c r="SOR235" s="43"/>
      <c r="SOS235" s="43"/>
      <c r="SOT235" s="43"/>
      <c r="SOU235" s="43"/>
      <c r="SOV235" s="43"/>
      <c r="SOW235" s="43"/>
      <c r="SOX235" s="43"/>
      <c r="SOY235" s="43"/>
      <c r="SOZ235" s="43"/>
      <c r="SPA235" s="43"/>
      <c r="SPB235" s="43"/>
      <c r="SPC235" s="43"/>
      <c r="SPD235" s="43"/>
      <c r="SPE235" s="43"/>
      <c r="SPF235" s="43"/>
      <c r="SPG235" s="43"/>
      <c r="SPH235" s="43"/>
      <c r="SPI235" s="43"/>
      <c r="SPJ235" s="43"/>
      <c r="SPK235" s="43"/>
      <c r="SPL235" s="43"/>
      <c r="SPM235" s="43"/>
      <c r="SPN235" s="43"/>
      <c r="SPO235" s="43"/>
      <c r="SPP235" s="43"/>
      <c r="SPQ235" s="43"/>
      <c r="SPR235" s="43"/>
      <c r="SPS235" s="43"/>
      <c r="SPT235" s="43"/>
      <c r="SPU235" s="43"/>
      <c r="SPV235" s="43"/>
      <c r="SPW235" s="43"/>
      <c r="SPX235" s="43"/>
      <c r="SPY235" s="43"/>
      <c r="SPZ235" s="43"/>
      <c r="SQA235" s="43"/>
      <c r="SQB235" s="43"/>
      <c r="SQC235" s="43"/>
      <c r="SQD235" s="43"/>
      <c r="SQE235" s="43"/>
      <c r="SQF235" s="43"/>
      <c r="SQG235" s="43"/>
      <c r="SQH235" s="43"/>
      <c r="SQI235" s="43"/>
      <c r="SQJ235" s="43"/>
      <c r="SQK235" s="43"/>
      <c r="SQL235" s="43"/>
      <c r="SQM235" s="43"/>
      <c r="SQN235" s="43"/>
      <c r="SQO235" s="43"/>
      <c r="SQP235" s="43"/>
      <c r="SQQ235" s="43"/>
      <c r="SQR235" s="43"/>
      <c r="SQS235" s="43"/>
      <c r="SQT235" s="43"/>
      <c r="SQU235" s="43"/>
      <c r="SQV235" s="43"/>
      <c r="SQW235" s="43"/>
      <c r="SQX235" s="43"/>
      <c r="SQY235" s="43"/>
      <c r="SQZ235" s="43"/>
      <c r="SRA235" s="43"/>
      <c r="SRB235" s="43"/>
      <c r="SRC235" s="43"/>
      <c r="SRD235" s="43"/>
      <c r="SRE235" s="43"/>
      <c r="SRF235" s="43"/>
      <c r="SRG235" s="43"/>
      <c r="SRH235" s="43"/>
      <c r="SRI235" s="43"/>
      <c r="SRJ235" s="43"/>
      <c r="SRK235" s="43"/>
      <c r="SRL235" s="43"/>
      <c r="SRM235" s="43"/>
      <c r="SRN235" s="43"/>
      <c r="SRO235" s="43"/>
      <c r="SRP235" s="43"/>
      <c r="SRQ235" s="43"/>
      <c r="SRR235" s="43"/>
      <c r="SRS235" s="43"/>
      <c r="SRT235" s="43"/>
      <c r="SRU235" s="43"/>
      <c r="SRV235" s="43"/>
      <c r="SRW235" s="43"/>
      <c r="SRX235" s="43"/>
      <c r="SRY235" s="43"/>
      <c r="SRZ235" s="43"/>
      <c r="SSA235" s="43"/>
      <c r="SSB235" s="43"/>
      <c r="SSC235" s="43"/>
      <c r="SSD235" s="43"/>
      <c r="SSE235" s="43"/>
      <c r="SSF235" s="43"/>
      <c r="SSG235" s="43"/>
      <c r="SSH235" s="43"/>
      <c r="SSI235" s="43"/>
      <c r="SSJ235" s="43"/>
      <c r="SSK235" s="43"/>
      <c r="SSL235" s="43"/>
      <c r="SSM235" s="43"/>
      <c r="SSN235" s="43"/>
      <c r="SSO235" s="43"/>
      <c r="SSP235" s="43"/>
      <c r="SSQ235" s="43"/>
      <c r="SSR235" s="43"/>
      <c r="SSS235" s="43"/>
      <c r="SST235" s="43"/>
      <c r="SSU235" s="43"/>
      <c r="SSV235" s="43"/>
      <c r="SSW235" s="43"/>
      <c r="SSX235" s="43"/>
      <c r="SSY235" s="43"/>
      <c r="SSZ235" s="43"/>
      <c r="STA235" s="43"/>
      <c r="STB235" s="43"/>
      <c r="STC235" s="43"/>
      <c r="STD235" s="43"/>
      <c r="STE235" s="43"/>
      <c r="STF235" s="43"/>
      <c r="STG235" s="43"/>
      <c r="STH235" s="43"/>
      <c r="STI235" s="43"/>
      <c r="STJ235" s="43"/>
      <c r="STK235" s="43"/>
      <c r="STL235" s="43"/>
      <c r="STM235" s="43"/>
      <c r="STN235" s="43"/>
      <c r="STO235" s="43"/>
      <c r="STP235" s="43"/>
      <c r="STQ235" s="43"/>
      <c r="STR235" s="43"/>
      <c r="STS235" s="43"/>
      <c r="STT235" s="43"/>
      <c r="STU235" s="43"/>
      <c r="STV235" s="43"/>
      <c r="STW235" s="43"/>
      <c r="STX235" s="43"/>
      <c r="STY235" s="43"/>
      <c r="STZ235" s="43"/>
      <c r="SUA235" s="43"/>
      <c r="SUB235" s="43"/>
      <c r="SUC235" s="43"/>
      <c r="SUD235" s="43"/>
      <c r="SUE235" s="43"/>
      <c r="SUF235" s="43"/>
      <c r="SUG235" s="43"/>
      <c r="SUH235" s="43"/>
      <c r="SUI235" s="43"/>
      <c r="SUJ235" s="43"/>
      <c r="SUK235" s="43"/>
      <c r="SUL235" s="43"/>
      <c r="SUM235" s="43"/>
      <c r="SUN235" s="43"/>
      <c r="SUO235" s="43"/>
      <c r="SUP235" s="43"/>
      <c r="SUQ235" s="43"/>
      <c r="SUR235" s="43"/>
      <c r="SUS235" s="43"/>
      <c r="SUT235" s="43"/>
      <c r="SUU235" s="43"/>
      <c r="SUV235" s="43"/>
      <c r="SUW235" s="43"/>
      <c r="SUX235" s="43"/>
      <c r="SUY235" s="43"/>
      <c r="SUZ235" s="43"/>
      <c r="SVA235" s="43"/>
      <c r="SVB235" s="43"/>
      <c r="SVC235" s="43"/>
      <c r="SVD235" s="43"/>
      <c r="SVE235" s="43"/>
      <c r="SVF235" s="43"/>
      <c r="SVG235" s="43"/>
      <c r="SVH235" s="43"/>
      <c r="SVI235" s="43"/>
      <c r="SVJ235" s="43"/>
      <c r="SVK235" s="43"/>
      <c r="SVL235" s="43"/>
      <c r="SVM235" s="43"/>
      <c r="SVN235" s="43"/>
      <c r="SVO235" s="43"/>
      <c r="SVP235" s="43"/>
      <c r="SVQ235" s="43"/>
      <c r="SVR235" s="43"/>
      <c r="SVS235" s="43"/>
      <c r="SVT235" s="43"/>
      <c r="SVU235" s="43"/>
      <c r="SVV235" s="43"/>
      <c r="SVW235" s="43"/>
      <c r="SVX235" s="43"/>
      <c r="SVY235" s="43"/>
      <c r="SVZ235" s="43"/>
      <c r="SWA235" s="43"/>
      <c r="SWB235" s="43"/>
      <c r="SWC235" s="43"/>
      <c r="SWD235" s="43"/>
      <c r="SWE235" s="43"/>
      <c r="SWF235" s="43"/>
      <c r="SWG235" s="43"/>
      <c r="SWH235" s="43"/>
      <c r="SWI235" s="43"/>
      <c r="SWJ235" s="43"/>
      <c r="SWK235" s="43"/>
      <c r="SWL235" s="43"/>
      <c r="SWM235" s="43"/>
      <c r="SWN235" s="43"/>
      <c r="SWO235" s="43"/>
      <c r="SWP235" s="43"/>
      <c r="SWQ235" s="43"/>
      <c r="SWR235" s="43"/>
      <c r="SWS235" s="43"/>
      <c r="SWT235" s="43"/>
      <c r="SWU235" s="43"/>
      <c r="SWV235" s="43"/>
      <c r="SWW235" s="43"/>
      <c r="SWX235" s="43"/>
      <c r="SWY235" s="43"/>
      <c r="SWZ235" s="43"/>
      <c r="SXA235" s="43"/>
      <c r="SXB235" s="43"/>
      <c r="SXC235" s="43"/>
      <c r="SXD235" s="43"/>
      <c r="SXE235" s="43"/>
      <c r="SXF235" s="43"/>
      <c r="SXG235" s="43"/>
      <c r="SXH235" s="43"/>
      <c r="SXI235" s="43"/>
      <c r="SXJ235" s="43"/>
      <c r="SXK235" s="43"/>
      <c r="SXL235" s="43"/>
      <c r="SXM235" s="43"/>
      <c r="SXN235" s="43"/>
      <c r="SXO235" s="43"/>
      <c r="SXP235" s="43"/>
      <c r="SXQ235" s="43"/>
      <c r="SXR235" s="43"/>
      <c r="SXS235" s="43"/>
      <c r="SXT235" s="43"/>
      <c r="SXU235" s="43"/>
      <c r="SXV235" s="43"/>
      <c r="SXW235" s="43"/>
      <c r="SXX235" s="43"/>
      <c r="SXY235" s="43"/>
      <c r="SXZ235" s="43"/>
      <c r="SYA235" s="43"/>
      <c r="SYB235" s="43"/>
      <c r="SYC235" s="43"/>
      <c r="SYD235" s="43"/>
      <c r="SYE235" s="43"/>
      <c r="SYF235" s="43"/>
      <c r="SYG235" s="43"/>
      <c r="SYH235" s="43"/>
      <c r="SYI235" s="43"/>
      <c r="SYJ235" s="43"/>
      <c r="SYK235" s="43"/>
      <c r="SYL235" s="43"/>
      <c r="SYM235" s="43"/>
      <c r="SYN235" s="43"/>
      <c r="SYO235" s="43"/>
      <c r="SYP235" s="43"/>
      <c r="SYQ235" s="43"/>
      <c r="SYR235" s="43"/>
      <c r="SYS235" s="43"/>
      <c r="SYT235" s="43"/>
      <c r="SYU235" s="43"/>
      <c r="SYV235" s="43"/>
      <c r="SYW235" s="43"/>
      <c r="SYX235" s="43"/>
      <c r="SYY235" s="43"/>
      <c r="SYZ235" s="43"/>
      <c r="SZA235" s="43"/>
      <c r="SZB235" s="43"/>
      <c r="SZC235" s="43"/>
      <c r="SZD235" s="43"/>
      <c r="SZE235" s="43"/>
      <c r="SZF235" s="43"/>
      <c r="SZG235" s="43"/>
      <c r="SZH235" s="43"/>
      <c r="SZI235" s="43"/>
      <c r="SZJ235" s="43"/>
      <c r="SZK235" s="43"/>
      <c r="SZL235" s="43"/>
      <c r="SZM235" s="43"/>
      <c r="SZN235" s="43"/>
      <c r="SZO235" s="43"/>
      <c r="SZP235" s="43"/>
      <c r="SZQ235" s="43"/>
      <c r="SZR235" s="43"/>
      <c r="SZS235" s="43"/>
      <c r="SZT235" s="43"/>
      <c r="SZU235" s="43"/>
      <c r="SZV235" s="43"/>
      <c r="SZW235" s="43"/>
      <c r="SZX235" s="43"/>
      <c r="SZY235" s="43"/>
      <c r="SZZ235" s="43"/>
      <c r="TAA235" s="43"/>
      <c r="TAB235" s="43"/>
      <c r="TAC235" s="43"/>
      <c r="TAD235" s="43"/>
      <c r="TAE235" s="43"/>
      <c r="TAF235" s="43"/>
      <c r="TAG235" s="43"/>
      <c r="TAH235" s="43"/>
      <c r="TAI235" s="43"/>
      <c r="TAJ235" s="43"/>
      <c r="TAK235" s="43"/>
      <c r="TAL235" s="43"/>
      <c r="TAM235" s="43"/>
      <c r="TAN235" s="43"/>
      <c r="TAO235" s="43"/>
      <c r="TAP235" s="43"/>
      <c r="TAQ235" s="43"/>
      <c r="TAR235" s="43"/>
      <c r="TAS235" s="43"/>
      <c r="TAT235" s="43"/>
      <c r="TAU235" s="43"/>
      <c r="TAV235" s="43"/>
      <c r="TAW235" s="43"/>
      <c r="TAX235" s="43"/>
      <c r="TAY235" s="43"/>
      <c r="TAZ235" s="43"/>
      <c r="TBA235" s="43"/>
      <c r="TBB235" s="43"/>
      <c r="TBC235" s="43"/>
      <c r="TBD235" s="43"/>
      <c r="TBE235" s="43"/>
      <c r="TBF235" s="43"/>
      <c r="TBG235" s="43"/>
      <c r="TBH235" s="43"/>
      <c r="TBI235" s="43"/>
      <c r="TBJ235" s="43"/>
      <c r="TBK235" s="43"/>
      <c r="TBL235" s="43"/>
      <c r="TBM235" s="43"/>
      <c r="TBN235" s="43"/>
      <c r="TBO235" s="43"/>
      <c r="TBP235" s="43"/>
      <c r="TBQ235" s="43"/>
      <c r="TBR235" s="43"/>
      <c r="TBS235" s="43"/>
      <c r="TBT235" s="43"/>
      <c r="TBU235" s="43"/>
      <c r="TBV235" s="43"/>
      <c r="TBW235" s="43"/>
      <c r="TBX235" s="43"/>
      <c r="TBY235" s="43"/>
      <c r="TBZ235" s="43"/>
      <c r="TCA235" s="43"/>
      <c r="TCB235" s="43"/>
      <c r="TCC235" s="43"/>
      <c r="TCD235" s="43"/>
      <c r="TCE235" s="43"/>
      <c r="TCF235" s="43"/>
      <c r="TCG235" s="43"/>
      <c r="TCH235" s="43"/>
      <c r="TCI235" s="43"/>
      <c r="TCJ235" s="43"/>
      <c r="TCK235" s="43"/>
      <c r="TCL235" s="43"/>
      <c r="TCM235" s="43"/>
      <c r="TCN235" s="43"/>
      <c r="TCO235" s="43"/>
      <c r="TCP235" s="43"/>
      <c r="TCQ235" s="43"/>
      <c r="TCR235" s="43"/>
      <c r="TCS235" s="43"/>
      <c r="TCT235" s="43"/>
      <c r="TCU235" s="43"/>
      <c r="TCV235" s="43"/>
      <c r="TCW235" s="43"/>
      <c r="TCX235" s="43"/>
      <c r="TCY235" s="43"/>
      <c r="TCZ235" s="43"/>
      <c r="TDA235" s="43"/>
      <c r="TDB235" s="43"/>
      <c r="TDC235" s="43"/>
      <c r="TDD235" s="43"/>
      <c r="TDE235" s="43"/>
      <c r="TDF235" s="43"/>
      <c r="TDG235" s="43"/>
      <c r="TDH235" s="43"/>
      <c r="TDI235" s="43"/>
      <c r="TDJ235" s="43"/>
      <c r="TDK235" s="43"/>
      <c r="TDL235" s="43"/>
      <c r="TDM235" s="43"/>
      <c r="TDN235" s="43"/>
      <c r="TDO235" s="43"/>
      <c r="TDP235" s="43"/>
      <c r="TDQ235" s="43"/>
      <c r="TDR235" s="43"/>
      <c r="TDS235" s="43"/>
      <c r="TDT235" s="43"/>
      <c r="TDU235" s="43"/>
      <c r="TDV235" s="43"/>
      <c r="TDW235" s="43"/>
      <c r="TDX235" s="43"/>
      <c r="TDY235" s="43"/>
      <c r="TDZ235" s="43"/>
      <c r="TEA235" s="43"/>
      <c r="TEB235" s="43"/>
      <c r="TEC235" s="43"/>
      <c r="TED235" s="43"/>
      <c r="TEE235" s="43"/>
      <c r="TEF235" s="43"/>
      <c r="TEG235" s="43"/>
      <c r="TEH235" s="43"/>
      <c r="TEI235" s="43"/>
      <c r="TEJ235" s="43"/>
      <c r="TEK235" s="43"/>
      <c r="TEL235" s="43"/>
      <c r="TEM235" s="43"/>
      <c r="TEN235" s="43"/>
      <c r="TEO235" s="43"/>
      <c r="TEP235" s="43"/>
      <c r="TEQ235" s="43"/>
      <c r="TER235" s="43"/>
      <c r="TES235" s="43"/>
      <c r="TET235" s="43"/>
      <c r="TEU235" s="43"/>
      <c r="TEV235" s="43"/>
      <c r="TEW235" s="43"/>
      <c r="TEX235" s="43"/>
      <c r="TEY235" s="43"/>
      <c r="TEZ235" s="43"/>
      <c r="TFA235" s="43"/>
      <c r="TFB235" s="43"/>
      <c r="TFC235" s="43"/>
      <c r="TFD235" s="43"/>
      <c r="TFE235" s="43"/>
      <c r="TFF235" s="43"/>
      <c r="TFG235" s="43"/>
      <c r="TFH235" s="43"/>
      <c r="TFI235" s="43"/>
      <c r="TFJ235" s="43"/>
      <c r="TFK235" s="43"/>
      <c r="TFL235" s="43"/>
      <c r="TFM235" s="43"/>
      <c r="TFN235" s="43"/>
      <c r="TFO235" s="43"/>
      <c r="TFP235" s="43"/>
      <c r="TFQ235" s="43"/>
      <c r="TFR235" s="43"/>
      <c r="TFS235" s="43"/>
      <c r="TFT235" s="43"/>
      <c r="TFU235" s="43"/>
      <c r="TFV235" s="43"/>
      <c r="TFW235" s="43"/>
      <c r="TFX235" s="43"/>
      <c r="TFY235" s="43"/>
      <c r="TFZ235" s="43"/>
      <c r="TGA235" s="43"/>
      <c r="TGB235" s="43"/>
      <c r="TGC235" s="43"/>
      <c r="TGD235" s="43"/>
      <c r="TGE235" s="43"/>
      <c r="TGF235" s="43"/>
      <c r="TGG235" s="43"/>
      <c r="TGH235" s="43"/>
      <c r="TGI235" s="43"/>
      <c r="TGJ235" s="43"/>
      <c r="TGK235" s="43"/>
      <c r="TGL235" s="43"/>
      <c r="TGM235" s="43"/>
      <c r="TGN235" s="43"/>
      <c r="TGO235" s="43"/>
      <c r="TGP235" s="43"/>
      <c r="TGQ235" s="43"/>
      <c r="TGR235" s="43"/>
      <c r="TGS235" s="43"/>
      <c r="TGT235" s="43"/>
      <c r="TGU235" s="43"/>
      <c r="TGV235" s="43"/>
      <c r="TGW235" s="43"/>
      <c r="TGX235" s="43"/>
      <c r="TGY235" s="43"/>
      <c r="TGZ235" s="43"/>
      <c r="THA235" s="43"/>
      <c r="THB235" s="43"/>
      <c r="THC235" s="43"/>
      <c r="THD235" s="43"/>
      <c r="THE235" s="43"/>
      <c r="THF235" s="43"/>
      <c r="THG235" s="43"/>
      <c r="THH235" s="43"/>
      <c r="THI235" s="43"/>
      <c r="THJ235" s="43"/>
      <c r="THK235" s="43"/>
      <c r="THL235" s="43"/>
      <c r="THM235" s="43"/>
      <c r="THN235" s="43"/>
      <c r="THO235" s="43"/>
      <c r="THP235" s="43"/>
      <c r="THQ235" s="43"/>
      <c r="THR235" s="43"/>
      <c r="THS235" s="43"/>
      <c r="THT235" s="43"/>
      <c r="THU235" s="43"/>
      <c r="THV235" s="43"/>
      <c r="THW235" s="43"/>
      <c r="THX235" s="43"/>
      <c r="THY235" s="43"/>
      <c r="THZ235" s="43"/>
      <c r="TIA235" s="43"/>
      <c r="TIB235" s="43"/>
      <c r="TIC235" s="43"/>
      <c r="TID235" s="43"/>
      <c r="TIE235" s="43"/>
      <c r="TIF235" s="43"/>
      <c r="TIG235" s="43"/>
      <c r="TIH235" s="43"/>
      <c r="TII235" s="43"/>
      <c r="TIJ235" s="43"/>
      <c r="TIK235" s="43"/>
      <c r="TIL235" s="43"/>
      <c r="TIM235" s="43"/>
      <c r="TIN235" s="43"/>
      <c r="TIO235" s="43"/>
      <c r="TIP235" s="43"/>
      <c r="TIQ235" s="43"/>
      <c r="TIR235" s="43"/>
      <c r="TIS235" s="43"/>
      <c r="TIT235" s="43"/>
      <c r="TIU235" s="43"/>
      <c r="TIV235" s="43"/>
      <c r="TIW235" s="43"/>
      <c r="TIX235" s="43"/>
      <c r="TIY235" s="43"/>
      <c r="TIZ235" s="43"/>
      <c r="TJA235" s="43"/>
      <c r="TJB235" s="43"/>
      <c r="TJC235" s="43"/>
      <c r="TJD235" s="43"/>
      <c r="TJE235" s="43"/>
      <c r="TJF235" s="43"/>
      <c r="TJG235" s="43"/>
      <c r="TJH235" s="43"/>
      <c r="TJI235" s="43"/>
      <c r="TJJ235" s="43"/>
      <c r="TJK235" s="43"/>
      <c r="TJL235" s="43"/>
      <c r="TJM235" s="43"/>
      <c r="TJN235" s="43"/>
      <c r="TJO235" s="43"/>
      <c r="TJP235" s="43"/>
      <c r="TJQ235" s="43"/>
      <c r="TJR235" s="43"/>
      <c r="TJS235" s="43"/>
      <c r="TJT235" s="43"/>
      <c r="TJU235" s="43"/>
      <c r="TJV235" s="43"/>
      <c r="TJW235" s="43"/>
      <c r="TJX235" s="43"/>
      <c r="TJY235" s="43"/>
      <c r="TJZ235" s="43"/>
      <c r="TKA235" s="43"/>
      <c r="TKB235" s="43"/>
      <c r="TKC235" s="43"/>
      <c r="TKD235" s="43"/>
      <c r="TKE235" s="43"/>
      <c r="TKF235" s="43"/>
      <c r="TKG235" s="43"/>
      <c r="TKH235" s="43"/>
      <c r="TKI235" s="43"/>
      <c r="TKJ235" s="43"/>
      <c r="TKK235" s="43"/>
      <c r="TKL235" s="43"/>
      <c r="TKM235" s="43"/>
      <c r="TKN235" s="43"/>
      <c r="TKO235" s="43"/>
      <c r="TKP235" s="43"/>
      <c r="TKQ235" s="43"/>
      <c r="TKR235" s="43"/>
      <c r="TKS235" s="43"/>
      <c r="TKT235" s="43"/>
      <c r="TKU235" s="43"/>
      <c r="TKV235" s="43"/>
      <c r="TKW235" s="43"/>
      <c r="TKX235" s="43"/>
      <c r="TKY235" s="43"/>
      <c r="TKZ235" s="43"/>
      <c r="TLA235" s="43"/>
      <c r="TLB235" s="43"/>
      <c r="TLC235" s="43"/>
      <c r="TLD235" s="43"/>
      <c r="TLE235" s="43"/>
      <c r="TLF235" s="43"/>
      <c r="TLG235" s="43"/>
      <c r="TLH235" s="43"/>
      <c r="TLI235" s="43"/>
      <c r="TLJ235" s="43"/>
      <c r="TLK235" s="43"/>
      <c r="TLL235" s="43"/>
      <c r="TLM235" s="43"/>
      <c r="TLN235" s="43"/>
      <c r="TLO235" s="43"/>
      <c r="TLP235" s="43"/>
      <c r="TLQ235" s="43"/>
      <c r="TLR235" s="43"/>
      <c r="TLS235" s="43"/>
      <c r="TLT235" s="43"/>
      <c r="TLU235" s="43"/>
      <c r="TLV235" s="43"/>
      <c r="TLW235" s="43"/>
      <c r="TLX235" s="43"/>
      <c r="TLY235" s="43"/>
      <c r="TLZ235" s="43"/>
      <c r="TMA235" s="43"/>
      <c r="TMB235" s="43"/>
      <c r="TMC235" s="43"/>
      <c r="TMD235" s="43"/>
      <c r="TME235" s="43"/>
      <c r="TMF235" s="43"/>
      <c r="TMG235" s="43"/>
      <c r="TMH235" s="43"/>
      <c r="TMI235" s="43"/>
      <c r="TMJ235" s="43"/>
      <c r="TMK235" s="43"/>
      <c r="TML235" s="43"/>
      <c r="TMM235" s="43"/>
      <c r="TMN235" s="43"/>
      <c r="TMO235" s="43"/>
      <c r="TMP235" s="43"/>
      <c r="TMQ235" s="43"/>
      <c r="TMR235" s="43"/>
      <c r="TMS235" s="43"/>
      <c r="TMT235" s="43"/>
      <c r="TMU235" s="43"/>
      <c r="TMV235" s="43"/>
      <c r="TMW235" s="43"/>
      <c r="TMX235" s="43"/>
      <c r="TMY235" s="43"/>
      <c r="TMZ235" s="43"/>
      <c r="TNA235" s="43"/>
      <c r="TNB235" s="43"/>
      <c r="TNC235" s="43"/>
      <c r="TND235" s="43"/>
      <c r="TNE235" s="43"/>
      <c r="TNF235" s="43"/>
      <c r="TNG235" s="43"/>
      <c r="TNH235" s="43"/>
      <c r="TNI235" s="43"/>
      <c r="TNJ235" s="43"/>
      <c r="TNK235" s="43"/>
      <c r="TNL235" s="43"/>
      <c r="TNM235" s="43"/>
      <c r="TNN235" s="43"/>
      <c r="TNO235" s="43"/>
      <c r="TNP235" s="43"/>
      <c r="TNQ235" s="43"/>
      <c r="TNR235" s="43"/>
      <c r="TNS235" s="43"/>
      <c r="TNT235" s="43"/>
      <c r="TNU235" s="43"/>
      <c r="TNV235" s="43"/>
      <c r="TNW235" s="43"/>
      <c r="TNX235" s="43"/>
      <c r="TNY235" s="43"/>
      <c r="TNZ235" s="43"/>
      <c r="TOA235" s="43"/>
      <c r="TOB235" s="43"/>
      <c r="TOC235" s="43"/>
      <c r="TOD235" s="43"/>
      <c r="TOE235" s="43"/>
      <c r="TOF235" s="43"/>
      <c r="TOG235" s="43"/>
      <c r="TOH235" s="43"/>
      <c r="TOI235" s="43"/>
      <c r="TOJ235" s="43"/>
      <c r="TOK235" s="43"/>
      <c r="TOL235" s="43"/>
      <c r="TOM235" s="43"/>
      <c r="TON235" s="43"/>
      <c r="TOO235" s="43"/>
      <c r="TOP235" s="43"/>
      <c r="TOQ235" s="43"/>
      <c r="TOR235" s="43"/>
      <c r="TOS235" s="43"/>
      <c r="TOT235" s="43"/>
      <c r="TOU235" s="43"/>
      <c r="TOV235" s="43"/>
      <c r="TOW235" s="43"/>
      <c r="TOX235" s="43"/>
      <c r="TOY235" s="43"/>
      <c r="TOZ235" s="43"/>
      <c r="TPA235" s="43"/>
      <c r="TPB235" s="43"/>
      <c r="TPC235" s="43"/>
      <c r="TPD235" s="43"/>
      <c r="TPE235" s="43"/>
      <c r="TPF235" s="43"/>
      <c r="TPG235" s="43"/>
      <c r="TPH235" s="43"/>
      <c r="TPI235" s="43"/>
      <c r="TPJ235" s="43"/>
      <c r="TPK235" s="43"/>
      <c r="TPL235" s="43"/>
      <c r="TPM235" s="43"/>
      <c r="TPN235" s="43"/>
      <c r="TPO235" s="43"/>
      <c r="TPP235" s="43"/>
      <c r="TPQ235" s="43"/>
      <c r="TPR235" s="43"/>
      <c r="TPS235" s="43"/>
      <c r="TPT235" s="43"/>
      <c r="TPU235" s="43"/>
      <c r="TPV235" s="43"/>
      <c r="TPW235" s="43"/>
      <c r="TPX235" s="43"/>
      <c r="TPY235" s="43"/>
      <c r="TPZ235" s="43"/>
      <c r="TQA235" s="43"/>
      <c r="TQB235" s="43"/>
      <c r="TQC235" s="43"/>
      <c r="TQD235" s="43"/>
      <c r="TQE235" s="43"/>
      <c r="TQF235" s="43"/>
      <c r="TQG235" s="43"/>
      <c r="TQH235" s="43"/>
      <c r="TQI235" s="43"/>
      <c r="TQJ235" s="43"/>
      <c r="TQK235" s="43"/>
      <c r="TQL235" s="43"/>
      <c r="TQM235" s="43"/>
      <c r="TQN235" s="43"/>
      <c r="TQO235" s="43"/>
      <c r="TQP235" s="43"/>
      <c r="TQQ235" s="43"/>
      <c r="TQR235" s="43"/>
      <c r="TQS235" s="43"/>
      <c r="TQT235" s="43"/>
      <c r="TQU235" s="43"/>
      <c r="TQV235" s="43"/>
      <c r="TQW235" s="43"/>
      <c r="TQX235" s="43"/>
      <c r="TQY235" s="43"/>
      <c r="TQZ235" s="43"/>
      <c r="TRA235" s="43"/>
      <c r="TRB235" s="43"/>
      <c r="TRC235" s="43"/>
      <c r="TRD235" s="43"/>
      <c r="TRE235" s="43"/>
      <c r="TRF235" s="43"/>
      <c r="TRG235" s="43"/>
      <c r="TRH235" s="43"/>
      <c r="TRI235" s="43"/>
      <c r="TRJ235" s="43"/>
      <c r="TRK235" s="43"/>
      <c r="TRL235" s="43"/>
      <c r="TRM235" s="43"/>
      <c r="TRN235" s="43"/>
      <c r="TRO235" s="43"/>
      <c r="TRP235" s="43"/>
      <c r="TRQ235" s="43"/>
      <c r="TRR235" s="43"/>
      <c r="TRS235" s="43"/>
      <c r="TRT235" s="43"/>
      <c r="TRU235" s="43"/>
      <c r="TRV235" s="43"/>
      <c r="TRW235" s="43"/>
      <c r="TRX235" s="43"/>
      <c r="TRY235" s="43"/>
      <c r="TRZ235" s="43"/>
      <c r="TSA235" s="43"/>
      <c r="TSB235" s="43"/>
      <c r="TSC235" s="43"/>
      <c r="TSD235" s="43"/>
      <c r="TSE235" s="43"/>
      <c r="TSF235" s="43"/>
      <c r="TSG235" s="43"/>
      <c r="TSH235" s="43"/>
      <c r="TSI235" s="43"/>
      <c r="TSJ235" s="43"/>
      <c r="TSK235" s="43"/>
      <c r="TSL235" s="43"/>
      <c r="TSM235" s="43"/>
      <c r="TSN235" s="43"/>
      <c r="TSO235" s="43"/>
      <c r="TSP235" s="43"/>
      <c r="TSQ235" s="43"/>
      <c r="TSR235" s="43"/>
      <c r="TSS235" s="43"/>
      <c r="TST235" s="43"/>
      <c r="TSU235" s="43"/>
      <c r="TSV235" s="43"/>
      <c r="TSW235" s="43"/>
      <c r="TSX235" s="43"/>
      <c r="TSY235" s="43"/>
      <c r="TSZ235" s="43"/>
      <c r="TTA235" s="43"/>
      <c r="TTB235" s="43"/>
      <c r="TTC235" s="43"/>
      <c r="TTD235" s="43"/>
      <c r="TTE235" s="43"/>
      <c r="TTF235" s="43"/>
      <c r="TTG235" s="43"/>
      <c r="TTH235" s="43"/>
      <c r="TTI235" s="43"/>
      <c r="TTJ235" s="43"/>
      <c r="TTK235" s="43"/>
      <c r="TTL235" s="43"/>
      <c r="TTM235" s="43"/>
      <c r="TTN235" s="43"/>
      <c r="TTO235" s="43"/>
      <c r="TTP235" s="43"/>
      <c r="TTQ235" s="43"/>
      <c r="TTR235" s="43"/>
      <c r="TTS235" s="43"/>
      <c r="TTT235" s="43"/>
      <c r="TTU235" s="43"/>
      <c r="TTV235" s="43"/>
      <c r="TTW235" s="43"/>
      <c r="TTX235" s="43"/>
      <c r="TTY235" s="43"/>
      <c r="TTZ235" s="43"/>
      <c r="TUA235" s="43"/>
      <c r="TUB235" s="43"/>
      <c r="TUC235" s="43"/>
      <c r="TUD235" s="43"/>
      <c r="TUE235" s="43"/>
      <c r="TUF235" s="43"/>
      <c r="TUG235" s="43"/>
      <c r="TUH235" s="43"/>
      <c r="TUI235" s="43"/>
      <c r="TUJ235" s="43"/>
      <c r="TUK235" s="43"/>
      <c r="TUL235" s="43"/>
      <c r="TUM235" s="43"/>
      <c r="TUN235" s="43"/>
      <c r="TUO235" s="43"/>
      <c r="TUP235" s="43"/>
      <c r="TUQ235" s="43"/>
      <c r="TUR235" s="43"/>
      <c r="TUS235" s="43"/>
      <c r="TUT235" s="43"/>
      <c r="TUU235" s="43"/>
      <c r="TUV235" s="43"/>
      <c r="TUW235" s="43"/>
      <c r="TUX235" s="43"/>
      <c r="TUY235" s="43"/>
      <c r="TUZ235" s="43"/>
      <c r="TVA235" s="43"/>
      <c r="TVB235" s="43"/>
      <c r="TVC235" s="43"/>
      <c r="TVD235" s="43"/>
      <c r="TVE235" s="43"/>
      <c r="TVF235" s="43"/>
      <c r="TVG235" s="43"/>
      <c r="TVH235" s="43"/>
      <c r="TVI235" s="43"/>
      <c r="TVJ235" s="43"/>
      <c r="TVK235" s="43"/>
      <c r="TVL235" s="43"/>
      <c r="TVM235" s="43"/>
      <c r="TVN235" s="43"/>
      <c r="TVO235" s="43"/>
      <c r="TVP235" s="43"/>
      <c r="TVQ235" s="43"/>
      <c r="TVR235" s="43"/>
      <c r="TVS235" s="43"/>
      <c r="TVT235" s="43"/>
      <c r="TVU235" s="43"/>
      <c r="TVV235" s="43"/>
      <c r="TVW235" s="43"/>
      <c r="TVX235" s="43"/>
      <c r="TVY235" s="43"/>
      <c r="TVZ235" s="43"/>
      <c r="TWA235" s="43"/>
      <c r="TWB235" s="43"/>
      <c r="TWC235" s="43"/>
      <c r="TWD235" s="43"/>
      <c r="TWE235" s="43"/>
      <c r="TWF235" s="43"/>
      <c r="TWG235" s="43"/>
      <c r="TWH235" s="43"/>
      <c r="TWI235" s="43"/>
      <c r="TWJ235" s="43"/>
      <c r="TWK235" s="43"/>
      <c r="TWL235" s="43"/>
      <c r="TWM235" s="43"/>
      <c r="TWN235" s="43"/>
      <c r="TWO235" s="43"/>
      <c r="TWP235" s="43"/>
      <c r="TWQ235" s="43"/>
      <c r="TWR235" s="43"/>
      <c r="TWS235" s="43"/>
      <c r="TWT235" s="43"/>
      <c r="TWU235" s="43"/>
      <c r="TWV235" s="43"/>
      <c r="TWW235" s="43"/>
      <c r="TWX235" s="43"/>
      <c r="TWY235" s="43"/>
      <c r="TWZ235" s="43"/>
      <c r="TXA235" s="43"/>
      <c r="TXB235" s="43"/>
      <c r="TXC235" s="43"/>
      <c r="TXD235" s="43"/>
      <c r="TXE235" s="43"/>
      <c r="TXF235" s="43"/>
      <c r="TXG235" s="43"/>
      <c r="TXH235" s="43"/>
      <c r="TXI235" s="43"/>
      <c r="TXJ235" s="43"/>
      <c r="TXK235" s="43"/>
      <c r="TXL235" s="43"/>
      <c r="TXM235" s="43"/>
      <c r="TXN235" s="43"/>
      <c r="TXO235" s="43"/>
      <c r="TXP235" s="43"/>
      <c r="TXQ235" s="43"/>
      <c r="TXR235" s="43"/>
      <c r="TXS235" s="43"/>
      <c r="TXT235" s="43"/>
      <c r="TXU235" s="43"/>
      <c r="TXV235" s="43"/>
      <c r="TXW235" s="43"/>
      <c r="TXX235" s="43"/>
      <c r="TXY235" s="43"/>
      <c r="TXZ235" s="43"/>
      <c r="TYA235" s="43"/>
      <c r="TYB235" s="43"/>
      <c r="TYC235" s="43"/>
      <c r="TYD235" s="43"/>
      <c r="TYE235" s="43"/>
      <c r="TYF235" s="43"/>
      <c r="TYG235" s="43"/>
      <c r="TYH235" s="43"/>
      <c r="TYI235" s="43"/>
      <c r="TYJ235" s="43"/>
      <c r="TYK235" s="43"/>
      <c r="TYL235" s="43"/>
      <c r="TYM235" s="43"/>
      <c r="TYN235" s="43"/>
      <c r="TYO235" s="43"/>
      <c r="TYP235" s="43"/>
      <c r="TYQ235" s="43"/>
      <c r="TYR235" s="43"/>
      <c r="TYS235" s="43"/>
      <c r="TYT235" s="43"/>
      <c r="TYU235" s="43"/>
      <c r="TYV235" s="43"/>
      <c r="TYW235" s="43"/>
      <c r="TYX235" s="43"/>
      <c r="TYY235" s="43"/>
      <c r="TYZ235" s="43"/>
      <c r="TZA235" s="43"/>
      <c r="TZB235" s="43"/>
      <c r="TZC235" s="43"/>
      <c r="TZD235" s="43"/>
      <c r="TZE235" s="43"/>
      <c r="TZF235" s="43"/>
      <c r="TZG235" s="43"/>
      <c r="TZH235" s="43"/>
      <c r="TZI235" s="43"/>
      <c r="TZJ235" s="43"/>
      <c r="TZK235" s="43"/>
      <c r="TZL235" s="43"/>
      <c r="TZM235" s="43"/>
      <c r="TZN235" s="43"/>
      <c r="TZO235" s="43"/>
      <c r="TZP235" s="43"/>
      <c r="TZQ235" s="43"/>
      <c r="TZR235" s="43"/>
      <c r="TZS235" s="43"/>
      <c r="TZT235" s="43"/>
      <c r="TZU235" s="43"/>
      <c r="TZV235" s="43"/>
      <c r="TZW235" s="43"/>
      <c r="TZX235" s="43"/>
      <c r="TZY235" s="43"/>
      <c r="TZZ235" s="43"/>
      <c r="UAA235" s="43"/>
      <c r="UAB235" s="43"/>
      <c r="UAC235" s="43"/>
      <c r="UAD235" s="43"/>
      <c r="UAE235" s="43"/>
      <c r="UAF235" s="43"/>
      <c r="UAG235" s="43"/>
      <c r="UAH235" s="43"/>
      <c r="UAI235" s="43"/>
      <c r="UAJ235" s="43"/>
      <c r="UAK235" s="43"/>
      <c r="UAL235" s="43"/>
      <c r="UAM235" s="43"/>
      <c r="UAN235" s="43"/>
      <c r="UAO235" s="43"/>
      <c r="UAP235" s="43"/>
      <c r="UAQ235" s="43"/>
      <c r="UAR235" s="43"/>
      <c r="UAS235" s="43"/>
      <c r="UAT235" s="43"/>
      <c r="UAU235" s="43"/>
      <c r="UAV235" s="43"/>
      <c r="UAW235" s="43"/>
      <c r="UAX235" s="43"/>
      <c r="UAY235" s="43"/>
      <c r="UAZ235" s="43"/>
      <c r="UBA235" s="43"/>
      <c r="UBB235" s="43"/>
      <c r="UBC235" s="43"/>
      <c r="UBD235" s="43"/>
      <c r="UBE235" s="43"/>
      <c r="UBF235" s="43"/>
      <c r="UBG235" s="43"/>
      <c r="UBH235" s="43"/>
      <c r="UBI235" s="43"/>
      <c r="UBJ235" s="43"/>
      <c r="UBK235" s="43"/>
      <c r="UBL235" s="43"/>
      <c r="UBM235" s="43"/>
      <c r="UBN235" s="43"/>
      <c r="UBO235" s="43"/>
      <c r="UBP235" s="43"/>
      <c r="UBQ235" s="43"/>
      <c r="UBR235" s="43"/>
      <c r="UBS235" s="43"/>
      <c r="UBT235" s="43"/>
      <c r="UBU235" s="43"/>
      <c r="UBV235" s="43"/>
      <c r="UBW235" s="43"/>
      <c r="UBX235" s="43"/>
      <c r="UBY235" s="43"/>
      <c r="UBZ235" s="43"/>
      <c r="UCA235" s="43"/>
      <c r="UCB235" s="43"/>
      <c r="UCC235" s="43"/>
      <c r="UCD235" s="43"/>
      <c r="UCE235" s="43"/>
      <c r="UCF235" s="43"/>
      <c r="UCG235" s="43"/>
      <c r="UCH235" s="43"/>
      <c r="UCI235" s="43"/>
      <c r="UCJ235" s="43"/>
      <c r="UCK235" s="43"/>
      <c r="UCL235" s="43"/>
      <c r="UCM235" s="43"/>
      <c r="UCN235" s="43"/>
      <c r="UCO235" s="43"/>
      <c r="UCP235" s="43"/>
      <c r="UCQ235" s="43"/>
      <c r="UCR235" s="43"/>
      <c r="UCS235" s="43"/>
      <c r="UCT235" s="43"/>
      <c r="UCU235" s="43"/>
      <c r="UCV235" s="43"/>
      <c r="UCW235" s="43"/>
      <c r="UCX235" s="43"/>
      <c r="UCY235" s="43"/>
      <c r="UCZ235" s="43"/>
      <c r="UDA235" s="43"/>
      <c r="UDB235" s="43"/>
      <c r="UDC235" s="43"/>
      <c r="UDD235" s="43"/>
      <c r="UDE235" s="43"/>
      <c r="UDF235" s="43"/>
      <c r="UDG235" s="43"/>
      <c r="UDH235" s="43"/>
      <c r="UDI235" s="43"/>
      <c r="UDJ235" s="43"/>
      <c r="UDK235" s="43"/>
      <c r="UDL235" s="43"/>
      <c r="UDM235" s="43"/>
      <c r="UDN235" s="43"/>
      <c r="UDO235" s="43"/>
      <c r="UDP235" s="43"/>
      <c r="UDQ235" s="43"/>
      <c r="UDR235" s="43"/>
      <c r="UDS235" s="43"/>
      <c r="UDT235" s="43"/>
      <c r="UDU235" s="43"/>
      <c r="UDV235" s="43"/>
      <c r="UDW235" s="43"/>
      <c r="UDX235" s="43"/>
      <c r="UDY235" s="43"/>
      <c r="UDZ235" s="43"/>
      <c r="UEA235" s="43"/>
      <c r="UEB235" s="43"/>
      <c r="UEC235" s="43"/>
      <c r="UED235" s="43"/>
      <c r="UEE235" s="43"/>
      <c r="UEF235" s="43"/>
      <c r="UEG235" s="43"/>
      <c r="UEH235" s="43"/>
      <c r="UEI235" s="43"/>
      <c r="UEJ235" s="43"/>
      <c r="UEK235" s="43"/>
      <c r="UEL235" s="43"/>
      <c r="UEM235" s="43"/>
      <c r="UEN235" s="43"/>
      <c r="UEO235" s="43"/>
      <c r="UEP235" s="43"/>
      <c r="UEQ235" s="43"/>
      <c r="UER235" s="43"/>
      <c r="UES235" s="43"/>
      <c r="UET235" s="43"/>
      <c r="UEU235" s="43"/>
      <c r="UEV235" s="43"/>
      <c r="UEW235" s="43"/>
      <c r="UEX235" s="43"/>
      <c r="UEY235" s="43"/>
      <c r="UEZ235" s="43"/>
      <c r="UFA235" s="43"/>
      <c r="UFB235" s="43"/>
      <c r="UFC235" s="43"/>
      <c r="UFD235" s="43"/>
      <c r="UFE235" s="43"/>
      <c r="UFF235" s="43"/>
      <c r="UFG235" s="43"/>
      <c r="UFH235" s="43"/>
      <c r="UFI235" s="43"/>
      <c r="UFJ235" s="43"/>
      <c r="UFK235" s="43"/>
      <c r="UFL235" s="43"/>
      <c r="UFM235" s="43"/>
      <c r="UFN235" s="43"/>
      <c r="UFO235" s="43"/>
      <c r="UFP235" s="43"/>
      <c r="UFQ235" s="43"/>
      <c r="UFR235" s="43"/>
      <c r="UFS235" s="43"/>
      <c r="UFT235" s="43"/>
      <c r="UFU235" s="43"/>
      <c r="UFV235" s="43"/>
      <c r="UFW235" s="43"/>
      <c r="UFX235" s="43"/>
      <c r="UFY235" s="43"/>
      <c r="UFZ235" s="43"/>
      <c r="UGA235" s="43"/>
      <c r="UGB235" s="43"/>
      <c r="UGC235" s="43"/>
      <c r="UGD235" s="43"/>
      <c r="UGE235" s="43"/>
      <c r="UGF235" s="43"/>
      <c r="UGG235" s="43"/>
      <c r="UGH235" s="43"/>
      <c r="UGI235" s="43"/>
      <c r="UGJ235" s="43"/>
      <c r="UGK235" s="43"/>
      <c r="UGL235" s="43"/>
      <c r="UGM235" s="43"/>
      <c r="UGN235" s="43"/>
      <c r="UGO235" s="43"/>
      <c r="UGP235" s="43"/>
      <c r="UGQ235" s="43"/>
      <c r="UGR235" s="43"/>
      <c r="UGS235" s="43"/>
      <c r="UGT235" s="43"/>
      <c r="UGU235" s="43"/>
      <c r="UGV235" s="43"/>
      <c r="UGW235" s="43"/>
      <c r="UGX235" s="43"/>
      <c r="UGY235" s="43"/>
      <c r="UGZ235" s="43"/>
      <c r="UHA235" s="43"/>
      <c r="UHB235" s="43"/>
      <c r="UHC235" s="43"/>
      <c r="UHD235" s="43"/>
      <c r="UHE235" s="43"/>
      <c r="UHF235" s="43"/>
      <c r="UHG235" s="43"/>
      <c r="UHH235" s="43"/>
      <c r="UHI235" s="43"/>
      <c r="UHJ235" s="43"/>
      <c r="UHK235" s="43"/>
      <c r="UHL235" s="43"/>
      <c r="UHM235" s="43"/>
      <c r="UHN235" s="43"/>
      <c r="UHO235" s="43"/>
      <c r="UHP235" s="43"/>
      <c r="UHQ235" s="43"/>
      <c r="UHR235" s="43"/>
      <c r="UHS235" s="43"/>
      <c r="UHT235" s="43"/>
      <c r="UHU235" s="43"/>
      <c r="UHV235" s="43"/>
      <c r="UHW235" s="43"/>
      <c r="UHX235" s="43"/>
      <c r="UHY235" s="43"/>
      <c r="UHZ235" s="43"/>
      <c r="UIA235" s="43"/>
      <c r="UIB235" s="43"/>
      <c r="UIC235" s="43"/>
      <c r="UID235" s="43"/>
      <c r="UIE235" s="43"/>
      <c r="UIF235" s="43"/>
      <c r="UIG235" s="43"/>
      <c r="UIH235" s="43"/>
      <c r="UII235" s="43"/>
      <c r="UIJ235" s="43"/>
      <c r="UIK235" s="43"/>
      <c r="UIL235" s="43"/>
      <c r="UIM235" s="43"/>
      <c r="UIN235" s="43"/>
      <c r="UIO235" s="43"/>
      <c r="UIP235" s="43"/>
      <c r="UIQ235" s="43"/>
      <c r="UIR235" s="43"/>
      <c r="UIS235" s="43"/>
      <c r="UIT235" s="43"/>
      <c r="UIU235" s="43"/>
      <c r="UIV235" s="43"/>
      <c r="UIW235" s="43"/>
      <c r="UIX235" s="43"/>
      <c r="UIY235" s="43"/>
      <c r="UIZ235" s="43"/>
      <c r="UJA235" s="43"/>
      <c r="UJB235" s="43"/>
      <c r="UJC235" s="43"/>
      <c r="UJD235" s="43"/>
      <c r="UJE235" s="43"/>
      <c r="UJF235" s="43"/>
      <c r="UJG235" s="43"/>
      <c r="UJH235" s="43"/>
      <c r="UJI235" s="43"/>
      <c r="UJJ235" s="43"/>
      <c r="UJK235" s="43"/>
      <c r="UJL235" s="43"/>
      <c r="UJM235" s="43"/>
      <c r="UJN235" s="43"/>
      <c r="UJO235" s="43"/>
      <c r="UJP235" s="43"/>
      <c r="UJQ235" s="43"/>
      <c r="UJR235" s="43"/>
      <c r="UJS235" s="43"/>
      <c r="UJT235" s="43"/>
      <c r="UJU235" s="43"/>
      <c r="UJV235" s="43"/>
      <c r="UJW235" s="43"/>
      <c r="UJX235" s="43"/>
      <c r="UJY235" s="43"/>
      <c r="UJZ235" s="43"/>
      <c r="UKA235" s="43"/>
      <c r="UKB235" s="43"/>
      <c r="UKC235" s="43"/>
      <c r="UKD235" s="43"/>
      <c r="UKE235" s="43"/>
      <c r="UKF235" s="43"/>
      <c r="UKG235" s="43"/>
      <c r="UKH235" s="43"/>
      <c r="UKI235" s="43"/>
      <c r="UKJ235" s="43"/>
      <c r="UKK235" s="43"/>
      <c r="UKL235" s="43"/>
      <c r="UKM235" s="43"/>
      <c r="UKN235" s="43"/>
      <c r="UKO235" s="43"/>
      <c r="UKP235" s="43"/>
      <c r="UKQ235" s="43"/>
      <c r="UKR235" s="43"/>
      <c r="UKS235" s="43"/>
      <c r="UKT235" s="43"/>
      <c r="UKU235" s="43"/>
      <c r="UKV235" s="43"/>
      <c r="UKW235" s="43"/>
      <c r="UKX235" s="43"/>
      <c r="UKY235" s="43"/>
      <c r="UKZ235" s="43"/>
      <c r="ULA235" s="43"/>
      <c r="ULB235" s="43"/>
      <c r="ULC235" s="43"/>
      <c r="ULD235" s="43"/>
      <c r="ULE235" s="43"/>
      <c r="ULF235" s="43"/>
      <c r="ULG235" s="43"/>
      <c r="ULH235" s="43"/>
      <c r="ULI235" s="43"/>
      <c r="ULJ235" s="43"/>
      <c r="ULK235" s="43"/>
      <c r="ULL235" s="43"/>
      <c r="ULM235" s="43"/>
      <c r="ULN235" s="43"/>
      <c r="ULO235" s="43"/>
      <c r="ULP235" s="43"/>
      <c r="ULQ235" s="43"/>
      <c r="ULR235" s="43"/>
      <c r="ULS235" s="43"/>
      <c r="ULT235" s="43"/>
      <c r="ULU235" s="43"/>
      <c r="ULV235" s="43"/>
      <c r="ULW235" s="43"/>
      <c r="ULX235" s="43"/>
      <c r="ULY235" s="43"/>
      <c r="ULZ235" s="43"/>
      <c r="UMA235" s="43"/>
      <c r="UMB235" s="43"/>
      <c r="UMC235" s="43"/>
      <c r="UMD235" s="43"/>
      <c r="UME235" s="43"/>
      <c r="UMF235" s="43"/>
      <c r="UMG235" s="43"/>
      <c r="UMH235" s="43"/>
      <c r="UMI235" s="43"/>
      <c r="UMJ235" s="43"/>
      <c r="UMK235" s="43"/>
      <c r="UML235" s="43"/>
      <c r="UMM235" s="43"/>
      <c r="UMN235" s="43"/>
      <c r="UMO235" s="43"/>
      <c r="UMP235" s="43"/>
      <c r="UMQ235" s="43"/>
      <c r="UMR235" s="43"/>
      <c r="UMS235" s="43"/>
      <c r="UMT235" s="43"/>
      <c r="UMU235" s="43"/>
      <c r="UMV235" s="43"/>
      <c r="UMW235" s="43"/>
      <c r="UMX235" s="43"/>
      <c r="UMY235" s="43"/>
      <c r="UMZ235" s="43"/>
      <c r="UNA235" s="43"/>
      <c r="UNB235" s="43"/>
      <c r="UNC235" s="43"/>
      <c r="UND235" s="43"/>
      <c r="UNE235" s="43"/>
      <c r="UNF235" s="43"/>
      <c r="UNG235" s="43"/>
      <c r="UNH235" s="43"/>
      <c r="UNI235" s="43"/>
      <c r="UNJ235" s="43"/>
      <c r="UNK235" s="43"/>
      <c r="UNL235" s="43"/>
      <c r="UNM235" s="43"/>
      <c r="UNN235" s="43"/>
      <c r="UNO235" s="43"/>
      <c r="UNP235" s="43"/>
      <c r="UNQ235" s="43"/>
      <c r="UNR235" s="43"/>
      <c r="UNS235" s="43"/>
      <c r="UNT235" s="43"/>
      <c r="UNU235" s="43"/>
      <c r="UNV235" s="43"/>
      <c r="UNW235" s="43"/>
      <c r="UNX235" s="43"/>
      <c r="UNY235" s="43"/>
      <c r="UNZ235" s="43"/>
      <c r="UOA235" s="43"/>
      <c r="UOB235" s="43"/>
      <c r="UOC235" s="43"/>
      <c r="UOD235" s="43"/>
      <c r="UOE235" s="43"/>
      <c r="UOF235" s="43"/>
      <c r="UOG235" s="43"/>
      <c r="UOH235" s="43"/>
      <c r="UOI235" s="43"/>
      <c r="UOJ235" s="43"/>
      <c r="UOK235" s="43"/>
      <c r="UOL235" s="43"/>
      <c r="UOM235" s="43"/>
      <c r="UON235" s="43"/>
      <c r="UOO235" s="43"/>
      <c r="UOP235" s="43"/>
      <c r="UOQ235" s="43"/>
      <c r="UOR235" s="43"/>
      <c r="UOS235" s="43"/>
      <c r="UOT235" s="43"/>
      <c r="UOU235" s="43"/>
      <c r="UOV235" s="43"/>
      <c r="UOW235" s="43"/>
      <c r="UOX235" s="43"/>
      <c r="UOY235" s="43"/>
      <c r="UOZ235" s="43"/>
      <c r="UPA235" s="43"/>
      <c r="UPB235" s="43"/>
      <c r="UPC235" s="43"/>
      <c r="UPD235" s="43"/>
      <c r="UPE235" s="43"/>
      <c r="UPF235" s="43"/>
      <c r="UPG235" s="43"/>
      <c r="UPH235" s="43"/>
      <c r="UPI235" s="43"/>
      <c r="UPJ235" s="43"/>
      <c r="UPK235" s="43"/>
      <c r="UPL235" s="43"/>
      <c r="UPM235" s="43"/>
      <c r="UPN235" s="43"/>
      <c r="UPO235" s="43"/>
      <c r="UPP235" s="43"/>
      <c r="UPQ235" s="43"/>
      <c r="UPR235" s="43"/>
      <c r="UPS235" s="43"/>
      <c r="UPT235" s="43"/>
      <c r="UPU235" s="43"/>
      <c r="UPV235" s="43"/>
      <c r="UPW235" s="43"/>
      <c r="UPX235" s="43"/>
      <c r="UPY235" s="43"/>
      <c r="UPZ235" s="43"/>
      <c r="UQA235" s="43"/>
      <c r="UQB235" s="43"/>
      <c r="UQC235" s="43"/>
      <c r="UQD235" s="43"/>
      <c r="UQE235" s="43"/>
      <c r="UQF235" s="43"/>
      <c r="UQG235" s="43"/>
      <c r="UQH235" s="43"/>
      <c r="UQI235" s="43"/>
      <c r="UQJ235" s="43"/>
      <c r="UQK235" s="43"/>
      <c r="UQL235" s="43"/>
      <c r="UQM235" s="43"/>
      <c r="UQN235" s="43"/>
      <c r="UQO235" s="43"/>
      <c r="UQP235" s="43"/>
      <c r="UQQ235" s="43"/>
      <c r="UQR235" s="43"/>
      <c r="UQS235" s="43"/>
      <c r="UQT235" s="43"/>
      <c r="UQU235" s="43"/>
      <c r="UQV235" s="43"/>
      <c r="UQW235" s="43"/>
      <c r="UQX235" s="43"/>
      <c r="UQY235" s="43"/>
      <c r="UQZ235" s="43"/>
      <c r="URA235" s="43"/>
      <c r="URB235" s="43"/>
      <c r="URC235" s="43"/>
      <c r="URD235" s="43"/>
      <c r="URE235" s="43"/>
      <c r="URF235" s="43"/>
      <c r="URG235" s="43"/>
      <c r="URH235" s="43"/>
      <c r="URI235" s="43"/>
      <c r="URJ235" s="43"/>
      <c r="URK235" s="43"/>
      <c r="URL235" s="43"/>
      <c r="URM235" s="43"/>
      <c r="URN235" s="43"/>
      <c r="URO235" s="43"/>
      <c r="URP235" s="43"/>
      <c r="URQ235" s="43"/>
      <c r="URR235" s="43"/>
      <c r="URS235" s="43"/>
      <c r="URT235" s="43"/>
      <c r="URU235" s="43"/>
      <c r="URV235" s="43"/>
      <c r="URW235" s="43"/>
      <c r="URX235" s="43"/>
      <c r="URY235" s="43"/>
      <c r="URZ235" s="43"/>
      <c r="USA235" s="43"/>
      <c r="USB235" s="43"/>
      <c r="USC235" s="43"/>
      <c r="USD235" s="43"/>
      <c r="USE235" s="43"/>
      <c r="USF235" s="43"/>
      <c r="USG235" s="43"/>
      <c r="USH235" s="43"/>
      <c r="USI235" s="43"/>
      <c r="USJ235" s="43"/>
      <c r="USK235" s="43"/>
      <c r="USL235" s="43"/>
      <c r="USM235" s="43"/>
      <c r="USN235" s="43"/>
      <c r="USO235" s="43"/>
      <c r="USP235" s="43"/>
      <c r="USQ235" s="43"/>
      <c r="USR235" s="43"/>
      <c r="USS235" s="43"/>
      <c r="UST235" s="43"/>
      <c r="USU235" s="43"/>
      <c r="USV235" s="43"/>
      <c r="USW235" s="43"/>
      <c r="USX235" s="43"/>
      <c r="USY235" s="43"/>
      <c r="USZ235" s="43"/>
      <c r="UTA235" s="43"/>
      <c r="UTB235" s="43"/>
      <c r="UTC235" s="43"/>
      <c r="UTD235" s="43"/>
      <c r="UTE235" s="43"/>
      <c r="UTF235" s="43"/>
      <c r="UTG235" s="43"/>
      <c r="UTH235" s="43"/>
      <c r="UTI235" s="43"/>
      <c r="UTJ235" s="43"/>
      <c r="UTK235" s="43"/>
      <c r="UTL235" s="43"/>
      <c r="UTM235" s="43"/>
      <c r="UTN235" s="43"/>
      <c r="UTO235" s="43"/>
      <c r="UTP235" s="43"/>
      <c r="UTQ235" s="43"/>
      <c r="UTR235" s="43"/>
      <c r="UTS235" s="43"/>
      <c r="UTT235" s="43"/>
      <c r="UTU235" s="43"/>
      <c r="UTV235" s="43"/>
      <c r="UTW235" s="43"/>
      <c r="UTX235" s="43"/>
      <c r="UTY235" s="43"/>
      <c r="UTZ235" s="43"/>
      <c r="UUA235" s="43"/>
      <c r="UUB235" s="43"/>
      <c r="UUC235" s="43"/>
      <c r="UUD235" s="43"/>
      <c r="UUE235" s="43"/>
      <c r="UUF235" s="43"/>
      <c r="UUG235" s="43"/>
      <c r="UUH235" s="43"/>
      <c r="UUI235" s="43"/>
      <c r="UUJ235" s="43"/>
      <c r="UUK235" s="43"/>
      <c r="UUL235" s="43"/>
      <c r="UUM235" s="43"/>
      <c r="UUN235" s="43"/>
      <c r="UUO235" s="43"/>
      <c r="UUP235" s="43"/>
      <c r="UUQ235" s="43"/>
      <c r="UUR235" s="43"/>
      <c r="UUS235" s="43"/>
      <c r="UUT235" s="43"/>
      <c r="UUU235" s="43"/>
      <c r="UUV235" s="43"/>
      <c r="UUW235" s="43"/>
      <c r="UUX235" s="43"/>
      <c r="UUY235" s="43"/>
      <c r="UUZ235" s="43"/>
      <c r="UVA235" s="43"/>
      <c r="UVB235" s="43"/>
      <c r="UVC235" s="43"/>
      <c r="UVD235" s="43"/>
      <c r="UVE235" s="43"/>
      <c r="UVF235" s="43"/>
      <c r="UVG235" s="43"/>
      <c r="UVH235" s="43"/>
      <c r="UVI235" s="43"/>
      <c r="UVJ235" s="43"/>
      <c r="UVK235" s="43"/>
      <c r="UVL235" s="43"/>
      <c r="UVM235" s="43"/>
      <c r="UVN235" s="43"/>
      <c r="UVO235" s="43"/>
      <c r="UVP235" s="43"/>
      <c r="UVQ235" s="43"/>
      <c r="UVR235" s="43"/>
      <c r="UVS235" s="43"/>
      <c r="UVT235" s="43"/>
      <c r="UVU235" s="43"/>
      <c r="UVV235" s="43"/>
      <c r="UVW235" s="43"/>
      <c r="UVX235" s="43"/>
      <c r="UVY235" s="43"/>
      <c r="UVZ235" s="43"/>
      <c r="UWA235" s="43"/>
      <c r="UWB235" s="43"/>
      <c r="UWC235" s="43"/>
      <c r="UWD235" s="43"/>
      <c r="UWE235" s="43"/>
      <c r="UWF235" s="43"/>
      <c r="UWG235" s="43"/>
      <c r="UWH235" s="43"/>
      <c r="UWI235" s="43"/>
      <c r="UWJ235" s="43"/>
      <c r="UWK235" s="43"/>
      <c r="UWL235" s="43"/>
      <c r="UWM235" s="43"/>
      <c r="UWN235" s="43"/>
      <c r="UWO235" s="43"/>
      <c r="UWP235" s="43"/>
      <c r="UWQ235" s="43"/>
      <c r="UWR235" s="43"/>
      <c r="UWS235" s="43"/>
      <c r="UWT235" s="43"/>
      <c r="UWU235" s="43"/>
      <c r="UWV235" s="43"/>
      <c r="UWW235" s="43"/>
      <c r="UWX235" s="43"/>
      <c r="UWY235" s="43"/>
      <c r="UWZ235" s="43"/>
      <c r="UXA235" s="43"/>
      <c r="UXB235" s="43"/>
      <c r="UXC235" s="43"/>
      <c r="UXD235" s="43"/>
      <c r="UXE235" s="43"/>
      <c r="UXF235" s="43"/>
      <c r="UXG235" s="43"/>
      <c r="UXH235" s="43"/>
      <c r="UXI235" s="43"/>
      <c r="UXJ235" s="43"/>
      <c r="UXK235" s="43"/>
      <c r="UXL235" s="43"/>
      <c r="UXM235" s="43"/>
      <c r="UXN235" s="43"/>
      <c r="UXO235" s="43"/>
      <c r="UXP235" s="43"/>
      <c r="UXQ235" s="43"/>
      <c r="UXR235" s="43"/>
      <c r="UXS235" s="43"/>
      <c r="UXT235" s="43"/>
      <c r="UXU235" s="43"/>
      <c r="UXV235" s="43"/>
      <c r="UXW235" s="43"/>
      <c r="UXX235" s="43"/>
      <c r="UXY235" s="43"/>
      <c r="UXZ235" s="43"/>
      <c r="UYA235" s="43"/>
      <c r="UYB235" s="43"/>
      <c r="UYC235" s="43"/>
      <c r="UYD235" s="43"/>
      <c r="UYE235" s="43"/>
      <c r="UYF235" s="43"/>
      <c r="UYG235" s="43"/>
      <c r="UYH235" s="43"/>
      <c r="UYI235" s="43"/>
      <c r="UYJ235" s="43"/>
      <c r="UYK235" s="43"/>
      <c r="UYL235" s="43"/>
      <c r="UYM235" s="43"/>
      <c r="UYN235" s="43"/>
      <c r="UYO235" s="43"/>
      <c r="UYP235" s="43"/>
      <c r="UYQ235" s="43"/>
      <c r="UYR235" s="43"/>
      <c r="UYS235" s="43"/>
      <c r="UYT235" s="43"/>
      <c r="UYU235" s="43"/>
      <c r="UYV235" s="43"/>
      <c r="UYW235" s="43"/>
      <c r="UYX235" s="43"/>
      <c r="UYY235" s="43"/>
      <c r="UYZ235" s="43"/>
      <c r="UZA235" s="43"/>
      <c r="UZB235" s="43"/>
      <c r="UZC235" s="43"/>
      <c r="UZD235" s="43"/>
      <c r="UZE235" s="43"/>
      <c r="UZF235" s="43"/>
      <c r="UZG235" s="43"/>
      <c r="UZH235" s="43"/>
      <c r="UZI235" s="43"/>
      <c r="UZJ235" s="43"/>
      <c r="UZK235" s="43"/>
      <c r="UZL235" s="43"/>
      <c r="UZM235" s="43"/>
      <c r="UZN235" s="43"/>
      <c r="UZO235" s="43"/>
      <c r="UZP235" s="43"/>
      <c r="UZQ235" s="43"/>
      <c r="UZR235" s="43"/>
      <c r="UZS235" s="43"/>
      <c r="UZT235" s="43"/>
      <c r="UZU235" s="43"/>
      <c r="UZV235" s="43"/>
      <c r="UZW235" s="43"/>
      <c r="UZX235" s="43"/>
      <c r="UZY235" s="43"/>
      <c r="UZZ235" s="43"/>
      <c r="VAA235" s="43"/>
      <c r="VAB235" s="43"/>
      <c r="VAC235" s="43"/>
      <c r="VAD235" s="43"/>
      <c r="VAE235" s="43"/>
      <c r="VAF235" s="43"/>
      <c r="VAG235" s="43"/>
      <c r="VAH235" s="43"/>
      <c r="VAI235" s="43"/>
      <c r="VAJ235" s="43"/>
      <c r="VAK235" s="43"/>
      <c r="VAL235" s="43"/>
      <c r="VAM235" s="43"/>
      <c r="VAN235" s="43"/>
      <c r="VAO235" s="43"/>
      <c r="VAP235" s="43"/>
      <c r="VAQ235" s="43"/>
      <c r="VAR235" s="43"/>
      <c r="VAS235" s="43"/>
      <c r="VAT235" s="43"/>
      <c r="VAU235" s="43"/>
      <c r="VAV235" s="43"/>
      <c r="VAW235" s="43"/>
      <c r="VAX235" s="43"/>
      <c r="VAY235" s="43"/>
      <c r="VAZ235" s="43"/>
      <c r="VBA235" s="43"/>
      <c r="VBB235" s="43"/>
      <c r="VBC235" s="43"/>
      <c r="VBD235" s="43"/>
      <c r="VBE235" s="43"/>
      <c r="VBF235" s="43"/>
      <c r="VBG235" s="43"/>
      <c r="VBH235" s="43"/>
      <c r="VBI235" s="43"/>
      <c r="VBJ235" s="43"/>
      <c r="VBK235" s="43"/>
      <c r="VBL235" s="43"/>
      <c r="VBM235" s="43"/>
      <c r="VBN235" s="43"/>
      <c r="VBO235" s="43"/>
      <c r="VBP235" s="43"/>
      <c r="VBQ235" s="43"/>
      <c r="VBR235" s="43"/>
      <c r="VBS235" s="43"/>
      <c r="VBT235" s="43"/>
      <c r="VBU235" s="43"/>
      <c r="VBV235" s="43"/>
      <c r="VBW235" s="43"/>
      <c r="VBX235" s="43"/>
      <c r="VBY235" s="43"/>
      <c r="VBZ235" s="43"/>
      <c r="VCA235" s="43"/>
      <c r="VCB235" s="43"/>
      <c r="VCC235" s="43"/>
      <c r="VCD235" s="43"/>
      <c r="VCE235" s="43"/>
      <c r="VCF235" s="43"/>
      <c r="VCG235" s="43"/>
      <c r="VCH235" s="43"/>
      <c r="VCI235" s="43"/>
      <c r="VCJ235" s="43"/>
      <c r="VCK235" s="43"/>
      <c r="VCL235" s="43"/>
      <c r="VCM235" s="43"/>
      <c r="VCN235" s="43"/>
      <c r="VCO235" s="43"/>
      <c r="VCP235" s="43"/>
      <c r="VCQ235" s="43"/>
      <c r="VCR235" s="43"/>
      <c r="VCS235" s="43"/>
      <c r="VCT235" s="43"/>
      <c r="VCU235" s="43"/>
      <c r="VCV235" s="43"/>
      <c r="VCW235" s="43"/>
      <c r="VCX235" s="43"/>
      <c r="VCY235" s="43"/>
      <c r="VCZ235" s="43"/>
      <c r="VDA235" s="43"/>
      <c r="VDB235" s="43"/>
      <c r="VDC235" s="43"/>
      <c r="VDD235" s="43"/>
      <c r="VDE235" s="43"/>
      <c r="VDF235" s="43"/>
      <c r="VDG235" s="43"/>
      <c r="VDH235" s="43"/>
      <c r="VDI235" s="43"/>
      <c r="VDJ235" s="43"/>
      <c r="VDK235" s="43"/>
      <c r="VDL235" s="43"/>
      <c r="VDM235" s="43"/>
      <c r="VDN235" s="43"/>
      <c r="VDO235" s="43"/>
      <c r="VDP235" s="43"/>
      <c r="VDQ235" s="43"/>
      <c r="VDR235" s="43"/>
      <c r="VDS235" s="43"/>
      <c r="VDT235" s="43"/>
      <c r="VDU235" s="43"/>
      <c r="VDV235" s="43"/>
      <c r="VDW235" s="43"/>
      <c r="VDX235" s="43"/>
      <c r="VDY235" s="43"/>
      <c r="VDZ235" s="43"/>
      <c r="VEA235" s="43"/>
      <c r="VEB235" s="43"/>
      <c r="VEC235" s="43"/>
      <c r="VED235" s="43"/>
      <c r="VEE235" s="43"/>
      <c r="VEF235" s="43"/>
      <c r="VEG235" s="43"/>
      <c r="VEH235" s="43"/>
      <c r="VEI235" s="43"/>
      <c r="VEJ235" s="43"/>
      <c r="VEK235" s="43"/>
      <c r="VEL235" s="43"/>
      <c r="VEM235" s="43"/>
      <c r="VEN235" s="43"/>
      <c r="VEO235" s="43"/>
      <c r="VEP235" s="43"/>
      <c r="VEQ235" s="43"/>
      <c r="VER235" s="43"/>
      <c r="VES235" s="43"/>
      <c r="VET235" s="43"/>
      <c r="VEU235" s="43"/>
      <c r="VEV235" s="43"/>
      <c r="VEW235" s="43"/>
      <c r="VEX235" s="43"/>
      <c r="VEY235" s="43"/>
      <c r="VEZ235" s="43"/>
      <c r="VFA235" s="43"/>
      <c r="VFB235" s="43"/>
      <c r="VFC235" s="43"/>
      <c r="VFD235" s="43"/>
      <c r="VFE235" s="43"/>
      <c r="VFF235" s="43"/>
      <c r="VFG235" s="43"/>
      <c r="VFH235" s="43"/>
      <c r="VFI235" s="43"/>
      <c r="VFJ235" s="43"/>
      <c r="VFK235" s="43"/>
      <c r="VFL235" s="43"/>
      <c r="VFM235" s="43"/>
      <c r="VFN235" s="43"/>
      <c r="VFO235" s="43"/>
      <c r="VFP235" s="43"/>
      <c r="VFQ235" s="43"/>
      <c r="VFR235" s="43"/>
      <c r="VFS235" s="43"/>
      <c r="VFT235" s="43"/>
      <c r="VFU235" s="43"/>
      <c r="VFV235" s="43"/>
      <c r="VFW235" s="43"/>
      <c r="VFX235" s="43"/>
      <c r="VFY235" s="43"/>
      <c r="VFZ235" s="43"/>
      <c r="VGA235" s="43"/>
      <c r="VGB235" s="43"/>
      <c r="VGC235" s="43"/>
      <c r="VGD235" s="43"/>
      <c r="VGE235" s="43"/>
      <c r="VGF235" s="43"/>
      <c r="VGG235" s="43"/>
      <c r="VGH235" s="43"/>
      <c r="VGI235" s="43"/>
      <c r="VGJ235" s="43"/>
      <c r="VGK235" s="43"/>
      <c r="VGL235" s="43"/>
      <c r="VGM235" s="43"/>
      <c r="VGN235" s="43"/>
      <c r="VGO235" s="43"/>
      <c r="VGP235" s="43"/>
      <c r="VGQ235" s="43"/>
      <c r="VGR235" s="43"/>
      <c r="VGS235" s="43"/>
      <c r="VGT235" s="43"/>
      <c r="VGU235" s="43"/>
      <c r="VGV235" s="43"/>
      <c r="VGW235" s="43"/>
      <c r="VGX235" s="43"/>
      <c r="VGY235" s="43"/>
      <c r="VGZ235" s="43"/>
      <c r="VHA235" s="43"/>
      <c r="VHB235" s="43"/>
      <c r="VHC235" s="43"/>
      <c r="VHD235" s="43"/>
      <c r="VHE235" s="43"/>
      <c r="VHF235" s="43"/>
      <c r="VHG235" s="43"/>
      <c r="VHH235" s="43"/>
      <c r="VHI235" s="43"/>
      <c r="VHJ235" s="43"/>
      <c r="VHK235" s="43"/>
      <c r="VHL235" s="43"/>
      <c r="VHM235" s="43"/>
      <c r="VHN235" s="43"/>
      <c r="VHO235" s="43"/>
      <c r="VHP235" s="43"/>
      <c r="VHQ235" s="43"/>
      <c r="VHR235" s="43"/>
      <c r="VHS235" s="43"/>
      <c r="VHT235" s="43"/>
      <c r="VHU235" s="43"/>
      <c r="VHV235" s="43"/>
      <c r="VHW235" s="43"/>
      <c r="VHX235" s="43"/>
      <c r="VHY235" s="43"/>
      <c r="VHZ235" s="43"/>
      <c r="VIA235" s="43"/>
      <c r="VIB235" s="43"/>
      <c r="VIC235" s="43"/>
      <c r="VID235" s="43"/>
      <c r="VIE235" s="43"/>
      <c r="VIF235" s="43"/>
      <c r="VIG235" s="43"/>
      <c r="VIH235" s="43"/>
      <c r="VII235" s="43"/>
      <c r="VIJ235" s="43"/>
      <c r="VIK235" s="43"/>
      <c r="VIL235" s="43"/>
      <c r="VIM235" s="43"/>
      <c r="VIN235" s="43"/>
      <c r="VIO235" s="43"/>
      <c r="VIP235" s="43"/>
      <c r="VIQ235" s="43"/>
      <c r="VIR235" s="43"/>
      <c r="VIS235" s="43"/>
      <c r="VIT235" s="43"/>
      <c r="VIU235" s="43"/>
      <c r="VIV235" s="43"/>
      <c r="VIW235" s="43"/>
      <c r="VIX235" s="43"/>
      <c r="VIY235" s="43"/>
      <c r="VIZ235" s="43"/>
      <c r="VJA235" s="43"/>
      <c r="VJB235" s="43"/>
      <c r="VJC235" s="43"/>
      <c r="VJD235" s="43"/>
      <c r="VJE235" s="43"/>
      <c r="VJF235" s="43"/>
      <c r="VJG235" s="43"/>
      <c r="VJH235" s="43"/>
      <c r="VJI235" s="43"/>
      <c r="VJJ235" s="43"/>
      <c r="VJK235" s="43"/>
      <c r="VJL235" s="43"/>
      <c r="VJM235" s="43"/>
      <c r="VJN235" s="43"/>
      <c r="VJO235" s="43"/>
      <c r="VJP235" s="43"/>
      <c r="VJQ235" s="43"/>
      <c r="VJR235" s="43"/>
      <c r="VJS235" s="43"/>
      <c r="VJT235" s="43"/>
      <c r="VJU235" s="43"/>
      <c r="VJV235" s="43"/>
      <c r="VJW235" s="43"/>
      <c r="VJX235" s="43"/>
      <c r="VJY235" s="43"/>
      <c r="VJZ235" s="43"/>
      <c r="VKA235" s="43"/>
      <c r="VKB235" s="43"/>
      <c r="VKC235" s="43"/>
      <c r="VKD235" s="43"/>
      <c r="VKE235" s="43"/>
      <c r="VKF235" s="43"/>
      <c r="VKG235" s="43"/>
      <c r="VKH235" s="43"/>
      <c r="VKI235" s="43"/>
      <c r="VKJ235" s="43"/>
      <c r="VKK235" s="43"/>
      <c r="VKL235" s="43"/>
      <c r="VKM235" s="43"/>
      <c r="VKN235" s="43"/>
      <c r="VKO235" s="43"/>
      <c r="VKP235" s="43"/>
      <c r="VKQ235" s="43"/>
      <c r="VKR235" s="43"/>
      <c r="VKS235" s="43"/>
      <c r="VKT235" s="43"/>
      <c r="VKU235" s="43"/>
      <c r="VKV235" s="43"/>
      <c r="VKW235" s="43"/>
      <c r="VKX235" s="43"/>
      <c r="VKY235" s="43"/>
      <c r="VKZ235" s="43"/>
      <c r="VLA235" s="43"/>
      <c r="VLB235" s="43"/>
      <c r="VLC235" s="43"/>
      <c r="VLD235" s="43"/>
      <c r="VLE235" s="43"/>
      <c r="VLF235" s="43"/>
      <c r="VLG235" s="43"/>
      <c r="VLH235" s="43"/>
      <c r="VLI235" s="43"/>
      <c r="VLJ235" s="43"/>
      <c r="VLK235" s="43"/>
      <c r="VLL235" s="43"/>
      <c r="VLM235" s="43"/>
      <c r="VLN235" s="43"/>
      <c r="VLO235" s="43"/>
      <c r="VLP235" s="43"/>
      <c r="VLQ235" s="43"/>
      <c r="VLR235" s="43"/>
      <c r="VLS235" s="43"/>
      <c r="VLT235" s="43"/>
      <c r="VLU235" s="43"/>
      <c r="VLV235" s="43"/>
      <c r="VLW235" s="43"/>
      <c r="VLX235" s="43"/>
      <c r="VLY235" s="43"/>
      <c r="VLZ235" s="43"/>
      <c r="VMA235" s="43"/>
      <c r="VMB235" s="43"/>
      <c r="VMC235" s="43"/>
      <c r="VMD235" s="43"/>
      <c r="VME235" s="43"/>
      <c r="VMF235" s="43"/>
      <c r="VMG235" s="43"/>
      <c r="VMH235" s="43"/>
      <c r="VMI235" s="43"/>
      <c r="VMJ235" s="43"/>
      <c r="VMK235" s="43"/>
      <c r="VML235" s="43"/>
      <c r="VMM235" s="43"/>
      <c r="VMN235" s="43"/>
      <c r="VMO235" s="43"/>
      <c r="VMP235" s="43"/>
      <c r="VMQ235" s="43"/>
      <c r="VMR235" s="43"/>
      <c r="VMS235" s="43"/>
      <c r="VMT235" s="43"/>
      <c r="VMU235" s="43"/>
      <c r="VMV235" s="43"/>
      <c r="VMW235" s="43"/>
      <c r="VMX235" s="43"/>
      <c r="VMY235" s="43"/>
      <c r="VMZ235" s="43"/>
      <c r="VNA235" s="43"/>
      <c r="VNB235" s="43"/>
      <c r="VNC235" s="43"/>
      <c r="VND235" s="43"/>
      <c r="VNE235" s="43"/>
      <c r="VNF235" s="43"/>
      <c r="VNG235" s="43"/>
      <c r="VNH235" s="43"/>
      <c r="VNI235" s="43"/>
      <c r="VNJ235" s="43"/>
      <c r="VNK235" s="43"/>
      <c r="VNL235" s="43"/>
      <c r="VNM235" s="43"/>
      <c r="VNN235" s="43"/>
      <c r="VNO235" s="43"/>
      <c r="VNP235" s="43"/>
      <c r="VNQ235" s="43"/>
      <c r="VNR235" s="43"/>
      <c r="VNS235" s="43"/>
      <c r="VNT235" s="43"/>
      <c r="VNU235" s="43"/>
      <c r="VNV235" s="43"/>
      <c r="VNW235" s="43"/>
      <c r="VNX235" s="43"/>
      <c r="VNY235" s="43"/>
      <c r="VNZ235" s="43"/>
      <c r="VOA235" s="43"/>
      <c r="VOB235" s="43"/>
      <c r="VOC235" s="43"/>
      <c r="VOD235" s="43"/>
      <c r="VOE235" s="43"/>
      <c r="VOF235" s="43"/>
      <c r="VOG235" s="43"/>
      <c r="VOH235" s="43"/>
      <c r="VOI235" s="43"/>
      <c r="VOJ235" s="43"/>
      <c r="VOK235" s="43"/>
      <c r="VOL235" s="43"/>
      <c r="VOM235" s="43"/>
      <c r="VON235" s="43"/>
      <c r="VOO235" s="43"/>
      <c r="VOP235" s="43"/>
      <c r="VOQ235" s="43"/>
      <c r="VOR235" s="43"/>
      <c r="VOS235" s="43"/>
      <c r="VOT235" s="43"/>
      <c r="VOU235" s="43"/>
      <c r="VOV235" s="43"/>
      <c r="VOW235" s="43"/>
      <c r="VOX235" s="43"/>
      <c r="VOY235" s="43"/>
      <c r="VOZ235" s="43"/>
      <c r="VPA235" s="43"/>
      <c r="VPB235" s="43"/>
      <c r="VPC235" s="43"/>
      <c r="VPD235" s="43"/>
      <c r="VPE235" s="43"/>
      <c r="VPF235" s="43"/>
      <c r="VPG235" s="43"/>
      <c r="VPH235" s="43"/>
      <c r="VPI235" s="43"/>
      <c r="VPJ235" s="43"/>
      <c r="VPK235" s="43"/>
      <c r="VPL235" s="43"/>
      <c r="VPM235" s="43"/>
      <c r="VPN235" s="43"/>
      <c r="VPO235" s="43"/>
      <c r="VPP235" s="43"/>
      <c r="VPQ235" s="43"/>
      <c r="VPR235" s="43"/>
      <c r="VPS235" s="43"/>
      <c r="VPT235" s="43"/>
      <c r="VPU235" s="43"/>
      <c r="VPV235" s="43"/>
      <c r="VPW235" s="43"/>
      <c r="VPX235" s="43"/>
      <c r="VPY235" s="43"/>
      <c r="VPZ235" s="43"/>
      <c r="VQA235" s="43"/>
      <c r="VQB235" s="43"/>
      <c r="VQC235" s="43"/>
      <c r="VQD235" s="43"/>
      <c r="VQE235" s="43"/>
      <c r="VQF235" s="43"/>
      <c r="VQG235" s="43"/>
      <c r="VQH235" s="43"/>
      <c r="VQI235" s="43"/>
      <c r="VQJ235" s="43"/>
      <c r="VQK235" s="43"/>
      <c r="VQL235" s="43"/>
      <c r="VQM235" s="43"/>
      <c r="VQN235" s="43"/>
      <c r="VQO235" s="43"/>
      <c r="VQP235" s="43"/>
      <c r="VQQ235" s="43"/>
      <c r="VQR235" s="43"/>
      <c r="VQS235" s="43"/>
      <c r="VQT235" s="43"/>
      <c r="VQU235" s="43"/>
      <c r="VQV235" s="43"/>
      <c r="VQW235" s="43"/>
      <c r="VQX235" s="43"/>
      <c r="VQY235" s="43"/>
      <c r="VQZ235" s="43"/>
      <c r="VRA235" s="43"/>
      <c r="VRB235" s="43"/>
      <c r="VRC235" s="43"/>
      <c r="VRD235" s="43"/>
      <c r="VRE235" s="43"/>
      <c r="VRF235" s="43"/>
      <c r="VRG235" s="43"/>
      <c r="VRH235" s="43"/>
      <c r="VRI235" s="43"/>
      <c r="VRJ235" s="43"/>
      <c r="VRK235" s="43"/>
      <c r="VRL235" s="43"/>
      <c r="VRM235" s="43"/>
      <c r="VRN235" s="43"/>
      <c r="VRO235" s="43"/>
      <c r="VRP235" s="43"/>
      <c r="VRQ235" s="43"/>
      <c r="VRR235" s="43"/>
      <c r="VRS235" s="43"/>
      <c r="VRT235" s="43"/>
      <c r="VRU235" s="43"/>
      <c r="VRV235" s="43"/>
      <c r="VRW235" s="43"/>
      <c r="VRX235" s="43"/>
      <c r="VRY235" s="43"/>
      <c r="VRZ235" s="43"/>
      <c r="VSA235" s="43"/>
      <c r="VSB235" s="43"/>
      <c r="VSC235" s="43"/>
      <c r="VSD235" s="43"/>
      <c r="VSE235" s="43"/>
      <c r="VSF235" s="43"/>
      <c r="VSG235" s="43"/>
      <c r="VSH235" s="43"/>
      <c r="VSI235" s="43"/>
      <c r="VSJ235" s="43"/>
      <c r="VSK235" s="43"/>
      <c r="VSL235" s="43"/>
      <c r="VSM235" s="43"/>
      <c r="VSN235" s="43"/>
      <c r="VSO235" s="43"/>
      <c r="VSP235" s="43"/>
      <c r="VSQ235" s="43"/>
      <c r="VSR235" s="43"/>
      <c r="VSS235" s="43"/>
      <c r="VST235" s="43"/>
      <c r="VSU235" s="43"/>
      <c r="VSV235" s="43"/>
      <c r="VSW235" s="43"/>
      <c r="VSX235" s="43"/>
      <c r="VSY235" s="43"/>
      <c r="VSZ235" s="43"/>
      <c r="VTA235" s="43"/>
      <c r="VTB235" s="43"/>
      <c r="VTC235" s="43"/>
      <c r="VTD235" s="43"/>
      <c r="VTE235" s="43"/>
      <c r="VTF235" s="43"/>
      <c r="VTG235" s="43"/>
      <c r="VTH235" s="43"/>
      <c r="VTI235" s="43"/>
      <c r="VTJ235" s="43"/>
      <c r="VTK235" s="43"/>
      <c r="VTL235" s="43"/>
      <c r="VTM235" s="43"/>
      <c r="VTN235" s="43"/>
      <c r="VTO235" s="43"/>
      <c r="VTP235" s="43"/>
      <c r="VTQ235" s="43"/>
      <c r="VTR235" s="43"/>
      <c r="VTS235" s="43"/>
      <c r="VTT235" s="43"/>
      <c r="VTU235" s="43"/>
      <c r="VTV235" s="43"/>
      <c r="VTW235" s="43"/>
      <c r="VTX235" s="43"/>
      <c r="VTY235" s="43"/>
      <c r="VTZ235" s="43"/>
      <c r="VUA235" s="43"/>
      <c r="VUB235" s="43"/>
      <c r="VUC235" s="43"/>
      <c r="VUD235" s="43"/>
      <c r="VUE235" s="43"/>
      <c r="VUF235" s="43"/>
      <c r="VUG235" s="43"/>
      <c r="VUH235" s="43"/>
      <c r="VUI235" s="43"/>
      <c r="VUJ235" s="43"/>
      <c r="VUK235" s="43"/>
      <c r="VUL235" s="43"/>
      <c r="VUM235" s="43"/>
      <c r="VUN235" s="43"/>
      <c r="VUO235" s="43"/>
      <c r="VUP235" s="43"/>
      <c r="VUQ235" s="43"/>
      <c r="VUR235" s="43"/>
      <c r="VUS235" s="43"/>
      <c r="VUT235" s="43"/>
      <c r="VUU235" s="43"/>
      <c r="VUV235" s="43"/>
      <c r="VUW235" s="43"/>
      <c r="VUX235" s="43"/>
      <c r="VUY235" s="43"/>
      <c r="VUZ235" s="43"/>
      <c r="VVA235" s="43"/>
      <c r="VVB235" s="43"/>
      <c r="VVC235" s="43"/>
      <c r="VVD235" s="43"/>
      <c r="VVE235" s="43"/>
      <c r="VVF235" s="43"/>
      <c r="VVG235" s="43"/>
      <c r="VVH235" s="43"/>
      <c r="VVI235" s="43"/>
      <c r="VVJ235" s="43"/>
      <c r="VVK235" s="43"/>
      <c r="VVL235" s="43"/>
      <c r="VVM235" s="43"/>
      <c r="VVN235" s="43"/>
      <c r="VVO235" s="43"/>
      <c r="VVP235" s="43"/>
      <c r="VVQ235" s="43"/>
      <c r="VVR235" s="43"/>
      <c r="VVS235" s="43"/>
      <c r="VVT235" s="43"/>
      <c r="VVU235" s="43"/>
      <c r="VVV235" s="43"/>
      <c r="VVW235" s="43"/>
      <c r="VVX235" s="43"/>
      <c r="VVY235" s="43"/>
      <c r="VVZ235" s="43"/>
      <c r="VWA235" s="43"/>
      <c r="VWB235" s="43"/>
      <c r="VWC235" s="43"/>
      <c r="VWD235" s="43"/>
      <c r="VWE235" s="43"/>
      <c r="VWF235" s="43"/>
      <c r="VWG235" s="43"/>
      <c r="VWH235" s="43"/>
      <c r="VWI235" s="43"/>
      <c r="VWJ235" s="43"/>
      <c r="VWK235" s="43"/>
      <c r="VWL235" s="43"/>
      <c r="VWM235" s="43"/>
      <c r="VWN235" s="43"/>
      <c r="VWO235" s="43"/>
      <c r="VWP235" s="43"/>
      <c r="VWQ235" s="43"/>
      <c r="VWR235" s="43"/>
      <c r="VWS235" s="43"/>
      <c r="VWT235" s="43"/>
      <c r="VWU235" s="43"/>
      <c r="VWV235" s="43"/>
      <c r="VWW235" s="43"/>
      <c r="VWX235" s="43"/>
      <c r="VWY235" s="43"/>
      <c r="VWZ235" s="43"/>
      <c r="VXA235" s="43"/>
      <c r="VXB235" s="43"/>
      <c r="VXC235" s="43"/>
      <c r="VXD235" s="43"/>
      <c r="VXE235" s="43"/>
      <c r="VXF235" s="43"/>
      <c r="VXG235" s="43"/>
      <c r="VXH235" s="43"/>
      <c r="VXI235" s="43"/>
      <c r="VXJ235" s="43"/>
      <c r="VXK235" s="43"/>
      <c r="VXL235" s="43"/>
      <c r="VXM235" s="43"/>
      <c r="VXN235" s="43"/>
      <c r="VXO235" s="43"/>
      <c r="VXP235" s="43"/>
      <c r="VXQ235" s="43"/>
      <c r="VXR235" s="43"/>
      <c r="VXS235" s="43"/>
      <c r="VXT235" s="43"/>
      <c r="VXU235" s="43"/>
      <c r="VXV235" s="43"/>
      <c r="VXW235" s="43"/>
      <c r="VXX235" s="43"/>
      <c r="VXY235" s="43"/>
      <c r="VXZ235" s="43"/>
      <c r="VYA235" s="43"/>
      <c r="VYB235" s="43"/>
      <c r="VYC235" s="43"/>
      <c r="VYD235" s="43"/>
      <c r="VYE235" s="43"/>
      <c r="VYF235" s="43"/>
      <c r="VYG235" s="43"/>
      <c r="VYH235" s="43"/>
      <c r="VYI235" s="43"/>
      <c r="VYJ235" s="43"/>
      <c r="VYK235" s="43"/>
      <c r="VYL235" s="43"/>
      <c r="VYM235" s="43"/>
      <c r="VYN235" s="43"/>
      <c r="VYO235" s="43"/>
      <c r="VYP235" s="43"/>
      <c r="VYQ235" s="43"/>
      <c r="VYR235" s="43"/>
      <c r="VYS235" s="43"/>
      <c r="VYT235" s="43"/>
      <c r="VYU235" s="43"/>
      <c r="VYV235" s="43"/>
      <c r="VYW235" s="43"/>
      <c r="VYX235" s="43"/>
      <c r="VYY235" s="43"/>
      <c r="VYZ235" s="43"/>
      <c r="VZA235" s="43"/>
      <c r="VZB235" s="43"/>
      <c r="VZC235" s="43"/>
      <c r="VZD235" s="43"/>
      <c r="VZE235" s="43"/>
      <c r="VZF235" s="43"/>
      <c r="VZG235" s="43"/>
      <c r="VZH235" s="43"/>
      <c r="VZI235" s="43"/>
      <c r="VZJ235" s="43"/>
      <c r="VZK235" s="43"/>
      <c r="VZL235" s="43"/>
      <c r="VZM235" s="43"/>
      <c r="VZN235" s="43"/>
      <c r="VZO235" s="43"/>
      <c r="VZP235" s="43"/>
      <c r="VZQ235" s="43"/>
      <c r="VZR235" s="43"/>
      <c r="VZS235" s="43"/>
      <c r="VZT235" s="43"/>
      <c r="VZU235" s="43"/>
      <c r="VZV235" s="43"/>
      <c r="VZW235" s="43"/>
      <c r="VZX235" s="43"/>
      <c r="VZY235" s="43"/>
      <c r="VZZ235" s="43"/>
      <c r="WAA235" s="43"/>
      <c r="WAB235" s="43"/>
      <c r="WAC235" s="43"/>
      <c r="WAD235" s="43"/>
      <c r="WAE235" s="43"/>
      <c r="WAF235" s="43"/>
      <c r="WAG235" s="43"/>
      <c r="WAH235" s="43"/>
      <c r="WAI235" s="43"/>
      <c r="WAJ235" s="43"/>
      <c r="WAK235" s="43"/>
      <c r="WAL235" s="43"/>
      <c r="WAM235" s="43"/>
      <c r="WAN235" s="43"/>
      <c r="WAO235" s="43"/>
      <c r="WAP235" s="43"/>
      <c r="WAQ235" s="43"/>
      <c r="WAR235" s="43"/>
      <c r="WAS235" s="43"/>
      <c r="WAT235" s="43"/>
      <c r="WAU235" s="43"/>
      <c r="WAV235" s="43"/>
      <c r="WAW235" s="43"/>
      <c r="WAX235" s="43"/>
      <c r="WAY235" s="43"/>
      <c r="WAZ235" s="43"/>
      <c r="WBA235" s="43"/>
      <c r="WBB235" s="43"/>
      <c r="WBC235" s="43"/>
      <c r="WBD235" s="43"/>
      <c r="WBE235" s="43"/>
      <c r="WBF235" s="43"/>
      <c r="WBG235" s="43"/>
      <c r="WBH235" s="43"/>
      <c r="WBI235" s="43"/>
      <c r="WBJ235" s="43"/>
      <c r="WBK235" s="43"/>
      <c r="WBL235" s="43"/>
      <c r="WBM235" s="43"/>
      <c r="WBN235" s="43"/>
      <c r="WBO235" s="43"/>
      <c r="WBP235" s="43"/>
      <c r="WBQ235" s="43"/>
      <c r="WBR235" s="43"/>
      <c r="WBS235" s="43"/>
      <c r="WBT235" s="43"/>
      <c r="WBU235" s="43"/>
      <c r="WBV235" s="43"/>
      <c r="WBW235" s="43"/>
      <c r="WBX235" s="43"/>
      <c r="WBY235" s="43"/>
      <c r="WBZ235" s="43"/>
      <c r="WCA235" s="43"/>
      <c r="WCB235" s="43"/>
      <c r="WCC235" s="43"/>
      <c r="WCD235" s="43"/>
      <c r="WCE235" s="43"/>
      <c r="WCF235" s="43"/>
      <c r="WCG235" s="43"/>
      <c r="WCH235" s="43"/>
      <c r="WCI235" s="43"/>
      <c r="WCJ235" s="43"/>
      <c r="WCK235" s="43"/>
      <c r="WCL235" s="43"/>
      <c r="WCM235" s="43"/>
      <c r="WCN235" s="43"/>
      <c r="WCO235" s="43"/>
      <c r="WCP235" s="43"/>
      <c r="WCQ235" s="43"/>
      <c r="WCR235" s="43"/>
      <c r="WCS235" s="43"/>
      <c r="WCT235" s="43"/>
      <c r="WCU235" s="43"/>
      <c r="WCV235" s="43"/>
      <c r="WCW235" s="43"/>
      <c r="WCX235" s="43"/>
      <c r="WCY235" s="43"/>
      <c r="WCZ235" s="43"/>
      <c r="WDA235" s="43"/>
      <c r="WDB235" s="43"/>
      <c r="WDC235" s="43"/>
      <c r="WDD235" s="43"/>
      <c r="WDE235" s="43"/>
      <c r="WDF235" s="43"/>
      <c r="WDG235" s="43"/>
      <c r="WDH235" s="43"/>
      <c r="WDI235" s="43"/>
      <c r="WDJ235" s="43"/>
      <c r="WDK235" s="43"/>
      <c r="WDL235" s="43"/>
      <c r="WDM235" s="43"/>
      <c r="WDN235" s="43"/>
      <c r="WDO235" s="43"/>
      <c r="WDP235" s="43"/>
      <c r="WDQ235" s="43"/>
      <c r="WDR235" s="43"/>
      <c r="WDS235" s="43"/>
      <c r="WDT235" s="43"/>
      <c r="WDU235" s="43"/>
      <c r="WDV235" s="43"/>
      <c r="WDW235" s="43"/>
      <c r="WDX235" s="43"/>
      <c r="WDY235" s="43"/>
      <c r="WDZ235" s="43"/>
      <c r="WEA235" s="43"/>
      <c r="WEB235" s="43"/>
      <c r="WEC235" s="43"/>
      <c r="WED235" s="43"/>
      <c r="WEE235" s="43"/>
      <c r="WEF235" s="43"/>
      <c r="WEG235" s="43"/>
      <c r="WEH235" s="43"/>
      <c r="WEI235" s="43"/>
      <c r="WEJ235" s="43"/>
      <c r="WEK235" s="43"/>
      <c r="WEL235" s="43"/>
      <c r="WEM235" s="43"/>
      <c r="WEN235" s="43"/>
      <c r="WEO235" s="43"/>
      <c r="WEP235" s="43"/>
      <c r="WEQ235" s="43"/>
      <c r="WER235" s="43"/>
      <c r="WES235" s="43"/>
      <c r="WET235" s="43"/>
      <c r="WEU235" s="43"/>
      <c r="WEV235" s="43"/>
      <c r="WEW235" s="43"/>
      <c r="WEX235" s="43"/>
      <c r="WEY235" s="43"/>
      <c r="WEZ235" s="43"/>
      <c r="WFA235" s="43"/>
      <c r="WFB235" s="43"/>
      <c r="WFC235" s="43"/>
      <c r="WFD235" s="43"/>
      <c r="WFE235" s="43"/>
      <c r="WFF235" s="43"/>
      <c r="WFG235" s="43"/>
      <c r="WFH235" s="43"/>
      <c r="WFI235" s="43"/>
      <c r="WFJ235" s="43"/>
      <c r="WFK235" s="43"/>
      <c r="WFL235" s="43"/>
      <c r="WFM235" s="43"/>
      <c r="WFN235" s="43"/>
      <c r="WFO235" s="43"/>
      <c r="WFP235" s="43"/>
      <c r="WFQ235" s="43"/>
      <c r="WFR235" s="43"/>
      <c r="WFS235" s="43"/>
      <c r="WFT235" s="43"/>
      <c r="WFU235" s="43"/>
      <c r="WFV235" s="43"/>
      <c r="WFW235" s="43"/>
      <c r="WFX235" s="43"/>
      <c r="WFY235" s="43"/>
      <c r="WFZ235" s="43"/>
      <c r="WGA235" s="43"/>
      <c r="WGB235" s="43"/>
      <c r="WGC235" s="43"/>
      <c r="WGD235" s="43"/>
      <c r="WGE235" s="43"/>
      <c r="WGF235" s="43"/>
      <c r="WGG235" s="43"/>
      <c r="WGH235" s="43"/>
      <c r="WGI235" s="43"/>
      <c r="WGJ235" s="43"/>
      <c r="WGK235" s="43"/>
      <c r="WGL235" s="43"/>
      <c r="WGM235" s="43"/>
      <c r="WGN235" s="43"/>
      <c r="WGO235" s="43"/>
      <c r="WGP235" s="43"/>
      <c r="WGQ235" s="43"/>
      <c r="WGR235" s="43"/>
      <c r="WGS235" s="43"/>
      <c r="WGT235" s="43"/>
      <c r="WGU235" s="43"/>
      <c r="WGV235" s="43"/>
      <c r="WGW235" s="43"/>
      <c r="WGX235" s="43"/>
      <c r="WGY235" s="43"/>
      <c r="WGZ235" s="43"/>
      <c r="WHA235" s="43"/>
      <c r="WHB235" s="43"/>
      <c r="WHC235" s="43"/>
      <c r="WHD235" s="43"/>
      <c r="WHE235" s="43"/>
      <c r="WHF235" s="43"/>
      <c r="WHG235" s="43"/>
      <c r="WHH235" s="43"/>
      <c r="WHI235" s="43"/>
      <c r="WHJ235" s="43"/>
      <c r="WHK235" s="43"/>
      <c r="WHL235" s="43"/>
      <c r="WHM235" s="43"/>
      <c r="WHN235" s="43"/>
      <c r="WHO235" s="43"/>
      <c r="WHP235" s="43"/>
      <c r="WHQ235" s="43"/>
      <c r="WHR235" s="43"/>
      <c r="WHS235" s="43"/>
      <c r="WHT235" s="43"/>
      <c r="WHU235" s="43"/>
      <c r="WHV235" s="43"/>
      <c r="WHW235" s="43"/>
      <c r="WHX235" s="43"/>
      <c r="WHY235" s="43"/>
      <c r="WHZ235" s="43"/>
      <c r="WIA235" s="43"/>
      <c r="WIB235" s="43"/>
      <c r="WIC235" s="43"/>
      <c r="WID235" s="43"/>
      <c r="WIE235" s="43"/>
      <c r="WIF235" s="43"/>
      <c r="WIG235" s="43"/>
      <c r="WIH235" s="43"/>
      <c r="WII235" s="43"/>
      <c r="WIJ235" s="43"/>
      <c r="WIK235" s="43"/>
      <c r="WIL235" s="43"/>
      <c r="WIM235" s="43"/>
      <c r="WIN235" s="43"/>
      <c r="WIO235" s="43"/>
      <c r="WIP235" s="43"/>
      <c r="WIQ235" s="43"/>
      <c r="WIR235" s="43"/>
      <c r="WIS235" s="43"/>
      <c r="WIT235" s="43"/>
      <c r="WIU235" s="43"/>
      <c r="WIV235" s="43"/>
      <c r="WIW235" s="43"/>
      <c r="WIX235" s="43"/>
      <c r="WIY235" s="43"/>
      <c r="WIZ235" s="43"/>
      <c r="WJA235" s="43"/>
      <c r="WJB235" s="43"/>
      <c r="WJC235" s="43"/>
      <c r="WJD235" s="43"/>
      <c r="WJE235" s="43"/>
      <c r="WJF235" s="43"/>
      <c r="WJG235" s="43"/>
      <c r="WJH235" s="43"/>
      <c r="WJI235" s="43"/>
      <c r="WJJ235" s="43"/>
      <c r="WJK235" s="43"/>
      <c r="WJL235" s="43"/>
      <c r="WJM235" s="43"/>
      <c r="WJN235" s="43"/>
      <c r="WJO235" s="43"/>
      <c r="WJP235" s="43"/>
      <c r="WJQ235" s="43"/>
      <c r="WJR235" s="43"/>
      <c r="WJS235" s="43"/>
      <c r="WJT235" s="43"/>
      <c r="WJU235" s="43"/>
      <c r="WJV235" s="43"/>
      <c r="WJW235" s="43"/>
      <c r="WJX235" s="43"/>
      <c r="WJY235" s="43"/>
      <c r="WJZ235" s="43"/>
      <c r="WKA235" s="43"/>
      <c r="WKB235" s="43"/>
      <c r="WKC235" s="43"/>
      <c r="WKD235" s="43"/>
      <c r="WKE235" s="43"/>
      <c r="WKF235" s="43"/>
      <c r="WKG235" s="43"/>
      <c r="WKH235" s="43"/>
      <c r="WKI235" s="43"/>
      <c r="WKJ235" s="43"/>
      <c r="WKK235" s="43"/>
      <c r="WKL235" s="43"/>
      <c r="WKM235" s="43"/>
      <c r="WKN235" s="43"/>
      <c r="WKO235" s="43"/>
      <c r="WKP235" s="43"/>
      <c r="WKQ235" s="43"/>
      <c r="WKR235" s="43"/>
      <c r="WKS235" s="43"/>
      <c r="WKT235" s="43"/>
      <c r="WKU235" s="43"/>
      <c r="WKV235" s="43"/>
      <c r="WKW235" s="43"/>
      <c r="WKX235" s="43"/>
      <c r="WKY235" s="43"/>
      <c r="WKZ235" s="43"/>
      <c r="WLA235" s="43"/>
      <c r="WLB235" s="43"/>
      <c r="WLC235" s="43"/>
      <c r="WLD235" s="43"/>
      <c r="WLE235" s="43"/>
      <c r="WLF235" s="43"/>
      <c r="WLG235" s="43"/>
      <c r="WLH235" s="43"/>
      <c r="WLI235" s="43"/>
      <c r="WLJ235" s="43"/>
      <c r="WLK235" s="43"/>
      <c r="WLL235" s="43"/>
      <c r="WLM235" s="43"/>
      <c r="WLN235" s="43"/>
      <c r="WLO235" s="43"/>
      <c r="WLP235" s="43"/>
      <c r="WLQ235" s="43"/>
      <c r="WLR235" s="43"/>
      <c r="WLS235" s="43"/>
      <c r="WLT235" s="43"/>
      <c r="WLU235" s="43"/>
      <c r="WLV235" s="43"/>
      <c r="WLW235" s="43"/>
      <c r="WLX235" s="43"/>
      <c r="WLY235" s="43"/>
      <c r="WLZ235" s="43"/>
      <c r="WMA235" s="43"/>
      <c r="WMB235" s="43"/>
      <c r="WMC235" s="43"/>
      <c r="WMD235" s="43"/>
      <c r="WME235" s="43"/>
      <c r="WMF235" s="43"/>
      <c r="WMG235" s="43"/>
      <c r="WMH235" s="43"/>
      <c r="WMI235" s="43"/>
      <c r="WMJ235" s="43"/>
      <c r="WMK235" s="43"/>
      <c r="WML235" s="43"/>
      <c r="WMM235" s="43"/>
      <c r="WMN235" s="43"/>
      <c r="WMO235" s="43"/>
      <c r="WMP235" s="43"/>
      <c r="WMQ235" s="43"/>
      <c r="WMR235" s="43"/>
      <c r="WMS235" s="43"/>
      <c r="WMT235" s="43"/>
      <c r="WMU235" s="43"/>
      <c r="WMV235" s="43"/>
      <c r="WMW235" s="43"/>
      <c r="WMX235" s="43"/>
      <c r="WMY235" s="43"/>
      <c r="WMZ235" s="43"/>
      <c r="WNA235" s="43"/>
      <c r="WNB235" s="43"/>
      <c r="WNC235" s="43"/>
      <c r="WND235" s="43"/>
      <c r="WNE235" s="43"/>
      <c r="WNF235" s="43"/>
      <c r="WNG235" s="43"/>
      <c r="WNH235" s="43"/>
      <c r="WNI235" s="43"/>
      <c r="WNJ235" s="43"/>
      <c r="WNK235" s="43"/>
      <c r="WNL235" s="43"/>
      <c r="WNM235" s="43"/>
      <c r="WNN235" s="43"/>
      <c r="WNO235" s="43"/>
      <c r="WNP235" s="43"/>
      <c r="WNQ235" s="43"/>
      <c r="WNR235" s="43"/>
      <c r="WNS235" s="43"/>
      <c r="WNT235" s="43"/>
      <c r="WNU235" s="43"/>
      <c r="WNV235" s="43"/>
      <c r="WNW235" s="43"/>
      <c r="WNX235" s="43"/>
      <c r="WNY235" s="43"/>
      <c r="WNZ235" s="43"/>
      <c r="WOA235" s="43"/>
      <c r="WOB235" s="43"/>
      <c r="WOC235" s="43"/>
      <c r="WOD235" s="43"/>
      <c r="WOE235" s="43"/>
      <c r="WOF235" s="43"/>
      <c r="WOG235" s="43"/>
      <c r="WOH235" s="43"/>
      <c r="WOI235" s="43"/>
      <c r="WOJ235" s="43"/>
      <c r="WOK235" s="43"/>
      <c r="WOL235" s="43"/>
      <c r="WOM235" s="43"/>
      <c r="WON235" s="43"/>
      <c r="WOO235" s="43"/>
      <c r="WOP235" s="43"/>
      <c r="WOQ235" s="43"/>
      <c r="WOR235" s="43"/>
      <c r="WOS235" s="43"/>
      <c r="WOT235" s="43"/>
      <c r="WOU235" s="43"/>
      <c r="WOV235" s="43"/>
      <c r="WOW235" s="43"/>
      <c r="WOX235" s="43"/>
      <c r="WOY235" s="43"/>
      <c r="WOZ235" s="43"/>
      <c r="WPA235" s="43"/>
      <c r="WPB235" s="43"/>
      <c r="WPC235" s="43"/>
      <c r="WPD235" s="43"/>
      <c r="WPE235" s="43"/>
      <c r="WPF235" s="43"/>
      <c r="WPG235" s="43"/>
      <c r="WPH235" s="43"/>
      <c r="WPI235" s="43"/>
      <c r="WPJ235" s="43"/>
      <c r="WPK235" s="43"/>
      <c r="WPL235" s="43"/>
      <c r="WPM235" s="43"/>
      <c r="WPN235" s="43"/>
      <c r="WPO235" s="43"/>
      <c r="WPP235" s="43"/>
      <c r="WPQ235" s="43"/>
      <c r="WPR235" s="43"/>
      <c r="WPS235" s="43"/>
      <c r="WPT235" s="43"/>
      <c r="WPU235" s="43"/>
      <c r="WPV235" s="43"/>
      <c r="WPW235" s="43"/>
      <c r="WPX235" s="43"/>
      <c r="WPY235" s="43"/>
      <c r="WPZ235" s="43"/>
      <c r="WQA235" s="43"/>
      <c r="WQB235" s="43"/>
      <c r="WQC235" s="43"/>
      <c r="WQD235" s="43"/>
      <c r="WQE235" s="43"/>
      <c r="WQF235" s="43"/>
      <c r="WQG235" s="43"/>
      <c r="WQH235" s="43"/>
      <c r="WQI235" s="43"/>
      <c r="WQJ235" s="43"/>
      <c r="WQK235" s="43"/>
      <c r="WQL235" s="43"/>
      <c r="WQM235" s="43"/>
      <c r="WQN235" s="43"/>
      <c r="WQO235" s="43"/>
      <c r="WQP235" s="43"/>
      <c r="WQQ235" s="43"/>
      <c r="WQR235" s="43"/>
      <c r="WQS235" s="43"/>
      <c r="WQT235" s="43"/>
      <c r="WQU235" s="43"/>
      <c r="WQV235" s="43"/>
      <c r="WQW235" s="43"/>
      <c r="WQX235" s="43"/>
      <c r="WQY235" s="43"/>
      <c r="WQZ235" s="43"/>
      <c r="WRA235" s="43"/>
      <c r="WRB235" s="43"/>
      <c r="WRC235" s="43"/>
      <c r="WRD235" s="43"/>
      <c r="WRE235" s="43"/>
      <c r="WRF235" s="43"/>
      <c r="WRG235" s="43"/>
      <c r="WRH235" s="43"/>
      <c r="WRI235" s="43"/>
      <c r="WRJ235" s="43"/>
      <c r="WRK235" s="43"/>
      <c r="WRL235" s="43"/>
      <c r="WRM235" s="43"/>
      <c r="WRN235" s="43"/>
      <c r="WRO235" s="43"/>
      <c r="WRP235" s="43"/>
      <c r="WRQ235" s="43"/>
      <c r="WRR235" s="43"/>
      <c r="WRS235" s="43"/>
      <c r="WRT235" s="43"/>
      <c r="WRU235" s="43"/>
      <c r="WRV235" s="43"/>
      <c r="WRW235" s="43"/>
      <c r="WRX235" s="43"/>
      <c r="WRY235" s="43"/>
      <c r="WRZ235" s="43"/>
      <c r="WSA235" s="43"/>
      <c r="WSB235" s="43"/>
      <c r="WSC235" s="43"/>
      <c r="WSD235" s="43"/>
      <c r="WSE235" s="43"/>
      <c r="WSF235" s="43"/>
      <c r="WSG235" s="43"/>
      <c r="WSH235" s="43"/>
      <c r="WSI235" s="43"/>
      <c r="WSJ235" s="43"/>
      <c r="WSK235" s="43"/>
      <c r="WSL235" s="43"/>
      <c r="WSM235" s="43"/>
      <c r="WSN235" s="43"/>
      <c r="WSO235" s="43"/>
      <c r="WSP235" s="43"/>
      <c r="WSQ235" s="43"/>
      <c r="WSR235" s="43"/>
      <c r="WSS235" s="43"/>
      <c r="WST235" s="43"/>
      <c r="WSU235" s="43"/>
      <c r="WSV235" s="43"/>
      <c r="WSW235" s="43"/>
      <c r="WSX235" s="43"/>
      <c r="WSY235" s="43"/>
      <c r="WSZ235" s="43"/>
      <c r="WTA235" s="43"/>
      <c r="WTB235" s="43"/>
      <c r="WTC235" s="43"/>
      <c r="WTD235" s="43"/>
      <c r="WTE235" s="43"/>
      <c r="WTF235" s="43"/>
      <c r="WTG235" s="43"/>
      <c r="WTH235" s="43"/>
      <c r="WTI235" s="43"/>
      <c r="WTJ235" s="43"/>
      <c r="WTK235" s="43"/>
      <c r="WTL235" s="43"/>
      <c r="WTM235" s="43"/>
      <c r="WTN235" s="43"/>
      <c r="WTO235" s="43"/>
      <c r="WTP235" s="43"/>
      <c r="WTQ235" s="43"/>
      <c r="WTR235" s="43"/>
      <c r="WTS235" s="43"/>
      <c r="WTT235" s="43"/>
      <c r="WTU235" s="43"/>
      <c r="WTV235" s="43"/>
      <c r="WTW235" s="43"/>
      <c r="WTX235" s="43"/>
      <c r="WTY235" s="43"/>
      <c r="WTZ235" s="43"/>
      <c r="WUA235" s="43"/>
      <c r="WUB235" s="43"/>
      <c r="WUC235" s="43"/>
      <c r="WUD235" s="43"/>
      <c r="WUE235" s="43"/>
      <c r="WUF235" s="43"/>
      <c r="WUG235" s="43"/>
      <c r="WUH235" s="43"/>
      <c r="WUI235" s="43"/>
      <c r="WUJ235" s="43"/>
      <c r="WUK235" s="43"/>
      <c r="WUL235" s="43"/>
      <c r="WUM235" s="43"/>
      <c r="WUN235" s="43"/>
      <c r="WUO235" s="43"/>
      <c r="WUP235" s="43"/>
    </row>
    <row r="236" spans="1:16110" s="43" customFormat="1" x14ac:dyDescent="0.2">
      <c r="A236" s="663" t="s">
        <v>618</v>
      </c>
      <c r="B236" s="546" t="s">
        <v>524</v>
      </c>
      <c r="C236" s="625" t="s">
        <v>199</v>
      </c>
      <c r="D236" s="645">
        <v>212</v>
      </c>
      <c r="E236" s="659">
        <v>138</v>
      </c>
      <c r="F236" s="659">
        <v>119</v>
      </c>
      <c r="G236" s="659">
        <v>118</v>
      </c>
      <c r="H236" s="660">
        <v>92</v>
      </c>
      <c r="I236" s="661">
        <f t="shared" si="262"/>
        <v>0.85507246376811596</v>
      </c>
      <c r="J236" s="662">
        <f t="shared" si="263"/>
        <v>0.99159663865546221</v>
      </c>
      <c r="K236" s="645">
        <v>239</v>
      </c>
      <c r="L236" s="659">
        <v>200</v>
      </c>
      <c r="M236" s="659">
        <v>173</v>
      </c>
      <c r="N236" s="659">
        <v>172</v>
      </c>
      <c r="O236" s="660">
        <v>155</v>
      </c>
      <c r="P236" s="661">
        <f t="shared" si="286"/>
        <v>0.86</v>
      </c>
      <c r="Q236" s="662">
        <f t="shared" si="287"/>
        <v>0.9942196531791907</v>
      </c>
      <c r="R236" s="645">
        <v>223</v>
      </c>
      <c r="S236" s="659">
        <v>218</v>
      </c>
      <c r="T236" s="659">
        <v>159</v>
      </c>
      <c r="U236" s="659">
        <v>158</v>
      </c>
      <c r="V236" s="660">
        <v>135</v>
      </c>
      <c r="W236" s="661">
        <f t="shared" si="260"/>
        <v>0.72477064220183485</v>
      </c>
      <c r="X236" s="662">
        <f t="shared" si="261"/>
        <v>0.99371069182389937</v>
      </c>
      <c r="Y236" s="645">
        <v>272</v>
      </c>
      <c r="Z236" s="659">
        <v>257</v>
      </c>
      <c r="AA236" s="659">
        <v>204</v>
      </c>
      <c r="AB236" s="659">
        <v>203</v>
      </c>
      <c r="AC236" s="660">
        <v>182</v>
      </c>
      <c r="AD236" s="661">
        <f t="shared" si="288"/>
        <v>0.78988326848249024</v>
      </c>
      <c r="AE236" s="662">
        <f t="shared" si="289"/>
        <v>0.99509803921568629</v>
      </c>
      <c r="AF236" s="645">
        <v>259</v>
      </c>
      <c r="AG236" s="659">
        <v>247</v>
      </c>
      <c r="AH236" s="659">
        <v>196</v>
      </c>
      <c r="AI236" s="659">
        <v>195</v>
      </c>
      <c r="AJ236" s="660">
        <v>174</v>
      </c>
      <c r="AK236" s="661">
        <f t="shared" si="290"/>
        <v>0.78947368421052633</v>
      </c>
      <c r="AL236" s="662">
        <f t="shared" si="291"/>
        <v>0.99489795918367352</v>
      </c>
      <c r="AM236" s="645">
        <v>219</v>
      </c>
      <c r="AN236" s="659">
        <v>211</v>
      </c>
      <c r="AO236" s="659">
        <v>171</v>
      </c>
      <c r="AP236" s="659">
        <v>170</v>
      </c>
      <c r="AQ236" s="660">
        <v>149</v>
      </c>
      <c r="AR236" s="661">
        <f t="shared" si="292"/>
        <v>0.80568720379146919</v>
      </c>
      <c r="AS236" s="662">
        <f t="shared" si="293"/>
        <v>0.99415204678362568</v>
      </c>
      <c r="AT236" s="645">
        <v>178</v>
      </c>
      <c r="AU236" s="659">
        <v>175</v>
      </c>
      <c r="AV236" s="659">
        <v>131</v>
      </c>
      <c r="AW236" s="659">
        <v>130</v>
      </c>
      <c r="AX236" s="660">
        <v>111</v>
      </c>
      <c r="AY236" s="661">
        <f t="shared" si="294"/>
        <v>0.74285714285714288</v>
      </c>
      <c r="AZ236" s="662">
        <f t="shared" si="295"/>
        <v>0.99236641221374045</v>
      </c>
      <c r="BA236" s="645">
        <v>200</v>
      </c>
      <c r="BB236" s="659">
        <v>194</v>
      </c>
      <c r="BC236" s="659">
        <v>155</v>
      </c>
      <c r="BD236" s="659">
        <v>155</v>
      </c>
      <c r="BE236" s="660">
        <v>133</v>
      </c>
      <c r="BF236" s="661">
        <f t="shared" si="312"/>
        <v>0.7989690721649485</v>
      </c>
      <c r="BG236" s="662">
        <f t="shared" si="313"/>
        <v>1</v>
      </c>
      <c r="BH236" s="645">
        <v>233</v>
      </c>
      <c r="BI236" s="659">
        <v>229</v>
      </c>
      <c r="BJ236" s="659">
        <v>163</v>
      </c>
      <c r="BK236" s="659">
        <v>163</v>
      </c>
      <c r="BL236" s="660">
        <v>145</v>
      </c>
      <c r="BM236" s="661">
        <f t="shared" si="314"/>
        <v>0.71179039301310043</v>
      </c>
      <c r="BN236" s="662">
        <f t="shared" si="315"/>
        <v>1</v>
      </c>
      <c r="BO236" s="645">
        <v>251</v>
      </c>
      <c r="BP236" s="659">
        <v>249</v>
      </c>
      <c r="BQ236" s="659">
        <v>181</v>
      </c>
      <c r="BR236" s="659">
        <v>179</v>
      </c>
      <c r="BS236" s="660">
        <v>164</v>
      </c>
      <c r="BT236" s="661">
        <f t="shared" si="316"/>
        <v>0.71887550200803207</v>
      </c>
      <c r="BU236" s="662">
        <f t="shared" si="317"/>
        <v>0.98895027624309395</v>
      </c>
      <c r="BV236" s="645">
        <v>262</v>
      </c>
      <c r="BW236" s="659">
        <v>250</v>
      </c>
      <c r="BX236" s="659">
        <v>182</v>
      </c>
      <c r="BY236" s="659">
        <v>178</v>
      </c>
      <c r="BZ236" s="660">
        <v>164</v>
      </c>
      <c r="CA236" s="661">
        <f t="shared" si="318"/>
        <v>0.71199999999999997</v>
      </c>
      <c r="CB236" s="662">
        <f t="shared" si="319"/>
        <v>0.97802197802197799</v>
      </c>
      <c r="CC236" s="645">
        <v>274</v>
      </c>
      <c r="CD236" s="659">
        <v>269</v>
      </c>
      <c r="CE236" s="659">
        <v>204</v>
      </c>
      <c r="CF236" s="659">
        <v>204</v>
      </c>
      <c r="CG236" s="660">
        <v>153</v>
      </c>
      <c r="CH236" s="661">
        <f t="shared" si="320"/>
        <v>0.75836431226765799</v>
      </c>
      <c r="CI236" s="662">
        <f t="shared" si="321"/>
        <v>1</v>
      </c>
      <c r="CJ236" s="645">
        <v>273</v>
      </c>
      <c r="CK236" s="659">
        <v>272</v>
      </c>
      <c r="CL236" s="659">
        <v>272</v>
      </c>
      <c r="CM236" s="659">
        <v>269</v>
      </c>
      <c r="CN236" s="660">
        <v>223</v>
      </c>
      <c r="CO236" s="661">
        <f t="shared" si="322"/>
        <v>0.98897058823529416</v>
      </c>
      <c r="CP236" s="765">
        <f t="shared" si="323"/>
        <v>0.98897058823529416</v>
      </c>
      <c r="CQ236" s="661">
        <v>0.98897058823529416</v>
      </c>
      <c r="CR236" s="662">
        <v>0.98897058823529416</v>
      </c>
      <c r="CS236" s="627"/>
      <c r="CT236" s="627"/>
      <c r="CU236" s="627"/>
      <c r="CV236" s="627"/>
      <c r="CW236" s="627"/>
      <c r="CX236" s="627"/>
      <c r="CY236" s="627"/>
      <c r="CZ236" s="627"/>
      <c r="DA236" s="627"/>
      <c r="DB236" s="627"/>
      <c r="DC236" s="627"/>
      <c r="DD236" s="627"/>
      <c r="DE236" s="627"/>
      <c r="DF236" s="627"/>
      <c r="DG236" s="627"/>
      <c r="DH236" s="627"/>
      <c r="DI236" s="627"/>
      <c r="DJ236" s="627"/>
      <c r="DK236" s="627"/>
      <c r="DL236" s="627"/>
      <c r="DM236" s="627"/>
      <c r="DN236" s="627"/>
      <c r="DO236" s="627"/>
      <c r="DP236" s="627"/>
      <c r="DQ236" s="627"/>
      <c r="DR236" s="627"/>
      <c r="DS236" s="627"/>
      <c r="DT236" s="627"/>
      <c r="DU236" s="627"/>
      <c r="DV236" s="627"/>
      <c r="DW236" s="627"/>
      <c r="DX236" s="627"/>
      <c r="DY236" s="627"/>
      <c r="DZ236" s="627"/>
      <c r="EA236" s="627"/>
      <c r="EB236" s="627"/>
      <c r="EC236" s="627"/>
      <c r="ED236" s="627"/>
      <c r="EE236" s="627"/>
      <c r="EF236" s="627"/>
      <c r="EG236" s="627"/>
      <c r="EH236" s="627"/>
      <c r="EI236" s="627"/>
      <c r="EJ236" s="627"/>
      <c r="EK236" s="627"/>
      <c r="EL236" s="627"/>
      <c r="EM236" s="627"/>
      <c r="EN236" s="627"/>
      <c r="EO236" s="627"/>
      <c r="EP236" s="627"/>
      <c r="EQ236" s="627"/>
      <c r="ER236" s="627"/>
      <c r="ES236" s="627"/>
      <c r="ET236" s="627"/>
      <c r="EU236" s="627"/>
      <c r="EV236" s="627"/>
      <c r="EW236" s="627"/>
      <c r="EX236" s="627"/>
      <c r="EY236" s="627"/>
      <c r="EZ236" s="627"/>
      <c r="FA236" s="627"/>
      <c r="FB236" s="627"/>
      <c r="FC236" s="627"/>
      <c r="FD236" s="627"/>
      <c r="FE236" s="627"/>
      <c r="FF236" s="627"/>
      <c r="FG236" s="627"/>
      <c r="FH236" s="627"/>
      <c r="FI236" s="627"/>
      <c r="FJ236" s="627"/>
      <c r="FK236" s="627"/>
      <c r="FL236" s="627"/>
      <c r="FM236" s="627"/>
      <c r="FN236" s="627"/>
      <c r="FO236" s="627"/>
      <c r="FP236" s="627"/>
      <c r="FQ236" s="627"/>
      <c r="FR236" s="627"/>
      <c r="FS236" s="627"/>
      <c r="FT236" s="627"/>
      <c r="FU236" s="627"/>
      <c r="FV236" s="627"/>
      <c r="FW236" s="627"/>
      <c r="FX236" s="627"/>
      <c r="FY236" s="627"/>
      <c r="FZ236" s="627"/>
      <c r="GA236" s="627"/>
      <c r="GB236" s="627"/>
      <c r="GC236" s="627"/>
      <c r="GD236" s="627"/>
      <c r="GE236" s="627"/>
      <c r="GF236" s="627"/>
      <c r="GG236" s="627"/>
      <c r="GH236" s="627"/>
      <c r="GI236" s="627"/>
      <c r="GJ236" s="627"/>
      <c r="GK236" s="627"/>
      <c r="GL236" s="627"/>
      <c r="GM236" s="627"/>
      <c r="GN236" s="627"/>
      <c r="GO236" s="627"/>
      <c r="GP236" s="627"/>
      <c r="GQ236" s="627"/>
      <c r="GR236" s="627"/>
      <c r="GS236" s="627"/>
      <c r="GT236" s="627"/>
      <c r="GU236" s="627"/>
      <c r="GV236" s="627"/>
      <c r="GW236" s="627"/>
      <c r="GX236" s="627"/>
      <c r="GY236" s="627"/>
      <c r="GZ236" s="627"/>
      <c r="HA236" s="627"/>
      <c r="HB236" s="627"/>
      <c r="HC236" s="627"/>
      <c r="HD236" s="627"/>
      <c r="HE236" s="627"/>
      <c r="HF236" s="627"/>
      <c r="HG236" s="627"/>
      <c r="HH236" s="627"/>
      <c r="HI236" s="627"/>
      <c r="HJ236" s="627"/>
      <c r="HK236" s="627"/>
      <c r="HL236" s="627"/>
      <c r="HM236" s="627"/>
      <c r="HN236" s="627"/>
      <c r="HO236" s="627"/>
      <c r="HP236" s="627"/>
      <c r="HQ236" s="627"/>
      <c r="HR236" s="627"/>
      <c r="HS236" s="627"/>
      <c r="HT236" s="627"/>
      <c r="HU236" s="627"/>
      <c r="HV236" s="627"/>
      <c r="HW236" s="627"/>
      <c r="HX236" s="627"/>
      <c r="HY236" s="627"/>
      <c r="HZ236" s="627"/>
      <c r="IA236" s="627"/>
      <c r="IB236" s="627"/>
      <c r="IC236" s="627"/>
      <c r="ID236" s="627"/>
      <c r="IE236" s="627"/>
      <c r="IF236" s="627"/>
      <c r="IG236" s="627"/>
      <c r="IH236" s="627"/>
      <c r="II236" s="627"/>
      <c r="IJ236" s="627"/>
      <c r="IK236" s="627"/>
      <c r="IL236" s="627"/>
      <c r="IM236" s="627"/>
      <c r="IN236" s="627"/>
      <c r="IO236" s="627"/>
      <c r="IP236" s="627"/>
      <c r="IQ236" s="627"/>
      <c r="IR236" s="627"/>
      <c r="IS236" s="627"/>
      <c r="IT236" s="627"/>
      <c r="IU236" s="627"/>
      <c r="IV236" s="627"/>
      <c r="IW236" s="627"/>
      <c r="IX236" s="627"/>
      <c r="IY236" s="627"/>
      <c r="IZ236" s="627"/>
      <c r="JA236" s="627"/>
      <c r="JB236" s="627"/>
      <c r="JC236" s="627"/>
      <c r="JD236" s="627"/>
      <c r="JE236" s="627"/>
      <c r="JF236" s="627"/>
      <c r="JG236" s="627"/>
      <c r="JH236" s="627"/>
      <c r="JI236" s="627"/>
      <c r="JJ236" s="627"/>
      <c r="JK236" s="627"/>
      <c r="JL236" s="627"/>
      <c r="JM236" s="627"/>
      <c r="JN236" s="627"/>
      <c r="JO236" s="627"/>
      <c r="JP236" s="627"/>
      <c r="JQ236" s="627"/>
      <c r="JR236" s="627"/>
      <c r="JS236" s="627"/>
      <c r="JT236" s="627"/>
      <c r="JU236" s="627"/>
      <c r="JV236" s="627"/>
      <c r="JW236" s="627"/>
      <c r="JX236" s="627"/>
      <c r="JY236" s="627"/>
      <c r="JZ236" s="627"/>
      <c r="KA236" s="627"/>
      <c r="KB236" s="627"/>
      <c r="KC236" s="627"/>
      <c r="KD236" s="627"/>
      <c r="KE236" s="627"/>
      <c r="KF236" s="627"/>
      <c r="KG236" s="627"/>
      <c r="KH236" s="627"/>
      <c r="KI236" s="627"/>
      <c r="KJ236" s="627"/>
      <c r="KK236" s="627"/>
      <c r="KL236" s="627"/>
      <c r="KM236" s="627"/>
      <c r="KN236" s="627"/>
      <c r="KO236" s="627"/>
      <c r="KP236" s="627"/>
      <c r="KQ236" s="627"/>
      <c r="KR236" s="627"/>
      <c r="KS236" s="627"/>
      <c r="KT236" s="627"/>
      <c r="KU236" s="627"/>
      <c r="KV236" s="627"/>
      <c r="KW236" s="627"/>
      <c r="KX236" s="627"/>
      <c r="KY236" s="627"/>
      <c r="KZ236" s="627"/>
      <c r="LA236" s="627"/>
      <c r="LB236" s="627"/>
      <c r="LC236" s="627"/>
      <c r="LD236" s="627"/>
      <c r="LE236" s="627"/>
      <c r="LF236" s="627"/>
      <c r="LG236" s="627"/>
      <c r="LH236" s="627"/>
      <c r="LI236" s="627"/>
      <c r="LJ236" s="627"/>
      <c r="LK236" s="627"/>
      <c r="LL236" s="627"/>
      <c r="LM236" s="627"/>
      <c r="LN236" s="627"/>
      <c r="LO236" s="627"/>
      <c r="LP236" s="627"/>
      <c r="LQ236" s="627"/>
      <c r="LR236" s="627"/>
      <c r="LS236" s="627"/>
      <c r="LT236" s="627"/>
      <c r="LU236" s="627"/>
      <c r="LV236" s="627"/>
      <c r="LW236" s="627"/>
      <c r="LX236" s="627"/>
      <c r="LY236" s="627"/>
      <c r="LZ236" s="627"/>
      <c r="MA236" s="627"/>
      <c r="MB236" s="627"/>
      <c r="MC236" s="627"/>
      <c r="MD236" s="627"/>
      <c r="ME236" s="627"/>
      <c r="MF236" s="627"/>
      <c r="MG236" s="627"/>
      <c r="MH236" s="627"/>
      <c r="MI236" s="627"/>
      <c r="MJ236" s="627"/>
      <c r="MK236" s="627"/>
      <c r="ML236" s="627"/>
      <c r="MM236" s="627"/>
      <c r="MN236" s="627"/>
      <c r="MO236" s="627"/>
      <c r="MP236" s="627"/>
      <c r="MQ236" s="627"/>
      <c r="MR236" s="627"/>
      <c r="MS236" s="627"/>
      <c r="MT236" s="627"/>
      <c r="MU236" s="627"/>
      <c r="MV236" s="627"/>
      <c r="MW236" s="627"/>
      <c r="MX236" s="627"/>
      <c r="MY236" s="627"/>
      <c r="MZ236" s="627"/>
      <c r="NA236" s="627"/>
      <c r="NB236" s="627"/>
      <c r="NC236" s="627"/>
      <c r="ND236" s="627"/>
      <c r="NE236" s="627"/>
      <c r="NF236" s="627"/>
      <c r="NG236" s="627"/>
      <c r="NH236" s="627"/>
      <c r="NI236" s="627"/>
      <c r="NJ236" s="627"/>
      <c r="NK236" s="627"/>
      <c r="NL236" s="627"/>
      <c r="NM236" s="627"/>
      <c r="NN236" s="627"/>
      <c r="NO236" s="627"/>
      <c r="NP236" s="627"/>
      <c r="NQ236" s="627"/>
      <c r="NR236" s="627"/>
      <c r="NS236" s="627"/>
      <c r="NT236" s="627"/>
      <c r="NU236" s="627"/>
      <c r="NV236" s="627"/>
      <c r="NW236" s="627"/>
      <c r="NX236" s="627"/>
      <c r="NY236" s="627"/>
      <c r="NZ236" s="627"/>
      <c r="OA236" s="627"/>
      <c r="OB236" s="627"/>
      <c r="OC236" s="627"/>
      <c r="OD236" s="627"/>
      <c r="OE236" s="627"/>
      <c r="OF236" s="627"/>
      <c r="OG236" s="627"/>
      <c r="OH236" s="627"/>
      <c r="OI236" s="627"/>
      <c r="OJ236" s="627"/>
      <c r="OK236" s="627"/>
      <c r="OL236" s="627"/>
      <c r="OM236" s="627"/>
      <c r="ON236" s="627"/>
      <c r="OO236" s="627"/>
      <c r="OP236" s="627"/>
      <c r="OQ236" s="627"/>
      <c r="OR236" s="627"/>
      <c r="OS236" s="627"/>
      <c r="OT236" s="627"/>
      <c r="OU236" s="627"/>
      <c r="OV236" s="627"/>
      <c r="OW236" s="627"/>
      <c r="OX236" s="627"/>
      <c r="OY236" s="627"/>
      <c r="OZ236" s="627"/>
      <c r="PA236" s="627"/>
      <c r="PB236" s="627"/>
      <c r="PC236" s="627"/>
      <c r="PD236" s="627"/>
      <c r="PE236" s="627"/>
      <c r="PF236" s="627"/>
      <c r="PG236" s="627"/>
      <c r="PH236" s="627"/>
      <c r="PI236" s="627"/>
      <c r="PJ236" s="627"/>
      <c r="PK236" s="627"/>
      <c r="PL236" s="627"/>
      <c r="PM236" s="627"/>
      <c r="PN236" s="627"/>
      <c r="PO236" s="627"/>
      <c r="PP236" s="627"/>
      <c r="PQ236" s="627"/>
      <c r="PR236" s="627"/>
      <c r="PS236" s="627"/>
      <c r="PT236" s="627"/>
      <c r="PU236" s="627"/>
      <c r="PV236" s="627"/>
      <c r="PW236" s="627"/>
      <c r="PX236" s="627"/>
      <c r="PY236" s="627"/>
      <c r="PZ236" s="627"/>
      <c r="QA236" s="627"/>
      <c r="QB236" s="627"/>
      <c r="QC236" s="627"/>
      <c r="QD236" s="627"/>
      <c r="QE236" s="627"/>
      <c r="QF236" s="627"/>
      <c r="QG236" s="627"/>
      <c r="QH236" s="627"/>
      <c r="QI236" s="627"/>
      <c r="QJ236" s="627"/>
      <c r="QK236" s="627"/>
      <c r="QL236" s="627"/>
      <c r="QM236" s="627"/>
      <c r="QN236" s="627"/>
      <c r="QO236" s="627"/>
      <c r="QP236" s="627"/>
      <c r="QQ236" s="627"/>
      <c r="QR236" s="627"/>
      <c r="QS236" s="627"/>
      <c r="QT236" s="627"/>
      <c r="QU236" s="627"/>
      <c r="QV236" s="627"/>
      <c r="QW236" s="627"/>
      <c r="QX236" s="627"/>
      <c r="QY236" s="627"/>
      <c r="QZ236" s="627"/>
      <c r="RA236" s="627"/>
      <c r="RB236" s="627"/>
      <c r="RC236" s="627"/>
      <c r="RD236" s="627"/>
      <c r="RE236" s="627"/>
      <c r="RF236" s="627"/>
      <c r="RG236" s="627"/>
      <c r="RH236" s="627"/>
      <c r="RI236" s="627"/>
      <c r="RJ236" s="627"/>
      <c r="RK236" s="627"/>
      <c r="RL236" s="627"/>
      <c r="RM236" s="627"/>
      <c r="RN236" s="627"/>
      <c r="RO236" s="627"/>
      <c r="RP236" s="627"/>
      <c r="RQ236" s="627"/>
      <c r="RR236" s="627"/>
      <c r="RS236" s="627"/>
      <c r="RT236" s="627"/>
      <c r="RU236" s="627"/>
      <c r="RV236" s="627"/>
      <c r="RW236" s="627"/>
      <c r="RX236" s="627"/>
      <c r="RY236" s="627"/>
      <c r="RZ236" s="627"/>
      <c r="SA236" s="627"/>
      <c r="SB236" s="627"/>
      <c r="SC236" s="627"/>
      <c r="SD236" s="627"/>
      <c r="SE236" s="627"/>
      <c r="SF236" s="627"/>
      <c r="SG236" s="627"/>
      <c r="SH236" s="627"/>
      <c r="SI236" s="627"/>
      <c r="SJ236" s="627"/>
      <c r="SK236" s="627"/>
      <c r="SL236" s="627"/>
      <c r="SM236" s="627"/>
      <c r="SN236" s="627"/>
      <c r="SO236" s="627"/>
      <c r="SP236" s="627"/>
      <c r="SQ236" s="627"/>
      <c r="SR236" s="627"/>
      <c r="SS236" s="627"/>
      <c r="ST236" s="627"/>
      <c r="SU236" s="627"/>
      <c r="SV236" s="627"/>
      <c r="SW236" s="627"/>
      <c r="SX236" s="627"/>
      <c r="SY236" s="627"/>
      <c r="SZ236" s="627"/>
      <c r="TA236" s="627"/>
      <c r="TB236" s="627"/>
      <c r="TC236" s="627"/>
      <c r="TD236" s="627"/>
      <c r="TE236" s="627"/>
      <c r="TF236" s="627"/>
      <c r="TG236" s="627"/>
      <c r="TH236" s="627"/>
      <c r="TI236" s="627"/>
      <c r="TJ236" s="627"/>
      <c r="TK236" s="627"/>
      <c r="TL236" s="627"/>
      <c r="TM236" s="627"/>
      <c r="TN236" s="627"/>
      <c r="TO236" s="627"/>
      <c r="TP236" s="627"/>
      <c r="TQ236" s="627"/>
      <c r="TR236" s="627"/>
      <c r="TS236" s="627"/>
      <c r="TT236" s="627"/>
      <c r="TU236" s="627"/>
      <c r="TV236" s="627"/>
      <c r="TW236" s="627"/>
      <c r="TX236" s="627"/>
      <c r="TY236" s="627"/>
      <c r="TZ236" s="627"/>
      <c r="UA236" s="627"/>
      <c r="UB236" s="627"/>
      <c r="UC236" s="627"/>
      <c r="UD236" s="627"/>
      <c r="UE236" s="627"/>
      <c r="UF236" s="627"/>
      <c r="UG236" s="627"/>
      <c r="UH236" s="627"/>
      <c r="UI236" s="627"/>
      <c r="UJ236" s="627"/>
      <c r="UK236" s="627"/>
      <c r="UL236" s="627"/>
      <c r="UM236" s="627"/>
      <c r="UN236" s="627"/>
      <c r="UO236" s="627"/>
      <c r="UP236" s="627"/>
      <c r="UQ236" s="627"/>
      <c r="UR236" s="627"/>
      <c r="US236" s="627"/>
      <c r="UT236" s="627"/>
      <c r="UU236" s="627"/>
      <c r="UV236" s="627"/>
      <c r="UW236" s="627"/>
      <c r="UX236" s="627"/>
      <c r="UY236" s="627"/>
      <c r="UZ236" s="627"/>
      <c r="VA236" s="627"/>
      <c r="VB236" s="627"/>
      <c r="VC236" s="627"/>
      <c r="VD236" s="627"/>
      <c r="VE236" s="627"/>
      <c r="VF236" s="627"/>
      <c r="VG236" s="627"/>
      <c r="VH236" s="627"/>
      <c r="VI236" s="627"/>
      <c r="VJ236" s="627"/>
      <c r="VK236" s="627"/>
      <c r="VL236" s="627"/>
      <c r="VM236" s="627"/>
      <c r="VN236" s="627"/>
      <c r="VO236" s="627"/>
      <c r="VP236" s="627"/>
      <c r="VQ236" s="627"/>
      <c r="VR236" s="627"/>
      <c r="VS236" s="627"/>
      <c r="VT236" s="627"/>
      <c r="VU236" s="627"/>
      <c r="VV236" s="627"/>
      <c r="VW236" s="627"/>
      <c r="VX236" s="627"/>
      <c r="VY236" s="627"/>
      <c r="VZ236" s="627"/>
      <c r="WA236" s="627"/>
      <c r="WB236" s="627"/>
      <c r="WC236" s="627"/>
      <c r="WD236" s="627"/>
      <c r="WE236" s="627"/>
      <c r="WF236" s="627"/>
      <c r="WG236" s="627"/>
      <c r="WH236" s="627"/>
      <c r="WI236" s="627"/>
      <c r="WJ236" s="627"/>
      <c r="WK236" s="627"/>
      <c r="WL236" s="627"/>
      <c r="WM236" s="627"/>
      <c r="WN236" s="627"/>
      <c r="WO236" s="627"/>
      <c r="WP236" s="627"/>
      <c r="WQ236" s="627"/>
      <c r="WR236" s="627"/>
      <c r="WS236" s="627"/>
      <c r="WT236" s="627"/>
      <c r="WU236" s="627"/>
      <c r="WV236" s="627"/>
      <c r="WW236" s="627"/>
      <c r="WX236" s="627"/>
      <c r="WY236" s="627"/>
      <c r="WZ236" s="627"/>
      <c r="XA236" s="627"/>
      <c r="XB236" s="627"/>
      <c r="XC236" s="627"/>
      <c r="XD236" s="627"/>
      <c r="XE236" s="627"/>
      <c r="XF236" s="627"/>
      <c r="XG236" s="627"/>
      <c r="XH236" s="627"/>
      <c r="XI236" s="627"/>
      <c r="XJ236" s="627"/>
      <c r="XK236" s="627"/>
      <c r="XL236" s="627"/>
      <c r="XM236" s="627"/>
      <c r="XN236" s="627"/>
      <c r="XO236" s="627"/>
      <c r="XP236" s="627"/>
      <c r="XQ236" s="627"/>
      <c r="XR236" s="627"/>
      <c r="XS236" s="627"/>
      <c r="XT236" s="627"/>
      <c r="XU236" s="627"/>
      <c r="XV236" s="627"/>
      <c r="XW236" s="627"/>
      <c r="XX236" s="627"/>
      <c r="XY236" s="627"/>
      <c r="XZ236" s="627"/>
      <c r="YA236" s="627"/>
      <c r="YB236" s="627"/>
      <c r="YC236" s="627"/>
      <c r="YD236" s="627"/>
      <c r="YE236" s="627"/>
      <c r="YF236" s="627"/>
      <c r="YG236" s="627"/>
      <c r="YH236" s="627"/>
      <c r="YI236" s="627"/>
      <c r="YJ236" s="627"/>
      <c r="YK236" s="627"/>
      <c r="YL236" s="627"/>
      <c r="YM236" s="627"/>
      <c r="YN236" s="627"/>
      <c r="YO236" s="627"/>
      <c r="YP236" s="627"/>
      <c r="YQ236" s="627"/>
      <c r="YR236" s="627"/>
      <c r="YS236" s="627"/>
      <c r="YT236" s="627"/>
      <c r="YU236" s="627"/>
      <c r="YV236" s="627"/>
      <c r="YW236" s="627"/>
      <c r="YX236" s="627"/>
      <c r="YY236" s="627"/>
      <c r="YZ236" s="627"/>
      <c r="ZA236" s="627"/>
      <c r="ZB236" s="627"/>
      <c r="ZC236" s="627"/>
      <c r="ZD236" s="627"/>
      <c r="ZE236" s="627"/>
      <c r="ZF236" s="627"/>
      <c r="ZG236" s="627"/>
      <c r="ZH236" s="627"/>
      <c r="ZI236" s="627"/>
      <c r="ZJ236" s="627"/>
      <c r="ZK236" s="627"/>
      <c r="ZL236" s="627"/>
      <c r="ZM236" s="627"/>
      <c r="ZN236" s="627"/>
      <c r="ZO236" s="627"/>
      <c r="ZP236" s="627"/>
      <c r="ZQ236" s="627"/>
      <c r="ZR236" s="627"/>
      <c r="ZS236" s="627"/>
      <c r="ZT236" s="627"/>
      <c r="ZU236" s="627"/>
      <c r="ZV236" s="627"/>
      <c r="ZW236" s="627"/>
      <c r="ZX236" s="627"/>
      <c r="ZY236" s="627"/>
      <c r="ZZ236" s="627"/>
      <c r="AAA236" s="627"/>
      <c r="AAB236" s="627"/>
      <c r="AAC236" s="627"/>
      <c r="AAD236" s="627"/>
      <c r="AAE236" s="627"/>
      <c r="AAF236" s="627"/>
      <c r="AAG236" s="627"/>
      <c r="AAH236" s="627"/>
      <c r="AAI236" s="627"/>
      <c r="AAJ236" s="627"/>
      <c r="AAK236" s="627"/>
      <c r="AAL236" s="627"/>
      <c r="AAM236" s="627"/>
      <c r="AAN236" s="627"/>
      <c r="AAO236" s="627"/>
      <c r="AAP236" s="627"/>
      <c r="AAQ236" s="627"/>
      <c r="AAR236" s="627"/>
      <c r="AAS236" s="627"/>
      <c r="AAT236" s="627"/>
      <c r="AAU236" s="627"/>
      <c r="AAV236" s="627"/>
      <c r="AAW236" s="627"/>
      <c r="AAX236" s="627"/>
      <c r="AAY236" s="627"/>
      <c r="AAZ236" s="627"/>
      <c r="ABA236" s="627"/>
      <c r="ABB236" s="627"/>
      <c r="ABC236" s="627"/>
      <c r="ABD236" s="627"/>
      <c r="ABE236" s="627"/>
      <c r="ABF236" s="627"/>
      <c r="ABG236" s="627"/>
      <c r="ABH236" s="627"/>
      <c r="ABI236" s="627"/>
      <c r="ABJ236" s="627"/>
      <c r="ABK236" s="627"/>
      <c r="ABL236" s="627"/>
      <c r="ABM236" s="627"/>
      <c r="ABN236" s="627"/>
      <c r="ABO236" s="627"/>
      <c r="ABP236" s="627"/>
      <c r="ABQ236" s="627"/>
      <c r="ABR236" s="627"/>
      <c r="ABS236" s="627"/>
      <c r="ABT236" s="627"/>
      <c r="ABU236" s="627"/>
      <c r="ABV236" s="627"/>
      <c r="ABW236" s="627"/>
      <c r="ABX236" s="627"/>
      <c r="ABY236" s="627"/>
      <c r="ABZ236" s="627"/>
      <c r="ACA236" s="627"/>
      <c r="ACB236" s="627"/>
      <c r="ACC236" s="627"/>
      <c r="ACD236" s="627"/>
      <c r="ACE236" s="627"/>
      <c r="ACF236" s="627"/>
      <c r="ACG236" s="627"/>
      <c r="ACH236" s="627"/>
      <c r="ACI236" s="627"/>
      <c r="ACJ236" s="627"/>
      <c r="ACK236" s="627"/>
      <c r="ACL236" s="627"/>
      <c r="ACM236" s="627"/>
      <c r="ACN236" s="627"/>
      <c r="ACO236" s="627"/>
      <c r="ACP236" s="627"/>
      <c r="ACQ236" s="627"/>
      <c r="ACR236" s="627"/>
      <c r="ACS236" s="627"/>
      <c r="ACT236" s="627"/>
      <c r="ACU236" s="627"/>
      <c r="ACV236" s="627"/>
      <c r="ACW236" s="627"/>
      <c r="ACX236" s="627"/>
      <c r="ACY236" s="627"/>
      <c r="ACZ236" s="627"/>
      <c r="ADA236" s="627"/>
      <c r="ADB236" s="627"/>
      <c r="ADC236" s="627"/>
      <c r="ADD236" s="627"/>
      <c r="ADE236" s="627"/>
      <c r="ADF236" s="627"/>
      <c r="ADG236" s="627"/>
      <c r="ADH236" s="627"/>
      <c r="ADI236" s="627"/>
      <c r="ADJ236" s="627"/>
      <c r="ADK236" s="627"/>
      <c r="ADL236" s="627"/>
      <c r="ADM236" s="627"/>
      <c r="ADN236" s="627"/>
      <c r="ADO236" s="627"/>
      <c r="ADP236" s="627"/>
      <c r="ADQ236" s="627"/>
      <c r="ADR236" s="627"/>
      <c r="ADS236" s="627"/>
      <c r="ADT236" s="627"/>
      <c r="ADU236" s="627"/>
      <c r="ADV236" s="627"/>
      <c r="ADW236" s="627"/>
      <c r="ADX236" s="627"/>
      <c r="ADY236" s="627"/>
      <c r="ADZ236" s="627"/>
      <c r="AEA236" s="627"/>
      <c r="AEB236" s="627"/>
      <c r="AEC236" s="627"/>
      <c r="AED236" s="627"/>
      <c r="AEE236" s="627"/>
      <c r="AEF236" s="627"/>
      <c r="AEG236" s="627"/>
      <c r="AEH236" s="627"/>
      <c r="AEI236" s="627"/>
      <c r="AEJ236" s="627"/>
      <c r="AEK236" s="627"/>
      <c r="AEL236" s="627"/>
      <c r="AEM236" s="627"/>
      <c r="AEN236" s="627"/>
      <c r="AEO236" s="627"/>
      <c r="AEP236" s="627"/>
      <c r="AEQ236" s="627"/>
      <c r="AER236" s="627"/>
      <c r="AES236" s="627"/>
      <c r="AET236" s="627"/>
      <c r="AEU236" s="627"/>
      <c r="AEV236" s="627"/>
      <c r="AEW236" s="627"/>
      <c r="AEX236" s="627"/>
      <c r="AEY236" s="627"/>
      <c r="AEZ236" s="627"/>
      <c r="AFA236" s="627"/>
      <c r="AFB236" s="627"/>
      <c r="AFC236" s="627"/>
      <c r="AFD236" s="627"/>
      <c r="AFE236" s="627"/>
      <c r="AFF236" s="627"/>
      <c r="AFG236" s="627"/>
      <c r="AFH236" s="627"/>
      <c r="AFI236" s="627"/>
      <c r="AFJ236" s="627"/>
      <c r="AFK236" s="627"/>
      <c r="AFL236" s="627"/>
      <c r="AFM236" s="627"/>
      <c r="AFN236" s="627"/>
      <c r="AFO236" s="627"/>
      <c r="AFP236" s="627"/>
      <c r="AFQ236" s="627"/>
      <c r="AFR236" s="627"/>
      <c r="AFS236" s="627"/>
      <c r="AFT236" s="627"/>
      <c r="AFU236" s="627"/>
      <c r="AFV236" s="627"/>
      <c r="AFW236" s="627"/>
      <c r="AFX236" s="627"/>
      <c r="AFY236" s="627"/>
      <c r="AFZ236" s="627"/>
      <c r="AGA236" s="627"/>
      <c r="AGB236" s="627"/>
      <c r="AGC236" s="627"/>
      <c r="AGD236" s="627"/>
      <c r="AGE236" s="627"/>
      <c r="AGF236" s="627"/>
      <c r="AGG236" s="627"/>
      <c r="AGH236" s="627"/>
      <c r="AGI236" s="627"/>
      <c r="AGJ236" s="627"/>
      <c r="AGK236" s="627"/>
      <c r="AGL236" s="627"/>
      <c r="AGM236" s="627"/>
      <c r="AGN236" s="627"/>
      <c r="AGO236" s="627"/>
      <c r="AGP236" s="627"/>
      <c r="AGQ236" s="627"/>
      <c r="AGR236" s="627"/>
      <c r="AGS236" s="627"/>
      <c r="AGT236" s="627"/>
      <c r="AGU236" s="627"/>
      <c r="AGV236" s="627"/>
      <c r="AGW236" s="627"/>
      <c r="AGX236" s="627"/>
      <c r="AGY236" s="627"/>
      <c r="AGZ236" s="627"/>
      <c r="AHA236" s="627"/>
      <c r="AHB236" s="627"/>
      <c r="AHC236" s="627"/>
      <c r="AHD236" s="627"/>
      <c r="AHE236" s="627"/>
      <c r="AHF236" s="627"/>
      <c r="AHG236" s="627"/>
      <c r="AHH236" s="627"/>
      <c r="AHI236" s="627"/>
      <c r="AHJ236" s="627"/>
      <c r="AHK236" s="627"/>
      <c r="AHL236" s="627"/>
      <c r="AHM236" s="627"/>
      <c r="AHN236" s="627"/>
      <c r="AHO236" s="627"/>
      <c r="AHP236" s="627"/>
      <c r="AHQ236" s="627"/>
      <c r="AHR236" s="627"/>
      <c r="AHS236" s="627"/>
      <c r="AHT236" s="627"/>
      <c r="AHU236" s="627"/>
      <c r="AHV236" s="627"/>
      <c r="AHW236" s="627"/>
      <c r="AHX236" s="627"/>
      <c r="AHY236" s="627"/>
      <c r="AHZ236" s="627"/>
      <c r="AIA236" s="627"/>
      <c r="AIB236" s="627"/>
      <c r="AIC236" s="627"/>
      <c r="AID236" s="627"/>
      <c r="AIE236" s="627"/>
      <c r="AIF236" s="627"/>
      <c r="AIG236" s="627"/>
      <c r="AIH236" s="627"/>
      <c r="AII236" s="627"/>
      <c r="AIJ236" s="627"/>
      <c r="AIK236" s="627"/>
      <c r="AIL236" s="627"/>
      <c r="AIM236" s="627"/>
      <c r="AIN236" s="627"/>
      <c r="AIO236" s="627"/>
      <c r="AIP236" s="627"/>
      <c r="AIQ236" s="627"/>
      <c r="AIR236" s="627"/>
      <c r="AIS236" s="627"/>
      <c r="AIT236" s="627"/>
      <c r="AIU236" s="627"/>
      <c r="AIV236" s="627"/>
      <c r="AIW236" s="627"/>
      <c r="AIX236" s="627"/>
      <c r="AIY236" s="627"/>
      <c r="AIZ236" s="627"/>
      <c r="AJA236" s="627"/>
      <c r="AJB236" s="627"/>
      <c r="AJC236" s="627"/>
      <c r="AJD236" s="627"/>
      <c r="AJE236" s="627"/>
      <c r="AJF236" s="627"/>
      <c r="AJG236" s="627"/>
      <c r="AJH236" s="627"/>
      <c r="AJI236" s="627"/>
      <c r="AJJ236" s="627"/>
      <c r="AJK236" s="627"/>
      <c r="AJL236" s="627"/>
      <c r="AJM236" s="627"/>
      <c r="AJN236" s="627"/>
      <c r="AJO236" s="627"/>
      <c r="AJP236" s="627"/>
      <c r="AJQ236" s="627"/>
      <c r="AJR236" s="627"/>
      <c r="AJS236" s="627"/>
      <c r="AJT236" s="627"/>
      <c r="AJU236" s="627"/>
      <c r="AJV236" s="627"/>
      <c r="AJW236" s="627"/>
      <c r="AJX236" s="627"/>
      <c r="AJY236" s="627"/>
      <c r="AJZ236" s="627"/>
      <c r="AKA236" s="627"/>
      <c r="AKB236" s="627"/>
      <c r="AKC236" s="627"/>
      <c r="AKD236" s="627"/>
      <c r="AKE236" s="627"/>
      <c r="AKF236" s="627"/>
      <c r="AKG236" s="627"/>
      <c r="AKH236" s="627"/>
      <c r="AKI236" s="627"/>
      <c r="AKJ236" s="627"/>
      <c r="AKK236" s="627"/>
      <c r="AKL236" s="627"/>
      <c r="AKM236" s="627"/>
      <c r="AKN236" s="627"/>
      <c r="AKO236" s="627"/>
      <c r="AKP236" s="627"/>
      <c r="AKQ236" s="627"/>
      <c r="AKR236" s="627"/>
      <c r="AKS236" s="627"/>
      <c r="AKT236" s="627"/>
      <c r="AKU236" s="627"/>
      <c r="AKV236" s="627"/>
      <c r="AKW236" s="627"/>
      <c r="AKX236" s="627"/>
      <c r="AKY236" s="627"/>
      <c r="AKZ236" s="627"/>
      <c r="ALA236" s="627"/>
      <c r="ALB236" s="627"/>
      <c r="ALC236" s="627"/>
      <c r="ALD236" s="627"/>
      <c r="ALE236" s="627"/>
      <c r="ALF236" s="627"/>
      <c r="ALG236" s="627"/>
      <c r="ALH236" s="627"/>
      <c r="ALI236" s="627"/>
      <c r="ALJ236" s="627"/>
      <c r="ALK236" s="627"/>
      <c r="ALL236" s="627"/>
      <c r="ALM236" s="627"/>
      <c r="ALN236" s="627"/>
      <c r="ALO236" s="627"/>
      <c r="ALP236" s="627"/>
      <c r="ALQ236" s="627"/>
      <c r="ALR236" s="627"/>
      <c r="ALS236" s="627"/>
      <c r="ALT236" s="627"/>
      <c r="ALU236" s="627"/>
      <c r="ALV236" s="627"/>
      <c r="ALW236" s="627"/>
      <c r="ALX236" s="627"/>
      <c r="ALY236" s="627"/>
      <c r="ALZ236" s="627"/>
      <c r="AMA236" s="627"/>
      <c r="AMB236" s="627"/>
      <c r="AMC236" s="627"/>
      <c r="AMD236" s="627"/>
      <c r="AME236" s="627"/>
      <c r="AMF236" s="627"/>
      <c r="AMG236" s="627"/>
      <c r="AMH236" s="627"/>
      <c r="AMI236" s="627"/>
      <c r="AMJ236" s="627"/>
      <c r="AMK236" s="627"/>
      <c r="AML236" s="627"/>
      <c r="AMM236" s="627"/>
      <c r="AMN236" s="627"/>
      <c r="AMO236" s="627"/>
      <c r="AMP236" s="627"/>
      <c r="AMQ236" s="627"/>
      <c r="AMR236" s="627"/>
      <c r="AMS236" s="627"/>
      <c r="AMT236" s="627"/>
      <c r="AMU236" s="627"/>
      <c r="AMV236" s="627"/>
      <c r="AMW236" s="627"/>
      <c r="AMX236" s="627"/>
      <c r="AMY236" s="627"/>
      <c r="AMZ236" s="627"/>
      <c r="ANA236" s="627"/>
      <c r="ANB236" s="627"/>
      <c r="ANC236" s="627"/>
      <c r="AND236" s="627"/>
      <c r="ANE236" s="627"/>
      <c r="ANF236" s="627"/>
      <c r="ANG236" s="627"/>
      <c r="ANH236" s="627"/>
      <c r="ANI236" s="627"/>
      <c r="ANJ236" s="627"/>
      <c r="ANK236" s="627"/>
      <c r="ANL236" s="627"/>
      <c r="ANM236" s="627"/>
      <c r="ANN236" s="627"/>
      <c r="ANO236" s="627"/>
      <c r="ANP236" s="627"/>
      <c r="ANQ236" s="627"/>
      <c r="ANR236" s="627"/>
      <c r="ANS236" s="627"/>
      <c r="ANT236" s="627"/>
      <c r="ANU236" s="627"/>
      <c r="ANV236" s="627"/>
      <c r="ANW236" s="627"/>
      <c r="ANX236" s="627"/>
      <c r="ANY236" s="627"/>
      <c r="ANZ236" s="627"/>
      <c r="AOA236" s="627"/>
      <c r="AOB236" s="627"/>
      <c r="AOC236" s="627"/>
      <c r="AOD236" s="627"/>
      <c r="AOE236" s="627"/>
      <c r="AOF236" s="627"/>
      <c r="AOG236" s="627"/>
      <c r="AOH236" s="627"/>
      <c r="AOI236" s="627"/>
      <c r="AOJ236" s="627"/>
      <c r="AOK236" s="627"/>
      <c r="AOL236" s="627"/>
      <c r="AOM236" s="627"/>
      <c r="AON236" s="627"/>
      <c r="AOO236" s="627"/>
      <c r="AOP236" s="627"/>
      <c r="AOQ236" s="627"/>
      <c r="AOR236" s="627"/>
      <c r="AOS236" s="627"/>
      <c r="AOT236" s="627"/>
      <c r="AOU236" s="627"/>
      <c r="AOV236" s="627"/>
      <c r="AOW236" s="627"/>
      <c r="AOX236" s="627"/>
      <c r="AOY236" s="627"/>
      <c r="AOZ236" s="627"/>
      <c r="APA236" s="627"/>
      <c r="APB236" s="627"/>
      <c r="APC236" s="627"/>
      <c r="APD236" s="627"/>
      <c r="APE236" s="627"/>
      <c r="APF236" s="627"/>
      <c r="APG236" s="627"/>
      <c r="APH236" s="627"/>
      <c r="API236" s="627"/>
      <c r="APJ236" s="627"/>
      <c r="APK236" s="627"/>
      <c r="APL236" s="627"/>
      <c r="APM236" s="627"/>
      <c r="APN236" s="627"/>
      <c r="APO236" s="627"/>
      <c r="APP236" s="627"/>
      <c r="APQ236" s="627"/>
      <c r="APR236" s="627"/>
      <c r="APS236" s="627"/>
      <c r="APT236" s="627"/>
      <c r="APU236" s="627"/>
      <c r="APV236" s="627"/>
      <c r="APW236" s="627"/>
      <c r="APX236" s="627"/>
      <c r="APY236" s="627"/>
      <c r="APZ236" s="627"/>
      <c r="AQA236" s="627"/>
      <c r="AQB236" s="627"/>
      <c r="AQC236" s="627"/>
      <c r="AQD236" s="627"/>
      <c r="AQE236" s="627"/>
      <c r="AQF236" s="627"/>
      <c r="AQG236" s="627"/>
      <c r="AQH236" s="627"/>
      <c r="AQI236" s="627"/>
      <c r="AQJ236" s="627"/>
      <c r="AQK236" s="627"/>
      <c r="AQL236" s="627"/>
      <c r="AQM236" s="627"/>
      <c r="AQN236" s="627"/>
      <c r="AQO236" s="627"/>
      <c r="AQP236" s="627"/>
      <c r="AQQ236" s="627"/>
      <c r="AQR236" s="627"/>
      <c r="AQS236" s="627"/>
      <c r="AQT236" s="627"/>
      <c r="AQU236" s="627"/>
      <c r="AQV236" s="627"/>
      <c r="AQW236" s="627"/>
      <c r="AQX236" s="627"/>
      <c r="AQY236" s="627"/>
      <c r="AQZ236" s="627"/>
      <c r="ARA236" s="627"/>
      <c r="ARB236" s="627"/>
      <c r="ARC236" s="627"/>
      <c r="ARD236" s="627"/>
      <c r="ARE236" s="627"/>
      <c r="ARF236" s="627"/>
      <c r="ARG236" s="627"/>
      <c r="ARH236" s="627"/>
      <c r="ARI236" s="627"/>
      <c r="ARJ236" s="627"/>
      <c r="ARK236" s="627"/>
      <c r="ARL236" s="627"/>
      <c r="ARM236" s="627"/>
      <c r="ARN236" s="627"/>
      <c r="ARO236" s="627"/>
      <c r="ARP236" s="627"/>
      <c r="ARQ236" s="627"/>
      <c r="ARR236" s="627"/>
      <c r="ARS236" s="627"/>
      <c r="ART236" s="627"/>
      <c r="ARU236" s="627"/>
      <c r="ARV236" s="627"/>
      <c r="ARW236" s="627"/>
      <c r="ARX236" s="627"/>
      <c r="ARY236" s="627"/>
      <c r="ARZ236" s="627"/>
      <c r="ASA236" s="627"/>
      <c r="ASB236" s="627"/>
      <c r="ASC236" s="627"/>
      <c r="ASD236" s="627"/>
      <c r="ASE236" s="627"/>
      <c r="ASF236" s="627"/>
      <c r="ASG236" s="627"/>
      <c r="ASH236" s="627"/>
      <c r="ASI236" s="627"/>
      <c r="ASJ236" s="627"/>
      <c r="ASK236" s="627"/>
      <c r="ASL236" s="627"/>
      <c r="ASM236" s="627"/>
      <c r="ASN236" s="627"/>
      <c r="ASO236" s="627"/>
      <c r="ASP236" s="627"/>
      <c r="ASQ236" s="627"/>
      <c r="ASR236" s="627"/>
      <c r="ASS236" s="627"/>
      <c r="AST236" s="627"/>
      <c r="ASU236" s="627"/>
      <c r="ASV236" s="627"/>
      <c r="ASW236" s="627"/>
      <c r="ASX236" s="627"/>
      <c r="ASY236" s="627"/>
      <c r="ASZ236" s="627"/>
      <c r="ATA236" s="627"/>
      <c r="ATB236" s="627"/>
      <c r="ATC236" s="627"/>
      <c r="ATD236" s="627"/>
      <c r="ATE236" s="627"/>
      <c r="ATF236" s="627"/>
      <c r="ATG236" s="627"/>
      <c r="ATH236" s="627"/>
      <c r="ATI236" s="627"/>
      <c r="ATJ236" s="627"/>
      <c r="ATK236" s="627"/>
      <c r="ATL236" s="627"/>
      <c r="ATM236" s="627"/>
      <c r="ATN236" s="627"/>
      <c r="ATO236" s="627"/>
      <c r="ATP236" s="627"/>
      <c r="ATQ236" s="627"/>
      <c r="ATR236" s="627"/>
      <c r="ATS236" s="627"/>
      <c r="ATT236" s="627"/>
      <c r="ATU236" s="627"/>
      <c r="ATV236" s="627"/>
      <c r="ATW236" s="627"/>
      <c r="ATX236" s="627"/>
      <c r="ATY236" s="627"/>
      <c r="ATZ236" s="627"/>
      <c r="AUA236" s="627"/>
      <c r="AUB236" s="627"/>
      <c r="AUC236" s="627"/>
      <c r="AUD236" s="627"/>
      <c r="AUE236" s="627"/>
      <c r="AUF236" s="627"/>
      <c r="AUG236" s="627"/>
      <c r="AUH236" s="627"/>
      <c r="AUI236" s="627"/>
      <c r="AUJ236" s="627"/>
      <c r="AUK236" s="627"/>
      <c r="AUL236" s="627"/>
      <c r="AUM236" s="627"/>
      <c r="AUN236" s="627"/>
      <c r="AUO236" s="627"/>
      <c r="AUP236" s="627"/>
      <c r="AUQ236" s="627"/>
      <c r="AUR236" s="627"/>
      <c r="AUS236" s="627"/>
      <c r="AUT236" s="627"/>
      <c r="AUU236" s="627"/>
      <c r="AUV236" s="627"/>
      <c r="AUW236" s="627"/>
      <c r="AUX236" s="627"/>
      <c r="AUY236" s="627"/>
      <c r="AUZ236" s="627"/>
      <c r="AVA236" s="627"/>
      <c r="AVB236" s="627"/>
      <c r="AVC236" s="627"/>
      <c r="AVD236" s="627"/>
      <c r="AVE236" s="627"/>
      <c r="AVF236" s="627"/>
      <c r="AVG236" s="627"/>
      <c r="AVH236" s="627"/>
      <c r="AVI236" s="627"/>
      <c r="AVJ236" s="627"/>
      <c r="AVK236" s="627"/>
      <c r="AVL236" s="627"/>
      <c r="AVM236" s="627"/>
      <c r="AVN236" s="627"/>
      <c r="AVO236" s="627"/>
      <c r="AVP236" s="627"/>
      <c r="AVQ236" s="627"/>
      <c r="AVR236" s="627"/>
      <c r="AVS236" s="627"/>
      <c r="AVT236" s="627"/>
      <c r="AVU236" s="627"/>
      <c r="AVV236" s="627"/>
      <c r="AVW236" s="627"/>
      <c r="AVX236" s="627"/>
      <c r="AVY236" s="627"/>
      <c r="AVZ236" s="627"/>
      <c r="AWA236" s="627"/>
      <c r="AWB236" s="627"/>
      <c r="AWC236" s="627"/>
      <c r="AWD236" s="627"/>
      <c r="AWE236" s="627"/>
      <c r="AWF236" s="627"/>
      <c r="AWG236" s="627"/>
      <c r="AWH236" s="627"/>
      <c r="AWI236" s="627"/>
      <c r="AWJ236" s="627"/>
      <c r="AWK236" s="627"/>
      <c r="AWL236" s="627"/>
      <c r="AWM236" s="627"/>
      <c r="AWN236" s="627"/>
      <c r="AWO236" s="627"/>
      <c r="AWP236" s="627"/>
      <c r="AWQ236" s="627"/>
      <c r="AWR236" s="627"/>
      <c r="AWS236" s="627"/>
      <c r="AWT236" s="627"/>
      <c r="AWU236" s="627"/>
      <c r="AWV236" s="627"/>
      <c r="AWW236" s="627"/>
      <c r="AWX236" s="627"/>
      <c r="AWY236" s="627"/>
      <c r="AWZ236" s="627"/>
      <c r="AXA236" s="627"/>
      <c r="AXB236" s="627"/>
      <c r="AXC236" s="627"/>
      <c r="AXD236" s="627"/>
      <c r="AXE236" s="627"/>
      <c r="AXF236" s="627"/>
      <c r="AXG236" s="627"/>
      <c r="AXH236" s="627"/>
      <c r="AXI236" s="627"/>
      <c r="AXJ236" s="627"/>
      <c r="AXK236" s="627"/>
      <c r="AXL236" s="627"/>
      <c r="AXM236" s="627"/>
      <c r="AXN236" s="627"/>
      <c r="AXO236" s="627"/>
      <c r="AXP236" s="627"/>
      <c r="AXQ236" s="627"/>
      <c r="AXR236" s="627"/>
      <c r="AXS236" s="627"/>
      <c r="AXT236" s="627"/>
      <c r="AXU236" s="627"/>
      <c r="AXV236" s="627"/>
      <c r="AXW236" s="627"/>
      <c r="AXX236" s="627"/>
      <c r="AXY236" s="627"/>
      <c r="AXZ236" s="627"/>
      <c r="AYA236" s="627"/>
      <c r="AYB236" s="627"/>
      <c r="AYC236" s="627"/>
      <c r="AYD236" s="627"/>
      <c r="AYE236" s="627"/>
      <c r="AYF236" s="627"/>
      <c r="AYG236" s="627"/>
      <c r="AYH236" s="627"/>
      <c r="AYI236" s="627"/>
      <c r="AYJ236" s="627"/>
      <c r="AYK236" s="627"/>
      <c r="AYL236" s="627"/>
      <c r="AYM236" s="627"/>
      <c r="AYN236" s="627"/>
      <c r="AYO236" s="627"/>
      <c r="AYP236" s="627"/>
      <c r="AYQ236" s="627"/>
      <c r="AYR236" s="627"/>
      <c r="AYS236" s="627"/>
      <c r="AYT236" s="627"/>
      <c r="AYU236" s="627"/>
      <c r="AYV236" s="627"/>
      <c r="AYW236" s="627"/>
      <c r="AYX236" s="627"/>
      <c r="AYY236" s="627"/>
      <c r="AYZ236" s="627"/>
      <c r="AZA236" s="627"/>
      <c r="AZB236" s="627"/>
      <c r="AZC236" s="627"/>
      <c r="AZD236" s="627"/>
      <c r="AZE236" s="627"/>
      <c r="AZF236" s="627"/>
      <c r="AZG236" s="627"/>
      <c r="AZH236" s="627"/>
      <c r="AZI236" s="627"/>
      <c r="AZJ236" s="627"/>
      <c r="AZK236" s="627"/>
      <c r="AZL236" s="627"/>
      <c r="AZM236" s="627"/>
      <c r="AZN236" s="627"/>
      <c r="AZO236" s="627"/>
      <c r="AZP236" s="627"/>
      <c r="AZQ236" s="627"/>
      <c r="AZR236" s="627"/>
      <c r="AZS236" s="627"/>
      <c r="AZT236" s="627"/>
      <c r="AZU236" s="627"/>
      <c r="AZV236" s="627"/>
      <c r="AZW236" s="627"/>
      <c r="AZX236" s="627"/>
      <c r="AZY236" s="627"/>
      <c r="AZZ236" s="627"/>
      <c r="BAA236" s="627"/>
      <c r="BAB236" s="627"/>
      <c r="BAC236" s="627"/>
      <c r="BAD236" s="627"/>
      <c r="BAE236" s="627"/>
      <c r="BAF236" s="627"/>
      <c r="BAG236" s="627"/>
      <c r="BAH236" s="627"/>
      <c r="BAI236" s="627"/>
      <c r="BAJ236" s="627"/>
      <c r="BAK236" s="627"/>
      <c r="BAL236" s="627"/>
      <c r="BAM236" s="627"/>
      <c r="BAN236" s="627"/>
      <c r="BAO236" s="627"/>
      <c r="BAP236" s="627"/>
      <c r="BAQ236" s="627"/>
      <c r="BAR236" s="627"/>
      <c r="BAS236" s="627"/>
      <c r="BAT236" s="627"/>
      <c r="BAU236" s="627"/>
      <c r="BAV236" s="627"/>
      <c r="BAW236" s="627"/>
      <c r="BAX236" s="627"/>
      <c r="BAY236" s="627"/>
      <c r="BAZ236" s="627"/>
      <c r="BBA236" s="627"/>
      <c r="BBB236" s="627"/>
      <c r="BBC236" s="627"/>
      <c r="BBD236" s="627"/>
      <c r="BBE236" s="627"/>
      <c r="BBF236" s="627"/>
      <c r="BBG236" s="627"/>
      <c r="BBH236" s="627"/>
      <c r="BBI236" s="627"/>
      <c r="BBJ236" s="627"/>
      <c r="BBK236" s="627"/>
      <c r="BBL236" s="627"/>
      <c r="BBM236" s="627"/>
      <c r="BBN236" s="627"/>
      <c r="BBO236" s="627"/>
      <c r="BBP236" s="627"/>
      <c r="BBQ236" s="627"/>
      <c r="BBR236" s="627"/>
      <c r="BBS236" s="627"/>
      <c r="BBT236" s="627"/>
      <c r="BBU236" s="627"/>
      <c r="BBV236" s="627"/>
      <c r="BBW236" s="627"/>
      <c r="BBX236" s="627"/>
      <c r="BBY236" s="627"/>
      <c r="BBZ236" s="627"/>
      <c r="BCA236" s="627"/>
      <c r="BCB236" s="627"/>
      <c r="BCC236" s="627"/>
      <c r="BCD236" s="627"/>
      <c r="BCE236" s="627"/>
      <c r="BCF236" s="627"/>
      <c r="BCG236" s="627"/>
      <c r="BCH236" s="627"/>
      <c r="BCI236" s="627"/>
      <c r="BCJ236" s="627"/>
      <c r="BCK236" s="627"/>
      <c r="BCL236" s="627"/>
      <c r="BCM236" s="627"/>
      <c r="BCN236" s="627"/>
      <c r="BCO236" s="627"/>
      <c r="BCP236" s="627"/>
      <c r="BCQ236" s="627"/>
      <c r="BCR236" s="627"/>
      <c r="BCS236" s="627"/>
      <c r="BCT236" s="627"/>
      <c r="BCU236" s="627"/>
      <c r="BCV236" s="627"/>
      <c r="BCW236" s="627"/>
      <c r="BCX236" s="627"/>
      <c r="BCY236" s="627"/>
      <c r="BCZ236" s="627"/>
      <c r="BDA236" s="627"/>
      <c r="BDB236" s="627"/>
      <c r="BDC236" s="627"/>
      <c r="BDD236" s="627"/>
      <c r="BDE236" s="627"/>
      <c r="BDF236" s="627"/>
      <c r="BDG236" s="627"/>
      <c r="BDH236" s="627"/>
      <c r="BDI236" s="627"/>
      <c r="BDJ236" s="627"/>
      <c r="BDK236" s="627"/>
      <c r="BDL236" s="627"/>
      <c r="BDM236" s="627"/>
      <c r="BDN236" s="627"/>
      <c r="BDO236" s="627"/>
      <c r="BDP236" s="627"/>
      <c r="BDQ236" s="627"/>
      <c r="BDR236" s="627"/>
      <c r="BDS236" s="627"/>
      <c r="BDT236" s="627"/>
      <c r="BDU236" s="627"/>
      <c r="BDV236" s="627"/>
      <c r="BDW236" s="627"/>
      <c r="BDX236" s="627"/>
      <c r="BDY236" s="627"/>
      <c r="BDZ236" s="627"/>
      <c r="BEA236" s="627"/>
      <c r="BEB236" s="627"/>
      <c r="BEC236" s="627"/>
      <c r="BED236" s="627"/>
      <c r="BEE236" s="627"/>
      <c r="BEF236" s="627"/>
      <c r="BEG236" s="627"/>
      <c r="BEH236" s="627"/>
      <c r="BEI236" s="627"/>
      <c r="BEJ236" s="627"/>
      <c r="BEK236" s="627"/>
      <c r="BEL236" s="627"/>
      <c r="BEM236" s="627"/>
      <c r="BEN236" s="627"/>
      <c r="BEO236" s="627"/>
      <c r="BEP236" s="627"/>
      <c r="BEQ236" s="627"/>
      <c r="BER236" s="627"/>
      <c r="BES236" s="627"/>
      <c r="BET236" s="627"/>
      <c r="BEU236" s="627"/>
      <c r="BEV236" s="627"/>
      <c r="BEW236" s="627"/>
      <c r="BEX236" s="627"/>
      <c r="BEY236" s="627"/>
      <c r="BEZ236" s="627"/>
      <c r="BFA236" s="627"/>
      <c r="BFB236" s="627"/>
      <c r="BFC236" s="627"/>
      <c r="BFD236" s="627"/>
      <c r="BFE236" s="627"/>
      <c r="BFF236" s="627"/>
      <c r="BFG236" s="627"/>
      <c r="BFH236" s="627"/>
      <c r="BFI236" s="627"/>
      <c r="BFJ236" s="627"/>
      <c r="BFK236" s="627"/>
      <c r="BFL236" s="627"/>
      <c r="BFM236" s="627"/>
      <c r="BFN236" s="627"/>
      <c r="BFO236" s="627"/>
      <c r="BFP236" s="627"/>
      <c r="BFQ236" s="627"/>
      <c r="BFR236" s="627"/>
      <c r="BFS236" s="627"/>
      <c r="BFT236" s="627"/>
      <c r="BFU236" s="627"/>
      <c r="BFV236" s="627"/>
      <c r="BFW236" s="627"/>
      <c r="BFX236" s="627"/>
      <c r="BFY236" s="627"/>
      <c r="BFZ236" s="627"/>
      <c r="BGA236" s="627"/>
      <c r="BGB236" s="627"/>
      <c r="BGC236" s="627"/>
      <c r="BGD236" s="627"/>
      <c r="BGE236" s="627"/>
      <c r="BGF236" s="627"/>
      <c r="BGG236" s="627"/>
      <c r="BGH236" s="627"/>
      <c r="BGI236" s="627"/>
      <c r="BGJ236" s="627"/>
      <c r="BGK236" s="627"/>
      <c r="BGL236" s="627"/>
      <c r="BGM236" s="627"/>
      <c r="BGN236" s="627"/>
      <c r="BGO236" s="627"/>
      <c r="BGP236" s="627"/>
      <c r="BGQ236" s="627"/>
      <c r="BGR236" s="627"/>
      <c r="BGS236" s="627"/>
      <c r="BGT236" s="627"/>
      <c r="BGU236" s="627"/>
      <c r="BGV236" s="627"/>
      <c r="BGW236" s="627"/>
      <c r="BGX236" s="627"/>
      <c r="BGY236" s="627"/>
      <c r="BGZ236" s="627"/>
      <c r="BHA236" s="627"/>
      <c r="BHB236" s="627"/>
      <c r="BHC236" s="627"/>
      <c r="BHD236" s="627"/>
      <c r="BHE236" s="627"/>
      <c r="BHF236" s="627"/>
      <c r="BHG236" s="627"/>
      <c r="BHH236" s="627"/>
      <c r="BHI236" s="627"/>
      <c r="BHJ236" s="627"/>
      <c r="BHK236" s="627"/>
      <c r="BHL236" s="627"/>
      <c r="BHM236" s="627"/>
      <c r="BHN236" s="627"/>
      <c r="BHO236" s="627"/>
      <c r="BHP236" s="627"/>
      <c r="BHQ236" s="627"/>
      <c r="BHR236" s="627"/>
      <c r="BHS236" s="627"/>
      <c r="BHT236" s="627"/>
      <c r="BHU236" s="627"/>
      <c r="BHV236" s="627"/>
      <c r="BHW236" s="627"/>
      <c r="BHX236" s="627"/>
      <c r="BHY236" s="627"/>
      <c r="BHZ236" s="627"/>
      <c r="BIA236" s="627"/>
      <c r="BIB236" s="627"/>
      <c r="BIC236" s="627"/>
      <c r="BID236" s="627"/>
      <c r="BIE236" s="627"/>
      <c r="BIF236" s="627"/>
      <c r="BIG236" s="627"/>
      <c r="BIH236" s="627"/>
      <c r="BII236" s="627"/>
      <c r="BIJ236" s="627"/>
      <c r="BIK236" s="627"/>
      <c r="BIL236" s="627"/>
      <c r="BIM236" s="627"/>
      <c r="BIN236" s="627"/>
      <c r="BIO236" s="627"/>
      <c r="BIP236" s="627"/>
      <c r="BIQ236" s="627"/>
      <c r="BIR236" s="627"/>
      <c r="BIS236" s="627"/>
      <c r="BIT236" s="627"/>
      <c r="BIU236" s="627"/>
      <c r="BIV236" s="627"/>
      <c r="BIW236" s="627"/>
      <c r="BIX236" s="627"/>
      <c r="BIY236" s="627"/>
      <c r="BIZ236" s="627"/>
      <c r="BJA236" s="627"/>
      <c r="BJB236" s="627"/>
      <c r="BJC236" s="627"/>
      <c r="BJD236" s="627"/>
      <c r="BJE236" s="627"/>
      <c r="BJF236" s="627"/>
      <c r="BJG236" s="627"/>
      <c r="BJH236" s="627"/>
      <c r="BJI236" s="627"/>
      <c r="BJJ236" s="627"/>
      <c r="BJK236" s="627"/>
      <c r="BJL236" s="627"/>
      <c r="BJM236" s="627"/>
      <c r="BJN236" s="627"/>
      <c r="BJO236" s="627"/>
      <c r="BJP236" s="627"/>
      <c r="BJQ236" s="627"/>
      <c r="BJR236" s="627"/>
      <c r="BJS236" s="627"/>
      <c r="BJT236" s="627"/>
      <c r="BJU236" s="627"/>
      <c r="BJV236" s="627"/>
      <c r="BJW236" s="627"/>
      <c r="BJX236" s="627"/>
      <c r="BJY236" s="627"/>
      <c r="BJZ236" s="627"/>
      <c r="BKA236" s="627"/>
      <c r="BKB236" s="627"/>
      <c r="BKC236" s="627"/>
      <c r="BKD236" s="627"/>
      <c r="BKE236" s="627"/>
      <c r="BKF236" s="627"/>
      <c r="BKG236" s="627"/>
      <c r="BKH236" s="627"/>
      <c r="BKI236" s="627"/>
      <c r="BKJ236" s="627"/>
      <c r="BKK236" s="627"/>
      <c r="BKL236" s="627"/>
      <c r="BKM236" s="627"/>
      <c r="BKN236" s="627"/>
      <c r="BKO236" s="627"/>
      <c r="BKP236" s="627"/>
      <c r="BKQ236" s="627"/>
      <c r="BKR236" s="627"/>
      <c r="BKS236" s="627"/>
      <c r="BKT236" s="627"/>
      <c r="BKU236" s="627"/>
      <c r="BKV236" s="627"/>
      <c r="BKW236" s="627"/>
      <c r="BKX236" s="627"/>
      <c r="BKY236" s="627"/>
      <c r="BKZ236" s="627"/>
      <c r="BLA236" s="627"/>
      <c r="BLB236" s="627"/>
      <c r="BLC236" s="627"/>
      <c r="BLD236" s="627"/>
      <c r="BLE236" s="627"/>
      <c r="BLF236" s="627"/>
      <c r="BLG236" s="627"/>
      <c r="BLH236" s="627"/>
      <c r="BLI236" s="627"/>
      <c r="BLJ236" s="627"/>
      <c r="BLK236" s="627"/>
      <c r="BLL236" s="627"/>
      <c r="BLM236" s="627"/>
      <c r="BLN236" s="627"/>
      <c r="BLO236" s="627"/>
      <c r="BLP236" s="627"/>
      <c r="BLQ236" s="627"/>
      <c r="BLR236" s="627"/>
      <c r="BLS236" s="627"/>
      <c r="BLT236" s="627"/>
      <c r="BLU236" s="627"/>
      <c r="BLV236" s="627"/>
      <c r="BLW236" s="627"/>
      <c r="BLX236" s="627"/>
      <c r="BLY236" s="627"/>
      <c r="BLZ236" s="627"/>
      <c r="BMA236" s="627"/>
      <c r="BMB236" s="627"/>
      <c r="BMC236" s="627"/>
      <c r="BMD236" s="627"/>
      <c r="BME236" s="627"/>
      <c r="BMF236" s="627"/>
      <c r="BMG236" s="627"/>
      <c r="BMH236" s="627"/>
      <c r="BMI236" s="627"/>
      <c r="BMJ236" s="627"/>
      <c r="BMK236" s="627"/>
      <c r="BML236" s="627"/>
      <c r="BMM236" s="627"/>
      <c r="BMN236" s="627"/>
      <c r="BMO236" s="627"/>
      <c r="BMP236" s="627"/>
      <c r="BMQ236" s="627"/>
      <c r="BMR236" s="627"/>
      <c r="BMS236" s="627"/>
      <c r="BMT236" s="627"/>
      <c r="BMU236" s="627"/>
      <c r="BMV236" s="627"/>
      <c r="BMW236" s="627"/>
      <c r="BMX236" s="627"/>
      <c r="BMY236" s="627"/>
      <c r="BMZ236" s="627"/>
      <c r="BNA236" s="627"/>
      <c r="BNB236" s="627"/>
      <c r="BNC236" s="627"/>
      <c r="BND236" s="627"/>
      <c r="BNE236" s="627"/>
      <c r="BNF236" s="627"/>
      <c r="BNG236" s="627"/>
      <c r="BNH236" s="627"/>
      <c r="BNI236" s="627"/>
      <c r="BNJ236" s="627"/>
      <c r="BNK236" s="627"/>
      <c r="BNL236" s="627"/>
      <c r="BNM236" s="627"/>
      <c r="BNN236" s="627"/>
      <c r="BNO236" s="627"/>
      <c r="BNP236" s="627"/>
      <c r="BNQ236" s="627"/>
      <c r="BNR236" s="627"/>
      <c r="BNS236" s="627"/>
      <c r="BNT236" s="627"/>
      <c r="BNU236" s="627"/>
      <c r="BNV236" s="627"/>
      <c r="BNW236" s="627"/>
      <c r="BNX236" s="627"/>
      <c r="BNY236" s="627"/>
      <c r="BNZ236" s="627"/>
      <c r="BOA236" s="627"/>
      <c r="BOB236" s="627"/>
      <c r="BOC236" s="627"/>
      <c r="BOD236" s="627"/>
      <c r="BOE236" s="627"/>
      <c r="BOF236" s="627"/>
      <c r="BOG236" s="627"/>
      <c r="BOH236" s="627"/>
      <c r="BOI236" s="627"/>
      <c r="BOJ236" s="627"/>
      <c r="BOK236" s="627"/>
      <c r="BOL236" s="627"/>
      <c r="BOM236" s="627"/>
      <c r="BON236" s="627"/>
      <c r="BOO236" s="627"/>
      <c r="BOP236" s="627"/>
      <c r="BOQ236" s="627"/>
      <c r="BOR236" s="627"/>
      <c r="BOS236" s="627"/>
      <c r="BOT236" s="627"/>
      <c r="BOU236" s="627"/>
      <c r="BOV236" s="627"/>
      <c r="BOW236" s="627"/>
      <c r="BOX236" s="627"/>
      <c r="BOY236" s="627"/>
      <c r="BOZ236" s="627"/>
      <c r="BPA236" s="627"/>
      <c r="BPB236" s="627"/>
      <c r="BPC236" s="627"/>
      <c r="BPD236" s="627"/>
      <c r="BPE236" s="627"/>
      <c r="BPF236" s="627"/>
      <c r="BPG236" s="627"/>
      <c r="BPH236" s="627"/>
      <c r="BPI236" s="627"/>
      <c r="BPJ236" s="627"/>
      <c r="BPK236" s="627"/>
      <c r="BPL236" s="627"/>
      <c r="BPM236" s="627"/>
      <c r="BPN236" s="627"/>
      <c r="BPO236" s="627"/>
      <c r="BPP236" s="627"/>
      <c r="BPQ236" s="627"/>
      <c r="BPR236" s="627"/>
      <c r="BPS236" s="627"/>
      <c r="BPT236" s="627"/>
      <c r="BPU236" s="627"/>
      <c r="BPV236" s="627"/>
      <c r="BPW236" s="627"/>
      <c r="BPX236" s="627"/>
      <c r="BPY236" s="627"/>
      <c r="BPZ236" s="627"/>
      <c r="BQA236" s="627"/>
      <c r="BQB236" s="627"/>
      <c r="BQC236" s="627"/>
      <c r="BQD236" s="627"/>
      <c r="BQE236" s="627"/>
      <c r="BQF236" s="627"/>
      <c r="BQG236" s="627"/>
      <c r="BQH236" s="627"/>
      <c r="BQI236" s="627"/>
      <c r="BQJ236" s="627"/>
      <c r="BQK236" s="627"/>
      <c r="BQL236" s="627"/>
      <c r="BQM236" s="627"/>
      <c r="BQN236" s="627"/>
      <c r="BQO236" s="627"/>
      <c r="BQP236" s="627"/>
      <c r="BQQ236" s="627"/>
      <c r="BQR236" s="627"/>
      <c r="BQS236" s="627"/>
      <c r="BQT236" s="627"/>
      <c r="BQU236" s="627"/>
      <c r="BQV236" s="627"/>
      <c r="BQW236" s="627"/>
      <c r="BQX236" s="627"/>
      <c r="BQY236" s="627"/>
      <c r="BQZ236" s="627"/>
      <c r="BRA236" s="627"/>
      <c r="BRB236" s="627"/>
      <c r="BRC236" s="627"/>
      <c r="BRD236" s="627"/>
      <c r="BRE236" s="627"/>
      <c r="BRF236" s="627"/>
      <c r="BRG236" s="627"/>
      <c r="BRH236" s="627"/>
      <c r="BRI236" s="627"/>
      <c r="BRJ236" s="627"/>
      <c r="BRK236" s="627"/>
      <c r="BRL236" s="627"/>
      <c r="BRM236" s="627"/>
      <c r="BRN236" s="627"/>
      <c r="BRO236" s="627"/>
      <c r="BRP236" s="627"/>
      <c r="BRQ236" s="627"/>
      <c r="BRR236" s="627"/>
      <c r="BRS236" s="627"/>
      <c r="BRT236" s="627"/>
      <c r="BRU236" s="627"/>
      <c r="BRV236" s="627"/>
      <c r="BRW236" s="627"/>
      <c r="BRX236" s="627"/>
      <c r="BRY236" s="627"/>
      <c r="BRZ236" s="627"/>
      <c r="BSA236" s="627"/>
      <c r="BSB236" s="627"/>
      <c r="BSC236" s="627"/>
      <c r="BSD236" s="627"/>
      <c r="BSE236" s="627"/>
      <c r="BSF236" s="627"/>
      <c r="BSG236" s="627"/>
      <c r="BSH236" s="627"/>
      <c r="BSI236" s="627"/>
      <c r="BSJ236" s="627"/>
      <c r="BSK236" s="627"/>
      <c r="BSL236" s="627"/>
      <c r="BSM236" s="627"/>
      <c r="BSN236" s="627"/>
      <c r="BSO236" s="627"/>
      <c r="BSP236" s="627"/>
      <c r="BSQ236" s="627"/>
      <c r="BSR236" s="627"/>
      <c r="BSS236" s="627"/>
      <c r="BST236" s="627"/>
      <c r="BSU236" s="627"/>
      <c r="BSV236" s="627"/>
      <c r="BSW236" s="627"/>
      <c r="BSX236" s="627"/>
      <c r="BSY236" s="627"/>
      <c r="BSZ236" s="627"/>
      <c r="BTA236" s="627"/>
      <c r="BTB236" s="627"/>
      <c r="BTC236" s="627"/>
      <c r="BTD236" s="627"/>
      <c r="BTE236" s="627"/>
      <c r="BTF236" s="627"/>
      <c r="BTG236" s="627"/>
      <c r="BTH236" s="627"/>
      <c r="BTI236" s="627"/>
      <c r="BTJ236" s="627"/>
      <c r="BTK236" s="627"/>
      <c r="BTL236" s="627"/>
      <c r="BTM236" s="627"/>
      <c r="BTN236" s="627"/>
      <c r="BTO236" s="627"/>
      <c r="BTP236" s="627"/>
      <c r="BTQ236" s="627"/>
      <c r="BTR236" s="627"/>
      <c r="BTS236" s="627"/>
      <c r="BTT236" s="627"/>
      <c r="BTU236" s="627"/>
      <c r="BTV236" s="627"/>
      <c r="BTW236" s="627"/>
      <c r="BTX236" s="627"/>
      <c r="BTY236" s="627"/>
      <c r="BTZ236" s="627"/>
      <c r="BUA236" s="627"/>
      <c r="BUB236" s="627"/>
      <c r="BUC236" s="627"/>
      <c r="BUD236" s="627"/>
      <c r="BUE236" s="627"/>
      <c r="BUF236" s="627"/>
      <c r="BUG236" s="627"/>
      <c r="BUH236" s="627"/>
      <c r="BUI236" s="627"/>
      <c r="BUJ236" s="627"/>
      <c r="BUK236" s="627"/>
      <c r="BUL236" s="627"/>
      <c r="BUM236" s="627"/>
      <c r="BUN236" s="627"/>
      <c r="BUO236" s="627"/>
      <c r="BUP236" s="627"/>
      <c r="BUQ236" s="627"/>
      <c r="BUR236" s="627"/>
      <c r="BUS236" s="627"/>
      <c r="BUT236" s="627"/>
      <c r="BUU236" s="627"/>
      <c r="BUV236" s="627"/>
      <c r="BUW236" s="627"/>
      <c r="BUX236" s="627"/>
      <c r="BUY236" s="627"/>
      <c r="BUZ236" s="627"/>
      <c r="BVA236" s="627"/>
      <c r="BVB236" s="627"/>
      <c r="BVC236" s="627"/>
      <c r="BVD236" s="627"/>
      <c r="BVE236" s="627"/>
      <c r="BVF236" s="627"/>
      <c r="BVG236" s="627"/>
      <c r="BVH236" s="627"/>
      <c r="BVI236" s="627"/>
      <c r="BVJ236" s="627"/>
      <c r="BVK236" s="627"/>
      <c r="BVL236" s="627"/>
      <c r="BVM236" s="627"/>
      <c r="BVN236" s="627"/>
      <c r="BVO236" s="627"/>
      <c r="BVP236" s="627"/>
      <c r="BVQ236" s="627"/>
      <c r="BVR236" s="627"/>
      <c r="BVS236" s="627"/>
      <c r="BVT236" s="627"/>
      <c r="BVU236" s="627"/>
      <c r="BVV236" s="627"/>
      <c r="BVW236" s="627"/>
      <c r="BVX236" s="627"/>
      <c r="BVY236" s="627"/>
      <c r="BVZ236" s="627"/>
      <c r="BWA236" s="627"/>
      <c r="BWB236" s="627"/>
      <c r="BWC236" s="627"/>
      <c r="BWD236" s="627"/>
      <c r="BWE236" s="627"/>
      <c r="BWF236" s="627"/>
      <c r="BWG236" s="627"/>
      <c r="BWH236" s="627"/>
      <c r="BWI236" s="627"/>
      <c r="BWJ236" s="627"/>
      <c r="BWK236" s="627"/>
      <c r="BWL236" s="627"/>
      <c r="BWM236" s="627"/>
      <c r="BWN236" s="627"/>
      <c r="BWO236" s="627"/>
      <c r="BWP236" s="627"/>
      <c r="BWQ236" s="627"/>
      <c r="BWR236" s="627"/>
      <c r="BWS236" s="627"/>
      <c r="BWT236" s="627"/>
      <c r="BWU236" s="627"/>
      <c r="BWV236" s="627"/>
      <c r="BWW236" s="627"/>
      <c r="BWX236" s="627"/>
      <c r="BWY236" s="627"/>
      <c r="BWZ236" s="627"/>
      <c r="BXA236" s="627"/>
      <c r="BXB236" s="627"/>
      <c r="BXC236" s="627"/>
      <c r="BXD236" s="627"/>
      <c r="BXE236" s="627"/>
      <c r="BXF236" s="627"/>
      <c r="BXG236" s="627"/>
      <c r="BXH236" s="627"/>
      <c r="BXI236" s="627"/>
      <c r="BXJ236" s="627"/>
      <c r="BXK236" s="627"/>
      <c r="BXL236" s="627"/>
      <c r="BXM236" s="627"/>
      <c r="BXN236" s="627"/>
      <c r="BXO236" s="627"/>
      <c r="BXP236" s="627"/>
      <c r="BXQ236" s="627"/>
      <c r="BXR236" s="627"/>
      <c r="BXS236" s="627"/>
      <c r="BXT236" s="627"/>
      <c r="BXU236" s="627"/>
      <c r="BXV236" s="627"/>
      <c r="BXW236" s="627"/>
      <c r="BXX236" s="627"/>
      <c r="BXY236" s="627"/>
      <c r="BXZ236" s="627"/>
      <c r="BYA236" s="627"/>
      <c r="BYB236" s="627"/>
      <c r="BYC236" s="627"/>
      <c r="BYD236" s="627"/>
      <c r="BYE236" s="627"/>
      <c r="BYF236" s="627"/>
      <c r="BYG236" s="627"/>
      <c r="BYH236" s="627"/>
      <c r="BYI236" s="627"/>
      <c r="BYJ236" s="627"/>
      <c r="BYK236" s="627"/>
      <c r="BYL236" s="627"/>
      <c r="BYM236" s="627"/>
      <c r="BYN236" s="627"/>
      <c r="BYO236" s="627"/>
      <c r="BYP236" s="627"/>
      <c r="BYQ236" s="627"/>
      <c r="BYR236" s="627"/>
      <c r="BYS236" s="627"/>
      <c r="BYT236" s="627"/>
      <c r="BYU236" s="627"/>
      <c r="BYV236" s="627"/>
      <c r="BYW236" s="627"/>
      <c r="BYX236" s="627"/>
      <c r="BYY236" s="627"/>
      <c r="BYZ236" s="627"/>
      <c r="BZA236" s="627"/>
      <c r="BZB236" s="627"/>
      <c r="BZC236" s="627"/>
      <c r="BZD236" s="627"/>
      <c r="BZE236" s="627"/>
      <c r="BZF236" s="627"/>
      <c r="BZG236" s="627"/>
      <c r="BZH236" s="627"/>
      <c r="BZI236" s="627"/>
      <c r="BZJ236" s="627"/>
      <c r="BZK236" s="627"/>
      <c r="BZL236" s="627"/>
      <c r="BZM236" s="627"/>
      <c r="BZN236" s="627"/>
      <c r="BZO236" s="627"/>
      <c r="BZP236" s="627"/>
      <c r="BZQ236" s="627"/>
      <c r="BZR236" s="627"/>
      <c r="BZS236" s="627"/>
      <c r="BZT236" s="627"/>
      <c r="BZU236" s="627"/>
      <c r="BZV236" s="627"/>
      <c r="BZW236" s="627"/>
      <c r="BZX236" s="627"/>
      <c r="BZY236" s="627"/>
      <c r="BZZ236" s="627"/>
      <c r="CAA236" s="627"/>
      <c r="CAB236" s="627"/>
      <c r="CAC236" s="627"/>
      <c r="CAD236" s="627"/>
      <c r="CAE236" s="627"/>
      <c r="CAF236" s="627"/>
      <c r="CAG236" s="627"/>
      <c r="CAH236" s="627"/>
      <c r="CAI236" s="627"/>
      <c r="CAJ236" s="627"/>
      <c r="CAK236" s="627"/>
      <c r="CAL236" s="627"/>
      <c r="CAM236" s="627"/>
      <c r="CAN236" s="627"/>
      <c r="CAO236" s="627"/>
      <c r="CAP236" s="627"/>
      <c r="CAQ236" s="627"/>
      <c r="CAR236" s="627"/>
      <c r="CAS236" s="627"/>
      <c r="CAT236" s="627"/>
      <c r="CAU236" s="627"/>
      <c r="CAV236" s="627"/>
      <c r="CAW236" s="627"/>
      <c r="CAX236" s="627"/>
      <c r="CAY236" s="627"/>
      <c r="CAZ236" s="627"/>
      <c r="CBA236" s="627"/>
      <c r="CBB236" s="627"/>
      <c r="CBC236" s="627"/>
      <c r="CBD236" s="627"/>
      <c r="CBE236" s="627"/>
      <c r="CBF236" s="627"/>
      <c r="CBG236" s="627"/>
      <c r="CBH236" s="627"/>
      <c r="CBI236" s="627"/>
      <c r="CBJ236" s="627"/>
      <c r="CBK236" s="627"/>
      <c r="CBL236" s="627"/>
      <c r="CBM236" s="627"/>
      <c r="CBN236" s="627"/>
      <c r="CBO236" s="627"/>
      <c r="CBP236" s="627"/>
      <c r="CBQ236" s="627"/>
      <c r="CBR236" s="627"/>
      <c r="CBS236" s="627"/>
      <c r="CBT236" s="627"/>
      <c r="CBU236" s="627"/>
      <c r="CBV236" s="627"/>
      <c r="CBW236" s="627"/>
      <c r="CBX236" s="627"/>
      <c r="CBY236" s="627"/>
      <c r="CBZ236" s="627"/>
      <c r="CCA236" s="627"/>
      <c r="CCB236" s="627"/>
      <c r="CCC236" s="627"/>
      <c r="CCD236" s="627"/>
      <c r="CCE236" s="627"/>
      <c r="CCF236" s="627"/>
      <c r="CCG236" s="627"/>
      <c r="CCH236" s="627"/>
      <c r="CCI236" s="627"/>
      <c r="CCJ236" s="627"/>
      <c r="CCK236" s="627"/>
      <c r="CCL236" s="627"/>
      <c r="CCM236" s="627"/>
      <c r="CCN236" s="627"/>
      <c r="CCO236" s="627"/>
      <c r="CCP236" s="627"/>
      <c r="CCQ236" s="627"/>
      <c r="CCR236" s="627"/>
      <c r="CCS236" s="627"/>
      <c r="CCT236" s="627"/>
      <c r="CCU236" s="627"/>
      <c r="CCV236" s="627"/>
      <c r="CCW236" s="627"/>
      <c r="CCX236" s="627"/>
      <c r="CCY236" s="627"/>
      <c r="CCZ236" s="627"/>
      <c r="CDA236" s="627"/>
      <c r="CDB236" s="627"/>
      <c r="CDC236" s="627"/>
      <c r="CDD236" s="627"/>
      <c r="CDE236" s="627"/>
      <c r="CDF236" s="627"/>
      <c r="CDG236" s="627"/>
      <c r="CDH236" s="627"/>
      <c r="CDI236" s="627"/>
      <c r="CDJ236" s="627"/>
      <c r="CDK236" s="627"/>
      <c r="CDL236" s="627"/>
      <c r="CDM236" s="627"/>
      <c r="CDN236" s="627"/>
      <c r="CDO236" s="627"/>
      <c r="CDP236" s="627"/>
      <c r="CDQ236" s="627"/>
      <c r="CDR236" s="627"/>
      <c r="CDS236" s="627"/>
      <c r="CDT236" s="627"/>
      <c r="CDU236" s="627"/>
      <c r="CDV236" s="627"/>
      <c r="CDW236" s="627"/>
      <c r="CDX236" s="627"/>
      <c r="CDY236" s="627"/>
      <c r="CDZ236" s="627"/>
      <c r="CEA236" s="627"/>
      <c r="CEB236" s="627"/>
      <c r="CEC236" s="627"/>
      <c r="CED236" s="627"/>
      <c r="CEE236" s="627"/>
      <c r="CEF236" s="627"/>
      <c r="CEG236" s="627"/>
      <c r="CEH236" s="627"/>
      <c r="CEI236" s="627"/>
      <c r="CEJ236" s="627"/>
      <c r="CEK236" s="627"/>
      <c r="CEL236" s="627"/>
      <c r="CEM236" s="627"/>
      <c r="CEN236" s="627"/>
      <c r="CEO236" s="627"/>
      <c r="CEP236" s="627"/>
      <c r="CEQ236" s="627"/>
      <c r="CER236" s="627"/>
      <c r="CES236" s="627"/>
      <c r="CET236" s="627"/>
      <c r="CEU236" s="627"/>
      <c r="CEV236" s="627"/>
      <c r="CEW236" s="627"/>
      <c r="CEX236" s="627"/>
      <c r="CEY236" s="627"/>
      <c r="CEZ236" s="627"/>
      <c r="CFA236" s="627"/>
      <c r="CFB236" s="627"/>
      <c r="CFC236" s="627"/>
      <c r="CFD236" s="627"/>
      <c r="CFE236" s="627"/>
      <c r="CFF236" s="627"/>
      <c r="CFG236" s="627"/>
      <c r="CFH236" s="627"/>
      <c r="CFI236" s="627"/>
      <c r="CFJ236" s="627"/>
      <c r="CFK236" s="627"/>
      <c r="CFL236" s="627"/>
      <c r="CFM236" s="627"/>
      <c r="CFN236" s="627"/>
      <c r="CFO236" s="627"/>
      <c r="CFP236" s="627"/>
      <c r="CFQ236" s="627"/>
      <c r="CFR236" s="627"/>
      <c r="CFS236" s="627"/>
      <c r="CFT236" s="627"/>
      <c r="CFU236" s="627"/>
      <c r="CFV236" s="627"/>
      <c r="CFW236" s="627"/>
      <c r="CFX236" s="627"/>
      <c r="CFY236" s="627"/>
      <c r="CFZ236" s="627"/>
      <c r="CGA236" s="627"/>
      <c r="CGB236" s="627"/>
      <c r="CGC236" s="627"/>
      <c r="CGD236" s="627"/>
      <c r="CGE236" s="627"/>
      <c r="CGF236" s="627"/>
      <c r="CGG236" s="627"/>
      <c r="CGH236" s="627"/>
      <c r="CGI236" s="627"/>
      <c r="CGJ236" s="627"/>
      <c r="CGK236" s="627"/>
      <c r="CGL236" s="627"/>
      <c r="CGM236" s="627"/>
      <c r="CGN236" s="627"/>
      <c r="CGO236" s="627"/>
      <c r="CGP236" s="627"/>
      <c r="CGQ236" s="627"/>
      <c r="CGR236" s="627"/>
      <c r="CGS236" s="627"/>
      <c r="CGT236" s="627"/>
      <c r="CGU236" s="627"/>
      <c r="CGV236" s="627"/>
      <c r="CGW236" s="627"/>
      <c r="CGX236" s="627"/>
      <c r="CGY236" s="627"/>
      <c r="CGZ236" s="627"/>
      <c r="CHA236" s="627"/>
      <c r="CHB236" s="627"/>
      <c r="CHC236" s="627"/>
      <c r="CHD236" s="627"/>
      <c r="CHE236" s="627"/>
      <c r="CHF236" s="627"/>
      <c r="CHG236" s="627"/>
      <c r="CHH236" s="627"/>
      <c r="CHI236" s="627"/>
      <c r="CHJ236" s="627"/>
      <c r="CHK236" s="627"/>
      <c r="CHL236" s="627"/>
      <c r="CHM236" s="627"/>
      <c r="CHN236" s="627"/>
      <c r="CHO236" s="627"/>
      <c r="CHP236" s="627"/>
      <c r="CHQ236" s="627"/>
      <c r="CHR236" s="627"/>
      <c r="CHS236" s="627"/>
      <c r="CHT236" s="627"/>
      <c r="CHU236" s="627"/>
      <c r="CHV236" s="627"/>
      <c r="CHW236" s="627"/>
      <c r="CHX236" s="627"/>
      <c r="CHY236" s="627"/>
      <c r="CHZ236" s="627"/>
      <c r="CIA236" s="627"/>
      <c r="CIB236" s="627"/>
      <c r="CIC236" s="627"/>
      <c r="CID236" s="627"/>
      <c r="CIE236" s="627"/>
      <c r="CIF236" s="627"/>
      <c r="CIG236" s="627"/>
      <c r="CIH236" s="627"/>
      <c r="CII236" s="627"/>
      <c r="CIJ236" s="627"/>
      <c r="CIK236" s="627"/>
      <c r="CIL236" s="627"/>
      <c r="CIM236" s="627"/>
      <c r="CIN236" s="627"/>
      <c r="CIO236" s="627"/>
      <c r="CIP236" s="627"/>
      <c r="CIQ236" s="627"/>
      <c r="CIR236" s="627"/>
      <c r="CIS236" s="627"/>
      <c r="CIT236" s="627"/>
      <c r="CIU236" s="627"/>
      <c r="CIV236" s="627"/>
      <c r="CIW236" s="627"/>
      <c r="CIX236" s="627"/>
      <c r="CIY236" s="627"/>
      <c r="CIZ236" s="627"/>
      <c r="CJA236" s="627"/>
      <c r="CJB236" s="627"/>
      <c r="CJC236" s="627"/>
      <c r="CJD236" s="627"/>
      <c r="CJE236" s="627"/>
      <c r="CJF236" s="627"/>
      <c r="CJG236" s="627"/>
      <c r="CJH236" s="627"/>
      <c r="CJI236" s="627"/>
      <c r="CJJ236" s="627"/>
      <c r="CJK236" s="627"/>
      <c r="CJL236" s="627"/>
      <c r="CJM236" s="627"/>
      <c r="CJN236" s="627"/>
      <c r="CJO236" s="627"/>
      <c r="CJP236" s="627"/>
      <c r="CJQ236" s="627"/>
      <c r="CJR236" s="627"/>
      <c r="CJS236" s="627"/>
      <c r="CJT236" s="627"/>
      <c r="CJU236" s="627"/>
      <c r="CJV236" s="627"/>
      <c r="CJW236" s="627"/>
      <c r="CJX236" s="627"/>
      <c r="CJY236" s="627"/>
      <c r="CJZ236" s="627"/>
      <c r="CKA236" s="627"/>
      <c r="CKB236" s="627"/>
      <c r="CKC236" s="627"/>
      <c r="CKD236" s="627"/>
      <c r="CKE236" s="627"/>
      <c r="CKF236" s="627"/>
      <c r="CKG236" s="627"/>
      <c r="CKH236" s="627"/>
      <c r="CKI236" s="627"/>
      <c r="CKJ236" s="627"/>
      <c r="CKK236" s="627"/>
      <c r="CKL236" s="627"/>
      <c r="CKM236" s="627"/>
      <c r="CKN236" s="627"/>
      <c r="CKO236" s="627"/>
      <c r="CKP236" s="627"/>
      <c r="CKQ236" s="627"/>
      <c r="CKR236" s="627"/>
      <c r="CKS236" s="627"/>
      <c r="CKT236" s="627"/>
      <c r="CKU236" s="627"/>
      <c r="CKV236" s="627"/>
      <c r="CKW236" s="627"/>
      <c r="CKX236" s="627"/>
      <c r="CKY236" s="627"/>
      <c r="CKZ236" s="627"/>
      <c r="CLA236" s="627"/>
      <c r="CLB236" s="627"/>
      <c r="CLC236" s="627"/>
      <c r="CLD236" s="627"/>
      <c r="CLE236" s="627"/>
      <c r="CLF236" s="627"/>
      <c r="CLG236" s="627"/>
      <c r="CLH236" s="627"/>
      <c r="CLI236" s="627"/>
      <c r="CLJ236" s="627"/>
      <c r="CLK236" s="627"/>
      <c r="CLL236" s="627"/>
      <c r="CLM236" s="627"/>
      <c r="CLN236" s="627"/>
      <c r="CLO236" s="627"/>
      <c r="CLP236" s="627"/>
      <c r="CLQ236" s="627"/>
      <c r="CLR236" s="627"/>
      <c r="CLS236" s="627"/>
      <c r="CLT236" s="627"/>
      <c r="CLU236" s="627"/>
      <c r="CLV236" s="627"/>
      <c r="CLW236" s="627"/>
      <c r="CLX236" s="627"/>
      <c r="CLY236" s="627"/>
      <c r="CLZ236" s="627"/>
      <c r="CMA236" s="627"/>
      <c r="CMB236" s="627"/>
      <c r="CMC236" s="627"/>
      <c r="CMD236" s="627"/>
      <c r="CME236" s="627"/>
      <c r="CMF236" s="627"/>
      <c r="CMG236" s="627"/>
      <c r="CMH236" s="627"/>
      <c r="CMI236" s="627"/>
      <c r="CMJ236" s="627"/>
      <c r="CMK236" s="627"/>
      <c r="CML236" s="627"/>
      <c r="CMM236" s="627"/>
      <c r="CMN236" s="627"/>
      <c r="CMO236" s="627"/>
      <c r="CMP236" s="627"/>
      <c r="CMQ236" s="627"/>
      <c r="CMR236" s="627"/>
      <c r="CMS236" s="627"/>
      <c r="CMT236" s="627"/>
      <c r="CMU236" s="627"/>
      <c r="CMV236" s="627"/>
      <c r="CMW236" s="627"/>
      <c r="CMX236" s="627"/>
      <c r="CMY236" s="627"/>
      <c r="CMZ236" s="627"/>
      <c r="CNA236" s="627"/>
      <c r="CNB236" s="627"/>
      <c r="CNC236" s="627"/>
      <c r="CND236" s="627"/>
      <c r="CNE236" s="627"/>
      <c r="CNF236" s="627"/>
      <c r="CNG236" s="627"/>
      <c r="CNH236" s="627"/>
      <c r="CNI236" s="627"/>
      <c r="CNJ236" s="627"/>
      <c r="CNK236" s="627"/>
      <c r="CNL236" s="627"/>
      <c r="CNM236" s="627"/>
      <c r="CNN236" s="627"/>
      <c r="CNO236" s="627"/>
      <c r="CNP236" s="627"/>
      <c r="CNQ236" s="627"/>
      <c r="CNR236" s="627"/>
      <c r="CNS236" s="627"/>
      <c r="CNT236" s="627"/>
      <c r="CNU236" s="627"/>
      <c r="CNV236" s="627"/>
      <c r="CNW236" s="627"/>
      <c r="CNX236" s="627"/>
      <c r="CNY236" s="627"/>
      <c r="CNZ236" s="627"/>
      <c r="COA236" s="627"/>
      <c r="COB236" s="627"/>
      <c r="COC236" s="627"/>
      <c r="COD236" s="627"/>
      <c r="COE236" s="627"/>
      <c r="COF236" s="627"/>
      <c r="COG236" s="627"/>
      <c r="COH236" s="627"/>
      <c r="COI236" s="627"/>
      <c r="COJ236" s="627"/>
      <c r="COK236" s="627"/>
      <c r="COL236" s="627"/>
      <c r="COM236" s="627"/>
      <c r="CON236" s="627"/>
      <c r="COO236" s="627"/>
      <c r="COP236" s="627"/>
      <c r="COQ236" s="627"/>
      <c r="COR236" s="627"/>
      <c r="COS236" s="627"/>
      <c r="COT236" s="627"/>
      <c r="COU236" s="627"/>
      <c r="COV236" s="627"/>
      <c r="COW236" s="627"/>
      <c r="COX236" s="627"/>
      <c r="COY236" s="627"/>
      <c r="COZ236" s="627"/>
      <c r="CPA236" s="627"/>
      <c r="CPB236" s="627"/>
      <c r="CPC236" s="627"/>
      <c r="CPD236" s="627"/>
      <c r="CPE236" s="627"/>
      <c r="CPF236" s="627"/>
      <c r="CPG236" s="627"/>
      <c r="CPH236" s="627"/>
      <c r="CPI236" s="627"/>
      <c r="CPJ236" s="627"/>
      <c r="CPK236" s="627"/>
      <c r="CPL236" s="627"/>
      <c r="CPM236" s="627"/>
      <c r="CPN236" s="627"/>
      <c r="CPO236" s="627"/>
      <c r="CPP236" s="627"/>
      <c r="CPQ236" s="627"/>
      <c r="CPR236" s="627"/>
      <c r="CPS236" s="627"/>
      <c r="CPT236" s="627"/>
      <c r="CPU236" s="627"/>
      <c r="CPV236" s="627"/>
      <c r="CPW236" s="627"/>
      <c r="CPX236" s="627"/>
      <c r="CPY236" s="627"/>
      <c r="CPZ236" s="627"/>
      <c r="CQA236" s="627"/>
      <c r="CQB236" s="627"/>
      <c r="CQC236" s="627"/>
      <c r="CQD236" s="627"/>
      <c r="CQE236" s="627"/>
      <c r="CQF236" s="627"/>
      <c r="CQG236" s="627"/>
      <c r="CQH236" s="627"/>
      <c r="CQI236" s="627"/>
      <c r="CQJ236" s="627"/>
      <c r="CQK236" s="627"/>
      <c r="CQL236" s="627"/>
      <c r="CQM236" s="627"/>
      <c r="CQN236" s="627"/>
      <c r="CQO236" s="627"/>
      <c r="CQP236" s="627"/>
      <c r="CQQ236" s="627"/>
      <c r="CQR236" s="627"/>
      <c r="CQS236" s="627"/>
      <c r="CQT236" s="627"/>
      <c r="CQU236" s="627"/>
      <c r="CQV236" s="627"/>
      <c r="CQW236" s="627"/>
      <c r="CQX236" s="627"/>
      <c r="CQY236" s="627"/>
      <c r="CQZ236" s="627"/>
      <c r="CRA236" s="627"/>
      <c r="CRB236" s="627"/>
      <c r="CRC236" s="627"/>
      <c r="CRD236" s="627"/>
      <c r="CRE236" s="627"/>
      <c r="CRF236" s="627"/>
      <c r="CRG236" s="627"/>
      <c r="CRH236" s="627"/>
      <c r="CRI236" s="627"/>
      <c r="CRJ236" s="627"/>
      <c r="CRK236" s="627"/>
      <c r="CRL236" s="627"/>
      <c r="CRM236" s="627"/>
      <c r="CRN236" s="627"/>
      <c r="CRO236" s="627"/>
      <c r="CRP236" s="627"/>
      <c r="CRQ236" s="627"/>
      <c r="CRR236" s="627"/>
      <c r="CRS236" s="627"/>
      <c r="CRT236" s="627"/>
      <c r="CRU236" s="627"/>
      <c r="CRV236" s="627"/>
      <c r="CRW236" s="627"/>
      <c r="CRX236" s="627"/>
      <c r="CRY236" s="627"/>
      <c r="CRZ236" s="627"/>
      <c r="CSA236" s="627"/>
      <c r="CSB236" s="627"/>
      <c r="CSC236" s="627"/>
      <c r="CSD236" s="627"/>
      <c r="CSE236" s="627"/>
      <c r="CSF236" s="627"/>
      <c r="CSG236" s="627"/>
      <c r="CSH236" s="627"/>
      <c r="CSI236" s="627"/>
      <c r="CSJ236" s="627"/>
      <c r="CSK236" s="627"/>
      <c r="CSL236" s="627"/>
      <c r="CSM236" s="627"/>
      <c r="CSN236" s="627"/>
      <c r="CSO236" s="627"/>
      <c r="CSP236" s="627"/>
      <c r="CSQ236" s="627"/>
      <c r="CSR236" s="627"/>
      <c r="CSS236" s="627"/>
      <c r="CST236" s="627"/>
      <c r="CSU236" s="627"/>
      <c r="CSV236" s="627"/>
      <c r="CSW236" s="627"/>
      <c r="CSX236" s="627"/>
      <c r="CSY236" s="627"/>
      <c r="CSZ236" s="627"/>
      <c r="CTA236" s="627"/>
      <c r="CTB236" s="627"/>
      <c r="CTC236" s="627"/>
      <c r="CTD236" s="627"/>
      <c r="CTE236" s="627"/>
      <c r="CTF236" s="627"/>
      <c r="CTG236" s="627"/>
      <c r="CTH236" s="627"/>
      <c r="CTI236" s="627"/>
      <c r="CTJ236" s="627"/>
      <c r="CTK236" s="627"/>
      <c r="CTL236" s="627"/>
      <c r="CTM236" s="627"/>
      <c r="CTN236" s="627"/>
      <c r="CTO236" s="627"/>
      <c r="CTP236" s="627"/>
      <c r="CTQ236" s="627"/>
      <c r="CTR236" s="627"/>
      <c r="CTS236" s="627"/>
      <c r="CTT236" s="627"/>
      <c r="CTU236" s="627"/>
      <c r="CTV236" s="627"/>
      <c r="CTW236" s="627"/>
      <c r="CTX236" s="627"/>
      <c r="CTY236" s="627"/>
      <c r="CTZ236" s="627"/>
      <c r="CUA236" s="627"/>
      <c r="CUB236" s="627"/>
      <c r="CUC236" s="627"/>
      <c r="CUD236" s="627"/>
      <c r="CUE236" s="627"/>
      <c r="CUF236" s="627"/>
      <c r="CUG236" s="627"/>
      <c r="CUH236" s="627"/>
      <c r="CUI236" s="627"/>
      <c r="CUJ236" s="627"/>
      <c r="CUK236" s="627"/>
      <c r="CUL236" s="627"/>
      <c r="CUM236" s="627"/>
      <c r="CUN236" s="627"/>
      <c r="CUO236" s="627"/>
      <c r="CUP236" s="627"/>
      <c r="CUQ236" s="627"/>
      <c r="CUR236" s="627"/>
      <c r="CUS236" s="627"/>
      <c r="CUT236" s="627"/>
      <c r="CUU236" s="627"/>
      <c r="CUV236" s="627"/>
      <c r="CUW236" s="627"/>
      <c r="CUX236" s="627"/>
      <c r="CUY236" s="627"/>
      <c r="CUZ236" s="627"/>
      <c r="CVA236" s="627"/>
      <c r="CVB236" s="627"/>
      <c r="CVC236" s="627"/>
      <c r="CVD236" s="627"/>
      <c r="CVE236" s="627"/>
      <c r="CVF236" s="627"/>
      <c r="CVG236" s="627"/>
      <c r="CVH236" s="627"/>
      <c r="CVI236" s="627"/>
      <c r="CVJ236" s="627"/>
      <c r="CVK236" s="627"/>
      <c r="CVL236" s="627"/>
      <c r="CVM236" s="627"/>
      <c r="CVN236" s="627"/>
      <c r="CVO236" s="627"/>
      <c r="CVP236" s="627"/>
      <c r="CVQ236" s="627"/>
      <c r="CVR236" s="627"/>
      <c r="CVS236" s="627"/>
      <c r="CVT236" s="627"/>
      <c r="CVU236" s="627"/>
      <c r="CVV236" s="627"/>
      <c r="CVW236" s="627"/>
      <c r="CVX236" s="627"/>
      <c r="CVY236" s="627"/>
      <c r="CVZ236" s="627"/>
      <c r="CWA236" s="627"/>
      <c r="CWB236" s="627"/>
      <c r="CWC236" s="627"/>
      <c r="CWD236" s="627"/>
      <c r="CWE236" s="627"/>
      <c r="CWF236" s="627"/>
      <c r="CWG236" s="627"/>
      <c r="CWH236" s="627"/>
      <c r="CWI236" s="627"/>
      <c r="CWJ236" s="627"/>
      <c r="CWK236" s="627"/>
      <c r="CWL236" s="627"/>
      <c r="CWM236" s="627"/>
      <c r="CWN236" s="627"/>
      <c r="CWO236" s="627"/>
      <c r="CWP236" s="627"/>
      <c r="CWQ236" s="627"/>
      <c r="CWR236" s="627"/>
      <c r="CWS236" s="627"/>
      <c r="CWT236" s="627"/>
      <c r="CWU236" s="627"/>
      <c r="CWV236" s="627"/>
      <c r="CWW236" s="627"/>
      <c r="CWX236" s="627"/>
      <c r="CWY236" s="627"/>
      <c r="CWZ236" s="627"/>
      <c r="CXA236" s="627"/>
      <c r="CXB236" s="627"/>
      <c r="CXC236" s="627"/>
      <c r="CXD236" s="627"/>
      <c r="CXE236" s="627"/>
      <c r="CXF236" s="627"/>
      <c r="CXG236" s="627"/>
      <c r="CXH236" s="627"/>
      <c r="CXI236" s="627"/>
      <c r="CXJ236" s="627"/>
      <c r="CXK236" s="627"/>
      <c r="CXL236" s="627"/>
      <c r="CXM236" s="627"/>
      <c r="CXN236" s="627"/>
      <c r="CXO236" s="627"/>
      <c r="CXP236" s="627"/>
      <c r="CXQ236" s="627"/>
      <c r="CXR236" s="627"/>
      <c r="CXS236" s="627"/>
      <c r="CXT236" s="627"/>
      <c r="CXU236" s="627"/>
      <c r="CXV236" s="627"/>
      <c r="CXW236" s="627"/>
      <c r="CXX236" s="627"/>
      <c r="CXY236" s="627"/>
      <c r="CXZ236" s="627"/>
      <c r="CYA236" s="627"/>
      <c r="CYB236" s="627"/>
      <c r="CYC236" s="627"/>
      <c r="CYD236" s="627"/>
      <c r="CYE236" s="627"/>
      <c r="CYF236" s="627"/>
      <c r="CYG236" s="627"/>
      <c r="CYH236" s="627"/>
      <c r="CYI236" s="627"/>
      <c r="CYJ236" s="627"/>
      <c r="CYK236" s="627"/>
      <c r="CYL236" s="627"/>
      <c r="CYM236" s="627"/>
      <c r="CYN236" s="627"/>
      <c r="CYO236" s="627"/>
      <c r="CYP236" s="627"/>
      <c r="CYQ236" s="627"/>
      <c r="CYR236" s="627"/>
      <c r="CYS236" s="627"/>
      <c r="CYT236" s="627"/>
      <c r="CYU236" s="627"/>
      <c r="CYV236" s="627"/>
      <c r="CYW236" s="627"/>
      <c r="CYX236" s="627"/>
      <c r="CYY236" s="627"/>
      <c r="CYZ236" s="627"/>
      <c r="CZA236" s="627"/>
      <c r="CZB236" s="627"/>
      <c r="CZC236" s="627"/>
      <c r="CZD236" s="627"/>
      <c r="CZE236" s="627"/>
      <c r="CZF236" s="627"/>
      <c r="CZG236" s="627"/>
      <c r="CZH236" s="627"/>
      <c r="CZI236" s="627"/>
      <c r="CZJ236" s="627"/>
      <c r="CZK236" s="627"/>
      <c r="CZL236" s="627"/>
      <c r="CZM236" s="627"/>
      <c r="CZN236" s="627"/>
      <c r="CZO236" s="627"/>
      <c r="CZP236" s="627"/>
      <c r="CZQ236" s="627"/>
      <c r="CZR236" s="627"/>
      <c r="CZS236" s="627"/>
      <c r="CZT236" s="627"/>
      <c r="CZU236" s="627"/>
      <c r="CZV236" s="627"/>
      <c r="CZW236" s="627"/>
      <c r="CZX236" s="627"/>
      <c r="CZY236" s="627"/>
      <c r="CZZ236" s="627"/>
      <c r="DAA236" s="627"/>
      <c r="DAB236" s="627"/>
      <c r="DAC236" s="627"/>
      <c r="DAD236" s="627"/>
      <c r="DAE236" s="627"/>
      <c r="DAF236" s="627"/>
      <c r="DAG236" s="627"/>
      <c r="DAH236" s="627"/>
      <c r="DAI236" s="627"/>
      <c r="DAJ236" s="627"/>
      <c r="DAK236" s="627"/>
      <c r="DAL236" s="627"/>
      <c r="DAM236" s="627"/>
      <c r="DAN236" s="627"/>
      <c r="DAO236" s="627"/>
      <c r="DAP236" s="627"/>
      <c r="DAQ236" s="627"/>
      <c r="DAR236" s="627"/>
      <c r="DAS236" s="627"/>
      <c r="DAT236" s="627"/>
      <c r="DAU236" s="627"/>
      <c r="DAV236" s="627"/>
      <c r="DAW236" s="627"/>
      <c r="DAX236" s="627"/>
      <c r="DAY236" s="627"/>
      <c r="DAZ236" s="627"/>
      <c r="DBA236" s="627"/>
      <c r="DBB236" s="627"/>
      <c r="DBC236" s="627"/>
      <c r="DBD236" s="627"/>
      <c r="DBE236" s="627"/>
      <c r="DBF236" s="627"/>
      <c r="DBG236" s="627"/>
      <c r="DBH236" s="627"/>
      <c r="DBI236" s="627"/>
      <c r="DBJ236" s="627"/>
      <c r="DBK236" s="627"/>
      <c r="DBL236" s="627"/>
      <c r="DBM236" s="627"/>
      <c r="DBN236" s="627"/>
      <c r="DBO236" s="627"/>
      <c r="DBP236" s="627"/>
      <c r="DBQ236" s="627"/>
      <c r="DBR236" s="627"/>
      <c r="DBS236" s="627"/>
      <c r="DBT236" s="627"/>
      <c r="DBU236" s="627"/>
      <c r="DBV236" s="627"/>
      <c r="DBW236" s="627"/>
      <c r="DBX236" s="627"/>
      <c r="DBY236" s="627"/>
      <c r="DBZ236" s="627"/>
      <c r="DCA236" s="627"/>
      <c r="DCB236" s="627"/>
      <c r="DCC236" s="627"/>
      <c r="DCD236" s="627"/>
      <c r="DCE236" s="627"/>
      <c r="DCF236" s="627"/>
      <c r="DCG236" s="627"/>
      <c r="DCH236" s="627"/>
      <c r="DCI236" s="627"/>
      <c r="DCJ236" s="627"/>
      <c r="DCK236" s="627"/>
      <c r="DCL236" s="627"/>
      <c r="DCM236" s="627"/>
      <c r="DCN236" s="627"/>
      <c r="DCO236" s="627"/>
      <c r="DCP236" s="627"/>
      <c r="DCQ236" s="627"/>
      <c r="DCR236" s="627"/>
      <c r="DCS236" s="627"/>
      <c r="DCT236" s="627"/>
      <c r="DCU236" s="627"/>
      <c r="DCV236" s="627"/>
      <c r="DCW236" s="627"/>
      <c r="DCX236" s="627"/>
      <c r="DCY236" s="627"/>
      <c r="DCZ236" s="627"/>
      <c r="DDA236" s="627"/>
      <c r="DDB236" s="627"/>
      <c r="DDC236" s="627"/>
      <c r="DDD236" s="627"/>
      <c r="DDE236" s="627"/>
      <c r="DDF236" s="627"/>
      <c r="DDG236" s="627"/>
      <c r="DDH236" s="627"/>
      <c r="DDI236" s="627"/>
      <c r="DDJ236" s="627"/>
      <c r="DDK236" s="627"/>
      <c r="DDL236" s="627"/>
      <c r="DDM236" s="627"/>
      <c r="DDN236" s="627"/>
      <c r="DDO236" s="627"/>
      <c r="DDP236" s="627"/>
      <c r="DDQ236" s="627"/>
      <c r="DDR236" s="627"/>
      <c r="DDS236" s="627"/>
      <c r="DDT236" s="627"/>
      <c r="DDU236" s="627"/>
      <c r="DDV236" s="627"/>
      <c r="DDW236" s="627"/>
      <c r="DDX236" s="627"/>
      <c r="DDY236" s="627"/>
      <c r="DDZ236" s="627"/>
      <c r="DEA236" s="627"/>
      <c r="DEB236" s="627"/>
      <c r="DEC236" s="627"/>
      <c r="DED236" s="627"/>
      <c r="DEE236" s="627"/>
      <c r="DEF236" s="627"/>
      <c r="DEG236" s="627"/>
      <c r="DEH236" s="627"/>
      <c r="DEI236" s="627"/>
      <c r="DEJ236" s="627"/>
      <c r="DEK236" s="627"/>
      <c r="DEL236" s="627"/>
      <c r="DEM236" s="627"/>
      <c r="DEN236" s="627"/>
      <c r="DEO236" s="627"/>
      <c r="DEP236" s="627"/>
      <c r="DEQ236" s="627"/>
      <c r="DER236" s="627"/>
      <c r="DES236" s="627"/>
      <c r="DET236" s="627"/>
      <c r="DEU236" s="627"/>
      <c r="DEV236" s="627"/>
      <c r="DEW236" s="627"/>
      <c r="DEX236" s="627"/>
      <c r="DEY236" s="627"/>
      <c r="DEZ236" s="627"/>
      <c r="DFA236" s="627"/>
      <c r="DFB236" s="627"/>
      <c r="DFC236" s="627"/>
      <c r="DFD236" s="627"/>
      <c r="DFE236" s="627"/>
      <c r="DFF236" s="627"/>
      <c r="DFG236" s="627"/>
      <c r="DFH236" s="627"/>
      <c r="DFI236" s="627"/>
      <c r="DFJ236" s="627"/>
      <c r="DFK236" s="627"/>
      <c r="DFL236" s="627"/>
      <c r="DFM236" s="627"/>
      <c r="DFN236" s="627"/>
      <c r="DFO236" s="627"/>
      <c r="DFP236" s="627"/>
      <c r="DFQ236" s="627"/>
      <c r="DFR236" s="627"/>
      <c r="DFS236" s="627"/>
      <c r="DFT236" s="627"/>
      <c r="DFU236" s="627"/>
      <c r="DFV236" s="627"/>
      <c r="DFW236" s="627"/>
      <c r="DFX236" s="627"/>
      <c r="DFY236" s="627"/>
      <c r="DFZ236" s="627"/>
      <c r="DGA236" s="627"/>
      <c r="DGB236" s="627"/>
      <c r="DGC236" s="627"/>
      <c r="DGD236" s="627"/>
      <c r="DGE236" s="627"/>
      <c r="DGF236" s="627"/>
      <c r="DGG236" s="627"/>
      <c r="DGH236" s="627"/>
      <c r="DGI236" s="627"/>
      <c r="DGJ236" s="627"/>
      <c r="DGK236" s="627"/>
      <c r="DGL236" s="627"/>
      <c r="DGM236" s="627"/>
      <c r="DGN236" s="627"/>
      <c r="DGO236" s="627"/>
      <c r="DGP236" s="627"/>
      <c r="DGQ236" s="627"/>
      <c r="DGR236" s="627"/>
      <c r="DGS236" s="627"/>
      <c r="DGT236" s="627"/>
      <c r="DGU236" s="627"/>
      <c r="DGV236" s="627"/>
      <c r="DGW236" s="627"/>
      <c r="DGX236" s="627"/>
      <c r="DGY236" s="627"/>
      <c r="DGZ236" s="627"/>
      <c r="DHA236" s="627"/>
      <c r="DHB236" s="627"/>
      <c r="DHC236" s="627"/>
      <c r="DHD236" s="627"/>
      <c r="DHE236" s="627"/>
      <c r="DHF236" s="627"/>
      <c r="DHG236" s="627"/>
      <c r="DHH236" s="627"/>
      <c r="DHI236" s="627"/>
      <c r="DHJ236" s="627"/>
      <c r="DHK236" s="627"/>
      <c r="DHL236" s="627"/>
      <c r="DHM236" s="627"/>
      <c r="DHN236" s="627"/>
      <c r="DHO236" s="627"/>
      <c r="DHP236" s="627"/>
      <c r="DHQ236" s="627"/>
      <c r="DHR236" s="627"/>
      <c r="DHS236" s="627"/>
      <c r="DHT236" s="627"/>
      <c r="DHU236" s="627"/>
      <c r="DHV236" s="627"/>
      <c r="DHW236" s="627"/>
      <c r="DHX236" s="627"/>
      <c r="DHY236" s="627"/>
      <c r="DHZ236" s="627"/>
      <c r="DIA236" s="627"/>
      <c r="DIB236" s="627"/>
      <c r="DIC236" s="627"/>
      <c r="DID236" s="627"/>
      <c r="DIE236" s="627"/>
      <c r="DIF236" s="627"/>
      <c r="DIG236" s="627"/>
      <c r="DIH236" s="627"/>
      <c r="DII236" s="627"/>
      <c r="DIJ236" s="627"/>
      <c r="DIK236" s="627"/>
      <c r="DIL236" s="627"/>
      <c r="DIM236" s="627"/>
      <c r="DIN236" s="627"/>
      <c r="DIO236" s="627"/>
      <c r="DIP236" s="627"/>
      <c r="DIQ236" s="627"/>
      <c r="DIR236" s="627"/>
      <c r="DIS236" s="627"/>
      <c r="DIT236" s="627"/>
      <c r="DIU236" s="627"/>
      <c r="DIV236" s="627"/>
      <c r="DIW236" s="627"/>
      <c r="DIX236" s="627"/>
      <c r="DIY236" s="627"/>
      <c r="DIZ236" s="627"/>
      <c r="DJA236" s="627"/>
      <c r="DJB236" s="627"/>
      <c r="DJC236" s="627"/>
      <c r="DJD236" s="627"/>
      <c r="DJE236" s="627"/>
      <c r="DJF236" s="627"/>
      <c r="DJG236" s="627"/>
      <c r="DJH236" s="627"/>
      <c r="DJI236" s="627"/>
      <c r="DJJ236" s="627"/>
      <c r="DJK236" s="627"/>
      <c r="DJL236" s="627"/>
      <c r="DJM236" s="627"/>
      <c r="DJN236" s="627"/>
      <c r="DJO236" s="627"/>
      <c r="DJP236" s="627"/>
      <c r="DJQ236" s="627"/>
      <c r="DJR236" s="627"/>
      <c r="DJS236" s="627"/>
      <c r="DJT236" s="627"/>
      <c r="DJU236" s="627"/>
      <c r="DJV236" s="627"/>
      <c r="DJW236" s="627"/>
      <c r="DJX236" s="627"/>
      <c r="DJY236" s="627"/>
      <c r="DJZ236" s="627"/>
      <c r="DKA236" s="627"/>
      <c r="DKB236" s="627"/>
      <c r="DKC236" s="627"/>
      <c r="DKD236" s="627"/>
      <c r="DKE236" s="627"/>
      <c r="DKF236" s="627"/>
      <c r="DKG236" s="627"/>
      <c r="DKH236" s="627"/>
      <c r="DKI236" s="627"/>
      <c r="DKJ236" s="627"/>
      <c r="DKK236" s="627"/>
      <c r="DKL236" s="627"/>
      <c r="DKM236" s="627"/>
      <c r="DKN236" s="627"/>
      <c r="DKO236" s="627"/>
      <c r="DKP236" s="627"/>
      <c r="DKQ236" s="627"/>
      <c r="DKR236" s="627"/>
      <c r="DKS236" s="627"/>
      <c r="DKT236" s="627"/>
      <c r="DKU236" s="627"/>
      <c r="DKV236" s="627"/>
      <c r="DKW236" s="627"/>
      <c r="DKX236" s="627"/>
      <c r="DKY236" s="627"/>
      <c r="DKZ236" s="627"/>
      <c r="DLA236" s="627"/>
      <c r="DLB236" s="627"/>
      <c r="DLC236" s="627"/>
      <c r="DLD236" s="627"/>
      <c r="DLE236" s="627"/>
      <c r="DLF236" s="627"/>
      <c r="DLG236" s="627"/>
      <c r="DLH236" s="627"/>
      <c r="DLI236" s="627"/>
      <c r="DLJ236" s="627"/>
      <c r="DLK236" s="627"/>
      <c r="DLL236" s="627"/>
      <c r="DLM236" s="627"/>
      <c r="DLN236" s="627"/>
      <c r="DLO236" s="627"/>
      <c r="DLP236" s="627"/>
      <c r="DLQ236" s="627"/>
      <c r="DLR236" s="627"/>
      <c r="DLS236" s="627"/>
      <c r="DLT236" s="627"/>
      <c r="DLU236" s="627"/>
      <c r="DLV236" s="627"/>
      <c r="DLW236" s="627"/>
      <c r="DLX236" s="627"/>
      <c r="DLY236" s="627"/>
      <c r="DLZ236" s="627"/>
      <c r="DMA236" s="627"/>
      <c r="DMB236" s="627"/>
      <c r="DMC236" s="627"/>
      <c r="DMD236" s="627"/>
      <c r="DME236" s="627"/>
      <c r="DMF236" s="627"/>
      <c r="DMG236" s="627"/>
      <c r="DMH236" s="627"/>
      <c r="DMI236" s="627"/>
      <c r="DMJ236" s="627"/>
      <c r="DMK236" s="627"/>
      <c r="DML236" s="627"/>
      <c r="DMM236" s="627"/>
      <c r="DMN236" s="627"/>
      <c r="DMO236" s="627"/>
      <c r="DMP236" s="627"/>
      <c r="DMQ236" s="627"/>
      <c r="DMR236" s="627"/>
      <c r="DMS236" s="627"/>
      <c r="DMT236" s="627"/>
      <c r="DMU236" s="627"/>
      <c r="DMV236" s="627"/>
      <c r="DMW236" s="627"/>
      <c r="DMX236" s="627"/>
      <c r="DMY236" s="627"/>
      <c r="DMZ236" s="627"/>
      <c r="DNA236" s="627"/>
      <c r="DNB236" s="627"/>
      <c r="DNC236" s="627"/>
      <c r="DND236" s="627"/>
      <c r="DNE236" s="627"/>
      <c r="DNF236" s="627"/>
      <c r="DNG236" s="627"/>
      <c r="DNH236" s="627"/>
      <c r="DNI236" s="627"/>
      <c r="DNJ236" s="627"/>
      <c r="DNK236" s="627"/>
      <c r="DNL236" s="627"/>
      <c r="DNM236" s="627"/>
      <c r="DNN236" s="627"/>
      <c r="DNO236" s="627"/>
      <c r="DNP236" s="627"/>
      <c r="DNQ236" s="627"/>
      <c r="DNR236" s="627"/>
      <c r="DNS236" s="627"/>
      <c r="DNT236" s="627"/>
      <c r="DNU236" s="627"/>
      <c r="DNV236" s="627"/>
      <c r="DNW236" s="627"/>
      <c r="DNX236" s="627"/>
      <c r="DNY236" s="627"/>
      <c r="DNZ236" s="627"/>
      <c r="DOA236" s="627"/>
      <c r="DOB236" s="627"/>
      <c r="DOC236" s="627"/>
      <c r="DOD236" s="627"/>
      <c r="DOE236" s="627"/>
      <c r="DOF236" s="627"/>
      <c r="DOG236" s="627"/>
      <c r="DOH236" s="627"/>
      <c r="DOI236" s="627"/>
      <c r="DOJ236" s="627"/>
      <c r="DOK236" s="627"/>
      <c r="DOL236" s="627"/>
      <c r="DOM236" s="627"/>
      <c r="DON236" s="627"/>
      <c r="DOO236" s="627"/>
      <c r="DOP236" s="627"/>
      <c r="DOQ236" s="627"/>
      <c r="DOR236" s="627"/>
      <c r="DOS236" s="627"/>
      <c r="DOT236" s="627"/>
      <c r="DOU236" s="627"/>
      <c r="DOV236" s="627"/>
      <c r="DOW236" s="627"/>
      <c r="DOX236" s="627"/>
      <c r="DOY236" s="627"/>
      <c r="DOZ236" s="627"/>
      <c r="DPA236" s="627"/>
      <c r="DPB236" s="627"/>
      <c r="DPC236" s="627"/>
      <c r="DPD236" s="627"/>
      <c r="DPE236" s="627"/>
      <c r="DPF236" s="627"/>
      <c r="DPG236" s="627"/>
      <c r="DPH236" s="627"/>
      <c r="DPI236" s="627"/>
      <c r="DPJ236" s="627"/>
      <c r="DPK236" s="627"/>
      <c r="DPL236" s="627"/>
      <c r="DPM236" s="627"/>
      <c r="DPN236" s="627"/>
      <c r="DPO236" s="627"/>
      <c r="DPP236" s="627"/>
      <c r="DPQ236" s="627"/>
      <c r="DPR236" s="627"/>
      <c r="DPS236" s="627"/>
      <c r="DPT236" s="627"/>
      <c r="DPU236" s="627"/>
      <c r="DPV236" s="627"/>
      <c r="DPW236" s="627"/>
      <c r="DPX236" s="627"/>
      <c r="DPY236" s="627"/>
      <c r="DPZ236" s="627"/>
      <c r="DQA236" s="627"/>
      <c r="DQB236" s="627"/>
      <c r="DQC236" s="627"/>
      <c r="DQD236" s="627"/>
      <c r="DQE236" s="627"/>
      <c r="DQF236" s="627"/>
      <c r="DQG236" s="627"/>
      <c r="DQH236" s="627"/>
      <c r="DQI236" s="627"/>
      <c r="DQJ236" s="627"/>
      <c r="DQK236" s="627"/>
      <c r="DQL236" s="627"/>
      <c r="DQM236" s="627"/>
      <c r="DQN236" s="627"/>
      <c r="DQO236" s="627"/>
      <c r="DQP236" s="627"/>
      <c r="DQQ236" s="627"/>
      <c r="DQR236" s="627"/>
      <c r="DQS236" s="627"/>
      <c r="DQT236" s="627"/>
      <c r="DQU236" s="627"/>
      <c r="DQV236" s="627"/>
      <c r="DQW236" s="627"/>
      <c r="DQX236" s="627"/>
      <c r="DQY236" s="627"/>
      <c r="DQZ236" s="627"/>
      <c r="DRA236" s="627"/>
      <c r="DRB236" s="627"/>
      <c r="DRC236" s="627"/>
      <c r="DRD236" s="627"/>
      <c r="DRE236" s="627"/>
      <c r="DRF236" s="627"/>
      <c r="DRG236" s="627"/>
      <c r="DRH236" s="627"/>
      <c r="DRI236" s="627"/>
      <c r="DRJ236" s="627"/>
      <c r="DRK236" s="627"/>
      <c r="DRL236" s="627"/>
      <c r="DRM236" s="627"/>
      <c r="DRN236" s="627"/>
      <c r="DRO236" s="627"/>
      <c r="DRP236" s="627"/>
      <c r="DRQ236" s="627"/>
      <c r="DRR236" s="627"/>
      <c r="DRS236" s="627"/>
      <c r="DRT236" s="627"/>
      <c r="DRU236" s="627"/>
      <c r="DRV236" s="627"/>
      <c r="DRW236" s="627"/>
      <c r="DRX236" s="627"/>
      <c r="DRY236" s="627"/>
      <c r="DRZ236" s="627"/>
      <c r="DSA236" s="627"/>
      <c r="DSB236" s="627"/>
      <c r="DSC236" s="627"/>
      <c r="DSD236" s="627"/>
      <c r="DSE236" s="627"/>
      <c r="DSF236" s="627"/>
      <c r="DSG236" s="627"/>
      <c r="DSH236" s="627"/>
      <c r="DSI236" s="627"/>
      <c r="DSJ236" s="627"/>
      <c r="DSK236" s="627"/>
      <c r="DSL236" s="627"/>
      <c r="DSM236" s="627"/>
      <c r="DSN236" s="627"/>
      <c r="DSO236" s="627"/>
      <c r="DSP236" s="627"/>
      <c r="DSQ236" s="627"/>
      <c r="DSR236" s="627"/>
      <c r="DSS236" s="627"/>
      <c r="DST236" s="627"/>
      <c r="DSU236" s="627"/>
      <c r="DSV236" s="627"/>
      <c r="DSW236" s="627"/>
      <c r="DSX236" s="627"/>
      <c r="DSY236" s="627"/>
      <c r="DSZ236" s="627"/>
      <c r="DTA236" s="627"/>
      <c r="DTB236" s="627"/>
      <c r="DTC236" s="627"/>
      <c r="DTD236" s="627"/>
      <c r="DTE236" s="627"/>
      <c r="DTF236" s="627"/>
      <c r="DTG236" s="627"/>
      <c r="DTH236" s="627"/>
      <c r="DTI236" s="627"/>
      <c r="DTJ236" s="627"/>
      <c r="DTK236" s="627"/>
      <c r="DTL236" s="627"/>
      <c r="DTM236" s="627"/>
      <c r="DTN236" s="627"/>
      <c r="DTO236" s="627"/>
      <c r="DTP236" s="627"/>
      <c r="DTQ236" s="627"/>
      <c r="DTR236" s="627"/>
      <c r="DTS236" s="627"/>
      <c r="DTT236" s="627"/>
      <c r="DTU236" s="627"/>
      <c r="DTV236" s="627"/>
      <c r="DTW236" s="627"/>
      <c r="DTX236" s="627"/>
      <c r="DTY236" s="627"/>
      <c r="DTZ236" s="627"/>
      <c r="DUA236" s="627"/>
      <c r="DUB236" s="627"/>
      <c r="DUC236" s="627"/>
      <c r="DUD236" s="627"/>
      <c r="DUE236" s="627"/>
      <c r="DUF236" s="627"/>
      <c r="DUG236" s="627"/>
      <c r="DUH236" s="627"/>
      <c r="DUI236" s="627"/>
      <c r="DUJ236" s="627"/>
      <c r="DUK236" s="627"/>
      <c r="DUL236" s="627"/>
      <c r="DUM236" s="627"/>
      <c r="DUN236" s="627"/>
      <c r="DUO236" s="627"/>
      <c r="DUP236" s="627"/>
      <c r="DUQ236" s="627"/>
      <c r="DUR236" s="627"/>
      <c r="DUS236" s="627"/>
      <c r="DUT236" s="627"/>
      <c r="DUU236" s="627"/>
      <c r="DUV236" s="627"/>
      <c r="DUW236" s="627"/>
      <c r="DUX236" s="627"/>
      <c r="DUY236" s="627"/>
      <c r="DUZ236" s="627"/>
      <c r="DVA236" s="627"/>
      <c r="DVB236" s="627"/>
      <c r="DVC236" s="627"/>
      <c r="DVD236" s="627"/>
      <c r="DVE236" s="627"/>
      <c r="DVF236" s="627"/>
      <c r="DVG236" s="627"/>
      <c r="DVH236" s="627"/>
      <c r="DVI236" s="627"/>
      <c r="DVJ236" s="627"/>
      <c r="DVK236" s="627"/>
      <c r="DVL236" s="627"/>
      <c r="DVM236" s="627"/>
      <c r="DVN236" s="627"/>
      <c r="DVO236" s="627"/>
      <c r="DVP236" s="627"/>
      <c r="DVQ236" s="627"/>
      <c r="DVR236" s="627"/>
      <c r="DVS236" s="627"/>
      <c r="DVT236" s="627"/>
      <c r="DVU236" s="627"/>
      <c r="DVV236" s="627"/>
      <c r="DVW236" s="627"/>
      <c r="DVX236" s="627"/>
      <c r="DVY236" s="627"/>
      <c r="DVZ236" s="627"/>
      <c r="DWA236" s="627"/>
      <c r="DWB236" s="627"/>
      <c r="DWC236" s="627"/>
      <c r="DWD236" s="627"/>
      <c r="DWE236" s="627"/>
      <c r="DWF236" s="627"/>
      <c r="DWG236" s="627"/>
      <c r="DWH236" s="627"/>
      <c r="DWI236" s="627"/>
      <c r="DWJ236" s="627"/>
      <c r="DWK236" s="627"/>
      <c r="DWL236" s="627"/>
      <c r="DWM236" s="627"/>
      <c r="DWN236" s="627"/>
      <c r="DWO236" s="627"/>
      <c r="DWP236" s="627"/>
      <c r="DWQ236" s="627"/>
      <c r="DWR236" s="627"/>
      <c r="DWS236" s="627"/>
      <c r="DWT236" s="627"/>
      <c r="DWU236" s="627"/>
      <c r="DWV236" s="627"/>
      <c r="DWW236" s="627"/>
      <c r="DWX236" s="627"/>
      <c r="DWY236" s="627"/>
      <c r="DWZ236" s="627"/>
      <c r="DXA236" s="627"/>
      <c r="DXB236" s="627"/>
      <c r="DXC236" s="627"/>
      <c r="DXD236" s="627"/>
      <c r="DXE236" s="627"/>
      <c r="DXF236" s="627"/>
      <c r="DXG236" s="627"/>
      <c r="DXH236" s="627"/>
      <c r="DXI236" s="627"/>
      <c r="DXJ236" s="627"/>
      <c r="DXK236" s="627"/>
      <c r="DXL236" s="627"/>
      <c r="DXM236" s="627"/>
      <c r="DXN236" s="627"/>
      <c r="DXO236" s="627"/>
      <c r="DXP236" s="627"/>
      <c r="DXQ236" s="627"/>
      <c r="DXR236" s="627"/>
      <c r="DXS236" s="627"/>
      <c r="DXT236" s="627"/>
      <c r="DXU236" s="627"/>
      <c r="DXV236" s="627"/>
      <c r="DXW236" s="627"/>
      <c r="DXX236" s="627"/>
      <c r="DXY236" s="627"/>
      <c r="DXZ236" s="627"/>
      <c r="DYA236" s="627"/>
      <c r="DYB236" s="627"/>
      <c r="DYC236" s="627"/>
      <c r="DYD236" s="627"/>
      <c r="DYE236" s="627"/>
      <c r="DYF236" s="627"/>
      <c r="DYG236" s="627"/>
      <c r="DYH236" s="627"/>
      <c r="DYI236" s="627"/>
      <c r="DYJ236" s="627"/>
      <c r="DYK236" s="627"/>
      <c r="DYL236" s="627"/>
      <c r="DYM236" s="627"/>
      <c r="DYN236" s="627"/>
      <c r="DYO236" s="627"/>
      <c r="DYP236" s="627"/>
      <c r="DYQ236" s="627"/>
      <c r="DYR236" s="627"/>
      <c r="DYS236" s="627"/>
      <c r="DYT236" s="627"/>
      <c r="DYU236" s="627"/>
      <c r="DYV236" s="627"/>
      <c r="DYW236" s="627"/>
      <c r="DYX236" s="627"/>
      <c r="DYY236" s="627"/>
      <c r="DYZ236" s="627"/>
      <c r="DZA236" s="627"/>
      <c r="DZB236" s="627"/>
      <c r="DZC236" s="627"/>
      <c r="DZD236" s="627"/>
      <c r="DZE236" s="627"/>
      <c r="DZF236" s="627"/>
      <c r="DZG236" s="627"/>
      <c r="DZH236" s="627"/>
      <c r="DZI236" s="627"/>
      <c r="DZJ236" s="627"/>
      <c r="DZK236" s="627"/>
      <c r="DZL236" s="627"/>
      <c r="DZM236" s="627"/>
      <c r="DZN236" s="627"/>
      <c r="DZO236" s="627"/>
      <c r="DZP236" s="627"/>
      <c r="DZQ236" s="627"/>
      <c r="DZR236" s="627"/>
      <c r="DZS236" s="627"/>
      <c r="DZT236" s="627"/>
      <c r="DZU236" s="627"/>
      <c r="DZV236" s="627"/>
      <c r="DZW236" s="627"/>
      <c r="DZX236" s="627"/>
      <c r="DZY236" s="627"/>
      <c r="DZZ236" s="627"/>
      <c r="EAA236" s="627"/>
      <c r="EAB236" s="627"/>
      <c r="EAC236" s="627"/>
      <c r="EAD236" s="627"/>
      <c r="EAE236" s="627"/>
      <c r="EAF236" s="627"/>
      <c r="EAG236" s="627"/>
      <c r="EAH236" s="627"/>
      <c r="EAI236" s="627"/>
      <c r="EAJ236" s="627"/>
      <c r="EAK236" s="627"/>
      <c r="EAL236" s="627"/>
      <c r="EAM236" s="627"/>
      <c r="EAN236" s="627"/>
      <c r="EAO236" s="627"/>
      <c r="EAP236" s="627"/>
      <c r="EAQ236" s="627"/>
      <c r="EAR236" s="627"/>
      <c r="EAS236" s="627"/>
      <c r="EAT236" s="627"/>
      <c r="EAU236" s="627"/>
      <c r="EAV236" s="627"/>
      <c r="EAW236" s="627"/>
      <c r="EAX236" s="627"/>
      <c r="EAY236" s="627"/>
      <c r="EAZ236" s="627"/>
      <c r="EBA236" s="627"/>
      <c r="EBB236" s="627"/>
      <c r="EBC236" s="627"/>
      <c r="EBD236" s="627"/>
      <c r="EBE236" s="627"/>
      <c r="EBF236" s="627"/>
      <c r="EBG236" s="627"/>
      <c r="EBH236" s="627"/>
      <c r="EBI236" s="627"/>
      <c r="EBJ236" s="627"/>
      <c r="EBK236" s="627"/>
      <c r="EBL236" s="627"/>
      <c r="EBM236" s="627"/>
      <c r="EBN236" s="627"/>
      <c r="EBO236" s="627"/>
      <c r="EBP236" s="627"/>
      <c r="EBQ236" s="627"/>
      <c r="EBR236" s="627"/>
      <c r="EBS236" s="627"/>
      <c r="EBT236" s="627"/>
      <c r="EBU236" s="627"/>
      <c r="EBV236" s="627"/>
      <c r="EBW236" s="627"/>
      <c r="EBX236" s="627"/>
      <c r="EBY236" s="627"/>
      <c r="EBZ236" s="627"/>
      <c r="ECA236" s="627"/>
      <c r="ECB236" s="627"/>
      <c r="ECC236" s="627"/>
      <c r="ECD236" s="627"/>
      <c r="ECE236" s="627"/>
      <c r="ECF236" s="627"/>
      <c r="ECG236" s="627"/>
      <c r="ECH236" s="627"/>
      <c r="ECI236" s="627"/>
      <c r="ECJ236" s="627"/>
      <c r="ECK236" s="627"/>
      <c r="ECL236" s="627"/>
      <c r="ECM236" s="627"/>
      <c r="ECN236" s="627"/>
      <c r="ECO236" s="627"/>
      <c r="ECP236" s="627"/>
      <c r="ECQ236" s="627"/>
      <c r="ECR236" s="627"/>
      <c r="ECS236" s="627"/>
      <c r="ECT236" s="627"/>
      <c r="ECU236" s="627"/>
      <c r="ECV236" s="627"/>
      <c r="ECW236" s="627"/>
      <c r="ECX236" s="627"/>
      <c r="ECY236" s="627"/>
      <c r="ECZ236" s="627"/>
      <c r="EDA236" s="627"/>
      <c r="EDB236" s="627"/>
      <c r="EDC236" s="627"/>
      <c r="EDD236" s="627"/>
      <c r="EDE236" s="627"/>
      <c r="EDF236" s="627"/>
      <c r="EDG236" s="627"/>
      <c r="EDH236" s="627"/>
      <c r="EDI236" s="627"/>
      <c r="EDJ236" s="627"/>
      <c r="EDK236" s="627"/>
      <c r="EDL236" s="627"/>
      <c r="EDM236" s="627"/>
      <c r="EDN236" s="627"/>
      <c r="EDO236" s="627"/>
      <c r="EDP236" s="627"/>
      <c r="EDQ236" s="627"/>
      <c r="EDR236" s="627"/>
      <c r="EDS236" s="627"/>
      <c r="EDT236" s="627"/>
      <c r="EDU236" s="627"/>
      <c r="EDV236" s="627"/>
      <c r="EDW236" s="627"/>
      <c r="EDX236" s="627"/>
      <c r="EDY236" s="627"/>
      <c r="EDZ236" s="627"/>
      <c r="EEA236" s="627"/>
      <c r="EEB236" s="627"/>
      <c r="EEC236" s="627"/>
      <c r="EED236" s="627"/>
      <c r="EEE236" s="627"/>
      <c r="EEF236" s="627"/>
      <c r="EEG236" s="627"/>
      <c r="EEH236" s="627"/>
      <c r="EEI236" s="627"/>
      <c r="EEJ236" s="627"/>
      <c r="EEK236" s="627"/>
      <c r="EEL236" s="627"/>
      <c r="EEM236" s="627"/>
      <c r="EEN236" s="627"/>
      <c r="EEO236" s="627"/>
      <c r="EEP236" s="627"/>
      <c r="EEQ236" s="627"/>
      <c r="EER236" s="627"/>
      <c r="EES236" s="627"/>
      <c r="EET236" s="627"/>
      <c r="EEU236" s="627"/>
      <c r="EEV236" s="627"/>
      <c r="EEW236" s="627"/>
      <c r="EEX236" s="627"/>
      <c r="EEY236" s="627"/>
      <c r="EEZ236" s="627"/>
      <c r="EFA236" s="627"/>
      <c r="EFB236" s="627"/>
      <c r="EFC236" s="627"/>
      <c r="EFD236" s="627"/>
      <c r="EFE236" s="627"/>
      <c r="EFF236" s="627"/>
      <c r="EFG236" s="627"/>
      <c r="EFH236" s="627"/>
      <c r="EFI236" s="627"/>
      <c r="EFJ236" s="627"/>
      <c r="EFK236" s="627"/>
      <c r="EFL236" s="627"/>
      <c r="EFM236" s="627"/>
      <c r="EFN236" s="627"/>
      <c r="EFO236" s="627"/>
      <c r="EFP236" s="627"/>
      <c r="EFQ236" s="627"/>
      <c r="EFR236" s="627"/>
      <c r="EFS236" s="627"/>
      <c r="EFT236" s="627"/>
      <c r="EFU236" s="627"/>
      <c r="EFV236" s="627"/>
      <c r="EFW236" s="627"/>
      <c r="EFX236" s="627"/>
      <c r="EFY236" s="627"/>
      <c r="EFZ236" s="627"/>
      <c r="EGA236" s="627"/>
      <c r="EGB236" s="627"/>
      <c r="EGC236" s="627"/>
      <c r="EGD236" s="627"/>
      <c r="EGE236" s="627"/>
      <c r="EGF236" s="627"/>
      <c r="EGG236" s="627"/>
      <c r="EGH236" s="627"/>
      <c r="EGI236" s="627"/>
      <c r="EGJ236" s="627"/>
      <c r="EGK236" s="627"/>
      <c r="EGL236" s="627"/>
      <c r="EGM236" s="627"/>
      <c r="EGN236" s="627"/>
      <c r="EGO236" s="627"/>
      <c r="EGP236" s="627"/>
      <c r="EGQ236" s="627"/>
      <c r="EGR236" s="627"/>
      <c r="EGS236" s="627"/>
      <c r="EGT236" s="627"/>
      <c r="EGU236" s="627"/>
      <c r="EGV236" s="627"/>
      <c r="EGW236" s="627"/>
      <c r="EGX236" s="627"/>
      <c r="EGY236" s="627"/>
      <c r="EGZ236" s="627"/>
      <c r="EHA236" s="627"/>
      <c r="EHB236" s="627"/>
      <c r="EHC236" s="627"/>
      <c r="EHD236" s="627"/>
      <c r="EHE236" s="627"/>
      <c r="EHF236" s="627"/>
      <c r="EHG236" s="627"/>
      <c r="EHH236" s="627"/>
      <c r="EHI236" s="627"/>
      <c r="EHJ236" s="627"/>
      <c r="EHK236" s="627"/>
      <c r="EHL236" s="627"/>
      <c r="EHM236" s="627"/>
      <c r="EHN236" s="627"/>
      <c r="EHO236" s="627"/>
      <c r="EHP236" s="627"/>
      <c r="EHQ236" s="627"/>
      <c r="EHR236" s="627"/>
      <c r="EHS236" s="627"/>
      <c r="EHT236" s="627"/>
      <c r="EHU236" s="627"/>
      <c r="EHV236" s="627"/>
      <c r="EHW236" s="627"/>
      <c r="EHX236" s="627"/>
      <c r="EHY236" s="627"/>
      <c r="EHZ236" s="627"/>
      <c r="EIA236" s="627"/>
      <c r="EIB236" s="627"/>
      <c r="EIC236" s="627"/>
      <c r="EID236" s="627"/>
      <c r="EIE236" s="627"/>
      <c r="EIF236" s="627"/>
      <c r="EIG236" s="627"/>
      <c r="EIH236" s="627"/>
      <c r="EII236" s="627"/>
      <c r="EIJ236" s="627"/>
      <c r="EIK236" s="627"/>
      <c r="EIL236" s="627"/>
      <c r="EIM236" s="627"/>
      <c r="EIN236" s="627"/>
      <c r="EIO236" s="627"/>
      <c r="EIP236" s="627"/>
      <c r="EIQ236" s="627"/>
      <c r="EIR236" s="627"/>
      <c r="EIS236" s="627"/>
      <c r="EIT236" s="627"/>
      <c r="EIU236" s="627"/>
      <c r="EIV236" s="627"/>
      <c r="EIW236" s="627"/>
      <c r="EIX236" s="627"/>
      <c r="EIY236" s="627"/>
      <c r="EIZ236" s="627"/>
      <c r="EJA236" s="627"/>
      <c r="EJB236" s="627"/>
      <c r="EJC236" s="627"/>
      <c r="EJD236" s="627"/>
      <c r="EJE236" s="627"/>
      <c r="EJF236" s="627"/>
      <c r="EJG236" s="627"/>
      <c r="EJH236" s="627"/>
      <c r="EJI236" s="627"/>
      <c r="EJJ236" s="627"/>
      <c r="EJK236" s="627"/>
      <c r="EJL236" s="627"/>
      <c r="EJM236" s="627"/>
      <c r="EJN236" s="627"/>
      <c r="EJO236" s="627"/>
      <c r="EJP236" s="627"/>
      <c r="EJQ236" s="627"/>
      <c r="EJR236" s="627"/>
      <c r="EJS236" s="627"/>
      <c r="EJT236" s="627"/>
      <c r="EJU236" s="627"/>
      <c r="EJV236" s="627"/>
      <c r="EJW236" s="627"/>
      <c r="EJX236" s="627"/>
      <c r="EJY236" s="627"/>
      <c r="EJZ236" s="627"/>
      <c r="EKA236" s="627"/>
      <c r="EKB236" s="627"/>
      <c r="EKC236" s="627"/>
      <c r="EKD236" s="627"/>
      <c r="EKE236" s="627"/>
      <c r="EKF236" s="627"/>
      <c r="EKG236" s="627"/>
      <c r="EKH236" s="627"/>
      <c r="EKI236" s="627"/>
      <c r="EKJ236" s="627"/>
      <c r="EKK236" s="627"/>
      <c r="EKL236" s="627"/>
      <c r="EKM236" s="627"/>
      <c r="EKN236" s="627"/>
      <c r="EKO236" s="627"/>
      <c r="EKP236" s="627"/>
      <c r="EKQ236" s="627"/>
      <c r="EKR236" s="627"/>
      <c r="EKS236" s="627"/>
      <c r="EKT236" s="627"/>
      <c r="EKU236" s="627"/>
      <c r="EKV236" s="627"/>
      <c r="EKW236" s="627"/>
      <c r="EKX236" s="627"/>
      <c r="EKY236" s="627"/>
      <c r="EKZ236" s="627"/>
      <c r="ELA236" s="627"/>
      <c r="ELB236" s="627"/>
      <c r="ELC236" s="627"/>
      <c r="ELD236" s="627"/>
      <c r="ELE236" s="627"/>
      <c r="ELF236" s="627"/>
      <c r="ELG236" s="627"/>
      <c r="ELH236" s="627"/>
      <c r="ELI236" s="627"/>
      <c r="ELJ236" s="627"/>
      <c r="ELK236" s="627"/>
      <c r="ELL236" s="627"/>
      <c r="ELM236" s="627"/>
      <c r="ELN236" s="627"/>
      <c r="ELO236" s="627"/>
      <c r="ELP236" s="627"/>
      <c r="ELQ236" s="627"/>
      <c r="ELR236" s="627"/>
      <c r="ELS236" s="627"/>
      <c r="ELT236" s="627"/>
      <c r="ELU236" s="627"/>
      <c r="ELV236" s="627"/>
      <c r="ELW236" s="627"/>
      <c r="ELX236" s="627"/>
      <c r="ELY236" s="627"/>
      <c r="ELZ236" s="627"/>
      <c r="EMA236" s="627"/>
      <c r="EMB236" s="627"/>
      <c r="EMC236" s="627"/>
      <c r="EMD236" s="627"/>
      <c r="EME236" s="627"/>
      <c r="EMF236" s="627"/>
      <c r="EMG236" s="627"/>
      <c r="EMH236" s="627"/>
      <c r="EMI236" s="627"/>
      <c r="EMJ236" s="627"/>
      <c r="EMK236" s="627"/>
      <c r="EML236" s="627"/>
      <c r="EMM236" s="627"/>
      <c r="EMN236" s="627"/>
      <c r="EMO236" s="627"/>
      <c r="EMP236" s="627"/>
      <c r="EMQ236" s="627"/>
      <c r="EMR236" s="627"/>
      <c r="EMS236" s="627"/>
      <c r="EMT236" s="627"/>
      <c r="EMU236" s="627"/>
      <c r="EMV236" s="627"/>
      <c r="EMW236" s="627"/>
      <c r="EMX236" s="627"/>
      <c r="EMY236" s="627"/>
      <c r="EMZ236" s="627"/>
      <c r="ENA236" s="627"/>
      <c r="ENB236" s="627"/>
      <c r="ENC236" s="627"/>
      <c r="END236" s="627"/>
      <c r="ENE236" s="627"/>
      <c r="ENF236" s="627"/>
      <c r="ENG236" s="627"/>
      <c r="ENH236" s="627"/>
      <c r="ENI236" s="627"/>
      <c r="ENJ236" s="627"/>
      <c r="ENK236" s="627"/>
      <c r="ENL236" s="627"/>
      <c r="ENM236" s="627"/>
      <c r="ENN236" s="627"/>
      <c r="ENO236" s="627"/>
      <c r="ENP236" s="627"/>
      <c r="ENQ236" s="627"/>
      <c r="ENR236" s="627"/>
      <c r="ENS236" s="627"/>
      <c r="ENT236" s="627"/>
      <c r="ENU236" s="627"/>
      <c r="ENV236" s="627"/>
      <c r="ENW236" s="627"/>
      <c r="ENX236" s="627"/>
      <c r="ENY236" s="627"/>
      <c r="ENZ236" s="627"/>
      <c r="EOA236" s="627"/>
      <c r="EOB236" s="627"/>
      <c r="EOC236" s="627"/>
      <c r="EOD236" s="627"/>
      <c r="EOE236" s="627"/>
      <c r="EOF236" s="627"/>
      <c r="EOG236" s="627"/>
      <c r="EOH236" s="627"/>
      <c r="EOI236" s="627"/>
      <c r="EOJ236" s="627"/>
      <c r="EOK236" s="627"/>
      <c r="EOL236" s="627"/>
      <c r="EOM236" s="627"/>
      <c r="EON236" s="627"/>
      <c r="EOO236" s="627"/>
      <c r="EOP236" s="627"/>
      <c r="EOQ236" s="627"/>
      <c r="EOR236" s="627"/>
      <c r="EOS236" s="627"/>
      <c r="EOT236" s="627"/>
      <c r="EOU236" s="627"/>
      <c r="EOV236" s="627"/>
      <c r="EOW236" s="627"/>
      <c r="EOX236" s="627"/>
      <c r="EOY236" s="627"/>
      <c r="EOZ236" s="627"/>
      <c r="EPA236" s="627"/>
      <c r="EPB236" s="627"/>
      <c r="EPC236" s="627"/>
      <c r="EPD236" s="627"/>
      <c r="EPE236" s="627"/>
      <c r="EPF236" s="627"/>
      <c r="EPG236" s="627"/>
      <c r="EPH236" s="627"/>
      <c r="EPI236" s="627"/>
      <c r="EPJ236" s="627"/>
      <c r="EPK236" s="627"/>
      <c r="EPL236" s="627"/>
      <c r="EPM236" s="627"/>
      <c r="EPN236" s="627"/>
      <c r="EPO236" s="627"/>
      <c r="EPP236" s="627"/>
      <c r="EPQ236" s="627"/>
      <c r="EPR236" s="627"/>
      <c r="EPS236" s="627"/>
      <c r="EPT236" s="627"/>
      <c r="EPU236" s="627"/>
      <c r="EPV236" s="627"/>
      <c r="EPW236" s="627"/>
      <c r="EPX236" s="627"/>
      <c r="EPY236" s="627"/>
      <c r="EPZ236" s="627"/>
      <c r="EQA236" s="627"/>
      <c r="EQB236" s="627"/>
      <c r="EQC236" s="627"/>
      <c r="EQD236" s="627"/>
      <c r="EQE236" s="627"/>
      <c r="EQF236" s="627"/>
      <c r="EQG236" s="627"/>
      <c r="EQH236" s="627"/>
      <c r="EQI236" s="627"/>
      <c r="EQJ236" s="627"/>
      <c r="EQK236" s="627"/>
      <c r="EQL236" s="627"/>
      <c r="EQM236" s="627"/>
      <c r="EQN236" s="627"/>
      <c r="EQO236" s="627"/>
      <c r="EQP236" s="627"/>
      <c r="EQQ236" s="627"/>
      <c r="EQR236" s="627"/>
      <c r="EQS236" s="627"/>
      <c r="EQT236" s="627"/>
      <c r="EQU236" s="627"/>
      <c r="EQV236" s="627"/>
      <c r="EQW236" s="627"/>
      <c r="EQX236" s="627"/>
      <c r="EQY236" s="627"/>
      <c r="EQZ236" s="627"/>
      <c r="ERA236" s="627"/>
      <c r="ERB236" s="627"/>
      <c r="ERC236" s="627"/>
      <c r="ERD236" s="627"/>
      <c r="ERE236" s="627"/>
      <c r="ERF236" s="627"/>
      <c r="ERG236" s="627"/>
      <c r="ERH236" s="627"/>
      <c r="ERI236" s="627"/>
      <c r="ERJ236" s="627"/>
      <c r="ERK236" s="627"/>
      <c r="ERL236" s="627"/>
      <c r="ERM236" s="627"/>
      <c r="ERN236" s="627"/>
      <c r="ERO236" s="627"/>
      <c r="ERP236" s="627"/>
      <c r="ERQ236" s="627"/>
      <c r="ERR236" s="627"/>
      <c r="ERS236" s="627"/>
      <c r="ERT236" s="627"/>
      <c r="ERU236" s="627"/>
      <c r="ERV236" s="627"/>
      <c r="ERW236" s="627"/>
      <c r="ERX236" s="627"/>
      <c r="ERY236" s="627"/>
      <c r="ERZ236" s="627"/>
      <c r="ESA236" s="627"/>
      <c r="ESB236" s="627"/>
      <c r="ESC236" s="627"/>
      <c r="ESD236" s="627"/>
      <c r="ESE236" s="627"/>
      <c r="ESF236" s="627"/>
      <c r="ESG236" s="627"/>
      <c r="ESH236" s="627"/>
      <c r="ESI236" s="627"/>
      <c r="ESJ236" s="627"/>
      <c r="ESK236" s="627"/>
      <c r="ESL236" s="627"/>
      <c r="ESM236" s="627"/>
      <c r="ESN236" s="627"/>
      <c r="ESO236" s="627"/>
      <c r="ESP236" s="627"/>
      <c r="ESQ236" s="627"/>
      <c r="ESR236" s="627"/>
      <c r="ESS236" s="627"/>
      <c r="EST236" s="627"/>
      <c r="ESU236" s="627"/>
      <c r="ESV236" s="627"/>
      <c r="ESW236" s="627"/>
      <c r="ESX236" s="627"/>
      <c r="ESY236" s="627"/>
      <c r="ESZ236" s="627"/>
      <c r="ETA236" s="627"/>
      <c r="ETB236" s="627"/>
      <c r="ETC236" s="627"/>
      <c r="ETD236" s="627"/>
      <c r="ETE236" s="627"/>
      <c r="ETF236" s="627"/>
      <c r="ETG236" s="627"/>
      <c r="ETH236" s="627"/>
      <c r="ETI236" s="627"/>
      <c r="ETJ236" s="627"/>
      <c r="ETK236" s="627"/>
      <c r="ETL236" s="627"/>
      <c r="ETM236" s="627"/>
      <c r="ETN236" s="627"/>
      <c r="ETO236" s="627"/>
      <c r="ETP236" s="627"/>
      <c r="ETQ236" s="627"/>
      <c r="ETR236" s="627"/>
      <c r="ETS236" s="627"/>
      <c r="ETT236" s="627"/>
      <c r="ETU236" s="627"/>
      <c r="ETV236" s="627"/>
      <c r="ETW236" s="627"/>
      <c r="ETX236" s="627"/>
      <c r="ETY236" s="627"/>
      <c r="ETZ236" s="627"/>
      <c r="EUA236" s="627"/>
      <c r="EUB236" s="627"/>
      <c r="EUC236" s="627"/>
      <c r="EUD236" s="627"/>
      <c r="EUE236" s="627"/>
      <c r="EUF236" s="627"/>
      <c r="EUG236" s="627"/>
      <c r="EUH236" s="627"/>
      <c r="EUI236" s="627"/>
      <c r="EUJ236" s="627"/>
      <c r="EUK236" s="627"/>
      <c r="EUL236" s="627"/>
      <c r="EUM236" s="627"/>
      <c r="EUN236" s="627"/>
      <c r="EUO236" s="627"/>
      <c r="EUP236" s="627"/>
      <c r="EUQ236" s="627"/>
      <c r="EUR236" s="627"/>
      <c r="EUS236" s="627"/>
      <c r="EUT236" s="627"/>
      <c r="EUU236" s="627"/>
      <c r="EUV236" s="627"/>
      <c r="EUW236" s="627"/>
      <c r="EUX236" s="627"/>
      <c r="EUY236" s="627"/>
      <c r="EUZ236" s="627"/>
      <c r="EVA236" s="627"/>
      <c r="EVB236" s="627"/>
      <c r="EVC236" s="627"/>
      <c r="EVD236" s="627"/>
      <c r="EVE236" s="627"/>
      <c r="EVF236" s="627"/>
      <c r="EVG236" s="627"/>
      <c r="EVH236" s="627"/>
      <c r="EVI236" s="627"/>
      <c r="EVJ236" s="627"/>
      <c r="EVK236" s="627"/>
      <c r="EVL236" s="627"/>
      <c r="EVM236" s="627"/>
      <c r="EVN236" s="627"/>
      <c r="EVO236" s="627"/>
      <c r="EVP236" s="627"/>
      <c r="EVQ236" s="627"/>
      <c r="EVR236" s="627"/>
      <c r="EVS236" s="627"/>
      <c r="EVT236" s="627"/>
      <c r="EVU236" s="627"/>
      <c r="EVV236" s="627"/>
      <c r="EVW236" s="627"/>
      <c r="EVX236" s="627"/>
      <c r="EVY236" s="627"/>
      <c r="EVZ236" s="627"/>
      <c r="EWA236" s="627"/>
      <c r="EWB236" s="627"/>
      <c r="EWC236" s="627"/>
      <c r="EWD236" s="627"/>
      <c r="EWE236" s="627"/>
      <c r="EWF236" s="627"/>
      <c r="EWG236" s="627"/>
      <c r="EWH236" s="627"/>
      <c r="EWI236" s="627"/>
      <c r="EWJ236" s="627"/>
      <c r="EWK236" s="627"/>
      <c r="EWL236" s="627"/>
      <c r="EWM236" s="627"/>
      <c r="EWN236" s="627"/>
      <c r="EWO236" s="627"/>
      <c r="EWP236" s="627"/>
      <c r="EWQ236" s="627"/>
      <c r="EWR236" s="627"/>
      <c r="EWS236" s="627"/>
      <c r="EWT236" s="627"/>
      <c r="EWU236" s="627"/>
      <c r="EWV236" s="627"/>
      <c r="EWW236" s="627"/>
      <c r="EWX236" s="627"/>
      <c r="EWY236" s="627"/>
      <c r="EWZ236" s="627"/>
      <c r="EXA236" s="627"/>
      <c r="EXB236" s="627"/>
      <c r="EXC236" s="627"/>
      <c r="EXD236" s="627"/>
      <c r="EXE236" s="627"/>
      <c r="EXF236" s="627"/>
      <c r="EXG236" s="627"/>
      <c r="EXH236" s="627"/>
      <c r="EXI236" s="627"/>
      <c r="EXJ236" s="627"/>
      <c r="EXK236" s="627"/>
      <c r="EXL236" s="627"/>
      <c r="EXM236" s="627"/>
      <c r="EXN236" s="627"/>
      <c r="EXO236" s="627"/>
      <c r="EXP236" s="627"/>
      <c r="EXQ236" s="627"/>
      <c r="EXR236" s="627"/>
      <c r="EXS236" s="627"/>
      <c r="EXT236" s="627"/>
      <c r="EXU236" s="627"/>
      <c r="EXV236" s="627"/>
      <c r="EXW236" s="627"/>
      <c r="EXX236" s="627"/>
      <c r="EXY236" s="627"/>
      <c r="EXZ236" s="627"/>
      <c r="EYA236" s="627"/>
      <c r="EYB236" s="627"/>
      <c r="EYC236" s="627"/>
      <c r="EYD236" s="627"/>
      <c r="EYE236" s="627"/>
      <c r="EYF236" s="627"/>
      <c r="EYG236" s="627"/>
      <c r="EYH236" s="627"/>
      <c r="EYI236" s="627"/>
      <c r="EYJ236" s="627"/>
      <c r="EYK236" s="627"/>
      <c r="EYL236" s="627"/>
      <c r="EYM236" s="627"/>
      <c r="EYN236" s="627"/>
      <c r="EYO236" s="627"/>
      <c r="EYP236" s="627"/>
      <c r="EYQ236" s="627"/>
      <c r="EYR236" s="627"/>
      <c r="EYS236" s="627"/>
      <c r="EYT236" s="627"/>
      <c r="EYU236" s="627"/>
      <c r="EYV236" s="627"/>
      <c r="EYW236" s="627"/>
      <c r="EYX236" s="627"/>
      <c r="EYY236" s="627"/>
      <c r="EYZ236" s="627"/>
      <c r="EZA236" s="627"/>
      <c r="EZB236" s="627"/>
      <c r="EZC236" s="627"/>
      <c r="EZD236" s="627"/>
      <c r="EZE236" s="627"/>
      <c r="EZF236" s="627"/>
      <c r="EZG236" s="627"/>
      <c r="EZH236" s="627"/>
      <c r="EZI236" s="627"/>
      <c r="EZJ236" s="627"/>
      <c r="EZK236" s="627"/>
      <c r="EZL236" s="627"/>
      <c r="EZM236" s="627"/>
      <c r="EZN236" s="627"/>
      <c r="EZO236" s="627"/>
      <c r="EZP236" s="627"/>
      <c r="EZQ236" s="627"/>
      <c r="EZR236" s="627"/>
      <c r="EZS236" s="627"/>
      <c r="EZT236" s="627"/>
      <c r="EZU236" s="627"/>
      <c r="EZV236" s="627"/>
      <c r="EZW236" s="627"/>
      <c r="EZX236" s="627"/>
      <c r="EZY236" s="627"/>
      <c r="EZZ236" s="627"/>
      <c r="FAA236" s="627"/>
      <c r="FAB236" s="627"/>
      <c r="FAC236" s="627"/>
      <c r="FAD236" s="627"/>
      <c r="FAE236" s="627"/>
      <c r="FAF236" s="627"/>
      <c r="FAG236" s="627"/>
      <c r="FAH236" s="627"/>
      <c r="FAI236" s="627"/>
      <c r="FAJ236" s="627"/>
      <c r="FAK236" s="627"/>
      <c r="FAL236" s="627"/>
      <c r="FAM236" s="627"/>
      <c r="FAN236" s="627"/>
      <c r="FAO236" s="627"/>
      <c r="FAP236" s="627"/>
      <c r="FAQ236" s="627"/>
      <c r="FAR236" s="627"/>
      <c r="FAS236" s="627"/>
      <c r="FAT236" s="627"/>
      <c r="FAU236" s="627"/>
      <c r="FAV236" s="627"/>
      <c r="FAW236" s="627"/>
      <c r="FAX236" s="627"/>
      <c r="FAY236" s="627"/>
      <c r="FAZ236" s="627"/>
      <c r="FBA236" s="627"/>
      <c r="FBB236" s="627"/>
      <c r="FBC236" s="627"/>
      <c r="FBD236" s="627"/>
      <c r="FBE236" s="627"/>
      <c r="FBF236" s="627"/>
      <c r="FBG236" s="627"/>
      <c r="FBH236" s="627"/>
      <c r="FBI236" s="627"/>
      <c r="FBJ236" s="627"/>
      <c r="FBK236" s="627"/>
      <c r="FBL236" s="627"/>
      <c r="FBM236" s="627"/>
      <c r="FBN236" s="627"/>
      <c r="FBO236" s="627"/>
      <c r="FBP236" s="627"/>
      <c r="FBQ236" s="627"/>
      <c r="FBR236" s="627"/>
      <c r="FBS236" s="627"/>
      <c r="FBT236" s="627"/>
      <c r="FBU236" s="627"/>
      <c r="FBV236" s="627"/>
      <c r="FBW236" s="627"/>
      <c r="FBX236" s="627"/>
      <c r="FBY236" s="627"/>
      <c r="FBZ236" s="627"/>
      <c r="FCA236" s="627"/>
      <c r="FCB236" s="627"/>
      <c r="FCC236" s="627"/>
      <c r="FCD236" s="627"/>
      <c r="FCE236" s="627"/>
      <c r="FCF236" s="627"/>
      <c r="FCG236" s="627"/>
      <c r="FCH236" s="627"/>
      <c r="FCI236" s="627"/>
      <c r="FCJ236" s="627"/>
      <c r="FCK236" s="627"/>
      <c r="FCL236" s="627"/>
      <c r="FCM236" s="627"/>
      <c r="FCN236" s="627"/>
      <c r="FCO236" s="627"/>
      <c r="FCP236" s="627"/>
      <c r="FCQ236" s="627"/>
      <c r="FCR236" s="627"/>
      <c r="FCS236" s="627"/>
      <c r="FCT236" s="627"/>
      <c r="FCU236" s="627"/>
      <c r="FCV236" s="627"/>
      <c r="FCW236" s="627"/>
      <c r="FCX236" s="627"/>
      <c r="FCY236" s="627"/>
      <c r="FCZ236" s="627"/>
      <c r="FDA236" s="627"/>
      <c r="FDB236" s="627"/>
      <c r="FDC236" s="627"/>
      <c r="FDD236" s="627"/>
      <c r="FDE236" s="627"/>
      <c r="FDF236" s="627"/>
      <c r="FDG236" s="627"/>
      <c r="FDH236" s="627"/>
      <c r="FDI236" s="627"/>
      <c r="FDJ236" s="627"/>
      <c r="FDK236" s="627"/>
      <c r="FDL236" s="627"/>
      <c r="FDM236" s="627"/>
      <c r="FDN236" s="627"/>
      <c r="FDO236" s="627"/>
      <c r="FDP236" s="627"/>
      <c r="FDQ236" s="627"/>
      <c r="FDR236" s="627"/>
      <c r="FDS236" s="627"/>
      <c r="FDT236" s="627"/>
      <c r="FDU236" s="627"/>
      <c r="FDV236" s="627"/>
      <c r="FDW236" s="627"/>
      <c r="FDX236" s="627"/>
      <c r="FDY236" s="627"/>
      <c r="FDZ236" s="627"/>
      <c r="FEA236" s="627"/>
      <c r="FEB236" s="627"/>
      <c r="FEC236" s="627"/>
      <c r="FED236" s="627"/>
      <c r="FEE236" s="627"/>
      <c r="FEF236" s="627"/>
      <c r="FEG236" s="627"/>
      <c r="FEH236" s="627"/>
      <c r="FEI236" s="627"/>
      <c r="FEJ236" s="627"/>
      <c r="FEK236" s="627"/>
      <c r="FEL236" s="627"/>
      <c r="FEM236" s="627"/>
      <c r="FEN236" s="627"/>
      <c r="FEO236" s="627"/>
      <c r="FEP236" s="627"/>
      <c r="FEQ236" s="627"/>
      <c r="FER236" s="627"/>
      <c r="FES236" s="627"/>
      <c r="FET236" s="627"/>
      <c r="FEU236" s="627"/>
      <c r="FEV236" s="627"/>
      <c r="FEW236" s="627"/>
      <c r="FEX236" s="627"/>
      <c r="FEY236" s="627"/>
      <c r="FEZ236" s="627"/>
      <c r="FFA236" s="627"/>
      <c r="FFB236" s="627"/>
      <c r="FFC236" s="627"/>
      <c r="FFD236" s="627"/>
      <c r="FFE236" s="627"/>
      <c r="FFF236" s="627"/>
      <c r="FFG236" s="627"/>
      <c r="FFH236" s="627"/>
      <c r="FFI236" s="627"/>
      <c r="FFJ236" s="627"/>
      <c r="FFK236" s="627"/>
      <c r="FFL236" s="627"/>
      <c r="FFM236" s="627"/>
      <c r="FFN236" s="627"/>
      <c r="FFO236" s="627"/>
      <c r="FFP236" s="627"/>
      <c r="FFQ236" s="627"/>
      <c r="FFR236" s="627"/>
      <c r="FFS236" s="627"/>
      <c r="FFT236" s="627"/>
      <c r="FFU236" s="627"/>
      <c r="FFV236" s="627"/>
      <c r="FFW236" s="627"/>
      <c r="FFX236" s="627"/>
      <c r="FFY236" s="627"/>
      <c r="FFZ236" s="627"/>
      <c r="FGA236" s="627"/>
      <c r="FGB236" s="627"/>
      <c r="FGC236" s="627"/>
      <c r="FGD236" s="627"/>
      <c r="FGE236" s="627"/>
      <c r="FGF236" s="627"/>
      <c r="FGG236" s="627"/>
      <c r="FGH236" s="627"/>
      <c r="FGI236" s="627"/>
      <c r="FGJ236" s="627"/>
      <c r="FGK236" s="627"/>
      <c r="FGL236" s="627"/>
      <c r="FGM236" s="627"/>
      <c r="FGN236" s="627"/>
      <c r="FGO236" s="627"/>
      <c r="FGP236" s="627"/>
      <c r="FGQ236" s="627"/>
      <c r="FGR236" s="627"/>
      <c r="FGS236" s="627"/>
      <c r="FGT236" s="627"/>
      <c r="FGU236" s="627"/>
      <c r="FGV236" s="627"/>
      <c r="FGW236" s="627"/>
      <c r="FGX236" s="627"/>
      <c r="FGY236" s="627"/>
      <c r="FGZ236" s="627"/>
      <c r="FHA236" s="627"/>
      <c r="FHB236" s="627"/>
      <c r="FHC236" s="627"/>
      <c r="FHD236" s="627"/>
      <c r="FHE236" s="627"/>
      <c r="FHF236" s="627"/>
      <c r="FHG236" s="627"/>
      <c r="FHH236" s="627"/>
      <c r="FHI236" s="627"/>
      <c r="FHJ236" s="627"/>
      <c r="FHK236" s="627"/>
      <c r="FHL236" s="627"/>
      <c r="FHM236" s="627"/>
      <c r="FHN236" s="627"/>
      <c r="FHO236" s="627"/>
      <c r="FHP236" s="627"/>
      <c r="FHQ236" s="627"/>
      <c r="FHR236" s="627"/>
      <c r="FHS236" s="627"/>
      <c r="FHT236" s="627"/>
      <c r="FHU236" s="627"/>
      <c r="FHV236" s="627"/>
      <c r="FHW236" s="627"/>
      <c r="FHX236" s="627"/>
      <c r="FHY236" s="627"/>
      <c r="FHZ236" s="627"/>
      <c r="FIA236" s="627"/>
      <c r="FIB236" s="627"/>
      <c r="FIC236" s="627"/>
      <c r="FID236" s="627"/>
      <c r="FIE236" s="627"/>
      <c r="FIF236" s="627"/>
      <c r="FIG236" s="627"/>
      <c r="FIH236" s="627"/>
      <c r="FII236" s="627"/>
      <c r="FIJ236" s="627"/>
      <c r="FIK236" s="627"/>
      <c r="FIL236" s="627"/>
      <c r="FIM236" s="627"/>
      <c r="FIN236" s="627"/>
      <c r="FIO236" s="627"/>
      <c r="FIP236" s="627"/>
      <c r="FIQ236" s="627"/>
      <c r="FIR236" s="627"/>
      <c r="FIS236" s="627"/>
      <c r="FIT236" s="627"/>
      <c r="FIU236" s="627"/>
      <c r="FIV236" s="627"/>
      <c r="FIW236" s="627"/>
      <c r="FIX236" s="627"/>
      <c r="FIY236" s="627"/>
      <c r="FIZ236" s="627"/>
      <c r="FJA236" s="627"/>
      <c r="FJB236" s="627"/>
      <c r="FJC236" s="627"/>
      <c r="FJD236" s="627"/>
      <c r="FJE236" s="627"/>
      <c r="FJF236" s="627"/>
      <c r="FJG236" s="627"/>
      <c r="FJH236" s="627"/>
      <c r="FJI236" s="627"/>
      <c r="FJJ236" s="627"/>
      <c r="FJK236" s="627"/>
      <c r="FJL236" s="627"/>
      <c r="FJM236" s="627"/>
      <c r="FJN236" s="627"/>
      <c r="FJO236" s="627"/>
      <c r="FJP236" s="627"/>
      <c r="FJQ236" s="627"/>
      <c r="FJR236" s="627"/>
      <c r="FJS236" s="627"/>
      <c r="FJT236" s="627"/>
      <c r="FJU236" s="627"/>
      <c r="FJV236" s="627"/>
      <c r="FJW236" s="627"/>
      <c r="FJX236" s="627"/>
      <c r="FJY236" s="627"/>
      <c r="FJZ236" s="627"/>
      <c r="FKA236" s="627"/>
      <c r="FKB236" s="627"/>
      <c r="FKC236" s="627"/>
      <c r="FKD236" s="627"/>
      <c r="FKE236" s="627"/>
      <c r="FKF236" s="627"/>
      <c r="FKG236" s="627"/>
      <c r="FKH236" s="627"/>
      <c r="FKI236" s="627"/>
      <c r="FKJ236" s="627"/>
      <c r="FKK236" s="627"/>
      <c r="FKL236" s="627"/>
      <c r="FKM236" s="627"/>
      <c r="FKN236" s="627"/>
      <c r="FKO236" s="627"/>
      <c r="FKP236" s="627"/>
      <c r="FKQ236" s="627"/>
      <c r="FKR236" s="627"/>
      <c r="FKS236" s="627"/>
      <c r="FKT236" s="627"/>
      <c r="FKU236" s="627"/>
      <c r="FKV236" s="627"/>
      <c r="FKW236" s="627"/>
      <c r="FKX236" s="627"/>
      <c r="FKY236" s="627"/>
      <c r="FKZ236" s="627"/>
      <c r="FLA236" s="627"/>
      <c r="FLB236" s="627"/>
      <c r="FLC236" s="627"/>
      <c r="FLD236" s="627"/>
      <c r="FLE236" s="627"/>
      <c r="FLF236" s="627"/>
      <c r="FLG236" s="627"/>
      <c r="FLH236" s="627"/>
      <c r="FLI236" s="627"/>
      <c r="FLJ236" s="627"/>
      <c r="FLK236" s="627"/>
      <c r="FLL236" s="627"/>
      <c r="FLM236" s="627"/>
      <c r="FLN236" s="627"/>
      <c r="FLO236" s="627"/>
      <c r="FLP236" s="627"/>
      <c r="FLQ236" s="627"/>
      <c r="FLR236" s="627"/>
      <c r="FLS236" s="627"/>
      <c r="FLT236" s="627"/>
      <c r="FLU236" s="627"/>
      <c r="FLV236" s="627"/>
      <c r="FLW236" s="627"/>
      <c r="FLX236" s="627"/>
      <c r="FLY236" s="627"/>
      <c r="FLZ236" s="627"/>
      <c r="FMA236" s="627"/>
      <c r="FMB236" s="627"/>
      <c r="FMC236" s="627"/>
      <c r="FMD236" s="627"/>
      <c r="FME236" s="627"/>
      <c r="FMF236" s="627"/>
      <c r="FMG236" s="627"/>
      <c r="FMH236" s="627"/>
      <c r="FMI236" s="627"/>
      <c r="FMJ236" s="627"/>
      <c r="FMK236" s="627"/>
      <c r="FML236" s="627"/>
      <c r="FMM236" s="627"/>
      <c r="FMN236" s="627"/>
      <c r="FMO236" s="627"/>
      <c r="FMP236" s="627"/>
      <c r="FMQ236" s="627"/>
      <c r="FMR236" s="627"/>
      <c r="FMS236" s="627"/>
      <c r="FMT236" s="627"/>
      <c r="FMU236" s="627"/>
      <c r="FMV236" s="627"/>
      <c r="FMW236" s="627"/>
      <c r="FMX236" s="627"/>
      <c r="FMY236" s="627"/>
      <c r="FMZ236" s="627"/>
      <c r="FNA236" s="627"/>
      <c r="FNB236" s="627"/>
      <c r="FNC236" s="627"/>
      <c r="FND236" s="627"/>
      <c r="FNE236" s="627"/>
      <c r="FNF236" s="627"/>
      <c r="FNG236" s="627"/>
      <c r="FNH236" s="627"/>
      <c r="FNI236" s="627"/>
      <c r="FNJ236" s="627"/>
      <c r="FNK236" s="627"/>
      <c r="FNL236" s="627"/>
      <c r="FNM236" s="627"/>
      <c r="FNN236" s="627"/>
      <c r="FNO236" s="627"/>
      <c r="FNP236" s="627"/>
      <c r="FNQ236" s="627"/>
      <c r="FNR236" s="627"/>
      <c r="FNS236" s="627"/>
      <c r="FNT236" s="627"/>
      <c r="FNU236" s="627"/>
      <c r="FNV236" s="627"/>
      <c r="FNW236" s="627"/>
      <c r="FNX236" s="627"/>
      <c r="FNY236" s="627"/>
      <c r="FNZ236" s="627"/>
      <c r="FOA236" s="627"/>
      <c r="FOB236" s="627"/>
      <c r="FOC236" s="627"/>
      <c r="FOD236" s="627"/>
      <c r="FOE236" s="627"/>
      <c r="FOF236" s="627"/>
      <c r="FOG236" s="627"/>
      <c r="FOH236" s="627"/>
      <c r="FOI236" s="627"/>
      <c r="FOJ236" s="627"/>
      <c r="FOK236" s="627"/>
      <c r="FOL236" s="627"/>
      <c r="FOM236" s="627"/>
      <c r="FON236" s="627"/>
      <c r="FOO236" s="627"/>
      <c r="FOP236" s="627"/>
      <c r="FOQ236" s="627"/>
      <c r="FOR236" s="627"/>
      <c r="FOS236" s="627"/>
      <c r="FOT236" s="627"/>
      <c r="FOU236" s="627"/>
      <c r="FOV236" s="627"/>
      <c r="FOW236" s="627"/>
      <c r="FOX236" s="627"/>
      <c r="FOY236" s="627"/>
      <c r="FOZ236" s="627"/>
      <c r="FPA236" s="627"/>
      <c r="FPB236" s="627"/>
      <c r="FPC236" s="627"/>
      <c r="FPD236" s="627"/>
      <c r="FPE236" s="627"/>
      <c r="FPF236" s="627"/>
      <c r="FPG236" s="627"/>
      <c r="FPH236" s="627"/>
      <c r="FPI236" s="627"/>
      <c r="FPJ236" s="627"/>
      <c r="FPK236" s="627"/>
      <c r="FPL236" s="627"/>
      <c r="FPM236" s="627"/>
      <c r="FPN236" s="627"/>
      <c r="FPO236" s="627"/>
      <c r="FPP236" s="627"/>
      <c r="FPQ236" s="627"/>
      <c r="FPR236" s="627"/>
      <c r="FPS236" s="627"/>
      <c r="FPT236" s="627"/>
      <c r="FPU236" s="627"/>
      <c r="FPV236" s="627"/>
      <c r="FPW236" s="627"/>
      <c r="FPX236" s="627"/>
      <c r="FPY236" s="627"/>
      <c r="FPZ236" s="627"/>
      <c r="FQA236" s="627"/>
      <c r="FQB236" s="627"/>
      <c r="FQC236" s="627"/>
      <c r="FQD236" s="627"/>
      <c r="FQE236" s="627"/>
      <c r="FQF236" s="627"/>
      <c r="FQG236" s="627"/>
      <c r="FQH236" s="627"/>
      <c r="FQI236" s="627"/>
      <c r="FQJ236" s="627"/>
      <c r="FQK236" s="627"/>
      <c r="FQL236" s="627"/>
      <c r="FQM236" s="627"/>
      <c r="FQN236" s="627"/>
      <c r="FQO236" s="627"/>
      <c r="FQP236" s="627"/>
      <c r="FQQ236" s="627"/>
      <c r="FQR236" s="627"/>
      <c r="FQS236" s="627"/>
      <c r="FQT236" s="627"/>
      <c r="FQU236" s="627"/>
      <c r="FQV236" s="627"/>
      <c r="FQW236" s="627"/>
      <c r="FQX236" s="627"/>
      <c r="FQY236" s="627"/>
      <c r="FQZ236" s="627"/>
      <c r="FRA236" s="627"/>
      <c r="FRB236" s="627"/>
      <c r="FRC236" s="627"/>
      <c r="FRD236" s="627"/>
      <c r="FRE236" s="627"/>
      <c r="FRF236" s="627"/>
      <c r="FRG236" s="627"/>
      <c r="FRH236" s="627"/>
      <c r="FRI236" s="627"/>
      <c r="FRJ236" s="627"/>
      <c r="FRK236" s="627"/>
      <c r="FRL236" s="627"/>
      <c r="FRM236" s="627"/>
      <c r="FRN236" s="627"/>
      <c r="FRO236" s="627"/>
      <c r="FRP236" s="627"/>
      <c r="FRQ236" s="627"/>
      <c r="FRR236" s="627"/>
      <c r="FRS236" s="627"/>
      <c r="FRT236" s="627"/>
      <c r="FRU236" s="627"/>
      <c r="FRV236" s="627"/>
      <c r="FRW236" s="627"/>
      <c r="FRX236" s="627"/>
      <c r="FRY236" s="627"/>
      <c r="FRZ236" s="627"/>
      <c r="FSA236" s="627"/>
      <c r="FSB236" s="627"/>
      <c r="FSC236" s="627"/>
      <c r="FSD236" s="627"/>
      <c r="FSE236" s="627"/>
      <c r="FSF236" s="627"/>
      <c r="FSG236" s="627"/>
      <c r="FSH236" s="627"/>
      <c r="FSI236" s="627"/>
      <c r="FSJ236" s="627"/>
      <c r="FSK236" s="627"/>
      <c r="FSL236" s="627"/>
      <c r="FSM236" s="627"/>
      <c r="FSN236" s="627"/>
      <c r="FSO236" s="627"/>
      <c r="FSP236" s="627"/>
      <c r="FSQ236" s="627"/>
      <c r="FSR236" s="627"/>
      <c r="FSS236" s="627"/>
      <c r="FST236" s="627"/>
      <c r="FSU236" s="627"/>
      <c r="FSV236" s="627"/>
      <c r="FSW236" s="627"/>
      <c r="FSX236" s="627"/>
      <c r="FSY236" s="627"/>
      <c r="FSZ236" s="627"/>
      <c r="FTA236" s="627"/>
      <c r="FTB236" s="627"/>
      <c r="FTC236" s="627"/>
      <c r="FTD236" s="627"/>
      <c r="FTE236" s="627"/>
      <c r="FTF236" s="627"/>
      <c r="FTG236" s="627"/>
      <c r="FTH236" s="627"/>
      <c r="FTI236" s="627"/>
      <c r="FTJ236" s="627"/>
      <c r="FTK236" s="627"/>
      <c r="FTL236" s="627"/>
      <c r="FTM236" s="627"/>
      <c r="FTN236" s="627"/>
      <c r="FTO236" s="627"/>
      <c r="FTP236" s="627"/>
      <c r="FTQ236" s="627"/>
      <c r="FTR236" s="627"/>
      <c r="FTS236" s="627"/>
      <c r="FTT236" s="627"/>
      <c r="FTU236" s="627"/>
      <c r="FTV236" s="627"/>
      <c r="FTW236" s="627"/>
      <c r="FTX236" s="627"/>
      <c r="FTY236" s="627"/>
      <c r="FTZ236" s="627"/>
      <c r="FUA236" s="627"/>
      <c r="FUB236" s="627"/>
      <c r="FUC236" s="627"/>
      <c r="FUD236" s="627"/>
      <c r="FUE236" s="627"/>
      <c r="FUF236" s="627"/>
      <c r="FUG236" s="627"/>
      <c r="FUH236" s="627"/>
      <c r="FUI236" s="627"/>
      <c r="FUJ236" s="627"/>
      <c r="FUK236" s="627"/>
      <c r="FUL236" s="627"/>
      <c r="FUM236" s="627"/>
      <c r="FUN236" s="627"/>
      <c r="FUO236" s="627"/>
      <c r="FUP236" s="627"/>
      <c r="FUQ236" s="627"/>
      <c r="FUR236" s="627"/>
      <c r="FUS236" s="627"/>
      <c r="FUT236" s="627"/>
      <c r="FUU236" s="627"/>
      <c r="FUV236" s="627"/>
      <c r="FUW236" s="627"/>
      <c r="FUX236" s="627"/>
      <c r="FUY236" s="627"/>
      <c r="FUZ236" s="627"/>
      <c r="FVA236" s="627"/>
      <c r="FVB236" s="627"/>
      <c r="FVC236" s="627"/>
      <c r="FVD236" s="627"/>
      <c r="FVE236" s="627"/>
      <c r="FVF236" s="627"/>
      <c r="FVG236" s="627"/>
      <c r="FVH236" s="627"/>
      <c r="FVI236" s="627"/>
      <c r="FVJ236" s="627"/>
      <c r="FVK236" s="627"/>
      <c r="FVL236" s="627"/>
      <c r="FVM236" s="627"/>
      <c r="FVN236" s="627"/>
      <c r="FVO236" s="627"/>
      <c r="FVP236" s="627"/>
      <c r="FVQ236" s="627"/>
      <c r="FVR236" s="627"/>
      <c r="FVS236" s="627"/>
      <c r="FVT236" s="627"/>
      <c r="FVU236" s="627"/>
      <c r="FVV236" s="627"/>
      <c r="FVW236" s="627"/>
      <c r="FVX236" s="627"/>
      <c r="FVY236" s="627"/>
      <c r="FVZ236" s="627"/>
      <c r="FWA236" s="627"/>
      <c r="FWB236" s="627"/>
      <c r="FWC236" s="627"/>
      <c r="FWD236" s="627"/>
      <c r="FWE236" s="627"/>
      <c r="FWF236" s="627"/>
      <c r="FWG236" s="627"/>
      <c r="FWH236" s="627"/>
      <c r="FWI236" s="627"/>
      <c r="FWJ236" s="627"/>
      <c r="FWK236" s="627"/>
      <c r="FWL236" s="627"/>
      <c r="FWM236" s="627"/>
      <c r="FWN236" s="627"/>
      <c r="FWO236" s="627"/>
      <c r="FWP236" s="627"/>
      <c r="FWQ236" s="627"/>
      <c r="FWR236" s="627"/>
      <c r="FWS236" s="627"/>
      <c r="FWT236" s="627"/>
      <c r="FWU236" s="627"/>
      <c r="FWV236" s="627"/>
      <c r="FWW236" s="627"/>
      <c r="FWX236" s="627"/>
      <c r="FWY236" s="627"/>
      <c r="FWZ236" s="627"/>
      <c r="FXA236" s="627"/>
      <c r="FXB236" s="627"/>
      <c r="FXC236" s="627"/>
      <c r="FXD236" s="627"/>
      <c r="FXE236" s="627"/>
      <c r="FXF236" s="627"/>
      <c r="FXG236" s="627"/>
      <c r="FXH236" s="627"/>
      <c r="FXI236" s="627"/>
      <c r="FXJ236" s="627"/>
      <c r="FXK236" s="627"/>
      <c r="FXL236" s="627"/>
      <c r="FXM236" s="627"/>
      <c r="FXN236" s="627"/>
      <c r="FXO236" s="627"/>
      <c r="FXP236" s="627"/>
      <c r="FXQ236" s="627"/>
      <c r="FXR236" s="627"/>
      <c r="FXS236" s="627"/>
      <c r="FXT236" s="627"/>
      <c r="FXU236" s="627"/>
      <c r="FXV236" s="627"/>
      <c r="FXW236" s="627"/>
      <c r="FXX236" s="627"/>
      <c r="FXY236" s="627"/>
      <c r="FXZ236" s="627"/>
      <c r="FYA236" s="627"/>
      <c r="FYB236" s="627"/>
      <c r="FYC236" s="627"/>
      <c r="FYD236" s="627"/>
      <c r="FYE236" s="627"/>
      <c r="FYF236" s="627"/>
      <c r="FYG236" s="627"/>
      <c r="FYH236" s="627"/>
      <c r="FYI236" s="627"/>
      <c r="FYJ236" s="627"/>
      <c r="FYK236" s="627"/>
      <c r="FYL236" s="627"/>
      <c r="FYM236" s="627"/>
      <c r="FYN236" s="627"/>
      <c r="FYO236" s="627"/>
      <c r="FYP236" s="627"/>
      <c r="FYQ236" s="627"/>
      <c r="FYR236" s="627"/>
      <c r="FYS236" s="627"/>
      <c r="FYT236" s="627"/>
      <c r="FYU236" s="627"/>
      <c r="FYV236" s="627"/>
      <c r="FYW236" s="627"/>
      <c r="FYX236" s="627"/>
      <c r="FYY236" s="627"/>
      <c r="FYZ236" s="627"/>
      <c r="FZA236" s="627"/>
      <c r="FZB236" s="627"/>
      <c r="FZC236" s="627"/>
      <c r="FZD236" s="627"/>
      <c r="FZE236" s="627"/>
      <c r="FZF236" s="627"/>
      <c r="FZG236" s="627"/>
      <c r="FZH236" s="627"/>
      <c r="FZI236" s="627"/>
      <c r="FZJ236" s="627"/>
      <c r="FZK236" s="627"/>
      <c r="FZL236" s="627"/>
      <c r="FZM236" s="627"/>
      <c r="FZN236" s="627"/>
      <c r="FZO236" s="627"/>
      <c r="FZP236" s="627"/>
      <c r="FZQ236" s="627"/>
      <c r="FZR236" s="627"/>
      <c r="FZS236" s="627"/>
      <c r="FZT236" s="627"/>
      <c r="FZU236" s="627"/>
      <c r="FZV236" s="627"/>
      <c r="FZW236" s="627"/>
      <c r="FZX236" s="627"/>
      <c r="FZY236" s="627"/>
      <c r="FZZ236" s="627"/>
      <c r="GAA236" s="627"/>
      <c r="GAB236" s="627"/>
      <c r="GAC236" s="627"/>
      <c r="GAD236" s="627"/>
      <c r="GAE236" s="627"/>
      <c r="GAF236" s="627"/>
      <c r="GAG236" s="627"/>
      <c r="GAH236" s="627"/>
      <c r="GAI236" s="627"/>
      <c r="GAJ236" s="627"/>
      <c r="GAK236" s="627"/>
      <c r="GAL236" s="627"/>
      <c r="GAM236" s="627"/>
      <c r="GAN236" s="627"/>
      <c r="GAO236" s="627"/>
      <c r="GAP236" s="627"/>
      <c r="GAQ236" s="627"/>
      <c r="GAR236" s="627"/>
      <c r="GAS236" s="627"/>
      <c r="GAT236" s="627"/>
      <c r="GAU236" s="627"/>
      <c r="GAV236" s="627"/>
      <c r="GAW236" s="627"/>
      <c r="GAX236" s="627"/>
      <c r="GAY236" s="627"/>
      <c r="GAZ236" s="627"/>
      <c r="GBA236" s="627"/>
      <c r="GBB236" s="627"/>
      <c r="GBC236" s="627"/>
      <c r="GBD236" s="627"/>
      <c r="GBE236" s="627"/>
      <c r="GBF236" s="627"/>
      <c r="GBG236" s="627"/>
      <c r="GBH236" s="627"/>
      <c r="GBI236" s="627"/>
      <c r="GBJ236" s="627"/>
      <c r="GBK236" s="627"/>
      <c r="GBL236" s="627"/>
      <c r="GBM236" s="627"/>
      <c r="GBN236" s="627"/>
      <c r="GBO236" s="627"/>
      <c r="GBP236" s="627"/>
      <c r="GBQ236" s="627"/>
      <c r="GBR236" s="627"/>
      <c r="GBS236" s="627"/>
      <c r="GBT236" s="627"/>
      <c r="GBU236" s="627"/>
      <c r="GBV236" s="627"/>
      <c r="GBW236" s="627"/>
      <c r="GBX236" s="627"/>
      <c r="GBY236" s="627"/>
      <c r="GBZ236" s="627"/>
      <c r="GCA236" s="627"/>
      <c r="GCB236" s="627"/>
      <c r="GCC236" s="627"/>
      <c r="GCD236" s="627"/>
      <c r="GCE236" s="627"/>
      <c r="GCF236" s="627"/>
      <c r="GCG236" s="627"/>
      <c r="GCH236" s="627"/>
      <c r="GCI236" s="627"/>
      <c r="GCJ236" s="627"/>
      <c r="GCK236" s="627"/>
      <c r="GCL236" s="627"/>
      <c r="GCM236" s="627"/>
      <c r="GCN236" s="627"/>
      <c r="GCO236" s="627"/>
      <c r="GCP236" s="627"/>
      <c r="GCQ236" s="627"/>
      <c r="GCR236" s="627"/>
      <c r="GCS236" s="627"/>
      <c r="GCT236" s="627"/>
      <c r="GCU236" s="627"/>
      <c r="GCV236" s="627"/>
      <c r="GCW236" s="627"/>
      <c r="GCX236" s="627"/>
      <c r="GCY236" s="627"/>
      <c r="GCZ236" s="627"/>
      <c r="GDA236" s="627"/>
      <c r="GDB236" s="627"/>
      <c r="GDC236" s="627"/>
      <c r="GDD236" s="627"/>
      <c r="GDE236" s="627"/>
      <c r="GDF236" s="627"/>
      <c r="GDG236" s="627"/>
      <c r="GDH236" s="627"/>
      <c r="GDI236" s="627"/>
      <c r="GDJ236" s="627"/>
      <c r="GDK236" s="627"/>
      <c r="GDL236" s="627"/>
      <c r="GDM236" s="627"/>
      <c r="GDN236" s="627"/>
      <c r="GDO236" s="627"/>
      <c r="GDP236" s="627"/>
      <c r="GDQ236" s="627"/>
      <c r="GDR236" s="627"/>
      <c r="GDS236" s="627"/>
      <c r="GDT236" s="627"/>
      <c r="GDU236" s="627"/>
      <c r="GDV236" s="627"/>
      <c r="GDW236" s="627"/>
      <c r="GDX236" s="627"/>
      <c r="GDY236" s="627"/>
      <c r="GDZ236" s="627"/>
      <c r="GEA236" s="627"/>
      <c r="GEB236" s="627"/>
      <c r="GEC236" s="627"/>
      <c r="GED236" s="627"/>
      <c r="GEE236" s="627"/>
      <c r="GEF236" s="627"/>
      <c r="GEG236" s="627"/>
      <c r="GEH236" s="627"/>
      <c r="GEI236" s="627"/>
      <c r="GEJ236" s="627"/>
      <c r="GEK236" s="627"/>
      <c r="GEL236" s="627"/>
      <c r="GEM236" s="627"/>
      <c r="GEN236" s="627"/>
      <c r="GEO236" s="627"/>
      <c r="GEP236" s="627"/>
      <c r="GEQ236" s="627"/>
      <c r="GER236" s="627"/>
      <c r="GES236" s="627"/>
      <c r="GET236" s="627"/>
      <c r="GEU236" s="627"/>
      <c r="GEV236" s="627"/>
      <c r="GEW236" s="627"/>
      <c r="GEX236" s="627"/>
      <c r="GEY236" s="627"/>
      <c r="GEZ236" s="627"/>
      <c r="GFA236" s="627"/>
      <c r="GFB236" s="627"/>
      <c r="GFC236" s="627"/>
      <c r="GFD236" s="627"/>
      <c r="GFE236" s="627"/>
      <c r="GFF236" s="627"/>
      <c r="GFG236" s="627"/>
      <c r="GFH236" s="627"/>
      <c r="GFI236" s="627"/>
      <c r="GFJ236" s="627"/>
      <c r="GFK236" s="627"/>
      <c r="GFL236" s="627"/>
      <c r="GFM236" s="627"/>
      <c r="GFN236" s="627"/>
      <c r="GFO236" s="627"/>
      <c r="GFP236" s="627"/>
      <c r="GFQ236" s="627"/>
      <c r="GFR236" s="627"/>
      <c r="GFS236" s="627"/>
      <c r="GFT236" s="627"/>
      <c r="GFU236" s="627"/>
      <c r="GFV236" s="627"/>
      <c r="GFW236" s="627"/>
      <c r="GFX236" s="627"/>
      <c r="GFY236" s="627"/>
      <c r="GFZ236" s="627"/>
      <c r="GGA236" s="627"/>
      <c r="GGB236" s="627"/>
      <c r="GGC236" s="627"/>
      <c r="GGD236" s="627"/>
      <c r="GGE236" s="627"/>
      <c r="GGF236" s="627"/>
      <c r="GGG236" s="627"/>
      <c r="GGH236" s="627"/>
      <c r="GGI236" s="627"/>
      <c r="GGJ236" s="627"/>
      <c r="GGK236" s="627"/>
      <c r="GGL236" s="627"/>
      <c r="GGM236" s="627"/>
      <c r="GGN236" s="627"/>
      <c r="GGO236" s="627"/>
      <c r="GGP236" s="627"/>
      <c r="GGQ236" s="627"/>
      <c r="GGR236" s="627"/>
      <c r="GGS236" s="627"/>
      <c r="GGT236" s="627"/>
      <c r="GGU236" s="627"/>
      <c r="GGV236" s="627"/>
      <c r="GGW236" s="627"/>
      <c r="GGX236" s="627"/>
      <c r="GGY236" s="627"/>
      <c r="GGZ236" s="627"/>
      <c r="GHA236" s="627"/>
      <c r="GHB236" s="627"/>
      <c r="GHC236" s="627"/>
      <c r="GHD236" s="627"/>
      <c r="GHE236" s="627"/>
      <c r="GHF236" s="627"/>
      <c r="GHG236" s="627"/>
      <c r="GHH236" s="627"/>
      <c r="GHI236" s="627"/>
      <c r="GHJ236" s="627"/>
      <c r="GHK236" s="627"/>
      <c r="GHL236" s="627"/>
      <c r="GHM236" s="627"/>
      <c r="GHN236" s="627"/>
      <c r="GHO236" s="627"/>
      <c r="GHP236" s="627"/>
      <c r="GHQ236" s="627"/>
      <c r="GHR236" s="627"/>
      <c r="GHS236" s="627"/>
      <c r="GHT236" s="627"/>
      <c r="GHU236" s="627"/>
      <c r="GHV236" s="627"/>
      <c r="GHW236" s="627"/>
      <c r="GHX236" s="627"/>
      <c r="GHY236" s="627"/>
      <c r="GHZ236" s="627"/>
      <c r="GIA236" s="627"/>
      <c r="GIB236" s="627"/>
      <c r="GIC236" s="627"/>
      <c r="GID236" s="627"/>
      <c r="GIE236" s="627"/>
      <c r="GIF236" s="627"/>
      <c r="GIG236" s="627"/>
      <c r="GIH236" s="627"/>
      <c r="GII236" s="627"/>
      <c r="GIJ236" s="627"/>
      <c r="GIK236" s="627"/>
      <c r="GIL236" s="627"/>
      <c r="GIM236" s="627"/>
      <c r="GIN236" s="627"/>
      <c r="GIO236" s="627"/>
      <c r="GIP236" s="627"/>
      <c r="GIQ236" s="627"/>
      <c r="GIR236" s="627"/>
      <c r="GIS236" s="627"/>
      <c r="GIT236" s="627"/>
      <c r="GIU236" s="627"/>
      <c r="GIV236" s="627"/>
      <c r="GIW236" s="627"/>
      <c r="GIX236" s="627"/>
      <c r="GIY236" s="627"/>
      <c r="GIZ236" s="627"/>
      <c r="GJA236" s="627"/>
      <c r="GJB236" s="627"/>
      <c r="GJC236" s="627"/>
      <c r="GJD236" s="627"/>
      <c r="GJE236" s="627"/>
      <c r="GJF236" s="627"/>
      <c r="GJG236" s="627"/>
      <c r="GJH236" s="627"/>
      <c r="GJI236" s="627"/>
      <c r="GJJ236" s="627"/>
      <c r="GJK236" s="627"/>
      <c r="GJL236" s="627"/>
      <c r="GJM236" s="627"/>
      <c r="GJN236" s="627"/>
      <c r="GJO236" s="627"/>
      <c r="GJP236" s="627"/>
      <c r="GJQ236" s="627"/>
      <c r="GJR236" s="627"/>
      <c r="GJS236" s="627"/>
      <c r="GJT236" s="627"/>
      <c r="GJU236" s="627"/>
      <c r="GJV236" s="627"/>
      <c r="GJW236" s="627"/>
      <c r="GJX236" s="627"/>
      <c r="GJY236" s="627"/>
      <c r="GJZ236" s="627"/>
      <c r="GKA236" s="627"/>
      <c r="GKB236" s="627"/>
      <c r="GKC236" s="627"/>
      <c r="GKD236" s="627"/>
      <c r="GKE236" s="627"/>
      <c r="GKF236" s="627"/>
      <c r="GKG236" s="627"/>
      <c r="GKH236" s="627"/>
      <c r="GKI236" s="627"/>
      <c r="GKJ236" s="627"/>
      <c r="GKK236" s="627"/>
      <c r="GKL236" s="627"/>
      <c r="GKM236" s="627"/>
      <c r="GKN236" s="627"/>
      <c r="GKO236" s="627"/>
      <c r="GKP236" s="627"/>
      <c r="GKQ236" s="627"/>
      <c r="GKR236" s="627"/>
      <c r="GKS236" s="627"/>
      <c r="GKT236" s="627"/>
      <c r="GKU236" s="627"/>
      <c r="GKV236" s="627"/>
      <c r="GKW236" s="627"/>
      <c r="GKX236" s="627"/>
      <c r="GKY236" s="627"/>
      <c r="GKZ236" s="627"/>
      <c r="GLA236" s="627"/>
      <c r="GLB236" s="627"/>
      <c r="GLC236" s="627"/>
      <c r="GLD236" s="627"/>
      <c r="GLE236" s="627"/>
      <c r="GLF236" s="627"/>
      <c r="GLG236" s="627"/>
      <c r="GLH236" s="627"/>
      <c r="GLI236" s="627"/>
      <c r="GLJ236" s="627"/>
      <c r="GLK236" s="627"/>
      <c r="GLL236" s="627"/>
      <c r="GLM236" s="627"/>
      <c r="GLN236" s="627"/>
      <c r="GLO236" s="627"/>
      <c r="GLP236" s="627"/>
      <c r="GLQ236" s="627"/>
      <c r="GLR236" s="627"/>
      <c r="GLS236" s="627"/>
      <c r="GLT236" s="627"/>
      <c r="GLU236" s="627"/>
      <c r="GLV236" s="627"/>
      <c r="GLW236" s="627"/>
      <c r="GLX236" s="627"/>
      <c r="GLY236" s="627"/>
      <c r="GLZ236" s="627"/>
      <c r="GMA236" s="627"/>
      <c r="GMB236" s="627"/>
      <c r="GMC236" s="627"/>
      <c r="GMD236" s="627"/>
      <c r="GME236" s="627"/>
      <c r="GMF236" s="627"/>
      <c r="GMG236" s="627"/>
      <c r="GMH236" s="627"/>
      <c r="GMI236" s="627"/>
      <c r="GMJ236" s="627"/>
      <c r="GMK236" s="627"/>
      <c r="GML236" s="627"/>
      <c r="GMM236" s="627"/>
      <c r="GMN236" s="627"/>
      <c r="GMO236" s="627"/>
      <c r="GMP236" s="627"/>
      <c r="GMQ236" s="627"/>
      <c r="GMR236" s="627"/>
      <c r="GMS236" s="627"/>
      <c r="GMT236" s="627"/>
      <c r="GMU236" s="627"/>
      <c r="GMV236" s="627"/>
      <c r="GMW236" s="627"/>
      <c r="GMX236" s="627"/>
      <c r="GMY236" s="627"/>
      <c r="GMZ236" s="627"/>
      <c r="GNA236" s="627"/>
      <c r="GNB236" s="627"/>
      <c r="GNC236" s="627"/>
      <c r="GND236" s="627"/>
      <c r="GNE236" s="627"/>
      <c r="GNF236" s="627"/>
      <c r="GNG236" s="627"/>
      <c r="GNH236" s="627"/>
      <c r="GNI236" s="627"/>
      <c r="GNJ236" s="627"/>
      <c r="GNK236" s="627"/>
      <c r="GNL236" s="627"/>
      <c r="GNM236" s="627"/>
      <c r="GNN236" s="627"/>
      <c r="GNO236" s="627"/>
      <c r="GNP236" s="627"/>
      <c r="GNQ236" s="627"/>
      <c r="GNR236" s="627"/>
      <c r="GNS236" s="627"/>
      <c r="GNT236" s="627"/>
      <c r="GNU236" s="627"/>
      <c r="GNV236" s="627"/>
      <c r="GNW236" s="627"/>
      <c r="GNX236" s="627"/>
      <c r="GNY236" s="627"/>
      <c r="GNZ236" s="627"/>
      <c r="GOA236" s="627"/>
      <c r="GOB236" s="627"/>
      <c r="GOC236" s="627"/>
      <c r="GOD236" s="627"/>
      <c r="GOE236" s="627"/>
      <c r="GOF236" s="627"/>
      <c r="GOG236" s="627"/>
      <c r="GOH236" s="627"/>
      <c r="GOI236" s="627"/>
      <c r="GOJ236" s="627"/>
      <c r="GOK236" s="627"/>
      <c r="GOL236" s="627"/>
      <c r="GOM236" s="627"/>
      <c r="GON236" s="627"/>
      <c r="GOO236" s="627"/>
      <c r="GOP236" s="627"/>
      <c r="GOQ236" s="627"/>
      <c r="GOR236" s="627"/>
      <c r="GOS236" s="627"/>
      <c r="GOT236" s="627"/>
      <c r="GOU236" s="627"/>
      <c r="GOV236" s="627"/>
      <c r="GOW236" s="627"/>
      <c r="GOX236" s="627"/>
      <c r="GOY236" s="627"/>
      <c r="GOZ236" s="627"/>
      <c r="GPA236" s="627"/>
      <c r="GPB236" s="627"/>
      <c r="GPC236" s="627"/>
      <c r="GPD236" s="627"/>
      <c r="GPE236" s="627"/>
      <c r="GPF236" s="627"/>
      <c r="GPG236" s="627"/>
      <c r="GPH236" s="627"/>
      <c r="GPI236" s="627"/>
      <c r="GPJ236" s="627"/>
      <c r="GPK236" s="627"/>
      <c r="GPL236" s="627"/>
      <c r="GPM236" s="627"/>
      <c r="GPN236" s="627"/>
      <c r="GPO236" s="627"/>
      <c r="GPP236" s="627"/>
      <c r="GPQ236" s="627"/>
      <c r="GPR236" s="627"/>
      <c r="GPS236" s="627"/>
      <c r="GPT236" s="627"/>
      <c r="GPU236" s="627"/>
      <c r="GPV236" s="627"/>
      <c r="GPW236" s="627"/>
      <c r="GPX236" s="627"/>
      <c r="GPY236" s="627"/>
      <c r="GPZ236" s="627"/>
      <c r="GQA236" s="627"/>
      <c r="GQB236" s="627"/>
      <c r="GQC236" s="627"/>
      <c r="GQD236" s="627"/>
      <c r="GQE236" s="627"/>
      <c r="GQF236" s="627"/>
      <c r="GQG236" s="627"/>
      <c r="GQH236" s="627"/>
      <c r="GQI236" s="627"/>
      <c r="GQJ236" s="627"/>
      <c r="GQK236" s="627"/>
      <c r="GQL236" s="627"/>
      <c r="GQM236" s="627"/>
      <c r="GQN236" s="627"/>
      <c r="GQO236" s="627"/>
      <c r="GQP236" s="627"/>
      <c r="GQQ236" s="627"/>
      <c r="GQR236" s="627"/>
      <c r="GQS236" s="627"/>
      <c r="GQT236" s="627"/>
      <c r="GQU236" s="627"/>
      <c r="GQV236" s="627"/>
      <c r="GQW236" s="627"/>
      <c r="GQX236" s="627"/>
      <c r="GQY236" s="627"/>
      <c r="GQZ236" s="627"/>
      <c r="GRA236" s="627"/>
      <c r="GRB236" s="627"/>
      <c r="GRC236" s="627"/>
      <c r="GRD236" s="627"/>
      <c r="GRE236" s="627"/>
      <c r="GRF236" s="627"/>
      <c r="GRG236" s="627"/>
      <c r="GRH236" s="627"/>
      <c r="GRI236" s="627"/>
      <c r="GRJ236" s="627"/>
      <c r="GRK236" s="627"/>
      <c r="GRL236" s="627"/>
      <c r="GRM236" s="627"/>
      <c r="GRN236" s="627"/>
      <c r="GRO236" s="627"/>
      <c r="GRP236" s="627"/>
      <c r="GRQ236" s="627"/>
      <c r="GRR236" s="627"/>
      <c r="GRS236" s="627"/>
      <c r="GRT236" s="627"/>
      <c r="GRU236" s="627"/>
      <c r="GRV236" s="627"/>
      <c r="GRW236" s="627"/>
      <c r="GRX236" s="627"/>
      <c r="GRY236" s="627"/>
      <c r="GRZ236" s="627"/>
      <c r="GSA236" s="627"/>
      <c r="GSB236" s="627"/>
      <c r="GSC236" s="627"/>
      <c r="GSD236" s="627"/>
      <c r="GSE236" s="627"/>
      <c r="GSF236" s="627"/>
      <c r="GSG236" s="627"/>
      <c r="GSH236" s="627"/>
      <c r="GSI236" s="627"/>
      <c r="GSJ236" s="627"/>
      <c r="GSK236" s="627"/>
      <c r="GSL236" s="627"/>
      <c r="GSM236" s="627"/>
      <c r="GSN236" s="627"/>
      <c r="GSO236" s="627"/>
      <c r="GSP236" s="627"/>
      <c r="GSQ236" s="627"/>
      <c r="GSR236" s="627"/>
      <c r="GSS236" s="627"/>
      <c r="GST236" s="627"/>
      <c r="GSU236" s="627"/>
      <c r="GSV236" s="627"/>
      <c r="GSW236" s="627"/>
      <c r="GSX236" s="627"/>
      <c r="GSY236" s="627"/>
      <c r="GSZ236" s="627"/>
      <c r="GTA236" s="627"/>
      <c r="GTB236" s="627"/>
      <c r="GTC236" s="627"/>
      <c r="GTD236" s="627"/>
      <c r="GTE236" s="627"/>
      <c r="GTF236" s="627"/>
      <c r="GTG236" s="627"/>
      <c r="GTH236" s="627"/>
      <c r="GTI236" s="627"/>
      <c r="GTJ236" s="627"/>
      <c r="GTK236" s="627"/>
      <c r="GTL236" s="627"/>
      <c r="GTM236" s="627"/>
      <c r="GTN236" s="627"/>
      <c r="GTO236" s="627"/>
      <c r="GTP236" s="627"/>
      <c r="GTQ236" s="627"/>
      <c r="GTR236" s="627"/>
      <c r="GTS236" s="627"/>
      <c r="GTT236" s="627"/>
      <c r="GTU236" s="627"/>
      <c r="GTV236" s="627"/>
      <c r="GTW236" s="627"/>
      <c r="GTX236" s="627"/>
      <c r="GTY236" s="627"/>
      <c r="GTZ236" s="627"/>
      <c r="GUA236" s="627"/>
      <c r="GUB236" s="627"/>
      <c r="GUC236" s="627"/>
      <c r="GUD236" s="627"/>
      <c r="GUE236" s="627"/>
      <c r="GUF236" s="627"/>
      <c r="GUG236" s="627"/>
      <c r="GUH236" s="627"/>
      <c r="GUI236" s="627"/>
      <c r="GUJ236" s="627"/>
      <c r="GUK236" s="627"/>
      <c r="GUL236" s="627"/>
      <c r="GUM236" s="627"/>
      <c r="GUN236" s="627"/>
      <c r="GUO236" s="627"/>
      <c r="GUP236" s="627"/>
      <c r="GUQ236" s="627"/>
      <c r="GUR236" s="627"/>
      <c r="GUS236" s="627"/>
      <c r="GUT236" s="627"/>
      <c r="GUU236" s="627"/>
      <c r="GUV236" s="627"/>
      <c r="GUW236" s="627"/>
      <c r="GUX236" s="627"/>
      <c r="GUY236" s="627"/>
      <c r="GUZ236" s="627"/>
      <c r="GVA236" s="627"/>
      <c r="GVB236" s="627"/>
      <c r="GVC236" s="627"/>
      <c r="GVD236" s="627"/>
      <c r="GVE236" s="627"/>
      <c r="GVF236" s="627"/>
      <c r="GVG236" s="627"/>
      <c r="GVH236" s="627"/>
      <c r="GVI236" s="627"/>
      <c r="GVJ236" s="627"/>
      <c r="GVK236" s="627"/>
      <c r="GVL236" s="627"/>
      <c r="GVM236" s="627"/>
      <c r="GVN236" s="627"/>
      <c r="GVO236" s="627"/>
      <c r="GVP236" s="627"/>
      <c r="GVQ236" s="627"/>
      <c r="GVR236" s="627"/>
      <c r="GVS236" s="627"/>
      <c r="GVT236" s="627"/>
      <c r="GVU236" s="627"/>
      <c r="GVV236" s="627"/>
      <c r="GVW236" s="627"/>
      <c r="GVX236" s="627"/>
      <c r="GVY236" s="627"/>
      <c r="GVZ236" s="627"/>
      <c r="GWA236" s="627"/>
      <c r="GWB236" s="627"/>
      <c r="GWC236" s="627"/>
      <c r="GWD236" s="627"/>
      <c r="GWE236" s="627"/>
      <c r="GWF236" s="627"/>
      <c r="GWG236" s="627"/>
      <c r="GWH236" s="627"/>
      <c r="GWI236" s="627"/>
      <c r="GWJ236" s="627"/>
      <c r="GWK236" s="627"/>
      <c r="GWL236" s="627"/>
      <c r="GWM236" s="627"/>
      <c r="GWN236" s="627"/>
      <c r="GWO236" s="627"/>
      <c r="GWP236" s="627"/>
      <c r="GWQ236" s="627"/>
      <c r="GWR236" s="627"/>
      <c r="GWS236" s="627"/>
      <c r="GWT236" s="627"/>
      <c r="GWU236" s="627"/>
      <c r="GWV236" s="627"/>
      <c r="GWW236" s="627"/>
      <c r="GWX236" s="627"/>
      <c r="GWY236" s="627"/>
      <c r="GWZ236" s="627"/>
      <c r="GXA236" s="627"/>
      <c r="GXB236" s="627"/>
      <c r="GXC236" s="627"/>
      <c r="GXD236" s="627"/>
      <c r="GXE236" s="627"/>
      <c r="GXF236" s="627"/>
      <c r="GXG236" s="627"/>
      <c r="GXH236" s="627"/>
      <c r="GXI236" s="627"/>
      <c r="GXJ236" s="627"/>
      <c r="GXK236" s="627"/>
      <c r="GXL236" s="627"/>
      <c r="GXM236" s="627"/>
      <c r="GXN236" s="627"/>
      <c r="GXO236" s="627"/>
      <c r="GXP236" s="627"/>
      <c r="GXQ236" s="627"/>
      <c r="GXR236" s="627"/>
      <c r="GXS236" s="627"/>
      <c r="GXT236" s="627"/>
      <c r="GXU236" s="627"/>
      <c r="GXV236" s="627"/>
      <c r="GXW236" s="627"/>
      <c r="GXX236" s="627"/>
      <c r="GXY236" s="627"/>
      <c r="GXZ236" s="627"/>
      <c r="GYA236" s="627"/>
      <c r="GYB236" s="627"/>
      <c r="GYC236" s="627"/>
      <c r="GYD236" s="627"/>
      <c r="GYE236" s="627"/>
      <c r="GYF236" s="627"/>
      <c r="GYG236" s="627"/>
      <c r="GYH236" s="627"/>
      <c r="GYI236" s="627"/>
      <c r="GYJ236" s="627"/>
      <c r="GYK236" s="627"/>
      <c r="GYL236" s="627"/>
      <c r="GYM236" s="627"/>
      <c r="GYN236" s="627"/>
      <c r="GYO236" s="627"/>
      <c r="GYP236" s="627"/>
      <c r="GYQ236" s="627"/>
      <c r="GYR236" s="627"/>
      <c r="GYS236" s="627"/>
      <c r="GYT236" s="627"/>
      <c r="GYU236" s="627"/>
      <c r="GYV236" s="627"/>
      <c r="GYW236" s="627"/>
      <c r="GYX236" s="627"/>
      <c r="GYY236" s="627"/>
      <c r="GYZ236" s="627"/>
      <c r="GZA236" s="627"/>
      <c r="GZB236" s="627"/>
      <c r="GZC236" s="627"/>
      <c r="GZD236" s="627"/>
      <c r="GZE236" s="627"/>
      <c r="GZF236" s="627"/>
      <c r="GZG236" s="627"/>
      <c r="GZH236" s="627"/>
      <c r="GZI236" s="627"/>
      <c r="GZJ236" s="627"/>
      <c r="GZK236" s="627"/>
      <c r="GZL236" s="627"/>
      <c r="GZM236" s="627"/>
      <c r="GZN236" s="627"/>
      <c r="GZO236" s="627"/>
      <c r="GZP236" s="627"/>
      <c r="GZQ236" s="627"/>
      <c r="GZR236" s="627"/>
      <c r="GZS236" s="627"/>
      <c r="GZT236" s="627"/>
      <c r="GZU236" s="627"/>
      <c r="GZV236" s="627"/>
      <c r="GZW236" s="627"/>
      <c r="GZX236" s="627"/>
      <c r="GZY236" s="627"/>
      <c r="GZZ236" s="627"/>
      <c r="HAA236" s="627"/>
      <c r="HAB236" s="627"/>
      <c r="HAC236" s="627"/>
      <c r="HAD236" s="627"/>
      <c r="HAE236" s="627"/>
      <c r="HAF236" s="627"/>
      <c r="HAG236" s="627"/>
      <c r="HAH236" s="627"/>
      <c r="HAI236" s="627"/>
      <c r="HAJ236" s="627"/>
      <c r="HAK236" s="627"/>
      <c r="HAL236" s="627"/>
      <c r="HAM236" s="627"/>
      <c r="HAN236" s="627"/>
      <c r="HAO236" s="627"/>
      <c r="HAP236" s="627"/>
      <c r="HAQ236" s="627"/>
      <c r="HAR236" s="627"/>
      <c r="HAS236" s="627"/>
      <c r="HAT236" s="627"/>
      <c r="HAU236" s="627"/>
      <c r="HAV236" s="627"/>
      <c r="HAW236" s="627"/>
      <c r="HAX236" s="627"/>
      <c r="HAY236" s="627"/>
      <c r="HAZ236" s="627"/>
      <c r="HBA236" s="627"/>
      <c r="HBB236" s="627"/>
      <c r="HBC236" s="627"/>
      <c r="HBD236" s="627"/>
      <c r="HBE236" s="627"/>
      <c r="HBF236" s="627"/>
      <c r="HBG236" s="627"/>
      <c r="HBH236" s="627"/>
      <c r="HBI236" s="627"/>
      <c r="HBJ236" s="627"/>
      <c r="HBK236" s="627"/>
      <c r="HBL236" s="627"/>
      <c r="HBM236" s="627"/>
      <c r="HBN236" s="627"/>
      <c r="HBO236" s="627"/>
      <c r="HBP236" s="627"/>
      <c r="HBQ236" s="627"/>
      <c r="HBR236" s="627"/>
      <c r="HBS236" s="627"/>
      <c r="HBT236" s="627"/>
      <c r="HBU236" s="627"/>
      <c r="HBV236" s="627"/>
      <c r="HBW236" s="627"/>
      <c r="HBX236" s="627"/>
      <c r="HBY236" s="627"/>
      <c r="HBZ236" s="627"/>
      <c r="HCA236" s="627"/>
      <c r="HCB236" s="627"/>
      <c r="HCC236" s="627"/>
      <c r="HCD236" s="627"/>
      <c r="HCE236" s="627"/>
      <c r="HCF236" s="627"/>
      <c r="HCG236" s="627"/>
      <c r="HCH236" s="627"/>
      <c r="HCI236" s="627"/>
      <c r="HCJ236" s="627"/>
      <c r="HCK236" s="627"/>
      <c r="HCL236" s="627"/>
      <c r="HCM236" s="627"/>
      <c r="HCN236" s="627"/>
      <c r="HCO236" s="627"/>
      <c r="HCP236" s="627"/>
      <c r="HCQ236" s="627"/>
      <c r="HCR236" s="627"/>
      <c r="HCS236" s="627"/>
      <c r="HCT236" s="627"/>
      <c r="HCU236" s="627"/>
      <c r="HCV236" s="627"/>
      <c r="HCW236" s="627"/>
      <c r="HCX236" s="627"/>
      <c r="HCY236" s="627"/>
      <c r="HCZ236" s="627"/>
      <c r="HDA236" s="627"/>
      <c r="HDB236" s="627"/>
      <c r="HDC236" s="627"/>
      <c r="HDD236" s="627"/>
      <c r="HDE236" s="627"/>
      <c r="HDF236" s="627"/>
      <c r="HDG236" s="627"/>
      <c r="HDH236" s="627"/>
      <c r="HDI236" s="627"/>
      <c r="HDJ236" s="627"/>
      <c r="HDK236" s="627"/>
      <c r="HDL236" s="627"/>
      <c r="HDM236" s="627"/>
      <c r="HDN236" s="627"/>
      <c r="HDO236" s="627"/>
      <c r="HDP236" s="627"/>
      <c r="HDQ236" s="627"/>
      <c r="HDR236" s="627"/>
      <c r="HDS236" s="627"/>
      <c r="HDT236" s="627"/>
      <c r="HDU236" s="627"/>
      <c r="HDV236" s="627"/>
      <c r="HDW236" s="627"/>
      <c r="HDX236" s="627"/>
      <c r="HDY236" s="627"/>
      <c r="HDZ236" s="627"/>
      <c r="HEA236" s="627"/>
      <c r="HEB236" s="627"/>
      <c r="HEC236" s="627"/>
      <c r="HED236" s="627"/>
      <c r="HEE236" s="627"/>
      <c r="HEF236" s="627"/>
      <c r="HEG236" s="627"/>
      <c r="HEH236" s="627"/>
      <c r="HEI236" s="627"/>
      <c r="HEJ236" s="627"/>
      <c r="HEK236" s="627"/>
      <c r="HEL236" s="627"/>
      <c r="HEM236" s="627"/>
      <c r="HEN236" s="627"/>
      <c r="HEO236" s="627"/>
      <c r="HEP236" s="627"/>
      <c r="HEQ236" s="627"/>
      <c r="HER236" s="627"/>
      <c r="HES236" s="627"/>
      <c r="HET236" s="627"/>
      <c r="HEU236" s="627"/>
      <c r="HEV236" s="627"/>
      <c r="HEW236" s="627"/>
      <c r="HEX236" s="627"/>
      <c r="HEY236" s="627"/>
      <c r="HEZ236" s="627"/>
      <c r="HFA236" s="627"/>
      <c r="HFB236" s="627"/>
      <c r="HFC236" s="627"/>
      <c r="HFD236" s="627"/>
      <c r="HFE236" s="627"/>
      <c r="HFF236" s="627"/>
      <c r="HFG236" s="627"/>
      <c r="HFH236" s="627"/>
      <c r="HFI236" s="627"/>
      <c r="HFJ236" s="627"/>
      <c r="HFK236" s="627"/>
      <c r="HFL236" s="627"/>
      <c r="HFM236" s="627"/>
      <c r="HFN236" s="627"/>
      <c r="HFO236" s="627"/>
      <c r="HFP236" s="627"/>
      <c r="HFQ236" s="627"/>
      <c r="HFR236" s="627"/>
      <c r="HFS236" s="627"/>
      <c r="HFT236" s="627"/>
      <c r="HFU236" s="627"/>
      <c r="HFV236" s="627"/>
      <c r="HFW236" s="627"/>
      <c r="HFX236" s="627"/>
      <c r="HFY236" s="627"/>
      <c r="HFZ236" s="627"/>
      <c r="HGA236" s="627"/>
      <c r="HGB236" s="627"/>
      <c r="HGC236" s="627"/>
      <c r="HGD236" s="627"/>
      <c r="HGE236" s="627"/>
      <c r="HGF236" s="627"/>
      <c r="HGG236" s="627"/>
      <c r="HGH236" s="627"/>
      <c r="HGI236" s="627"/>
      <c r="HGJ236" s="627"/>
      <c r="HGK236" s="627"/>
      <c r="HGL236" s="627"/>
      <c r="HGM236" s="627"/>
      <c r="HGN236" s="627"/>
      <c r="HGO236" s="627"/>
      <c r="HGP236" s="627"/>
      <c r="HGQ236" s="627"/>
      <c r="HGR236" s="627"/>
      <c r="HGS236" s="627"/>
      <c r="HGT236" s="627"/>
      <c r="HGU236" s="627"/>
      <c r="HGV236" s="627"/>
      <c r="HGW236" s="627"/>
      <c r="HGX236" s="627"/>
      <c r="HGY236" s="627"/>
      <c r="HGZ236" s="627"/>
      <c r="HHA236" s="627"/>
      <c r="HHB236" s="627"/>
      <c r="HHC236" s="627"/>
      <c r="HHD236" s="627"/>
      <c r="HHE236" s="627"/>
      <c r="HHF236" s="627"/>
      <c r="HHG236" s="627"/>
      <c r="HHH236" s="627"/>
      <c r="HHI236" s="627"/>
      <c r="HHJ236" s="627"/>
      <c r="HHK236" s="627"/>
      <c r="HHL236" s="627"/>
      <c r="HHM236" s="627"/>
      <c r="HHN236" s="627"/>
      <c r="HHO236" s="627"/>
      <c r="HHP236" s="627"/>
      <c r="HHQ236" s="627"/>
      <c r="HHR236" s="627"/>
      <c r="HHS236" s="627"/>
      <c r="HHT236" s="627"/>
      <c r="HHU236" s="627"/>
      <c r="HHV236" s="627"/>
      <c r="HHW236" s="627"/>
      <c r="HHX236" s="627"/>
      <c r="HHY236" s="627"/>
      <c r="HHZ236" s="627"/>
      <c r="HIA236" s="627"/>
      <c r="HIB236" s="627"/>
      <c r="HIC236" s="627"/>
      <c r="HID236" s="627"/>
      <c r="HIE236" s="627"/>
      <c r="HIF236" s="627"/>
      <c r="HIG236" s="627"/>
      <c r="HIH236" s="627"/>
      <c r="HII236" s="627"/>
      <c r="HIJ236" s="627"/>
      <c r="HIK236" s="627"/>
      <c r="HIL236" s="627"/>
      <c r="HIM236" s="627"/>
      <c r="HIN236" s="627"/>
      <c r="HIO236" s="627"/>
      <c r="HIP236" s="627"/>
      <c r="HIQ236" s="627"/>
      <c r="HIR236" s="627"/>
      <c r="HIS236" s="627"/>
      <c r="HIT236" s="627"/>
      <c r="HIU236" s="627"/>
      <c r="HIV236" s="627"/>
      <c r="HIW236" s="627"/>
      <c r="HIX236" s="627"/>
      <c r="HIY236" s="627"/>
      <c r="HIZ236" s="627"/>
      <c r="HJA236" s="627"/>
      <c r="HJB236" s="627"/>
      <c r="HJC236" s="627"/>
      <c r="HJD236" s="627"/>
      <c r="HJE236" s="627"/>
      <c r="HJF236" s="627"/>
      <c r="HJG236" s="627"/>
      <c r="HJH236" s="627"/>
      <c r="HJI236" s="627"/>
      <c r="HJJ236" s="627"/>
      <c r="HJK236" s="627"/>
      <c r="HJL236" s="627"/>
      <c r="HJM236" s="627"/>
      <c r="HJN236" s="627"/>
      <c r="HJO236" s="627"/>
      <c r="HJP236" s="627"/>
      <c r="HJQ236" s="627"/>
      <c r="HJR236" s="627"/>
      <c r="HJS236" s="627"/>
      <c r="HJT236" s="627"/>
      <c r="HJU236" s="627"/>
      <c r="HJV236" s="627"/>
      <c r="HJW236" s="627"/>
      <c r="HJX236" s="627"/>
      <c r="HJY236" s="627"/>
      <c r="HJZ236" s="627"/>
      <c r="HKA236" s="627"/>
      <c r="HKB236" s="627"/>
      <c r="HKC236" s="627"/>
      <c r="HKD236" s="627"/>
      <c r="HKE236" s="627"/>
      <c r="HKF236" s="627"/>
      <c r="HKG236" s="627"/>
      <c r="HKH236" s="627"/>
      <c r="HKI236" s="627"/>
      <c r="HKJ236" s="627"/>
      <c r="HKK236" s="627"/>
      <c r="HKL236" s="627"/>
      <c r="HKM236" s="627"/>
      <c r="HKN236" s="627"/>
      <c r="HKO236" s="627"/>
      <c r="HKP236" s="627"/>
      <c r="HKQ236" s="627"/>
      <c r="HKR236" s="627"/>
      <c r="HKS236" s="627"/>
      <c r="HKT236" s="627"/>
      <c r="HKU236" s="627"/>
      <c r="HKV236" s="627"/>
      <c r="HKW236" s="627"/>
      <c r="HKX236" s="627"/>
      <c r="HKY236" s="627"/>
      <c r="HKZ236" s="627"/>
      <c r="HLA236" s="627"/>
      <c r="HLB236" s="627"/>
      <c r="HLC236" s="627"/>
      <c r="HLD236" s="627"/>
      <c r="HLE236" s="627"/>
      <c r="HLF236" s="627"/>
      <c r="HLG236" s="627"/>
      <c r="HLH236" s="627"/>
      <c r="HLI236" s="627"/>
      <c r="HLJ236" s="627"/>
      <c r="HLK236" s="627"/>
      <c r="HLL236" s="627"/>
      <c r="HLM236" s="627"/>
      <c r="HLN236" s="627"/>
      <c r="HLO236" s="627"/>
      <c r="HLP236" s="627"/>
      <c r="HLQ236" s="627"/>
      <c r="HLR236" s="627"/>
      <c r="HLS236" s="627"/>
      <c r="HLT236" s="627"/>
      <c r="HLU236" s="627"/>
      <c r="HLV236" s="627"/>
      <c r="HLW236" s="627"/>
      <c r="HLX236" s="627"/>
      <c r="HLY236" s="627"/>
      <c r="HLZ236" s="627"/>
      <c r="HMA236" s="627"/>
      <c r="HMB236" s="627"/>
      <c r="HMC236" s="627"/>
      <c r="HMD236" s="627"/>
      <c r="HME236" s="627"/>
      <c r="HMF236" s="627"/>
      <c r="HMG236" s="627"/>
      <c r="HMH236" s="627"/>
      <c r="HMI236" s="627"/>
      <c r="HMJ236" s="627"/>
      <c r="HMK236" s="627"/>
      <c r="HML236" s="627"/>
      <c r="HMM236" s="627"/>
      <c r="HMN236" s="627"/>
      <c r="HMO236" s="627"/>
      <c r="HMP236" s="627"/>
      <c r="HMQ236" s="627"/>
      <c r="HMR236" s="627"/>
      <c r="HMS236" s="627"/>
      <c r="HMT236" s="627"/>
      <c r="HMU236" s="627"/>
      <c r="HMV236" s="627"/>
      <c r="HMW236" s="627"/>
      <c r="HMX236" s="627"/>
      <c r="HMY236" s="627"/>
      <c r="HMZ236" s="627"/>
      <c r="HNA236" s="627"/>
      <c r="HNB236" s="627"/>
      <c r="HNC236" s="627"/>
      <c r="HND236" s="627"/>
      <c r="HNE236" s="627"/>
      <c r="HNF236" s="627"/>
      <c r="HNG236" s="627"/>
      <c r="HNH236" s="627"/>
      <c r="HNI236" s="627"/>
      <c r="HNJ236" s="627"/>
      <c r="HNK236" s="627"/>
      <c r="HNL236" s="627"/>
      <c r="HNM236" s="627"/>
      <c r="HNN236" s="627"/>
      <c r="HNO236" s="627"/>
      <c r="HNP236" s="627"/>
      <c r="HNQ236" s="627"/>
      <c r="HNR236" s="627"/>
      <c r="HNS236" s="627"/>
      <c r="HNT236" s="627"/>
      <c r="HNU236" s="627"/>
      <c r="HNV236" s="627"/>
      <c r="HNW236" s="627"/>
      <c r="HNX236" s="627"/>
      <c r="HNY236" s="627"/>
      <c r="HNZ236" s="627"/>
      <c r="HOA236" s="627"/>
      <c r="HOB236" s="627"/>
      <c r="HOC236" s="627"/>
      <c r="HOD236" s="627"/>
      <c r="HOE236" s="627"/>
      <c r="HOF236" s="627"/>
      <c r="HOG236" s="627"/>
      <c r="HOH236" s="627"/>
      <c r="HOI236" s="627"/>
      <c r="HOJ236" s="627"/>
      <c r="HOK236" s="627"/>
      <c r="HOL236" s="627"/>
      <c r="HOM236" s="627"/>
      <c r="HON236" s="627"/>
      <c r="HOO236" s="627"/>
      <c r="HOP236" s="627"/>
      <c r="HOQ236" s="627"/>
      <c r="HOR236" s="627"/>
      <c r="HOS236" s="627"/>
      <c r="HOT236" s="627"/>
      <c r="HOU236" s="627"/>
      <c r="HOV236" s="627"/>
      <c r="HOW236" s="627"/>
      <c r="HOX236" s="627"/>
      <c r="HOY236" s="627"/>
      <c r="HOZ236" s="627"/>
      <c r="HPA236" s="627"/>
      <c r="HPB236" s="627"/>
      <c r="HPC236" s="627"/>
      <c r="HPD236" s="627"/>
      <c r="HPE236" s="627"/>
      <c r="HPF236" s="627"/>
      <c r="HPG236" s="627"/>
      <c r="HPH236" s="627"/>
      <c r="HPI236" s="627"/>
      <c r="HPJ236" s="627"/>
      <c r="HPK236" s="627"/>
      <c r="HPL236" s="627"/>
      <c r="HPM236" s="627"/>
      <c r="HPN236" s="627"/>
      <c r="HPO236" s="627"/>
      <c r="HPP236" s="627"/>
      <c r="HPQ236" s="627"/>
      <c r="HPR236" s="627"/>
      <c r="HPS236" s="627"/>
      <c r="HPT236" s="627"/>
      <c r="HPU236" s="627"/>
      <c r="HPV236" s="627"/>
      <c r="HPW236" s="627"/>
      <c r="HPX236" s="627"/>
      <c r="HPY236" s="627"/>
      <c r="HPZ236" s="627"/>
      <c r="HQA236" s="627"/>
      <c r="HQB236" s="627"/>
      <c r="HQC236" s="627"/>
      <c r="HQD236" s="627"/>
      <c r="HQE236" s="627"/>
      <c r="HQF236" s="627"/>
      <c r="HQG236" s="627"/>
      <c r="HQH236" s="627"/>
      <c r="HQI236" s="627"/>
      <c r="HQJ236" s="627"/>
      <c r="HQK236" s="627"/>
      <c r="HQL236" s="627"/>
      <c r="HQM236" s="627"/>
      <c r="HQN236" s="627"/>
      <c r="HQO236" s="627"/>
      <c r="HQP236" s="627"/>
      <c r="HQQ236" s="627"/>
      <c r="HQR236" s="627"/>
      <c r="HQS236" s="627"/>
      <c r="HQT236" s="627"/>
      <c r="HQU236" s="627"/>
      <c r="HQV236" s="627"/>
      <c r="HQW236" s="627"/>
      <c r="HQX236" s="627"/>
      <c r="HQY236" s="627"/>
      <c r="HQZ236" s="627"/>
      <c r="HRA236" s="627"/>
      <c r="HRB236" s="627"/>
      <c r="HRC236" s="627"/>
      <c r="HRD236" s="627"/>
      <c r="HRE236" s="627"/>
      <c r="HRF236" s="627"/>
      <c r="HRG236" s="627"/>
      <c r="HRH236" s="627"/>
      <c r="HRI236" s="627"/>
      <c r="HRJ236" s="627"/>
      <c r="HRK236" s="627"/>
      <c r="HRL236" s="627"/>
      <c r="HRM236" s="627"/>
      <c r="HRN236" s="627"/>
      <c r="HRO236" s="627"/>
      <c r="HRP236" s="627"/>
      <c r="HRQ236" s="627"/>
      <c r="HRR236" s="627"/>
      <c r="HRS236" s="627"/>
      <c r="HRT236" s="627"/>
      <c r="HRU236" s="627"/>
      <c r="HRV236" s="627"/>
      <c r="HRW236" s="627"/>
      <c r="HRX236" s="627"/>
      <c r="HRY236" s="627"/>
      <c r="HRZ236" s="627"/>
      <c r="HSA236" s="627"/>
      <c r="HSB236" s="627"/>
      <c r="HSC236" s="627"/>
      <c r="HSD236" s="627"/>
      <c r="HSE236" s="627"/>
      <c r="HSF236" s="627"/>
      <c r="HSG236" s="627"/>
      <c r="HSH236" s="627"/>
      <c r="HSI236" s="627"/>
      <c r="HSJ236" s="627"/>
      <c r="HSK236" s="627"/>
      <c r="HSL236" s="627"/>
      <c r="HSM236" s="627"/>
      <c r="HSN236" s="627"/>
      <c r="HSO236" s="627"/>
      <c r="HSP236" s="627"/>
      <c r="HSQ236" s="627"/>
      <c r="HSR236" s="627"/>
      <c r="HSS236" s="627"/>
      <c r="HST236" s="627"/>
      <c r="HSU236" s="627"/>
      <c r="HSV236" s="627"/>
      <c r="HSW236" s="627"/>
      <c r="HSX236" s="627"/>
      <c r="HSY236" s="627"/>
      <c r="HSZ236" s="627"/>
      <c r="HTA236" s="627"/>
      <c r="HTB236" s="627"/>
      <c r="HTC236" s="627"/>
      <c r="HTD236" s="627"/>
      <c r="HTE236" s="627"/>
      <c r="HTF236" s="627"/>
      <c r="HTG236" s="627"/>
      <c r="HTH236" s="627"/>
      <c r="HTI236" s="627"/>
      <c r="HTJ236" s="627"/>
      <c r="HTK236" s="627"/>
      <c r="HTL236" s="627"/>
      <c r="HTM236" s="627"/>
      <c r="HTN236" s="627"/>
      <c r="HTO236" s="627"/>
      <c r="HTP236" s="627"/>
      <c r="HTQ236" s="627"/>
      <c r="HTR236" s="627"/>
      <c r="HTS236" s="627"/>
      <c r="HTT236" s="627"/>
      <c r="HTU236" s="627"/>
      <c r="HTV236" s="627"/>
      <c r="HTW236" s="627"/>
      <c r="HTX236" s="627"/>
      <c r="HTY236" s="627"/>
      <c r="HTZ236" s="627"/>
      <c r="HUA236" s="627"/>
      <c r="HUB236" s="627"/>
      <c r="HUC236" s="627"/>
      <c r="HUD236" s="627"/>
      <c r="HUE236" s="627"/>
      <c r="HUF236" s="627"/>
      <c r="HUG236" s="627"/>
      <c r="HUH236" s="627"/>
      <c r="HUI236" s="627"/>
      <c r="HUJ236" s="627"/>
      <c r="HUK236" s="627"/>
      <c r="HUL236" s="627"/>
      <c r="HUM236" s="627"/>
      <c r="HUN236" s="627"/>
      <c r="HUO236" s="627"/>
      <c r="HUP236" s="627"/>
      <c r="HUQ236" s="627"/>
      <c r="HUR236" s="627"/>
      <c r="HUS236" s="627"/>
      <c r="HUT236" s="627"/>
      <c r="HUU236" s="627"/>
      <c r="HUV236" s="627"/>
      <c r="HUW236" s="627"/>
      <c r="HUX236" s="627"/>
      <c r="HUY236" s="627"/>
      <c r="HUZ236" s="627"/>
      <c r="HVA236" s="627"/>
      <c r="HVB236" s="627"/>
      <c r="HVC236" s="627"/>
      <c r="HVD236" s="627"/>
      <c r="HVE236" s="627"/>
      <c r="HVF236" s="627"/>
      <c r="HVG236" s="627"/>
      <c r="HVH236" s="627"/>
      <c r="HVI236" s="627"/>
      <c r="HVJ236" s="627"/>
      <c r="HVK236" s="627"/>
      <c r="HVL236" s="627"/>
      <c r="HVM236" s="627"/>
      <c r="HVN236" s="627"/>
      <c r="HVO236" s="627"/>
      <c r="HVP236" s="627"/>
      <c r="HVQ236" s="627"/>
      <c r="HVR236" s="627"/>
      <c r="HVS236" s="627"/>
      <c r="HVT236" s="627"/>
      <c r="HVU236" s="627"/>
      <c r="HVV236" s="627"/>
      <c r="HVW236" s="627"/>
      <c r="HVX236" s="627"/>
      <c r="HVY236" s="627"/>
      <c r="HVZ236" s="627"/>
      <c r="HWA236" s="627"/>
      <c r="HWB236" s="627"/>
      <c r="HWC236" s="627"/>
      <c r="HWD236" s="627"/>
      <c r="HWE236" s="627"/>
      <c r="HWF236" s="627"/>
      <c r="HWG236" s="627"/>
      <c r="HWH236" s="627"/>
      <c r="HWI236" s="627"/>
      <c r="HWJ236" s="627"/>
      <c r="HWK236" s="627"/>
      <c r="HWL236" s="627"/>
      <c r="HWM236" s="627"/>
      <c r="HWN236" s="627"/>
      <c r="HWO236" s="627"/>
      <c r="HWP236" s="627"/>
      <c r="HWQ236" s="627"/>
      <c r="HWR236" s="627"/>
      <c r="HWS236" s="627"/>
      <c r="HWT236" s="627"/>
      <c r="HWU236" s="627"/>
      <c r="HWV236" s="627"/>
      <c r="HWW236" s="627"/>
      <c r="HWX236" s="627"/>
      <c r="HWY236" s="627"/>
      <c r="HWZ236" s="627"/>
      <c r="HXA236" s="627"/>
      <c r="HXB236" s="627"/>
      <c r="HXC236" s="627"/>
      <c r="HXD236" s="627"/>
      <c r="HXE236" s="627"/>
      <c r="HXF236" s="627"/>
      <c r="HXG236" s="627"/>
      <c r="HXH236" s="627"/>
      <c r="HXI236" s="627"/>
      <c r="HXJ236" s="627"/>
      <c r="HXK236" s="627"/>
      <c r="HXL236" s="627"/>
      <c r="HXM236" s="627"/>
      <c r="HXN236" s="627"/>
      <c r="HXO236" s="627"/>
      <c r="HXP236" s="627"/>
      <c r="HXQ236" s="627"/>
      <c r="HXR236" s="627"/>
      <c r="HXS236" s="627"/>
      <c r="HXT236" s="627"/>
      <c r="HXU236" s="627"/>
      <c r="HXV236" s="627"/>
      <c r="HXW236" s="627"/>
      <c r="HXX236" s="627"/>
      <c r="HXY236" s="627"/>
      <c r="HXZ236" s="627"/>
      <c r="HYA236" s="627"/>
      <c r="HYB236" s="627"/>
      <c r="HYC236" s="627"/>
      <c r="HYD236" s="627"/>
      <c r="HYE236" s="627"/>
      <c r="HYF236" s="627"/>
      <c r="HYG236" s="627"/>
      <c r="HYH236" s="627"/>
      <c r="HYI236" s="627"/>
      <c r="HYJ236" s="627"/>
      <c r="HYK236" s="627"/>
      <c r="HYL236" s="627"/>
      <c r="HYM236" s="627"/>
      <c r="HYN236" s="627"/>
      <c r="HYO236" s="627"/>
      <c r="HYP236" s="627"/>
      <c r="HYQ236" s="627"/>
      <c r="HYR236" s="627"/>
      <c r="HYS236" s="627"/>
      <c r="HYT236" s="627"/>
      <c r="HYU236" s="627"/>
      <c r="HYV236" s="627"/>
      <c r="HYW236" s="627"/>
      <c r="HYX236" s="627"/>
      <c r="HYY236" s="627"/>
      <c r="HYZ236" s="627"/>
      <c r="HZA236" s="627"/>
      <c r="HZB236" s="627"/>
      <c r="HZC236" s="627"/>
      <c r="HZD236" s="627"/>
      <c r="HZE236" s="627"/>
      <c r="HZF236" s="627"/>
      <c r="HZG236" s="627"/>
      <c r="HZH236" s="627"/>
      <c r="HZI236" s="627"/>
      <c r="HZJ236" s="627"/>
      <c r="HZK236" s="627"/>
      <c r="HZL236" s="627"/>
      <c r="HZM236" s="627"/>
      <c r="HZN236" s="627"/>
      <c r="HZO236" s="627"/>
      <c r="HZP236" s="627"/>
      <c r="HZQ236" s="627"/>
      <c r="HZR236" s="627"/>
      <c r="HZS236" s="627"/>
      <c r="HZT236" s="627"/>
      <c r="HZU236" s="627"/>
      <c r="HZV236" s="627"/>
      <c r="HZW236" s="627"/>
      <c r="HZX236" s="627"/>
      <c r="HZY236" s="627"/>
      <c r="HZZ236" s="627"/>
      <c r="IAA236" s="627"/>
      <c r="IAB236" s="627"/>
      <c r="IAC236" s="627"/>
      <c r="IAD236" s="627"/>
      <c r="IAE236" s="627"/>
      <c r="IAF236" s="627"/>
      <c r="IAG236" s="627"/>
      <c r="IAH236" s="627"/>
      <c r="IAI236" s="627"/>
      <c r="IAJ236" s="627"/>
      <c r="IAK236" s="627"/>
      <c r="IAL236" s="627"/>
      <c r="IAM236" s="627"/>
      <c r="IAN236" s="627"/>
      <c r="IAO236" s="627"/>
      <c r="IAP236" s="627"/>
      <c r="IAQ236" s="627"/>
      <c r="IAR236" s="627"/>
      <c r="IAS236" s="627"/>
      <c r="IAT236" s="627"/>
      <c r="IAU236" s="627"/>
      <c r="IAV236" s="627"/>
      <c r="IAW236" s="627"/>
      <c r="IAX236" s="627"/>
      <c r="IAY236" s="627"/>
      <c r="IAZ236" s="627"/>
      <c r="IBA236" s="627"/>
      <c r="IBB236" s="627"/>
      <c r="IBC236" s="627"/>
      <c r="IBD236" s="627"/>
      <c r="IBE236" s="627"/>
      <c r="IBF236" s="627"/>
      <c r="IBG236" s="627"/>
      <c r="IBH236" s="627"/>
      <c r="IBI236" s="627"/>
      <c r="IBJ236" s="627"/>
      <c r="IBK236" s="627"/>
      <c r="IBL236" s="627"/>
      <c r="IBM236" s="627"/>
      <c r="IBN236" s="627"/>
      <c r="IBO236" s="627"/>
      <c r="IBP236" s="627"/>
      <c r="IBQ236" s="627"/>
      <c r="IBR236" s="627"/>
      <c r="IBS236" s="627"/>
      <c r="IBT236" s="627"/>
      <c r="IBU236" s="627"/>
      <c r="IBV236" s="627"/>
      <c r="IBW236" s="627"/>
      <c r="IBX236" s="627"/>
      <c r="IBY236" s="627"/>
      <c r="IBZ236" s="627"/>
      <c r="ICA236" s="627"/>
      <c r="ICB236" s="627"/>
      <c r="ICC236" s="627"/>
      <c r="ICD236" s="627"/>
      <c r="ICE236" s="627"/>
      <c r="ICF236" s="627"/>
      <c r="ICG236" s="627"/>
      <c r="ICH236" s="627"/>
      <c r="ICI236" s="627"/>
      <c r="ICJ236" s="627"/>
      <c r="ICK236" s="627"/>
      <c r="ICL236" s="627"/>
      <c r="ICM236" s="627"/>
      <c r="ICN236" s="627"/>
      <c r="ICO236" s="627"/>
      <c r="ICP236" s="627"/>
      <c r="ICQ236" s="627"/>
      <c r="ICR236" s="627"/>
      <c r="ICS236" s="627"/>
      <c r="ICT236" s="627"/>
      <c r="ICU236" s="627"/>
      <c r="ICV236" s="627"/>
      <c r="ICW236" s="627"/>
      <c r="ICX236" s="627"/>
      <c r="ICY236" s="627"/>
      <c r="ICZ236" s="627"/>
      <c r="IDA236" s="627"/>
      <c r="IDB236" s="627"/>
      <c r="IDC236" s="627"/>
      <c r="IDD236" s="627"/>
      <c r="IDE236" s="627"/>
      <c r="IDF236" s="627"/>
      <c r="IDG236" s="627"/>
      <c r="IDH236" s="627"/>
      <c r="IDI236" s="627"/>
      <c r="IDJ236" s="627"/>
      <c r="IDK236" s="627"/>
      <c r="IDL236" s="627"/>
      <c r="IDM236" s="627"/>
      <c r="IDN236" s="627"/>
      <c r="IDO236" s="627"/>
      <c r="IDP236" s="627"/>
      <c r="IDQ236" s="627"/>
      <c r="IDR236" s="627"/>
      <c r="IDS236" s="627"/>
      <c r="IDT236" s="627"/>
      <c r="IDU236" s="627"/>
      <c r="IDV236" s="627"/>
      <c r="IDW236" s="627"/>
      <c r="IDX236" s="627"/>
      <c r="IDY236" s="627"/>
      <c r="IDZ236" s="627"/>
      <c r="IEA236" s="627"/>
      <c r="IEB236" s="627"/>
      <c r="IEC236" s="627"/>
      <c r="IED236" s="627"/>
      <c r="IEE236" s="627"/>
      <c r="IEF236" s="627"/>
      <c r="IEG236" s="627"/>
      <c r="IEH236" s="627"/>
      <c r="IEI236" s="627"/>
      <c r="IEJ236" s="627"/>
      <c r="IEK236" s="627"/>
      <c r="IEL236" s="627"/>
      <c r="IEM236" s="627"/>
      <c r="IEN236" s="627"/>
      <c r="IEO236" s="627"/>
      <c r="IEP236" s="627"/>
      <c r="IEQ236" s="627"/>
      <c r="IER236" s="627"/>
      <c r="IES236" s="627"/>
      <c r="IET236" s="627"/>
      <c r="IEU236" s="627"/>
      <c r="IEV236" s="627"/>
      <c r="IEW236" s="627"/>
      <c r="IEX236" s="627"/>
      <c r="IEY236" s="627"/>
      <c r="IEZ236" s="627"/>
      <c r="IFA236" s="627"/>
      <c r="IFB236" s="627"/>
      <c r="IFC236" s="627"/>
      <c r="IFD236" s="627"/>
      <c r="IFE236" s="627"/>
      <c r="IFF236" s="627"/>
      <c r="IFG236" s="627"/>
      <c r="IFH236" s="627"/>
      <c r="IFI236" s="627"/>
      <c r="IFJ236" s="627"/>
      <c r="IFK236" s="627"/>
      <c r="IFL236" s="627"/>
      <c r="IFM236" s="627"/>
      <c r="IFN236" s="627"/>
      <c r="IFO236" s="627"/>
      <c r="IFP236" s="627"/>
      <c r="IFQ236" s="627"/>
      <c r="IFR236" s="627"/>
      <c r="IFS236" s="627"/>
      <c r="IFT236" s="627"/>
      <c r="IFU236" s="627"/>
      <c r="IFV236" s="627"/>
      <c r="IFW236" s="627"/>
      <c r="IFX236" s="627"/>
      <c r="IFY236" s="627"/>
      <c r="IFZ236" s="627"/>
      <c r="IGA236" s="627"/>
      <c r="IGB236" s="627"/>
      <c r="IGC236" s="627"/>
      <c r="IGD236" s="627"/>
      <c r="IGE236" s="627"/>
      <c r="IGF236" s="627"/>
      <c r="IGG236" s="627"/>
      <c r="IGH236" s="627"/>
      <c r="IGI236" s="627"/>
      <c r="IGJ236" s="627"/>
      <c r="IGK236" s="627"/>
      <c r="IGL236" s="627"/>
      <c r="IGM236" s="627"/>
      <c r="IGN236" s="627"/>
      <c r="IGO236" s="627"/>
      <c r="IGP236" s="627"/>
      <c r="IGQ236" s="627"/>
      <c r="IGR236" s="627"/>
      <c r="IGS236" s="627"/>
      <c r="IGT236" s="627"/>
      <c r="IGU236" s="627"/>
      <c r="IGV236" s="627"/>
      <c r="IGW236" s="627"/>
      <c r="IGX236" s="627"/>
      <c r="IGY236" s="627"/>
      <c r="IGZ236" s="627"/>
      <c r="IHA236" s="627"/>
      <c r="IHB236" s="627"/>
      <c r="IHC236" s="627"/>
      <c r="IHD236" s="627"/>
      <c r="IHE236" s="627"/>
      <c r="IHF236" s="627"/>
      <c r="IHG236" s="627"/>
      <c r="IHH236" s="627"/>
      <c r="IHI236" s="627"/>
      <c r="IHJ236" s="627"/>
      <c r="IHK236" s="627"/>
      <c r="IHL236" s="627"/>
      <c r="IHM236" s="627"/>
      <c r="IHN236" s="627"/>
      <c r="IHO236" s="627"/>
      <c r="IHP236" s="627"/>
      <c r="IHQ236" s="627"/>
      <c r="IHR236" s="627"/>
      <c r="IHS236" s="627"/>
      <c r="IHT236" s="627"/>
      <c r="IHU236" s="627"/>
      <c r="IHV236" s="627"/>
      <c r="IHW236" s="627"/>
      <c r="IHX236" s="627"/>
      <c r="IHY236" s="627"/>
      <c r="IHZ236" s="627"/>
      <c r="IIA236" s="627"/>
      <c r="IIB236" s="627"/>
      <c r="IIC236" s="627"/>
      <c r="IID236" s="627"/>
      <c r="IIE236" s="627"/>
      <c r="IIF236" s="627"/>
      <c r="IIG236" s="627"/>
      <c r="IIH236" s="627"/>
      <c r="III236" s="627"/>
      <c r="IIJ236" s="627"/>
      <c r="IIK236" s="627"/>
      <c r="IIL236" s="627"/>
      <c r="IIM236" s="627"/>
      <c r="IIN236" s="627"/>
      <c r="IIO236" s="627"/>
      <c r="IIP236" s="627"/>
      <c r="IIQ236" s="627"/>
      <c r="IIR236" s="627"/>
      <c r="IIS236" s="627"/>
      <c r="IIT236" s="627"/>
      <c r="IIU236" s="627"/>
      <c r="IIV236" s="627"/>
      <c r="IIW236" s="627"/>
      <c r="IIX236" s="627"/>
      <c r="IIY236" s="627"/>
      <c r="IIZ236" s="627"/>
      <c r="IJA236" s="627"/>
      <c r="IJB236" s="627"/>
      <c r="IJC236" s="627"/>
      <c r="IJD236" s="627"/>
      <c r="IJE236" s="627"/>
      <c r="IJF236" s="627"/>
      <c r="IJG236" s="627"/>
      <c r="IJH236" s="627"/>
      <c r="IJI236" s="627"/>
      <c r="IJJ236" s="627"/>
      <c r="IJK236" s="627"/>
      <c r="IJL236" s="627"/>
      <c r="IJM236" s="627"/>
      <c r="IJN236" s="627"/>
      <c r="IJO236" s="627"/>
      <c r="IJP236" s="627"/>
      <c r="IJQ236" s="627"/>
      <c r="IJR236" s="627"/>
      <c r="IJS236" s="627"/>
      <c r="IJT236" s="627"/>
      <c r="IJU236" s="627"/>
      <c r="IJV236" s="627"/>
      <c r="IJW236" s="627"/>
      <c r="IJX236" s="627"/>
      <c r="IJY236" s="627"/>
      <c r="IJZ236" s="627"/>
      <c r="IKA236" s="627"/>
      <c r="IKB236" s="627"/>
      <c r="IKC236" s="627"/>
      <c r="IKD236" s="627"/>
      <c r="IKE236" s="627"/>
      <c r="IKF236" s="627"/>
      <c r="IKG236" s="627"/>
      <c r="IKH236" s="627"/>
      <c r="IKI236" s="627"/>
      <c r="IKJ236" s="627"/>
      <c r="IKK236" s="627"/>
      <c r="IKL236" s="627"/>
      <c r="IKM236" s="627"/>
      <c r="IKN236" s="627"/>
      <c r="IKO236" s="627"/>
      <c r="IKP236" s="627"/>
      <c r="IKQ236" s="627"/>
      <c r="IKR236" s="627"/>
      <c r="IKS236" s="627"/>
      <c r="IKT236" s="627"/>
      <c r="IKU236" s="627"/>
      <c r="IKV236" s="627"/>
      <c r="IKW236" s="627"/>
      <c r="IKX236" s="627"/>
      <c r="IKY236" s="627"/>
      <c r="IKZ236" s="627"/>
      <c r="ILA236" s="627"/>
      <c r="ILB236" s="627"/>
      <c r="ILC236" s="627"/>
      <c r="ILD236" s="627"/>
      <c r="ILE236" s="627"/>
      <c r="ILF236" s="627"/>
      <c r="ILG236" s="627"/>
      <c r="ILH236" s="627"/>
      <c r="ILI236" s="627"/>
      <c r="ILJ236" s="627"/>
      <c r="ILK236" s="627"/>
      <c r="ILL236" s="627"/>
      <c r="ILM236" s="627"/>
      <c r="ILN236" s="627"/>
      <c r="ILO236" s="627"/>
      <c r="ILP236" s="627"/>
      <c r="ILQ236" s="627"/>
      <c r="ILR236" s="627"/>
      <c r="ILS236" s="627"/>
      <c r="ILT236" s="627"/>
      <c r="ILU236" s="627"/>
      <c r="ILV236" s="627"/>
      <c r="ILW236" s="627"/>
      <c r="ILX236" s="627"/>
      <c r="ILY236" s="627"/>
      <c r="ILZ236" s="627"/>
      <c r="IMA236" s="627"/>
      <c r="IMB236" s="627"/>
      <c r="IMC236" s="627"/>
      <c r="IMD236" s="627"/>
      <c r="IME236" s="627"/>
      <c r="IMF236" s="627"/>
      <c r="IMG236" s="627"/>
      <c r="IMH236" s="627"/>
      <c r="IMI236" s="627"/>
      <c r="IMJ236" s="627"/>
      <c r="IMK236" s="627"/>
      <c r="IML236" s="627"/>
      <c r="IMM236" s="627"/>
      <c r="IMN236" s="627"/>
      <c r="IMO236" s="627"/>
      <c r="IMP236" s="627"/>
      <c r="IMQ236" s="627"/>
      <c r="IMR236" s="627"/>
      <c r="IMS236" s="627"/>
      <c r="IMT236" s="627"/>
      <c r="IMU236" s="627"/>
      <c r="IMV236" s="627"/>
      <c r="IMW236" s="627"/>
      <c r="IMX236" s="627"/>
      <c r="IMY236" s="627"/>
      <c r="IMZ236" s="627"/>
      <c r="INA236" s="627"/>
      <c r="INB236" s="627"/>
      <c r="INC236" s="627"/>
      <c r="IND236" s="627"/>
      <c r="INE236" s="627"/>
      <c r="INF236" s="627"/>
      <c r="ING236" s="627"/>
      <c r="INH236" s="627"/>
      <c r="INI236" s="627"/>
      <c r="INJ236" s="627"/>
      <c r="INK236" s="627"/>
      <c r="INL236" s="627"/>
      <c r="INM236" s="627"/>
      <c r="INN236" s="627"/>
      <c r="INO236" s="627"/>
      <c r="INP236" s="627"/>
      <c r="INQ236" s="627"/>
      <c r="INR236" s="627"/>
      <c r="INS236" s="627"/>
      <c r="INT236" s="627"/>
      <c r="INU236" s="627"/>
      <c r="INV236" s="627"/>
      <c r="INW236" s="627"/>
      <c r="INX236" s="627"/>
      <c r="INY236" s="627"/>
      <c r="INZ236" s="627"/>
      <c r="IOA236" s="627"/>
      <c r="IOB236" s="627"/>
      <c r="IOC236" s="627"/>
      <c r="IOD236" s="627"/>
      <c r="IOE236" s="627"/>
      <c r="IOF236" s="627"/>
      <c r="IOG236" s="627"/>
      <c r="IOH236" s="627"/>
      <c r="IOI236" s="627"/>
      <c r="IOJ236" s="627"/>
      <c r="IOK236" s="627"/>
      <c r="IOL236" s="627"/>
      <c r="IOM236" s="627"/>
      <c r="ION236" s="627"/>
      <c r="IOO236" s="627"/>
      <c r="IOP236" s="627"/>
      <c r="IOQ236" s="627"/>
      <c r="IOR236" s="627"/>
      <c r="IOS236" s="627"/>
      <c r="IOT236" s="627"/>
      <c r="IOU236" s="627"/>
      <c r="IOV236" s="627"/>
      <c r="IOW236" s="627"/>
      <c r="IOX236" s="627"/>
      <c r="IOY236" s="627"/>
      <c r="IOZ236" s="627"/>
      <c r="IPA236" s="627"/>
      <c r="IPB236" s="627"/>
      <c r="IPC236" s="627"/>
      <c r="IPD236" s="627"/>
      <c r="IPE236" s="627"/>
      <c r="IPF236" s="627"/>
      <c r="IPG236" s="627"/>
      <c r="IPH236" s="627"/>
      <c r="IPI236" s="627"/>
      <c r="IPJ236" s="627"/>
      <c r="IPK236" s="627"/>
      <c r="IPL236" s="627"/>
      <c r="IPM236" s="627"/>
      <c r="IPN236" s="627"/>
      <c r="IPO236" s="627"/>
      <c r="IPP236" s="627"/>
      <c r="IPQ236" s="627"/>
      <c r="IPR236" s="627"/>
      <c r="IPS236" s="627"/>
      <c r="IPT236" s="627"/>
      <c r="IPU236" s="627"/>
      <c r="IPV236" s="627"/>
      <c r="IPW236" s="627"/>
      <c r="IPX236" s="627"/>
      <c r="IPY236" s="627"/>
      <c r="IPZ236" s="627"/>
      <c r="IQA236" s="627"/>
      <c r="IQB236" s="627"/>
      <c r="IQC236" s="627"/>
      <c r="IQD236" s="627"/>
      <c r="IQE236" s="627"/>
      <c r="IQF236" s="627"/>
      <c r="IQG236" s="627"/>
      <c r="IQH236" s="627"/>
      <c r="IQI236" s="627"/>
      <c r="IQJ236" s="627"/>
      <c r="IQK236" s="627"/>
      <c r="IQL236" s="627"/>
      <c r="IQM236" s="627"/>
      <c r="IQN236" s="627"/>
      <c r="IQO236" s="627"/>
      <c r="IQP236" s="627"/>
      <c r="IQQ236" s="627"/>
      <c r="IQR236" s="627"/>
      <c r="IQS236" s="627"/>
      <c r="IQT236" s="627"/>
      <c r="IQU236" s="627"/>
      <c r="IQV236" s="627"/>
      <c r="IQW236" s="627"/>
      <c r="IQX236" s="627"/>
      <c r="IQY236" s="627"/>
      <c r="IQZ236" s="627"/>
      <c r="IRA236" s="627"/>
      <c r="IRB236" s="627"/>
      <c r="IRC236" s="627"/>
      <c r="IRD236" s="627"/>
      <c r="IRE236" s="627"/>
      <c r="IRF236" s="627"/>
      <c r="IRG236" s="627"/>
      <c r="IRH236" s="627"/>
      <c r="IRI236" s="627"/>
      <c r="IRJ236" s="627"/>
      <c r="IRK236" s="627"/>
      <c r="IRL236" s="627"/>
      <c r="IRM236" s="627"/>
      <c r="IRN236" s="627"/>
      <c r="IRO236" s="627"/>
      <c r="IRP236" s="627"/>
      <c r="IRQ236" s="627"/>
      <c r="IRR236" s="627"/>
      <c r="IRS236" s="627"/>
      <c r="IRT236" s="627"/>
      <c r="IRU236" s="627"/>
      <c r="IRV236" s="627"/>
      <c r="IRW236" s="627"/>
      <c r="IRX236" s="627"/>
      <c r="IRY236" s="627"/>
      <c r="IRZ236" s="627"/>
      <c r="ISA236" s="627"/>
      <c r="ISB236" s="627"/>
      <c r="ISC236" s="627"/>
      <c r="ISD236" s="627"/>
      <c r="ISE236" s="627"/>
      <c r="ISF236" s="627"/>
      <c r="ISG236" s="627"/>
      <c r="ISH236" s="627"/>
      <c r="ISI236" s="627"/>
      <c r="ISJ236" s="627"/>
      <c r="ISK236" s="627"/>
      <c r="ISL236" s="627"/>
      <c r="ISM236" s="627"/>
      <c r="ISN236" s="627"/>
      <c r="ISO236" s="627"/>
      <c r="ISP236" s="627"/>
      <c r="ISQ236" s="627"/>
      <c r="ISR236" s="627"/>
      <c r="ISS236" s="627"/>
      <c r="IST236" s="627"/>
      <c r="ISU236" s="627"/>
      <c r="ISV236" s="627"/>
      <c r="ISW236" s="627"/>
      <c r="ISX236" s="627"/>
      <c r="ISY236" s="627"/>
      <c r="ISZ236" s="627"/>
      <c r="ITA236" s="627"/>
      <c r="ITB236" s="627"/>
      <c r="ITC236" s="627"/>
      <c r="ITD236" s="627"/>
      <c r="ITE236" s="627"/>
      <c r="ITF236" s="627"/>
      <c r="ITG236" s="627"/>
      <c r="ITH236" s="627"/>
      <c r="ITI236" s="627"/>
      <c r="ITJ236" s="627"/>
      <c r="ITK236" s="627"/>
      <c r="ITL236" s="627"/>
      <c r="ITM236" s="627"/>
      <c r="ITN236" s="627"/>
      <c r="ITO236" s="627"/>
      <c r="ITP236" s="627"/>
      <c r="ITQ236" s="627"/>
      <c r="ITR236" s="627"/>
      <c r="ITS236" s="627"/>
      <c r="ITT236" s="627"/>
      <c r="ITU236" s="627"/>
      <c r="ITV236" s="627"/>
      <c r="ITW236" s="627"/>
      <c r="ITX236" s="627"/>
      <c r="ITY236" s="627"/>
      <c r="ITZ236" s="627"/>
      <c r="IUA236" s="627"/>
      <c r="IUB236" s="627"/>
      <c r="IUC236" s="627"/>
      <c r="IUD236" s="627"/>
      <c r="IUE236" s="627"/>
      <c r="IUF236" s="627"/>
      <c r="IUG236" s="627"/>
      <c r="IUH236" s="627"/>
      <c r="IUI236" s="627"/>
      <c r="IUJ236" s="627"/>
      <c r="IUK236" s="627"/>
      <c r="IUL236" s="627"/>
      <c r="IUM236" s="627"/>
      <c r="IUN236" s="627"/>
      <c r="IUO236" s="627"/>
      <c r="IUP236" s="627"/>
      <c r="IUQ236" s="627"/>
      <c r="IUR236" s="627"/>
      <c r="IUS236" s="627"/>
      <c r="IUT236" s="627"/>
      <c r="IUU236" s="627"/>
      <c r="IUV236" s="627"/>
      <c r="IUW236" s="627"/>
      <c r="IUX236" s="627"/>
      <c r="IUY236" s="627"/>
      <c r="IUZ236" s="627"/>
      <c r="IVA236" s="627"/>
      <c r="IVB236" s="627"/>
      <c r="IVC236" s="627"/>
      <c r="IVD236" s="627"/>
      <c r="IVE236" s="627"/>
      <c r="IVF236" s="627"/>
      <c r="IVG236" s="627"/>
      <c r="IVH236" s="627"/>
      <c r="IVI236" s="627"/>
      <c r="IVJ236" s="627"/>
      <c r="IVK236" s="627"/>
      <c r="IVL236" s="627"/>
      <c r="IVM236" s="627"/>
      <c r="IVN236" s="627"/>
      <c r="IVO236" s="627"/>
      <c r="IVP236" s="627"/>
      <c r="IVQ236" s="627"/>
      <c r="IVR236" s="627"/>
      <c r="IVS236" s="627"/>
      <c r="IVT236" s="627"/>
      <c r="IVU236" s="627"/>
      <c r="IVV236" s="627"/>
      <c r="IVW236" s="627"/>
      <c r="IVX236" s="627"/>
      <c r="IVY236" s="627"/>
      <c r="IVZ236" s="627"/>
      <c r="IWA236" s="627"/>
      <c r="IWB236" s="627"/>
      <c r="IWC236" s="627"/>
      <c r="IWD236" s="627"/>
      <c r="IWE236" s="627"/>
      <c r="IWF236" s="627"/>
      <c r="IWG236" s="627"/>
      <c r="IWH236" s="627"/>
      <c r="IWI236" s="627"/>
      <c r="IWJ236" s="627"/>
      <c r="IWK236" s="627"/>
      <c r="IWL236" s="627"/>
      <c r="IWM236" s="627"/>
      <c r="IWN236" s="627"/>
      <c r="IWO236" s="627"/>
      <c r="IWP236" s="627"/>
      <c r="IWQ236" s="627"/>
      <c r="IWR236" s="627"/>
      <c r="IWS236" s="627"/>
      <c r="IWT236" s="627"/>
      <c r="IWU236" s="627"/>
      <c r="IWV236" s="627"/>
      <c r="IWW236" s="627"/>
      <c r="IWX236" s="627"/>
      <c r="IWY236" s="627"/>
      <c r="IWZ236" s="627"/>
      <c r="IXA236" s="627"/>
      <c r="IXB236" s="627"/>
      <c r="IXC236" s="627"/>
      <c r="IXD236" s="627"/>
      <c r="IXE236" s="627"/>
      <c r="IXF236" s="627"/>
      <c r="IXG236" s="627"/>
      <c r="IXH236" s="627"/>
      <c r="IXI236" s="627"/>
      <c r="IXJ236" s="627"/>
      <c r="IXK236" s="627"/>
      <c r="IXL236" s="627"/>
      <c r="IXM236" s="627"/>
      <c r="IXN236" s="627"/>
      <c r="IXO236" s="627"/>
      <c r="IXP236" s="627"/>
      <c r="IXQ236" s="627"/>
      <c r="IXR236" s="627"/>
      <c r="IXS236" s="627"/>
      <c r="IXT236" s="627"/>
      <c r="IXU236" s="627"/>
      <c r="IXV236" s="627"/>
      <c r="IXW236" s="627"/>
      <c r="IXX236" s="627"/>
      <c r="IXY236" s="627"/>
      <c r="IXZ236" s="627"/>
      <c r="IYA236" s="627"/>
      <c r="IYB236" s="627"/>
      <c r="IYC236" s="627"/>
      <c r="IYD236" s="627"/>
      <c r="IYE236" s="627"/>
      <c r="IYF236" s="627"/>
      <c r="IYG236" s="627"/>
      <c r="IYH236" s="627"/>
      <c r="IYI236" s="627"/>
      <c r="IYJ236" s="627"/>
      <c r="IYK236" s="627"/>
      <c r="IYL236" s="627"/>
      <c r="IYM236" s="627"/>
      <c r="IYN236" s="627"/>
      <c r="IYO236" s="627"/>
      <c r="IYP236" s="627"/>
      <c r="IYQ236" s="627"/>
      <c r="IYR236" s="627"/>
      <c r="IYS236" s="627"/>
      <c r="IYT236" s="627"/>
      <c r="IYU236" s="627"/>
      <c r="IYV236" s="627"/>
      <c r="IYW236" s="627"/>
      <c r="IYX236" s="627"/>
      <c r="IYY236" s="627"/>
      <c r="IYZ236" s="627"/>
      <c r="IZA236" s="627"/>
      <c r="IZB236" s="627"/>
      <c r="IZC236" s="627"/>
      <c r="IZD236" s="627"/>
      <c r="IZE236" s="627"/>
      <c r="IZF236" s="627"/>
      <c r="IZG236" s="627"/>
      <c r="IZH236" s="627"/>
      <c r="IZI236" s="627"/>
      <c r="IZJ236" s="627"/>
      <c r="IZK236" s="627"/>
      <c r="IZL236" s="627"/>
      <c r="IZM236" s="627"/>
      <c r="IZN236" s="627"/>
      <c r="IZO236" s="627"/>
      <c r="IZP236" s="627"/>
      <c r="IZQ236" s="627"/>
      <c r="IZR236" s="627"/>
      <c r="IZS236" s="627"/>
      <c r="IZT236" s="627"/>
      <c r="IZU236" s="627"/>
      <c r="IZV236" s="627"/>
      <c r="IZW236" s="627"/>
      <c r="IZX236" s="627"/>
      <c r="IZY236" s="627"/>
      <c r="IZZ236" s="627"/>
      <c r="JAA236" s="627"/>
      <c r="JAB236" s="627"/>
      <c r="JAC236" s="627"/>
      <c r="JAD236" s="627"/>
      <c r="JAE236" s="627"/>
      <c r="JAF236" s="627"/>
      <c r="JAG236" s="627"/>
      <c r="JAH236" s="627"/>
      <c r="JAI236" s="627"/>
      <c r="JAJ236" s="627"/>
      <c r="JAK236" s="627"/>
      <c r="JAL236" s="627"/>
      <c r="JAM236" s="627"/>
      <c r="JAN236" s="627"/>
      <c r="JAO236" s="627"/>
      <c r="JAP236" s="627"/>
      <c r="JAQ236" s="627"/>
      <c r="JAR236" s="627"/>
      <c r="JAS236" s="627"/>
      <c r="JAT236" s="627"/>
      <c r="JAU236" s="627"/>
      <c r="JAV236" s="627"/>
      <c r="JAW236" s="627"/>
      <c r="JAX236" s="627"/>
      <c r="JAY236" s="627"/>
      <c r="JAZ236" s="627"/>
      <c r="JBA236" s="627"/>
      <c r="JBB236" s="627"/>
      <c r="JBC236" s="627"/>
      <c r="JBD236" s="627"/>
      <c r="JBE236" s="627"/>
      <c r="JBF236" s="627"/>
      <c r="JBG236" s="627"/>
      <c r="JBH236" s="627"/>
      <c r="JBI236" s="627"/>
      <c r="JBJ236" s="627"/>
      <c r="JBK236" s="627"/>
      <c r="JBL236" s="627"/>
      <c r="JBM236" s="627"/>
      <c r="JBN236" s="627"/>
      <c r="JBO236" s="627"/>
      <c r="JBP236" s="627"/>
      <c r="JBQ236" s="627"/>
      <c r="JBR236" s="627"/>
      <c r="JBS236" s="627"/>
      <c r="JBT236" s="627"/>
      <c r="JBU236" s="627"/>
      <c r="JBV236" s="627"/>
      <c r="JBW236" s="627"/>
      <c r="JBX236" s="627"/>
      <c r="JBY236" s="627"/>
      <c r="JBZ236" s="627"/>
      <c r="JCA236" s="627"/>
      <c r="JCB236" s="627"/>
      <c r="JCC236" s="627"/>
      <c r="JCD236" s="627"/>
      <c r="JCE236" s="627"/>
      <c r="JCF236" s="627"/>
      <c r="JCG236" s="627"/>
      <c r="JCH236" s="627"/>
      <c r="JCI236" s="627"/>
      <c r="JCJ236" s="627"/>
      <c r="JCK236" s="627"/>
      <c r="JCL236" s="627"/>
      <c r="JCM236" s="627"/>
      <c r="JCN236" s="627"/>
      <c r="JCO236" s="627"/>
      <c r="JCP236" s="627"/>
      <c r="JCQ236" s="627"/>
      <c r="JCR236" s="627"/>
      <c r="JCS236" s="627"/>
      <c r="JCT236" s="627"/>
      <c r="JCU236" s="627"/>
      <c r="JCV236" s="627"/>
      <c r="JCW236" s="627"/>
      <c r="JCX236" s="627"/>
      <c r="JCY236" s="627"/>
      <c r="JCZ236" s="627"/>
      <c r="JDA236" s="627"/>
      <c r="JDB236" s="627"/>
      <c r="JDC236" s="627"/>
      <c r="JDD236" s="627"/>
      <c r="JDE236" s="627"/>
      <c r="JDF236" s="627"/>
      <c r="JDG236" s="627"/>
      <c r="JDH236" s="627"/>
      <c r="JDI236" s="627"/>
      <c r="JDJ236" s="627"/>
      <c r="JDK236" s="627"/>
      <c r="JDL236" s="627"/>
      <c r="JDM236" s="627"/>
      <c r="JDN236" s="627"/>
      <c r="JDO236" s="627"/>
      <c r="JDP236" s="627"/>
      <c r="JDQ236" s="627"/>
      <c r="JDR236" s="627"/>
      <c r="JDS236" s="627"/>
      <c r="JDT236" s="627"/>
      <c r="JDU236" s="627"/>
      <c r="JDV236" s="627"/>
      <c r="JDW236" s="627"/>
      <c r="JDX236" s="627"/>
      <c r="JDY236" s="627"/>
      <c r="JDZ236" s="627"/>
      <c r="JEA236" s="627"/>
      <c r="JEB236" s="627"/>
      <c r="JEC236" s="627"/>
      <c r="JED236" s="627"/>
      <c r="JEE236" s="627"/>
      <c r="JEF236" s="627"/>
      <c r="JEG236" s="627"/>
      <c r="JEH236" s="627"/>
      <c r="JEI236" s="627"/>
      <c r="JEJ236" s="627"/>
      <c r="JEK236" s="627"/>
      <c r="JEL236" s="627"/>
      <c r="JEM236" s="627"/>
      <c r="JEN236" s="627"/>
      <c r="JEO236" s="627"/>
      <c r="JEP236" s="627"/>
      <c r="JEQ236" s="627"/>
      <c r="JER236" s="627"/>
      <c r="JES236" s="627"/>
      <c r="JET236" s="627"/>
      <c r="JEU236" s="627"/>
      <c r="JEV236" s="627"/>
      <c r="JEW236" s="627"/>
      <c r="JEX236" s="627"/>
      <c r="JEY236" s="627"/>
      <c r="JEZ236" s="627"/>
      <c r="JFA236" s="627"/>
      <c r="JFB236" s="627"/>
      <c r="JFC236" s="627"/>
      <c r="JFD236" s="627"/>
      <c r="JFE236" s="627"/>
      <c r="JFF236" s="627"/>
      <c r="JFG236" s="627"/>
      <c r="JFH236" s="627"/>
      <c r="JFI236" s="627"/>
      <c r="JFJ236" s="627"/>
      <c r="JFK236" s="627"/>
      <c r="JFL236" s="627"/>
      <c r="JFM236" s="627"/>
      <c r="JFN236" s="627"/>
      <c r="JFO236" s="627"/>
      <c r="JFP236" s="627"/>
      <c r="JFQ236" s="627"/>
      <c r="JFR236" s="627"/>
      <c r="JFS236" s="627"/>
      <c r="JFT236" s="627"/>
      <c r="JFU236" s="627"/>
      <c r="JFV236" s="627"/>
      <c r="JFW236" s="627"/>
      <c r="JFX236" s="627"/>
      <c r="JFY236" s="627"/>
      <c r="JFZ236" s="627"/>
      <c r="JGA236" s="627"/>
      <c r="JGB236" s="627"/>
      <c r="JGC236" s="627"/>
      <c r="JGD236" s="627"/>
      <c r="JGE236" s="627"/>
      <c r="JGF236" s="627"/>
      <c r="JGG236" s="627"/>
      <c r="JGH236" s="627"/>
      <c r="JGI236" s="627"/>
      <c r="JGJ236" s="627"/>
      <c r="JGK236" s="627"/>
      <c r="JGL236" s="627"/>
      <c r="JGM236" s="627"/>
      <c r="JGN236" s="627"/>
      <c r="JGO236" s="627"/>
      <c r="JGP236" s="627"/>
      <c r="JGQ236" s="627"/>
      <c r="JGR236" s="627"/>
      <c r="JGS236" s="627"/>
      <c r="JGT236" s="627"/>
      <c r="JGU236" s="627"/>
      <c r="JGV236" s="627"/>
      <c r="JGW236" s="627"/>
      <c r="JGX236" s="627"/>
      <c r="JGY236" s="627"/>
      <c r="JGZ236" s="627"/>
      <c r="JHA236" s="627"/>
      <c r="JHB236" s="627"/>
      <c r="JHC236" s="627"/>
      <c r="JHD236" s="627"/>
      <c r="JHE236" s="627"/>
      <c r="JHF236" s="627"/>
      <c r="JHG236" s="627"/>
      <c r="JHH236" s="627"/>
      <c r="JHI236" s="627"/>
      <c r="JHJ236" s="627"/>
      <c r="JHK236" s="627"/>
      <c r="JHL236" s="627"/>
      <c r="JHM236" s="627"/>
      <c r="JHN236" s="627"/>
      <c r="JHO236" s="627"/>
      <c r="JHP236" s="627"/>
      <c r="JHQ236" s="627"/>
      <c r="JHR236" s="627"/>
      <c r="JHS236" s="627"/>
      <c r="JHT236" s="627"/>
      <c r="JHU236" s="627"/>
      <c r="JHV236" s="627"/>
      <c r="JHW236" s="627"/>
      <c r="JHX236" s="627"/>
      <c r="JHY236" s="627"/>
      <c r="JHZ236" s="627"/>
      <c r="JIA236" s="627"/>
      <c r="JIB236" s="627"/>
      <c r="JIC236" s="627"/>
      <c r="JID236" s="627"/>
      <c r="JIE236" s="627"/>
      <c r="JIF236" s="627"/>
      <c r="JIG236" s="627"/>
      <c r="JIH236" s="627"/>
      <c r="JII236" s="627"/>
      <c r="JIJ236" s="627"/>
      <c r="JIK236" s="627"/>
      <c r="JIL236" s="627"/>
      <c r="JIM236" s="627"/>
      <c r="JIN236" s="627"/>
      <c r="JIO236" s="627"/>
      <c r="JIP236" s="627"/>
      <c r="JIQ236" s="627"/>
      <c r="JIR236" s="627"/>
      <c r="JIS236" s="627"/>
      <c r="JIT236" s="627"/>
      <c r="JIU236" s="627"/>
      <c r="JIV236" s="627"/>
      <c r="JIW236" s="627"/>
      <c r="JIX236" s="627"/>
      <c r="JIY236" s="627"/>
      <c r="JIZ236" s="627"/>
      <c r="JJA236" s="627"/>
      <c r="JJB236" s="627"/>
      <c r="JJC236" s="627"/>
      <c r="JJD236" s="627"/>
      <c r="JJE236" s="627"/>
      <c r="JJF236" s="627"/>
      <c r="JJG236" s="627"/>
      <c r="JJH236" s="627"/>
      <c r="JJI236" s="627"/>
      <c r="JJJ236" s="627"/>
      <c r="JJK236" s="627"/>
      <c r="JJL236" s="627"/>
      <c r="JJM236" s="627"/>
      <c r="JJN236" s="627"/>
      <c r="JJO236" s="627"/>
      <c r="JJP236" s="627"/>
      <c r="JJQ236" s="627"/>
      <c r="JJR236" s="627"/>
      <c r="JJS236" s="627"/>
      <c r="JJT236" s="627"/>
      <c r="JJU236" s="627"/>
      <c r="JJV236" s="627"/>
      <c r="JJW236" s="627"/>
      <c r="JJX236" s="627"/>
      <c r="JJY236" s="627"/>
      <c r="JJZ236" s="627"/>
      <c r="JKA236" s="627"/>
      <c r="JKB236" s="627"/>
      <c r="JKC236" s="627"/>
      <c r="JKD236" s="627"/>
      <c r="JKE236" s="627"/>
      <c r="JKF236" s="627"/>
      <c r="JKG236" s="627"/>
      <c r="JKH236" s="627"/>
      <c r="JKI236" s="627"/>
      <c r="JKJ236" s="627"/>
      <c r="JKK236" s="627"/>
      <c r="JKL236" s="627"/>
      <c r="JKM236" s="627"/>
      <c r="JKN236" s="627"/>
      <c r="JKO236" s="627"/>
      <c r="JKP236" s="627"/>
      <c r="JKQ236" s="627"/>
      <c r="JKR236" s="627"/>
      <c r="JKS236" s="627"/>
      <c r="JKT236" s="627"/>
      <c r="JKU236" s="627"/>
      <c r="JKV236" s="627"/>
      <c r="JKW236" s="627"/>
      <c r="JKX236" s="627"/>
      <c r="JKY236" s="627"/>
      <c r="JKZ236" s="627"/>
      <c r="JLA236" s="627"/>
      <c r="JLB236" s="627"/>
      <c r="JLC236" s="627"/>
      <c r="JLD236" s="627"/>
      <c r="JLE236" s="627"/>
      <c r="JLF236" s="627"/>
      <c r="JLG236" s="627"/>
      <c r="JLH236" s="627"/>
      <c r="JLI236" s="627"/>
      <c r="JLJ236" s="627"/>
      <c r="JLK236" s="627"/>
      <c r="JLL236" s="627"/>
      <c r="JLM236" s="627"/>
      <c r="JLN236" s="627"/>
      <c r="JLO236" s="627"/>
      <c r="JLP236" s="627"/>
      <c r="JLQ236" s="627"/>
      <c r="JLR236" s="627"/>
      <c r="JLS236" s="627"/>
      <c r="JLT236" s="627"/>
      <c r="JLU236" s="627"/>
      <c r="JLV236" s="627"/>
      <c r="JLW236" s="627"/>
      <c r="JLX236" s="627"/>
      <c r="JLY236" s="627"/>
      <c r="JLZ236" s="627"/>
      <c r="JMA236" s="627"/>
      <c r="JMB236" s="627"/>
      <c r="JMC236" s="627"/>
      <c r="JMD236" s="627"/>
      <c r="JME236" s="627"/>
      <c r="JMF236" s="627"/>
      <c r="JMG236" s="627"/>
      <c r="JMH236" s="627"/>
      <c r="JMI236" s="627"/>
      <c r="JMJ236" s="627"/>
      <c r="JMK236" s="627"/>
      <c r="JML236" s="627"/>
      <c r="JMM236" s="627"/>
      <c r="JMN236" s="627"/>
      <c r="JMO236" s="627"/>
      <c r="JMP236" s="627"/>
      <c r="JMQ236" s="627"/>
      <c r="JMR236" s="627"/>
      <c r="JMS236" s="627"/>
      <c r="JMT236" s="627"/>
      <c r="JMU236" s="627"/>
      <c r="JMV236" s="627"/>
      <c r="JMW236" s="627"/>
      <c r="JMX236" s="627"/>
      <c r="JMY236" s="627"/>
      <c r="JMZ236" s="627"/>
      <c r="JNA236" s="627"/>
      <c r="JNB236" s="627"/>
      <c r="JNC236" s="627"/>
      <c r="JND236" s="627"/>
      <c r="JNE236" s="627"/>
      <c r="JNF236" s="627"/>
      <c r="JNG236" s="627"/>
      <c r="JNH236" s="627"/>
      <c r="JNI236" s="627"/>
      <c r="JNJ236" s="627"/>
      <c r="JNK236" s="627"/>
      <c r="JNL236" s="627"/>
      <c r="JNM236" s="627"/>
      <c r="JNN236" s="627"/>
      <c r="JNO236" s="627"/>
      <c r="JNP236" s="627"/>
      <c r="JNQ236" s="627"/>
      <c r="JNR236" s="627"/>
      <c r="JNS236" s="627"/>
      <c r="JNT236" s="627"/>
      <c r="JNU236" s="627"/>
      <c r="JNV236" s="627"/>
      <c r="JNW236" s="627"/>
      <c r="JNX236" s="627"/>
      <c r="JNY236" s="627"/>
      <c r="JNZ236" s="627"/>
      <c r="JOA236" s="627"/>
      <c r="JOB236" s="627"/>
      <c r="JOC236" s="627"/>
      <c r="JOD236" s="627"/>
      <c r="JOE236" s="627"/>
      <c r="JOF236" s="627"/>
      <c r="JOG236" s="627"/>
      <c r="JOH236" s="627"/>
      <c r="JOI236" s="627"/>
      <c r="JOJ236" s="627"/>
      <c r="JOK236" s="627"/>
      <c r="JOL236" s="627"/>
      <c r="JOM236" s="627"/>
      <c r="JON236" s="627"/>
      <c r="JOO236" s="627"/>
      <c r="JOP236" s="627"/>
      <c r="JOQ236" s="627"/>
      <c r="JOR236" s="627"/>
      <c r="JOS236" s="627"/>
      <c r="JOT236" s="627"/>
      <c r="JOU236" s="627"/>
      <c r="JOV236" s="627"/>
      <c r="JOW236" s="627"/>
      <c r="JOX236" s="627"/>
      <c r="JOY236" s="627"/>
      <c r="JOZ236" s="627"/>
      <c r="JPA236" s="627"/>
      <c r="JPB236" s="627"/>
      <c r="JPC236" s="627"/>
      <c r="JPD236" s="627"/>
      <c r="JPE236" s="627"/>
      <c r="JPF236" s="627"/>
      <c r="JPG236" s="627"/>
      <c r="JPH236" s="627"/>
      <c r="JPI236" s="627"/>
      <c r="JPJ236" s="627"/>
      <c r="JPK236" s="627"/>
      <c r="JPL236" s="627"/>
      <c r="JPM236" s="627"/>
      <c r="JPN236" s="627"/>
      <c r="JPO236" s="627"/>
      <c r="JPP236" s="627"/>
      <c r="JPQ236" s="627"/>
      <c r="JPR236" s="627"/>
      <c r="JPS236" s="627"/>
      <c r="JPT236" s="627"/>
      <c r="JPU236" s="627"/>
      <c r="JPV236" s="627"/>
      <c r="JPW236" s="627"/>
      <c r="JPX236" s="627"/>
      <c r="JPY236" s="627"/>
      <c r="JPZ236" s="627"/>
      <c r="JQA236" s="627"/>
      <c r="JQB236" s="627"/>
      <c r="JQC236" s="627"/>
      <c r="JQD236" s="627"/>
      <c r="JQE236" s="627"/>
      <c r="JQF236" s="627"/>
      <c r="JQG236" s="627"/>
      <c r="JQH236" s="627"/>
      <c r="JQI236" s="627"/>
      <c r="JQJ236" s="627"/>
      <c r="JQK236" s="627"/>
      <c r="JQL236" s="627"/>
      <c r="JQM236" s="627"/>
      <c r="JQN236" s="627"/>
      <c r="JQO236" s="627"/>
      <c r="JQP236" s="627"/>
      <c r="JQQ236" s="627"/>
      <c r="JQR236" s="627"/>
      <c r="JQS236" s="627"/>
      <c r="JQT236" s="627"/>
      <c r="JQU236" s="627"/>
      <c r="JQV236" s="627"/>
      <c r="JQW236" s="627"/>
      <c r="JQX236" s="627"/>
      <c r="JQY236" s="627"/>
      <c r="JQZ236" s="627"/>
      <c r="JRA236" s="627"/>
      <c r="JRB236" s="627"/>
      <c r="JRC236" s="627"/>
      <c r="JRD236" s="627"/>
      <c r="JRE236" s="627"/>
      <c r="JRF236" s="627"/>
      <c r="JRG236" s="627"/>
      <c r="JRH236" s="627"/>
      <c r="JRI236" s="627"/>
      <c r="JRJ236" s="627"/>
      <c r="JRK236" s="627"/>
      <c r="JRL236" s="627"/>
      <c r="JRM236" s="627"/>
      <c r="JRN236" s="627"/>
      <c r="JRO236" s="627"/>
      <c r="JRP236" s="627"/>
      <c r="JRQ236" s="627"/>
      <c r="JRR236" s="627"/>
      <c r="JRS236" s="627"/>
      <c r="JRT236" s="627"/>
      <c r="JRU236" s="627"/>
      <c r="JRV236" s="627"/>
      <c r="JRW236" s="627"/>
      <c r="JRX236" s="627"/>
      <c r="JRY236" s="627"/>
      <c r="JRZ236" s="627"/>
      <c r="JSA236" s="627"/>
      <c r="JSB236" s="627"/>
      <c r="JSC236" s="627"/>
      <c r="JSD236" s="627"/>
      <c r="JSE236" s="627"/>
      <c r="JSF236" s="627"/>
      <c r="JSG236" s="627"/>
      <c r="JSH236" s="627"/>
      <c r="JSI236" s="627"/>
      <c r="JSJ236" s="627"/>
      <c r="JSK236" s="627"/>
      <c r="JSL236" s="627"/>
      <c r="JSM236" s="627"/>
      <c r="JSN236" s="627"/>
      <c r="JSO236" s="627"/>
      <c r="JSP236" s="627"/>
      <c r="JSQ236" s="627"/>
      <c r="JSR236" s="627"/>
      <c r="JSS236" s="627"/>
      <c r="JST236" s="627"/>
      <c r="JSU236" s="627"/>
      <c r="JSV236" s="627"/>
      <c r="JSW236" s="627"/>
      <c r="JSX236" s="627"/>
      <c r="JSY236" s="627"/>
      <c r="JSZ236" s="627"/>
      <c r="JTA236" s="627"/>
      <c r="JTB236" s="627"/>
      <c r="JTC236" s="627"/>
      <c r="JTD236" s="627"/>
      <c r="JTE236" s="627"/>
      <c r="JTF236" s="627"/>
      <c r="JTG236" s="627"/>
      <c r="JTH236" s="627"/>
      <c r="JTI236" s="627"/>
      <c r="JTJ236" s="627"/>
      <c r="JTK236" s="627"/>
      <c r="JTL236" s="627"/>
      <c r="JTM236" s="627"/>
      <c r="JTN236" s="627"/>
      <c r="JTO236" s="627"/>
      <c r="JTP236" s="627"/>
      <c r="JTQ236" s="627"/>
      <c r="JTR236" s="627"/>
      <c r="JTS236" s="627"/>
      <c r="JTT236" s="627"/>
      <c r="JTU236" s="627"/>
      <c r="JTV236" s="627"/>
      <c r="JTW236" s="627"/>
      <c r="JTX236" s="627"/>
      <c r="JTY236" s="627"/>
      <c r="JTZ236" s="627"/>
      <c r="JUA236" s="627"/>
      <c r="JUB236" s="627"/>
      <c r="JUC236" s="627"/>
      <c r="JUD236" s="627"/>
      <c r="JUE236" s="627"/>
      <c r="JUF236" s="627"/>
      <c r="JUG236" s="627"/>
      <c r="JUH236" s="627"/>
      <c r="JUI236" s="627"/>
      <c r="JUJ236" s="627"/>
      <c r="JUK236" s="627"/>
      <c r="JUL236" s="627"/>
      <c r="JUM236" s="627"/>
      <c r="JUN236" s="627"/>
      <c r="JUO236" s="627"/>
      <c r="JUP236" s="627"/>
      <c r="JUQ236" s="627"/>
      <c r="JUR236" s="627"/>
      <c r="JUS236" s="627"/>
      <c r="JUT236" s="627"/>
      <c r="JUU236" s="627"/>
      <c r="JUV236" s="627"/>
      <c r="JUW236" s="627"/>
      <c r="JUX236" s="627"/>
      <c r="JUY236" s="627"/>
      <c r="JUZ236" s="627"/>
      <c r="JVA236" s="627"/>
      <c r="JVB236" s="627"/>
      <c r="JVC236" s="627"/>
      <c r="JVD236" s="627"/>
      <c r="JVE236" s="627"/>
      <c r="JVF236" s="627"/>
      <c r="JVG236" s="627"/>
      <c r="JVH236" s="627"/>
      <c r="JVI236" s="627"/>
      <c r="JVJ236" s="627"/>
      <c r="JVK236" s="627"/>
      <c r="JVL236" s="627"/>
      <c r="JVM236" s="627"/>
      <c r="JVN236" s="627"/>
      <c r="JVO236" s="627"/>
      <c r="JVP236" s="627"/>
      <c r="JVQ236" s="627"/>
      <c r="JVR236" s="627"/>
      <c r="JVS236" s="627"/>
      <c r="JVT236" s="627"/>
      <c r="JVU236" s="627"/>
      <c r="JVV236" s="627"/>
      <c r="JVW236" s="627"/>
      <c r="JVX236" s="627"/>
      <c r="JVY236" s="627"/>
      <c r="JVZ236" s="627"/>
      <c r="JWA236" s="627"/>
      <c r="JWB236" s="627"/>
      <c r="JWC236" s="627"/>
      <c r="JWD236" s="627"/>
      <c r="JWE236" s="627"/>
      <c r="JWF236" s="627"/>
      <c r="JWG236" s="627"/>
      <c r="JWH236" s="627"/>
      <c r="JWI236" s="627"/>
      <c r="JWJ236" s="627"/>
      <c r="JWK236" s="627"/>
      <c r="JWL236" s="627"/>
      <c r="JWM236" s="627"/>
      <c r="JWN236" s="627"/>
      <c r="JWO236" s="627"/>
      <c r="JWP236" s="627"/>
      <c r="JWQ236" s="627"/>
      <c r="JWR236" s="627"/>
      <c r="JWS236" s="627"/>
      <c r="JWT236" s="627"/>
      <c r="JWU236" s="627"/>
      <c r="JWV236" s="627"/>
      <c r="JWW236" s="627"/>
      <c r="JWX236" s="627"/>
      <c r="JWY236" s="627"/>
      <c r="JWZ236" s="627"/>
      <c r="JXA236" s="627"/>
      <c r="JXB236" s="627"/>
      <c r="JXC236" s="627"/>
      <c r="JXD236" s="627"/>
      <c r="JXE236" s="627"/>
      <c r="JXF236" s="627"/>
      <c r="JXG236" s="627"/>
      <c r="JXH236" s="627"/>
      <c r="JXI236" s="627"/>
      <c r="JXJ236" s="627"/>
      <c r="JXK236" s="627"/>
      <c r="JXL236" s="627"/>
      <c r="JXM236" s="627"/>
      <c r="JXN236" s="627"/>
      <c r="JXO236" s="627"/>
      <c r="JXP236" s="627"/>
      <c r="JXQ236" s="627"/>
      <c r="JXR236" s="627"/>
      <c r="JXS236" s="627"/>
      <c r="JXT236" s="627"/>
      <c r="JXU236" s="627"/>
      <c r="JXV236" s="627"/>
      <c r="JXW236" s="627"/>
      <c r="JXX236" s="627"/>
      <c r="JXY236" s="627"/>
      <c r="JXZ236" s="627"/>
      <c r="JYA236" s="627"/>
      <c r="JYB236" s="627"/>
      <c r="JYC236" s="627"/>
      <c r="JYD236" s="627"/>
      <c r="JYE236" s="627"/>
      <c r="JYF236" s="627"/>
      <c r="JYG236" s="627"/>
      <c r="JYH236" s="627"/>
      <c r="JYI236" s="627"/>
      <c r="JYJ236" s="627"/>
      <c r="JYK236" s="627"/>
      <c r="JYL236" s="627"/>
      <c r="JYM236" s="627"/>
      <c r="JYN236" s="627"/>
      <c r="JYO236" s="627"/>
      <c r="JYP236" s="627"/>
      <c r="JYQ236" s="627"/>
      <c r="JYR236" s="627"/>
      <c r="JYS236" s="627"/>
      <c r="JYT236" s="627"/>
      <c r="JYU236" s="627"/>
      <c r="JYV236" s="627"/>
      <c r="JYW236" s="627"/>
      <c r="JYX236" s="627"/>
      <c r="JYY236" s="627"/>
      <c r="JYZ236" s="627"/>
      <c r="JZA236" s="627"/>
      <c r="JZB236" s="627"/>
      <c r="JZC236" s="627"/>
      <c r="JZD236" s="627"/>
      <c r="JZE236" s="627"/>
      <c r="JZF236" s="627"/>
      <c r="JZG236" s="627"/>
      <c r="JZH236" s="627"/>
      <c r="JZI236" s="627"/>
      <c r="JZJ236" s="627"/>
      <c r="JZK236" s="627"/>
      <c r="JZL236" s="627"/>
      <c r="JZM236" s="627"/>
      <c r="JZN236" s="627"/>
      <c r="JZO236" s="627"/>
      <c r="JZP236" s="627"/>
      <c r="JZQ236" s="627"/>
      <c r="JZR236" s="627"/>
      <c r="JZS236" s="627"/>
      <c r="JZT236" s="627"/>
      <c r="JZU236" s="627"/>
      <c r="JZV236" s="627"/>
      <c r="JZW236" s="627"/>
      <c r="JZX236" s="627"/>
      <c r="JZY236" s="627"/>
      <c r="JZZ236" s="627"/>
      <c r="KAA236" s="627"/>
      <c r="KAB236" s="627"/>
      <c r="KAC236" s="627"/>
      <c r="KAD236" s="627"/>
      <c r="KAE236" s="627"/>
      <c r="KAF236" s="627"/>
      <c r="KAG236" s="627"/>
      <c r="KAH236" s="627"/>
      <c r="KAI236" s="627"/>
      <c r="KAJ236" s="627"/>
      <c r="KAK236" s="627"/>
      <c r="KAL236" s="627"/>
      <c r="KAM236" s="627"/>
      <c r="KAN236" s="627"/>
      <c r="KAO236" s="627"/>
      <c r="KAP236" s="627"/>
      <c r="KAQ236" s="627"/>
      <c r="KAR236" s="627"/>
      <c r="KAS236" s="627"/>
      <c r="KAT236" s="627"/>
      <c r="KAU236" s="627"/>
      <c r="KAV236" s="627"/>
      <c r="KAW236" s="627"/>
      <c r="KAX236" s="627"/>
      <c r="KAY236" s="627"/>
      <c r="KAZ236" s="627"/>
      <c r="KBA236" s="627"/>
      <c r="KBB236" s="627"/>
      <c r="KBC236" s="627"/>
      <c r="KBD236" s="627"/>
      <c r="KBE236" s="627"/>
      <c r="KBF236" s="627"/>
      <c r="KBG236" s="627"/>
      <c r="KBH236" s="627"/>
      <c r="KBI236" s="627"/>
      <c r="KBJ236" s="627"/>
      <c r="KBK236" s="627"/>
      <c r="KBL236" s="627"/>
      <c r="KBM236" s="627"/>
      <c r="KBN236" s="627"/>
      <c r="KBO236" s="627"/>
      <c r="KBP236" s="627"/>
      <c r="KBQ236" s="627"/>
      <c r="KBR236" s="627"/>
      <c r="KBS236" s="627"/>
      <c r="KBT236" s="627"/>
      <c r="KBU236" s="627"/>
      <c r="KBV236" s="627"/>
      <c r="KBW236" s="627"/>
      <c r="KBX236" s="627"/>
      <c r="KBY236" s="627"/>
      <c r="KBZ236" s="627"/>
      <c r="KCA236" s="627"/>
      <c r="KCB236" s="627"/>
      <c r="KCC236" s="627"/>
      <c r="KCD236" s="627"/>
      <c r="KCE236" s="627"/>
      <c r="KCF236" s="627"/>
      <c r="KCG236" s="627"/>
      <c r="KCH236" s="627"/>
      <c r="KCI236" s="627"/>
      <c r="KCJ236" s="627"/>
      <c r="KCK236" s="627"/>
      <c r="KCL236" s="627"/>
      <c r="KCM236" s="627"/>
      <c r="KCN236" s="627"/>
      <c r="KCO236" s="627"/>
      <c r="KCP236" s="627"/>
      <c r="KCQ236" s="627"/>
      <c r="KCR236" s="627"/>
      <c r="KCS236" s="627"/>
      <c r="KCT236" s="627"/>
      <c r="KCU236" s="627"/>
      <c r="KCV236" s="627"/>
      <c r="KCW236" s="627"/>
      <c r="KCX236" s="627"/>
      <c r="KCY236" s="627"/>
      <c r="KCZ236" s="627"/>
      <c r="KDA236" s="627"/>
      <c r="KDB236" s="627"/>
      <c r="KDC236" s="627"/>
      <c r="KDD236" s="627"/>
      <c r="KDE236" s="627"/>
      <c r="KDF236" s="627"/>
      <c r="KDG236" s="627"/>
      <c r="KDH236" s="627"/>
      <c r="KDI236" s="627"/>
      <c r="KDJ236" s="627"/>
      <c r="KDK236" s="627"/>
      <c r="KDL236" s="627"/>
      <c r="KDM236" s="627"/>
      <c r="KDN236" s="627"/>
      <c r="KDO236" s="627"/>
      <c r="KDP236" s="627"/>
      <c r="KDQ236" s="627"/>
      <c r="KDR236" s="627"/>
      <c r="KDS236" s="627"/>
      <c r="KDT236" s="627"/>
      <c r="KDU236" s="627"/>
      <c r="KDV236" s="627"/>
      <c r="KDW236" s="627"/>
      <c r="KDX236" s="627"/>
      <c r="KDY236" s="627"/>
      <c r="KDZ236" s="627"/>
      <c r="KEA236" s="627"/>
      <c r="KEB236" s="627"/>
      <c r="KEC236" s="627"/>
      <c r="KED236" s="627"/>
      <c r="KEE236" s="627"/>
      <c r="KEF236" s="627"/>
      <c r="KEG236" s="627"/>
      <c r="KEH236" s="627"/>
      <c r="KEI236" s="627"/>
      <c r="KEJ236" s="627"/>
      <c r="KEK236" s="627"/>
      <c r="KEL236" s="627"/>
      <c r="KEM236" s="627"/>
      <c r="KEN236" s="627"/>
      <c r="KEO236" s="627"/>
      <c r="KEP236" s="627"/>
      <c r="KEQ236" s="627"/>
      <c r="KER236" s="627"/>
      <c r="KES236" s="627"/>
      <c r="KET236" s="627"/>
      <c r="KEU236" s="627"/>
      <c r="KEV236" s="627"/>
      <c r="KEW236" s="627"/>
      <c r="KEX236" s="627"/>
      <c r="KEY236" s="627"/>
      <c r="KEZ236" s="627"/>
      <c r="KFA236" s="627"/>
      <c r="KFB236" s="627"/>
      <c r="KFC236" s="627"/>
      <c r="KFD236" s="627"/>
      <c r="KFE236" s="627"/>
      <c r="KFF236" s="627"/>
      <c r="KFG236" s="627"/>
      <c r="KFH236" s="627"/>
      <c r="KFI236" s="627"/>
      <c r="KFJ236" s="627"/>
      <c r="KFK236" s="627"/>
      <c r="KFL236" s="627"/>
      <c r="KFM236" s="627"/>
      <c r="KFN236" s="627"/>
      <c r="KFO236" s="627"/>
      <c r="KFP236" s="627"/>
      <c r="KFQ236" s="627"/>
      <c r="KFR236" s="627"/>
      <c r="KFS236" s="627"/>
      <c r="KFT236" s="627"/>
      <c r="KFU236" s="627"/>
      <c r="KFV236" s="627"/>
      <c r="KFW236" s="627"/>
      <c r="KFX236" s="627"/>
      <c r="KFY236" s="627"/>
      <c r="KFZ236" s="627"/>
      <c r="KGA236" s="627"/>
      <c r="KGB236" s="627"/>
      <c r="KGC236" s="627"/>
      <c r="KGD236" s="627"/>
      <c r="KGE236" s="627"/>
      <c r="KGF236" s="627"/>
      <c r="KGG236" s="627"/>
      <c r="KGH236" s="627"/>
      <c r="KGI236" s="627"/>
      <c r="KGJ236" s="627"/>
      <c r="KGK236" s="627"/>
      <c r="KGL236" s="627"/>
      <c r="KGM236" s="627"/>
      <c r="KGN236" s="627"/>
      <c r="KGO236" s="627"/>
      <c r="KGP236" s="627"/>
      <c r="KGQ236" s="627"/>
      <c r="KGR236" s="627"/>
      <c r="KGS236" s="627"/>
      <c r="KGT236" s="627"/>
      <c r="KGU236" s="627"/>
      <c r="KGV236" s="627"/>
      <c r="KGW236" s="627"/>
      <c r="KGX236" s="627"/>
      <c r="KGY236" s="627"/>
      <c r="KGZ236" s="627"/>
      <c r="KHA236" s="627"/>
      <c r="KHB236" s="627"/>
      <c r="KHC236" s="627"/>
      <c r="KHD236" s="627"/>
      <c r="KHE236" s="627"/>
      <c r="KHF236" s="627"/>
      <c r="KHG236" s="627"/>
      <c r="KHH236" s="627"/>
      <c r="KHI236" s="627"/>
      <c r="KHJ236" s="627"/>
      <c r="KHK236" s="627"/>
      <c r="KHL236" s="627"/>
      <c r="KHM236" s="627"/>
      <c r="KHN236" s="627"/>
      <c r="KHO236" s="627"/>
      <c r="KHP236" s="627"/>
      <c r="KHQ236" s="627"/>
      <c r="KHR236" s="627"/>
      <c r="KHS236" s="627"/>
      <c r="KHT236" s="627"/>
      <c r="KHU236" s="627"/>
      <c r="KHV236" s="627"/>
      <c r="KHW236" s="627"/>
      <c r="KHX236" s="627"/>
      <c r="KHY236" s="627"/>
      <c r="KHZ236" s="627"/>
      <c r="KIA236" s="627"/>
      <c r="KIB236" s="627"/>
      <c r="KIC236" s="627"/>
      <c r="KID236" s="627"/>
      <c r="KIE236" s="627"/>
      <c r="KIF236" s="627"/>
      <c r="KIG236" s="627"/>
      <c r="KIH236" s="627"/>
      <c r="KII236" s="627"/>
      <c r="KIJ236" s="627"/>
      <c r="KIK236" s="627"/>
      <c r="KIL236" s="627"/>
      <c r="KIM236" s="627"/>
      <c r="KIN236" s="627"/>
      <c r="KIO236" s="627"/>
      <c r="KIP236" s="627"/>
      <c r="KIQ236" s="627"/>
      <c r="KIR236" s="627"/>
      <c r="KIS236" s="627"/>
      <c r="KIT236" s="627"/>
      <c r="KIU236" s="627"/>
      <c r="KIV236" s="627"/>
      <c r="KIW236" s="627"/>
      <c r="KIX236" s="627"/>
      <c r="KIY236" s="627"/>
      <c r="KIZ236" s="627"/>
      <c r="KJA236" s="627"/>
      <c r="KJB236" s="627"/>
      <c r="KJC236" s="627"/>
      <c r="KJD236" s="627"/>
      <c r="KJE236" s="627"/>
      <c r="KJF236" s="627"/>
      <c r="KJG236" s="627"/>
      <c r="KJH236" s="627"/>
      <c r="KJI236" s="627"/>
      <c r="KJJ236" s="627"/>
      <c r="KJK236" s="627"/>
      <c r="KJL236" s="627"/>
      <c r="KJM236" s="627"/>
      <c r="KJN236" s="627"/>
      <c r="KJO236" s="627"/>
      <c r="KJP236" s="627"/>
      <c r="KJQ236" s="627"/>
      <c r="KJR236" s="627"/>
      <c r="KJS236" s="627"/>
      <c r="KJT236" s="627"/>
      <c r="KJU236" s="627"/>
      <c r="KJV236" s="627"/>
      <c r="KJW236" s="627"/>
      <c r="KJX236" s="627"/>
      <c r="KJY236" s="627"/>
      <c r="KJZ236" s="627"/>
      <c r="KKA236" s="627"/>
      <c r="KKB236" s="627"/>
      <c r="KKC236" s="627"/>
      <c r="KKD236" s="627"/>
      <c r="KKE236" s="627"/>
      <c r="KKF236" s="627"/>
      <c r="KKG236" s="627"/>
      <c r="KKH236" s="627"/>
      <c r="KKI236" s="627"/>
      <c r="KKJ236" s="627"/>
      <c r="KKK236" s="627"/>
      <c r="KKL236" s="627"/>
      <c r="KKM236" s="627"/>
      <c r="KKN236" s="627"/>
      <c r="KKO236" s="627"/>
      <c r="KKP236" s="627"/>
      <c r="KKQ236" s="627"/>
      <c r="KKR236" s="627"/>
      <c r="KKS236" s="627"/>
      <c r="KKT236" s="627"/>
      <c r="KKU236" s="627"/>
      <c r="KKV236" s="627"/>
      <c r="KKW236" s="627"/>
      <c r="KKX236" s="627"/>
      <c r="KKY236" s="627"/>
      <c r="KKZ236" s="627"/>
      <c r="KLA236" s="627"/>
      <c r="KLB236" s="627"/>
      <c r="KLC236" s="627"/>
      <c r="KLD236" s="627"/>
      <c r="KLE236" s="627"/>
      <c r="KLF236" s="627"/>
      <c r="KLG236" s="627"/>
      <c r="KLH236" s="627"/>
      <c r="KLI236" s="627"/>
      <c r="KLJ236" s="627"/>
      <c r="KLK236" s="627"/>
      <c r="KLL236" s="627"/>
      <c r="KLM236" s="627"/>
      <c r="KLN236" s="627"/>
      <c r="KLO236" s="627"/>
      <c r="KLP236" s="627"/>
      <c r="KLQ236" s="627"/>
      <c r="KLR236" s="627"/>
      <c r="KLS236" s="627"/>
      <c r="KLT236" s="627"/>
      <c r="KLU236" s="627"/>
      <c r="KLV236" s="627"/>
      <c r="KLW236" s="627"/>
      <c r="KLX236" s="627"/>
      <c r="KLY236" s="627"/>
      <c r="KLZ236" s="627"/>
      <c r="KMA236" s="627"/>
      <c r="KMB236" s="627"/>
      <c r="KMC236" s="627"/>
      <c r="KMD236" s="627"/>
      <c r="KME236" s="627"/>
      <c r="KMF236" s="627"/>
      <c r="KMG236" s="627"/>
      <c r="KMH236" s="627"/>
      <c r="KMI236" s="627"/>
      <c r="KMJ236" s="627"/>
      <c r="KMK236" s="627"/>
      <c r="KML236" s="627"/>
      <c r="KMM236" s="627"/>
      <c r="KMN236" s="627"/>
      <c r="KMO236" s="627"/>
      <c r="KMP236" s="627"/>
      <c r="KMQ236" s="627"/>
      <c r="KMR236" s="627"/>
      <c r="KMS236" s="627"/>
      <c r="KMT236" s="627"/>
      <c r="KMU236" s="627"/>
      <c r="KMV236" s="627"/>
      <c r="KMW236" s="627"/>
      <c r="KMX236" s="627"/>
      <c r="KMY236" s="627"/>
      <c r="KMZ236" s="627"/>
      <c r="KNA236" s="627"/>
      <c r="KNB236" s="627"/>
      <c r="KNC236" s="627"/>
      <c r="KND236" s="627"/>
      <c r="KNE236" s="627"/>
      <c r="KNF236" s="627"/>
      <c r="KNG236" s="627"/>
      <c r="KNH236" s="627"/>
      <c r="KNI236" s="627"/>
      <c r="KNJ236" s="627"/>
      <c r="KNK236" s="627"/>
      <c r="KNL236" s="627"/>
      <c r="KNM236" s="627"/>
      <c r="KNN236" s="627"/>
      <c r="KNO236" s="627"/>
      <c r="KNP236" s="627"/>
      <c r="KNQ236" s="627"/>
      <c r="KNR236" s="627"/>
      <c r="KNS236" s="627"/>
      <c r="KNT236" s="627"/>
      <c r="KNU236" s="627"/>
      <c r="KNV236" s="627"/>
      <c r="KNW236" s="627"/>
      <c r="KNX236" s="627"/>
      <c r="KNY236" s="627"/>
      <c r="KNZ236" s="627"/>
      <c r="KOA236" s="627"/>
      <c r="KOB236" s="627"/>
      <c r="KOC236" s="627"/>
      <c r="KOD236" s="627"/>
      <c r="KOE236" s="627"/>
      <c r="KOF236" s="627"/>
      <c r="KOG236" s="627"/>
      <c r="KOH236" s="627"/>
      <c r="KOI236" s="627"/>
      <c r="KOJ236" s="627"/>
      <c r="KOK236" s="627"/>
      <c r="KOL236" s="627"/>
      <c r="KOM236" s="627"/>
      <c r="KON236" s="627"/>
      <c r="KOO236" s="627"/>
      <c r="KOP236" s="627"/>
      <c r="KOQ236" s="627"/>
      <c r="KOR236" s="627"/>
      <c r="KOS236" s="627"/>
      <c r="KOT236" s="627"/>
      <c r="KOU236" s="627"/>
      <c r="KOV236" s="627"/>
      <c r="KOW236" s="627"/>
      <c r="KOX236" s="627"/>
      <c r="KOY236" s="627"/>
      <c r="KOZ236" s="627"/>
      <c r="KPA236" s="627"/>
      <c r="KPB236" s="627"/>
      <c r="KPC236" s="627"/>
      <c r="KPD236" s="627"/>
      <c r="KPE236" s="627"/>
      <c r="KPF236" s="627"/>
      <c r="KPG236" s="627"/>
      <c r="KPH236" s="627"/>
      <c r="KPI236" s="627"/>
      <c r="KPJ236" s="627"/>
      <c r="KPK236" s="627"/>
      <c r="KPL236" s="627"/>
      <c r="KPM236" s="627"/>
      <c r="KPN236" s="627"/>
      <c r="KPO236" s="627"/>
      <c r="KPP236" s="627"/>
      <c r="KPQ236" s="627"/>
      <c r="KPR236" s="627"/>
      <c r="KPS236" s="627"/>
      <c r="KPT236" s="627"/>
      <c r="KPU236" s="627"/>
      <c r="KPV236" s="627"/>
      <c r="KPW236" s="627"/>
      <c r="KPX236" s="627"/>
      <c r="KPY236" s="627"/>
      <c r="KPZ236" s="627"/>
      <c r="KQA236" s="627"/>
      <c r="KQB236" s="627"/>
      <c r="KQC236" s="627"/>
      <c r="KQD236" s="627"/>
      <c r="KQE236" s="627"/>
      <c r="KQF236" s="627"/>
      <c r="KQG236" s="627"/>
      <c r="KQH236" s="627"/>
      <c r="KQI236" s="627"/>
      <c r="KQJ236" s="627"/>
      <c r="KQK236" s="627"/>
      <c r="KQL236" s="627"/>
      <c r="KQM236" s="627"/>
      <c r="KQN236" s="627"/>
      <c r="KQO236" s="627"/>
      <c r="KQP236" s="627"/>
      <c r="KQQ236" s="627"/>
      <c r="KQR236" s="627"/>
      <c r="KQS236" s="627"/>
      <c r="KQT236" s="627"/>
      <c r="KQU236" s="627"/>
      <c r="KQV236" s="627"/>
      <c r="KQW236" s="627"/>
      <c r="KQX236" s="627"/>
      <c r="KQY236" s="627"/>
      <c r="KQZ236" s="627"/>
      <c r="KRA236" s="627"/>
      <c r="KRB236" s="627"/>
      <c r="KRC236" s="627"/>
      <c r="KRD236" s="627"/>
      <c r="KRE236" s="627"/>
      <c r="KRF236" s="627"/>
      <c r="KRG236" s="627"/>
      <c r="KRH236" s="627"/>
      <c r="KRI236" s="627"/>
      <c r="KRJ236" s="627"/>
      <c r="KRK236" s="627"/>
      <c r="KRL236" s="627"/>
      <c r="KRM236" s="627"/>
      <c r="KRN236" s="627"/>
      <c r="KRO236" s="627"/>
      <c r="KRP236" s="627"/>
      <c r="KRQ236" s="627"/>
      <c r="KRR236" s="627"/>
      <c r="KRS236" s="627"/>
      <c r="KRT236" s="627"/>
      <c r="KRU236" s="627"/>
      <c r="KRV236" s="627"/>
      <c r="KRW236" s="627"/>
      <c r="KRX236" s="627"/>
      <c r="KRY236" s="627"/>
      <c r="KRZ236" s="627"/>
      <c r="KSA236" s="627"/>
      <c r="KSB236" s="627"/>
      <c r="KSC236" s="627"/>
      <c r="KSD236" s="627"/>
      <c r="KSE236" s="627"/>
      <c r="KSF236" s="627"/>
      <c r="KSG236" s="627"/>
      <c r="KSH236" s="627"/>
      <c r="KSI236" s="627"/>
      <c r="KSJ236" s="627"/>
      <c r="KSK236" s="627"/>
      <c r="KSL236" s="627"/>
      <c r="KSM236" s="627"/>
      <c r="KSN236" s="627"/>
      <c r="KSO236" s="627"/>
      <c r="KSP236" s="627"/>
      <c r="KSQ236" s="627"/>
      <c r="KSR236" s="627"/>
      <c r="KSS236" s="627"/>
      <c r="KST236" s="627"/>
      <c r="KSU236" s="627"/>
      <c r="KSV236" s="627"/>
      <c r="KSW236" s="627"/>
      <c r="KSX236" s="627"/>
      <c r="KSY236" s="627"/>
      <c r="KSZ236" s="627"/>
      <c r="KTA236" s="627"/>
      <c r="KTB236" s="627"/>
      <c r="KTC236" s="627"/>
      <c r="KTD236" s="627"/>
      <c r="KTE236" s="627"/>
      <c r="KTF236" s="627"/>
      <c r="KTG236" s="627"/>
      <c r="KTH236" s="627"/>
      <c r="KTI236" s="627"/>
      <c r="KTJ236" s="627"/>
      <c r="KTK236" s="627"/>
      <c r="KTL236" s="627"/>
      <c r="KTM236" s="627"/>
      <c r="KTN236" s="627"/>
      <c r="KTO236" s="627"/>
      <c r="KTP236" s="627"/>
      <c r="KTQ236" s="627"/>
      <c r="KTR236" s="627"/>
      <c r="KTS236" s="627"/>
      <c r="KTT236" s="627"/>
      <c r="KTU236" s="627"/>
      <c r="KTV236" s="627"/>
      <c r="KTW236" s="627"/>
      <c r="KTX236" s="627"/>
      <c r="KTY236" s="627"/>
      <c r="KTZ236" s="627"/>
      <c r="KUA236" s="627"/>
      <c r="KUB236" s="627"/>
      <c r="KUC236" s="627"/>
      <c r="KUD236" s="627"/>
      <c r="KUE236" s="627"/>
      <c r="KUF236" s="627"/>
      <c r="KUG236" s="627"/>
      <c r="KUH236" s="627"/>
      <c r="KUI236" s="627"/>
      <c r="KUJ236" s="627"/>
      <c r="KUK236" s="627"/>
      <c r="KUL236" s="627"/>
      <c r="KUM236" s="627"/>
      <c r="KUN236" s="627"/>
      <c r="KUO236" s="627"/>
      <c r="KUP236" s="627"/>
      <c r="KUQ236" s="627"/>
      <c r="KUR236" s="627"/>
      <c r="KUS236" s="627"/>
      <c r="KUT236" s="627"/>
      <c r="KUU236" s="627"/>
      <c r="KUV236" s="627"/>
      <c r="KUW236" s="627"/>
      <c r="KUX236" s="627"/>
      <c r="KUY236" s="627"/>
      <c r="KUZ236" s="627"/>
      <c r="KVA236" s="627"/>
      <c r="KVB236" s="627"/>
      <c r="KVC236" s="627"/>
      <c r="KVD236" s="627"/>
      <c r="KVE236" s="627"/>
      <c r="KVF236" s="627"/>
      <c r="KVG236" s="627"/>
      <c r="KVH236" s="627"/>
      <c r="KVI236" s="627"/>
      <c r="KVJ236" s="627"/>
      <c r="KVK236" s="627"/>
      <c r="KVL236" s="627"/>
      <c r="KVM236" s="627"/>
      <c r="KVN236" s="627"/>
      <c r="KVO236" s="627"/>
      <c r="KVP236" s="627"/>
      <c r="KVQ236" s="627"/>
      <c r="KVR236" s="627"/>
      <c r="KVS236" s="627"/>
      <c r="KVT236" s="627"/>
      <c r="KVU236" s="627"/>
      <c r="KVV236" s="627"/>
      <c r="KVW236" s="627"/>
      <c r="KVX236" s="627"/>
      <c r="KVY236" s="627"/>
      <c r="KVZ236" s="627"/>
      <c r="KWA236" s="627"/>
      <c r="KWB236" s="627"/>
      <c r="KWC236" s="627"/>
      <c r="KWD236" s="627"/>
      <c r="KWE236" s="627"/>
      <c r="KWF236" s="627"/>
      <c r="KWG236" s="627"/>
      <c r="KWH236" s="627"/>
      <c r="KWI236" s="627"/>
      <c r="KWJ236" s="627"/>
      <c r="KWK236" s="627"/>
      <c r="KWL236" s="627"/>
      <c r="KWM236" s="627"/>
      <c r="KWN236" s="627"/>
      <c r="KWO236" s="627"/>
      <c r="KWP236" s="627"/>
      <c r="KWQ236" s="627"/>
      <c r="KWR236" s="627"/>
      <c r="KWS236" s="627"/>
      <c r="KWT236" s="627"/>
      <c r="KWU236" s="627"/>
      <c r="KWV236" s="627"/>
      <c r="KWW236" s="627"/>
      <c r="KWX236" s="627"/>
      <c r="KWY236" s="627"/>
      <c r="KWZ236" s="627"/>
      <c r="KXA236" s="627"/>
      <c r="KXB236" s="627"/>
      <c r="KXC236" s="627"/>
      <c r="KXD236" s="627"/>
      <c r="KXE236" s="627"/>
      <c r="KXF236" s="627"/>
      <c r="KXG236" s="627"/>
      <c r="KXH236" s="627"/>
      <c r="KXI236" s="627"/>
      <c r="KXJ236" s="627"/>
      <c r="KXK236" s="627"/>
      <c r="KXL236" s="627"/>
      <c r="KXM236" s="627"/>
      <c r="KXN236" s="627"/>
      <c r="KXO236" s="627"/>
      <c r="KXP236" s="627"/>
      <c r="KXQ236" s="627"/>
      <c r="KXR236" s="627"/>
      <c r="KXS236" s="627"/>
      <c r="KXT236" s="627"/>
      <c r="KXU236" s="627"/>
      <c r="KXV236" s="627"/>
      <c r="KXW236" s="627"/>
      <c r="KXX236" s="627"/>
      <c r="KXY236" s="627"/>
      <c r="KXZ236" s="627"/>
      <c r="KYA236" s="627"/>
      <c r="KYB236" s="627"/>
      <c r="KYC236" s="627"/>
      <c r="KYD236" s="627"/>
      <c r="KYE236" s="627"/>
      <c r="KYF236" s="627"/>
      <c r="KYG236" s="627"/>
      <c r="KYH236" s="627"/>
      <c r="KYI236" s="627"/>
      <c r="KYJ236" s="627"/>
      <c r="KYK236" s="627"/>
      <c r="KYL236" s="627"/>
      <c r="KYM236" s="627"/>
      <c r="KYN236" s="627"/>
      <c r="KYO236" s="627"/>
      <c r="KYP236" s="627"/>
      <c r="KYQ236" s="627"/>
      <c r="KYR236" s="627"/>
      <c r="KYS236" s="627"/>
      <c r="KYT236" s="627"/>
      <c r="KYU236" s="627"/>
      <c r="KYV236" s="627"/>
      <c r="KYW236" s="627"/>
      <c r="KYX236" s="627"/>
      <c r="KYY236" s="627"/>
      <c r="KYZ236" s="627"/>
      <c r="KZA236" s="627"/>
      <c r="KZB236" s="627"/>
      <c r="KZC236" s="627"/>
      <c r="KZD236" s="627"/>
      <c r="KZE236" s="627"/>
      <c r="KZF236" s="627"/>
      <c r="KZG236" s="627"/>
      <c r="KZH236" s="627"/>
      <c r="KZI236" s="627"/>
      <c r="KZJ236" s="627"/>
      <c r="KZK236" s="627"/>
      <c r="KZL236" s="627"/>
      <c r="KZM236" s="627"/>
      <c r="KZN236" s="627"/>
      <c r="KZO236" s="627"/>
      <c r="KZP236" s="627"/>
      <c r="KZQ236" s="627"/>
      <c r="KZR236" s="627"/>
      <c r="KZS236" s="627"/>
      <c r="KZT236" s="627"/>
      <c r="KZU236" s="627"/>
      <c r="KZV236" s="627"/>
      <c r="KZW236" s="627"/>
      <c r="KZX236" s="627"/>
      <c r="KZY236" s="627"/>
      <c r="KZZ236" s="627"/>
      <c r="LAA236" s="627"/>
      <c r="LAB236" s="627"/>
      <c r="LAC236" s="627"/>
      <c r="LAD236" s="627"/>
      <c r="LAE236" s="627"/>
      <c r="LAF236" s="627"/>
      <c r="LAG236" s="627"/>
      <c r="LAH236" s="627"/>
      <c r="LAI236" s="627"/>
      <c r="LAJ236" s="627"/>
      <c r="LAK236" s="627"/>
      <c r="LAL236" s="627"/>
      <c r="LAM236" s="627"/>
      <c r="LAN236" s="627"/>
      <c r="LAO236" s="627"/>
      <c r="LAP236" s="627"/>
      <c r="LAQ236" s="627"/>
      <c r="LAR236" s="627"/>
      <c r="LAS236" s="627"/>
      <c r="LAT236" s="627"/>
      <c r="LAU236" s="627"/>
      <c r="LAV236" s="627"/>
      <c r="LAW236" s="627"/>
      <c r="LAX236" s="627"/>
      <c r="LAY236" s="627"/>
      <c r="LAZ236" s="627"/>
      <c r="LBA236" s="627"/>
      <c r="LBB236" s="627"/>
      <c r="LBC236" s="627"/>
      <c r="LBD236" s="627"/>
      <c r="LBE236" s="627"/>
      <c r="LBF236" s="627"/>
      <c r="LBG236" s="627"/>
      <c r="LBH236" s="627"/>
      <c r="LBI236" s="627"/>
      <c r="LBJ236" s="627"/>
      <c r="LBK236" s="627"/>
      <c r="LBL236" s="627"/>
      <c r="LBM236" s="627"/>
      <c r="LBN236" s="627"/>
      <c r="LBO236" s="627"/>
      <c r="LBP236" s="627"/>
      <c r="LBQ236" s="627"/>
      <c r="LBR236" s="627"/>
      <c r="LBS236" s="627"/>
      <c r="LBT236" s="627"/>
      <c r="LBU236" s="627"/>
      <c r="LBV236" s="627"/>
      <c r="LBW236" s="627"/>
      <c r="LBX236" s="627"/>
      <c r="LBY236" s="627"/>
      <c r="LBZ236" s="627"/>
      <c r="LCA236" s="627"/>
      <c r="LCB236" s="627"/>
      <c r="LCC236" s="627"/>
      <c r="LCD236" s="627"/>
      <c r="LCE236" s="627"/>
      <c r="LCF236" s="627"/>
      <c r="LCG236" s="627"/>
      <c r="LCH236" s="627"/>
      <c r="LCI236" s="627"/>
      <c r="LCJ236" s="627"/>
      <c r="LCK236" s="627"/>
      <c r="LCL236" s="627"/>
      <c r="LCM236" s="627"/>
      <c r="LCN236" s="627"/>
      <c r="LCO236" s="627"/>
      <c r="LCP236" s="627"/>
      <c r="LCQ236" s="627"/>
      <c r="LCR236" s="627"/>
      <c r="LCS236" s="627"/>
      <c r="LCT236" s="627"/>
      <c r="LCU236" s="627"/>
      <c r="LCV236" s="627"/>
      <c r="LCW236" s="627"/>
      <c r="LCX236" s="627"/>
      <c r="LCY236" s="627"/>
      <c r="LCZ236" s="627"/>
      <c r="LDA236" s="627"/>
      <c r="LDB236" s="627"/>
      <c r="LDC236" s="627"/>
      <c r="LDD236" s="627"/>
      <c r="LDE236" s="627"/>
      <c r="LDF236" s="627"/>
      <c r="LDG236" s="627"/>
      <c r="LDH236" s="627"/>
      <c r="LDI236" s="627"/>
      <c r="LDJ236" s="627"/>
      <c r="LDK236" s="627"/>
      <c r="LDL236" s="627"/>
      <c r="LDM236" s="627"/>
      <c r="LDN236" s="627"/>
      <c r="LDO236" s="627"/>
      <c r="LDP236" s="627"/>
      <c r="LDQ236" s="627"/>
      <c r="LDR236" s="627"/>
      <c r="LDS236" s="627"/>
      <c r="LDT236" s="627"/>
      <c r="LDU236" s="627"/>
      <c r="LDV236" s="627"/>
      <c r="LDW236" s="627"/>
      <c r="LDX236" s="627"/>
      <c r="LDY236" s="627"/>
      <c r="LDZ236" s="627"/>
      <c r="LEA236" s="627"/>
      <c r="LEB236" s="627"/>
      <c r="LEC236" s="627"/>
      <c r="LED236" s="627"/>
      <c r="LEE236" s="627"/>
      <c r="LEF236" s="627"/>
      <c r="LEG236" s="627"/>
      <c r="LEH236" s="627"/>
      <c r="LEI236" s="627"/>
      <c r="LEJ236" s="627"/>
      <c r="LEK236" s="627"/>
      <c r="LEL236" s="627"/>
      <c r="LEM236" s="627"/>
      <c r="LEN236" s="627"/>
      <c r="LEO236" s="627"/>
      <c r="LEP236" s="627"/>
      <c r="LEQ236" s="627"/>
      <c r="LER236" s="627"/>
      <c r="LES236" s="627"/>
      <c r="LET236" s="627"/>
      <c r="LEU236" s="627"/>
      <c r="LEV236" s="627"/>
      <c r="LEW236" s="627"/>
      <c r="LEX236" s="627"/>
      <c r="LEY236" s="627"/>
      <c r="LEZ236" s="627"/>
      <c r="LFA236" s="627"/>
      <c r="LFB236" s="627"/>
      <c r="LFC236" s="627"/>
      <c r="LFD236" s="627"/>
      <c r="LFE236" s="627"/>
      <c r="LFF236" s="627"/>
      <c r="LFG236" s="627"/>
      <c r="LFH236" s="627"/>
      <c r="LFI236" s="627"/>
      <c r="LFJ236" s="627"/>
      <c r="LFK236" s="627"/>
      <c r="LFL236" s="627"/>
      <c r="LFM236" s="627"/>
      <c r="LFN236" s="627"/>
      <c r="LFO236" s="627"/>
      <c r="LFP236" s="627"/>
      <c r="LFQ236" s="627"/>
      <c r="LFR236" s="627"/>
      <c r="LFS236" s="627"/>
      <c r="LFT236" s="627"/>
      <c r="LFU236" s="627"/>
      <c r="LFV236" s="627"/>
      <c r="LFW236" s="627"/>
      <c r="LFX236" s="627"/>
      <c r="LFY236" s="627"/>
      <c r="LFZ236" s="627"/>
      <c r="LGA236" s="627"/>
      <c r="LGB236" s="627"/>
      <c r="LGC236" s="627"/>
      <c r="LGD236" s="627"/>
      <c r="LGE236" s="627"/>
      <c r="LGF236" s="627"/>
      <c r="LGG236" s="627"/>
      <c r="LGH236" s="627"/>
      <c r="LGI236" s="627"/>
      <c r="LGJ236" s="627"/>
      <c r="LGK236" s="627"/>
      <c r="LGL236" s="627"/>
      <c r="LGM236" s="627"/>
      <c r="LGN236" s="627"/>
      <c r="LGO236" s="627"/>
      <c r="LGP236" s="627"/>
      <c r="LGQ236" s="627"/>
      <c r="LGR236" s="627"/>
      <c r="LGS236" s="627"/>
      <c r="LGT236" s="627"/>
      <c r="LGU236" s="627"/>
      <c r="LGV236" s="627"/>
      <c r="LGW236" s="627"/>
      <c r="LGX236" s="627"/>
      <c r="LGY236" s="627"/>
      <c r="LGZ236" s="627"/>
      <c r="LHA236" s="627"/>
      <c r="LHB236" s="627"/>
      <c r="LHC236" s="627"/>
      <c r="LHD236" s="627"/>
      <c r="LHE236" s="627"/>
      <c r="LHF236" s="627"/>
      <c r="LHG236" s="627"/>
      <c r="LHH236" s="627"/>
      <c r="LHI236" s="627"/>
      <c r="LHJ236" s="627"/>
      <c r="LHK236" s="627"/>
      <c r="LHL236" s="627"/>
      <c r="LHM236" s="627"/>
      <c r="LHN236" s="627"/>
      <c r="LHO236" s="627"/>
      <c r="LHP236" s="627"/>
      <c r="LHQ236" s="627"/>
      <c r="LHR236" s="627"/>
      <c r="LHS236" s="627"/>
      <c r="LHT236" s="627"/>
      <c r="LHU236" s="627"/>
      <c r="LHV236" s="627"/>
      <c r="LHW236" s="627"/>
      <c r="LHX236" s="627"/>
      <c r="LHY236" s="627"/>
      <c r="LHZ236" s="627"/>
      <c r="LIA236" s="627"/>
      <c r="LIB236" s="627"/>
      <c r="LIC236" s="627"/>
      <c r="LID236" s="627"/>
      <c r="LIE236" s="627"/>
      <c r="LIF236" s="627"/>
      <c r="LIG236" s="627"/>
      <c r="LIH236" s="627"/>
      <c r="LII236" s="627"/>
      <c r="LIJ236" s="627"/>
      <c r="LIK236" s="627"/>
      <c r="LIL236" s="627"/>
      <c r="LIM236" s="627"/>
      <c r="LIN236" s="627"/>
      <c r="LIO236" s="627"/>
      <c r="LIP236" s="627"/>
      <c r="LIQ236" s="627"/>
      <c r="LIR236" s="627"/>
      <c r="LIS236" s="627"/>
      <c r="LIT236" s="627"/>
      <c r="LIU236" s="627"/>
      <c r="LIV236" s="627"/>
      <c r="LIW236" s="627"/>
      <c r="LIX236" s="627"/>
      <c r="LIY236" s="627"/>
      <c r="LIZ236" s="627"/>
      <c r="LJA236" s="627"/>
      <c r="LJB236" s="627"/>
      <c r="LJC236" s="627"/>
      <c r="LJD236" s="627"/>
      <c r="LJE236" s="627"/>
      <c r="LJF236" s="627"/>
      <c r="LJG236" s="627"/>
      <c r="LJH236" s="627"/>
      <c r="LJI236" s="627"/>
      <c r="LJJ236" s="627"/>
      <c r="LJK236" s="627"/>
      <c r="LJL236" s="627"/>
      <c r="LJM236" s="627"/>
      <c r="LJN236" s="627"/>
      <c r="LJO236" s="627"/>
      <c r="LJP236" s="627"/>
      <c r="LJQ236" s="627"/>
      <c r="LJR236" s="627"/>
      <c r="LJS236" s="627"/>
      <c r="LJT236" s="627"/>
      <c r="LJU236" s="627"/>
      <c r="LJV236" s="627"/>
      <c r="LJW236" s="627"/>
      <c r="LJX236" s="627"/>
      <c r="LJY236" s="627"/>
      <c r="LJZ236" s="627"/>
      <c r="LKA236" s="627"/>
      <c r="LKB236" s="627"/>
      <c r="LKC236" s="627"/>
      <c r="LKD236" s="627"/>
      <c r="LKE236" s="627"/>
      <c r="LKF236" s="627"/>
      <c r="LKG236" s="627"/>
      <c r="LKH236" s="627"/>
      <c r="LKI236" s="627"/>
      <c r="LKJ236" s="627"/>
      <c r="LKK236" s="627"/>
      <c r="LKL236" s="627"/>
      <c r="LKM236" s="627"/>
      <c r="LKN236" s="627"/>
      <c r="LKO236" s="627"/>
      <c r="LKP236" s="627"/>
      <c r="LKQ236" s="627"/>
      <c r="LKR236" s="627"/>
      <c r="LKS236" s="627"/>
      <c r="LKT236" s="627"/>
      <c r="LKU236" s="627"/>
      <c r="LKV236" s="627"/>
      <c r="LKW236" s="627"/>
      <c r="LKX236" s="627"/>
      <c r="LKY236" s="627"/>
      <c r="LKZ236" s="627"/>
      <c r="LLA236" s="627"/>
      <c r="LLB236" s="627"/>
      <c r="LLC236" s="627"/>
      <c r="LLD236" s="627"/>
      <c r="LLE236" s="627"/>
      <c r="LLF236" s="627"/>
      <c r="LLG236" s="627"/>
      <c r="LLH236" s="627"/>
      <c r="LLI236" s="627"/>
      <c r="LLJ236" s="627"/>
      <c r="LLK236" s="627"/>
      <c r="LLL236" s="627"/>
      <c r="LLM236" s="627"/>
      <c r="LLN236" s="627"/>
      <c r="LLO236" s="627"/>
      <c r="LLP236" s="627"/>
      <c r="LLQ236" s="627"/>
      <c r="LLR236" s="627"/>
      <c r="LLS236" s="627"/>
      <c r="LLT236" s="627"/>
      <c r="LLU236" s="627"/>
      <c r="LLV236" s="627"/>
      <c r="LLW236" s="627"/>
      <c r="LLX236" s="627"/>
      <c r="LLY236" s="627"/>
      <c r="LLZ236" s="627"/>
      <c r="LMA236" s="627"/>
      <c r="LMB236" s="627"/>
      <c r="LMC236" s="627"/>
      <c r="LMD236" s="627"/>
      <c r="LME236" s="627"/>
      <c r="LMF236" s="627"/>
      <c r="LMG236" s="627"/>
      <c r="LMH236" s="627"/>
      <c r="LMI236" s="627"/>
      <c r="LMJ236" s="627"/>
      <c r="LMK236" s="627"/>
      <c r="LML236" s="627"/>
      <c r="LMM236" s="627"/>
      <c r="LMN236" s="627"/>
      <c r="LMO236" s="627"/>
      <c r="LMP236" s="627"/>
      <c r="LMQ236" s="627"/>
      <c r="LMR236" s="627"/>
      <c r="LMS236" s="627"/>
      <c r="LMT236" s="627"/>
      <c r="LMU236" s="627"/>
      <c r="LMV236" s="627"/>
      <c r="LMW236" s="627"/>
      <c r="LMX236" s="627"/>
      <c r="LMY236" s="627"/>
      <c r="LMZ236" s="627"/>
      <c r="LNA236" s="627"/>
      <c r="LNB236" s="627"/>
      <c r="LNC236" s="627"/>
      <c r="LND236" s="627"/>
      <c r="LNE236" s="627"/>
      <c r="LNF236" s="627"/>
      <c r="LNG236" s="627"/>
      <c r="LNH236" s="627"/>
      <c r="LNI236" s="627"/>
      <c r="LNJ236" s="627"/>
      <c r="LNK236" s="627"/>
      <c r="LNL236" s="627"/>
      <c r="LNM236" s="627"/>
      <c r="LNN236" s="627"/>
      <c r="LNO236" s="627"/>
      <c r="LNP236" s="627"/>
      <c r="LNQ236" s="627"/>
      <c r="LNR236" s="627"/>
      <c r="LNS236" s="627"/>
      <c r="LNT236" s="627"/>
      <c r="LNU236" s="627"/>
      <c r="LNV236" s="627"/>
      <c r="LNW236" s="627"/>
      <c r="LNX236" s="627"/>
      <c r="LNY236" s="627"/>
      <c r="LNZ236" s="627"/>
      <c r="LOA236" s="627"/>
      <c r="LOB236" s="627"/>
      <c r="LOC236" s="627"/>
      <c r="LOD236" s="627"/>
      <c r="LOE236" s="627"/>
      <c r="LOF236" s="627"/>
      <c r="LOG236" s="627"/>
      <c r="LOH236" s="627"/>
      <c r="LOI236" s="627"/>
      <c r="LOJ236" s="627"/>
      <c r="LOK236" s="627"/>
      <c r="LOL236" s="627"/>
      <c r="LOM236" s="627"/>
      <c r="LON236" s="627"/>
      <c r="LOO236" s="627"/>
      <c r="LOP236" s="627"/>
      <c r="LOQ236" s="627"/>
      <c r="LOR236" s="627"/>
      <c r="LOS236" s="627"/>
      <c r="LOT236" s="627"/>
      <c r="LOU236" s="627"/>
      <c r="LOV236" s="627"/>
      <c r="LOW236" s="627"/>
      <c r="LOX236" s="627"/>
      <c r="LOY236" s="627"/>
      <c r="LOZ236" s="627"/>
      <c r="LPA236" s="627"/>
      <c r="LPB236" s="627"/>
      <c r="LPC236" s="627"/>
      <c r="LPD236" s="627"/>
      <c r="LPE236" s="627"/>
      <c r="LPF236" s="627"/>
      <c r="LPG236" s="627"/>
      <c r="LPH236" s="627"/>
      <c r="LPI236" s="627"/>
      <c r="LPJ236" s="627"/>
      <c r="LPK236" s="627"/>
      <c r="LPL236" s="627"/>
      <c r="LPM236" s="627"/>
      <c r="LPN236" s="627"/>
      <c r="LPO236" s="627"/>
      <c r="LPP236" s="627"/>
      <c r="LPQ236" s="627"/>
      <c r="LPR236" s="627"/>
      <c r="LPS236" s="627"/>
      <c r="LPT236" s="627"/>
      <c r="LPU236" s="627"/>
      <c r="LPV236" s="627"/>
      <c r="LPW236" s="627"/>
      <c r="LPX236" s="627"/>
      <c r="LPY236" s="627"/>
      <c r="LPZ236" s="627"/>
      <c r="LQA236" s="627"/>
      <c r="LQB236" s="627"/>
      <c r="LQC236" s="627"/>
      <c r="LQD236" s="627"/>
      <c r="LQE236" s="627"/>
      <c r="LQF236" s="627"/>
      <c r="LQG236" s="627"/>
      <c r="LQH236" s="627"/>
      <c r="LQI236" s="627"/>
      <c r="LQJ236" s="627"/>
      <c r="LQK236" s="627"/>
      <c r="LQL236" s="627"/>
      <c r="LQM236" s="627"/>
      <c r="LQN236" s="627"/>
      <c r="LQO236" s="627"/>
      <c r="LQP236" s="627"/>
      <c r="LQQ236" s="627"/>
      <c r="LQR236" s="627"/>
      <c r="LQS236" s="627"/>
      <c r="LQT236" s="627"/>
      <c r="LQU236" s="627"/>
      <c r="LQV236" s="627"/>
      <c r="LQW236" s="627"/>
      <c r="LQX236" s="627"/>
      <c r="LQY236" s="627"/>
      <c r="LQZ236" s="627"/>
      <c r="LRA236" s="627"/>
      <c r="LRB236" s="627"/>
      <c r="LRC236" s="627"/>
      <c r="LRD236" s="627"/>
      <c r="LRE236" s="627"/>
      <c r="LRF236" s="627"/>
      <c r="LRG236" s="627"/>
      <c r="LRH236" s="627"/>
      <c r="LRI236" s="627"/>
      <c r="LRJ236" s="627"/>
      <c r="LRK236" s="627"/>
      <c r="LRL236" s="627"/>
      <c r="LRM236" s="627"/>
      <c r="LRN236" s="627"/>
      <c r="LRO236" s="627"/>
      <c r="LRP236" s="627"/>
      <c r="LRQ236" s="627"/>
      <c r="LRR236" s="627"/>
      <c r="LRS236" s="627"/>
      <c r="LRT236" s="627"/>
      <c r="LRU236" s="627"/>
      <c r="LRV236" s="627"/>
      <c r="LRW236" s="627"/>
      <c r="LRX236" s="627"/>
      <c r="LRY236" s="627"/>
      <c r="LRZ236" s="627"/>
      <c r="LSA236" s="627"/>
      <c r="LSB236" s="627"/>
      <c r="LSC236" s="627"/>
      <c r="LSD236" s="627"/>
      <c r="LSE236" s="627"/>
      <c r="LSF236" s="627"/>
      <c r="LSG236" s="627"/>
      <c r="LSH236" s="627"/>
      <c r="LSI236" s="627"/>
      <c r="LSJ236" s="627"/>
      <c r="LSK236" s="627"/>
      <c r="LSL236" s="627"/>
      <c r="LSM236" s="627"/>
      <c r="LSN236" s="627"/>
      <c r="LSO236" s="627"/>
      <c r="LSP236" s="627"/>
      <c r="LSQ236" s="627"/>
      <c r="LSR236" s="627"/>
      <c r="LSS236" s="627"/>
      <c r="LST236" s="627"/>
      <c r="LSU236" s="627"/>
      <c r="LSV236" s="627"/>
      <c r="LSW236" s="627"/>
      <c r="LSX236" s="627"/>
      <c r="LSY236" s="627"/>
      <c r="LSZ236" s="627"/>
      <c r="LTA236" s="627"/>
      <c r="LTB236" s="627"/>
      <c r="LTC236" s="627"/>
      <c r="LTD236" s="627"/>
      <c r="LTE236" s="627"/>
      <c r="LTF236" s="627"/>
      <c r="LTG236" s="627"/>
      <c r="LTH236" s="627"/>
      <c r="LTI236" s="627"/>
      <c r="LTJ236" s="627"/>
      <c r="LTK236" s="627"/>
      <c r="LTL236" s="627"/>
      <c r="LTM236" s="627"/>
      <c r="LTN236" s="627"/>
      <c r="LTO236" s="627"/>
      <c r="LTP236" s="627"/>
      <c r="LTQ236" s="627"/>
      <c r="LTR236" s="627"/>
      <c r="LTS236" s="627"/>
      <c r="LTT236" s="627"/>
      <c r="LTU236" s="627"/>
      <c r="LTV236" s="627"/>
      <c r="LTW236" s="627"/>
      <c r="LTX236" s="627"/>
      <c r="LTY236" s="627"/>
      <c r="LTZ236" s="627"/>
      <c r="LUA236" s="627"/>
      <c r="LUB236" s="627"/>
      <c r="LUC236" s="627"/>
      <c r="LUD236" s="627"/>
      <c r="LUE236" s="627"/>
      <c r="LUF236" s="627"/>
      <c r="LUG236" s="627"/>
      <c r="LUH236" s="627"/>
      <c r="LUI236" s="627"/>
      <c r="LUJ236" s="627"/>
      <c r="LUK236" s="627"/>
      <c r="LUL236" s="627"/>
      <c r="LUM236" s="627"/>
      <c r="LUN236" s="627"/>
      <c r="LUO236" s="627"/>
      <c r="LUP236" s="627"/>
      <c r="LUQ236" s="627"/>
      <c r="LUR236" s="627"/>
      <c r="LUS236" s="627"/>
      <c r="LUT236" s="627"/>
      <c r="LUU236" s="627"/>
      <c r="LUV236" s="627"/>
      <c r="LUW236" s="627"/>
      <c r="LUX236" s="627"/>
      <c r="LUY236" s="627"/>
      <c r="LUZ236" s="627"/>
      <c r="LVA236" s="627"/>
      <c r="LVB236" s="627"/>
      <c r="LVC236" s="627"/>
      <c r="LVD236" s="627"/>
      <c r="LVE236" s="627"/>
      <c r="LVF236" s="627"/>
      <c r="LVG236" s="627"/>
      <c r="LVH236" s="627"/>
      <c r="LVI236" s="627"/>
      <c r="LVJ236" s="627"/>
      <c r="LVK236" s="627"/>
      <c r="LVL236" s="627"/>
      <c r="LVM236" s="627"/>
      <c r="LVN236" s="627"/>
      <c r="LVO236" s="627"/>
      <c r="LVP236" s="627"/>
      <c r="LVQ236" s="627"/>
      <c r="LVR236" s="627"/>
      <c r="LVS236" s="627"/>
      <c r="LVT236" s="627"/>
      <c r="LVU236" s="627"/>
      <c r="LVV236" s="627"/>
      <c r="LVW236" s="627"/>
      <c r="LVX236" s="627"/>
      <c r="LVY236" s="627"/>
      <c r="LVZ236" s="627"/>
      <c r="LWA236" s="627"/>
      <c r="LWB236" s="627"/>
      <c r="LWC236" s="627"/>
      <c r="LWD236" s="627"/>
      <c r="LWE236" s="627"/>
      <c r="LWF236" s="627"/>
      <c r="LWG236" s="627"/>
      <c r="LWH236" s="627"/>
      <c r="LWI236" s="627"/>
      <c r="LWJ236" s="627"/>
      <c r="LWK236" s="627"/>
      <c r="LWL236" s="627"/>
      <c r="LWM236" s="627"/>
      <c r="LWN236" s="627"/>
      <c r="LWO236" s="627"/>
      <c r="LWP236" s="627"/>
      <c r="LWQ236" s="627"/>
      <c r="LWR236" s="627"/>
      <c r="LWS236" s="627"/>
      <c r="LWT236" s="627"/>
      <c r="LWU236" s="627"/>
      <c r="LWV236" s="627"/>
      <c r="LWW236" s="627"/>
      <c r="LWX236" s="627"/>
      <c r="LWY236" s="627"/>
      <c r="LWZ236" s="627"/>
      <c r="LXA236" s="627"/>
      <c r="LXB236" s="627"/>
      <c r="LXC236" s="627"/>
      <c r="LXD236" s="627"/>
      <c r="LXE236" s="627"/>
      <c r="LXF236" s="627"/>
      <c r="LXG236" s="627"/>
      <c r="LXH236" s="627"/>
      <c r="LXI236" s="627"/>
      <c r="LXJ236" s="627"/>
      <c r="LXK236" s="627"/>
      <c r="LXL236" s="627"/>
      <c r="LXM236" s="627"/>
      <c r="LXN236" s="627"/>
      <c r="LXO236" s="627"/>
      <c r="LXP236" s="627"/>
      <c r="LXQ236" s="627"/>
      <c r="LXR236" s="627"/>
      <c r="LXS236" s="627"/>
      <c r="LXT236" s="627"/>
      <c r="LXU236" s="627"/>
      <c r="LXV236" s="627"/>
      <c r="LXW236" s="627"/>
      <c r="LXX236" s="627"/>
      <c r="LXY236" s="627"/>
      <c r="LXZ236" s="627"/>
      <c r="LYA236" s="627"/>
      <c r="LYB236" s="627"/>
      <c r="LYC236" s="627"/>
      <c r="LYD236" s="627"/>
      <c r="LYE236" s="627"/>
      <c r="LYF236" s="627"/>
      <c r="LYG236" s="627"/>
      <c r="LYH236" s="627"/>
      <c r="LYI236" s="627"/>
      <c r="LYJ236" s="627"/>
      <c r="LYK236" s="627"/>
      <c r="LYL236" s="627"/>
      <c r="LYM236" s="627"/>
      <c r="LYN236" s="627"/>
      <c r="LYO236" s="627"/>
      <c r="LYP236" s="627"/>
      <c r="LYQ236" s="627"/>
      <c r="LYR236" s="627"/>
      <c r="LYS236" s="627"/>
      <c r="LYT236" s="627"/>
      <c r="LYU236" s="627"/>
      <c r="LYV236" s="627"/>
      <c r="LYW236" s="627"/>
      <c r="LYX236" s="627"/>
      <c r="LYY236" s="627"/>
      <c r="LYZ236" s="627"/>
      <c r="LZA236" s="627"/>
      <c r="LZB236" s="627"/>
      <c r="LZC236" s="627"/>
      <c r="LZD236" s="627"/>
      <c r="LZE236" s="627"/>
      <c r="LZF236" s="627"/>
      <c r="LZG236" s="627"/>
      <c r="LZH236" s="627"/>
      <c r="LZI236" s="627"/>
      <c r="LZJ236" s="627"/>
      <c r="LZK236" s="627"/>
      <c r="LZL236" s="627"/>
      <c r="LZM236" s="627"/>
      <c r="LZN236" s="627"/>
      <c r="LZO236" s="627"/>
      <c r="LZP236" s="627"/>
      <c r="LZQ236" s="627"/>
      <c r="LZR236" s="627"/>
      <c r="LZS236" s="627"/>
      <c r="LZT236" s="627"/>
      <c r="LZU236" s="627"/>
      <c r="LZV236" s="627"/>
      <c r="LZW236" s="627"/>
      <c r="LZX236" s="627"/>
      <c r="LZY236" s="627"/>
      <c r="LZZ236" s="627"/>
      <c r="MAA236" s="627"/>
      <c r="MAB236" s="627"/>
      <c r="MAC236" s="627"/>
      <c r="MAD236" s="627"/>
      <c r="MAE236" s="627"/>
      <c r="MAF236" s="627"/>
      <c r="MAG236" s="627"/>
      <c r="MAH236" s="627"/>
      <c r="MAI236" s="627"/>
      <c r="MAJ236" s="627"/>
      <c r="MAK236" s="627"/>
      <c r="MAL236" s="627"/>
      <c r="MAM236" s="627"/>
      <c r="MAN236" s="627"/>
      <c r="MAO236" s="627"/>
      <c r="MAP236" s="627"/>
      <c r="MAQ236" s="627"/>
      <c r="MAR236" s="627"/>
      <c r="MAS236" s="627"/>
      <c r="MAT236" s="627"/>
      <c r="MAU236" s="627"/>
      <c r="MAV236" s="627"/>
      <c r="MAW236" s="627"/>
      <c r="MAX236" s="627"/>
      <c r="MAY236" s="627"/>
      <c r="MAZ236" s="627"/>
      <c r="MBA236" s="627"/>
      <c r="MBB236" s="627"/>
      <c r="MBC236" s="627"/>
      <c r="MBD236" s="627"/>
      <c r="MBE236" s="627"/>
      <c r="MBF236" s="627"/>
      <c r="MBG236" s="627"/>
      <c r="MBH236" s="627"/>
      <c r="MBI236" s="627"/>
      <c r="MBJ236" s="627"/>
      <c r="MBK236" s="627"/>
      <c r="MBL236" s="627"/>
      <c r="MBM236" s="627"/>
      <c r="MBN236" s="627"/>
      <c r="MBO236" s="627"/>
      <c r="MBP236" s="627"/>
      <c r="MBQ236" s="627"/>
      <c r="MBR236" s="627"/>
      <c r="MBS236" s="627"/>
      <c r="MBT236" s="627"/>
      <c r="MBU236" s="627"/>
      <c r="MBV236" s="627"/>
      <c r="MBW236" s="627"/>
      <c r="MBX236" s="627"/>
      <c r="MBY236" s="627"/>
      <c r="MBZ236" s="627"/>
      <c r="MCA236" s="627"/>
      <c r="MCB236" s="627"/>
      <c r="MCC236" s="627"/>
      <c r="MCD236" s="627"/>
      <c r="MCE236" s="627"/>
      <c r="MCF236" s="627"/>
      <c r="MCG236" s="627"/>
      <c r="MCH236" s="627"/>
      <c r="MCI236" s="627"/>
      <c r="MCJ236" s="627"/>
      <c r="MCK236" s="627"/>
      <c r="MCL236" s="627"/>
      <c r="MCM236" s="627"/>
      <c r="MCN236" s="627"/>
      <c r="MCO236" s="627"/>
      <c r="MCP236" s="627"/>
      <c r="MCQ236" s="627"/>
      <c r="MCR236" s="627"/>
      <c r="MCS236" s="627"/>
      <c r="MCT236" s="627"/>
      <c r="MCU236" s="627"/>
      <c r="MCV236" s="627"/>
      <c r="MCW236" s="627"/>
      <c r="MCX236" s="627"/>
      <c r="MCY236" s="627"/>
      <c r="MCZ236" s="627"/>
      <c r="MDA236" s="627"/>
      <c r="MDB236" s="627"/>
      <c r="MDC236" s="627"/>
      <c r="MDD236" s="627"/>
      <c r="MDE236" s="627"/>
      <c r="MDF236" s="627"/>
      <c r="MDG236" s="627"/>
      <c r="MDH236" s="627"/>
      <c r="MDI236" s="627"/>
      <c r="MDJ236" s="627"/>
      <c r="MDK236" s="627"/>
      <c r="MDL236" s="627"/>
      <c r="MDM236" s="627"/>
      <c r="MDN236" s="627"/>
      <c r="MDO236" s="627"/>
      <c r="MDP236" s="627"/>
      <c r="MDQ236" s="627"/>
      <c r="MDR236" s="627"/>
      <c r="MDS236" s="627"/>
      <c r="MDT236" s="627"/>
      <c r="MDU236" s="627"/>
      <c r="MDV236" s="627"/>
      <c r="MDW236" s="627"/>
      <c r="MDX236" s="627"/>
      <c r="MDY236" s="627"/>
      <c r="MDZ236" s="627"/>
      <c r="MEA236" s="627"/>
      <c r="MEB236" s="627"/>
      <c r="MEC236" s="627"/>
      <c r="MED236" s="627"/>
      <c r="MEE236" s="627"/>
      <c r="MEF236" s="627"/>
      <c r="MEG236" s="627"/>
      <c r="MEH236" s="627"/>
      <c r="MEI236" s="627"/>
      <c r="MEJ236" s="627"/>
      <c r="MEK236" s="627"/>
      <c r="MEL236" s="627"/>
      <c r="MEM236" s="627"/>
      <c r="MEN236" s="627"/>
      <c r="MEO236" s="627"/>
      <c r="MEP236" s="627"/>
      <c r="MEQ236" s="627"/>
      <c r="MER236" s="627"/>
      <c r="MES236" s="627"/>
      <c r="MET236" s="627"/>
      <c r="MEU236" s="627"/>
      <c r="MEV236" s="627"/>
      <c r="MEW236" s="627"/>
      <c r="MEX236" s="627"/>
      <c r="MEY236" s="627"/>
      <c r="MEZ236" s="627"/>
      <c r="MFA236" s="627"/>
      <c r="MFB236" s="627"/>
      <c r="MFC236" s="627"/>
      <c r="MFD236" s="627"/>
      <c r="MFE236" s="627"/>
      <c r="MFF236" s="627"/>
      <c r="MFG236" s="627"/>
      <c r="MFH236" s="627"/>
      <c r="MFI236" s="627"/>
      <c r="MFJ236" s="627"/>
      <c r="MFK236" s="627"/>
      <c r="MFL236" s="627"/>
      <c r="MFM236" s="627"/>
      <c r="MFN236" s="627"/>
      <c r="MFO236" s="627"/>
      <c r="MFP236" s="627"/>
      <c r="MFQ236" s="627"/>
      <c r="MFR236" s="627"/>
      <c r="MFS236" s="627"/>
      <c r="MFT236" s="627"/>
      <c r="MFU236" s="627"/>
      <c r="MFV236" s="627"/>
      <c r="MFW236" s="627"/>
      <c r="MFX236" s="627"/>
      <c r="MFY236" s="627"/>
      <c r="MFZ236" s="627"/>
      <c r="MGA236" s="627"/>
      <c r="MGB236" s="627"/>
      <c r="MGC236" s="627"/>
      <c r="MGD236" s="627"/>
      <c r="MGE236" s="627"/>
      <c r="MGF236" s="627"/>
      <c r="MGG236" s="627"/>
      <c r="MGH236" s="627"/>
      <c r="MGI236" s="627"/>
      <c r="MGJ236" s="627"/>
      <c r="MGK236" s="627"/>
      <c r="MGL236" s="627"/>
      <c r="MGM236" s="627"/>
      <c r="MGN236" s="627"/>
      <c r="MGO236" s="627"/>
      <c r="MGP236" s="627"/>
      <c r="MGQ236" s="627"/>
      <c r="MGR236" s="627"/>
      <c r="MGS236" s="627"/>
      <c r="MGT236" s="627"/>
      <c r="MGU236" s="627"/>
      <c r="MGV236" s="627"/>
      <c r="MGW236" s="627"/>
      <c r="MGX236" s="627"/>
      <c r="MGY236" s="627"/>
      <c r="MGZ236" s="627"/>
      <c r="MHA236" s="627"/>
      <c r="MHB236" s="627"/>
      <c r="MHC236" s="627"/>
      <c r="MHD236" s="627"/>
      <c r="MHE236" s="627"/>
      <c r="MHF236" s="627"/>
      <c r="MHG236" s="627"/>
      <c r="MHH236" s="627"/>
      <c r="MHI236" s="627"/>
      <c r="MHJ236" s="627"/>
      <c r="MHK236" s="627"/>
      <c r="MHL236" s="627"/>
      <c r="MHM236" s="627"/>
      <c r="MHN236" s="627"/>
      <c r="MHO236" s="627"/>
      <c r="MHP236" s="627"/>
      <c r="MHQ236" s="627"/>
      <c r="MHR236" s="627"/>
      <c r="MHS236" s="627"/>
      <c r="MHT236" s="627"/>
      <c r="MHU236" s="627"/>
      <c r="MHV236" s="627"/>
      <c r="MHW236" s="627"/>
      <c r="MHX236" s="627"/>
      <c r="MHY236" s="627"/>
      <c r="MHZ236" s="627"/>
      <c r="MIA236" s="627"/>
      <c r="MIB236" s="627"/>
      <c r="MIC236" s="627"/>
      <c r="MID236" s="627"/>
      <c r="MIE236" s="627"/>
      <c r="MIF236" s="627"/>
      <c r="MIG236" s="627"/>
      <c r="MIH236" s="627"/>
      <c r="MII236" s="627"/>
      <c r="MIJ236" s="627"/>
      <c r="MIK236" s="627"/>
      <c r="MIL236" s="627"/>
      <c r="MIM236" s="627"/>
      <c r="MIN236" s="627"/>
      <c r="MIO236" s="627"/>
      <c r="MIP236" s="627"/>
      <c r="MIQ236" s="627"/>
      <c r="MIR236" s="627"/>
      <c r="MIS236" s="627"/>
      <c r="MIT236" s="627"/>
      <c r="MIU236" s="627"/>
      <c r="MIV236" s="627"/>
      <c r="MIW236" s="627"/>
      <c r="MIX236" s="627"/>
      <c r="MIY236" s="627"/>
      <c r="MIZ236" s="627"/>
      <c r="MJA236" s="627"/>
      <c r="MJB236" s="627"/>
      <c r="MJC236" s="627"/>
      <c r="MJD236" s="627"/>
      <c r="MJE236" s="627"/>
      <c r="MJF236" s="627"/>
      <c r="MJG236" s="627"/>
      <c r="MJH236" s="627"/>
      <c r="MJI236" s="627"/>
      <c r="MJJ236" s="627"/>
      <c r="MJK236" s="627"/>
      <c r="MJL236" s="627"/>
      <c r="MJM236" s="627"/>
      <c r="MJN236" s="627"/>
      <c r="MJO236" s="627"/>
      <c r="MJP236" s="627"/>
      <c r="MJQ236" s="627"/>
      <c r="MJR236" s="627"/>
      <c r="MJS236" s="627"/>
      <c r="MJT236" s="627"/>
      <c r="MJU236" s="627"/>
      <c r="MJV236" s="627"/>
      <c r="MJW236" s="627"/>
      <c r="MJX236" s="627"/>
      <c r="MJY236" s="627"/>
      <c r="MJZ236" s="627"/>
      <c r="MKA236" s="627"/>
      <c r="MKB236" s="627"/>
      <c r="MKC236" s="627"/>
      <c r="MKD236" s="627"/>
      <c r="MKE236" s="627"/>
      <c r="MKF236" s="627"/>
      <c r="MKG236" s="627"/>
      <c r="MKH236" s="627"/>
      <c r="MKI236" s="627"/>
      <c r="MKJ236" s="627"/>
      <c r="MKK236" s="627"/>
      <c r="MKL236" s="627"/>
      <c r="MKM236" s="627"/>
      <c r="MKN236" s="627"/>
      <c r="MKO236" s="627"/>
      <c r="MKP236" s="627"/>
      <c r="MKQ236" s="627"/>
      <c r="MKR236" s="627"/>
      <c r="MKS236" s="627"/>
      <c r="MKT236" s="627"/>
      <c r="MKU236" s="627"/>
      <c r="MKV236" s="627"/>
      <c r="MKW236" s="627"/>
      <c r="MKX236" s="627"/>
      <c r="MKY236" s="627"/>
      <c r="MKZ236" s="627"/>
      <c r="MLA236" s="627"/>
      <c r="MLB236" s="627"/>
      <c r="MLC236" s="627"/>
      <c r="MLD236" s="627"/>
      <c r="MLE236" s="627"/>
      <c r="MLF236" s="627"/>
      <c r="MLG236" s="627"/>
      <c r="MLH236" s="627"/>
      <c r="MLI236" s="627"/>
      <c r="MLJ236" s="627"/>
      <c r="MLK236" s="627"/>
      <c r="MLL236" s="627"/>
      <c r="MLM236" s="627"/>
      <c r="MLN236" s="627"/>
      <c r="MLO236" s="627"/>
      <c r="MLP236" s="627"/>
      <c r="MLQ236" s="627"/>
      <c r="MLR236" s="627"/>
      <c r="MLS236" s="627"/>
      <c r="MLT236" s="627"/>
      <c r="MLU236" s="627"/>
      <c r="MLV236" s="627"/>
      <c r="MLW236" s="627"/>
      <c r="MLX236" s="627"/>
      <c r="MLY236" s="627"/>
      <c r="MLZ236" s="627"/>
      <c r="MMA236" s="627"/>
      <c r="MMB236" s="627"/>
      <c r="MMC236" s="627"/>
      <c r="MMD236" s="627"/>
      <c r="MME236" s="627"/>
      <c r="MMF236" s="627"/>
      <c r="MMG236" s="627"/>
      <c r="MMH236" s="627"/>
      <c r="MMI236" s="627"/>
      <c r="MMJ236" s="627"/>
      <c r="MMK236" s="627"/>
      <c r="MML236" s="627"/>
      <c r="MMM236" s="627"/>
      <c r="MMN236" s="627"/>
      <c r="MMO236" s="627"/>
      <c r="MMP236" s="627"/>
      <c r="MMQ236" s="627"/>
      <c r="MMR236" s="627"/>
      <c r="MMS236" s="627"/>
      <c r="MMT236" s="627"/>
      <c r="MMU236" s="627"/>
      <c r="MMV236" s="627"/>
      <c r="MMW236" s="627"/>
      <c r="MMX236" s="627"/>
      <c r="MMY236" s="627"/>
      <c r="MMZ236" s="627"/>
      <c r="MNA236" s="627"/>
      <c r="MNB236" s="627"/>
      <c r="MNC236" s="627"/>
      <c r="MND236" s="627"/>
      <c r="MNE236" s="627"/>
      <c r="MNF236" s="627"/>
      <c r="MNG236" s="627"/>
      <c r="MNH236" s="627"/>
      <c r="MNI236" s="627"/>
      <c r="MNJ236" s="627"/>
      <c r="MNK236" s="627"/>
      <c r="MNL236" s="627"/>
      <c r="MNM236" s="627"/>
      <c r="MNN236" s="627"/>
      <c r="MNO236" s="627"/>
      <c r="MNP236" s="627"/>
      <c r="MNQ236" s="627"/>
      <c r="MNR236" s="627"/>
      <c r="MNS236" s="627"/>
      <c r="MNT236" s="627"/>
      <c r="MNU236" s="627"/>
      <c r="MNV236" s="627"/>
      <c r="MNW236" s="627"/>
      <c r="MNX236" s="627"/>
      <c r="MNY236" s="627"/>
      <c r="MNZ236" s="627"/>
      <c r="MOA236" s="627"/>
      <c r="MOB236" s="627"/>
      <c r="MOC236" s="627"/>
      <c r="MOD236" s="627"/>
      <c r="MOE236" s="627"/>
      <c r="MOF236" s="627"/>
      <c r="MOG236" s="627"/>
      <c r="MOH236" s="627"/>
      <c r="MOI236" s="627"/>
      <c r="MOJ236" s="627"/>
      <c r="MOK236" s="627"/>
      <c r="MOL236" s="627"/>
      <c r="MOM236" s="627"/>
      <c r="MON236" s="627"/>
      <c r="MOO236" s="627"/>
      <c r="MOP236" s="627"/>
      <c r="MOQ236" s="627"/>
      <c r="MOR236" s="627"/>
      <c r="MOS236" s="627"/>
      <c r="MOT236" s="627"/>
      <c r="MOU236" s="627"/>
      <c r="MOV236" s="627"/>
      <c r="MOW236" s="627"/>
      <c r="MOX236" s="627"/>
      <c r="MOY236" s="627"/>
      <c r="MOZ236" s="627"/>
      <c r="MPA236" s="627"/>
      <c r="MPB236" s="627"/>
      <c r="MPC236" s="627"/>
      <c r="MPD236" s="627"/>
      <c r="MPE236" s="627"/>
      <c r="MPF236" s="627"/>
      <c r="MPG236" s="627"/>
      <c r="MPH236" s="627"/>
      <c r="MPI236" s="627"/>
      <c r="MPJ236" s="627"/>
      <c r="MPK236" s="627"/>
      <c r="MPL236" s="627"/>
      <c r="MPM236" s="627"/>
      <c r="MPN236" s="627"/>
      <c r="MPO236" s="627"/>
      <c r="MPP236" s="627"/>
      <c r="MPQ236" s="627"/>
      <c r="MPR236" s="627"/>
      <c r="MPS236" s="627"/>
      <c r="MPT236" s="627"/>
      <c r="MPU236" s="627"/>
      <c r="MPV236" s="627"/>
      <c r="MPW236" s="627"/>
      <c r="MPX236" s="627"/>
      <c r="MPY236" s="627"/>
      <c r="MPZ236" s="627"/>
      <c r="MQA236" s="627"/>
      <c r="MQB236" s="627"/>
      <c r="MQC236" s="627"/>
      <c r="MQD236" s="627"/>
      <c r="MQE236" s="627"/>
      <c r="MQF236" s="627"/>
      <c r="MQG236" s="627"/>
      <c r="MQH236" s="627"/>
      <c r="MQI236" s="627"/>
      <c r="MQJ236" s="627"/>
      <c r="MQK236" s="627"/>
      <c r="MQL236" s="627"/>
      <c r="MQM236" s="627"/>
      <c r="MQN236" s="627"/>
      <c r="MQO236" s="627"/>
      <c r="MQP236" s="627"/>
      <c r="MQQ236" s="627"/>
      <c r="MQR236" s="627"/>
      <c r="MQS236" s="627"/>
      <c r="MQT236" s="627"/>
      <c r="MQU236" s="627"/>
      <c r="MQV236" s="627"/>
      <c r="MQW236" s="627"/>
      <c r="MQX236" s="627"/>
      <c r="MQY236" s="627"/>
      <c r="MQZ236" s="627"/>
      <c r="MRA236" s="627"/>
      <c r="MRB236" s="627"/>
      <c r="MRC236" s="627"/>
      <c r="MRD236" s="627"/>
      <c r="MRE236" s="627"/>
      <c r="MRF236" s="627"/>
      <c r="MRG236" s="627"/>
      <c r="MRH236" s="627"/>
      <c r="MRI236" s="627"/>
      <c r="MRJ236" s="627"/>
      <c r="MRK236" s="627"/>
      <c r="MRL236" s="627"/>
      <c r="MRM236" s="627"/>
      <c r="MRN236" s="627"/>
      <c r="MRO236" s="627"/>
      <c r="MRP236" s="627"/>
      <c r="MRQ236" s="627"/>
      <c r="MRR236" s="627"/>
      <c r="MRS236" s="627"/>
      <c r="MRT236" s="627"/>
      <c r="MRU236" s="627"/>
      <c r="MRV236" s="627"/>
      <c r="MRW236" s="627"/>
      <c r="MRX236" s="627"/>
      <c r="MRY236" s="627"/>
      <c r="MRZ236" s="627"/>
      <c r="MSA236" s="627"/>
      <c r="MSB236" s="627"/>
      <c r="MSC236" s="627"/>
      <c r="MSD236" s="627"/>
      <c r="MSE236" s="627"/>
      <c r="MSF236" s="627"/>
      <c r="MSG236" s="627"/>
      <c r="MSH236" s="627"/>
      <c r="MSI236" s="627"/>
      <c r="MSJ236" s="627"/>
      <c r="MSK236" s="627"/>
      <c r="MSL236" s="627"/>
      <c r="MSM236" s="627"/>
      <c r="MSN236" s="627"/>
      <c r="MSO236" s="627"/>
      <c r="MSP236" s="627"/>
      <c r="MSQ236" s="627"/>
      <c r="MSR236" s="627"/>
      <c r="MSS236" s="627"/>
      <c r="MST236" s="627"/>
      <c r="MSU236" s="627"/>
      <c r="MSV236" s="627"/>
      <c r="MSW236" s="627"/>
      <c r="MSX236" s="627"/>
      <c r="MSY236" s="627"/>
      <c r="MSZ236" s="627"/>
      <c r="MTA236" s="627"/>
      <c r="MTB236" s="627"/>
      <c r="MTC236" s="627"/>
      <c r="MTD236" s="627"/>
      <c r="MTE236" s="627"/>
      <c r="MTF236" s="627"/>
      <c r="MTG236" s="627"/>
      <c r="MTH236" s="627"/>
      <c r="MTI236" s="627"/>
      <c r="MTJ236" s="627"/>
      <c r="MTK236" s="627"/>
      <c r="MTL236" s="627"/>
      <c r="MTM236" s="627"/>
      <c r="MTN236" s="627"/>
      <c r="MTO236" s="627"/>
      <c r="MTP236" s="627"/>
      <c r="MTQ236" s="627"/>
      <c r="MTR236" s="627"/>
      <c r="MTS236" s="627"/>
      <c r="MTT236" s="627"/>
      <c r="MTU236" s="627"/>
      <c r="MTV236" s="627"/>
      <c r="MTW236" s="627"/>
      <c r="MTX236" s="627"/>
      <c r="MTY236" s="627"/>
      <c r="MTZ236" s="627"/>
      <c r="MUA236" s="627"/>
      <c r="MUB236" s="627"/>
      <c r="MUC236" s="627"/>
      <c r="MUD236" s="627"/>
      <c r="MUE236" s="627"/>
      <c r="MUF236" s="627"/>
      <c r="MUG236" s="627"/>
      <c r="MUH236" s="627"/>
      <c r="MUI236" s="627"/>
      <c r="MUJ236" s="627"/>
      <c r="MUK236" s="627"/>
      <c r="MUL236" s="627"/>
      <c r="MUM236" s="627"/>
      <c r="MUN236" s="627"/>
      <c r="MUO236" s="627"/>
      <c r="MUP236" s="627"/>
      <c r="MUQ236" s="627"/>
      <c r="MUR236" s="627"/>
      <c r="MUS236" s="627"/>
      <c r="MUT236" s="627"/>
      <c r="MUU236" s="627"/>
      <c r="MUV236" s="627"/>
      <c r="MUW236" s="627"/>
      <c r="MUX236" s="627"/>
      <c r="MUY236" s="627"/>
      <c r="MUZ236" s="627"/>
      <c r="MVA236" s="627"/>
      <c r="MVB236" s="627"/>
      <c r="MVC236" s="627"/>
      <c r="MVD236" s="627"/>
      <c r="MVE236" s="627"/>
      <c r="MVF236" s="627"/>
      <c r="MVG236" s="627"/>
      <c r="MVH236" s="627"/>
      <c r="MVI236" s="627"/>
      <c r="MVJ236" s="627"/>
      <c r="MVK236" s="627"/>
      <c r="MVL236" s="627"/>
      <c r="MVM236" s="627"/>
      <c r="MVN236" s="627"/>
      <c r="MVO236" s="627"/>
      <c r="MVP236" s="627"/>
      <c r="MVQ236" s="627"/>
      <c r="MVR236" s="627"/>
      <c r="MVS236" s="627"/>
      <c r="MVT236" s="627"/>
      <c r="MVU236" s="627"/>
      <c r="MVV236" s="627"/>
      <c r="MVW236" s="627"/>
      <c r="MVX236" s="627"/>
      <c r="MVY236" s="627"/>
      <c r="MVZ236" s="627"/>
      <c r="MWA236" s="627"/>
      <c r="MWB236" s="627"/>
      <c r="MWC236" s="627"/>
      <c r="MWD236" s="627"/>
      <c r="MWE236" s="627"/>
      <c r="MWF236" s="627"/>
      <c r="MWG236" s="627"/>
      <c r="MWH236" s="627"/>
      <c r="MWI236" s="627"/>
      <c r="MWJ236" s="627"/>
      <c r="MWK236" s="627"/>
      <c r="MWL236" s="627"/>
      <c r="MWM236" s="627"/>
      <c r="MWN236" s="627"/>
      <c r="MWO236" s="627"/>
      <c r="MWP236" s="627"/>
      <c r="MWQ236" s="627"/>
      <c r="MWR236" s="627"/>
      <c r="MWS236" s="627"/>
      <c r="MWT236" s="627"/>
      <c r="MWU236" s="627"/>
      <c r="MWV236" s="627"/>
      <c r="MWW236" s="627"/>
      <c r="MWX236" s="627"/>
      <c r="MWY236" s="627"/>
      <c r="MWZ236" s="627"/>
      <c r="MXA236" s="627"/>
      <c r="MXB236" s="627"/>
      <c r="MXC236" s="627"/>
      <c r="MXD236" s="627"/>
      <c r="MXE236" s="627"/>
      <c r="MXF236" s="627"/>
      <c r="MXG236" s="627"/>
      <c r="MXH236" s="627"/>
      <c r="MXI236" s="627"/>
      <c r="MXJ236" s="627"/>
      <c r="MXK236" s="627"/>
      <c r="MXL236" s="627"/>
      <c r="MXM236" s="627"/>
      <c r="MXN236" s="627"/>
      <c r="MXO236" s="627"/>
      <c r="MXP236" s="627"/>
      <c r="MXQ236" s="627"/>
      <c r="MXR236" s="627"/>
      <c r="MXS236" s="627"/>
      <c r="MXT236" s="627"/>
      <c r="MXU236" s="627"/>
      <c r="MXV236" s="627"/>
      <c r="MXW236" s="627"/>
      <c r="MXX236" s="627"/>
      <c r="MXY236" s="627"/>
      <c r="MXZ236" s="627"/>
      <c r="MYA236" s="627"/>
      <c r="MYB236" s="627"/>
      <c r="MYC236" s="627"/>
      <c r="MYD236" s="627"/>
      <c r="MYE236" s="627"/>
      <c r="MYF236" s="627"/>
      <c r="MYG236" s="627"/>
      <c r="MYH236" s="627"/>
      <c r="MYI236" s="627"/>
      <c r="MYJ236" s="627"/>
      <c r="MYK236" s="627"/>
      <c r="MYL236" s="627"/>
      <c r="MYM236" s="627"/>
      <c r="MYN236" s="627"/>
      <c r="MYO236" s="627"/>
      <c r="MYP236" s="627"/>
      <c r="MYQ236" s="627"/>
      <c r="MYR236" s="627"/>
      <c r="MYS236" s="627"/>
      <c r="MYT236" s="627"/>
      <c r="MYU236" s="627"/>
      <c r="MYV236" s="627"/>
      <c r="MYW236" s="627"/>
      <c r="MYX236" s="627"/>
      <c r="MYY236" s="627"/>
      <c r="MYZ236" s="627"/>
      <c r="MZA236" s="627"/>
      <c r="MZB236" s="627"/>
      <c r="MZC236" s="627"/>
      <c r="MZD236" s="627"/>
      <c r="MZE236" s="627"/>
      <c r="MZF236" s="627"/>
      <c r="MZG236" s="627"/>
      <c r="MZH236" s="627"/>
      <c r="MZI236" s="627"/>
      <c r="MZJ236" s="627"/>
      <c r="MZK236" s="627"/>
      <c r="MZL236" s="627"/>
      <c r="MZM236" s="627"/>
      <c r="MZN236" s="627"/>
      <c r="MZO236" s="627"/>
      <c r="MZP236" s="627"/>
      <c r="MZQ236" s="627"/>
      <c r="MZR236" s="627"/>
      <c r="MZS236" s="627"/>
      <c r="MZT236" s="627"/>
      <c r="MZU236" s="627"/>
      <c r="MZV236" s="627"/>
      <c r="MZW236" s="627"/>
      <c r="MZX236" s="627"/>
      <c r="MZY236" s="627"/>
      <c r="MZZ236" s="627"/>
      <c r="NAA236" s="627"/>
      <c r="NAB236" s="627"/>
      <c r="NAC236" s="627"/>
      <c r="NAD236" s="627"/>
      <c r="NAE236" s="627"/>
      <c r="NAF236" s="627"/>
      <c r="NAG236" s="627"/>
      <c r="NAH236" s="627"/>
      <c r="NAI236" s="627"/>
      <c r="NAJ236" s="627"/>
      <c r="NAK236" s="627"/>
      <c r="NAL236" s="627"/>
      <c r="NAM236" s="627"/>
      <c r="NAN236" s="627"/>
      <c r="NAO236" s="627"/>
      <c r="NAP236" s="627"/>
      <c r="NAQ236" s="627"/>
      <c r="NAR236" s="627"/>
      <c r="NAS236" s="627"/>
      <c r="NAT236" s="627"/>
      <c r="NAU236" s="627"/>
      <c r="NAV236" s="627"/>
      <c r="NAW236" s="627"/>
      <c r="NAX236" s="627"/>
      <c r="NAY236" s="627"/>
      <c r="NAZ236" s="627"/>
      <c r="NBA236" s="627"/>
      <c r="NBB236" s="627"/>
      <c r="NBC236" s="627"/>
      <c r="NBD236" s="627"/>
      <c r="NBE236" s="627"/>
      <c r="NBF236" s="627"/>
      <c r="NBG236" s="627"/>
      <c r="NBH236" s="627"/>
      <c r="NBI236" s="627"/>
      <c r="NBJ236" s="627"/>
      <c r="NBK236" s="627"/>
      <c r="NBL236" s="627"/>
      <c r="NBM236" s="627"/>
      <c r="NBN236" s="627"/>
      <c r="NBO236" s="627"/>
      <c r="NBP236" s="627"/>
      <c r="NBQ236" s="627"/>
      <c r="NBR236" s="627"/>
      <c r="NBS236" s="627"/>
      <c r="NBT236" s="627"/>
      <c r="NBU236" s="627"/>
      <c r="NBV236" s="627"/>
      <c r="NBW236" s="627"/>
      <c r="NBX236" s="627"/>
      <c r="NBY236" s="627"/>
      <c r="NBZ236" s="627"/>
      <c r="NCA236" s="627"/>
      <c r="NCB236" s="627"/>
      <c r="NCC236" s="627"/>
      <c r="NCD236" s="627"/>
      <c r="NCE236" s="627"/>
      <c r="NCF236" s="627"/>
      <c r="NCG236" s="627"/>
      <c r="NCH236" s="627"/>
      <c r="NCI236" s="627"/>
      <c r="NCJ236" s="627"/>
      <c r="NCK236" s="627"/>
      <c r="NCL236" s="627"/>
      <c r="NCM236" s="627"/>
      <c r="NCN236" s="627"/>
      <c r="NCO236" s="627"/>
      <c r="NCP236" s="627"/>
      <c r="NCQ236" s="627"/>
      <c r="NCR236" s="627"/>
      <c r="NCS236" s="627"/>
      <c r="NCT236" s="627"/>
      <c r="NCU236" s="627"/>
      <c r="NCV236" s="627"/>
      <c r="NCW236" s="627"/>
      <c r="NCX236" s="627"/>
      <c r="NCY236" s="627"/>
      <c r="NCZ236" s="627"/>
      <c r="NDA236" s="627"/>
      <c r="NDB236" s="627"/>
      <c r="NDC236" s="627"/>
      <c r="NDD236" s="627"/>
      <c r="NDE236" s="627"/>
      <c r="NDF236" s="627"/>
      <c r="NDG236" s="627"/>
      <c r="NDH236" s="627"/>
      <c r="NDI236" s="627"/>
      <c r="NDJ236" s="627"/>
      <c r="NDK236" s="627"/>
      <c r="NDL236" s="627"/>
      <c r="NDM236" s="627"/>
      <c r="NDN236" s="627"/>
      <c r="NDO236" s="627"/>
      <c r="NDP236" s="627"/>
      <c r="NDQ236" s="627"/>
      <c r="NDR236" s="627"/>
      <c r="NDS236" s="627"/>
      <c r="NDT236" s="627"/>
      <c r="NDU236" s="627"/>
      <c r="NDV236" s="627"/>
      <c r="NDW236" s="627"/>
      <c r="NDX236" s="627"/>
      <c r="NDY236" s="627"/>
      <c r="NDZ236" s="627"/>
      <c r="NEA236" s="627"/>
      <c r="NEB236" s="627"/>
      <c r="NEC236" s="627"/>
      <c r="NED236" s="627"/>
      <c r="NEE236" s="627"/>
      <c r="NEF236" s="627"/>
      <c r="NEG236" s="627"/>
      <c r="NEH236" s="627"/>
      <c r="NEI236" s="627"/>
      <c r="NEJ236" s="627"/>
      <c r="NEK236" s="627"/>
      <c r="NEL236" s="627"/>
      <c r="NEM236" s="627"/>
      <c r="NEN236" s="627"/>
      <c r="NEO236" s="627"/>
      <c r="NEP236" s="627"/>
      <c r="NEQ236" s="627"/>
      <c r="NER236" s="627"/>
      <c r="NES236" s="627"/>
      <c r="NET236" s="627"/>
      <c r="NEU236" s="627"/>
      <c r="NEV236" s="627"/>
      <c r="NEW236" s="627"/>
      <c r="NEX236" s="627"/>
      <c r="NEY236" s="627"/>
      <c r="NEZ236" s="627"/>
      <c r="NFA236" s="627"/>
      <c r="NFB236" s="627"/>
      <c r="NFC236" s="627"/>
      <c r="NFD236" s="627"/>
      <c r="NFE236" s="627"/>
      <c r="NFF236" s="627"/>
      <c r="NFG236" s="627"/>
      <c r="NFH236" s="627"/>
      <c r="NFI236" s="627"/>
      <c r="NFJ236" s="627"/>
      <c r="NFK236" s="627"/>
      <c r="NFL236" s="627"/>
      <c r="NFM236" s="627"/>
      <c r="NFN236" s="627"/>
      <c r="NFO236" s="627"/>
      <c r="NFP236" s="627"/>
      <c r="NFQ236" s="627"/>
      <c r="NFR236" s="627"/>
      <c r="NFS236" s="627"/>
      <c r="NFT236" s="627"/>
      <c r="NFU236" s="627"/>
      <c r="NFV236" s="627"/>
      <c r="NFW236" s="627"/>
      <c r="NFX236" s="627"/>
      <c r="NFY236" s="627"/>
      <c r="NFZ236" s="627"/>
      <c r="NGA236" s="627"/>
      <c r="NGB236" s="627"/>
      <c r="NGC236" s="627"/>
      <c r="NGD236" s="627"/>
      <c r="NGE236" s="627"/>
      <c r="NGF236" s="627"/>
      <c r="NGG236" s="627"/>
      <c r="NGH236" s="627"/>
      <c r="NGI236" s="627"/>
      <c r="NGJ236" s="627"/>
      <c r="NGK236" s="627"/>
      <c r="NGL236" s="627"/>
      <c r="NGM236" s="627"/>
      <c r="NGN236" s="627"/>
      <c r="NGO236" s="627"/>
      <c r="NGP236" s="627"/>
      <c r="NGQ236" s="627"/>
      <c r="NGR236" s="627"/>
      <c r="NGS236" s="627"/>
      <c r="NGT236" s="627"/>
      <c r="NGU236" s="627"/>
      <c r="NGV236" s="627"/>
      <c r="NGW236" s="627"/>
      <c r="NGX236" s="627"/>
      <c r="NGY236" s="627"/>
      <c r="NGZ236" s="627"/>
      <c r="NHA236" s="627"/>
      <c r="NHB236" s="627"/>
      <c r="NHC236" s="627"/>
      <c r="NHD236" s="627"/>
      <c r="NHE236" s="627"/>
      <c r="NHF236" s="627"/>
      <c r="NHG236" s="627"/>
      <c r="NHH236" s="627"/>
      <c r="NHI236" s="627"/>
      <c r="NHJ236" s="627"/>
      <c r="NHK236" s="627"/>
      <c r="NHL236" s="627"/>
      <c r="NHM236" s="627"/>
      <c r="NHN236" s="627"/>
      <c r="NHO236" s="627"/>
      <c r="NHP236" s="627"/>
      <c r="NHQ236" s="627"/>
      <c r="NHR236" s="627"/>
      <c r="NHS236" s="627"/>
      <c r="NHT236" s="627"/>
      <c r="NHU236" s="627"/>
      <c r="NHV236" s="627"/>
      <c r="NHW236" s="627"/>
      <c r="NHX236" s="627"/>
      <c r="NHY236" s="627"/>
      <c r="NHZ236" s="627"/>
      <c r="NIA236" s="627"/>
      <c r="NIB236" s="627"/>
      <c r="NIC236" s="627"/>
      <c r="NID236" s="627"/>
      <c r="NIE236" s="627"/>
      <c r="NIF236" s="627"/>
      <c r="NIG236" s="627"/>
      <c r="NIH236" s="627"/>
      <c r="NII236" s="627"/>
      <c r="NIJ236" s="627"/>
      <c r="NIK236" s="627"/>
      <c r="NIL236" s="627"/>
      <c r="NIM236" s="627"/>
      <c r="NIN236" s="627"/>
      <c r="NIO236" s="627"/>
      <c r="NIP236" s="627"/>
      <c r="NIQ236" s="627"/>
      <c r="NIR236" s="627"/>
      <c r="NIS236" s="627"/>
      <c r="NIT236" s="627"/>
      <c r="NIU236" s="627"/>
      <c r="NIV236" s="627"/>
      <c r="NIW236" s="627"/>
      <c r="NIX236" s="627"/>
      <c r="NIY236" s="627"/>
      <c r="NIZ236" s="627"/>
      <c r="NJA236" s="627"/>
      <c r="NJB236" s="627"/>
      <c r="NJC236" s="627"/>
      <c r="NJD236" s="627"/>
      <c r="NJE236" s="627"/>
      <c r="NJF236" s="627"/>
      <c r="NJG236" s="627"/>
      <c r="NJH236" s="627"/>
      <c r="NJI236" s="627"/>
      <c r="NJJ236" s="627"/>
      <c r="NJK236" s="627"/>
      <c r="NJL236" s="627"/>
      <c r="NJM236" s="627"/>
      <c r="NJN236" s="627"/>
      <c r="NJO236" s="627"/>
      <c r="NJP236" s="627"/>
      <c r="NJQ236" s="627"/>
      <c r="NJR236" s="627"/>
      <c r="NJS236" s="627"/>
      <c r="NJT236" s="627"/>
      <c r="NJU236" s="627"/>
      <c r="NJV236" s="627"/>
      <c r="NJW236" s="627"/>
      <c r="NJX236" s="627"/>
      <c r="NJY236" s="627"/>
      <c r="NJZ236" s="627"/>
      <c r="NKA236" s="627"/>
      <c r="NKB236" s="627"/>
      <c r="NKC236" s="627"/>
      <c r="NKD236" s="627"/>
      <c r="NKE236" s="627"/>
      <c r="NKF236" s="627"/>
      <c r="NKG236" s="627"/>
      <c r="NKH236" s="627"/>
      <c r="NKI236" s="627"/>
      <c r="NKJ236" s="627"/>
      <c r="NKK236" s="627"/>
      <c r="NKL236" s="627"/>
      <c r="NKM236" s="627"/>
      <c r="NKN236" s="627"/>
      <c r="NKO236" s="627"/>
      <c r="NKP236" s="627"/>
      <c r="NKQ236" s="627"/>
      <c r="NKR236" s="627"/>
      <c r="NKS236" s="627"/>
      <c r="NKT236" s="627"/>
      <c r="NKU236" s="627"/>
      <c r="NKV236" s="627"/>
      <c r="NKW236" s="627"/>
      <c r="NKX236" s="627"/>
      <c r="NKY236" s="627"/>
      <c r="NKZ236" s="627"/>
      <c r="NLA236" s="627"/>
      <c r="NLB236" s="627"/>
      <c r="NLC236" s="627"/>
      <c r="NLD236" s="627"/>
      <c r="NLE236" s="627"/>
      <c r="NLF236" s="627"/>
      <c r="NLG236" s="627"/>
      <c r="NLH236" s="627"/>
      <c r="NLI236" s="627"/>
      <c r="NLJ236" s="627"/>
      <c r="NLK236" s="627"/>
      <c r="NLL236" s="627"/>
      <c r="NLM236" s="627"/>
      <c r="NLN236" s="627"/>
      <c r="NLO236" s="627"/>
      <c r="NLP236" s="627"/>
      <c r="NLQ236" s="627"/>
      <c r="NLR236" s="627"/>
      <c r="NLS236" s="627"/>
      <c r="NLT236" s="627"/>
      <c r="NLU236" s="627"/>
      <c r="NLV236" s="627"/>
      <c r="NLW236" s="627"/>
      <c r="NLX236" s="627"/>
      <c r="NLY236" s="627"/>
      <c r="NLZ236" s="627"/>
      <c r="NMA236" s="627"/>
      <c r="NMB236" s="627"/>
      <c r="NMC236" s="627"/>
      <c r="NMD236" s="627"/>
      <c r="NME236" s="627"/>
      <c r="NMF236" s="627"/>
      <c r="NMG236" s="627"/>
      <c r="NMH236" s="627"/>
      <c r="NMI236" s="627"/>
      <c r="NMJ236" s="627"/>
      <c r="NMK236" s="627"/>
      <c r="NML236" s="627"/>
      <c r="NMM236" s="627"/>
      <c r="NMN236" s="627"/>
      <c r="NMO236" s="627"/>
      <c r="NMP236" s="627"/>
      <c r="NMQ236" s="627"/>
      <c r="NMR236" s="627"/>
      <c r="NMS236" s="627"/>
      <c r="NMT236" s="627"/>
      <c r="NMU236" s="627"/>
      <c r="NMV236" s="627"/>
      <c r="NMW236" s="627"/>
      <c r="NMX236" s="627"/>
      <c r="NMY236" s="627"/>
      <c r="NMZ236" s="627"/>
      <c r="NNA236" s="627"/>
      <c r="NNB236" s="627"/>
      <c r="NNC236" s="627"/>
      <c r="NND236" s="627"/>
      <c r="NNE236" s="627"/>
      <c r="NNF236" s="627"/>
      <c r="NNG236" s="627"/>
      <c r="NNH236" s="627"/>
      <c r="NNI236" s="627"/>
      <c r="NNJ236" s="627"/>
      <c r="NNK236" s="627"/>
      <c r="NNL236" s="627"/>
      <c r="NNM236" s="627"/>
      <c r="NNN236" s="627"/>
      <c r="NNO236" s="627"/>
      <c r="NNP236" s="627"/>
      <c r="NNQ236" s="627"/>
      <c r="NNR236" s="627"/>
      <c r="NNS236" s="627"/>
      <c r="NNT236" s="627"/>
      <c r="NNU236" s="627"/>
      <c r="NNV236" s="627"/>
      <c r="NNW236" s="627"/>
      <c r="NNX236" s="627"/>
      <c r="NNY236" s="627"/>
      <c r="NNZ236" s="627"/>
      <c r="NOA236" s="627"/>
      <c r="NOB236" s="627"/>
      <c r="NOC236" s="627"/>
      <c r="NOD236" s="627"/>
      <c r="NOE236" s="627"/>
      <c r="NOF236" s="627"/>
      <c r="NOG236" s="627"/>
      <c r="NOH236" s="627"/>
      <c r="NOI236" s="627"/>
      <c r="NOJ236" s="627"/>
      <c r="NOK236" s="627"/>
      <c r="NOL236" s="627"/>
      <c r="NOM236" s="627"/>
      <c r="NON236" s="627"/>
      <c r="NOO236" s="627"/>
      <c r="NOP236" s="627"/>
      <c r="NOQ236" s="627"/>
      <c r="NOR236" s="627"/>
      <c r="NOS236" s="627"/>
      <c r="NOT236" s="627"/>
      <c r="NOU236" s="627"/>
      <c r="NOV236" s="627"/>
      <c r="NOW236" s="627"/>
      <c r="NOX236" s="627"/>
      <c r="NOY236" s="627"/>
      <c r="NOZ236" s="627"/>
      <c r="NPA236" s="627"/>
      <c r="NPB236" s="627"/>
      <c r="NPC236" s="627"/>
      <c r="NPD236" s="627"/>
      <c r="NPE236" s="627"/>
      <c r="NPF236" s="627"/>
      <c r="NPG236" s="627"/>
      <c r="NPH236" s="627"/>
      <c r="NPI236" s="627"/>
      <c r="NPJ236" s="627"/>
      <c r="NPK236" s="627"/>
      <c r="NPL236" s="627"/>
      <c r="NPM236" s="627"/>
      <c r="NPN236" s="627"/>
      <c r="NPO236" s="627"/>
      <c r="NPP236" s="627"/>
      <c r="NPQ236" s="627"/>
      <c r="NPR236" s="627"/>
      <c r="NPS236" s="627"/>
      <c r="NPT236" s="627"/>
      <c r="NPU236" s="627"/>
      <c r="NPV236" s="627"/>
      <c r="NPW236" s="627"/>
      <c r="NPX236" s="627"/>
      <c r="NPY236" s="627"/>
      <c r="NPZ236" s="627"/>
      <c r="NQA236" s="627"/>
      <c r="NQB236" s="627"/>
      <c r="NQC236" s="627"/>
      <c r="NQD236" s="627"/>
      <c r="NQE236" s="627"/>
      <c r="NQF236" s="627"/>
      <c r="NQG236" s="627"/>
      <c r="NQH236" s="627"/>
      <c r="NQI236" s="627"/>
      <c r="NQJ236" s="627"/>
      <c r="NQK236" s="627"/>
      <c r="NQL236" s="627"/>
      <c r="NQM236" s="627"/>
      <c r="NQN236" s="627"/>
      <c r="NQO236" s="627"/>
      <c r="NQP236" s="627"/>
      <c r="NQQ236" s="627"/>
      <c r="NQR236" s="627"/>
      <c r="NQS236" s="627"/>
      <c r="NQT236" s="627"/>
      <c r="NQU236" s="627"/>
      <c r="NQV236" s="627"/>
      <c r="NQW236" s="627"/>
      <c r="NQX236" s="627"/>
      <c r="NQY236" s="627"/>
      <c r="NQZ236" s="627"/>
      <c r="NRA236" s="627"/>
      <c r="NRB236" s="627"/>
      <c r="NRC236" s="627"/>
      <c r="NRD236" s="627"/>
      <c r="NRE236" s="627"/>
      <c r="NRF236" s="627"/>
      <c r="NRG236" s="627"/>
      <c r="NRH236" s="627"/>
      <c r="NRI236" s="627"/>
      <c r="NRJ236" s="627"/>
      <c r="NRK236" s="627"/>
      <c r="NRL236" s="627"/>
      <c r="NRM236" s="627"/>
      <c r="NRN236" s="627"/>
      <c r="NRO236" s="627"/>
      <c r="NRP236" s="627"/>
      <c r="NRQ236" s="627"/>
      <c r="NRR236" s="627"/>
      <c r="NRS236" s="627"/>
      <c r="NRT236" s="627"/>
      <c r="NRU236" s="627"/>
      <c r="NRV236" s="627"/>
      <c r="NRW236" s="627"/>
      <c r="NRX236" s="627"/>
      <c r="NRY236" s="627"/>
      <c r="NRZ236" s="627"/>
      <c r="NSA236" s="627"/>
      <c r="NSB236" s="627"/>
      <c r="NSC236" s="627"/>
      <c r="NSD236" s="627"/>
      <c r="NSE236" s="627"/>
      <c r="NSF236" s="627"/>
      <c r="NSG236" s="627"/>
      <c r="NSH236" s="627"/>
      <c r="NSI236" s="627"/>
      <c r="NSJ236" s="627"/>
      <c r="NSK236" s="627"/>
      <c r="NSL236" s="627"/>
      <c r="NSM236" s="627"/>
      <c r="NSN236" s="627"/>
      <c r="NSO236" s="627"/>
      <c r="NSP236" s="627"/>
      <c r="NSQ236" s="627"/>
      <c r="NSR236" s="627"/>
      <c r="NSS236" s="627"/>
      <c r="NST236" s="627"/>
      <c r="NSU236" s="627"/>
      <c r="NSV236" s="627"/>
      <c r="NSW236" s="627"/>
      <c r="NSX236" s="627"/>
      <c r="NSY236" s="627"/>
      <c r="NSZ236" s="627"/>
      <c r="NTA236" s="627"/>
      <c r="NTB236" s="627"/>
      <c r="NTC236" s="627"/>
      <c r="NTD236" s="627"/>
      <c r="NTE236" s="627"/>
      <c r="NTF236" s="627"/>
      <c r="NTG236" s="627"/>
      <c r="NTH236" s="627"/>
      <c r="NTI236" s="627"/>
      <c r="NTJ236" s="627"/>
      <c r="NTK236" s="627"/>
      <c r="NTL236" s="627"/>
      <c r="NTM236" s="627"/>
      <c r="NTN236" s="627"/>
      <c r="NTO236" s="627"/>
      <c r="NTP236" s="627"/>
      <c r="NTQ236" s="627"/>
      <c r="NTR236" s="627"/>
      <c r="NTS236" s="627"/>
      <c r="NTT236" s="627"/>
      <c r="NTU236" s="627"/>
      <c r="NTV236" s="627"/>
      <c r="NTW236" s="627"/>
      <c r="NTX236" s="627"/>
      <c r="NTY236" s="627"/>
      <c r="NTZ236" s="627"/>
      <c r="NUA236" s="627"/>
      <c r="NUB236" s="627"/>
      <c r="NUC236" s="627"/>
      <c r="NUD236" s="627"/>
      <c r="NUE236" s="627"/>
      <c r="NUF236" s="627"/>
      <c r="NUG236" s="627"/>
      <c r="NUH236" s="627"/>
      <c r="NUI236" s="627"/>
      <c r="NUJ236" s="627"/>
      <c r="NUK236" s="627"/>
      <c r="NUL236" s="627"/>
      <c r="NUM236" s="627"/>
      <c r="NUN236" s="627"/>
      <c r="NUO236" s="627"/>
      <c r="NUP236" s="627"/>
      <c r="NUQ236" s="627"/>
      <c r="NUR236" s="627"/>
      <c r="NUS236" s="627"/>
      <c r="NUT236" s="627"/>
      <c r="NUU236" s="627"/>
      <c r="NUV236" s="627"/>
      <c r="NUW236" s="627"/>
      <c r="NUX236" s="627"/>
      <c r="NUY236" s="627"/>
      <c r="NUZ236" s="627"/>
      <c r="NVA236" s="627"/>
      <c r="NVB236" s="627"/>
      <c r="NVC236" s="627"/>
      <c r="NVD236" s="627"/>
      <c r="NVE236" s="627"/>
      <c r="NVF236" s="627"/>
      <c r="NVG236" s="627"/>
      <c r="NVH236" s="627"/>
      <c r="NVI236" s="627"/>
      <c r="NVJ236" s="627"/>
      <c r="NVK236" s="627"/>
      <c r="NVL236" s="627"/>
      <c r="NVM236" s="627"/>
      <c r="NVN236" s="627"/>
      <c r="NVO236" s="627"/>
      <c r="NVP236" s="627"/>
      <c r="NVQ236" s="627"/>
      <c r="NVR236" s="627"/>
      <c r="NVS236" s="627"/>
      <c r="NVT236" s="627"/>
      <c r="NVU236" s="627"/>
      <c r="NVV236" s="627"/>
      <c r="NVW236" s="627"/>
      <c r="NVX236" s="627"/>
      <c r="NVY236" s="627"/>
      <c r="NVZ236" s="627"/>
      <c r="NWA236" s="627"/>
      <c r="NWB236" s="627"/>
      <c r="NWC236" s="627"/>
      <c r="NWD236" s="627"/>
      <c r="NWE236" s="627"/>
      <c r="NWF236" s="627"/>
      <c r="NWG236" s="627"/>
      <c r="NWH236" s="627"/>
      <c r="NWI236" s="627"/>
      <c r="NWJ236" s="627"/>
      <c r="NWK236" s="627"/>
      <c r="NWL236" s="627"/>
      <c r="NWM236" s="627"/>
      <c r="NWN236" s="627"/>
      <c r="NWO236" s="627"/>
      <c r="NWP236" s="627"/>
      <c r="NWQ236" s="627"/>
      <c r="NWR236" s="627"/>
      <c r="NWS236" s="627"/>
      <c r="NWT236" s="627"/>
      <c r="NWU236" s="627"/>
      <c r="NWV236" s="627"/>
      <c r="NWW236" s="627"/>
      <c r="NWX236" s="627"/>
      <c r="NWY236" s="627"/>
      <c r="NWZ236" s="627"/>
      <c r="NXA236" s="627"/>
      <c r="NXB236" s="627"/>
      <c r="NXC236" s="627"/>
      <c r="NXD236" s="627"/>
      <c r="NXE236" s="627"/>
      <c r="NXF236" s="627"/>
      <c r="NXG236" s="627"/>
      <c r="NXH236" s="627"/>
      <c r="NXI236" s="627"/>
      <c r="NXJ236" s="627"/>
      <c r="NXK236" s="627"/>
      <c r="NXL236" s="627"/>
      <c r="NXM236" s="627"/>
      <c r="NXN236" s="627"/>
      <c r="NXO236" s="627"/>
      <c r="NXP236" s="627"/>
      <c r="NXQ236" s="627"/>
      <c r="NXR236" s="627"/>
      <c r="NXS236" s="627"/>
      <c r="NXT236" s="627"/>
      <c r="NXU236" s="627"/>
      <c r="NXV236" s="627"/>
      <c r="NXW236" s="627"/>
      <c r="NXX236" s="627"/>
      <c r="NXY236" s="627"/>
      <c r="NXZ236" s="627"/>
      <c r="NYA236" s="627"/>
      <c r="NYB236" s="627"/>
      <c r="NYC236" s="627"/>
      <c r="NYD236" s="627"/>
      <c r="NYE236" s="627"/>
      <c r="NYF236" s="627"/>
      <c r="NYG236" s="627"/>
      <c r="NYH236" s="627"/>
      <c r="NYI236" s="627"/>
      <c r="NYJ236" s="627"/>
      <c r="NYK236" s="627"/>
      <c r="NYL236" s="627"/>
      <c r="NYM236" s="627"/>
      <c r="NYN236" s="627"/>
      <c r="NYO236" s="627"/>
      <c r="NYP236" s="627"/>
      <c r="NYQ236" s="627"/>
      <c r="NYR236" s="627"/>
      <c r="NYS236" s="627"/>
      <c r="NYT236" s="627"/>
      <c r="NYU236" s="627"/>
      <c r="NYV236" s="627"/>
      <c r="NYW236" s="627"/>
      <c r="NYX236" s="627"/>
      <c r="NYY236" s="627"/>
      <c r="NYZ236" s="627"/>
      <c r="NZA236" s="627"/>
      <c r="NZB236" s="627"/>
      <c r="NZC236" s="627"/>
      <c r="NZD236" s="627"/>
      <c r="NZE236" s="627"/>
      <c r="NZF236" s="627"/>
      <c r="NZG236" s="627"/>
      <c r="NZH236" s="627"/>
      <c r="NZI236" s="627"/>
      <c r="NZJ236" s="627"/>
      <c r="NZK236" s="627"/>
      <c r="NZL236" s="627"/>
      <c r="NZM236" s="627"/>
      <c r="NZN236" s="627"/>
      <c r="NZO236" s="627"/>
      <c r="NZP236" s="627"/>
      <c r="NZQ236" s="627"/>
      <c r="NZR236" s="627"/>
      <c r="NZS236" s="627"/>
      <c r="NZT236" s="627"/>
      <c r="NZU236" s="627"/>
      <c r="NZV236" s="627"/>
      <c r="NZW236" s="627"/>
      <c r="NZX236" s="627"/>
      <c r="NZY236" s="627"/>
      <c r="NZZ236" s="627"/>
      <c r="OAA236" s="627"/>
      <c r="OAB236" s="627"/>
      <c r="OAC236" s="627"/>
      <c r="OAD236" s="627"/>
      <c r="OAE236" s="627"/>
      <c r="OAF236" s="627"/>
      <c r="OAG236" s="627"/>
      <c r="OAH236" s="627"/>
      <c r="OAI236" s="627"/>
      <c r="OAJ236" s="627"/>
      <c r="OAK236" s="627"/>
      <c r="OAL236" s="627"/>
      <c r="OAM236" s="627"/>
      <c r="OAN236" s="627"/>
      <c r="OAO236" s="627"/>
      <c r="OAP236" s="627"/>
      <c r="OAQ236" s="627"/>
      <c r="OAR236" s="627"/>
      <c r="OAS236" s="627"/>
      <c r="OAT236" s="627"/>
      <c r="OAU236" s="627"/>
      <c r="OAV236" s="627"/>
      <c r="OAW236" s="627"/>
      <c r="OAX236" s="627"/>
      <c r="OAY236" s="627"/>
      <c r="OAZ236" s="627"/>
      <c r="OBA236" s="627"/>
      <c r="OBB236" s="627"/>
      <c r="OBC236" s="627"/>
      <c r="OBD236" s="627"/>
      <c r="OBE236" s="627"/>
      <c r="OBF236" s="627"/>
      <c r="OBG236" s="627"/>
      <c r="OBH236" s="627"/>
      <c r="OBI236" s="627"/>
      <c r="OBJ236" s="627"/>
      <c r="OBK236" s="627"/>
      <c r="OBL236" s="627"/>
      <c r="OBM236" s="627"/>
      <c r="OBN236" s="627"/>
      <c r="OBO236" s="627"/>
      <c r="OBP236" s="627"/>
      <c r="OBQ236" s="627"/>
      <c r="OBR236" s="627"/>
      <c r="OBS236" s="627"/>
      <c r="OBT236" s="627"/>
      <c r="OBU236" s="627"/>
      <c r="OBV236" s="627"/>
      <c r="OBW236" s="627"/>
      <c r="OBX236" s="627"/>
      <c r="OBY236" s="627"/>
      <c r="OBZ236" s="627"/>
      <c r="OCA236" s="627"/>
      <c r="OCB236" s="627"/>
      <c r="OCC236" s="627"/>
      <c r="OCD236" s="627"/>
      <c r="OCE236" s="627"/>
      <c r="OCF236" s="627"/>
      <c r="OCG236" s="627"/>
      <c r="OCH236" s="627"/>
      <c r="OCI236" s="627"/>
      <c r="OCJ236" s="627"/>
      <c r="OCK236" s="627"/>
      <c r="OCL236" s="627"/>
      <c r="OCM236" s="627"/>
      <c r="OCN236" s="627"/>
      <c r="OCO236" s="627"/>
      <c r="OCP236" s="627"/>
      <c r="OCQ236" s="627"/>
      <c r="OCR236" s="627"/>
      <c r="OCS236" s="627"/>
      <c r="OCT236" s="627"/>
      <c r="OCU236" s="627"/>
      <c r="OCV236" s="627"/>
      <c r="OCW236" s="627"/>
      <c r="OCX236" s="627"/>
      <c r="OCY236" s="627"/>
      <c r="OCZ236" s="627"/>
      <c r="ODA236" s="627"/>
      <c r="ODB236" s="627"/>
      <c r="ODC236" s="627"/>
      <c r="ODD236" s="627"/>
      <c r="ODE236" s="627"/>
      <c r="ODF236" s="627"/>
      <c r="ODG236" s="627"/>
      <c r="ODH236" s="627"/>
      <c r="ODI236" s="627"/>
      <c r="ODJ236" s="627"/>
      <c r="ODK236" s="627"/>
      <c r="ODL236" s="627"/>
      <c r="ODM236" s="627"/>
      <c r="ODN236" s="627"/>
      <c r="ODO236" s="627"/>
      <c r="ODP236" s="627"/>
      <c r="ODQ236" s="627"/>
      <c r="ODR236" s="627"/>
      <c r="ODS236" s="627"/>
      <c r="ODT236" s="627"/>
      <c r="ODU236" s="627"/>
      <c r="ODV236" s="627"/>
      <c r="ODW236" s="627"/>
      <c r="ODX236" s="627"/>
      <c r="ODY236" s="627"/>
      <c r="ODZ236" s="627"/>
      <c r="OEA236" s="627"/>
      <c r="OEB236" s="627"/>
      <c r="OEC236" s="627"/>
      <c r="OED236" s="627"/>
      <c r="OEE236" s="627"/>
      <c r="OEF236" s="627"/>
      <c r="OEG236" s="627"/>
      <c r="OEH236" s="627"/>
      <c r="OEI236" s="627"/>
      <c r="OEJ236" s="627"/>
      <c r="OEK236" s="627"/>
      <c r="OEL236" s="627"/>
      <c r="OEM236" s="627"/>
      <c r="OEN236" s="627"/>
      <c r="OEO236" s="627"/>
      <c r="OEP236" s="627"/>
      <c r="OEQ236" s="627"/>
      <c r="OER236" s="627"/>
      <c r="OES236" s="627"/>
      <c r="OET236" s="627"/>
      <c r="OEU236" s="627"/>
      <c r="OEV236" s="627"/>
      <c r="OEW236" s="627"/>
      <c r="OEX236" s="627"/>
      <c r="OEY236" s="627"/>
      <c r="OEZ236" s="627"/>
      <c r="OFA236" s="627"/>
      <c r="OFB236" s="627"/>
      <c r="OFC236" s="627"/>
      <c r="OFD236" s="627"/>
      <c r="OFE236" s="627"/>
      <c r="OFF236" s="627"/>
      <c r="OFG236" s="627"/>
      <c r="OFH236" s="627"/>
      <c r="OFI236" s="627"/>
      <c r="OFJ236" s="627"/>
      <c r="OFK236" s="627"/>
      <c r="OFL236" s="627"/>
      <c r="OFM236" s="627"/>
      <c r="OFN236" s="627"/>
      <c r="OFO236" s="627"/>
      <c r="OFP236" s="627"/>
      <c r="OFQ236" s="627"/>
      <c r="OFR236" s="627"/>
      <c r="OFS236" s="627"/>
      <c r="OFT236" s="627"/>
      <c r="OFU236" s="627"/>
      <c r="OFV236" s="627"/>
      <c r="OFW236" s="627"/>
      <c r="OFX236" s="627"/>
      <c r="OFY236" s="627"/>
      <c r="OFZ236" s="627"/>
      <c r="OGA236" s="627"/>
      <c r="OGB236" s="627"/>
      <c r="OGC236" s="627"/>
      <c r="OGD236" s="627"/>
      <c r="OGE236" s="627"/>
      <c r="OGF236" s="627"/>
      <c r="OGG236" s="627"/>
      <c r="OGH236" s="627"/>
      <c r="OGI236" s="627"/>
      <c r="OGJ236" s="627"/>
      <c r="OGK236" s="627"/>
      <c r="OGL236" s="627"/>
      <c r="OGM236" s="627"/>
      <c r="OGN236" s="627"/>
      <c r="OGO236" s="627"/>
      <c r="OGP236" s="627"/>
      <c r="OGQ236" s="627"/>
      <c r="OGR236" s="627"/>
      <c r="OGS236" s="627"/>
      <c r="OGT236" s="627"/>
      <c r="OGU236" s="627"/>
      <c r="OGV236" s="627"/>
      <c r="OGW236" s="627"/>
      <c r="OGX236" s="627"/>
      <c r="OGY236" s="627"/>
      <c r="OGZ236" s="627"/>
      <c r="OHA236" s="627"/>
      <c r="OHB236" s="627"/>
      <c r="OHC236" s="627"/>
      <c r="OHD236" s="627"/>
      <c r="OHE236" s="627"/>
      <c r="OHF236" s="627"/>
      <c r="OHG236" s="627"/>
      <c r="OHH236" s="627"/>
      <c r="OHI236" s="627"/>
      <c r="OHJ236" s="627"/>
      <c r="OHK236" s="627"/>
      <c r="OHL236" s="627"/>
      <c r="OHM236" s="627"/>
      <c r="OHN236" s="627"/>
      <c r="OHO236" s="627"/>
      <c r="OHP236" s="627"/>
      <c r="OHQ236" s="627"/>
      <c r="OHR236" s="627"/>
      <c r="OHS236" s="627"/>
      <c r="OHT236" s="627"/>
      <c r="OHU236" s="627"/>
      <c r="OHV236" s="627"/>
      <c r="OHW236" s="627"/>
      <c r="OHX236" s="627"/>
      <c r="OHY236" s="627"/>
      <c r="OHZ236" s="627"/>
      <c r="OIA236" s="627"/>
      <c r="OIB236" s="627"/>
      <c r="OIC236" s="627"/>
      <c r="OID236" s="627"/>
      <c r="OIE236" s="627"/>
      <c r="OIF236" s="627"/>
      <c r="OIG236" s="627"/>
      <c r="OIH236" s="627"/>
      <c r="OII236" s="627"/>
      <c r="OIJ236" s="627"/>
      <c r="OIK236" s="627"/>
      <c r="OIL236" s="627"/>
      <c r="OIM236" s="627"/>
      <c r="OIN236" s="627"/>
      <c r="OIO236" s="627"/>
      <c r="OIP236" s="627"/>
      <c r="OIQ236" s="627"/>
      <c r="OIR236" s="627"/>
      <c r="OIS236" s="627"/>
      <c r="OIT236" s="627"/>
      <c r="OIU236" s="627"/>
      <c r="OIV236" s="627"/>
      <c r="OIW236" s="627"/>
      <c r="OIX236" s="627"/>
      <c r="OIY236" s="627"/>
      <c r="OIZ236" s="627"/>
      <c r="OJA236" s="627"/>
      <c r="OJB236" s="627"/>
      <c r="OJC236" s="627"/>
      <c r="OJD236" s="627"/>
      <c r="OJE236" s="627"/>
      <c r="OJF236" s="627"/>
      <c r="OJG236" s="627"/>
      <c r="OJH236" s="627"/>
      <c r="OJI236" s="627"/>
      <c r="OJJ236" s="627"/>
      <c r="OJK236" s="627"/>
      <c r="OJL236" s="627"/>
      <c r="OJM236" s="627"/>
      <c r="OJN236" s="627"/>
      <c r="OJO236" s="627"/>
      <c r="OJP236" s="627"/>
      <c r="OJQ236" s="627"/>
      <c r="OJR236" s="627"/>
      <c r="OJS236" s="627"/>
      <c r="OJT236" s="627"/>
      <c r="OJU236" s="627"/>
      <c r="OJV236" s="627"/>
      <c r="OJW236" s="627"/>
      <c r="OJX236" s="627"/>
      <c r="OJY236" s="627"/>
      <c r="OJZ236" s="627"/>
      <c r="OKA236" s="627"/>
      <c r="OKB236" s="627"/>
      <c r="OKC236" s="627"/>
      <c r="OKD236" s="627"/>
      <c r="OKE236" s="627"/>
      <c r="OKF236" s="627"/>
      <c r="OKG236" s="627"/>
      <c r="OKH236" s="627"/>
      <c r="OKI236" s="627"/>
      <c r="OKJ236" s="627"/>
      <c r="OKK236" s="627"/>
      <c r="OKL236" s="627"/>
      <c r="OKM236" s="627"/>
      <c r="OKN236" s="627"/>
      <c r="OKO236" s="627"/>
      <c r="OKP236" s="627"/>
      <c r="OKQ236" s="627"/>
      <c r="OKR236" s="627"/>
      <c r="OKS236" s="627"/>
      <c r="OKT236" s="627"/>
      <c r="OKU236" s="627"/>
      <c r="OKV236" s="627"/>
      <c r="OKW236" s="627"/>
      <c r="OKX236" s="627"/>
      <c r="OKY236" s="627"/>
      <c r="OKZ236" s="627"/>
      <c r="OLA236" s="627"/>
      <c r="OLB236" s="627"/>
      <c r="OLC236" s="627"/>
      <c r="OLD236" s="627"/>
      <c r="OLE236" s="627"/>
      <c r="OLF236" s="627"/>
      <c r="OLG236" s="627"/>
      <c r="OLH236" s="627"/>
      <c r="OLI236" s="627"/>
      <c r="OLJ236" s="627"/>
      <c r="OLK236" s="627"/>
      <c r="OLL236" s="627"/>
      <c r="OLM236" s="627"/>
      <c r="OLN236" s="627"/>
      <c r="OLO236" s="627"/>
      <c r="OLP236" s="627"/>
      <c r="OLQ236" s="627"/>
      <c r="OLR236" s="627"/>
      <c r="OLS236" s="627"/>
      <c r="OLT236" s="627"/>
      <c r="OLU236" s="627"/>
      <c r="OLV236" s="627"/>
      <c r="OLW236" s="627"/>
      <c r="OLX236" s="627"/>
      <c r="OLY236" s="627"/>
      <c r="OLZ236" s="627"/>
      <c r="OMA236" s="627"/>
      <c r="OMB236" s="627"/>
      <c r="OMC236" s="627"/>
      <c r="OMD236" s="627"/>
      <c r="OME236" s="627"/>
      <c r="OMF236" s="627"/>
      <c r="OMG236" s="627"/>
      <c r="OMH236" s="627"/>
      <c r="OMI236" s="627"/>
      <c r="OMJ236" s="627"/>
      <c r="OMK236" s="627"/>
      <c r="OML236" s="627"/>
      <c r="OMM236" s="627"/>
      <c r="OMN236" s="627"/>
      <c r="OMO236" s="627"/>
      <c r="OMP236" s="627"/>
      <c r="OMQ236" s="627"/>
      <c r="OMR236" s="627"/>
      <c r="OMS236" s="627"/>
      <c r="OMT236" s="627"/>
      <c r="OMU236" s="627"/>
      <c r="OMV236" s="627"/>
      <c r="OMW236" s="627"/>
      <c r="OMX236" s="627"/>
      <c r="OMY236" s="627"/>
      <c r="OMZ236" s="627"/>
      <c r="ONA236" s="627"/>
      <c r="ONB236" s="627"/>
      <c r="ONC236" s="627"/>
      <c r="OND236" s="627"/>
      <c r="ONE236" s="627"/>
      <c r="ONF236" s="627"/>
      <c r="ONG236" s="627"/>
      <c r="ONH236" s="627"/>
      <c r="ONI236" s="627"/>
      <c r="ONJ236" s="627"/>
      <c r="ONK236" s="627"/>
      <c r="ONL236" s="627"/>
      <c r="ONM236" s="627"/>
      <c r="ONN236" s="627"/>
      <c r="ONO236" s="627"/>
      <c r="ONP236" s="627"/>
      <c r="ONQ236" s="627"/>
      <c r="ONR236" s="627"/>
      <c r="ONS236" s="627"/>
      <c r="ONT236" s="627"/>
      <c r="ONU236" s="627"/>
      <c r="ONV236" s="627"/>
      <c r="ONW236" s="627"/>
      <c r="ONX236" s="627"/>
      <c r="ONY236" s="627"/>
      <c r="ONZ236" s="627"/>
      <c r="OOA236" s="627"/>
      <c r="OOB236" s="627"/>
      <c r="OOC236" s="627"/>
      <c r="OOD236" s="627"/>
      <c r="OOE236" s="627"/>
      <c r="OOF236" s="627"/>
      <c r="OOG236" s="627"/>
      <c r="OOH236" s="627"/>
      <c r="OOI236" s="627"/>
      <c r="OOJ236" s="627"/>
      <c r="OOK236" s="627"/>
      <c r="OOL236" s="627"/>
      <c r="OOM236" s="627"/>
      <c r="OON236" s="627"/>
      <c r="OOO236" s="627"/>
      <c r="OOP236" s="627"/>
      <c r="OOQ236" s="627"/>
      <c r="OOR236" s="627"/>
      <c r="OOS236" s="627"/>
      <c r="OOT236" s="627"/>
      <c r="OOU236" s="627"/>
      <c r="OOV236" s="627"/>
      <c r="OOW236" s="627"/>
      <c r="OOX236" s="627"/>
      <c r="OOY236" s="627"/>
      <c r="OOZ236" s="627"/>
      <c r="OPA236" s="627"/>
      <c r="OPB236" s="627"/>
      <c r="OPC236" s="627"/>
      <c r="OPD236" s="627"/>
      <c r="OPE236" s="627"/>
      <c r="OPF236" s="627"/>
      <c r="OPG236" s="627"/>
      <c r="OPH236" s="627"/>
      <c r="OPI236" s="627"/>
      <c r="OPJ236" s="627"/>
      <c r="OPK236" s="627"/>
      <c r="OPL236" s="627"/>
      <c r="OPM236" s="627"/>
      <c r="OPN236" s="627"/>
      <c r="OPO236" s="627"/>
      <c r="OPP236" s="627"/>
      <c r="OPQ236" s="627"/>
      <c r="OPR236" s="627"/>
      <c r="OPS236" s="627"/>
      <c r="OPT236" s="627"/>
      <c r="OPU236" s="627"/>
      <c r="OPV236" s="627"/>
      <c r="OPW236" s="627"/>
      <c r="OPX236" s="627"/>
      <c r="OPY236" s="627"/>
      <c r="OPZ236" s="627"/>
      <c r="OQA236" s="627"/>
      <c r="OQB236" s="627"/>
      <c r="OQC236" s="627"/>
      <c r="OQD236" s="627"/>
      <c r="OQE236" s="627"/>
      <c r="OQF236" s="627"/>
      <c r="OQG236" s="627"/>
      <c r="OQH236" s="627"/>
      <c r="OQI236" s="627"/>
      <c r="OQJ236" s="627"/>
      <c r="OQK236" s="627"/>
      <c r="OQL236" s="627"/>
      <c r="OQM236" s="627"/>
      <c r="OQN236" s="627"/>
      <c r="OQO236" s="627"/>
      <c r="OQP236" s="627"/>
      <c r="OQQ236" s="627"/>
      <c r="OQR236" s="627"/>
      <c r="OQS236" s="627"/>
      <c r="OQT236" s="627"/>
      <c r="OQU236" s="627"/>
      <c r="OQV236" s="627"/>
      <c r="OQW236" s="627"/>
      <c r="OQX236" s="627"/>
      <c r="OQY236" s="627"/>
      <c r="OQZ236" s="627"/>
      <c r="ORA236" s="627"/>
      <c r="ORB236" s="627"/>
      <c r="ORC236" s="627"/>
      <c r="ORD236" s="627"/>
      <c r="ORE236" s="627"/>
      <c r="ORF236" s="627"/>
      <c r="ORG236" s="627"/>
      <c r="ORH236" s="627"/>
      <c r="ORI236" s="627"/>
      <c r="ORJ236" s="627"/>
      <c r="ORK236" s="627"/>
      <c r="ORL236" s="627"/>
      <c r="ORM236" s="627"/>
      <c r="ORN236" s="627"/>
      <c r="ORO236" s="627"/>
      <c r="ORP236" s="627"/>
      <c r="ORQ236" s="627"/>
      <c r="ORR236" s="627"/>
      <c r="ORS236" s="627"/>
      <c r="ORT236" s="627"/>
      <c r="ORU236" s="627"/>
      <c r="ORV236" s="627"/>
      <c r="ORW236" s="627"/>
      <c r="ORX236" s="627"/>
      <c r="ORY236" s="627"/>
      <c r="ORZ236" s="627"/>
      <c r="OSA236" s="627"/>
      <c r="OSB236" s="627"/>
      <c r="OSC236" s="627"/>
      <c r="OSD236" s="627"/>
      <c r="OSE236" s="627"/>
      <c r="OSF236" s="627"/>
      <c r="OSG236" s="627"/>
      <c r="OSH236" s="627"/>
      <c r="OSI236" s="627"/>
      <c r="OSJ236" s="627"/>
      <c r="OSK236" s="627"/>
      <c r="OSL236" s="627"/>
      <c r="OSM236" s="627"/>
      <c r="OSN236" s="627"/>
      <c r="OSO236" s="627"/>
      <c r="OSP236" s="627"/>
      <c r="OSQ236" s="627"/>
      <c r="OSR236" s="627"/>
      <c r="OSS236" s="627"/>
      <c r="OST236" s="627"/>
      <c r="OSU236" s="627"/>
      <c r="OSV236" s="627"/>
      <c r="OSW236" s="627"/>
      <c r="OSX236" s="627"/>
      <c r="OSY236" s="627"/>
      <c r="OSZ236" s="627"/>
      <c r="OTA236" s="627"/>
      <c r="OTB236" s="627"/>
      <c r="OTC236" s="627"/>
      <c r="OTD236" s="627"/>
      <c r="OTE236" s="627"/>
      <c r="OTF236" s="627"/>
      <c r="OTG236" s="627"/>
      <c r="OTH236" s="627"/>
      <c r="OTI236" s="627"/>
      <c r="OTJ236" s="627"/>
      <c r="OTK236" s="627"/>
      <c r="OTL236" s="627"/>
      <c r="OTM236" s="627"/>
      <c r="OTN236" s="627"/>
      <c r="OTO236" s="627"/>
      <c r="OTP236" s="627"/>
      <c r="OTQ236" s="627"/>
      <c r="OTR236" s="627"/>
      <c r="OTS236" s="627"/>
      <c r="OTT236" s="627"/>
      <c r="OTU236" s="627"/>
      <c r="OTV236" s="627"/>
      <c r="OTW236" s="627"/>
      <c r="OTX236" s="627"/>
      <c r="OTY236" s="627"/>
      <c r="OTZ236" s="627"/>
      <c r="OUA236" s="627"/>
      <c r="OUB236" s="627"/>
      <c r="OUC236" s="627"/>
      <c r="OUD236" s="627"/>
      <c r="OUE236" s="627"/>
      <c r="OUF236" s="627"/>
      <c r="OUG236" s="627"/>
      <c r="OUH236" s="627"/>
      <c r="OUI236" s="627"/>
      <c r="OUJ236" s="627"/>
      <c r="OUK236" s="627"/>
      <c r="OUL236" s="627"/>
      <c r="OUM236" s="627"/>
      <c r="OUN236" s="627"/>
      <c r="OUO236" s="627"/>
      <c r="OUP236" s="627"/>
      <c r="OUQ236" s="627"/>
      <c r="OUR236" s="627"/>
      <c r="OUS236" s="627"/>
      <c r="OUT236" s="627"/>
      <c r="OUU236" s="627"/>
      <c r="OUV236" s="627"/>
      <c r="OUW236" s="627"/>
      <c r="OUX236" s="627"/>
      <c r="OUY236" s="627"/>
      <c r="OUZ236" s="627"/>
      <c r="OVA236" s="627"/>
      <c r="OVB236" s="627"/>
      <c r="OVC236" s="627"/>
      <c r="OVD236" s="627"/>
      <c r="OVE236" s="627"/>
      <c r="OVF236" s="627"/>
      <c r="OVG236" s="627"/>
      <c r="OVH236" s="627"/>
      <c r="OVI236" s="627"/>
      <c r="OVJ236" s="627"/>
      <c r="OVK236" s="627"/>
      <c r="OVL236" s="627"/>
      <c r="OVM236" s="627"/>
      <c r="OVN236" s="627"/>
      <c r="OVO236" s="627"/>
      <c r="OVP236" s="627"/>
      <c r="OVQ236" s="627"/>
      <c r="OVR236" s="627"/>
      <c r="OVS236" s="627"/>
      <c r="OVT236" s="627"/>
      <c r="OVU236" s="627"/>
      <c r="OVV236" s="627"/>
      <c r="OVW236" s="627"/>
      <c r="OVX236" s="627"/>
      <c r="OVY236" s="627"/>
      <c r="OVZ236" s="627"/>
      <c r="OWA236" s="627"/>
      <c r="OWB236" s="627"/>
      <c r="OWC236" s="627"/>
      <c r="OWD236" s="627"/>
      <c r="OWE236" s="627"/>
      <c r="OWF236" s="627"/>
      <c r="OWG236" s="627"/>
      <c r="OWH236" s="627"/>
      <c r="OWI236" s="627"/>
      <c r="OWJ236" s="627"/>
      <c r="OWK236" s="627"/>
      <c r="OWL236" s="627"/>
      <c r="OWM236" s="627"/>
      <c r="OWN236" s="627"/>
      <c r="OWO236" s="627"/>
      <c r="OWP236" s="627"/>
      <c r="OWQ236" s="627"/>
      <c r="OWR236" s="627"/>
      <c r="OWS236" s="627"/>
      <c r="OWT236" s="627"/>
      <c r="OWU236" s="627"/>
      <c r="OWV236" s="627"/>
      <c r="OWW236" s="627"/>
      <c r="OWX236" s="627"/>
      <c r="OWY236" s="627"/>
      <c r="OWZ236" s="627"/>
      <c r="OXA236" s="627"/>
      <c r="OXB236" s="627"/>
      <c r="OXC236" s="627"/>
      <c r="OXD236" s="627"/>
      <c r="OXE236" s="627"/>
      <c r="OXF236" s="627"/>
      <c r="OXG236" s="627"/>
      <c r="OXH236" s="627"/>
      <c r="OXI236" s="627"/>
      <c r="OXJ236" s="627"/>
      <c r="OXK236" s="627"/>
      <c r="OXL236" s="627"/>
      <c r="OXM236" s="627"/>
      <c r="OXN236" s="627"/>
      <c r="OXO236" s="627"/>
      <c r="OXP236" s="627"/>
      <c r="OXQ236" s="627"/>
      <c r="OXR236" s="627"/>
      <c r="OXS236" s="627"/>
      <c r="OXT236" s="627"/>
      <c r="OXU236" s="627"/>
      <c r="OXV236" s="627"/>
      <c r="OXW236" s="627"/>
      <c r="OXX236" s="627"/>
      <c r="OXY236" s="627"/>
      <c r="OXZ236" s="627"/>
      <c r="OYA236" s="627"/>
      <c r="OYB236" s="627"/>
      <c r="OYC236" s="627"/>
      <c r="OYD236" s="627"/>
      <c r="OYE236" s="627"/>
      <c r="OYF236" s="627"/>
      <c r="OYG236" s="627"/>
      <c r="OYH236" s="627"/>
      <c r="OYI236" s="627"/>
      <c r="OYJ236" s="627"/>
      <c r="OYK236" s="627"/>
      <c r="OYL236" s="627"/>
      <c r="OYM236" s="627"/>
      <c r="OYN236" s="627"/>
      <c r="OYO236" s="627"/>
      <c r="OYP236" s="627"/>
      <c r="OYQ236" s="627"/>
      <c r="OYR236" s="627"/>
      <c r="OYS236" s="627"/>
      <c r="OYT236" s="627"/>
      <c r="OYU236" s="627"/>
      <c r="OYV236" s="627"/>
      <c r="OYW236" s="627"/>
      <c r="OYX236" s="627"/>
      <c r="OYY236" s="627"/>
      <c r="OYZ236" s="627"/>
      <c r="OZA236" s="627"/>
      <c r="OZB236" s="627"/>
      <c r="OZC236" s="627"/>
      <c r="OZD236" s="627"/>
      <c r="OZE236" s="627"/>
      <c r="OZF236" s="627"/>
      <c r="OZG236" s="627"/>
      <c r="OZH236" s="627"/>
      <c r="OZI236" s="627"/>
      <c r="OZJ236" s="627"/>
      <c r="OZK236" s="627"/>
      <c r="OZL236" s="627"/>
      <c r="OZM236" s="627"/>
      <c r="OZN236" s="627"/>
      <c r="OZO236" s="627"/>
      <c r="OZP236" s="627"/>
      <c r="OZQ236" s="627"/>
      <c r="OZR236" s="627"/>
      <c r="OZS236" s="627"/>
      <c r="OZT236" s="627"/>
      <c r="OZU236" s="627"/>
      <c r="OZV236" s="627"/>
      <c r="OZW236" s="627"/>
      <c r="OZX236" s="627"/>
      <c r="OZY236" s="627"/>
      <c r="OZZ236" s="627"/>
      <c r="PAA236" s="627"/>
      <c r="PAB236" s="627"/>
      <c r="PAC236" s="627"/>
      <c r="PAD236" s="627"/>
      <c r="PAE236" s="627"/>
      <c r="PAF236" s="627"/>
      <c r="PAG236" s="627"/>
      <c r="PAH236" s="627"/>
      <c r="PAI236" s="627"/>
      <c r="PAJ236" s="627"/>
      <c r="PAK236" s="627"/>
      <c r="PAL236" s="627"/>
      <c r="PAM236" s="627"/>
      <c r="PAN236" s="627"/>
      <c r="PAO236" s="627"/>
      <c r="PAP236" s="627"/>
      <c r="PAQ236" s="627"/>
      <c r="PAR236" s="627"/>
      <c r="PAS236" s="627"/>
      <c r="PAT236" s="627"/>
      <c r="PAU236" s="627"/>
      <c r="PAV236" s="627"/>
      <c r="PAW236" s="627"/>
      <c r="PAX236" s="627"/>
      <c r="PAY236" s="627"/>
      <c r="PAZ236" s="627"/>
      <c r="PBA236" s="627"/>
      <c r="PBB236" s="627"/>
      <c r="PBC236" s="627"/>
      <c r="PBD236" s="627"/>
      <c r="PBE236" s="627"/>
      <c r="PBF236" s="627"/>
      <c r="PBG236" s="627"/>
      <c r="PBH236" s="627"/>
      <c r="PBI236" s="627"/>
      <c r="PBJ236" s="627"/>
      <c r="PBK236" s="627"/>
      <c r="PBL236" s="627"/>
      <c r="PBM236" s="627"/>
      <c r="PBN236" s="627"/>
      <c r="PBO236" s="627"/>
      <c r="PBP236" s="627"/>
      <c r="PBQ236" s="627"/>
      <c r="PBR236" s="627"/>
      <c r="PBS236" s="627"/>
      <c r="PBT236" s="627"/>
      <c r="PBU236" s="627"/>
      <c r="PBV236" s="627"/>
      <c r="PBW236" s="627"/>
      <c r="PBX236" s="627"/>
      <c r="PBY236" s="627"/>
      <c r="PBZ236" s="627"/>
      <c r="PCA236" s="627"/>
      <c r="PCB236" s="627"/>
      <c r="PCC236" s="627"/>
      <c r="PCD236" s="627"/>
      <c r="PCE236" s="627"/>
      <c r="PCF236" s="627"/>
      <c r="PCG236" s="627"/>
      <c r="PCH236" s="627"/>
      <c r="PCI236" s="627"/>
      <c r="PCJ236" s="627"/>
      <c r="PCK236" s="627"/>
      <c r="PCL236" s="627"/>
      <c r="PCM236" s="627"/>
      <c r="PCN236" s="627"/>
      <c r="PCO236" s="627"/>
      <c r="PCP236" s="627"/>
      <c r="PCQ236" s="627"/>
      <c r="PCR236" s="627"/>
      <c r="PCS236" s="627"/>
      <c r="PCT236" s="627"/>
      <c r="PCU236" s="627"/>
      <c r="PCV236" s="627"/>
      <c r="PCW236" s="627"/>
      <c r="PCX236" s="627"/>
      <c r="PCY236" s="627"/>
      <c r="PCZ236" s="627"/>
      <c r="PDA236" s="627"/>
      <c r="PDB236" s="627"/>
      <c r="PDC236" s="627"/>
      <c r="PDD236" s="627"/>
      <c r="PDE236" s="627"/>
      <c r="PDF236" s="627"/>
      <c r="PDG236" s="627"/>
      <c r="PDH236" s="627"/>
      <c r="PDI236" s="627"/>
      <c r="PDJ236" s="627"/>
      <c r="PDK236" s="627"/>
      <c r="PDL236" s="627"/>
      <c r="PDM236" s="627"/>
      <c r="PDN236" s="627"/>
      <c r="PDO236" s="627"/>
      <c r="PDP236" s="627"/>
      <c r="PDQ236" s="627"/>
      <c r="PDR236" s="627"/>
      <c r="PDS236" s="627"/>
      <c r="PDT236" s="627"/>
      <c r="PDU236" s="627"/>
      <c r="PDV236" s="627"/>
      <c r="PDW236" s="627"/>
      <c r="PDX236" s="627"/>
      <c r="PDY236" s="627"/>
      <c r="PDZ236" s="627"/>
      <c r="PEA236" s="627"/>
      <c r="PEB236" s="627"/>
      <c r="PEC236" s="627"/>
      <c r="PED236" s="627"/>
      <c r="PEE236" s="627"/>
      <c r="PEF236" s="627"/>
      <c r="PEG236" s="627"/>
      <c r="PEH236" s="627"/>
      <c r="PEI236" s="627"/>
      <c r="PEJ236" s="627"/>
      <c r="PEK236" s="627"/>
      <c r="PEL236" s="627"/>
      <c r="PEM236" s="627"/>
      <c r="PEN236" s="627"/>
      <c r="PEO236" s="627"/>
      <c r="PEP236" s="627"/>
      <c r="PEQ236" s="627"/>
      <c r="PER236" s="627"/>
      <c r="PES236" s="627"/>
      <c r="PET236" s="627"/>
      <c r="PEU236" s="627"/>
      <c r="PEV236" s="627"/>
      <c r="PEW236" s="627"/>
      <c r="PEX236" s="627"/>
      <c r="PEY236" s="627"/>
      <c r="PEZ236" s="627"/>
      <c r="PFA236" s="627"/>
      <c r="PFB236" s="627"/>
      <c r="PFC236" s="627"/>
      <c r="PFD236" s="627"/>
      <c r="PFE236" s="627"/>
      <c r="PFF236" s="627"/>
      <c r="PFG236" s="627"/>
      <c r="PFH236" s="627"/>
      <c r="PFI236" s="627"/>
      <c r="PFJ236" s="627"/>
      <c r="PFK236" s="627"/>
      <c r="PFL236" s="627"/>
      <c r="PFM236" s="627"/>
      <c r="PFN236" s="627"/>
      <c r="PFO236" s="627"/>
      <c r="PFP236" s="627"/>
      <c r="PFQ236" s="627"/>
      <c r="PFR236" s="627"/>
      <c r="PFS236" s="627"/>
      <c r="PFT236" s="627"/>
      <c r="PFU236" s="627"/>
      <c r="PFV236" s="627"/>
      <c r="PFW236" s="627"/>
      <c r="PFX236" s="627"/>
      <c r="PFY236" s="627"/>
      <c r="PFZ236" s="627"/>
      <c r="PGA236" s="627"/>
      <c r="PGB236" s="627"/>
      <c r="PGC236" s="627"/>
      <c r="PGD236" s="627"/>
      <c r="PGE236" s="627"/>
      <c r="PGF236" s="627"/>
      <c r="PGG236" s="627"/>
      <c r="PGH236" s="627"/>
      <c r="PGI236" s="627"/>
      <c r="PGJ236" s="627"/>
      <c r="PGK236" s="627"/>
      <c r="PGL236" s="627"/>
      <c r="PGM236" s="627"/>
      <c r="PGN236" s="627"/>
      <c r="PGO236" s="627"/>
      <c r="PGP236" s="627"/>
      <c r="PGQ236" s="627"/>
      <c r="PGR236" s="627"/>
      <c r="PGS236" s="627"/>
      <c r="PGT236" s="627"/>
      <c r="PGU236" s="627"/>
      <c r="PGV236" s="627"/>
      <c r="PGW236" s="627"/>
      <c r="PGX236" s="627"/>
      <c r="PGY236" s="627"/>
      <c r="PGZ236" s="627"/>
      <c r="PHA236" s="627"/>
      <c r="PHB236" s="627"/>
      <c r="PHC236" s="627"/>
      <c r="PHD236" s="627"/>
      <c r="PHE236" s="627"/>
      <c r="PHF236" s="627"/>
      <c r="PHG236" s="627"/>
      <c r="PHH236" s="627"/>
      <c r="PHI236" s="627"/>
      <c r="PHJ236" s="627"/>
      <c r="PHK236" s="627"/>
      <c r="PHL236" s="627"/>
      <c r="PHM236" s="627"/>
      <c r="PHN236" s="627"/>
      <c r="PHO236" s="627"/>
      <c r="PHP236" s="627"/>
      <c r="PHQ236" s="627"/>
      <c r="PHR236" s="627"/>
      <c r="PHS236" s="627"/>
      <c r="PHT236" s="627"/>
      <c r="PHU236" s="627"/>
      <c r="PHV236" s="627"/>
      <c r="PHW236" s="627"/>
      <c r="PHX236" s="627"/>
      <c r="PHY236" s="627"/>
      <c r="PHZ236" s="627"/>
      <c r="PIA236" s="627"/>
      <c r="PIB236" s="627"/>
      <c r="PIC236" s="627"/>
      <c r="PID236" s="627"/>
      <c r="PIE236" s="627"/>
      <c r="PIF236" s="627"/>
      <c r="PIG236" s="627"/>
      <c r="PIH236" s="627"/>
      <c r="PII236" s="627"/>
      <c r="PIJ236" s="627"/>
      <c r="PIK236" s="627"/>
      <c r="PIL236" s="627"/>
      <c r="PIM236" s="627"/>
      <c r="PIN236" s="627"/>
      <c r="PIO236" s="627"/>
      <c r="PIP236" s="627"/>
      <c r="PIQ236" s="627"/>
      <c r="PIR236" s="627"/>
      <c r="PIS236" s="627"/>
      <c r="PIT236" s="627"/>
      <c r="PIU236" s="627"/>
      <c r="PIV236" s="627"/>
      <c r="PIW236" s="627"/>
      <c r="PIX236" s="627"/>
      <c r="PIY236" s="627"/>
      <c r="PIZ236" s="627"/>
      <c r="PJA236" s="627"/>
      <c r="PJB236" s="627"/>
      <c r="PJC236" s="627"/>
      <c r="PJD236" s="627"/>
      <c r="PJE236" s="627"/>
      <c r="PJF236" s="627"/>
      <c r="PJG236" s="627"/>
      <c r="PJH236" s="627"/>
      <c r="PJI236" s="627"/>
      <c r="PJJ236" s="627"/>
      <c r="PJK236" s="627"/>
      <c r="PJL236" s="627"/>
      <c r="PJM236" s="627"/>
      <c r="PJN236" s="627"/>
      <c r="PJO236" s="627"/>
      <c r="PJP236" s="627"/>
      <c r="PJQ236" s="627"/>
      <c r="PJR236" s="627"/>
      <c r="PJS236" s="627"/>
      <c r="PJT236" s="627"/>
      <c r="PJU236" s="627"/>
      <c r="PJV236" s="627"/>
      <c r="PJW236" s="627"/>
      <c r="PJX236" s="627"/>
      <c r="PJY236" s="627"/>
      <c r="PJZ236" s="627"/>
      <c r="PKA236" s="627"/>
      <c r="PKB236" s="627"/>
      <c r="PKC236" s="627"/>
      <c r="PKD236" s="627"/>
      <c r="PKE236" s="627"/>
      <c r="PKF236" s="627"/>
      <c r="PKG236" s="627"/>
      <c r="PKH236" s="627"/>
      <c r="PKI236" s="627"/>
      <c r="PKJ236" s="627"/>
      <c r="PKK236" s="627"/>
      <c r="PKL236" s="627"/>
      <c r="PKM236" s="627"/>
      <c r="PKN236" s="627"/>
      <c r="PKO236" s="627"/>
      <c r="PKP236" s="627"/>
      <c r="PKQ236" s="627"/>
      <c r="PKR236" s="627"/>
      <c r="PKS236" s="627"/>
      <c r="PKT236" s="627"/>
      <c r="PKU236" s="627"/>
      <c r="PKV236" s="627"/>
      <c r="PKW236" s="627"/>
      <c r="PKX236" s="627"/>
      <c r="PKY236" s="627"/>
      <c r="PKZ236" s="627"/>
      <c r="PLA236" s="627"/>
      <c r="PLB236" s="627"/>
      <c r="PLC236" s="627"/>
      <c r="PLD236" s="627"/>
      <c r="PLE236" s="627"/>
      <c r="PLF236" s="627"/>
      <c r="PLG236" s="627"/>
      <c r="PLH236" s="627"/>
      <c r="PLI236" s="627"/>
      <c r="PLJ236" s="627"/>
      <c r="PLK236" s="627"/>
      <c r="PLL236" s="627"/>
      <c r="PLM236" s="627"/>
      <c r="PLN236" s="627"/>
      <c r="PLO236" s="627"/>
      <c r="PLP236" s="627"/>
      <c r="PLQ236" s="627"/>
      <c r="PLR236" s="627"/>
      <c r="PLS236" s="627"/>
      <c r="PLT236" s="627"/>
      <c r="PLU236" s="627"/>
      <c r="PLV236" s="627"/>
      <c r="PLW236" s="627"/>
      <c r="PLX236" s="627"/>
      <c r="PLY236" s="627"/>
      <c r="PLZ236" s="627"/>
      <c r="PMA236" s="627"/>
      <c r="PMB236" s="627"/>
      <c r="PMC236" s="627"/>
      <c r="PMD236" s="627"/>
      <c r="PME236" s="627"/>
      <c r="PMF236" s="627"/>
      <c r="PMG236" s="627"/>
      <c r="PMH236" s="627"/>
      <c r="PMI236" s="627"/>
      <c r="PMJ236" s="627"/>
      <c r="PMK236" s="627"/>
      <c r="PML236" s="627"/>
      <c r="PMM236" s="627"/>
      <c r="PMN236" s="627"/>
      <c r="PMO236" s="627"/>
      <c r="PMP236" s="627"/>
      <c r="PMQ236" s="627"/>
      <c r="PMR236" s="627"/>
      <c r="PMS236" s="627"/>
      <c r="PMT236" s="627"/>
      <c r="PMU236" s="627"/>
      <c r="PMV236" s="627"/>
      <c r="PMW236" s="627"/>
      <c r="PMX236" s="627"/>
      <c r="PMY236" s="627"/>
      <c r="PMZ236" s="627"/>
      <c r="PNA236" s="627"/>
      <c r="PNB236" s="627"/>
      <c r="PNC236" s="627"/>
      <c r="PND236" s="627"/>
      <c r="PNE236" s="627"/>
      <c r="PNF236" s="627"/>
      <c r="PNG236" s="627"/>
      <c r="PNH236" s="627"/>
      <c r="PNI236" s="627"/>
      <c r="PNJ236" s="627"/>
      <c r="PNK236" s="627"/>
      <c r="PNL236" s="627"/>
      <c r="PNM236" s="627"/>
      <c r="PNN236" s="627"/>
      <c r="PNO236" s="627"/>
      <c r="PNP236" s="627"/>
      <c r="PNQ236" s="627"/>
      <c r="PNR236" s="627"/>
      <c r="PNS236" s="627"/>
      <c r="PNT236" s="627"/>
      <c r="PNU236" s="627"/>
      <c r="PNV236" s="627"/>
      <c r="PNW236" s="627"/>
      <c r="PNX236" s="627"/>
      <c r="PNY236" s="627"/>
      <c r="PNZ236" s="627"/>
      <c r="POA236" s="627"/>
      <c r="POB236" s="627"/>
      <c r="POC236" s="627"/>
      <c r="POD236" s="627"/>
      <c r="POE236" s="627"/>
      <c r="POF236" s="627"/>
      <c r="POG236" s="627"/>
      <c r="POH236" s="627"/>
      <c r="POI236" s="627"/>
      <c r="POJ236" s="627"/>
      <c r="POK236" s="627"/>
      <c r="POL236" s="627"/>
      <c r="POM236" s="627"/>
      <c r="PON236" s="627"/>
      <c r="POO236" s="627"/>
      <c r="POP236" s="627"/>
      <c r="POQ236" s="627"/>
      <c r="POR236" s="627"/>
      <c r="POS236" s="627"/>
      <c r="POT236" s="627"/>
      <c r="POU236" s="627"/>
      <c r="POV236" s="627"/>
      <c r="POW236" s="627"/>
      <c r="POX236" s="627"/>
      <c r="POY236" s="627"/>
      <c r="POZ236" s="627"/>
      <c r="PPA236" s="627"/>
      <c r="PPB236" s="627"/>
      <c r="PPC236" s="627"/>
      <c r="PPD236" s="627"/>
      <c r="PPE236" s="627"/>
      <c r="PPF236" s="627"/>
      <c r="PPG236" s="627"/>
      <c r="PPH236" s="627"/>
      <c r="PPI236" s="627"/>
      <c r="PPJ236" s="627"/>
      <c r="PPK236" s="627"/>
      <c r="PPL236" s="627"/>
      <c r="PPM236" s="627"/>
      <c r="PPN236" s="627"/>
      <c r="PPO236" s="627"/>
      <c r="PPP236" s="627"/>
      <c r="PPQ236" s="627"/>
      <c r="PPR236" s="627"/>
      <c r="PPS236" s="627"/>
      <c r="PPT236" s="627"/>
      <c r="PPU236" s="627"/>
      <c r="PPV236" s="627"/>
      <c r="PPW236" s="627"/>
      <c r="PPX236" s="627"/>
      <c r="PPY236" s="627"/>
      <c r="PPZ236" s="627"/>
      <c r="PQA236" s="627"/>
      <c r="PQB236" s="627"/>
      <c r="PQC236" s="627"/>
      <c r="PQD236" s="627"/>
      <c r="PQE236" s="627"/>
      <c r="PQF236" s="627"/>
      <c r="PQG236" s="627"/>
      <c r="PQH236" s="627"/>
      <c r="PQI236" s="627"/>
      <c r="PQJ236" s="627"/>
      <c r="PQK236" s="627"/>
      <c r="PQL236" s="627"/>
      <c r="PQM236" s="627"/>
      <c r="PQN236" s="627"/>
      <c r="PQO236" s="627"/>
      <c r="PQP236" s="627"/>
      <c r="PQQ236" s="627"/>
      <c r="PQR236" s="627"/>
      <c r="PQS236" s="627"/>
      <c r="PQT236" s="627"/>
      <c r="PQU236" s="627"/>
      <c r="PQV236" s="627"/>
      <c r="PQW236" s="627"/>
      <c r="PQX236" s="627"/>
      <c r="PQY236" s="627"/>
      <c r="PQZ236" s="627"/>
      <c r="PRA236" s="627"/>
      <c r="PRB236" s="627"/>
      <c r="PRC236" s="627"/>
      <c r="PRD236" s="627"/>
      <c r="PRE236" s="627"/>
      <c r="PRF236" s="627"/>
      <c r="PRG236" s="627"/>
      <c r="PRH236" s="627"/>
      <c r="PRI236" s="627"/>
      <c r="PRJ236" s="627"/>
      <c r="PRK236" s="627"/>
      <c r="PRL236" s="627"/>
      <c r="PRM236" s="627"/>
      <c r="PRN236" s="627"/>
      <c r="PRO236" s="627"/>
      <c r="PRP236" s="627"/>
      <c r="PRQ236" s="627"/>
      <c r="PRR236" s="627"/>
      <c r="PRS236" s="627"/>
      <c r="PRT236" s="627"/>
      <c r="PRU236" s="627"/>
      <c r="PRV236" s="627"/>
      <c r="PRW236" s="627"/>
      <c r="PRX236" s="627"/>
      <c r="PRY236" s="627"/>
      <c r="PRZ236" s="627"/>
      <c r="PSA236" s="627"/>
      <c r="PSB236" s="627"/>
      <c r="PSC236" s="627"/>
      <c r="PSD236" s="627"/>
      <c r="PSE236" s="627"/>
      <c r="PSF236" s="627"/>
      <c r="PSG236" s="627"/>
      <c r="PSH236" s="627"/>
      <c r="PSI236" s="627"/>
      <c r="PSJ236" s="627"/>
      <c r="PSK236" s="627"/>
      <c r="PSL236" s="627"/>
      <c r="PSM236" s="627"/>
      <c r="PSN236" s="627"/>
      <c r="PSO236" s="627"/>
      <c r="PSP236" s="627"/>
      <c r="PSQ236" s="627"/>
      <c r="PSR236" s="627"/>
      <c r="PSS236" s="627"/>
      <c r="PST236" s="627"/>
      <c r="PSU236" s="627"/>
      <c r="PSV236" s="627"/>
      <c r="PSW236" s="627"/>
      <c r="PSX236" s="627"/>
      <c r="PSY236" s="627"/>
      <c r="PSZ236" s="627"/>
      <c r="PTA236" s="627"/>
      <c r="PTB236" s="627"/>
      <c r="PTC236" s="627"/>
      <c r="PTD236" s="627"/>
      <c r="PTE236" s="627"/>
      <c r="PTF236" s="627"/>
      <c r="PTG236" s="627"/>
      <c r="PTH236" s="627"/>
      <c r="PTI236" s="627"/>
      <c r="PTJ236" s="627"/>
      <c r="PTK236" s="627"/>
      <c r="PTL236" s="627"/>
      <c r="PTM236" s="627"/>
      <c r="PTN236" s="627"/>
      <c r="PTO236" s="627"/>
      <c r="PTP236" s="627"/>
      <c r="PTQ236" s="627"/>
      <c r="PTR236" s="627"/>
      <c r="PTS236" s="627"/>
      <c r="PTT236" s="627"/>
      <c r="PTU236" s="627"/>
      <c r="PTV236" s="627"/>
      <c r="PTW236" s="627"/>
      <c r="PTX236" s="627"/>
      <c r="PTY236" s="627"/>
      <c r="PTZ236" s="627"/>
      <c r="PUA236" s="627"/>
      <c r="PUB236" s="627"/>
      <c r="PUC236" s="627"/>
      <c r="PUD236" s="627"/>
      <c r="PUE236" s="627"/>
      <c r="PUF236" s="627"/>
      <c r="PUG236" s="627"/>
      <c r="PUH236" s="627"/>
      <c r="PUI236" s="627"/>
      <c r="PUJ236" s="627"/>
      <c r="PUK236" s="627"/>
      <c r="PUL236" s="627"/>
      <c r="PUM236" s="627"/>
      <c r="PUN236" s="627"/>
      <c r="PUO236" s="627"/>
      <c r="PUP236" s="627"/>
      <c r="PUQ236" s="627"/>
      <c r="PUR236" s="627"/>
      <c r="PUS236" s="627"/>
      <c r="PUT236" s="627"/>
      <c r="PUU236" s="627"/>
      <c r="PUV236" s="627"/>
      <c r="PUW236" s="627"/>
      <c r="PUX236" s="627"/>
      <c r="PUY236" s="627"/>
      <c r="PUZ236" s="627"/>
      <c r="PVA236" s="627"/>
      <c r="PVB236" s="627"/>
      <c r="PVC236" s="627"/>
      <c r="PVD236" s="627"/>
      <c r="PVE236" s="627"/>
      <c r="PVF236" s="627"/>
      <c r="PVG236" s="627"/>
      <c r="PVH236" s="627"/>
      <c r="PVI236" s="627"/>
      <c r="PVJ236" s="627"/>
      <c r="PVK236" s="627"/>
      <c r="PVL236" s="627"/>
      <c r="PVM236" s="627"/>
      <c r="PVN236" s="627"/>
      <c r="PVO236" s="627"/>
      <c r="PVP236" s="627"/>
      <c r="PVQ236" s="627"/>
      <c r="PVR236" s="627"/>
      <c r="PVS236" s="627"/>
      <c r="PVT236" s="627"/>
      <c r="PVU236" s="627"/>
      <c r="PVV236" s="627"/>
      <c r="PVW236" s="627"/>
      <c r="PVX236" s="627"/>
      <c r="PVY236" s="627"/>
      <c r="PVZ236" s="627"/>
      <c r="PWA236" s="627"/>
      <c r="PWB236" s="627"/>
      <c r="PWC236" s="627"/>
      <c r="PWD236" s="627"/>
      <c r="PWE236" s="627"/>
      <c r="PWF236" s="627"/>
      <c r="PWG236" s="627"/>
      <c r="PWH236" s="627"/>
      <c r="PWI236" s="627"/>
      <c r="PWJ236" s="627"/>
      <c r="PWK236" s="627"/>
      <c r="PWL236" s="627"/>
      <c r="PWM236" s="627"/>
      <c r="PWN236" s="627"/>
      <c r="PWO236" s="627"/>
      <c r="PWP236" s="627"/>
      <c r="PWQ236" s="627"/>
      <c r="PWR236" s="627"/>
      <c r="PWS236" s="627"/>
      <c r="PWT236" s="627"/>
      <c r="PWU236" s="627"/>
      <c r="PWV236" s="627"/>
      <c r="PWW236" s="627"/>
      <c r="PWX236" s="627"/>
      <c r="PWY236" s="627"/>
      <c r="PWZ236" s="627"/>
      <c r="PXA236" s="627"/>
      <c r="PXB236" s="627"/>
      <c r="PXC236" s="627"/>
      <c r="PXD236" s="627"/>
      <c r="PXE236" s="627"/>
      <c r="PXF236" s="627"/>
      <c r="PXG236" s="627"/>
      <c r="PXH236" s="627"/>
      <c r="PXI236" s="627"/>
      <c r="PXJ236" s="627"/>
      <c r="PXK236" s="627"/>
      <c r="PXL236" s="627"/>
      <c r="PXM236" s="627"/>
      <c r="PXN236" s="627"/>
      <c r="PXO236" s="627"/>
      <c r="PXP236" s="627"/>
      <c r="PXQ236" s="627"/>
      <c r="PXR236" s="627"/>
      <c r="PXS236" s="627"/>
      <c r="PXT236" s="627"/>
      <c r="PXU236" s="627"/>
      <c r="PXV236" s="627"/>
      <c r="PXW236" s="627"/>
      <c r="PXX236" s="627"/>
      <c r="PXY236" s="627"/>
      <c r="PXZ236" s="627"/>
      <c r="PYA236" s="627"/>
      <c r="PYB236" s="627"/>
      <c r="PYC236" s="627"/>
      <c r="PYD236" s="627"/>
      <c r="PYE236" s="627"/>
      <c r="PYF236" s="627"/>
      <c r="PYG236" s="627"/>
      <c r="PYH236" s="627"/>
      <c r="PYI236" s="627"/>
      <c r="PYJ236" s="627"/>
      <c r="PYK236" s="627"/>
      <c r="PYL236" s="627"/>
      <c r="PYM236" s="627"/>
      <c r="PYN236" s="627"/>
      <c r="PYO236" s="627"/>
      <c r="PYP236" s="627"/>
      <c r="PYQ236" s="627"/>
      <c r="PYR236" s="627"/>
      <c r="PYS236" s="627"/>
      <c r="PYT236" s="627"/>
      <c r="PYU236" s="627"/>
      <c r="PYV236" s="627"/>
      <c r="PYW236" s="627"/>
      <c r="PYX236" s="627"/>
      <c r="PYY236" s="627"/>
      <c r="PYZ236" s="627"/>
      <c r="PZA236" s="627"/>
      <c r="PZB236" s="627"/>
      <c r="PZC236" s="627"/>
      <c r="PZD236" s="627"/>
      <c r="PZE236" s="627"/>
      <c r="PZF236" s="627"/>
      <c r="PZG236" s="627"/>
      <c r="PZH236" s="627"/>
      <c r="PZI236" s="627"/>
      <c r="PZJ236" s="627"/>
      <c r="PZK236" s="627"/>
      <c r="PZL236" s="627"/>
      <c r="PZM236" s="627"/>
      <c r="PZN236" s="627"/>
      <c r="PZO236" s="627"/>
      <c r="PZP236" s="627"/>
      <c r="PZQ236" s="627"/>
      <c r="PZR236" s="627"/>
      <c r="PZS236" s="627"/>
      <c r="PZT236" s="627"/>
      <c r="PZU236" s="627"/>
      <c r="PZV236" s="627"/>
      <c r="PZW236" s="627"/>
      <c r="PZX236" s="627"/>
      <c r="PZY236" s="627"/>
      <c r="PZZ236" s="627"/>
      <c r="QAA236" s="627"/>
      <c r="QAB236" s="627"/>
      <c r="QAC236" s="627"/>
      <c r="QAD236" s="627"/>
      <c r="QAE236" s="627"/>
      <c r="QAF236" s="627"/>
      <c r="QAG236" s="627"/>
      <c r="QAH236" s="627"/>
      <c r="QAI236" s="627"/>
      <c r="QAJ236" s="627"/>
      <c r="QAK236" s="627"/>
      <c r="QAL236" s="627"/>
      <c r="QAM236" s="627"/>
      <c r="QAN236" s="627"/>
      <c r="QAO236" s="627"/>
      <c r="QAP236" s="627"/>
      <c r="QAQ236" s="627"/>
      <c r="QAR236" s="627"/>
      <c r="QAS236" s="627"/>
      <c r="QAT236" s="627"/>
      <c r="QAU236" s="627"/>
      <c r="QAV236" s="627"/>
      <c r="QAW236" s="627"/>
      <c r="QAX236" s="627"/>
      <c r="QAY236" s="627"/>
      <c r="QAZ236" s="627"/>
      <c r="QBA236" s="627"/>
      <c r="QBB236" s="627"/>
      <c r="QBC236" s="627"/>
      <c r="QBD236" s="627"/>
      <c r="QBE236" s="627"/>
      <c r="QBF236" s="627"/>
      <c r="QBG236" s="627"/>
      <c r="QBH236" s="627"/>
      <c r="QBI236" s="627"/>
      <c r="QBJ236" s="627"/>
      <c r="QBK236" s="627"/>
      <c r="QBL236" s="627"/>
      <c r="QBM236" s="627"/>
      <c r="QBN236" s="627"/>
      <c r="QBO236" s="627"/>
      <c r="QBP236" s="627"/>
      <c r="QBQ236" s="627"/>
      <c r="QBR236" s="627"/>
      <c r="QBS236" s="627"/>
      <c r="QBT236" s="627"/>
      <c r="QBU236" s="627"/>
      <c r="QBV236" s="627"/>
      <c r="QBW236" s="627"/>
      <c r="QBX236" s="627"/>
      <c r="QBY236" s="627"/>
      <c r="QBZ236" s="627"/>
      <c r="QCA236" s="627"/>
      <c r="QCB236" s="627"/>
      <c r="QCC236" s="627"/>
      <c r="QCD236" s="627"/>
      <c r="QCE236" s="627"/>
      <c r="QCF236" s="627"/>
      <c r="QCG236" s="627"/>
      <c r="QCH236" s="627"/>
      <c r="QCI236" s="627"/>
      <c r="QCJ236" s="627"/>
      <c r="QCK236" s="627"/>
      <c r="QCL236" s="627"/>
      <c r="QCM236" s="627"/>
      <c r="QCN236" s="627"/>
      <c r="QCO236" s="627"/>
      <c r="QCP236" s="627"/>
      <c r="QCQ236" s="627"/>
      <c r="QCR236" s="627"/>
      <c r="QCS236" s="627"/>
      <c r="QCT236" s="627"/>
      <c r="QCU236" s="627"/>
      <c r="QCV236" s="627"/>
      <c r="QCW236" s="627"/>
      <c r="QCX236" s="627"/>
      <c r="QCY236" s="627"/>
      <c r="QCZ236" s="627"/>
      <c r="QDA236" s="627"/>
      <c r="QDB236" s="627"/>
      <c r="QDC236" s="627"/>
      <c r="QDD236" s="627"/>
      <c r="QDE236" s="627"/>
      <c r="QDF236" s="627"/>
      <c r="QDG236" s="627"/>
      <c r="QDH236" s="627"/>
      <c r="QDI236" s="627"/>
      <c r="QDJ236" s="627"/>
      <c r="QDK236" s="627"/>
      <c r="QDL236" s="627"/>
      <c r="QDM236" s="627"/>
      <c r="QDN236" s="627"/>
      <c r="QDO236" s="627"/>
      <c r="QDP236" s="627"/>
      <c r="QDQ236" s="627"/>
      <c r="QDR236" s="627"/>
      <c r="QDS236" s="627"/>
      <c r="QDT236" s="627"/>
      <c r="QDU236" s="627"/>
      <c r="QDV236" s="627"/>
      <c r="QDW236" s="627"/>
      <c r="QDX236" s="627"/>
      <c r="QDY236" s="627"/>
      <c r="QDZ236" s="627"/>
      <c r="QEA236" s="627"/>
      <c r="QEB236" s="627"/>
      <c r="QEC236" s="627"/>
      <c r="QED236" s="627"/>
      <c r="QEE236" s="627"/>
      <c r="QEF236" s="627"/>
      <c r="QEG236" s="627"/>
      <c r="QEH236" s="627"/>
      <c r="QEI236" s="627"/>
      <c r="QEJ236" s="627"/>
      <c r="QEK236" s="627"/>
      <c r="QEL236" s="627"/>
      <c r="QEM236" s="627"/>
      <c r="QEN236" s="627"/>
      <c r="QEO236" s="627"/>
      <c r="QEP236" s="627"/>
      <c r="QEQ236" s="627"/>
      <c r="QER236" s="627"/>
      <c r="QES236" s="627"/>
      <c r="QET236" s="627"/>
      <c r="QEU236" s="627"/>
      <c r="QEV236" s="627"/>
      <c r="QEW236" s="627"/>
      <c r="QEX236" s="627"/>
      <c r="QEY236" s="627"/>
      <c r="QEZ236" s="627"/>
      <c r="QFA236" s="627"/>
      <c r="QFB236" s="627"/>
      <c r="QFC236" s="627"/>
      <c r="QFD236" s="627"/>
      <c r="QFE236" s="627"/>
      <c r="QFF236" s="627"/>
      <c r="QFG236" s="627"/>
      <c r="QFH236" s="627"/>
      <c r="QFI236" s="627"/>
      <c r="QFJ236" s="627"/>
      <c r="QFK236" s="627"/>
      <c r="QFL236" s="627"/>
      <c r="QFM236" s="627"/>
      <c r="QFN236" s="627"/>
      <c r="QFO236" s="627"/>
      <c r="QFP236" s="627"/>
      <c r="QFQ236" s="627"/>
      <c r="QFR236" s="627"/>
      <c r="QFS236" s="627"/>
      <c r="QFT236" s="627"/>
      <c r="QFU236" s="627"/>
      <c r="QFV236" s="627"/>
      <c r="QFW236" s="627"/>
      <c r="QFX236" s="627"/>
      <c r="QFY236" s="627"/>
      <c r="QFZ236" s="627"/>
      <c r="QGA236" s="627"/>
      <c r="QGB236" s="627"/>
      <c r="QGC236" s="627"/>
      <c r="QGD236" s="627"/>
      <c r="QGE236" s="627"/>
      <c r="QGF236" s="627"/>
      <c r="QGG236" s="627"/>
      <c r="QGH236" s="627"/>
      <c r="QGI236" s="627"/>
      <c r="QGJ236" s="627"/>
      <c r="QGK236" s="627"/>
      <c r="QGL236" s="627"/>
      <c r="QGM236" s="627"/>
      <c r="QGN236" s="627"/>
      <c r="QGO236" s="627"/>
      <c r="QGP236" s="627"/>
      <c r="QGQ236" s="627"/>
      <c r="QGR236" s="627"/>
      <c r="QGS236" s="627"/>
      <c r="QGT236" s="627"/>
      <c r="QGU236" s="627"/>
      <c r="QGV236" s="627"/>
      <c r="QGW236" s="627"/>
      <c r="QGX236" s="627"/>
      <c r="QGY236" s="627"/>
      <c r="QGZ236" s="627"/>
      <c r="QHA236" s="627"/>
      <c r="QHB236" s="627"/>
      <c r="QHC236" s="627"/>
      <c r="QHD236" s="627"/>
      <c r="QHE236" s="627"/>
      <c r="QHF236" s="627"/>
      <c r="QHG236" s="627"/>
      <c r="QHH236" s="627"/>
      <c r="QHI236" s="627"/>
      <c r="QHJ236" s="627"/>
      <c r="QHK236" s="627"/>
      <c r="QHL236" s="627"/>
      <c r="QHM236" s="627"/>
      <c r="QHN236" s="627"/>
      <c r="QHO236" s="627"/>
      <c r="QHP236" s="627"/>
      <c r="QHQ236" s="627"/>
      <c r="QHR236" s="627"/>
      <c r="QHS236" s="627"/>
      <c r="QHT236" s="627"/>
      <c r="QHU236" s="627"/>
      <c r="QHV236" s="627"/>
      <c r="QHW236" s="627"/>
      <c r="QHX236" s="627"/>
      <c r="QHY236" s="627"/>
      <c r="QHZ236" s="627"/>
      <c r="QIA236" s="627"/>
      <c r="QIB236" s="627"/>
      <c r="QIC236" s="627"/>
      <c r="QID236" s="627"/>
      <c r="QIE236" s="627"/>
      <c r="QIF236" s="627"/>
      <c r="QIG236" s="627"/>
      <c r="QIH236" s="627"/>
      <c r="QII236" s="627"/>
      <c r="QIJ236" s="627"/>
      <c r="QIK236" s="627"/>
      <c r="QIL236" s="627"/>
      <c r="QIM236" s="627"/>
      <c r="QIN236" s="627"/>
      <c r="QIO236" s="627"/>
      <c r="QIP236" s="627"/>
      <c r="QIQ236" s="627"/>
      <c r="QIR236" s="627"/>
      <c r="QIS236" s="627"/>
      <c r="QIT236" s="627"/>
      <c r="QIU236" s="627"/>
      <c r="QIV236" s="627"/>
      <c r="QIW236" s="627"/>
      <c r="QIX236" s="627"/>
      <c r="QIY236" s="627"/>
      <c r="QIZ236" s="627"/>
      <c r="QJA236" s="627"/>
      <c r="QJB236" s="627"/>
      <c r="QJC236" s="627"/>
      <c r="QJD236" s="627"/>
      <c r="QJE236" s="627"/>
      <c r="QJF236" s="627"/>
      <c r="QJG236" s="627"/>
      <c r="QJH236" s="627"/>
      <c r="QJI236" s="627"/>
      <c r="QJJ236" s="627"/>
      <c r="QJK236" s="627"/>
      <c r="QJL236" s="627"/>
      <c r="QJM236" s="627"/>
      <c r="QJN236" s="627"/>
      <c r="QJO236" s="627"/>
      <c r="QJP236" s="627"/>
      <c r="QJQ236" s="627"/>
      <c r="QJR236" s="627"/>
      <c r="QJS236" s="627"/>
      <c r="QJT236" s="627"/>
      <c r="QJU236" s="627"/>
      <c r="QJV236" s="627"/>
      <c r="QJW236" s="627"/>
      <c r="QJX236" s="627"/>
      <c r="QJY236" s="627"/>
      <c r="QJZ236" s="627"/>
      <c r="QKA236" s="627"/>
      <c r="QKB236" s="627"/>
      <c r="QKC236" s="627"/>
      <c r="QKD236" s="627"/>
      <c r="QKE236" s="627"/>
      <c r="QKF236" s="627"/>
      <c r="QKG236" s="627"/>
      <c r="QKH236" s="627"/>
      <c r="QKI236" s="627"/>
      <c r="QKJ236" s="627"/>
      <c r="QKK236" s="627"/>
      <c r="QKL236" s="627"/>
      <c r="QKM236" s="627"/>
      <c r="QKN236" s="627"/>
      <c r="QKO236" s="627"/>
      <c r="QKP236" s="627"/>
      <c r="QKQ236" s="627"/>
      <c r="QKR236" s="627"/>
      <c r="QKS236" s="627"/>
      <c r="QKT236" s="627"/>
      <c r="QKU236" s="627"/>
      <c r="QKV236" s="627"/>
      <c r="QKW236" s="627"/>
      <c r="QKX236" s="627"/>
      <c r="QKY236" s="627"/>
      <c r="QKZ236" s="627"/>
      <c r="QLA236" s="627"/>
      <c r="QLB236" s="627"/>
      <c r="QLC236" s="627"/>
      <c r="QLD236" s="627"/>
      <c r="QLE236" s="627"/>
      <c r="QLF236" s="627"/>
      <c r="QLG236" s="627"/>
      <c r="QLH236" s="627"/>
      <c r="QLI236" s="627"/>
      <c r="QLJ236" s="627"/>
      <c r="QLK236" s="627"/>
      <c r="QLL236" s="627"/>
      <c r="QLM236" s="627"/>
      <c r="QLN236" s="627"/>
      <c r="QLO236" s="627"/>
      <c r="QLP236" s="627"/>
      <c r="QLQ236" s="627"/>
      <c r="QLR236" s="627"/>
      <c r="QLS236" s="627"/>
      <c r="QLT236" s="627"/>
      <c r="QLU236" s="627"/>
      <c r="QLV236" s="627"/>
      <c r="QLW236" s="627"/>
      <c r="QLX236" s="627"/>
      <c r="QLY236" s="627"/>
      <c r="QLZ236" s="627"/>
      <c r="QMA236" s="627"/>
      <c r="QMB236" s="627"/>
      <c r="QMC236" s="627"/>
      <c r="QMD236" s="627"/>
      <c r="QME236" s="627"/>
      <c r="QMF236" s="627"/>
      <c r="QMG236" s="627"/>
      <c r="QMH236" s="627"/>
      <c r="QMI236" s="627"/>
      <c r="QMJ236" s="627"/>
      <c r="QMK236" s="627"/>
      <c r="QML236" s="627"/>
      <c r="QMM236" s="627"/>
      <c r="QMN236" s="627"/>
      <c r="QMO236" s="627"/>
      <c r="QMP236" s="627"/>
      <c r="QMQ236" s="627"/>
      <c r="QMR236" s="627"/>
      <c r="QMS236" s="627"/>
      <c r="QMT236" s="627"/>
      <c r="QMU236" s="627"/>
      <c r="QMV236" s="627"/>
      <c r="QMW236" s="627"/>
      <c r="QMX236" s="627"/>
      <c r="QMY236" s="627"/>
      <c r="QMZ236" s="627"/>
      <c r="QNA236" s="627"/>
      <c r="QNB236" s="627"/>
      <c r="QNC236" s="627"/>
      <c r="QND236" s="627"/>
      <c r="QNE236" s="627"/>
      <c r="QNF236" s="627"/>
      <c r="QNG236" s="627"/>
      <c r="QNH236" s="627"/>
      <c r="QNI236" s="627"/>
      <c r="QNJ236" s="627"/>
      <c r="QNK236" s="627"/>
      <c r="QNL236" s="627"/>
      <c r="QNM236" s="627"/>
      <c r="QNN236" s="627"/>
      <c r="QNO236" s="627"/>
      <c r="QNP236" s="627"/>
      <c r="QNQ236" s="627"/>
      <c r="QNR236" s="627"/>
      <c r="QNS236" s="627"/>
      <c r="QNT236" s="627"/>
      <c r="QNU236" s="627"/>
      <c r="QNV236" s="627"/>
      <c r="QNW236" s="627"/>
      <c r="QNX236" s="627"/>
      <c r="QNY236" s="627"/>
      <c r="QNZ236" s="627"/>
      <c r="QOA236" s="627"/>
      <c r="QOB236" s="627"/>
      <c r="QOC236" s="627"/>
      <c r="QOD236" s="627"/>
      <c r="QOE236" s="627"/>
      <c r="QOF236" s="627"/>
      <c r="QOG236" s="627"/>
      <c r="QOH236" s="627"/>
      <c r="QOI236" s="627"/>
      <c r="QOJ236" s="627"/>
      <c r="QOK236" s="627"/>
      <c r="QOL236" s="627"/>
      <c r="QOM236" s="627"/>
      <c r="QON236" s="627"/>
      <c r="QOO236" s="627"/>
      <c r="QOP236" s="627"/>
      <c r="QOQ236" s="627"/>
      <c r="QOR236" s="627"/>
      <c r="QOS236" s="627"/>
      <c r="QOT236" s="627"/>
      <c r="QOU236" s="627"/>
      <c r="QOV236" s="627"/>
      <c r="QOW236" s="627"/>
      <c r="QOX236" s="627"/>
      <c r="QOY236" s="627"/>
      <c r="QOZ236" s="627"/>
      <c r="QPA236" s="627"/>
      <c r="QPB236" s="627"/>
      <c r="QPC236" s="627"/>
      <c r="QPD236" s="627"/>
      <c r="QPE236" s="627"/>
      <c r="QPF236" s="627"/>
      <c r="QPG236" s="627"/>
      <c r="QPH236" s="627"/>
      <c r="QPI236" s="627"/>
      <c r="QPJ236" s="627"/>
      <c r="QPK236" s="627"/>
      <c r="QPL236" s="627"/>
      <c r="QPM236" s="627"/>
      <c r="QPN236" s="627"/>
      <c r="QPO236" s="627"/>
      <c r="QPP236" s="627"/>
      <c r="QPQ236" s="627"/>
      <c r="QPR236" s="627"/>
      <c r="QPS236" s="627"/>
      <c r="QPT236" s="627"/>
      <c r="QPU236" s="627"/>
      <c r="QPV236" s="627"/>
      <c r="QPW236" s="627"/>
      <c r="QPX236" s="627"/>
      <c r="QPY236" s="627"/>
      <c r="QPZ236" s="627"/>
      <c r="QQA236" s="627"/>
      <c r="QQB236" s="627"/>
      <c r="QQC236" s="627"/>
      <c r="QQD236" s="627"/>
      <c r="QQE236" s="627"/>
      <c r="QQF236" s="627"/>
      <c r="QQG236" s="627"/>
      <c r="QQH236" s="627"/>
      <c r="QQI236" s="627"/>
      <c r="QQJ236" s="627"/>
      <c r="QQK236" s="627"/>
      <c r="QQL236" s="627"/>
      <c r="QQM236" s="627"/>
      <c r="QQN236" s="627"/>
      <c r="QQO236" s="627"/>
      <c r="QQP236" s="627"/>
      <c r="QQQ236" s="627"/>
      <c r="QQR236" s="627"/>
      <c r="QQS236" s="627"/>
      <c r="QQT236" s="627"/>
      <c r="QQU236" s="627"/>
      <c r="QQV236" s="627"/>
      <c r="QQW236" s="627"/>
      <c r="QQX236" s="627"/>
      <c r="QQY236" s="627"/>
      <c r="QQZ236" s="627"/>
      <c r="QRA236" s="627"/>
      <c r="QRB236" s="627"/>
      <c r="QRC236" s="627"/>
      <c r="QRD236" s="627"/>
      <c r="QRE236" s="627"/>
      <c r="QRF236" s="627"/>
      <c r="QRG236" s="627"/>
      <c r="QRH236" s="627"/>
      <c r="QRI236" s="627"/>
      <c r="QRJ236" s="627"/>
      <c r="QRK236" s="627"/>
      <c r="QRL236" s="627"/>
      <c r="QRM236" s="627"/>
      <c r="QRN236" s="627"/>
      <c r="QRO236" s="627"/>
      <c r="QRP236" s="627"/>
      <c r="QRQ236" s="627"/>
      <c r="QRR236" s="627"/>
      <c r="QRS236" s="627"/>
      <c r="QRT236" s="627"/>
      <c r="QRU236" s="627"/>
      <c r="QRV236" s="627"/>
      <c r="QRW236" s="627"/>
      <c r="QRX236" s="627"/>
      <c r="QRY236" s="627"/>
      <c r="QRZ236" s="627"/>
      <c r="QSA236" s="627"/>
      <c r="QSB236" s="627"/>
      <c r="QSC236" s="627"/>
      <c r="QSD236" s="627"/>
      <c r="QSE236" s="627"/>
      <c r="QSF236" s="627"/>
      <c r="QSG236" s="627"/>
      <c r="QSH236" s="627"/>
      <c r="QSI236" s="627"/>
      <c r="QSJ236" s="627"/>
      <c r="QSK236" s="627"/>
      <c r="QSL236" s="627"/>
      <c r="QSM236" s="627"/>
      <c r="QSN236" s="627"/>
      <c r="QSO236" s="627"/>
      <c r="QSP236" s="627"/>
      <c r="QSQ236" s="627"/>
      <c r="QSR236" s="627"/>
      <c r="QSS236" s="627"/>
      <c r="QST236" s="627"/>
      <c r="QSU236" s="627"/>
      <c r="QSV236" s="627"/>
      <c r="QSW236" s="627"/>
      <c r="QSX236" s="627"/>
      <c r="QSY236" s="627"/>
      <c r="QSZ236" s="627"/>
      <c r="QTA236" s="627"/>
      <c r="QTB236" s="627"/>
      <c r="QTC236" s="627"/>
      <c r="QTD236" s="627"/>
      <c r="QTE236" s="627"/>
      <c r="QTF236" s="627"/>
      <c r="QTG236" s="627"/>
      <c r="QTH236" s="627"/>
      <c r="QTI236" s="627"/>
      <c r="QTJ236" s="627"/>
      <c r="QTK236" s="627"/>
      <c r="QTL236" s="627"/>
      <c r="QTM236" s="627"/>
      <c r="QTN236" s="627"/>
      <c r="QTO236" s="627"/>
      <c r="QTP236" s="627"/>
      <c r="QTQ236" s="627"/>
      <c r="QTR236" s="627"/>
      <c r="QTS236" s="627"/>
      <c r="QTT236" s="627"/>
      <c r="QTU236" s="627"/>
      <c r="QTV236" s="627"/>
      <c r="QTW236" s="627"/>
      <c r="QTX236" s="627"/>
      <c r="QTY236" s="627"/>
      <c r="QTZ236" s="627"/>
      <c r="QUA236" s="627"/>
      <c r="QUB236" s="627"/>
      <c r="QUC236" s="627"/>
      <c r="QUD236" s="627"/>
      <c r="QUE236" s="627"/>
      <c r="QUF236" s="627"/>
      <c r="QUG236" s="627"/>
      <c r="QUH236" s="627"/>
      <c r="QUI236" s="627"/>
      <c r="QUJ236" s="627"/>
      <c r="QUK236" s="627"/>
      <c r="QUL236" s="627"/>
      <c r="QUM236" s="627"/>
      <c r="QUN236" s="627"/>
      <c r="QUO236" s="627"/>
      <c r="QUP236" s="627"/>
      <c r="QUQ236" s="627"/>
      <c r="QUR236" s="627"/>
      <c r="QUS236" s="627"/>
      <c r="QUT236" s="627"/>
      <c r="QUU236" s="627"/>
      <c r="QUV236" s="627"/>
      <c r="QUW236" s="627"/>
      <c r="QUX236" s="627"/>
      <c r="QUY236" s="627"/>
      <c r="QUZ236" s="627"/>
      <c r="QVA236" s="627"/>
      <c r="QVB236" s="627"/>
      <c r="QVC236" s="627"/>
      <c r="QVD236" s="627"/>
      <c r="QVE236" s="627"/>
      <c r="QVF236" s="627"/>
      <c r="QVG236" s="627"/>
      <c r="QVH236" s="627"/>
      <c r="QVI236" s="627"/>
      <c r="QVJ236" s="627"/>
      <c r="QVK236" s="627"/>
      <c r="QVL236" s="627"/>
      <c r="QVM236" s="627"/>
      <c r="QVN236" s="627"/>
      <c r="QVO236" s="627"/>
      <c r="QVP236" s="627"/>
      <c r="QVQ236" s="627"/>
      <c r="QVR236" s="627"/>
      <c r="QVS236" s="627"/>
      <c r="QVT236" s="627"/>
      <c r="QVU236" s="627"/>
      <c r="QVV236" s="627"/>
      <c r="QVW236" s="627"/>
      <c r="QVX236" s="627"/>
      <c r="QVY236" s="627"/>
      <c r="QVZ236" s="627"/>
      <c r="QWA236" s="627"/>
      <c r="QWB236" s="627"/>
      <c r="QWC236" s="627"/>
      <c r="QWD236" s="627"/>
      <c r="QWE236" s="627"/>
      <c r="QWF236" s="627"/>
      <c r="QWG236" s="627"/>
      <c r="QWH236" s="627"/>
      <c r="QWI236" s="627"/>
      <c r="QWJ236" s="627"/>
      <c r="QWK236" s="627"/>
      <c r="QWL236" s="627"/>
      <c r="QWM236" s="627"/>
      <c r="QWN236" s="627"/>
      <c r="QWO236" s="627"/>
      <c r="QWP236" s="627"/>
      <c r="QWQ236" s="627"/>
      <c r="QWR236" s="627"/>
      <c r="QWS236" s="627"/>
      <c r="QWT236" s="627"/>
      <c r="QWU236" s="627"/>
      <c r="QWV236" s="627"/>
      <c r="QWW236" s="627"/>
      <c r="QWX236" s="627"/>
      <c r="QWY236" s="627"/>
      <c r="QWZ236" s="627"/>
      <c r="QXA236" s="627"/>
      <c r="QXB236" s="627"/>
      <c r="QXC236" s="627"/>
      <c r="QXD236" s="627"/>
      <c r="QXE236" s="627"/>
      <c r="QXF236" s="627"/>
      <c r="QXG236" s="627"/>
      <c r="QXH236" s="627"/>
      <c r="QXI236" s="627"/>
      <c r="QXJ236" s="627"/>
      <c r="QXK236" s="627"/>
      <c r="QXL236" s="627"/>
      <c r="QXM236" s="627"/>
      <c r="QXN236" s="627"/>
      <c r="QXO236" s="627"/>
      <c r="QXP236" s="627"/>
      <c r="QXQ236" s="627"/>
      <c r="QXR236" s="627"/>
      <c r="QXS236" s="627"/>
      <c r="QXT236" s="627"/>
      <c r="QXU236" s="627"/>
      <c r="QXV236" s="627"/>
      <c r="QXW236" s="627"/>
      <c r="QXX236" s="627"/>
      <c r="QXY236" s="627"/>
      <c r="QXZ236" s="627"/>
      <c r="QYA236" s="627"/>
      <c r="QYB236" s="627"/>
      <c r="QYC236" s="627"/>
      <c r="QYD236" s="627"/>
      <c r="QYE236" s="627"/>
      <c r="QYF236" s="627"/>
      <c r="QYG236" s="627"/>
      <c r="QYH236" s="627"/>
      <c r="QYI236" s="627"/>
      <c r="QYJ236" s="627"/>
      <c r="QYK236" s="627"/>
      <c r="QYL236" s="627"/>
      <c r="QYM236" s="627"/>
      <c r="QYN236" s="627"/>
      <c r="QYO236" s="627"/>
      <c r="QYP236" s="627"/>
      <c r="QYQ236" s="627"/>
      <c r="QYR236" s="627"/>
      <c r="QYS236" s="627"/>
      <c r="QYT236" s="627"/>
      <c r="QYU236" s="627"/>
      <c r="QYV236" s="627"/>
      <c r="QYW236" s="627"/>
      <c r="QYX236" s="627"/>
      <c r="QYY236" s="627"/>
      <c r="QYZ236" s="627"/>
      <c r="QZA236" s="627"/>
      <c r="QZB236" s="627"/>
      <c r="QZC236" s="627"/>
      <c r="QZD236" s="627"/>
      <c r="QZE236" s="627"/>
      <c r="QZF236" s="627"/>
      <c r="QZG236" s="627"/>
      <c r="QZH236" s="627"/>
      <c r="QZI236" s="627"/>
      <c r="QZJ236" s="627"/>
      <c r="QZK236" s="627"/>
      <c r="QZL236" s="627"/>
      <c r="QZM236" s="627"/>
      <c r="QZN236" s="627"/>
      <c r="QZO236" s="627"/>
      <c r="QZP236" s="627"/>
      <c r="QZQ236" s="627"/>
      <c r="QZR236" s="627"/>
      <c r="QZS236" s="627"/>
      <c r="QZT236" s="627"/>
      <c r="QZU236" s="627"/>
      <c r="QZV236" s="627"/>
      <c r="QZW236" s="627"/>
      <c r="QZX236" s="627"/>
      <c r="QZY236" s="627"/>
      <c r="QZZ236" s="627"/>
      <c r="RAA236" s="627"/>
      <c r="RAB236" s="627"/>
      <c r="RAC236" s="627"/>
      <c r="RAD236" s="627"/>
      <c r="RAE236" s="627"/>
      <c r="RAF236" s="627"/>
      <c r="RAG236" s="627"/>
      <c r="RAH236" s="627"/>
      <c r="RAI236" s="627"/>
      <c r="RAJ236" s="627"/>
      <c r="RAK236" s="627"/>
      <c r="RAL236" s="627"/>
      <c r="RAM236" s="627"/>
      <c r="RAN236" s="627"/>
      <c r="RAO236" s="627"/>
      <c r="RAP236" s="627"/>
      <c r="RAQ236" s="627"/>
      <c r="RAR236" s="627"/>
      <c r="RAS236" s="627"/>
      <c r="RAT236" s="627"/>
      <c r="RAU236" s="627"/>
      <c r="RAV236" s="627"/>
      <c r="RAW236" s="627"/>
      <c r="RAX236" s="627"/>
      <c r="RAY236" s="627"/>
      <c r="RAZ236" s="627"/>
      <c r="RBA236" s="627"/>
      <c r="RBB236" s="627"/>
      <c r="RBC236" s="627"/>
      <c r="RBD236" s="627"/>
      <c r="RBE236" s="627"/>
      <c r="RBF236" s="627"/>
      <c r="RBG236" s="627"/>
      <c r="RBH236" s="627"/>
      <c r="RBI236" s="627"/>
      <c r="RBJ236" s="627"/>
      <c r="RBK236" s="627"/>
      <c r="RBL236" s="627"/>
      <c r="RBM236" s="627"/>
      <c r="RBN236" s="627"/>
      <c r="RBO236" s="627"/>
      <c r="RBP236" s="627"/>
      <c r="RBQ236" s="627"/>
      <c r="RBR236" s="627"/>
      <c r="RBS236" s="627"/>
      <c r="RBT236" s="627"/>
      <c r="RBU236" s="627"/>
      <c r="RBV236" s="627"/>
      <c r="RBW236" s="627"/>
      <c r="RBX236" s="627"/>
      <c r="RBY236" s="627"/>
      <c r="RBZ236" s="627"/>
      <c r="RCA236" s="627"/>
      <c r="RCB236" s="627"/>
      <c r="RCC236" s="627"/>
      <c r="RCD236" s="627"/>
      <c r="RCE236" s="627"/>
      <c r="RCF236" s="627"/>
      <c r="RCG236" s="627"/>
      <c r="RCH236" s="627"/>
      <c r="RCI236" s="627"/>
      <c r="RCJ236" s="627"/>
      <c r="RCK236" s="627"/>
      <c r="RCL236" s="627"/>
      <c r="RCM236" s="627"/>
      <c r="RCN236" s="627"/>
      <c r="RCO236" s="627"/>
      <c r="RCP236" s="627"/>
      <c r="RCQ236" s="627"/>
      <c r="RCR236" s="627"/>
      <c r="RCS236" s="627"/>
      <c r="RCT236" s="627"/>
      <c r="RCU236" s="627"/>
      <c r="RCV236" s="627"/>
      <c r="RCW236" s="627"/>
      <c r="RCX236" s="627"/>
      <c r="RCY236" s="627"/>
      <c r="RCZ236" s="627"/>
      <c r="RDA236" s="627"/>
      <c r="RDB236" s="627"/>
      <c r="RDC236" s="627"/>
      <c r="RDD236" s="627"/>
      <c r="RDE236" s="627"/>
      <c r="RDF236" s="627"/>
      <c r="RDG236" s="627"/>
      <c r="RDH236" s="627"/>
      <c r="RDI236" s="627"/>
      <c r="RDJ236" s="627"/>
      <c r="RDK236" s="627"/>
      <c r="RDL236" s="627"/>
      <c r="RDM236" s="627"/>
      <c r="RDN236" s="627"/>
      <c r="RDO236" s="627"/>
      <c r="RDP236" s="627"/>
      <c r="RDQ236" s="627"/>
      <c r="RDR236" s="627"/>
      <c r="RDS236" s="627"/>
      <c r="RDT236" s="627"/>
      <c r="RDU236" s="627"/>
      <c r="RDV236" s="627"/>
      <c r="RDW236" s="627"/>
      <c r="RDX236" s="627"/>
      <c r="RDY236" s="627"/>
      <c r="RDZ236" s="627"/>
      <c r="REA236" s="627"/>
      <c r="REB236" s="627"/>
      <c r="REC236" s="627"/>
      <c r="RED236" s="627"/>
      <c r="REE236" s="627"/>
      <c r="REF236" s="627"/>
      <c r="REG236" s="627"/>
      <c r="REH236" s="627"/>
      <c r="REI236" s="627"/>
      <c r="REJ236" s="627"/>
      <c r="REK236" s="627"/>
      <c r="REL236" s="627"/>
      <c r="REM236" s="627"/>
      <c r="REN236" s="627"/>
      <c r="REO236" s="627"/>
      <c r="REP236" s="627"/>
      <c r="REQ236" s="627"/>
      <c r="RER236" s="627"/>
      <c r="RES236" s="627"/>
      <c r="RET236" s="627"/>
      <c r="REU236" s="627"/>
      <c r="REV236" s="627"/>
      <c r="REW236" s="627"/>
      <c r="REX236" s="627"/>
      <c r="REY236" s="627"/>
      <c r="REZ236" s="627"/>
      <c r="RFA236" s="627"/>
      <c r="RFB236" s="627"/>
      <c r="RFC236" s="627"/>
      <c r="RFD236" s="627"/>
      <c r="RFE236" s="627"/>
      <c r="RFF236" s="627"/>
      <c r="RFG236" s="627"/>
      <c r="RFH236" s="627"/>
      <c r="RFI236" s="627"/>
      <c r="RFJ236" s="627"/>
      <c r="RFK236" s="627"/>
      <c r="RFL236" s="627"/>
      <c r="RFM236" s="627"/>
      <c r="RFN236" s="627"/>
      <c r="RFO236" s="627"/>
      <c r="RFP236" s="627"/>
      <c r="RFQ236" s="627"/>
      <c r="RFR236" s="627"/>
      <c r="RFS236" s="627"/>
      <c r="RFT236" s="627"/>
      <c r="RFU236" s="627"/>
      <c r="RFV236" s="627"/>
      <c r="RFW236" s="627"/>
      <c r="RFX236" s="627"/>
      <c r="RFY236" s="627"/>
      <c r="RFZ236" s="627"/>
      <c r="RGA236" s="627"/>
      <c r="RGB236" s="627"/>
      <c r="RGC236" s="627"/>
      <c r="RGD236" s="627"/>
      <c r="RGE236" s="627"/>
      <c r="RGF236" s="627"/>
      <c r="RGG236" s="627"/>
      <c r="RGH236" s="627"/>
      <c r="RGI236" s="627"/>
      <c r="RGJ236" s="627"/>
      <c r="RGK236" s="627"/>
      <c r="RGL236" s="627"/>
      <c r="RGM236" s="627"/>
      <c r="RGN236" s="627"/>
      <c r="RGO236" s="627"/>
      <c r="RGP236" s="627"/>
      <c r="RGQ236" s="627"/>
      <c r="RGR236" s="627"/>
      <c r="RGS236" s="627"/>
      <c r="RGT236" s="627"/>
      <c r="RGU236" s="627"/>
      <c r="RGV236" s="627"/>
      <c r="RGW236" s="627"/>
      <c r="RGX236" s="627"/>
      <c r="RGY236" s="627"/>
      <c r="RGZ236" s="627"/>
      <c r="RHA236" s="627"/>
      <c r="RHB236" s="627"/>
      <c r="RHC236" s="627"/>
      <c r="RHD236" s="627"/>
      <c r="RHE236" s="627"/>
      <c r="RHF236" s="627"/>
      <c r="RHG236" s="627"/>
      <c r="RHH236" s="627"/>
      <c r="RHI236" s="627"/>
      <c r="RHJ236" s="627"/>
      <c r="RHK236" s="627"/>
      <c r="RHL236" s="627"/>
      <c r="RHM236" s="627"/>
      <c r="RHN236" s="627"/>
      <c r="RHO236" s="627"/>
      <c r="RHP236" s="627"/>
      <c r="RHQ236" s="627"/>
      <c r="RHR236" s="627"/>
      <c r="RHS236" s="627"/>
      <c r="RHT236" s="627"/>
      <c r="RHU236" s="627"/>
      <c r="RHV236" s="627"/>
      <c r="RHW236" s="627"/>
      <c r="RHX236" s="627"/>
      <c r="RHY236" s="627"/>
      <c r="RHZ236" s="627"/>
      <c r="RIA236" s="627"/>
      <c r="RIB236" s="627"/>
      <c r="RIC236" s="627"/>
      <c r="RID236" s="627"/>
      <c r="RIE236" s="627"/>
      <c r="RIF236" s="627"/>
      <c r="RIG236" s="627"/>
      <c r="RIH236" s="627"/>
      <c r="RII236" s="627"/>
      <c r="RIJ236" s="627"/>
      <c r="RIK236" s="627"/>
      <c r="RIL236" s="627"/>
      <c r="RIM236" s="627"/>
      <c r="RIN236" s="627"/>
      <c r="RIO236" s="627"/>
      <c r="RIP236" s="627"/>
      <c r="RIQ236" s="627"/>
      <c r="RIR236" s="627"/>
      <c r="RIS236" s="627"/>
      <c r="RIT236" s="627"/>
      <c r="RIU236" s="627"/>
      <c r="RIV236" s="627"/>
      <c r="RIW236" s="627"/>
      <c r="RIX236" s="627"/>
      <c r="RIY236" s="627"/>
      <c r="RIZ236" s="627"/>
      <c r="RJA236" s="627"/>
      <c r="RJB236" s="627"/>
      <c r="RJC236" s="627"/>
      <c r="RJD236" s="627"/>
      <c r="RJE236" s="627"/>
      <c r="RJF236" s="627"/>
      <c r="RJG236" s="627"/>
      <c r="RJH236" s="627"/>
      <c r="RJI236" s="627"/>
      <c r="RJJ236" s="627"/>
      <c r="RJK236" s="627"/>
      <c r="RJL236" s="627"/>
      <c r="RJM236" s="627"/>
      <c r="RJN236" s="627"/>
      <c r="RJO236" s="627"/>
      <c r="RJP236" s="627"/>
      <c r="RJQ236" s="627"/>
      <c r="RJR236" s="627"/>
      <c r="RJS236" s="627"/>
      <c r="RJT236" s="627"/>
      <c r="RJU236" s="627"/>
      <c r="RJV236" s="627"/>
      <c r="RJW236" s="627"/>
      <c r="RJX236" s="627"/>
      <c r="RJY236" s="627"/>
      <c r="RJZ236" s="627"/>
      <c r="RKA236" s="627"/>
      <c r="RKB236" s="627"/>
      <c r="RKC236" s="627"/>
      <c r="RKD236" s="627"/>
      <c r="RKE236" s="627"/>
      <c r="RKF236" s="627"/>
      <c r="RKG236" s="627"/>
      <c r="RKH236" s="627"/>
      <c r="RKI236" s="627"/>
      <c r="RKJ236" s="627"/>
      <c r="RKK236" s="627"/>
      <c r="RKL236" s="627"/>
      <c r="RKM236" s="627"/>
      <c r="RKN236" s="627"/>
      <c r="RKO236" s="627"/>
      <c r="RKP236" s="627"/>
      <c r="RKQ236" s="627"/>
      <c r="RKR236" s="627"/>
      <c r="RKS236" s="627"/>
      <c r="RKT236" s="627"/>
      <c r="RKU236" s="627"/>
      <c r="RKV236" s="627"/>
      <c r="RKW236" s="627"/>
      <c r="RKX236" s="627"/>
      <c r="RKY236" s="627"/>
      <c r="RKZ236" s="627"/>
      <c r="RLA236" s="627"/>
      <c r="RLB236" s="627"/>
      <c r="RLC236" s="627"/>
      <c r="RLD236" s="627"/>
      <c r="RLE236" s="627"/>
      <c r="RLF236" s="627"/>
      <c r="RLG236" s="627"/>
      <c r="RLH236" s="627"/>
      <c r="RLI236" s="627"/>
      <c r="RLJ236" s="627"/>
      <c r="RLK236" s="627"/>
      <c r="RLL236" s="627"/>
      <c r="RLM236" s="627"/>
      <c r="RLN236" s="627"/>
      <c r="RLO236" s="627"/>
      <c r="RLP236" s="627"/>
      <c r="RLQ236" s="627"/>
      <c r="RLR236" s="627"/>
      <c r="RLS236" s="627"/>
      <c r="RLT236" s="627"/>
      <c r="RLU236" s="627"/>
      <c r="RLV236" s="627"/>
      <c r="RLW236" s="627"/>
      <c r="RLX236" s="627"/>
      <c r="RLY236" s="627"/>
      <c r="RLZ236" s="627"/>
      <c r="RMA236" s="627"/>
      <c r="RMB236" s="627"/>
      <c r="RMC236" s="627"/>
      <c r="RMD236" s="627"/>
      <c r="RME236" s="627"/>
      <c r="RMF236" s="627"/>
      <c r="RMG236" s="627"/>
      <c r="RMH236" s="627"/>
      <c r="RMI236" s="627"/>
      <c r="RMJ236" s="627"/>
      <c r="RMK236" s="627"/>
      <c r="RML236" s="627"/>
      <c r="RMM236" s="627"/>
      <c r="RMN236" s="627"/>
      <c r="RMO236" s="627"/>
      <c r="RMP236" s="627"/>
      <c r="RMQ236" s="627"/>
      <c r="RMR236" s="627"/>
      <c r="RMS236" s="627"/>
      <c r="RMT236" s="627"/>
      <c r="RMU236" s="627"/>
      <c r="RMV236" s="627"/>
      <c r="RMW236" s="627"/>
      <c r="RMX236" s="627"/>
      <c r="RMY236" s="627"/>
      <c r="RMZ236" s="627"/>
      <c r="RNA236" s="627"/>
      <c r="RNB236" s="627"/>
      <c r="RNC236" s="627"/>
      <c r="RND236" s="627"/>
      <c r="RNE236" s="627"/>
      <c r="RNF236" s="627"/>
      <c r="RNG236" s="627"/>
      <c r="RNH236" s="627"/>
      <c r="RNI236" s="627"/>
      <c r="RNJ236" s="627"/>
      <c r="RNK236" s="627"/>
      <c r="RNL236" s="627"/>
      <c r="RNM236" s="627"/>
      <c r="RNN236" s="627"/>
      <c r="RNO236" s="627"/>
      <c r="RNP236" s="627"/>
      <c r="RNQ236" s="627"/>
      <c r="RNR236" s="627"/>
      <c r="RNS236" s="627"/>
      <c r="RNT236" s="627"/>
      <c r="RNU236" s="627"/>
      <c r="RNV236" s="627"/>
      <c r="RNW236" s="627"/>
      <c r="RNX236" s="627"/>
      <c r="RNY236" s="627"/>
      <c r="RNZ236" s="627"/>
      <c r="ROA236" s="627"/>
      <c r="ROB236" s="627"/>
      <c r="ROC236" s="627"/>
      <c r="ROD236" s="627"/>
      <c r="ROE236" s="627"/>
      <c r="ROF236" s="627"/>
      <c r="ROG236" s="627"/>
      <c r="ROH236" s="627"/>
      <c r="ROI236" s="627"/>
      <c r="ROJ236" s="627"/>
      <c r="ROK236" s="627"/>
      <c r="ROL236" s="627"/>
      <c r="ROM236" s="627"/>
      <c r="RON236" s="627"/>
      <c r="ROO236" s="627"/>
      <c r="ROP236" s="627"/>
      <c r="ROQ236" s="627"/>
      <c r="ROR236" s="627"/>
      <c r="ROS236" s="627"/>
      <c r="ROT236" s="627"/>
      <c r="ROU236" s="627"/>
      <c r="ROV236" s="627"/>
      <c r="ROW236" s="627"/>
      <c r="ROX236" s="627"/>
      <c r="ROY236" s="627"/>
      <c r="ROZ236" s="627"/>
      <c r="RPA236" s="627"/>
      <c r="RPB236" s="627"/>
      <c r="RPC236" s="627"/>
      <c r="RPD236" s="627"/>
      <c r="RPE236" s="627"/>
      <c r="RPF236" s="627"/>
      <c r="RPG236" s="627"/>
      <c r="RPH236" s="627"/>
      <c r="RPI236" s="627"/>
      <c r="RPJ236" s="627"/>
      <c r="RPK236" s="627"/>
      <c r="RPL236" s="627"/>
      <c r="RPM236" s="627"/>
      <c r="RPN236" s="627"/>
      <c r="RPO236" s="627"/>
      <c r="RPP236" s="627"/>
      <c r="RPQ236" s="627"/>
      <c r="RPR236" s="627"/>
      <c r="RPS236" s="627"/>
      <c r="RPT236" s="627"/>
      <c r="RPU236" s="627"/>
      <c r="RPV236" s="627"/>
      <c r="RPW236" s="627"/>
      <c r="RPX236" s="627"/>
      <c r="RPY236" s="627"/>
      <c r="RPZ236" s="627"/>
      <c r="RQA236" s="627"/>
      <c r="RQB236" s="627"/>
      <c r="RQC236" s="627"/>
      <c r="RQD236" s="627"/>
      <c r="RQE236" s="627"/>
      <c r="RQF236" s="627"/>
      <c r="RQG236" s="627"/>
      <c r="RQH236" s="627"/>
      <c r="RQI236" s="627"/>
      <c r="RQJ236" s="627"/>
      <c r="RQK236" s="627"/>
      <c r="RQL236" s="627"/>
      <c r="RQM236" s="627"/>
      <c r="RQN236" s="627"/>
      <c r="RQO236" s="627"/>
      <c r="RQP236" s="627"/>
      <c r="RQQ236" s="627"/>
      <c r="RQR236" s="627"/>
      <c r="RQS236" s="627"/>
      <c r="RQT236" s="627"/>
      <c r="RQU236" s="627"/>
      <c r="RQV236" s="627"/>
      <c r="RQW236" s="627"/>
      <c r="RQX236" s="627"/>
      <c r="RQY236" s="627"/>
      <c r="RQZ236" s="627"/>
      <c r="RRA236" s="627"/>
      <c r="RRB236" s="627"/>
      <c r="RRC236" s="627"/>
      <c r="RRD236" s="627"/>
      <c r="RRE236" s="627"/>
      <c r="RRF236" s="627"/>
      <c r="RRG236" s="627"/>
      <c r="RRH236" s="627"/>
      <c r="RRI236" s="627"/>
      <c r="RRJ236" s="627"/>
      <c r="RRK236" s="627"/>
      <c r="RRL236" s="627"/>
      <c r="RRM236" s="627"/>
      <c r="RRN236" s="627"/>
      <c r="RRO236" s="627"/>
      <c r="RRP236" s="627"/>
      <c r="RRQ236" s="627"/>
      <c r="RRR236" s="627"/>
      <c r="RRS236" s="627"/>
      <c r="RRT236" s="627"/>
      <c r="RRU236" s="627"/>
      <c r="RRV236" s="627"/>
      <c r="RRW236" s="627"/>
      <c r="RRX236" s="627"/>
      <c r="RRY236" s="627"/>
      <c r="RRZ236" s="627"/>
      <c r="RSA236" s="627"/>
      <c r="RSB236" s="627"/>
      <c r="RSC236" s="627"/>
      <c r="RSD236" s="627"/>
      <c r="RSE236" s="627"/>
      <c r="RSF236" s="627"/>
      <c r="RSG236" s="627"/>
      <c r="RSH236" s="627"/>
      <c r="RSI236" s="627"/>
      <c r="RSJ236" s="627"/>
      <c r="RSK236" s="627"/>
      <c r="RSL236" s="627"/>
      <c r="RSM236" s="627"/>
      <c r="RSN236" s="627"/>
      <c r="RSO236" s="627"/>
      <c r="RSP236" s="627"/>
      <c r="RSQ236" s="627"/>
      <c r="RSR236" s="627"/>
      <c r="RSS236" s="627"/>
      <c r="RST236" s="627"/>
      <c r="RSU236" s="627"/>
      <c r="RSV236" s="627"/>
      <c r="RSW236" s="627"/>
      <c r="RSX236" s="627"/>
      <c r="RSY236" s="627"/>
      <c r="RSZ236" s="627"/>
      <c r="RTA236" s="627"/>
      <c r="RTB236" s="627"/>
      <c r="RTC236" s="627"/>
      <c r="RTD236" s="627"/>
      <c r="RTE236" s="627"/>
      <c r="RTF236" s="627"/>
      <c r="RTG236" s="627"/>
      <c r="RTH236" s="627"/>
      <c r="RTI236" s="627"/>
      <c r="RTJ236" s="627"/>
      <c r="RTK236" s="627"/>
      <c r="RTL236" s="627"/>
      <c r="RTM236" s="627"/>
      <c r="RTN236" s="627"/>
      <c r="RTO236" s="627"/>
      <c r="RTP236" s="627"/>
      <c r="RTQ236" s="627"/>
      <c r="RTR236" s="627"/>
      <c r="RTS236" s="627"/>
      <c r="RTT236" s="627"/>
      <c r="RTU236" s="627"/>
      <c r="RTV236" s="627"/>
      <c r="RTW236" s="627"/>
      <c r="RTX236" s="627"/>
      <c r="RTY236" s="627"/>
      <c r="RTZ236" s="627"/>
      <c r="RUA236" s="627"/>
      <c r="RUB236" s="627"/>
      <c r="RUC236" s="627"/>
      <c r="RUD236" s="627"/>
      <c r="RUE236" s="627"/>
      <c r="RUF236" s="627"/>
      <c r="RUG236" s="627"/>
      <c r="RUH236" s="627"/>
      <c r="RUI236" s="627"/>
      <c r="RUJ236" s="627"/>
      <c r="RUK236" s="627"/>
      <c r="RUL236" s="627"/>
      <c r="RUM236" s="627"/>
      <c r="RUN236" s="627"/>
      <c r="RUO236" s="627"/>
      <c r="RUP236" s="627"/>
      <c r="RUQ236" s="627"/>
      <c r="RUR236" s="627"/>
      <c r="RUS236" s="627"/>
      <c r="RUT236" s="627"/>
      <c r="RUU236" s="627"/>
      <c r="RUV236" s="627"/>
      <c r="RUW236" s="627"/>
      <c r="RUX236" s="627"/>
      <c r="RUY236" s="627"/>
      <c r="RUZ236" s="627"/>
      <c r="RVA236" s="627"/>
      <c r="RVB236" s="627"/>
      <c r="RVC236" s="627"/>
      <c r="RVD236" s="627"/>
      <c r="RVE236" s="627"/>
      <c r="RVF236" s="627"/>
      <c r="RVG236" s="627"/>
      <c r="RVH236" s="627"/>
      <c r="RVI236" s="627"/>
      <c r="RVJ236" s="627"/>
      <c r="RVK236" s="627"/>
      <c r="RVL236" s="627"/>
      <c r="RVM236" s="627"/>
      <c r="RVN236" s="627"/>
      <c r="RVO236" s="627"/>
      <c r="RVP236" s="627"/>
      <c r="RVQ236" s="627"/>
      <c r="RVR236" s="627"/>
      <c r="RVS236" s="627"/>
      <c r="RVT236" s="627"/>
      <c r="RVU236" s="627"/>
      <c r="RVV236" s="627"/>
      <c r="RVW236" s="627"/>
      <c r="RVX236" s="627"/>
      <c r="RVY236" s="627"/>
      <c r="RVZ236" s="627"/>
      <c r="RWA236" s="627"/>
      <c r="RWB236" s="627"/>
      <c r="RWC236" s="627"/>
      <c r="RWD236" s="627"/>
      <c r="RWE236" s="627"/>
      <c r="RWF236" s="627"/>
      <c r="RWG236" s="627"/>
      <c r="RWH236" s="627"/>
      <c r="RWI236" s="627"/>
      <c r="RWJ236" s="627"/>
      <c r="RWK236" s="627"/>
      <c r="RWL236" s="627"/>
      <c r="RWM236" s="627"/>
      <c r="RWN236" s="627"/>
      <c r="RWO236" s="627"/>
      <c r="RWP236" s="627"/>
      <c r="RWQ236" s="627"/>
      <c r="RWR236" s="627"/>
      <c r="RWS236" s="627"/>
      <c r="RWT236" s="627"/>
      <c r="RWU236" s="627"/>
      <c r="RWV236" s="627"/>
      <c r="RWW236" s="627"/>
      <c r="RWX236" s="627"/>
      <c r="RWY236" s="627"/>
      <c r="RWZ236" s="627"/>
      <c r="RXA236" s="627"/>
      <c r="RXB236" s="627"/>
      <c r="RXC236" s="627"/>
      <c r="RXD236" s="627"/>
      <c r="RXE236" s="627"/>
      <c r="RXF236" s="627"/>
      <c r="RXG236" s="627"/>
      <c r="RXH236" s="627"/>
      <c r="RXI236" s="627"/>
      <c r="RXJ236" s="627"/>
      <c r="RXK236" s="627"/>
      <c r="RXL236" s="627"/>
      <c r="RXM236" s="627"/>
      <c r="RXN236" s="627"/>
      <c r="RXO236" s="627"/>
      <c r="RXP236" s="627"/>
      <c r="RXQ236" s="627"/>
      <c r="RXR236" s="627"/>
      <c r="RXS236" s="627"/>
      <c r="RXT236" s="627"/>
      <c r="RXU236" s="627"/>
      <c r="RXV236" s="627"/>
      <c r="RXW236" s="627"/>
      <c r="RXX236" s="627"/>
      <c r="RXY236" s="627"/>
      <c r="RXZ236" s="627"/>
      <c r="RYA236" s="627"/>
      <c r="RYB236" s="627"/>
      <c r="RYC236" s="627"/>
      <c r="RYD236" s="627"/>
      <c r="RYE236" s="627"/>
      <c r="RYF236" s="627"/>
      <c r="RYG236" s="627"/>
      <c r="RYH236" s="627"/>
      <c r="RYI236" s="627"/>
      <c r="RYJ236" s="627"/>
      <c r="RYK236" s="627"/>
      <c r="RYL236" s="627"/>
      <c r="RYM236" s="627"/>
      <c r="RYN236" s="627"/>
      <c r="RYO236" s="627"/>
      <c r="RYP236" s="627"/>
      <c r="RYQ236" s="627"/>
      <c r="RYR236" s="627"/>
      <c r="RYS236" s="627"/>
      <c r="RYT236" s="627"/>
      <c r="RYU236" s="627"/>
      <c r="RYV236" s="627"/>
      <c r="RYW236" s="627"/>
      <c r="RYX236" s="627"/>
      <c r="RYY236" s="627"/>
      <c r="RYZ236" s="627"/>
      <c r="RZA236" s="627"/>
      <c r="RZB236" s="627"/>
      <c r="RZC236" s="627"/>
      <c r="RZD236" s="627"/>
      <c r="RZE236" s="627"/>
      <c r="RZF236" s="627"/>
      <c r="RZG236" s="627"/>
      <c r="RZH236" s="627"/>
      <c r="RZI236" s="627"/>
      <c r="RZJ236" s="627"/>
      <c r="RZK236" s="627"/>
      <c r="RZL236" s="627"/>
      <c r="RZM236" s="627"/>
      <c r="RZN236" s="627"/>
      <c r="RZO236" s="627"/>
      <c r="RZP236" s="627"/>
      <c r="RZQ236" s="627"/>
      <c r="RZR236" s="627"/>
      <c r="RZS236" s="627"/>
      <c r="RZT236" s="627"/>
      <c r="RZU236" s="627"/>
      <c r="RZV236" s="627"/>
      <c r="RZW236" s="627"/>
      <c r="RZX236" s="627"/>
      <c r="RZY236" s="627"/>
      <c r="RZZ236" s="627"/>
      <c r="SAA236" s="627"/>
      <c r="SAB236" s="627"/>
      <c r="SAC236" s="627"/>
      <c r="SAD236" s="627"/>
      <c r="SAE236" s="627"/>
      <c r="SAF236" s="627"/>
      <c r="SAG236" s="627"/>
      <c r="SAH236" s="627"/>
      <c r="SAI236" s="627"/>
      <c r="SAJ236" s="627"/>
      <c r="SAK236" s="627"/>
      <c r="SAL236" s="627"/>
      <c r="SAM236" s="627"/>
      <c r="SAN236" s="627"/>
      <c r="SAO236" s="627"/>
      <c r="SAP236" s="627"/>
      <c r="SAQ236" s="627"/>
      <c r="SAR236" s="627"/>
      <c r="SAS236" s="627"/>
      <c r="SAT236" s="627"/>
      <c r="SAU236" s="627"/>
      <c r="SAV236" s="627"/>
      <c r="SAW236" s="627"/>
      <c r="SAX236" s="627"/>
      <c r="SAY236" s="627"/>
      <c r="SAZ236" s="627"/>
      <c r="SBA236" s="627"/>
      <c r="SBB236" s="627"/>
      <c r="SBC236" s="627"/>
      <c r="SBD236" s="627"/>
      <c r="SBE236" s="627"/>
      <c r="SBF236" s="627"/>
      <c r="SBG236" s="627"/>
      <c r="SBH236" s="627"/>
      <c r="SBI236" s="627"/>
      <c r="SBJ236" s="627"/>
      <c r="SBK236" s="627"/>
      <c r="SBL236" s="627"/>
      <c r="SBM236" s="627"/>
      <c r="SBN236" s="627"/>
      <c r="SBO236" s="627"/>
      <c r="SBP236" s="627"/>
      <c r="SBQ236" s="627"/>
      <c r="SBR236" s="627"/>
      <c r="SBS236" s="627"/>
      <c r="SBT236" s="627"/>
      <c r="SBU236" s="627"/>
      <c r="SBV236" s="627"/>
      <c r="SBW236" s="627"/>
      <c r="SBX236" s="627"/>
      <c r="SBY236" s="627"/>
      <c r="SBZ236" s="627"/>
      <c r="SCA236" s="627"/>
      <c r="SCB236" s="627"/>
      <c r="SCC236" s="627"/>
      <c r="SCD236" s="627"/>
      <c r="SCE236" s="627"/>
      <c r="SCF236" s="627"/>
      <c r="SCG236" s="627"/>
      <c r="SCH236" s="627"/>
      <c r="SCI236" s="627"/>
      <c r="SCJ236" s="627"/>
      <c r="SCK236" s="627"/>
      <c r="SCL236" s="627"/>
      <c r="SCM236" s="627"/>
      <c r="SCN236" s="627"/>
      <c r="SCO236" s="627"/>
      <c r="SCP236" s="627"/>
      <c r="SCQ236" s="627"/>
      <c r="SCR236" s="627"/>
      <c r="SCS236" s="627"/>
      <c r="SCT236" s="627"/>
      <c r="SCU236" s="627"/>
      <c r="SCV236" s="627"/>
      <c r="SCW236" s="627"/>
      <c r="SCX236" s="627"/>
      <c r="SCY236" s="627"/>
      <c r="SCZ236" s="627"/>
      <c r="SDA236" s="627"/>
      <c r="SDB236" s="627"/>
      <c r="SDC236" s="627"/>
      <c r="SDD236" s="627"/>
      <c r="SDE236" s="627"/>
      <c r="SDF236" s="627"/>
      <c r="SDG236" s="627"/>
      <c r="SDH236" s="627"/>
      <c r="SDI236" s="627"/>
      <c r="SDJ236" s="627"/>
      <c r="SDK236" s="627"/>
      <c r="SDL236" s="627"/>
      <c r="SDM236" s="627"/>
      <c r="SDN236" s="627"/>
      <c r="SDO236" s="627"/>
      <c r="SDP236" s="627"/>
      <c r="SDQ236" s="627"/>
      <c r="SDR236" s="627"/>
      <c r="SDS236" s="627"/>
      <c r="SDT236" s="627"/>
      <c r="SDU236" s="627"/>
      <c r="SDV236" s="627"/>
      <c r="SDW236" s="627"/>
      <c r="SDX236" s="627"/>
      <c r="SDY236" s="627"/>
      <c r="SDZ236" s="627"/>
      <c r="SEA236" s="627"/>
      <c r="SEB236" s="627"/>
      <c r="SEC236" s="627"/>
      <c r="SED236" s="627"/>
      <c r="SEE236" s="627"/>
      <c r="SEF236" s="627"/>
      <c r="SEG236" s="627"/>
      <c r="SEH236" s="627"/>
      <c r="SEI236" s="627"/>
      <c r="SEJ236" s="627"/>
      <c r="SEK236" s="627"/>
      <c r="SEL236" s="627"/>
      <c r="SEM236" s="627"/>
      <c r="SEN236" s="627"/>
      <c r="SEO236" s="627"/>
      <c r="SEP236" s="627"/>
      <c r="SEQ236" s="627"/>
      <c r="SER236" s="627"/>
      <c r="SES236" s="627"/>
      <c r="SET236" s="627"/>
      <c r="SEU236" s="627"/>
      <c r="SEV236" s="627"/>
      <c r="SEW236" s="627"/>
      <c r="SEX236" s="627"/>
      <c r="SEY236" s="627"/>
      <c r="SEZ236" s="627"/>
      <c r="SFA236" s="627"/>
      <c r="SFB236" s="627"/>
      <c r="SFC236" s="627"/>
      <c r="SFD236" s="627"/>
      <c r="SFE236" s="627"/>
      <c r="SFF236" s="627"/>
      <c r="SFG236" s="627"/>
      <c r="SFH236" s="627"/>
      <c r="SFI236" s="627"/>
      <c r="SFJ236" s="627"/>
      <c r="SFK236" s="627"/>
      <c r="SFL236" s="627"/>
      <c r="SFM236" s="627"/>
      <c r="SFN236" s="627"/>
      <c r="SFO236" s="627"/>
      <c r="SFP236" s="627"/>
      <c r="SFQ236" s="627"/>
      <c r="SFR236" s="627"/>
      <c r="SFS236" s="627"/>
      <c r="SFT236" s="627"/>
      <c r="SFU236" s="627"/>
      <c r="SFV236" s="627"/>
      <c r="SFW236" s="627"/>
      <c r="SFX236" s="627"/>
      <c r="SFY236" s="627"/>
      <c r="SFZ236" s="627"/>
      <c r="SGA236" s="627"/>
      <c r="SGB236" s="627"/>
      <c r="SGC236" s="627"/>
      <c r="SGD236" s="627"/>
      <c r="SGE236" s="627"/>
      <c r="SGF236" s="627"/>
      <c r="SGG236" s="627"/>
      <c r="SGH236" s="627"/>
      <c r="SGI236" s="627"/>
      <c r="SGJ236" s="627"/>
      <c r="SGK236" s="627"/>
      <c r="SGL236" s="627"/>
      <c r="SGM236" s="627"/>
      <c r="SGN236" s="627"/>
      <c r="SGO236" s="627"/>
      <c r="SGP236" s="627"/>
      <c r="SGQ236" s="627"/>
      <c r="SGR236" s="627"/>
      <c r="SGS236" s="627"/>
      <c r="SGT236" s="627"/>
      <c r="SGU236" s="627"/>
      <c r="SGV236" s="627"/>
      <c r="SGW236" s="627"/>
      <c r="SGX236" s="627"/>
      <c r="SGY236" s="627"/>
      <c r="SGZ236" s="627"/>
      <c r="SHA236" s="627"/>
      <c r="SHB236" s="627"/>
      <c r="SHC236" s="627"/>
      <c r="SHD236" s="627"/>
      <c r="SHE236" s="627"/>
      <c r="SHF236" s="627"/>
      <c r="SHG236" s="627"/>
      <c r="SHH236" s="627"/>
      <c r="SHI236" s="627"/>
      <c r="SHJ236" s="627"/>
      <c r="SHK236" s="627"/>
      <c r="SHL236" s="627"/>
      <c r="SHM236" s="627"/>
      <c r="SHN236" s="627"/>
      <c r="SHO236" s="627"/>
      <c r="SHP236" s="627"/>
      <c r="SHQ236" s="627"/>
      <c r="SHR236" s="627"/>
      <c r="SHS236" s="627"/>
      <c r="SHT236" s="627"/>
      <c r="SHU236" s="627"/>
      <c r="SHV236" s="627"/>
      <c r="SHW236" s="627"/>
      <c r="SHX236" s="627"/>
      <c r="SHY236" s="627"/>
      <c r="SHZ236" s="627"/>
      <c r="SIA236" s="627"/>
      <c r="SIB236" s="627"/>
      <c r="SIC236" s="627"/>
      <c r="SID236" s="627"/>
      <c r="SIE236" s="627"/>
      <c r="SIF236" s="627"/>
      <c r="SIG236" s="627"/>
      <c r="SIH236" s="627"/>
      <c r="SII236" s="627"/>
      <c r="SIJ236" s="627"/>
      <c r="SIK236" s="627"/>
      <c r="SIL236" s="627"/>
      <c r="SIM236" s="627"/>
      <c r="SIN236" s="627"/>
      <c r="SIO236" s="627"/>
      <c r="SIP236" s="627"/>
      <c r="SIQ236" s="627"/>
      <c r="SIR236" s="627"/>
      <c r="SIS236" s="627"/>
      <c r="SIT236" s="627"/>
      <c r="SIU236" s="627"/>
      <c r="SIV236" s="627"/>
      <c r="SIW236" s="627"/>
      <c r="SIX236" s="627"/>
      <c r="SIY236" s="627"/>
      <c r="SIZ236" s="627"/>
      <c r="SJA236" s="627"/>
      <c r="SJB236" s="627"/>
      <c r="SJC236" s="627"/>
      <c r="SJD236" s="627"/>
      <c r="SJE236" s="627"/>
      <c r="SJF236" s="627"/>
      <c r="SJG236" s="627"/>
      <c r="SJH236" s="627"/>
      <c r="SJI236" s="627"/>
      <c r="SJJ236" s="627"/>
      <c r="SJK236" s="627"/>
      <c r="SJL236" s="627"/>
      <c r="SJM236" s="627"/>
      <c r="SJN236" s="627"/>
      <c r="SJO236" s="627"/>
      <c r="SJP236" s="627"/>
      <c r="SJQ236" s="627"/>
      <c r="SJR236" s="627"/>
      <c r="SJS236" s="627"/>
      <c r="SJT236" s="627"/>
      <c r="SJU236" s="627"/>
      <c r="SJV236" s="627"/>
      <c r="SJW236" s="627"/>
      <c r="SJX236" s="627"/>
      <c r="SJY236" s="627"/>
      <c r="SJZ236" s="627"/>
      <c r="SKA236" s="627"/>
      <c r="SKB236" s="627"/>
      <c r="SKC236" s="627"/>
      <c r="SKD236" s="627"/>
      <c r="SKE236" s="627"/>
      <c r="SKF236" s="627"/>
      <c r="SKG236" s="627"/>
      <c r="SKH236" s="627"/>
      <c r="SKI236" s="627"/>
      <c r="SKJ236" s="627"/>
      <c r="SKK236" s="627"/>
      <c r="SKL236" s="627"/>
      <c r="SKM236" s="627"/>
      <c r="SKN236" s="627"/>
      <c r="SKO236" s="627"/>
      <c r="SKP236" s="627"/>
      <c r="SKQ236" s="627"/>
      <c r="SKR236" s="627"/>
      <c r="SKS236" s="627"/>
      <c r="SKT236" s="627"/>
      <c r="SKU236" s="627"/>
      <c r="SKV236" s="627"/>
      <c r="SKW236" s="627"/>
      <c r="SKX236" s="627"/>
      <c r="SKY236" s="627"/>
      <c r="SKZ236" s="627"/>
      <c r="SLA236" s="627"/>
      <c r="SLB236" s="627"/>
      <c r="SLC236" s="627"/>
      <c r="SLD236" s="627"/>
      <c r="SLE236" s="627"/>
      <c r="SLF236" s="627"/>
      <c r="SLG236" s="627"/>
      <c r="SLH236" s="627"/>
      <c r="SLI236" s="627"/>
      <c r="SLJ236" s="627"/>
      <c r="SLK236" s="627"/>
      <c r="SLL236" s="627"/>
      <c r="SLM236" s="627"/>
      <c r="SLN236" s="627"/>
      <c r="SLO236" s="627"/>
      <c r="SLP236" s="627"/>
      <c r="SLQ236" s="627"/>
      <c r="SLR236" s="627"/>
      <c r="SLS236" s="627"/>
      <c r="SLT236" s="627"/>
      <c r="SLU236" s="627"/>
      <c r="SLV236" s="627"/>
      <c r="SLW236" s="627"/>
      <c r="SLX236" s="627"/>
      <c r="SLY236" s="627"/>
      <c r="SLZ236" s="627"/>
      <c r="SMA236" s="627"/>
      <c r="SMB236" s="627"/>
      <c r="SMC236" s="627"/>
      <c r="SMD236" s="627"/>
      <c r="SME236" s="627"/>
      <c r="SMF236" s="627"/>
      <c r="SMG236" s="627"/>
      <c r="SMH236" s="627"/>
      <c r="SMI236" s="627"/>
      <c r="SMJ236" s="627"/>
      <c r="SMK236" s="627"/>
      <c r="SML236" s="627"/>
      <c r="SMM236" s="627"/>
      <c r="SMN236" s="627"/>
      <c r="SMO236" s="627"/>
      <c r="SMP236" s="627"/>
      <c r="SMQ236" s="627"/>
      <c r="SMR236" s="627"/>
      <c r="SMS236" s="627"/>
      <c r="SMT236" s="627"/>
      <c r="SMU236" s="627"/>
      <c r="SMV236" s="627"/>
      <c r="SMW236" s="627"/>
      <c r="SMX236" s="627"/>
      <c r="SMY236" s="627"/>
      <c r="SMZ236" s="627"/>
      <c r="SNA236" s="627"/>
      <c r="SNB236" s="627"/>
      <c r="SNC236" s="627"/>
      <c r="SND236" s="627"/>
      <c r="SNE236" s="627"/>
      <c r="SNF236" s="627"/>
      <c r="SNG236" s="627"/>
      <c r="SNH236" s="627"/>
      <c r="SNI236" s="627"/>
      <c r="SNJ236" s="627"/>
      <c r="SNK236" s="627"/>
      <c r="SNL236" s="627"/>
      <c r="SNM236" s="627"/>
      <c r="SNN236" s="627"/>
      <c r="SNO236" s="627"/>
      <c r="SNP236" s="627"/>
      <c r="SNQ236" s="627"/>
      <c r="SNR236" s="627"/>
      <c r="SNS236" s="627"/>
      <c r="SNT236" s="627"/>
      <c r="SNU236" s="627"/>
      <c r="SNV236" s="627"/>
      <c r="SNW236" s="627"/>
      <c r="SNX236" s="627"/>
      <c r="SNY236" s="627"/>
      <c r="SNZ236" s="627"/>
      <c r="SOA236" s="627"/>
      <c r="SOB236" s="627"/>
      <c r="SOC236" s="627"/>
      <c r="SOD236" s="627"/>
      <c r="SOE236" s="627"/>
      <c r="SOF236" s="627"/>
      <c r="SOG236" s="627"/>
      <c r="SOH236" s="627"/>
      <c r="SOI236" s="627"/>
      <c r="SOJ236" s="627"/>
      <c r="SOK236" s="627"/>
      <c r="SOL236" s="627"/>
      <c r="SOM236" s="627"/>
      <c r="SON236" s="627"/>
      <c r="SOO236" s="627"/>
      <c r="SOP236" s="627"/>
      <c r="SOQ236" s="627"/>
      <c r="SOR236" s="627"/>
      <c r="SOS236" s="627"/>
      <c r="SOT236" s="627"/>
      <c r="SOU236" s="627"/>
      <c r="SOV236" s="627"/>
      <c r="SOW236" s="627"/>
      <c r="SOX236" s="627"/>
      <c r="SOY236" s="627"/>
      <c r="SOZ236" s="627"/>
      <c r="SPA236" s="627"/>
      <c r="SPB236" s="627"/>
      <c r="SPC236" s="627"/>
      <c r="SPD236" s="627"/>
      <c r="SPE236" s="627"/>
      <c r="SPF236" s="627"/>
      <c r="SPG236" s="627"/>
      <c r="SPH236" s="627"/>
      <c r="SPI236" s="627"/>
      <c r="SPJ236" s="627"/>
      <c r="SPK236" s="627"/>
      <c r="SPL236" s="627"/>
      <c r="SPM236" s="627"/>
      <c r="SPN236" s="627"/>
      <c r="SPO236" s="627"/>
      <c r="SPP236" s="627"/>
      <c r="SPQ236" s="627"/>
      <c r="SPR236" s="627"/>
      <c r="SPS236" s="627"/>
      <c r="SPT236" s="627"/>
      <c r="SPU236" s="627"/>
      <c r="SPV236" s="627"/>
      <c r="SPW236" s="627"/>
      <c r="SPX236" s="627"/>
      <c r="SPY236" s="627"/>
      <c r="SPZ236" s="627"/>
      <c r="SQA236" s="627"/>
      <c r="SQB236" s="627"/>
      <c r="SQC236" s="627"/>
      <c r="SQD236" s="627"/>
      <c r="SQE236" s="627"/>
      <c r="SQF236" s="627"/>
      <c r="SQG236" s="627"/>
      <c r="SQH236" s="627"/>
      <c r="SQI236" s="627"/>
      <c r="SQJ236" s="627"/>
      <c r="SQK236" s="627"/>
      <c r="SQL236" s="627"/>
      <c r="SQM236" s="627"/>
      <c r="SQN236" s="627"/>
      <c r="SQO236" s="627"/>
      <c r="SQP236" s="627"/>
      <c r="SQQ236" s="627"/>
      <c r="SQR236" s="627"/>
      <c r="SQS236" s="627"/>
      <c r="SQT236" s="627"/>
      <c r="SQU236" s="627"/>
      <c r="SQV236" s="627"/>
      <c r="SQW236" s="627"/>
      <c r="SQX236" s="627"/>
      <c r="SQY236" s="627"/>
      <c r="SQZ236" s="627"/>
      <c r="SRA236" s="627"/>
      <c r="SRB236" s="627"/>
      <c r="SRC236" s="627"/>
      <c r="SRD236" s="627"/>
      <c r="SRE236" s="627"/>
      <c r="SRF236" s="627"/>
      <c r="SRG236" s="627"/>
      <c r="SRH236" s="627"/>
      <c r="SRI236" s="627"/>
      <c r="SRJ236" s="627"/>
      <c r="SRK236" s="627"/>
      <c r="SRL236" s="627"/>
      <c r="SRM236" s="627"/>
      <c r="SRN236" s="627"/>
      <c r="SRO236" s="627"/>
      <c r="SRP236" s="627"/>
      <c r="SRQ236" s="627"/>
      <c r="SRR236" s="627"/>
      <c r="SRS236" s="627"/>
      <c r="SRT236" s="627"/>
      <c r="SRU236" s="627"/>
      <c r="SRV236" s="627"/>
      <c r="SRW236" s="627"/>
      <c r="SRX236" s="627"/>
      <c r="SRY236" s="627"/>
      <c r="SRZ236" s="627"/>
      <c r="SSA236" s="627"/>
      <c r="SSB236" s="627"/>
      <c r="SSC236" s="627"/>
      <c r="SSD236" s="627"/>
      <c r="SSE236" s="627"/>
      <c r="SSF236" s="627"/>
      <c r="SSG236" s="627"/>
      <c r="SSH236" s="627"/>
      <c r="SSI236" s="627"/>
      <c r="SSJ236" s="627"/>
      <c r="SSK236" s="627"/>
      <c r="SSL236" s="627"/>
      <c r="SSM236" s="627"/>
      <c r="SSN236" s="627"/>
      <c r="SSO236" s="627"/>
      <c r="SSP236" s="627"/>
      <c r="SSQ236" s="627"/>
      <c r="SSR236" s="627"/>
      <c r="SSS236" s="627"/>
      <c r="SST236" s="627"/>
      <c r="SSU236" s="627"/>
      <c r="SSV236" s="627"/>
      <c r="SSW236" s="627"/>
      <c r="SSX236" s="627"/>
      <c r="SSY236" s="627"/>
      <c r="SSZ236" s="627"/>
      <c r="STA236" s="627"/>
      <c r="STB236" s="627"/>
      <c r="STC236" s="627"/>
      <c r="STD236" s="627"/>
      <c r="STE236" s="627"/>
      <c r="STF236" s="627"/>
      <c r="STG236" s="627"/>
      <c r="STH236" s="627"/>
      <c r="STI236" s="627"/>
      <c r="STJ236" s="627"/>
      <c r="STK236" s="627"/>
      <c r="STL236" s="627"/>
      <c r="STM236" s="627"/>
      <c r="STN236" s="627"/>
      <c r="STO236" s="627"/>
      <c r="STP236" s="627"/>
      <c r="STQ236" s="627"/>
      <c r="STR236" s="627"/>
      <c r="STS236" s="627"/>
      <c r="STT236" s="627"/>
      <c r="STU236" s="627"/>
      <c r="STV236" s="627"/>
      <c r="STW236" s="627"/>
      <c r="STX236" s="627"/>
      <c r="STY236" s="627"/>
      <c r="STZ236" s="627"/>
      <c r="SUA236" s="627"/>
      <c r="SUB236" s="627"/>
      <c r="SUC236" s="627"/>
      <c r="SUD236" s="627"/>
      <c r="SUE236" s="627"/>
      <c r="SUF236" s="627"/>
      <c r="SUG236" s="627"/>
      <c r="SUH236" s="627"/>
      <c r="SUI236" s="627"/>
      <c r="SUJ236" s="627"/>
      <c r="SUK236" s="627"/>
      <c r="SUL236" s="627"/>
      <c r="SUM236" s="627"/>
      <c r="SUN236" s="627"/>
      <c r="SUO236" s="627"/>
      <c r="SUP236" s="627"/>
      <c r="SUQ236" s="627"/>
      <c r="SUR236" s="627"/>
      <c r="SUS236" s="627"/>
      <c r="SUT236" s="627"/>
      <c r="SUU236" s="627"/>
      <c r="SUV236" s="627"/>
      <c r="SUW236" s="627"/>
      <c r="SUX236" s="627"/>
      <c r="SUY236" s="627"/>
      <c r="SUZ236" s="627"/>
      <c r="SVA236" s="627"/>
      <c r="SVB236" s="627"/>
      <c r="SVC236" s="627"/>
      <c r="SVD236" s="627"/>
      <c r="SVE236" s="627"/>
      <c r="SVF236" s="627"/>
      <c r="SVG236" s="627"/>
      <c r="SVH236" s="627"/>
      <c r="SVI236" s="627"/>
      <c r="SVJ236" s="627"/>
      <c r="SVK236" s="627"/>
      <c r="SVL236" s="627"/>
      <c r="SVM236" s="627"/>
      <c r="SVN236" s="627"/>
      <c r="SVO236" s="627"/>
      <c r="SVP236" s="627"/>
      <c r="SVQ236" s="627"/>
      <c r="SVR236" s="627"/>
      <c r="SVS236" s="627"/>
      <c r="SVT236" s="627"/>
      <c r="SVU236" s="627"/>
      <c r="SVV236" s="627"/>
      <c r="SVW236" s="627"/>
      <c r="SVX236" s="627"/>
      <c r="SVY236" s="627"/>
      <c r="SVZ236" s="627"/>
      <c r="SWA236" s="627"/>
      <c r="SWB236" s="627"/>
      <c r="SWC236" s="627"/>
      <c r="SWD236" s="627"/>
      <c r="SWE236" s="627"/>
      <c r="SWF236" s="627"/>
      <c r="SWG236" s="627"/>
      <c r="SWH236" s="627"/>
      <c r="SWI236" s="627"/>
      <c r="SWJ236" s="627"/>
      <c r="SWK236" s="627"/>
      <c r="SWL236" s="627"/>
      <c r="SWM236" s="627"/>
      <c r="SWN236" s="627"/>
      <c r="SWO236" s="627"/>
      <c r="SWP236" s="627"/>
      <c r="SWQ236" s="627"/>
      <c r="SWR236" s="627"/>
      <c r="SWS236" s="627"/>
      <c r="SWT236" s="627"/>
      <c r="SWU236" s="627"/>
      <c r="SWV236" s="627"/>
      <c r="SWW236" s="627"/>
      <c r="SWX236" s="627"/>
      <c r="SWY236" s="627"/>
      <c r="SWZ236" s="627"/>
      <c r="SXA236" s="627"/>
      <c r="SXB236" s="627"/>
      <c r="SXC236" s="627"/>
      <c r="SXD236" s="627"/>
      <c r="SXE236" s="627"/>
      <c r="SXF236" s="627"/>
      <c r="SXG236" s="627"/>
      <c r="SXH236" s="627"/>
      <c r="SXI236" s="627"/>
      <c r="SXJ236" s="627"/>
      <c r="SXK236" s="627"/>
      <c r="SXL236" s="627"/>
      <c r="SXM236" s="627"/>
      <c r="SXN236" s="627"/>
      <c r="SXO236" s="627"/>
      <c r="SXP236" s="627"/>
      <c r="SXQ236" s="627"/>
      <c r="SXR236" s="627"/>
      <c r="SXS236" s="627"/>
      <c r="SXT236" s="627"/>
      <c r="SXU236" s="627"/>
      <c r="SXV236" s="627"/>
      <c r="SXW236" s="627"/>
      <c r="SXX236" s="627"/>
      <c r="SXY236" s="627"/>
      <c r="SXZ236" s="627"/>
      <c r="SYA236" s="627"/>
      <c r="SYB236" s="627"/>
      <c r="SYC236" s="627"/>
      <c r="SYD236" s="627"/>
      <c r="SYE236" s="627"/>
      <c r="SYF236" s="627"/>
      <c r="SYG236" s="627"/>
      <c r="SYH236" s="627"/>
      <c r="SYI236" s="627"/>
      <c r="SYJ236" s="627"/>
      <c r="SYK236" s="627"/>
      <c r="SYL236" s="627"/>
      <c r="SYM236" s="627"/>
      <c r="SYN236" s="627"/>
      <c r="SYO236" s="627"/>
      <c r="SYP236" s="627"/>
      <c r="SYQ236" s="627"/>
      <c r="SYR236" s="627"/>
      <c r="SYS236" s="627"/>
      <c r="SYT236" s="627"/>
      <c r="SYU236" s="627"/>
      <c r="SYV236" s="627"/>
      <c r="SYW236" s="627"/>
      <c r="SYX236" s="627"/>
      <c r="SYY236" s="627"/>
      <c r="SYZ236" s="627"/>
      <c r="SZA236" s="627"/>
      <c r="SZB236" s="627"/>
      <c r="SZC236" s="627"/>
      <c r="SZD236" s="627"/>
      <c r="SZE236" s="627"/>
      <c r="SZF236" s="627"/>
      <c r="SZG236" s="627"/>
      <c r="SZH236" s="627"/>
      <c r="SZI236" s="627"/>
      <c r="SZJ236" s="627"/>
      <c r="SZK236" s="627"/>
      <c r="SZL236" s="627"/>
      <c r="SZM236" s="627"/>
      <c r="SZN236" s="627"/>
      <c r="SZO236" s="627"/>
      <c r="SZP236" s="627"/>
      <c r="SZQ236" s="627"/>
      <c r="SZR236" s="627"/>
      <c r="SZS236" s="627"/>
      <c r="SZT236" s="627"/>
      <c r="SZU236" s="627"/>
      <c r="SZV236" s="627"/>
      <c r="SZW236" s="627"/>
      <c r="SZX236" s="627"/>
      <c r="SZY236" s="627"/>
      <c r="SZZ236" s="627"/>
      <c r="TAA236" s="627"/>
      <c r="TAB236" s="627"/>
      <c r="TAC236" s="627"/>
      <c r="TAD236" s="627"/>
      <c r="TAE236" s="627"/>
      <c r="TAF236" s="627"/>
      <c r="TAG236" s="627"/>
      <c r="TAH236" s="627"/>
      <c r="TAI236" s="627"/>
      <c r="TAJ236" s="627"/>
      <c r="TAK236" s="627"/>
      <c r="TAL236" s="627"/>
      <c r="TAM236" s="627"/>
      <c r="TAN236" s="627"/>
      <c r="TAO236" s="627"/>
      <c r="TAP236" s="627"/>
      <c r="TAQ236" s="627"/>
      <c r="TAR236" s="627"/>
      <c r="TAS236" s="627"/>
      <c r="TAT236" s="627"/>
      <c r="TAU236" s="627"/>
      <c r="TAV236" s="627"/>
      <c r="TAW236" s="627"/>
      <c r="TAX236" s="627"/>
      <c r="TAY236" s="627"/>
      <c r="TAZ236" s="627"/>
      <c r="TBA236" s="627"/>
      <c r="TBB236" s="627"/>
      <c r="TBC236" s="627"/>
      <c r="TBD236" s="627"/>
      <c r="TBE236" s="627"/>
      <c r="TBF236" s="627"/>
      <c r="TBG236" s="627"/>
      <c r="TBH236" s="627"/>
      <c r="TBI236" s="627"/>
      <c r="TBJ236" s="627"/>
      <c r="TBK236" s="627"/>
      <c r="TBL236" s="627"/>
      <c r="TBM236" s="627"/>
      <c r="TBN236" s="627"/>
      <c r="TBO236" s="627"/>
      <c r="TBP236" s="627"/>
      <c r="TBQ236" s="627"/>
      <c r="TBR236" s="627"/>
      <c r="TBS236" s="627"/>
      <c r="TBT236" s="627"/>
      <c r="TBU236" s="627"/>
      <c r="TBV236" s="627"/>
      <c r="TBW236" s="627"/>
      <c r="TBX236" s="627"/>
      <c r="TBY236" s="627"/>
      <c r="TBZ236" s="627"/>
      <c r="TCA236" s="627"/>
      <c r="TCB236" s="627"/>
      <c r="TCC236" s="627"/>
      <c r="TCD236" s="627"/>
      <c r="TCE236" s="627"/>
      <c r="TCF236" s="627"/>
      <c r="TCG236" s="627"/>
      <c r="TCH236" s="627"/>
      <c r="TCI236" s="627"/>
      <c r="TCJ236" s="627"/>
      <c r="TCK236" s="627"/>
      <c r="TCL236" s="627"/>
      <c r="TCM236" s="627"/>
      <c r="TCN236" s="627"/>
      <c r="TCO236" s="627"/>
      <c r="TCP236" s="627"/>
      <c r="TCQ236" s="627"/>
      <c r="TCR236" s="627"/>
      <c r="TCS236" s="627"/>
      <c r="TCT236" s="627"/>
      <c r="TCU236" s="627"/>
      <c r="TCV236" s="627"/>
      <c r="TCW236" s="627"/>
      <c r="TCX236" s="627"/>
      <c r="TCY236" s="627"/>
      <c r="TCZ236" s="627"/>
      <c r="TDA236" s="627"/>
      <c r="TDB236" s="627"/>
      <c r="TDC236" s="627"/>
      <c r="TDD236" s="627"/>
      <c r="TDE236" s="627"/>
      <c r="TDF236" s="627"/>
      <c r="TDG236" s="627"/>
      <c r="TDH236" s="627"/>
      <c r="TDI236" s="627"/>
      <c r="TDJ236" s="627"/>
      <c r="TDK236" s="627"/>
      <c r="TDL236" s="627"/>
      <c r="TDM236" s="627"/>
      <c r="TDN236" s="627"/>
      <c r="TDO236" s="627"/>
      <c r="TDP236" s="627"/>
      <c r="TDQ236" s="627"/>
      <c r="TDR236" s="627"/>
      <c r="TDS236" s="627"/>
      <c r="TDT236" s="627"/>
      <c r="TDU236" s="627"/>
      <c r="TDV236" s="627"/>
      <c r="TDW236" s="627"/>
      <c r="TDX236" s="627"/>
      <c r="TDY236" s="627"/>
      <c r="TDZ236" s="627"/>
      <c r="TEA236" s="627"/>
      <c r="TEB236" s="627"/>
      <c r="TEC236" s="627"/>
      <c r="TED236" s="627"/>
      <c r="TEE236" s="627"/>
      <c r="TEF236" s="627"/>
      <c r="TEG236" s="627"/>
      <c r="TEH236" s="627"/>
      <c r="TEI236" s="627"/>
      <c r="TEJ236" s="627"/>
      <c r="TEK236" s="627"/>
      <c r="TEL236" s="627"/>
      <c r="TEM236" s="627"/>
      <c r="TEN236" s="627"/>
      <c r="TEO236" s="627"/>
      <c r="TEP236" s="627"/>
      <c r="TEQ236" s="627"/>
      <c r="TER236" s="627"/>
      <c r="TES236" s="627"/>
      <c r="TET236" s="627"/>
      <c r="TEU236" s="627"/>
      <c r="TEV236" s="627"/>
      <c r="TEW236" s="627"/>
      <c r="TEX236" s="627"/>
      <c r="TEY236" s="627"/>
      <c r="TEZ236" s="627"/>
      <c r="TFA236" s="627"/>
      <c r="TFB236" s="627"/>
      <c r="TFC236" s="627"/>
      <c r="TFD236" s="627"/>
      <c r="TFE236" s="627"/>
      <c r="TFF236" s="627"/>
      <c r="TFG236" s="627"/>
      <c r="TFH236" s="627"/>
      <c r="TFI236" s="627"/>
      <c r="TFJ236" s="627"/>
      <c r="TFK236" s="627"/>
      <c r="TFL236" s="627"/>
      <c r="TFM236" s="627"/>
      <c r="TFN236" s="627"/>
      <c r="TFO236" s="627"/>
      <c r="TFP236" s="627"/>
      <c r="TFQ236" s="627"/>
      <c r="TFR236" s="627"/>
      <c r="TFS236" s="627"/>
      <c r="TFT236" s="627"/>
      <c r="TFU236" s="627"/>
      <c r="TFV236" s="627"/>
      <c r="TFW236" s="627"/>
      <c r="TFX236" s="627"/>
      <c r="TFY236" s="627"/>
      <c r="TFZ236" s="627"/>
      <c r="TGA236" s="627"/>
      <c r="TGB236" s="627"/>
      <c r="TGC236" s="627"/>
      <c r="TGD236" s="627"/>
      <c r="TGE236" s="627"/>
      <c r="TGF236" s="627"/>
      <c r="TGG236" s="627"/>
      <c r="TGH236" s="627"/>
      <c r="TGI236" s="627"/>
      <c r="TGJ236" s="627"/>
      <c r="TGK236" s="627"/>
      <c r="TGL236" s="627"/>
      <c r="TGM236" s="627"/>
      <c r="TGN236" s="627"/>
      <c r="TGO236" s="627"/>
      <c r="TGP236" s="627"/>
      <c r="TGQ236" s="627"/>
      <c r="TGR236" s="627"/>
      <c r="TGS236" s="627"/>
      <c r="TGT236" s="627"/>
      <c r="TGU236" s="627"/>
      <c r="TGV236" s="627"/>
      <c r="TGW236" s="627"/>
      <c r="TGX236" s="627"/>
      <c r="TGY236" s="627"/>
      <c r="TGZ236" s="627"/>
      <c r="THA236" s="627"/>
      <c r="THB236" s="627"/>
      <c r="THC236" s="627"/>
      <c r="THD236" s="627"/>
      <c r="THE236" s="627"/>
      <c r="THF236" s="627"/>
      <c r="THG236" s="627"/>
      <c r="THH236" s="627"/>
      <c r="THI236" s="627"/>
      <c r="THJ236" s="627"/>
      <c r="THK236" s="627"/>
      <c r="THL236" s="627"/>
      <c r="THM236" s="627"/>
      <c r="THN236" s="627"/>
      <c r="THO236" s="627"/>
      <c r="THP236" s="627"/>
      <c r="THQ236" s="627"/>
      <c r="THR236" s="627"/>
      <c r="THS236" s="627"/>
      <c r="THT236" s="627"/>
      <c r="THU236" s="627"/>
      <c r="THV236" s="627"/>
      <c r="THW236" s="627"/>
      <c r="THX236" s="627"/>
      <c r="THY236" s="627"/>
      <c r="THZ236" s="627"/>
      <c r="TIA236" s="627"/>
      <c r="TIB236" s="627"/>
      <c r="TIC236" s="627"/>
      <c r="TID236" s="627"/>
      <c r="TIE236" s="627"/>
      <c r="TIF236" s="627"/>
      <c r="TIG236" s="627"/>
      <c r="TIH236" s="627"/>
      <c r="TII236" s="627"/>
      <c r="TIJ236" s="627"/>
      <c r="TIK236" s="627"/>
      <c r="TIL236" s="627"/>
      <c r="TIM236" s="627"/>
      <c r="TIN236" s="627"/>
      <c r="TIO236" s="627"/>
      <c r="TIP236" s="627"/>
      <c r="TIQ236" s="627"/>
      <c r="TIR236" s="627"/>
      <c r="TIS236" s="627"/>
      <c r="TIT236" s="627"/>
      <c r="TIU236" s="627"/>
      <c r="TIV236" s="627"/>
      <c r="TIW236" s="627"/>
      <c r="TIX236" s="627"/>
      <c r="TIY236" s="627"/>
      <c r="TIZ236" s="627"/>
      <c r="TJA236" s="627"/>
      <c r="TJB236" s="627"/>
      <c r="TJC236" s="627"/>
      <c r="TJD236" s="627"/>
      <c r="TJE236" s="627"/>
      <c r="TJF236" s="627"/>
      <c r="TJG236" s="627"/>
      <c r="TJH236" s="627"/>
      <c r="TJI236" s="627"/>
      <c r="TJJ236" s="627"/>
      <c r="TJK236" s="627"/>
      <c r="TJL236" s="627"/>
      <c r="TJM236" s="627"/>
      <c r="TJN236" s="627"/>
      <c r="TJO236" s="627"/>
      <c r="TJP236" s="627"/>
      <c r="TJQ236" s="627"/>
      <c r="TJR236" s="627"/>
      <c r="TJS236" s="627"/>
      <c r="TJT236" s="627"/>
      <c r="TJU236" s="627"/>
      <c r="TJV236" s="627"/>
      <c r="TJW236" s="627"/>
      <c r="TJX236" s="627"/>
      <c r="TJY236" s="627"/>
      <c r="TJZ236" s="627"/>
      <c r="TKA236" s="627"/>
      <c r="TKB236" s="627"/>
      <c r="TKC236" s="627"/>
      <c r="TKD236" s="627"/>
      <c r="TKE236" s="627"/>
      <c r="TKF236" s="627"/>
      <c r="TKG236" s="627"/>
      <c r="TKH236" s="627"/>
      <c r="TKI236" s="627"/>
      <c r="TKJ236" s="627"/>
      <c r="TKK236" s="627"/>
      <c r="TKL236" s="627"/>
      <c r="TKM236" s="627"/>
      <c r="TKN236" s="627"/>
      <c r="TKO236" s="627"/>
      <c r="TKP236" s="627"/>
      <c r="TKQ236" s="627"/>
      <c r="TKR236" s="627"/>
      <c r="TKS236" s="627"/>
      <c r="TKT236" s="627"/>
      <c r="TKU236" s="627"/>
      <c r="TKV236" s="627"/>
      <c r="TKW236" s="627"/>
      <c r="TKX236" s="627"/>
      <c r="TKY236" s="627"/>
      <c r="TKZ236" s="627"/>
      <c r="TLA236" s="627"/>
      <c r="TLB236" s="627"/>
      <c r="TLC236" s="627"/>
      <c r="TLD236" s="627"/>
      <c r="TLE236" s="627"/>
      <c r="TLF236" s="627"/>
      <c r="TLG236" s="627"/>
      <c r="TLH236" s="627"/>
      <c r="TLI236" s="627"/>
      <c r="TLJ236" s="627"/>
      <c r="TLK236" s="627"/>
      <c r="TLL236" s="627"/>
      <c r="TLM236" s="627"/>
      <c r="TLN236" s="627"/>
      <c r="TLO236" s="627"/>
      <c r="TLP236" s="627"/>
      <c r="TLQ236" s="627"/>
      <c r="TLR236" s="627"/>
      <c r="TLS236" s="627"/>
      <c r="TLT236" s="627"/>
      <c r="TLU236" s="627"/>
      <c r="TLV236" s="627"/>
      <c r="TLW236" s="627"/>
      <c r="TLX236" s="627"/>
      <c r="TLY236" s="627"/>
      <c r="TLZ236" s="627"/>
      <c r="TMA236" s="627"/>
      <c r="TMB236" s="627"/>
      <c r="TMC236" s="627"/>
      <c r="TMD236" s="627"/>
      <c r="TME236" s="627"/>
      <c r="TMF236" s="627"/>
      <c r="TMG236" s="627"/>
      <c r="TMH236" s="627"/>
      <c r="TMI236" s="627"/>
      <c r="TMJ236" s="627"/>
      <c r="TMK236" s="627"/>
      <c r="TML236" s="627"/>
      <c r="TMM236" s="627"/>
      <c r="TMN236" s="627"/>
      <c r="TMO236" s="627"/>
      <c r="TMP236" s="627"/>
      <c r="TMQ236" s="627"/>
      <c r="TMR236" s="627"/>
      <c r="TMS236" s="627"/>
      <c r="TMT236" s="627"/>
      <c r="TMU236" s="627"/>
      <c r="TMV236" s="627"/>
      <c r="TMW236" s="627"/>
      <c r="TMX236" s="627"/>
      <c r="TMY236" s="627"/>
      <c r="TMZ236" s="627"/>
      <c r="TNA236" s="627"/>
      <c r="TNB236" s="627"/>
      <c r="TNC236" s="627"/>
      <c r="TND236" s="627"/>
      <c r="TNE236" s="627"/>
      <c r="TNF236" s="627"/>
      <c r="TNG236" s="627"/>
      <c r="TNH236" s="627"/>
      <c r="TNI236" s="627"/>
      <c r="TNJ236" s="627"/>
      <c r="TNK236" s="627"/>
      <c r="TNL236" s="627"/>
      <c r="TNM236" s="627"/>
      <c r="TNN236" s="627"/>
      <c r="TNO236" s="627"/>
      <c r="TNP236" s="627"/>
      <c r="TNQ236" s="627"/>
      <c r="TNR236" s="627"/>
      <c r="TNS236" s="627"/>
      <c r="TNT236" s="627"/>
      <c r="TNU236" s="627"/>
      <c r="TNV236" s="627"/>
      <c r="TNW236" s="627"/>
      <c r="TNX236" s="627"/>
      <c r="TNY236" s="627"/>
      <c r="TNZ236" s="627"/>
      <c r="TOA236" s="627"/>
      <c r="TOB236" s="627"/>
      <c r="TOC236" s="627"/>
      <c r="TOD236" s="627"/>
      <c r="TOE236" s="627"/>
      <c r="TOF236" s="627"/>
      <c r="TOG236" s="627"/>
      <c r="TOH236" s="627"/>
      <c r="TOI236" s="627"/>
      <c r="TOJ236" s="627"/>
      <c r="TOK236" s="627"/>
      <c r="TOL236" s="627"/>
      <c r="TOM236" s="627"/>
      <c r="TON236" s="627"/>
      <c r="TOO236" s="627"/>
      <c r="TOP236" s="627"/>
      <c r="TOQ236" s="627"/>
      <c r="TOR236" s="627"/>
      <c r="TOS236" s="627"/>
      <c r="TOT236" s="627"/>
      <c r="TOU236" s="627"/>
      <c r="TOV236" s="627"/>
      <c r="TOW236" s="627"/>
      <c r="TOX236" s="627"/>
      <c r="TOY236" s="627"/>
      <c r="TOZ236" s="627"/>
      <c r="TPA236" s="627"/>
      <c r="TPB236" s="627"/>
      <c r="TPC236" s="627"/>
      <c r="TPD236" s="627"/>
      <c r="TPE236" s="627"/>
      <c r="TPF236" s="627"/>
      <c r="TPG236" s="627"/>
      <c r="TPH236" s="627"/>
      <c r="TPI236" s="627"/>
      <c r="TPJ236" s="627"/>
      <c r="TPK236" s="627"/>
      <c r="TPL236" s="627"/>
      <c r="TPM236" s="627"/>
      <c r="TPN236" s="627"/>
      <c r="TPO236" s="627"/>
      <c r="TPP236" s="627"/>
      <c r="TPQ236" s="627"/>
      <c r="TPR236" s="627"/>
      <c r="TPS236" s="627"/>
      <c r="TPT236" s="627"/>
      <c r="TPU236" s="627"/>
      <c r="TPV236" s="627"/>
      <c r="TPW236" s="627"/>
      <c r="TPX236" s="627"/>
      <c r="TPY236" s="627"/>
      <c r="TPZ236" s="627"/>
      <c r="TQA236" s="627"/>
      <c r="TQB236" s="627"/>
      <c r="TQC236" s="627"/>
      <c r="TQD236" s="627"/>
      <c r="TQE236" s="627"/>
      <c r="TQF236" s="627"/>
      <c r="TQG236" s="627"/>
      <c r="TQH236" s="627"/>
      <c r="TQI236" s="627"/>
      <c r="TQJ236" s="627"/>
      <c r="TQK236" s="627"/>
      <c r="TQL236" s="627"/>
      <c r="TQM236" s="627"/>
      <c r="TQN236" s="627"/>
      <c r="TQO236" s="627"/>
      <c r="TQP236" s="627"/>
      <c r="TQQ236" s="627"/>
      <c r="TQR236" s="627"/>
      <c r="TQS236" s="627"/>
      <c r="TQT236" s="627"/>
      <c r="TQU236" s="627"/>
      <c r="TQV236" s="627"/>
      <c r="TQW236" s="627"/>
      <c r="TQX236" s="627"/>
      <c r="TQY236" s="627"/>
      <c r="TQZ236" s="627"/>
      <c r="TRA236" s="627"/>
      <c r="TRB236" s="627"/>
      <c r="TRC236" s="627"/>
      <c r="TRD236" s="627"/>
      <c r="TRE236" s="627"/>
      <c r="TRF236" s="627"/>
      <c r="TRG236" s="627"/>
      <c r="TRH236" s="627"/>
      <c r="TRI236" s="627"/>
      <c r="TRJ236" s="627"/>
      <c r="TRK236" s="627"/>
      <c r="TRL236" s="627"/>
      <c r="TRM236" s="627"/>
      <c r="TRN236" s="627"/>
      <c r="TRO236" s="627"/>
      <c r="TRP236" s="627"/>
      <c r="TRQ236" s="627"/>
      <c r="TRR236" s="627"/>
      <c r="TRS236" s="627"/>
      <c r="TRT236" s="627"/>
      <c r="TRU236" s="627"/>
      <c r="TRV236" s="627"/>
      <c r="TRW236" s="627"/>
      <c r="TRX236" s="627"/>
      <c r="TRY236" s="627"/>
      <c r="TRZ236" s="627"/>
      <c r="TSA236" s="627"/>
      <c r="TSB236" s="627"/>
      <c r="TSC236" s="627"/>
      <c r="TSD236" s="627"/>
      <c r="TSE236" s="627"/>
      <c r="TSF236" s="627"/>
      <c r="TSG236" s="627"/>
      <c r="TSH236" s="627"/>
      <c r="TSI236" s="627"/>
      <c r="TSJ236" s="627"/>
      <c r="TSK236" s="627"/>
      <c r="TSL236" s="627"/>
      <c r="TSM236" s="627"/>
      <c r="TSN236" s="627"/>
      <c r="TSO236" s="627"/>
      <c r="TSP236" s="627"/>
      <c r="TSQ236" s="627"/>
      <c r="TSR236" s="627"/>
      <c r="TSS236" s="627"/>
      <c r="TST236" s="627"/>
      <c r="TSU236" s="627"/>
      <c r="TSV236" s="627"/>
      <c r="TSW236" s="627"/>
      <c r="TSX236" s="627"/>
      <c r="TSY236" s="627"/>
      <c r="TSZ236" s="627"/>
      <c r="TTA236" s="627"/>
      <c r="TTB236" s="627"/>
      <c r="TTC236" s="627"/>
      <c r="TTD236" s="627"/>
      <c r="TTE236" s="627"/>
      <c r="TTF236" s="627"/>
      <c r="TTG236" s="627"/>
      <c r="TTH236" s="627"/>
      <c r="TTI236" s="627"/>
      <c r="TTJ236" s="627"/>
      <c r="TTK236" s="627"/>
      <c r="TTL236" s="627"/>
      <c r="TTM236" s="627"/>
      <c r="TTN236" s="627"/>
      <c r="TTO236" s="627"/>
      <c r="TTP236" s="627"/>
      <c r="TTQ236" s="627"/>
      <c r="TTR236" s="627"/>
      <c r="TTS236" s="627"/>
      <c r="TTT236" s="627"/>
      <c r="TTU236" s="627"/>
      <c r="TTV236" s="627"/>
      <c r="TTW236" s="627"/>
      <c r="TTX236" s="627"/>
      <c r="TTY236" s="627"/>
      <c r="TTZ236" s="627"/>
      <c r="TUA236" s="627"/>
      <c r="TUB236" s="627"/>
      <c r="TUC236" s="627"/>
      <c r="TUD236" s="627"/>
      <c r="TUE236" s="627"/>
      <c r="TUF236" s="627"/>
      <c r="TUG236" s="627"/>
      <c r="TUH236" s="627"/>
      <c r="TUI236" s="627"/>
      <c r="TUJ236" s="627"/>
      <c r="TUK236" s="627"/>
      <c r="TUL236" s="627"/>
      <c r="TUM236" s="627"/>
      <c r="TUN236" s="627"/>
      <c r="TUO236" s="627"/>
      <c r="TUP236" s="627"/>
      <c r="TUQ236" s="627"/>
      <c r="TUR236" s="627"/>
      <c r="TUS236" s="627"/>
      <c r="TUT236" s="627"/>
      <c r="TUU236" s="627"/>
      <c r="TUV236" s="627"/>
      <c r="TUW236" s="627"/>
      <c r="TUX236" s="627"/>
      <c r="TUY236" s="627"/>
      <c r="TUZ236" s="627"/>
      <c r="TVA236" s="627"/>
      <c r="TVB236" s="627"/>
      <c r="TVC236" s="627"/>
      <c r="TVD236" s="627"/>
      <c r="TVE236" s="627"/>
      <c r="TVF236" s="627"/>
      <c r="TVG236" s="627"/>
      <c r="TVH236" s="627"/>
      <c r="TVI236" s="627"/>
      <c r="TVJ236" s="627"/>
      <c r="TVK236" s="627"/>
      <c r="TVL236" s="627"/>
      <c r="TVM236" s="627"/>
      <c r="TVN236" s="627"/>
      <c r="TVO236" s="627"/>
      <c r="TVP236" s="627"/>
      <c r="TVQ236" s="627"/>
      <c r="TVR236" s="627"/>
      <c r="TVS236" s="627"/>
      <c r="TVT236" s="627"/>
      <c r="TVU236" s="627"/>
      <c r="TVV236" s="627"/>
      <c r="TVW236" s="627"/>
      <c r="TVX236" s="627"/>
      <c r="TVY236" s="627"/>
      <c r="TVZ236" s="627"/>
      <c r="TWA236" s="627"/>
      <c r="TWB236" s="627"/>
      <c r="TWC236" s="627"/>
      <c r="TWD236" s="627"/>
      <c r="TWE236" s="627"/>
      <c r="TWF236" s="627"/>
      <c r="TWG236" s="627"/>
      <c r="TWH236" s="627"/>
      <c r="TWI236" s="627"/>
      <c r="TWJ236" s="627"/>
      <c r="TWK236" s="627"/>
      <c r="TWL236" s="627"/>
      <c r="TWM236" s="627"/>
      <c r="TWN236" s="627"/>
      <c r="TWO236" s="627"/>
      <c r="TWP236" s="627"/>
      <c r="TWQ236" s="627"/>
      <c r="TWR236" s="627"/>
      <c r="TWS236" s="627"/>
      <c r="TWT236" s="627"/>
      <c r="TWU236" s="627"/>
      <c r="TWV236" s="627"/>
      <c r="TWW236" s="627"/>
      <c r="TWX236" s="627"/>
      <c r="TWY236" s="627"/>
      <c r="TWZ236" s="627"/>
      <c r="TXA236" s="627"/>
      <c r="TXB236" s="627"/>
      <c r="TXC236" s="627"/>
      <c r="TXD236" s="627"/>
      <c r="TXE236" s="627"/>
      <c r="TXF236" s="627"/>
      <c r="TXG236" s="627"/>
      <c r="TXH236" s="627"/>
      <c r="TXI236" s="627"/>
      <c r="TXJ236" s="627"/>
      <c r="TXK236" s="627"/>
      <c r="TXL236" s="627"/>
      <c r="TXM236" s="627"/>
      <c r="TXN236" s="627"/>
      <c r="TXO236" s="627"/>
      <c r="TXP236" s="627"/>
      <c r="TXQ236" s="627"/>
      <c r="TXR236" s="627"/>
      <c r="TXS236" s="627"/>
      <c r="TXT236" s="627"/>
      <c r="TXU236" s="627"/>
      <c r="TXV236" s="627"/>
      <c r="TXW236" s="627"/>
      <c r="TXX236" s="627"/>
      <c r="TXY236" s="627"/>
      <c r="TXZ236" s="627"/>
      <c r="TYA236" s="627"/>
      <c r="TYB236" s="627"/>
      <c r="TYC236" s="627"/>
      <c r="TYD236" s="627"/>
      <c r="TYE236" s="627"/>
      <c r="TYF236" s="627"/>
      <c r="TYG236" s="627"/>
      <c r="TYH236" s="627"/>
      <c r="TYI236" s="627"/>
      <c r="TYJ236" s="627"/>
      <c r="TYK236" s="627"/>
      <c r="TYL236" s="627"/>
      <c r="TYM236" s="627"/>
      <c r="TYN236" s="627"/>
      <c r="TYO236" s="627"/>
      <c r="TYP236" s="627"/>
      <c r="TYQ236" s="627"/>
      <c r="TYR236" s="627"/>
      <c r="TYS236" s="627"/>
      <c r="TYT236" s="627"/>
      <c r="TYU236" s="627"/>
      <c r="TYV236" s="627"/>
      <c r="TYW236" s="627"/>
      <c r="TYX236" s="627"/>
      <c r="TYY236" s="627"/>
      <c r="TYZ236" s="627"/>
      <c r="TZA236" s="627"/>
      <c r="TZB236" s="627"/>
      <c r="TZC236" s="627"/>
      <c r="TZD236" s="627"/>
      <c r="TZE236" s="627"/>
      <c r="TZF236" s="627"/>
      <c r="TZG236" s="627"/>
      <c r="TZH236" s="627"/>
      <c r="TZI236" s="627"/>
      <c r="TZJ236" s="627"/>
      <c r="TZK236" s="627"/>
      <c r="TZL236" s="627"/>
      <c r="TZM236" s="627"/>
      <c r="TZN236" s="627"/>
      <c r="TZO236" s="627"/>
      <c r="TZP236" s="627"/>
      <c r="TZQ236" s="627"/>
      <c r="TZR236" s="627"/>
      <c r="TZS236" s="627"/>
      <c r="TZT236" s="627"/>
      <c r="TZU236" s="627"/>
      <c r="TZV236" s="627"/>
      <c r="TZW236" s="627"/>
      <c r="TZX236" s="627"/>
      <c r="TZY236" s="627"/>
      <c r="TZZ236" s="627"/>
      <c r="UAA236" s="627"/>
      <c r="UAB236" s="627"/>
      <c r="UAC236" s="627"/>
      <c r="UAD236" s="627"/>
      <c r="UAE236" s="627"/>
      <c r="UAF236" s="627"/>
      <c r="UAG236" s="627"/>
      <c r="UAH236" s="627"/>
      <c r="UAI236" s="627"/>
      <c r="UAJ236" s="627"/>
      <c r="UAK236" s="627"/>
      <c r="UAL236" s="627"/>
      <c r="UAM236" s="627"/>
      <c r="UAN236" s="627"/>
      <c r="UAO236" s="627"/>
      <c r="UAP236" s="627"/>
      <c r="UAQ236" s="627"/>
      <c r="UAR236" s="627"/>
      <c r="UAS236" s="627"/>
      <c r="UAT236" s="627"/>
      <c r="UAU236" s="627"/>
      <c r="UAV236" s="627"/>
      <c r="UAW236" s="627"/>
      <c r="UAX236" s="627"/>
      <c r="UAY236" s="627"/>
      <c r="UAZ236" s="627"/>
      <c r="UBA236" s="627"/>
      <c r="UBB236" s="627"/>
      <c r="UBC236" s="627"/>
      <c r="UBD236" s="627"/>
      <c r="UBE236" s="627"/>
      <c r="UBF236" s="627"/>
      <c r="UBG236" s="627"/>
      <c r="UBH236" s="627"/>
      <c r="UBI236" s="627"/>
      <c r="UBJ236" s="627"/>
      <c r="UBK236" s="627"/>
      <c r="UBL236" s="627"/>
      <c r="UBM236" s="627"/>
      <c r="UBN236" s="627"/>
      <c r="UBO236" s="627"/>
      <c r="UBP236" s="627"/>
      <c r="UBQ236" s="627"/>
      <c r="UBR236" s="627"/>
      <c r="UBS236" s="627"/>
      <c r="UBT236" s="627"/>
      <c r="UBU236" s="627"/>
      <c r="UBV236" s="627"/>
      <c r="UBW236" s="627"/>
      <c r="UBX236" s="627"/>
      <c r="UBY236" s="627"/>
      <c r="UBZ236" s="627"/>
      <c r="UCA236" s="627"/>
      <c r="UCB236" s="627"/>
      <c r="UCC236" s="627"/>
      <c r="UCD236" s="627"/>
      <c r="UCE236" s="627"/>
      <c r="UCF236" s="627"/>
      <c r="UCG236" s="627"/>
      <c r="UCH236" s="627"/>
      <c r="UCI236" s="627"/>
      <c r="UCJ236" s="627"/>
      <c r="UCK236" s="627"/>
      <c r="UCL236" s="627"/>
      <c r="UCM236" s="627"/>
      <c r="UCN236" s="627"/>
      <c r="UCO236" s="627"/>
      <c r="UCP236" s="627"/>
      <c r="UCQ236" s="627"/>
      <c r="UCR236" s="627"/>
      <c r="UCS236" s="627"/>
      <c r="UCT236" s="627"/>
      <c r="UCU236" s="627"/>
      <c r="UCV236" s="627"/>
      <c r="UCW236" s="627"/>
      <c r="UCX236" s="627"/>
      <c r="UCY236" s="627"/>
      <c r="UCZ236" s="627"/>
      <c r="UDA236" s="627"/>
      <c r="UDB236" s="627"/>
      <c r="UDC236" s="627"/>
      <c r="UDD236" s="627"/>
      <c r="UDE236" s="627"/>
      <c r="UDF236" s="627"/>
      <c r="UDG236" s="627"/>
      <c r="UDH236" s="627"/>
      <c r="UDI236" s="627"/>
      <c r="UDJ236" s="627"/>
      <c r="UDK236" s="627"/>
      <c r="UDL236" s="627"/>
      <c r="UDM236" s="627"/>
      <c r="UDN236" s="627"/>
      <c r="UDO236" s="627"/>
      <c r="UDP236" s="627"/>
      <c r="UDQ236" s="627"/>
      <c r="UDR236" s="627"/>
      <c r="UDS236" s="627"/>
      <c r="UDT236" s="627"/>
      <c r="UDU236" s="627"/>
      <c r="UDV236" s="627"/>
      <c r="UDW236" s="627"/>
      <c r="UDX236" s="627"/>
      <c r="UDY236" s="627"/>
      <c r="UDZ236" s="627"/>
      <c r="UEA236" s="627"/>
      <c r="UEB236" s="627"/>
      <c r="UEC236" s="627"/>
      <c r="UED236" s="627"/>
      <c r="UEE236" s="627"/>
      <c r="UEF236" s="627"/>
      <c r="UEG236" s="627"/>
      <c r="UEH236" s="627"/>
      <c r="UEI236" s="627"/>
      <c r="UEJ236" s="627"/>
      <c r="UEK236" s="627"/>
      <c r="UEL236" s="627"/>
      <c r="UEM236" s="627"/>
      <c r="UEN236" s="627"/>
      <c r="UEO236" s="627"/>
      <c r="UEP236" s="627"/>
      <c r="UEQ236" s="627"/>
      <c r="UER236" s="627"/>
      <c r="UES236" s="627"/>
      <c r="UET236" s="627"/>
      <c r="UEU236" s="627"/>
      <c r="UEV236" s="627"/>
      <c r="UEW236" s="627"/>
      <c r="UEX236" s="627"/>
      <c r="UEY236" s="627"/>
      <c r="UEZ236" s="627"/>
      <c r="UFA236" s="627"/>
      <c r="UFB236" s="627"/>
      <c r="UFC236" s="627"/>
      <c r="UFD236" s="627"/>
      <c r="UFE236" s="627"/>
      <c r="UFF236" s="627"/>
      <c r="UFG236" s="627"/>
      <c r="UFH236" s="627"/>
      <c r="UFI236" s="627"/>
      <c r="UFJ236" s="627"/>
      <c r="UFK236" s="627"/>
      <c r="UFL236" s="627"/>
      <c r="UFM236" s="627"/>
      <c r="UFN236" s="627"/>
      <c r="UFO236" s="627"/>
      <c r="UFP236" s="627"/>
      <c r="UFQ236" s="627"/>
      <c r="UFR236" s="627"/>
      <c r="UFS236" s="627"/>
      <c r="UFT236" s="627"/>
      <c r="UFU236" s="627"/>
      <c r="UFV236" s="627"/>
      <c r="UFW236" s="627"/>
      <c r="UFX236" s="627"/>
      <c r="UFY236" s="627"/>
      <c r="UFZ236" s="627"/>
      <c r="UGA236" s="627"/>
      <c r="UGB236" s="627"/>
      <c r="UGC236" s="627"/>
      <c r="UGD236" s="627"/>
      <c r="UGE236" s="627"/>
      <c r="UGF236" s="627"/>
      <c r="UGG236" s="627"/>
      <c r="UGH236" s="627"/>
      <c r="UGI236" s="627"/>
      <c r="UGJ236" s="627"/>
      <c r="UGK236" s="627"/>
      <c r="UGL236" s="627"/>
      <c r="UGM236" s="627"/>
      <c r="UGN236" s="627"/>
      <c r="UGO236" s="627"/>
      <c r="UGP236" s="627"/>
      <c r="UGQ236" s="627"/>
      <c r="UGR236" s="627"/>
      <c r="UGS236" s="627"/>
      <c r="UGT236" s="627"/>
      <c r="UGU236" s="627"/>
      <c r="UGV236" s="627"/>
      <c r="UGW236" s="627"/>
      <c r="UGX236" s="627"/>
      <c r="UGY236" s="627"/>
      <c r="UGZ236" s="627"/>
      <c r="UHA236" s="627"/>
      <c r="UHB236" s="627"/>
      <c r="UHC236" s="627"/>
      <c r="UHD236" s="627"/>
      <c r="UHE236" s="627"/>
      <c r="UHF236" s="627"/>
      <c r="UHG236" s="627"/>
      <c r="UHH236" s="627"/>
      <c r="UHI236" s="627"/>
      <c r="UHJ236" s="627"/>
      <c r="UHK236" s="627"/>
      <c r="UHL236" s="627"/>
      <c r="UHM236" s="627"/>
      <c r="UHN236" s="627"/>
      <c r="UHO236" s="627"/>
      <c r="UHP236" s="627"/>
      <c r="UHQ236" s="627"/>
      <c r="UHR236" s="627"/>
      <c r="UHS236" s="627"/>
      <c r="UHT236" s="627"/>
      <c r="UHU236" s="627"/>
      <c r="UHV236" s="627"/>
      <c r="UHW236" s="627"/>
      <c r="UHX236" s="627"/>
      <c r="UHY236" s="627"/>
      <c r="UHZ236" s="627"/>
      <c r="UIA236" s="627"/>
      <c r="UIB236" s="627"/>
      <c r="UIC236" s="627"/>
      <c r="UID236" s="627"/>
      <c r="UIE236" s="627"/>
      <c r="UIF236" s="627"/>
      <c r="UIG236" s="627"/>
      <c r="UIH236" s="627"/>
      <c r="UII236" s="627"/>
      <c r="UIJ236" s="627"/>
      <c r="UIK236" s="627"/>
      <c r="UIL236" s="627"/>
      <c r="UIM236" s="627"/>
      <c r="UIN236" s="627"/>
      <c r="UIO236" s="627"/>
      <c r="UIP236" s="627"/>
      <c r="UIQ236" s="627"/>
      <c r="UIR236" s="627"/>
      <c r="UIS236" s="627"/>
      <c r="UIT236" s="627"/>
      <c r="UIU236" s="627"/>
      <c r="UIV236" s="627"/>
      <c r="UIW236" s="627"/>
      <c r="UIX236" s="627"/>
      <c r="UIY236" s="627"/>
      <c r="UIZ236" s="627"/>
      <c r="UJA236" s="627"/>
      <c r="UJB236" s="627"/>
      <c r="UJC236" s="627"/>
      <c r="UJD236" s="627"/>
      <c r="UJE236" s="627"/>
      <c r="UJF236" s="627"/>
      <c r="UJG236" s="627"/>
      <c r="UJH236" s="627"/>
      <c r="UJI236" s="627"/>
      <c r="UJJ236" s="627"/>
      <c r="UJK236" s="627"/>
      <c r="UJL236" s="627"/>
      <c r="UJM236" s="627"/>
      <c r="UJN236" s="627"/>
      <c r="UJO236" s="627"/>
      <c r="UJP236" s="627"/>
      <c r="UJQ236" s="627"/>
      <c r="UJR236" s="627"/>
      <c r="UJS236" s="627"/>
      <c r="UJT236" s="627"/>
      <c r="UJU236" s="627"/>
      <c r="UJV236" s="627"/>
      <c r="UJW236" s="627"/>
      <c r="UJX236" s="627"/>
      <c r="UJY236" s="627"/>
      <c r="UJZ236" s="627"/>
      <c r="UKA236" s="627"/>
      <c r="UKB236" s="627"/>
      <c r="UKC236" s="627"/>
      <c r="UKD236" s="627"/>
      <c r="UKE236" s="627"/>
      <c r="UKF236" s="627"/>
      <c r="UKG236" s="627"/>
      <c r="UKH236" s="627"/>
      <c r="UKI236" s="627"/>
      <c r="UKJ236" s="627"/>
      <c r="UKK236" s="627"/>
      <c r="UKL236" s="627"/>
      <c r="UKM236" s="627"/>
      <c r="UKN236" s="627"/>
      <c r="UKO236" s="627"/>
      <c r="UKP236" s="627"/>
      <c r="UKQ236" s="627"/>
      <c r="UKR236" s="627"/>
      <c r="UKS236" s="627"/>
      <c r="UKT236" s="627"/>
      <c r="UKU236" s="627"/>
      <c r="UKV236" s="627"/>
      <c r="UKW236" s="627"/>
      <c r="UKX236" s="627"/>
      <c r="UKY236" s="627"/>
      <c r="UKZ236" s="627"/>
      <c r="ULA236" s="627"/>
      <c r="ULB236" s="627"/>
      <c r="ULC236" s="627"/>
      <c r="ULD236" s="627"/>
      <c r="ULE236" s="627"/>
      <c r="ULF236" s="627"/>
      <c r="ULG236" s="627"/>
      <c r="ULH236" s="627"/>
      <c r="ULI236" s="627"/>
      <c r="ULJ236" s="627"/>
      <c r="ULK236" s="627"/>
      <c r="ULL236" s="627"/>
      <c r="ULM236" s="627"/>
      <c r="ULN236" s="627"/>
      <c r="ULO236" s="627"/>
      <c r="ULP236" s="627"/>
      <c r="ULQ236" s="627"/>
      <c r="ULR236" s="627"/>
      <c r="ULS236" s="627"/>
      <c r="ULT236" s="627"/>
      <c r="ULU236" s="627"/>
      <c r="ULV236" s="627"/>
      <c r="ULW236" s="627"/>
      <c r="ULX236" s="627"/>
      <c r="ULY236" s="627"/>
      <c r="ULZ236" s="627"/>
      <c r="UMA236" s="627"/>
      <c r="UMB236" s="627"/>
      <c r="UMC236" s="627"/>
      <c r="UMD236" s="627"/>
      <c r="UME236" s="627"/>
      <c r="UMF236" s="627"/>
      <c r="UMG236" s="627"/>
      <c r="UMH236" s="627"/>
      <c r="UMI236" s="627"/>
      <c r="UMJ236" s="627"/>
      <c r="UMK236" s="627"/>
      <c r="UML236" s="627"/>
      <c r="UMM236" s="627"/>
      <c r="UMN236" s="627"/>
      <c r="UMO236" s="627"/>
      <c r="UMP236" s="627"/>
      <c r="UMQ236" s="627"/>
      <c r="UMR236" s="627"/>
      <c r="UMS236" s="627"/>
      <c r="UMT236" s="627"/>
      <c r="UMU236" s="627"/>
      <c r="UMV236" s="627"/>
      <c r="UMW236" s="627"/>
      <c r="UMX236" s="627"/>
      <c r="UMY236" s="627"/>
      <c r="UMZ236" s="627"/>
      <c r="UNA236" s="627"/>
      <c r="UNB236" s="627"/>
      <c r="UNC236" s="627"/>
      <c r="UND236" s="627"/>
      <c r="UNE236" s="627"/>
      <c r="UNF236" s="627"/>
      <c r="UNG236" s="627"/>
      <c r="UNH236" s="627"/>
      <c r="UNI236" s="627"/>
      <c r="UNJ236" s="627"/>
      <c r="UNK236" s="627"/>
      <c r="UNL236" s="627"/>
      <c r="UNM236" s="627"/>
      <c r="UNN236" s="627"/>
      <c r="UNO236" s="627"/>
      <c r="UNP236" s="627"/>
      <c r="UNQ236" s="627"/>
      <c r="UNR236" s="627"/>
      <c r="UNS236" s="627"/>
      <c r="UNT236" s="627"/>
      <c r="UNU236" s="627"/>
      <c r="UNV236" s="627"/>
      <c r="UNW236" s="627"/>
      <c r="UNX236" s="627"/>
      <c r="UNY236" s="627"/>
      <c r="UNZ236" s="627"/>
      <c r="UOA236" s="627"/>
      <c r="UOB236" s="627"/>
      <c r="UOC236" s="627"/>
      <c r="UOD236" s="627"/>
      <c r="UOE236" s="627"/>
      <c r="UOF236" s="627"/>
      <c r="UOG236" s="627"/>
      <c r="UOH236" s="627"/>
      <c r="UOI236" s="627"/>
      <c r="UOJ236" s="627"/>
      <c r="UOK236" s="627"/>
      <c r="UOL236" s="627"/>
      <c r="UOM236" s="627"/>
      <c r="UON236" s="627"/>
      <c r="UOO236" s="627"/>
      <c r="UOP236" s="627"/>
      <c r="UOQ236" s="627"/>
      <c r="UOR236" s="627"/>
      <c r="UOS236" s="627"/>
      <c r="UOT236" s="627"/>
      <c r="UOU236" s="627"/>
      <c r="UOV236" s="627"/>
      <c r="UOW236" s="627"/>
      <c r="UOX236" s="627"/>
      <c r="UOY236" s="627"/>
      <c r="UOZ236" s="627"/>
      <c r="UPA236" s="627"/>
      <c r="UPB236" s="627"/>
      <c r="UPC236" s="627"/>
      <c r="UPD236" s="627"/>
      <c r="UPE236" s="627"/>
      <c r="UPF236" s="627"/>
      <c r="UPG236" s="627"/>
      <c r="UPH236" s="627"/>
      <c r="UPI236" s="627"/>
      <c r="UPJ236" s="627"/>
      <c r="UPK236" s="627"/>
      <c r="UPL236" s="627"/>
      <c r="UPM236" s="627"/>
      <c r="UPN236" s="627"/>
      <c r="UPO236" s="627"/>
      <c r="UPP236" s="627"/>
      <c r="UPQ236" s="627"/>
      <c r="UPR236" s="627"/>
      <c r="UPS236" s="627"/>
      <c r="UPT236" s="627"/>
      <c r="UPU236" s="627"/>
      <c r="UPV236" s="627"/>
      <c r="UPW236" s="627"/>
      <c r="UPX236" s="627"/>
      <c r="UPY236" s="627"/>
      <c r="UPZ236" s="627"/>
      <c r="UQA236" s="627"/>
      <c r="UQB236" s="627"/>
      <c r="UQC236" s="627"/>
      <c r="UQD236" s="627"/>
      <c r="UQE236" s="627"/>
      <c r="UQF236" s="627"/>
      <c r="UQG236" s="627"/>
      <c r="UQH236" s="627"/>
      <c r="UQI236" s="627"/>
      <c r="UQJ236" s="627"/>
      <c r="UQK236" s="627"/>
      <c r="UQL236" s="627"/>
      <c r="UQM236" s="627"/>
      <c r="UQN236" s="627"/>
      <c r="UQO236" s="627"/>
      <c r="UQP236" s="627"/>
      <c r="UQQ236" s="627"/>
      <c r="UQR236" s="627"/>
      <c r="UQS236" s="627"/>
      <c r="UQT236" s="627"/>
      <c r="UQU236" s="627"/>
      <c r="UQV236" s="627"/>
      <c r="UQW236" s="627"/>
      <c r="UQX236" s="627"/>
      <c r="UQY236" s="627"/>
      <c r="UQZ236" s="627"/>
      <c r="URA236" s="627"/>
      <c r="URB236" s="627"/>
      <c r="URC236" s="627"/>
      <c r="URD236" s="627"/>
      <c r="URE236" s="627"/>
      <c r="URF236" s="627"/>
      <c r="URG236" s="627"/>
      <c r="URH236" s="627"/>
      <c r="URI236" s="627"/>
      <c r="URJ236" s="627"/>
      <c r="URK236" s="627"/>
      <c r="URL236" s="627"/>
      <c r="URM236" s="627"/>
      <c r="URN236" s="627"/>
      <c r="URO236" s="627"/>
      <c r="URP236" s="627"/>
      <c r="URQ236" s="627"/>
      <c r="URR236" s="627"/>
      <c r="URS236" s="627"/>
      <c r="URT236" s="627"/>
      <c r="URU236" s="627"/>
      <c r="URV236" s="627"/>
      <c r="URW236" s="627"/>
      <c r="URX236" s="627"/>
      <c r="URY236" s="627"/>
      <c r="URZ236" s="627"/>
      <c r="USA236" s="627"/>
      <c r="USB236" s="627"/>
      <c r="USC236" s="627"/>
      <c r="USD236" s="627"/>
      <c r="USE236" s="627"/>
      <c r="USF236" s="627"/>
      <c r="USG236" s="627"/>
      <c r="USH236" s="627"/>
      <c r="USI236" s="627"/>
      <c r="USJ236" s="627"/>
      <c r="USK236" s="627"/>
      <c r="USL236" s="627"/>
      <c r="USM236" s="627"/>
      <c r="USN236" s="627"/>
      <c r="USO236" s="627"/>
      <c r="USP236" s="627"/>
      <c r="USQ236" s="627"/>
      <c r="USR236" s="627"/>
      <c r="USS236" s="627"/>
      <c r="UST236" s="627"/>
      <c r="USU236" s="627"/>
      <c r="USV236" s="627"/>
      <c r="USW236" s="627"/>
      <c r="USX236" s="627"/>
      <c r="USY236" s="627"/>
      <c r="USZ236" s="627"/>
      <c r="UTA236" s="627"/>
      <c r="UTB236" s="627"/>
      <c r="UTC236" s="627"/>
      <c r="UTD236" s="627"/>
      <c r="UTE236" s="627"/>
      <c r="UTF236" s="627"/>
      <c r="UTG236" s="627"/>
      <c r="UTH236" s="627"/>
      <c r="UTI236" s="627"/>
      <c r="UTJ236" s="627"/>
      <c r="UTK236" s="627"/>
      <c r="UTL236" s="627"/>
      <c r="UTM236" s="627"/>
      <c r="UTN236" s="627"/>
      <c r="UTO236" s="627"/>
      <c r="UTP236" s="627"/>
      <c r="UTQ236" s="627"/>
      <c r="UTR236" s="627"/>
      <c r="UTS236" s="627"/>
      <c r="UTT236" s="627"/>
      <c r="UTU236" s="627"/>
      <c r="UTV236" s="627"/>
      <c r="UTW236" s="627"/>
      <c r="UTX236" s="627"/>
      <c r="UTY236" s="627"/>
      <c r="UTZ236" s="627"/>
      <c r="UUA236" s="627"/>
      <c r="UUB236" s="627"/>
      <c r="UUC236" s="627"/>
      <c r="UUD236" s="627"/>
      <c r="UUE236" s="627"/>
      <c r="UUF236" s="627"/>
      <c r="UUG236" s="627"/>
      <c r="UUH236" s="627"/>
      <c r="UUI236" s="627"/>
      <c r="UUJ236" s="627"/>
      <c r="UUK236" s="627"/>
      <c r="UUL236" s="627"/>
      <c r="UUM236" s="627"/>
      <c r="UUN236" s="627"/>
      <c r="UUO236" s="627"/>
      <c r="UUP236" s="627"/>
      <c r="UUQ236" s="627"/>
      <c r="UUR236" s="627"/>
      <c r="UUS236" s="627"/>
      <c r="UUT236" s="627"/>
      <c r="UUU236" s="627"/>
      <c r="UUV236" s="627"/>
      <c r="UUW236" s="627"/>
      <c r="UUX236" s="627"/>
      <c r="UUY236" s="627"/>
      <c r="UUZ236" s="627"/>
      <c r="UVA236" s="627"/>
      <c r="UVB236" s="627"/>
      <c r="UVC236" s="627"/>
      <c r="UVD236" s="627"/>
      <c r="UVE236" s="627"/>
      <c r="UVF236" s="627"/>
      <c r="UVG236" s="627"/>
      <c r="UVH236" s="627"/>
      <c r="UVI236" s="627"/>
      <c r="UVJ236" s="627"/>
      <c r="UVK236" s="627"/>
      <c r="UVL236" s="627"/>
      <c r="UVM236" s="627"/>
      <c r="UVN236" s="627"/>
      <c r="UVO236" s="627"/>
      <c r="UVP236" s="627"/>
      <c r="UVQ236" s="627"/>
      <c r="UVR236" s="627"/>
      <c r="UVS236" s="627"/>
      <c r="UVT236" s="627"/>
      <c r="UVU236" s="627"/>
      <c r="UVV236" s="627"/>
      <c r="UVW236" s="627"/>
      <c r="UVX236" s="627"/>
      <c r="UVY236" s="627"/>
      <c r="UVZ236" s="627"/>
      <c r="UWA236" s="627"/>
      <c r="UWB236" s="627"/>
      <c r="UWC236" s="627"/>
      <c r="UWD236" s="627"/>
      <c r="UWE236" s="627"/>
      <c r="UWF236" s="627"/>
      <c r="UWG236" s="627"/>
      <c r="UWH236" s="627"/>
      <c r="UWI236" s="627"/>
      <c r="UWJ236" s="627"/>
      <c r="UWK236" s="627"/>
      <c r="UWL236" s="627"/>
      <c r="UWM236" s="627"/>
      <c r="UWN236" s="627"/>
      <c r="UWO236" s="627"/>
      <c r="UWP236" s="627"/>
      <c r="UWQ236" s="627"/>
      <c r="UWR236" s="627"/>
      <c r="UWS236" s="627"/>
      <c r="UWT236" s="627"/>
      <c r="UWU236" s="627"/>
      <c r="UWV236" s="627"/>
      <c r="UWW236" s="627"/>
      <c r="UWX236" s="627"/>
      <c r="UWY236" s="627"/>
      <c r="UWZ236" s="627"/>
      <c r="UXA236" s="627"/>
      <c r="UXB236" s="627"/>
      <c r="UXC236" s="627"/>
      <c r="UXD236" s="627"/>
      <c r="UXE236" s="627"/>
      <c r="UXF236" s="627"/>
      <c r="UXG236" s="627"/>
      <c r="UXH236" s="627"/>
      <c r="UXI236" s="627"/>
      <c r="UXJ236" s="627"/>
      <c r="UXK236" s="627"/>
      <c r="UXL236" s="627"/>
      <c r="UXM236" s="627"/>
      <c r="UXN236" s="627"/>
      <c r="UXO236" s="627"/>
      <c r="UXP236" s="627"/>
      <c r="UXQ236" s="627"/>
      <c r="UXR236" s="627"/>
      <c r="UXS236" s="627"/>
      <c r="UXT236" s="627"/>
      <c r="UXU236" s="627"/>
      <c r="UXV236" s="627"/>
      <c r="UXW236" s="627"/>
      <c r="UXX236" s="627"/>
      <c r="UXY236" s="627"/>
      <c r="UXZ236" s="627"/>
      <c r="UYA236" s="627"/>
      <c r="UYB236" s="627"/>
      <c r="UYC236" s="627"/>
      <c r="UYD236" s="627"/>
      <c r="UYE236" s="627"/>
      <c r="UYF236" s="627"/>
      <c r="UYG236" s="627"/>
      <c r="UYH236" s="627"/>
      <c r="UYI236" s="627"/>
      <c r="UYJ236" s="627"/>
      <c r="UYK236" s="627"/>
      <c r="UYL236" s="627"/>
      <c r="UYM236" s="627"/>
      <c r="UYN236" s="627"/>
      <c r="UYO236" s="627"/>
      <c r="UYP236" s="627"/>
      <c r="UYQ236" s="627"/>
      <c r="UYR236" s="627"/>
      <c r="UYS236" s="627"/>
      <c r="UYT236" s="627"/>
      <c r="UYU236" s="627"/>
      <c r="UYV236" s="627"/>
      <c r="UYW236" s="627"/>
      <c r="UYX236" s="627"/>
      <c r="UYY236" s="627"/>
      <c r="UYZ236" s="627"/>
      <c r="UZA236" s="627"/>
      <c r="UZB236" s="627"/>
      <c r="UZC236" s="627"/>
      <c r="UZD236" s="627"/>
      <c r="UZE236" s="627"/>
      <c r="UZF236" s="627"/>
      <c r="UZG236" s="627"/>
      <c r="UZH236" s="627"/>
      <c r="UZI236" s="627"/>
      <c r="UZJ236" s="627"/>
      <c r="UZK236" s="627"/>
      <c r="UZL236" s="627"/>
      <c r="UZM236" s="627"/>
      <c r="UZN236" s="627"/>
      <c r="UZO236" s="627"/>
      <c r="UZP236" s="627"/>
      <c r="UZQ236" s="627"/>
      <c r="UZR236" s="627"/>
      <c r="UZS236" s="627"/>
      <c r="UZT236" s="627"/>
      <c r="UZU236" s="627"/>
      <c r="UZV236" s="627"/>
      <c r="UZW236" s="627"/>
      <c r="UZX236" s="627"/>
      <c r="UZY236" s="627"/>
      <c r="UZZ236" s="627"/>
      <c r="VAA236" s="627"/>
      <c r="VAB236" s="627"/>
      <c r="VAC236" s="627"/>
      <c r="VAD236" s="627"/>
      <c r="VAE236" s="627"/>
      <c r="VAF236" s="627"/>
      <c r="VAG236" s="627"/>
      <c r="VAH236" s="627"/>
      <c r="VAI236" s="627"/>
      <c r="VAJ236" s="627"/>
      <c r="VAK236" s="627"/>
      <c r="VAL236" s="627"/>
      <c r="VAM236" s="627"/>
      <c r="VAN236" s="627"/>
      <c r="VAO236" s="627"/>
      <c r="VAP236" s="627"/>
      <c r="VAQ236" s="627"/>
      <c r="VAR236" s="627"/>
      <c r="VAS236" s="627"/>
      <c r="VAT236" s="627"/>
      <c r="VAU236" s="627"/>
      <c r="VAV236" s="627"/>
      <c r="VAW236" s="627"/>
      <c r="VAX236" s="627"/>
      <c r="VAY236" s="627"/>
      <c r="VAZ236" s="627"/>
      <c r="VBA236" s="627"/>
      <c r="VBB236" s="627"/>
      <c r="VBC236" s="627"/>
      <c r="VBD236" s="627"/>
      <c r="VBE236" s="627"/>
      <c r="VBF236" s="627"/>
      <c r="VBG236" s="627"/>
      <c r="VBH236" s="627"/>
      <c r="VBI236" s="627"/>
      <c r="VBJ236" s="627"/>
      <c r="VBK236" s="627"/>
      <c r="VBL236" s="627"/>
      <c r="VBM236" s="627"/>
      <c r="VBN236" s="627"/>
      <c r="VBO236" s="627"/>
      <c r="VBP236" s="627"/>
      <c r="VBQ236" s="627"/>
      <c r="VBR236" s="627"/>
      <c r="VBS236" s="627"/>
      <c r="VBT236" s="627"/>
      <c r="VBU236" s="627"/>
      <c r="VBV236" s="627"/>
      <c r="VBW236" s="627"/>
      <c r="VBX236" s="627"/>
      <c r="VBY236" s="627"/>
      <c r="VBZ236" s="627"/>
      <c r="VCA236" s="627"/>
      <c r="VCB236" s="627"/>
      <c r="VCC236" s="627"/>
      <c r="VCD236" s="627"/>
      <c r="VCE236" s="627"/>
      <c r="VCF236" s="627"/>
      <c r="VCG236" s="627"/>
      <c r="VCH236" s="627"/>
      <c r="VCI236" s="627"/>
      <c r="VCJ236" s="627"/>
      <c r="VCK236" s="627"/>
      <c r="VCL236" s="627"/>
      <c r="VCM236" s="627"/>
      <c r="VCN236" s="627"/>
      <c r="VCO236" s="627"/>
      <c r="VCP236" s="627"/>
      <c r="VCQ236" s="627"/>
      <c r="VCR236" s="627"/>
      <c r="VCS236" s="627"/>
      <c r="VCT236" s="627"/>
      <c r="VCU236" s="627"/>
      <c r="VCV236" s="627"/>
      <c r="VCW236" s="627"/>
      <c r="VCX236" s="627"/>
      <c r="VCY236" s="627"/>
      <c r="VCZ236" s="627"/>
      <c r="VDA236" s="627"/>
      <c r="VDB236" s="627"/>
      <c r="VDC236" s="627"/>
      <c r="VDD236" s="627"/>
      <c r="VDE236" s="627"/>
      <c r="VDF236" s="627"/>
      <c r="VDG236" s="627"/>
      <c r="VDH236" s="627"/>
      <c r="VDI236" s="627"/>
      <c r="VDJ236" s="627"/>
      <c r="VDK236" s="627"/>
      <c r="VDL236" s="627"/>
      <c r="VDM236" s="627"/>
      <c r="VDN236" s="627"/>
      <c r="VDO236" s="627"/>
      <c r="VDP236" s="627"/>
      <c r="VDQ236" s="627"/>
      <c r="VDR236" s="627"/>
      <c r="VDS236" s="627"/>
      <c r="VDT236" s="627"/>
      <c r="VDU236" s="627"/>
      <c r="VDV236" s="627"/>
      <c r="VDW236" s="627"/>
      <c r="VDX236" s="627"/>
      <c r="VDY236" s="627"/>
      <c r="VDZ236" s="627"/>
      <c r="VEA236" s="627"/>
      <c r="VEB236" s="627"/>
      <c r="VEC236" s="627"/>
      <c r="VED236" s="627"/>
      <c r="VEE236" s="627"/>
      <c r="VEF236" s="627"/>
      <c r="VEG236" s="627"/>
      <c r="VEH236" s="627"/>
      <c r="VEI236" s="627"/>
      <c r="VEJ236" s="627"/>
      <c r="VEK236" s="627"/>
      <c r="VEL236" s="627"/>
      <c r="VEM236" s="627"/>
      <c r="VEN236" s="627"/>
      <c r="VEO236" s="627"/>
      <c r="VEP236" s="627"/>
      <c r="VEQ236" s="627"/>
      <c r="VER236" s="627"/>
      <c r="VES236" s="627"/>
      <c r="VET236" s="627"/>
      <c r="VEU236" s="627"/>
      <c r="VEV236" s="627"/>
      <c r="VEW236" s="627"/>
      <c r="VEX236" s="627"/>
      <c r="VEY236" s="627"/>
      <c r="VEZ236" s="627"/>
      <c r="VFA236" s="627"/>
      <c r="VFB236" s="627"/>
      <c r="VFC236" s="627"/>
      <c r="VFD236" s="627"/>
      <c r="VFE236" s="627"/>
      <c r="VFF236" s="627"/>
      <c r="VFG236" s="627"/>
      <c r="VFH236" s="627"/>
      <c r="VFI236" s="627"/>
      <c r="VFJ236" s="627"/>
      <c r="VFK236" s="627"/>
      <c r="VFL236" s="627"/>
      <c r="VFM236" s="627"/>
      <c r="VFN236" s="627"/>
      <c r="VFO236" s="627"/>
      <c r="VFP236" s="627"/>
      <c r="VFQ236" s="627"/>
      <c r="VFR236" s="627"/>
      <c r="VFS236" s="627"/>
      <c r="VFT236" s="627"/>
      <c r="VFU236" s="627"/>
      <c r="VFV236" s="627"/>
      <c r="VFW236" s="627"/>
      <c r="VFX236" s="627"/>
      <c r="VFY236" s="627"/>
      <c r="VFZ236" s="627"/>
      <c r="VGA236" s="627"/>
      <c r="VGB236" s="627"/>
      <c r="VGC236" s="627"/>
      <c r="VGD236" s="627"/>
      <c r="VGE236" s="627"/>
      <c r="VGF236" s="627"/>
      <c r="VGG236" s="627"/>
      <c r="VGH236" s="627"/>
      <c r="VGI236" s="627"/>
      <c r="VGJ236" s="627"/>
      <c r="VGK236" s="627"/>
      <c r="VGL236" s="627"/>
      <c r="VGM236" s="627"/>
      <c r="VGN236" s="627"/>
      <c r="VGO236" s="627"/>
      <c r="VGP236" s="627"/>
      <c r="VGQ236" s="627"/>
      <c r="VGR236" s="627"/>
      <c r="VGS236" s="627"/>
      <c r="VGT236" s="627"/>
      <c r="VGU236" s="627"/>
      <c r="VGV236" s="627"/>
      <c r="VGW236" s="627"/>
      <c r="VGX236" s="627"/>
      <c r="VGY236" s="627"/>
      <c r="VGZ236" s="627"/>
      <c r="VHA236" s="627"/>
      <c r="VHB236" s="627"/>
      <c r="VHC236" s="627"/>
      <c r="VHD236" s="627"/>
      <c r="VHE236" s="627"/>
      <c r="VHF236" s="627"/>
      <c r="VHG236" s="627"/>
      <c r="VHH236" s="627"/>
      <c r="VHI236" s="627"/>
      <c r="VHJ236" s="627"/>
      <c r="VHK236" s="627"/>
      <c r="VHL236" s="627"/>
      <c r="VHM236" s="627"/>
      <c r="VHN236" s="627"/>
      <c r="VHO236" s="627"/>
      <c r="VHP236" s="627"/>
      <c r="VHQ236" s="627"/>
      <c r="VHR236" s="627"/>
      <c r="VHS236" s="627"/>
      <c r="VHT236" s="627"/>
      <c r="VHU236" s="627"/>
      <c r="VHV236" s="627"/>
      <c r="VHW236" s="627"/>
      <c r="VHX236" s="627"/>
      <c r="VHY236" s="627"/>
      <c r="VHZ236" s="627"/>
      <c r="VIA236" s="627"/>
      <c r="VIB236" s="627"/>
      <c r="VIC236" s="627"/>
      <c r="VID236" s="627"/>
      <c r="VIE236" s="627"/>
      <c r="VIF236" s="627"/>
      <c r="VIG236" s="627"/>
      <c r="VIH236" s="627"/>
      <c r="VII236" s="627"/>
      <c r="VIJ236" s="627"/>
      <c r="VIK236" s="627"/>
      <c r="VIL236" s="627"/>
      <c r="VIM236" s="627"/>
      <c r="VIN236" s="627"/>
      <c r="VIO236" s="627"/>
      <c r="VIP236" s="627"/>
      <c r="VIQ236" s="627"/>
      <c r="VIR236" s="627"/>
      <c r="VIS236" s="627"/>
      <c r="VIT236" s="627"/>
      <c r="VIU236" s="627"/>
      <c r="VIV236" s="627"/>
      <c r="VIW236" s="627"/>
      <c r="VIX236" s="627"/>
      <c r="VIY236" s="627"/>
      <c r="VIZ236" s="627"/>
      <c r="VJA236" s="627"/>
      <c r="VJB236" s="627"/>
      <c r="VJC236" s="627"/>
      <c r="VJD236" s="627"/>
      <c r="VJE236" s="627"/>
      <c r="VJF236" s="627"/>
      <c r="VJG236" s="627"/>
      <c r="VJH236" s="627"/>
      <c r="VJI236" s="627"/>
      <c r="VJJ236" s="627"/>
      <c r="VJK236" s="627"/>
      <c r="VJL236" s="627"/>
      <c r="VJM236" s="627"/>
      <c r="VJN236" s="627"/>
      <c r="VJO236" s="627"/>
      <c r="VJP236" s="627"/>
      <c r="VJQ236" s="627"/>
      <c r="VJR236" s="627"/>
      <c r="VJS236" s="627"/>
      <c r="VJT236" s="627"/>
      <c r="VJU236" s="627"/>
      <c r="VJV236" s="627"/>
      <c r="VJW236" s="627"/>
      <c r="VJX236" s="627"/>
      <c r="VJY236" s="627"/>
      <c r="VJZ236" s="627"/>
      <c r="VKA236" s="627"/>
      <c r="VKB236" s="627"/>
      <c r="VKC236" s="627"/>
      <c r="VKD236" s="627"/>
      <c r="VKE236" s="627"/>
      <c r="VKF236" s="627"/>
      <c r="VKG236" s="627"/>
      <c r="VKH236" s="627"/>
      <c r="VKI236" s="627"/>
      <c r="VKJ236" s="627"/>
      <c r="VKK236" s="627"/>
      <c r="VKL236" s="627"/>
      <c r="VKM236" s="627"/>
      <c r="VKN236" s="627"/>
      <c r="VKO236" s="627"/>
      <c r="VKP236" s="627"/>
      <c r="VKQ236" s="627"/>
      <c r="VKR236" s="627"/>
      <c r="VKS236" s="627"/>
      <c r="VKT236" s="627"/>
      <c r="VKU236" s="627"/>
      <c r="VKV236" s="627"/>
      <c r="VKW236" s="627"/>
      <c r="VKX236" s="627"/>
      <c r="VKY236" s="627"/>
      <c r="VKZ236" s="627"/>
      <c r="VLA236" s="627"/>
      <c r="VLB236" s="627"/>
      <c r="VLC236" s="627"/>
      <c r="VLD236" s="627"/>
      <c r="VLE236" s="627"/>
      <c r="VLF236" s="627"/>
      <c r="VLG236" s="627"/>
      <c r="VLH236" s="627"/>
      <c r="VLI236" s="627"/>
      <c r="VLJ236" s="627"/>
      <c r="VLK236" s="627"/>
      <c r="VLL236" s="627"/>
      <c r="VLM236" s="627"/>
      <c r="VLN236" s="627"/>
      <c r="VLO236" s="627"/>
      <c r="VLP236" s="627"/>
      <c r="VLQ236" s="627"/>
      <c r="VLR236" s="627"/>
      <c r="VLS236" s="627"/>
      <c r="VLT236" s="627"/>
      <c r="VLU236" s="627"/>
      <c r="VLV236" s="627"/>
      <c r="VLW236" s="627"/>
      <c r="VLX236" s="627"/>
      <c r="VLY236" s="627"/>
      <c r="VLZ236" s="627"/>
      <c r="VMA236" s="627"/>
      <c r="VMB236" s="627"/>
      <c r="VMC236" s="627"/>
      <c r="VMD236" s="627"/>
      <c r="VME236" s="627"/>
      <c r="VMF236" s="627"/>
      <c r="VMG236" s="627"/>
      <c r="VMH236" s="627"/>
      <c r="VMI236" s="627"/>
      <c r="VMJ236" s="627"/>
      <c r="VMK236" s="627"/>
      <c r="VML236" s="627"/>
      <c r="VMM236" s="627"/>
      <c r="VMN236" s="627"/>
      <c r="VMO236" s="627"/>
      <c r="VMP236" s="627"/>
      <c r="VMQ236" s="627"/>
      <c r="VMR236" s="627"/>
      <c r="VMS236" s="627"/>
      <c r="VMT236" s="627"/>
      <c r="VMU236" s="627"/>
      <c r="VMV236" s="627"/>
      <c r="VMW236" s="627"/>
      <c r="VMX236" s="627"/>
      <c r="VMY236" s="627"/>
      <c r="VMZ236" s="627"/>
      <c r="VNA236" s="627"/>
      <c r="VNB236" s="627"/>
      <c r="VNC236" s="627"/>
      <c r="VND236" s="627"/>
      <c r="VNE236" s="627"/>
      <c r="VNF236" s="627"/>
      <c r="VNG236" s="627"/>
      <c r="VNH236" s="627"/>
      <c r="VNI236" s="627"/>
      <c r="VNJ236" s="627"/>
      <c r="VNK236" s="627"/>
      <c r="VNL236" s="627"/>
      <c r="VNM236" s="627"/>
      <c r="VNN236" s="627"/>
      <c r="VNO236" s="627"/>
      <c r="VNP236" s="627"/>
      <c r="VNQ236" s="627"/>
      <c r="VNR236" s="627"/>
      <c r="VNS236" s="627"/>
      <c r="VNT236" s="627"/>
      <c r="VNU236" s="627"/>
      <c r="VNV236" s="627"/>
      <c r="VNW236" s="627"/>
      <c r="VNX236" s="627"/>
      <c r="VNY236" s="627"/>
      <c r="VNZ236" s="627"/>
      <c r="VOA236" s="627"/>
      <c r="VOB236" s="627"/>
      <c r="VOC236" s="627"/>
      <c r="VOD236" s="627"/>
      <c r="VOE236" s="627"/>
      <c r="VOF236" s="627"/>
      <c r="VOG236" s="627"/>
      <c r="VOH236" s="627"/>
      <c r="VOI236" s="627"/>
      <c r="VOJ236" s="627"/>
      <c r="VOK236" s="627"/>
      <c r="VOL236" s="627"/>
      <c r="VOM236" s="627"/>
      <c r="VON236" s="627"/>
      <c r="VOO236" s="627"/>
      <c r="VOP236" s="627"/>
      <c r="VOQ236" s="627"/>
      <c r="VOR236" s="627"/>
      <c r="VOS236" s="627"/>
      <c r="VOT236" s="627"/>
      <c r="VOU236" s="627"/>
      <c r="VOV236" s="627"/>
      <c r="VOW236" s="627"/>
      <c r="VOX236" s="627"/>
      <c r="VOY236" s="627"/>
      <c r="VOZ236" s="627"/>
      <c r="VPA236" s="627"/>
      <c r="VPB236" s="627"/>
      <c r="VPC236" s="627"/>
      <c r="VPD236" s="627"/>
      <c r="VPE236" s="627"/>
      <c r="VPF236" s="627"/>
      <c r="VPG236" s="627"/>
      <c r="VPH236" s="627"/>
      <c r="VPI236" s="627"/>
      <c r="VPJ236" s="627"/>
      <c r="VPK236" s="627"/>
      <c r="VPL236" s="627"/>
      <c r="VPM236" s="627"/>
      <c r="VPN236" s="627"/>
      <c r="VPO236" s="627"/>
      <c r="VPP236" s="627"/>
      <c r="VPQ236" s="627"/>
      <c r="VPR236" s="627"/>
      <c r="VPS236" s="627"/>
      <c r="VPT236" s="627"/>
      <c r="VPU236" s="627"/>
      <c r="VPV236" s="627"/>
      <c r="VPW236" s="627"/>
      <c r="VPX236" s="627"/>
      <c r="VPY236" s="627"/>
      <c r="VPZ236" s="627"/>
      <c r="VQA236" s="627"/>
      <c r="VQB236" s="627"/>
      <c r="VQC236" s="627"/>
      <c r="VQD236" s="627"/>
      <c r="VQE236" s="627"/>
      <c r="VQF236" s="627"/>
      <c r="VQG236" s="627"/>
      <c r="VQH236" s="627"/>
      <c r="VQI236" s="627"/>
      <c r="VQJ236" s="627"/>
      <c r="VQK236" s="627"/>
      <c r="VQL236" s="627"/>
      <c r="VQM236" s="627"/>
      <c r="VQN236" s="627"/>
      <c r="VQO236" s="627"/>
      <c r="VQP236" s="627"/>
      <c r="VQQ236" s="627"/>
      <c r="VQR236" s="627"/>
      <c r="VQS236" s="627"/>
      <c r="VQT236" s="627"/>
      <c r="VQU236" s="627"/>
      <c r="VQV236" s="627"/>
      <c r="VQW236" s="627"/>
      <c r="VQX236" s="627"/>
      <c r="VQY236" s="627"/>
      <c r="VQZ236" s="627"/>
      <c r="VRA236" s="627"/>
      <c r="VRB236" s="627"/>
      <c r="VRC236" s="627"/>
      <c r="VRD236" s="627"/>
      <c r="VRE236" s="627"/>
      <c r="VRF236" s="627"/>
      <c r="VRG236" s="627"/>
      <c r="VRH236" s="627"/>
      <c r="VRI236" s="627"/>
      <c r="VRJ236" s="627"/>
      <c r="VRK236" s="627"/>
      <c r="VRL236" s="627"/>
      <c r="VRM236" s="627"/>
      <c r="VRN236" s="627"/>
      <c r="VRO236" s="627"/>
      <c r="VRP236" s="627"/>
      <c r="VRQ236" s="627"/>
      <c r="VRR236" s="627"/>
      <c r="VRS236" s="627"/>
      <c r="VRT236" s="627"/>
      <c r="VRU236" s="627"/>
      <c r="VRV236" s="627"/>
      <c r="VRW236" s="627"/>
      <c r="VRX236" s="627"/>
      <c r="VRY236" s="627"/>
      <c r="VRZ236" s="627"/>
      <c r="VSA236" s="627"/>
      <c r="VSB236" s="627"/>
      <c r="VSC236" s="627"/>
      <c r="VSD236" s="627"/>
      <c r="VSE236" s="627"/>
      <c r="VSF236" s="627"/>
      <c r="VSG236" s="627"/>
      <c r="VSH236" s="627"/>
      <c r="VSI236" s="627"/>
      <c r="VSJ236" s="627"/>
      <c r="VSK236" s="627"/>
      <c r="VSL236" s="627"/>
      <c r="VSM236" s="627"/>
      <c r="VSN236" s="627"/>
      <c r="VSO236" s="627"/>
      <c r="VSP236" s="627"/>
      <c r="VSQ236" s="627"/>
      <c r="VSR236" s="627"/>
      <c r="VSS236" s="627"/>
      <c r="VST236" s="627"/>
      <c r="VSU236" s="627"/>
      <c r="VSV236" s="627"/>
      <c r="VSW236" s="627"/>
      <c r="VSX236" s="627"/>
      <c r="VSY236" s="627"/>
      <c r="VSZ236" s="627"/>
      <c r="VTA236" s="627"/>
      <c r="VTB236" s="627"/>
      <c r="VTC236" s="627"/>
      <c r="VTD236" s="627"/>
      <c r="VTE236" s="627"/>
      <c r="VTF236" s="627"/>
      <c r="VTG236" s="627"/>
      <c r="VTH236" s="627"/>
      <c r="VTI236" s="627"/>
      <c r="VTJ236" s="627"/>
      <c r="VTK236" s="627"/>
      <c r="VTL236" s="627"/>
      <c r="VTM236" s="627"/>
      <c r="VTN236" s="627"/>
      <c r="VTO236" s="627"/>
      <c r="VTP236" s="627"/>
      <c r="VTQ236" s="627"/>
      <c r="VTR236" s="627"/>
      <c r="VTS236" s="627"/>
      <c r="VTT236" s="627"/>
      <c r="VTU236" s="627"/>
      <c r="VTV236" s="627"/>
      <c r="VTW236" s="627"/>
      <c r="VTX236" s="627"/>
      <c r="VTY236" s="627"/>
      <c r="VTZ236" s="627"/>
      <c r="VUA236" s="627"/>
      <c r="VUB236" s="627"/>
      <c r="VUC236" s="627"/>
      <c r="VUD236" s="627"/>
      <c r="VUE236" s="627"/>
      <c r="VUF236" s="627"/>
      <c r="VUG236" s="627"/>
      <c r="VUH236" s="627"/>
      <c r="VUI236" s="627"/>
      <c r="VUJ236" s="627"/>
      <c r="VUK236" s="627"/>
      <c r="VUL236" s="627"/>
      <c r="VUM236" s="627"/>
      <c r="VUN236" s="627"/>
      <c r="VUO236" s="627"/>
      <c r="VUP236" s="627"/>
      <c r="VUQ236" s="627"/>
      <c r="VUR236" s="627"/>
      <c r="VUS236" s="627"/>
      <c r="VUT236" s="627"/>
      <c r="VUU236" s="627"/>
      <c r="VUV236" s="627"/>
      <c r="VUW236" s="627"/>
      <c r="VUX236" s="627"/>
      <c r="VUY236" s="627"/>
      <c r="VUZ236" s="627"/>
      <c r="VVA236" s="627"/>
      <c r="VVB236" s="627"/>
      <c r="VVC236" s="627"/>
      <c r="VVD236" s="627"/>
      <c r="VVE236" s="627"/>
      <c r="VVF236" s="627"/>
      <c r="VVG236" s="627"/>
      <c r="VVH236" s="627"/>
      <c r="VVI236" s="627"/>
      <c r="VVJ236" s="627"/>
      <c r="VVK236" s="627"/>
      <c r="VVL236" s="627"/>
      <c r="VVM236" s="627"/>
      <c r="VVN236" s="627"/>
      <c r="VVO236" s="627"/>
      <c r="VVP236" s="627"/>
      <c r="VVQ236" s="627"/>
      <c r="VVR236" s="627"/>
      <c r="VVS236" s="627"/>
      <c r="VVT236" s="627"/>
      <c r="VVU236" s="627"/>
      <c r="VVV236" s="627"/>
      <c r="VVW236" s="627"/>
      <c r="VVX236" s="627"/>
      <c r="VVY236" s="627"/>
      <c r="VVZ236" s="627"/>
      <c r="VWA236" s="627"/>
      <c r="VWB236" s="627"/>
      <c r="VWC236" s="627"/>
      <c r="VWD236" s="627"/>
      <c r="VWE236" s="627"/>
      <c r="VWF236" s="627"/>
      <c r="VWG236" s="627"/>
      <c r="VWH236" s="627"/>
      <c r="VWI236" s="627"/>
      <c r="VWJ236" s="627"/>
      <c r="VWK236" s="627"/>
      <c r="VWL236" s="627"/>
      <c r="VWM236" s="627"/>
      <c r="VWN236" s="627"/>
      <c r="VWO236" s="627"/>
      <c r="VWP236" s="627"/>
      <c r="VWQ236" s="627"/>
      <c r="VWR236" s="627"/>
      <c r="VWS236" s="627"/>
      <c r="VWT236" s="627"/>
      <c r="VWU236" s="627"/>
      <c r="VWV236" s="627"/>
      <c r="VWW236" s="627"/>
      <c r="VWX236" s="627"/>
      <c r="VWY236" s="627"/>
      <c r="VWZ236" s="627"/>
      <c r="VXA236" s="627"/>
      <c r="VXB236" s="627"/>
      <c r="VXC236" s="627"/>
      <c r="VXD236" s="627"/>
      <c r="VXE236" s="627"/>
      <c r="VXF236" s="627"/>
      <c r="VXG236" s="627"/>
      <c r="VXH236" s="627"/>
      <c r="VXI236" s="627"/>
      <c r="VXJ236" s="627"/>
      <c r="VXK236" s="627"/>
      <c r="VXL236" s="627"/>
      <c r="VXM236" s="627"/>
      <c r="VXN236" s="627"/>
      <c r="VXO236" s="627"/>
      <c r="VXP236" s="627"/>
      <c r="VXQ236" s="627"/>
      <c r="VXR236" s="627"/>
      <c r="VXS236" s="627"/>
      <c r="VXT236" s="627"/>
      <c r="VXU236" s="627"/>
      <c r="VXV236" s="627"/>
      <c r="VXW236" s="627"/>
      <c r="VXX236" s="627"/>
      <c r="VXY236" s="627"/>
      <c r="VXZ236" s="627"/>
      <c r="VYA236" s="627"/>
      <c r="VYB236" s="627"/>
      <c r="VYC236" s="627"/>
      <c r="VYD236" s="627"/>
      <c r="VYE236" s="627"/>
      <c r="VYF236" s="627"/>
      <c r="VYG236" s="627"/>
      <c r="VYH236" s="627"/>
      <c r="VYI236" s="627"/>
      <c r="VYJ236" s="627"/>
      <c r="VYK236" s="627"/>
      <c r="VYL236" s="627"/>
      <c r="VYM236" s="627"/>
      <c r="VYN236" s="627"/>
      <c r="VYO236" s="627"/>
      <c r="VYP236" s="627"/>
      <c r="VYQ236" s="627"/>
      <c r="VYR236" s="627"/>
      <c r="VYS236" s="627"/>
      <c r="VYT236" s="627"/>
      <c r="VYU236" s="627"/>
      <c r="VYV236" s="627"/>
      <c r="VYW236" s="627"/>
      <c r="VYX236" s="627"/>
      <c r="VYY236" s="627"/>
      <c r="VYZ236" s="627"/>
      <c r="VZA236" s="627"/>
      <c r="VZB236" s="627"/>
      <c r="VZC236" s="627"/>
      <c r="VZD236" s="627"/>
      <c r="VZE236" s="627"/>
      <c r="VZF236" s="627"/>
      <c r="VZG236" s="627"/>
      <c r="VZH236" s="627"/>
      <c r="VZI236" s="627"/>
      <c r="VZJ236" s="627"/>
      <c r="VZK236" s="627"/>
      <c r="VZL236" s="627"/>
      <c r="VZM236" s="627"/>
      <c r="VZN236" s="627"/>
      <c r="VZO236" s="627"/>
      <c r="VZP236" s="627"/>
      <c r="VZQ236" s="627"/>
      <c r="VZR236" s="627"/>
      <c r="VZS236" s="627"/>
      <c r="VZT236" s="627"/>
      <c r="VZU236" s="627"/>
      <c r="VZV236" s="627"/>
      <c r="VZW236" s="627"/>
      <c r="VZX236" s="627"/>
      <c r="VZY236" s="627"/>
      <c r="VZZ236" s="627"/>
      <c r="WAA236" s="627"/>
      <c r="WAB236" s="627"/>
      <c r="WAC236" s="627"/>
      <c r="WAD236" s="627"/>
      <c r="WAE236" s="627"/>
      <c r="WAF236" s="627"/>
      <c r="WAG236" s="627"/>
      <c r="WAH236" s="627"/>
      <c r="WAI236" s="627"/>
      <c r="WAJ236" s="627"/>
      <c r="WAK236" s="627"/>
      <c r="WAL236" s="627"/>
      <c r="WAM236" s="627"/>
      <c r="WAN236" s="627"/>
      <c r="WAO236" s="627"/>
      <c r="WAP236" s="627"/>
      <c r="WAQ236" s="627"/>
      <c r="WAR236" s="627"/>
      <c r="WAS236" s="627"/>
      <c r="WAT236" s="627"/>
      <c r="WAU236" s="627"/>
      <c r="WAV236" s="627"/>
      <c r="WAW236" s="627"/>
      <c r="WAX236" s="627"/>
      <c r="WAY236" s="627"/>
      <c r="WAZ236" s="627"/>
      <c r="WBA236" s="627"/>
      <c r="WBB236" s="627"/>
      <c r="WBC236" s="627"/>
      <c r="WBD236" s="627"/>
      <c r="WBE236" s="627"/>
      <c r="WBF236" s="627"/>
      <c r="WBG236" s="627"/>
      <c r="WBH236" s="627"/>
      <c r="WBI236" s="627"/>
      <c r="WBJ236" s="627"/>
      <c r="WBK236" s="627"/>
      <c r="WBL236" s="627"/>
      <c r="WBM236" s="627"/>
      <c r="WBN236" s="627"/>
      <c r="WBO236" s="627"/>
      <c r="WBP236" s="627"/>
      <c r="WBQ236" s="627"/>
      <c r="WBR236" s="627"/>
      <c r="WBS236" s="627"/>
      <c r="WBT236" s="627"/>
      <c r="WBU236" s="627"/>
      <c r="WBV236" s="627"/>
      <c r="WBW236" s="627"/>
      <c r="WBX236" s="627"/>
      <c r="WBY236" s="627"/>
      <c r="WBZ236" s="627"/>
      <c r="WCA236" s="627"/>
      <c r="WCB236" s="627"/>
      <c r="WCC236" s="627"/>
      <c r="WCD236" s="627"/>
      <c r="WCE236" s="627"/>
      <c r="WCF236" s="627"/>
      <c r="WCG236" s="627"/>
      <c r="WCH236" s="627"/>
      <c r="WCI236" s="627"/>
      <c r="WCJ236" s="627"/>
      <c r="WCK236" s="627"/>
      <c r="WCL236" s="627"/>
      <c r="WCM236" s="627"/>
      <c r="WCN236" s="627"/>
      <c r="WCO236" s="627"/>
      <c r="WCP236" s="627"/>
      <c r="WCQ236" s="627"/>
      <c r="WCR236" s="627"/>
      <c r="WCS236" s="627"/>
      <c r="WCT236" s="627"/>
      <c r="WCU236" s="627"/>
      <c r="WCV236" s="627"/>
      <c r="WCW236" s="627"/>
      <c r="WCX236" s="627"/>
      <c r="WCY236" s="627"/>
      <c r="WCZ236" s="627"/>
      <c r="WDA236" s="627"/>
      <c r="WDB236" s="627"/>
      <c r="WDC236" s="627"/>
      <c r="WDD236" s="627"/>
      <c r="WDE236" s="627"/>
      <c r="WDF236" s="627"/>
      <c r="WDG236" s="627"/>
      <c r="WDH236" s="627"/>
      <c r="WDI236" s="627"/>
      <c r="WDJ236" s="627"/>
      <c r="WDK236" s="627"/>
      <c r="WDL236" s="627"/>
      <c r="WDM236" s="627"/>
      <c r="WDN236" s="627"/>
      <c r="WDO236" s="627"/>
      <c r="WDP236" s="627"/>
      <c r="WDQ236" s="627"/>
      <c r="WDR236" s="627"/>
      <c r="WDS236" s="627"/>
      <c r="WDT236" s="627"/>
      <c r="WDU236" s="627"/>
      <c r="WDV236" s="627"/>
      <c r="WDW236" s="627"/>
      <c r="WDX236" s="627"/>
      <c r="WDY236" s="627"/>
      <c r="WDZ236" s="627"/>
      <c r="WEA236" s="627"/>
      <c r="WEB236" s="627"/>
      <c r="WEC236" s="627"/>
      <c r="WED236" s="627"/>
      <c r="WEE236" s="627"/>
      <c r="WEF236" s="627"/>
      <c r="WEG236" s="627"/>
      <c r="WEH236" s="627"/>
      <c r="WEI236" s="627"/>
      <c r="WEJ236" s="627"/>
      <c r="WEK236" s="627"/>
      <c r="WEL236" s="627"/>
      <c r="WEM236" s="627"/>
      <c r="WEN236" s="627"/>
      <c r="WEO236" s="627"/>
      <c r="WEP236" s="627"/>
      <c r="WEQ236" s="627"/>
      <c r="WER236" s="627"/>
      <c r="WES236" s="627"/>
      <c r="WET236" s="627"/>
      <c r="WEU236" s="627"/>
      <c r="WEV236" s="627"/>
      <c r="WEW236" s="627"/>
      <c r="WEX236" s="627"/>
      <c r="WEY236" s="627"/>
      <c r="WEZ236" s="627"/>
      <c r="WFA236" s="627"/>
      <c r="WFB236" s="627"/>
      <c r="WFC236" s="627"/>
      <c r="WFD236" s="627"/>
      <c r="WFE236" s="627"/>
      <c r="WFF236" s="627"/>
      <c r="WFG236" s="627"/>
      <c r="WFH236" s="627"/>
      <c r="WFI236" s="627"/>
      <c r="WFJ236" s="627"/>
      <c r="WFK236" s="627"/>
      <c r="WFL236" s="627"/>
      <c r="WFM236" s="627"/>
      <c r="WFN236" s="627"/>
      <c r="WFO236" s="627"/>
      <c r="WFP236" s="627"/>
      <c r="WFQ236" s="627"/>
      <c r="WFR236" s="627"/>
      <c r="WFS236" s="627"/>
      <c r="WFT236" s="627"/>
      <c r="WFU236" s="627"/>
      <c r="WFV236" s="627"/>
      <c r="WFW236" s="627"/>
      <c r="WFX236" s="627"/>
      <c r="WFY236" s="627"/>
      <c r="WFZ236" s="627"/>
      <c r="WGA236" s="627"/>
      <c r="WGB236" s="627"/>
      <c r="WGC236" s="627"/>
      <c r="WGD236" s="627"/>
      <c r="WGE236" s="627"/>
      <c r="WGF236" s="627"/>
      <c r="WGG236" s="627"/>
      <c r="WGH236" s="627"/>
      <c r="WGI236" s="627"/>
      <c r="WGJ236" s="627"/>
      <c r="WGK236" s="627"/>
      <c r="WGL236" s="627"/>
      <c r="WGM236" s="627"/>
      <c r="WGN236" s="627"/>
      <c r="WGO236" s="627"/>
      <c r="WGP236" s="627"/>
      <c r="WGQ236" s="627"/>
      <c r="WGR236" s="627"/>
      <c r="WGS236" s="627"/>
      <c r="WGT236" s="627"/>
      <c r="WGU236" s="627"/>
      <c r="WGV236" s="627"/>
      <c r="WGW236" s="627"/>
      <c r="WGX236" s="627"/>
      <c r="WGY236" s="627"/>
      <c r="WGZ236" s="627"/>
      <c r="WHA236" s="627"/>
      <c r="WHB236" s="627"/>
      <c r="WHC236" s="627"/>
      <c r="WHD236" s="627"/>
      <c r="WHE236" s="627"/>
      <c r="WHF236" s="627"/>
      <c r="WHG236" s="627"/>
      <c r="WHH236" s="627"/>
      <c r="WHI236" s="627"/>
      <c r="WHJ236" s="627"/>
      <c r="WHK236" s="627"/>
      <c r="WHL236" s="627"/>
      <c r="WHM236" s="627"/>
      <c r="WHN236" s="627"/>
      <c r="WHO236" s="627"/>
      <c r="WHP236" s="627"/>
      <c r="WHQ236" s="627"/>
      <c r="WHR236" s="627"/>
      <c r="WHS236" s="627"/>
      <c r="WHT236" s="627"/>
      <c r="WHU236" s="627"/>
      <c r="WHV236" s="627"/>
      <c r="WHW236" s="627"/>
      <c r="WHX236" s="627"/>
      <c r="WHY236" s="627"/>
      <c r="WHZ236" s="627"/>
      <c r="WIA236" s="627"/>
      <c r="WIB236" s="627"/>
      <c r="WIC236" s="627"/>
      <c r="WID236" s="627"/>
      <c r="WIE236" s="627"/>
      <c r="WIF236" s="627"/>
      <c r="WIG236" s="627"/>
      <c r="WIH236" s="627"/>
      <c r="WII236" s="627"/>
      <c r="WIJ236" s="627"/>
      <c r="WIK236" s="627"/>
      <c r="WIL236" s="627"/>
      <c r="WIM236" s="627"/>
      <c r="WIN236" s="627"/>
      <c r="WIO236" s="627"/>
      <c r="WIP236" s="627"/>
      <c r="WIQ236" s="627"/>
      <c r="WIR236" s="627"/>
      <c r="WIS236" s="627"/>
      <c r="WIT236" s="627"/>
      <c r="WIU236" s="627"/>
      <c r="WIV236" s="627"/>
      <c r="WIW236" s="627"/>
      <c r="WIX236" s="627"/>
      <c r="WIY236" s="627"/>
      <c r="WIZ236" s="627"/>
      <c r="WJA236" s="627"/>
      <c r="WJB236" s="627"/>
      <c r="WJC236" s="627"/>
      <c r="WJD236" s="627"/>
      <c r="WJE236" s="627"/>
      <c r="WJF236" s="627"/>
      <c r="WJG236" s="627"/>
      <c r="WJH236" s="627"/>
      <c r="WJI236" s="627"/>
      <c r="WJJ236" s="627"/>
      <c r="WJK236" s="627"/>
      <c r="WJL236" s="627"/>
      <c r="WJM236" s="627"/>
      <c r="WJN236" s="627"/>
      <c r="WJO236" s="627"/>
      <c r="WJP236" s="627"/>
      <c r="WJQ236" s="627"/>
      <c r="WJR236" s="627"/>
      <c r="WJS236" s="627"/>
      <c r="WJT236" s="627"/>
      <c r="WJU236" s="627"/>
      <c r="WJV236" s="627"/>
      <c r="WJW236" s="627"/>
      <c r="WJX236" s="627"/>
      <c r="WJY236" s="627"/>
      <c r="WJZ236" s="627"/>
      <c r="WKA236" s="627"/>
      <c r="WKB236" s="627"/>
      <c r="WKC236" s="627"/>
      <c r="WKD236" s="627"/>
      <c r="WKE236" s="627"/>
      <c r="WKF236" s="627"/>
      <c r="WKG236" s="627"/>
      <c r="WKH236" s="627"/>
      <c r="WKI236" s="627"/>
      <c r="WKJ236" s="627"/>
      <c r="WKK236" s="627"/>
      <c r="WKL236" s="627"/>
      <c r="WKM236" s="627"/>
      <c r="WKN236" s="627"/>
      <c r="WKO236" s="627"/>
      <c r="WKP236" s="627"/>
      <c r="WKQ236" s="627"/>
      <c r="WKR236" s="627"/>
      <c r="WKS236" s="627"/>
      <c r="WKT236" s="627"/>
      <c r="WKU236" s="627"/>
      <c r="WKV236" s="627"/>
      <c r="WKW236" s="627"/>
      <c r="WKX236" s="627"/>
      <c r="WKY236" s="627"/>
      <c r="WKZ236" s="627"/>
      <c r="WLA236" s="627"/>
      <c r="WLB236" s="627"/>
      <c r="WLC236" s="627"/>
      <c r="WLD236" s="627"/>
      <c r="WLE236" s="627"/>
      <c r="WLF236" s="627"/>
      <c r="WLG236" s="627"/>
      <c r="WLH236" s="627"/>
      <c r="WLI236" s="627"/>
      <c r="WLJ236" s="627"/>
      <c r="WLK236" s="627"/>
      <c r="WLL236" s="627"/>
      <c r="WLM236" s="627"/>
      <c r="WLN236" s="627"/>
      <c r="WLO236" s="627"/>
      <c r="WLP236" s="627"/>
      <c r="WLQ236" s="627"/>
      <c r="WLR236" s="627"/>
      <c r="WLS236" s="627"/>
      <c r="WLT236" s="627"/>
      <c r="WLU236" s="627"/>
      <c r="WLV236" s="627"/>
      <c r="WLW236" s="627"/>
      <c r="WLX236" s="627"/>
      <c r="WLY236" s="627"/>
      <c r="WLZ236" s="627"/>
      <c r="WMA236" s="627"/>
      <c r="WMB236" s="627"/>
      <c r="WMC236" s="627"/>
      <c r="WMD236" s="627"/>
      <c r="WME236" s="627"/>
      <c r="WMF236" s="627"/>
      <c r="WMG236" s="627"/>
      <c r="WMH236" s="627"/>
      <c r="WMI236" s="627"/>
      <c r="WMJ236" s="627"/>
      <c r="WMK236" s="627"/>
      <c r="WML236" s="627"/>
      <c r="WMM236" s="627"/>
      <c r="WMN236" s="627"/>
      <c r="WMO236" s="627"/>
      <c r="WMP236" s="627"/>
      <c r="WMQ236" s="627"/>
      <c r="WMR236" s="627"/>
      <c r="WMS236" s="627"/>
      <c r="WMT236" s="627"/>
      <c r="WMU236" s="627"/>
      <c r="WMV236" s="627"/>
      <c r="WMW236" s="627"/>
      <c r="WMX236" s="627"/>
      <c r="WMY236" s="627"/>
      <c r="WMZ236" s="627"/>
      <c r="WNA236" s="627"/>
      <c r="WNB236" s="627"/>
      <c r="WNC236" s="627"/>
      <c r="WND236" s="627"/>
      <c r="WNE236" s="627"/>
      <c r="WNF236" s="627"/>
      <c r="WNG236" s="627"/>
      <c r="WNH236" s="627"/>
      <c r="WNI236" s="627"/>
      <c r="WNJ236" s="627"/>
      <c r="WNK236" s="627"/>
      <c r="WNL236" s="627"/>
      <c r="WNM236" s="627"/>
      <c r="WNN236" s="627"/>
      <c r="WNO236" s="627"/>
      <c r="WNP236" s="627"/>
      <c r="WNQ236" s="627"/>
      <c r="WNR236" s="627"/>
      <c r="WNS236" s="627"/>
      <c r="WNT236" s="627"/>
      <c r="WNU236" s="627"/>
      <c r="WNV236" s="627"/>
      <c r="WNW236" s="627"/>
      <c r="WNX236" s="627"/>
      <c r="WNY236" s="627"/>
      <c r="WNZ236" s="627"/>
      <c r="WOA236" s="627"/>
      <c r="WOB236" s="627"/>
      <c r="WOC236" s="627"/>
      <c r="WOD236" s="627"/>
      <c r="WOE236" s="627"/>
      <c r="WOF236" s="627"/>
      <c r="WOG236" s="627"/>
      <c r="WOH236" s="627"/>
      <c r="WOI236" s="627"/>
      <c r="WOJ236" s="627"/>
      <c r="WOK236" s="627"/>
      <c r="WOL236" s="627"/>
      <c r="WOM236" s="627"/>
      <c r="WON236" s="627"/>
      <c r="WOO236" s="627"/>
      <c r="WOP236" s="627"/>
      <c r="WOQ236" s="627"/>
      <c r="WOR236" s="627"/>
      <c r="WOS236" s="627"/>
      <c r="WOT236" s="627"/>
      <c r="WOU236" s="627"/>
      <c r="WOV236" s="627"/>
      <c r="WOW236" s="627"/>
      <c r="WOX236" s="627"/>
      <c r="WOY236" s="627"/>
      <c r="WOZ236" s="627"/>
      <c r="WPA236" s="627"/>
      <c r="WPB236" s="627"/>
      <c r="WPC236" s="627"/>
      <c r="WPD236" s="627"/>
      <c r="WPE236" s="627"/>
      <c r="WPF236" s="627"/>
      <c r="WPG236" s="627"/>
      <c r="WPH236" s="627"/>
      <c r="WPI236" s="627"/>
      <c r="WPJ236" s="627"/>
      <c r="WPK236" s="627"/>
      <c r="WPL236" s="627"/>
      <c r="WPM236" s="627"/>
      <c r="WPN236" s="627"/>
      <c r="WPO236" s="627"/>
      <c r="WPP236" s="627"/>
      <c r="WPQ236" s="627"/>
      <c r="WPR236" s="627"/>
      <c r="WPS236" s="627"/>
      <c r="WPT236" s="627"/>
      <c r="WPU236" s="627"/>
      <c r="WPV236" s="627"/>
      <c r="WPW236" s="627"/>
      <c r="WPX236" s="627"/>
      <c r="WPY236" s="627"/>
      <c r="WPZ236" s="627"/>
      <c r="WQA236" s="627"/>
      <c r="WQB236" s="627"/>
      <c r="WQC236" s="627"/>
      <c r="WQD236" s="627"/>
      <c r="WQE236" s="627"/>
      <c r="WQF236" s="627"/>
      <c r="WQG236" s="627"/>
      <c r="WQH236" s="627"/>
      <c r="WQI236" s="627"/>
      <c r="WQJ236" s="627"/>
      <c r="WQK236" s="627"/>
      <c r="WQL236" s="627"/>
      <c r="WQM236" s="627"/>
      <c r="WQN236" s="627"/>
      <c r="WQO236" s="627"/>
      <c r="WQP236" s="627"/>
      <c r="WQQ236" s="627"/>
      <c r="WQR236" s="627"/>
      <c r="WQS236" s="627"/>
      <c r="WQT236" s="627"/>
      <c r="WQU236" s="627"/>
      <c r="WQV236" s="627"/>
      <c r="WQW236" s="627"/>
      <c r="WQX236" s="627"/>
      <c r="WQY236" s="627"/>
      <c r="WQZ236" s="627"/>
      <c r="WRA236" s="627"/>
      <c r="WRB236" s="627"/>
      <c r="WRC236" s="627"/>
      <c r="WRD236" s="627"/>
      <c r="WRE236" s="627"/>
      <c r="WRF236" s="627"/>
      <c r="WRG236" s="627"/>
      <c r="WRH236" s="627"/>
      <c r="WRI236" s="627"/>
      <c r="WRJ236" s="627"/>
      <c r="WRK236" s="627"/>
      <c r="WRL236" s="627"/>
      <c r="WRM236" s="627"/>
      <c r="WRN236" s="627"/>
      <c r="WRO236" s="627"/>
      <c r="WRP236" s="627"/>
      <c r="WRQ236" s="627"/>
      <c r="WRR236" s="627"/>
      <c r="WRS236" s="627"/>
      <c r="WRT236" s="627"/>
      <c r="WRU236" s="627"/>
      <c r="WRV236" s="627"/>
      <c r="WRW236" s="627"/>
      <c r="WRX236" s="627"/>
      <c r="WRY236" s="627"/>
      <c r="WRZ236" s="627"/>
      <c r="WSA236" s="627"/>
      <c r="WSB236" s="627"/>
      <c r="WSC236" s="627"/>
      <c r="WSD236" s="627"/>
      <c r="WSE236" s="627"/>
      <c r="WSF236" s="627"/>
      <c r="WSG236" s="627"/>
      <c r="WSH236" s="627"/>
      <c r="WSI236" s="627"/>
      <c r="WSJ236" s="627"/>
      <c r="WSK236" s="627"/>
      <c r="WSL236" s="627"/>
      <c r="WSM236" s="627"/>
      <c r="WSN236" s="627"/>
      <c r="WSO236" s="627"/>
      <c r="WSP236" s="627"/>
      <c r="WSQ236" s="627"/>
      <c r="WSR236" s="627"/>
      <c r="WSS236" s="627"/>
      <c r="WST236" s="627"/>
      <c r="WSU236" s="627"/>
      <c r="WSV236" s="627"/>
      <c r="WSW236" s="627"/>
      <c r="WSX236" s="627"/>
      <c r="WSY236" s="627"/>
      <c r="WSZ236" s="627"/>
      <c r="WTA236" s="627"/>
      <c r="WTB236" s="627"/>
      <c r="WTC236" s="627"/>
      <c r="WTD236" s="627"/>
      <c r="WTE236" s="627"/>
      <c r="WTF236" s="627"/>
      <c r="WTG236" s="627"/>
      <c r="WTH236" s="627"/>
      <c r="WTI236" s="627"/>
      <c r="WTJ236" s="627"/>
      <c r="WTK236" s="627"/>
      <c r="WTL236" s="627"/>
      <c r="WTM236" s="627"/>
      <c r="WTN236" s="627"/>
      <c r="WTO236" s="627"/>
      <c r="WTP236" s="627"/>
      <c r="WTQ236" s="627"/>
      <c r="WTR236" s="627"/>
      <c r="WTS236" s="627"/>
      <c r="WTT236" s="627"/>
      <c r="WTU236" s="627"/>
      <c r="WTV236" s="627"/>
      <c r="WTW236" s="627"/>
      <c r="WTX236" s="627"/>
      <c r="WTY236" s="627"/>
      <c r="WTZ236" s="627"/>
      <c r="WUA236" s="627"/>
      <c r="WUB236" s="627"/>
      <c r="WUC236" s="627"/>
      <c r="WUD236" s="627"/>
      <c r="WUE236" s="627"/>
      <c r="WUF236" s="627"/>
      <c r="WUG236" s="627"/>
      <c r="WUH236" s="627"/>
      <c r="WUI236" s="627"/>
      <c r="WUJ236" s="627"/>
      <c r="WUK236" s="627"/>
      <c r="WUL236" s="627"/>
      <c r="WUM236" s="627"/>
      <c r="WUN236" s="627"/>
      <c r="WUO236" s="627"/>
      <c r="WUP236" s="627"/>
    </row>
    <row r="237" spans="1:16110" s="627" customFormat="1" ht="25.5" x14ac:dyDescent="0.2">
      <c r="A237" s="663" t="s">
        <v>525</v>
      </c>
      <c r="B237" s="546" t="s">
        <v>526</v>
      </c>
      <c r="C237" s="664" t="s">
        <v>199</v>
      </c>
      <c r="D237" s="645">
        <v>99</v>
      </c>
      <c r="E237" s="665">
        <v>99</v>
      </c>
      <c r="F237" s="665">
        <v>99</v>
      </c>
      <c r="G237" s="665">
        <v>99</v>
      </c>
      <c r="H237" s="666">
        <v>99</v>
      </c>
      <c r="I237" s="667">
        <f t="shared" si="262"/>
        <v>1</v>
      </c>
      <c r="J237" s="668">
        <f t="shared" si="263"/>
        <v>1</v>
      </c>
      <c r="K237" s="645" t="s">
        <v>67</v>
      </c>
      <c r="L237" s="665" t="s">
        <v>67</v>
      </c>
      <c r="M237" s="665" t="s">
        <v>67</v>
      </c>
      <c r="N237" s="665" t="s">
        <v>67</v>
      </c>
      <c r="O237" s="666" t="s">
        <v>67</v>
      </c>
      <c r="P237" s="667" t="s">
        <v>67</v>
      </c>
      <c r="Q237" s="668" t="s">
        <v>67</v>
      </c>
      <c r="R237" s="645" t="s">
        <v>67</v>
      </c>
      <c r="S237" s="665" t="s">
        <v>67</v>
      </c>
      <c r="T237" s="665" t="s">
        <v>67</v>
      </c>
      <c r="U237" s="665" t="s">
        <v>67</v>
      </c>
      <c r="V237" s="666" t="s">
        <v>67</v>
      </c>
      <c r="W237" s="667" t="s">
        <v>67</v>
      </c>
      <c r="X237" s="668" t="s">
        <v>67</v>
      </c>
      <c r="Y237" s="645" t="s">
        <v>67</v>
      </c>
      <c r="Z237" s="665" t="s">
        <v>67</v>
      </c>
      <c r="AA237" s="665" t="s">
        <v>67</v>
      </c>
      <c r="AB237" s="665" t="s">
        <v>67</v>
      </c>
      <c r="AC237" s="666" t="s">
        <v>67</v>
      </c>
      <c r="AD237" s="667" t="s">
        <v>67</v>
      </c>
      <c r="AE237" s="668" t="s">
        <v>67</v>
      </c>
      <c r="AF237" s="617" t="s">
        <v>67</v>
      </c>
      <c r="AG237" s="618" t="s">
        <v>67</v>
      </c>
      <c r="AH237" s="618" t="s">
        <v>67</v>
      </c>
      <c r="AI237" s="618" t="s">
        <v>67</v>
      </c>
      <c r="AJ237" s="619" t="s">
        <v>67</v>
      </c>
      <c r="AK237" s="620" t="s">
        <v>67</v>
      </c>
      <c r="AL237" s="621" t="s">
        <v>67</v>
      </c>
      <c r="AM237" s="617" t="s">
        <v>67</v>
      </c>
      <c r="AN237" s="618" t="s">
        <v>67</v>
      </c>
      <c r="AO237" s="618" t="s">
        <v>67</v>
      </c>
      <c r="AP237" s="618" t="s">
        <v>67</v>
      </c>
      <c r="AQ237" s="619" t="s">
        <v>67</v>
      </c>
      <c r="AR237" s="620" t="s">
        <v>67</v>
      </c>
      <c r="AS237" s="621" t="s">
        <v>67</v>
      </c>
      <c r="AT237" s="617" t="s">
        <v>67</v>
      </c>
      <c r="AU237" s="618" t="s">
        <v>67</v>
      </c>
      <c r="AV237" s="618" t="s">
        <v>67</v>
      </c>
      <c r="AW237" s="618" t="s">
        <v>67</v>
      </c>
      <c r="AX237" s="619" t="s">
        <v>67</v>
      </c>
      <c r="AY237" s="620" t="s">
        <v>67</v>
      </c>
      <c r="AZ237" s="621" t="s">
        <v>67</v>
      </c>
      <c r="BA237" s="617" t="s">
        <v>67</v>
      </c>
      <c r="BB237" s="618" t="s">
        <v>67</v>
      </c>
      <c r="BC237" s="618" t="s">
        <v>67</v>
      </c>
      <c r="BD237" s="618" t="s">
        <v>67</v>
      </c>
      <c r="BE237" s="619" t="s">
        <v>67</v>
      </c>
      <c r="BF237" s="620" t="s">
        <v>67</v>
      </c>
      <c r="BG237" s="621" t="s">
        <v>67</v>
      </c>
      <c r="BH237" s="617" t="s">
        <v>67</v>
      </c>
      <c r="BI237" s="618" t="s">
        <v>67</v>
      </c>
      <c r="BJ237" s="618" t="s">
        <v>67</v>
      </c>
      <c r="BK237" s="618" t="s">
        <v>67</v>
      </c>
      <c r="BL237" s="619" t="s">
        <v>67</v>
      </c>
      <c r="BM237" s="620" t="s">
        <v>67</v>
      </c>
      <c r="BN237" s="621" t="s">
        <v>67</v>
      </c>
      <c r="BO237" s="617" t="s">
        <v>67</v>
      </c>
      <c r="BP237" s="618" t="s">
        <v>67</v>
      </c>
      <c r="BQ237" s="618" t="s">
        <v>67</v>
      </c>
      <c r="BR237" s="618" t="s">
        <v>67</v>
      </c>
      <c r="BS237" s="619" t="s">
        <v>67</v>
      </c>
      <c r="BT237" s="620" t="s">
        <v>67</v>
      </c>
      <c r="BU237" s="621" t="s">
        <v>67</v>
      </c>
      <c r="BV237" s="617" t="s">
        <v>67</v>
      </c>
      <c r="BW237" s="618" t="s">
        <v>67</v>
      </c>
      <c r="BX237" s="618" t="s">
        <v>67</v>
      </c>
      <c r="BY237" s="618" t="s">
        <v>67</v>
      </c>
      <c r="BZ237" s="619" t="s">
        <v>67</v>
      </c>
      <c r="CA237" s="620" t="s">
        <v>67</v>
      </c>
      <c r="CB237" s="621" t="s">
        <v>67</v>
      </c>
      <c r="CC237" s="617" t="s">
        <v>67</v>
      </c>
      <c r="CD237" s="618" t="s">
        <v>67</v>
      </c>
      <c r="CE237" s="618" t="s">
        <v>67</v>
      </c>
      <c r="CF237" s="618" t="s">
        <v>67</v>
      </c>
      <c r="CG237" s="619" t="s">
        <v>67</v>
      </c>
      <c r="CH237" s="620" t="s">
        <v>67</v>
      </c>
      <c r="CI237" s="621" t="s">
        <v>67</v>
      </c>
      <c r="CJ237" s="617" t="s">
        <v>67</v>
      </c>
      <c r="CK237" s="618" t="s">
        <v>67</v>
      </c>
      <c r="CL237" s="618" t="s">
        <v>67</v>
      </c>
      <c r="CM237" s="618" t="s">
        <v>67</v>
      </c>
      <c r="CN237" s="619" t="s">
        <v>67</v>
      </c>
      <c r="CO237" s="620" t="s">
        <v>67</v>
      </c>
      <c r="CP237" s="762" t="s">
        <v>67</v>
      </c>
      <c r="CQ237" s="620" t="s">
        <v>67</v>
      </c>
      <c r="CR237" s="621" t="s">
        <v>67</v>
      </c>
      <c r="CS237" s="130"/>
      <c r="CT237" s="130"/>
      <c r="CU237" s="130"/>
      <c r="CV237" s="130"/>
      <c r="CW237" s="130"/>
      <c r="CX237" s="130"/>
      <c r="CY237" s="130"/>
      <c r="CZ237" s="130"/>
      <c r="DA237" s="130"/>
      <c r="DB237" s="130"/>
      <c r="DC237" s="130"/>
      <c r="DD237" s="130"/>
      <c r="DE237" s="130"/>
      <c r="DF237" s="130"/>
      <c r="DG237" s="130"/>
      <c r="DH237" s="130"/>
      <c r="DI237" s="130"/>
      <c r="DJ237" s="130"/>
      <c r="DK237" s="130"/>
      <c r="DL237" s="130"/>
      <c r="DM237" s="130"/>
      <c r="DN237" s="130"/>
      <c r="DO237" s="130"/>
      <c r="DP237" s="130"/>
      <c r="DQ237" s="130"/>
      <c r="DR237" s="130"/>
      <c r="DS237" s="130"/>
      <c r="DT237" s="130"/>
      <c r="DU237" s="130"/>
      <c r="DV237" s="130"/>
      <c r="DW237" s="130"/>
      <c r="DX237" s="130"/>
      <c r="DY237" s="130"/>
      <c r="DZ237" s="130"/>
      <c r="EA237" s="130"/>
      <c r="EB237" s="130"/>
      <c r="EC237" s="130"/>
      <c r="ED237" s="130"/>
      <c r="EE237" s="130"/>
      <c r="EF237" s="130"/>
      <c r="EG237" s="130"/>
      <c r="EH237" s="130"/>
      <c r="EI237" s="130"/>
      <c r="EJ237" s="130"/>
      <c r="EK237" s="130"/>
      <c r="EL237" s="130"/>
      <c r="EM237" s="130"/>
      <c r="EN237" s="130"/>
      <c r="EO237" s="130"/>
      <c r="EP237" s="130"/>
      <c r="EQ237" s="130"/>
      <c r="ER237" s="130"/>
      <c r="ES237" s="130"/>
      <c r="ET237" s="130"/>
      <c r="EU237" s="130"/>
      <c r="EV237" s="130"/>
      <c r="EW237" s="130"/>
      <c r="EX237" s="130"/>
      <c r="EY237" s="130"/>
      <c r="EZ237" s="130"/>
      <c r="FA237" s="130"/>
      <c r="FB237" s="130"/>
      <c r="FC237" s="130"/>
      <c r="FD237" s="130"/>
      <c r="FE237" s="130"/>
      <c r="FF237" s="130"/>
      <c r="FG237" s="130"/>
      <c r="FH237" s="130"/>
      <c r="FI237" s="130"/>
      <c r="FJ237" s="130"/>
      <c r="FK237" s="130"/>
      <c r="FL237" s="130"/>
      <c r="FM237" s="130"/>
      <c r="FN237" s="130"/>
      <c r="FO237" s="130"/>
      <c r="FP237" s="130"/>
      <c r="FQ237" s="130"/>
      <c r="FR237" s="130"/>
      <c r="FS237" s="130"/>
      <c r="FT237" s="130"/>
      <c r="FU237" s="130"/>
      <c r="FV237" s="130"/>
      <c r="FW237" s="130"/>
      <c r="FX237" s="130"/>
      <c r="FY237" s="130"/>
      <c r="FZ237" s="130"/>
      <c r="GA237" s="130"/>
      <c r="GB237" s="130"/>
      <c r="GC237" s="130"/>
      <c r="GD237" s="130"/>
      <c r="GE237" s="130"/>
      <c r="GF237" s="130"/>
      <c r="GG237" s="130"/>
      <c r="GH237" s="130"/>
      <c r="GI237" s="130"/>
      <c r="GJ237" s="130"/>
      <c r="GK237" s="130"/>
      <c r="GL237" s="130"/>
      <c r="GM237" s="130"/>
      <c r="GN237" s="130"/>
      <c r="GO237" s="130"/>
      <c r="GP237" s="130"/>
      <c r="GQ237" s="130"/>
      <c r="GR237" s="130"/>
      <c r="GS237" s="130"/>
      <c r="GT237" s="130"/>
      <c r="GU237" s="130"/>
      <c r="GV237" s="130"/>
      <c r="GW237" s="130"/>
      <c r="GX237" s="130"/>
      <c r="GY237" s="130"/>
      <c r="GZ237" s="130"/>
      <c r="HA237" s="130"/>
      <c r="HB237" s="130"/>
      <c r="HC237" s="130"/>
      <c r="HD237" s="130"/>
      <c r="HE237" s="130"/>
      <c r="HF237" s="130"/>
      <c r="HG237" s="130"/>
      <c r="HH237" s="130"/>
      <c r="HI237" s="130"/>
      <c r="HJ237" s="130"/>
      <c r="HK237" s="130"/>
      <c r="HL237" s="130"/>
      <c r="HM237" s="130"/>
      <c r="HN237" s="130"/>
      <c r="HO237" s="130"/>
      <c r="HP237" s="130"/>
      <c r="HQ237" s="130"/>
      <c r="HR237" s="130"/>
      <c r="HS237" s="130"/>
      <c r="HT237" s="130"/>
      <c r="HU237" s="130"/>
      <c r="HV237" s="130"/>
      <c r="HW237" s="130"/>
      <c r="HX237" s="130"/>
      <c r="HY237" s="130"/>
      <c r="HZ237" s="130"/>
      <c r="IA237" s="130"/>
      <c r="IB237" s="130"/>
      <c r="IC237" s="130"/>
      <c r="ID237" s="130"/>
      <c r="IE237" s="130"/>
      <c r="IF237" s="130"/>
      <c r="IG237" s="130"/>
      <c r="IH237" s="130"/>
      <c r="II237" s="130"/>
      <c r="IJ237" s="130"/>
      <c r="IK237" s="130"/>
      <c r="IL237" s="130"/>
      <c r="IM237" s="130"/>
      <c r="IN237" s="130"/>
      <c r="IO237" s="130"/>
      <c r="IP237" s="130"/>
      <c r="IQ237" s="130"/>
      <c r="IR237" s="130"/>
      <c r="IS237" s="130"/>
      <c r="IT237" s="130"/>
      <c r="IU237" s="130"/>
      <c r="IV237" s="130"/>
      <c r="IW237" s="130"/>
      <c r="IX237" s="130"/>
      <c r="IY237" s="130"/>
      <c r="IZ237" s="130"/>
      <c r="JA237" s="130"/>
      <c r="JB237" s="130"/>
      <c r="JC237" s="130"/>
      <c r="JD237" s="130"/>
      <c r="JE237" s="130"/>
      <c r="JF237" s="130"/>
      <c r="JG237" s="130"/>
      <c r="JH237" s="130"/>
      <c r="JI237" s="130"/>
      <c r="JJ237" s="130"/>
      <c r="JK237" s="130"/>
      <c r="JL237" s="130"/>
      <c r="JM237" s="130"/>
      <c r="JN237" s="130"/>
      <c r="JO237" s="130"/>
      <c r="JP237" s="130"/>
      <c r="JQ237" s="130"/>
      <c r="JR237" s="130"/>
      <c r="JS237" s="130"/>
      <c r="JT237" s="130"/>
      <c r="JU237" s="130"/>
      <c r="JV237" s="130"/>
      <c r="JW237" s="130"/>
      <c r="JX237" s="130"/>
      <c r="JY237" s="130"/>
      <c r="JZ237" s="130"/>
      <c r="KA237" s="130"/>
      <c r="KB237" s="130"/>
      <c r="KC237" s="130"/>
      <c r="KD237" s="130"/>
      <c r="KE237" s="130"/>
      <c r="KF237" s="130"/>
      <c r="KG237" s="130"/>
      <c r="KH237" s="130"/>
      <c r="KI237" s="130"/>
      <c r="KJ237" s="130"/>
      <c r="KK237" s="130"/>
      <c r="KL237" s="130"/>
      <c r="KM237" s="130"/>
      <c r="KN237" s="130"/>
      <c r="KO237" s="130"/>
      <c r="KP237" s="130"/>
      <c r="KQ237" s="130"/>
      <c r="KR237" s="130"/>
      <c r="KS237" s="130"/>
      <c r="KT237" s="130"/>
      <c r="KU237" s="130"/>
      <c r="KV237" s="130"/>
      <c r="KW237" s="130"/>
      <c r="KX237" s="130"/>
      <c r="KY237" s="130"/>
      <c r="KZ237" s="130"/>
      <c r="LA237" s="130"/>
      <c r="LB237" s="130"/>
      <c r="LC237" s="130"/>
      <c r="LD237" s="130"/>
      <c r="LE237" s="130"/>
      <c r="LF237" s="130"/>
      <c r="LG237" s="130"/>
      <c r="LH237" s="130"/>
      <c r="LI237" s="130"/>
      <c r="LJ237" s="130"/>
      <c r="LK237" s="130"/>
      <c r="LL237" s="130"/>
      <c r="LM237" s="130"/>
      <c r="LN237" s="130"/>
      <c r="LO237" s="130"/>
      <c r="LP237" s="130"/>
      <c r="LQ237" s="130"/>
      <c r="LR237" s="130"/>
      <c r="LS237" s="130"/>
      <c r="LT237" s="130"/>
      <c r="LU237" s="130"/>
      <c r="LV237" s="130"/>
      <c r="LW237" s="130"/>
      <c r="LX237" s="130"/>
      <c r="LY237" s="130"/>
      <c r="LZ237" s="130"/>
      <c r="MA237" s="130"/>
      <c r="MB237" s="130"/>
      <c r="MC237" s="130"/>
      <c r="MD237" s="130"/>
      <c r="ME237" s="130"/>
      <c r="MF237" s="130"/>
      <c r="MG237" s="130"/>
      <c r="MH237" s="130"/>
      <c r="MI237" s="130"/>
      <c r="MJ237" s="130"/>
      <c r="MK237" s="130"/>
      <c r="ML237" s="130"/>
      <c r="MM237" s="130"/>
      <c r="MN237" s="130"/>
      <c r="MO237" s="130"/>
      <c r="MP237" s="130"/>
      <c r="MQ237" s="130"/>
      <c r="MR237" s="130"/>
      <c r="MS237" s="130"/>
      <c r="MT237" s="130"/>
      <c r="MU237" s="130"/>
      <c r="MV237" s="130"/>
      <c r="MW237" s="130"/>
      <c r="MX237" s="130"/>
      <c r="MY237" s="130"/>
      <c r="MZ237" s="130"/>
      <c r="NA237" s="130"/>
      <c r="NB237" s="130"/>
      <c r="NC237" s="130"/>
      <c r="ND237" s="130"/>
      <c r="NE237" s="130"/>
      <c r="NF237" s="130"/>
      <c r="NG237" s="130"/>
      <c r="NH237" s="130"/>
      <c r="NI237" s="130"/>
      <c r="NJ237" s="130"/>
      <c r="NK237" s="130"/>
      <c r="NL237" s="130"/>
      <c r="NM237" s="130"/>
      <c r="NN237" s="130"/>
      <c r="NO237" s="130"/>
      <c r="NP237" s="130"/>
      <c r="NQ237" s="130"/>
      <c r="NR237" s="130"/>
      <c r="NS237" s="130"/>
      <c r="NT237" s="130"/>
      <c r="NU237" s="130"/>
      <c r="NV237" s="130"/>
      <c r="NW237" s="130"/>
      <c r="NX237" s="130"/>
      <c r="NY237" s="130"/>
      <c r="NZ237" s="130"/>
      <c r="OA237" s="130"/>
      <c r="OB237" s="130"/>
      <c r="OC237" s="130"/>
      <c r="OD237" s="130"/>
      <c r="OE237" s="130"/>
      <c r="OF237" s="130"/>
      <c r="OG237" s="130"/>
      <c r="OH237" s="130"/>
      <c r="OI237" s="130"/>
      <c r="OJ237" s="130"/>
      <c r="OK237" s="130"/>
      <c r="OL237" s="130"/>
      <c r="OM237" s="130"/>
      <c r="ON237" s="130"/>
      <c r="OO237" s="130"/>
      <c r="OP237" s="130"/>
      <c r="OQ237" s="130"/>
      <c r="OR237" s="130"/>
      <c r="OS237" s="130"/>
      <c r="OT237" s="130"/>
      <c r="OU237" s="130"/>
      <c r="OV237" s="130"/>
      <c r="OW237" s="130"/>
      <c r="OX237" s="130"/>
      <c r="OY237" s="130"/>
      <c r="OZ237" s="130"/>
      <c r="PA237" s="130"/>
      <c r="PB237" s="130"/>
      <c r="PC237" s="130"/>
      <c r="PD237" s="130"/>
      <c r="PE237" s="130"/>
      <c r="PF237" s="130"/>
      <c r="PG237" s="130"/>
      <c r="PH237" s="130"/>
      <c r="PI237" s="130"/>
      <c r="PJ237" s="130"/>
      <c r="PK237" s="130"/>
      <c r="PL237" s="130"/>
      <c r="PM237" s="130"/>
      <c r="PN237" s="130"/>
      <c r="PO237" s="130"/>
      <c r="PP237" s="130"/>
      <c r="PQ237" s="130"/>
      <c r="PR237" s="130"/>
      <c r="PS237" s="130"/>
      <c r="PT237" s="130"/>
      <c r="PU237" s="130"/>
      <c r="PV237" s="130"/>
      <c r="PW237" s="130"/>
      <c r="PX237" s="130"/>
      <c r="PY237" s="130"/>
      <c r="PZ237" s="130"/>
      <c r="QA237" s="130"/>
      <c r="QB237" s="130"/>
      <c r="QC237" s="130"/>
      <c r="QD237" s="130"/>
      <c r="QE237" s="130"/>
      <c r="QF237" s="130"/>
      <c r="QG237" s="130"/>
      <c r="QH237" s="130"/>
      <c r="QI237" s="130"/>
      <c r="QJ237" s="130"/>
      <c r="QK237" s="130"/>
      <c r="QL237" s="130"/>
      <c r="QM237" s="130"/>
      <c r="QN237" s="130"/>
      <c r="QO237" s="130"/>
      <c r="QP237" s="130"/>
      <c r="QQ237" s="130"/>
      <c r="QR237" s="130"/>
      <c r="QS237" s="130"/>
      <c r="QT237" s="130"/>
      <c r="QU237" s="130"/>
      <c r="QV237" s="130"/>
      <c r="QW237" s="130"/>
      <c r="QX237" s="130"/>
      <c r="QY237" s="130"/>
      <c r="QZ237" s="130"/>
      <c r="RA237" s="130"/>
      <c r="RB237" s="130"/>
      <c r="RC237" s="130"/>
      <c r="RD237" s="130"/>
      <c r="RE237" s="130"/>
      <c r="RF237" s="130"/>
      <c r="RG237" s="130"/>
      <c r="RH237" s="130"/>
      <c r="RI237" s="130"/>
      <c r="RJ237" s="130"/>
      <c r="RK237" s="130"/>
      <c r="RL237" s="130"/>
      <c r="RM237" s="130"/>
      <c r="RN237" s="130"/>
      <c r="RO237" s="130"/>
      <c r="RP237" s="130"/>
      <c r="RQ237" s="130"/>
      <c r="RR237" s="130"/>
      <c r="RS237" s="130"/>
      <c r="RT237" s="130"/>
      <c r="RU237" s="130"/>
      <c r="RV237" s="130"/>
      <c r="RW237" s="130"/>
      <c r="RX237" s="130"/>
      <c r="RY237" s="130"/>
      <c r="RZ237" s="130"/>
      <c r="SA237" s="130"/>
      <c r="SB237" s="130"/>
      <c r="SC237" s="130"/>
      <c r="SD237" s="130"/>
      <c r="SE237" s="130"/>
      <c r="SF237" s="130"/>
      <c r="SG237" s="130"/>
      <c r="SH237" s="130"/>
      <c r="SI237" s="130"/>
      <c r="SJ237" s="130"/>
      <c r="SK237" s="130"/>
      <c r="SL237" s="130"/>
      <c r="SM237" s="130"/>
      <c r="SN237" s="130"/>
      <c r="SO237" s="130"/>
      <c r="SP237" s="130"/>
      <c r="SQ237" s="130"/>
      <c r="SR237" s="130"/>
      <c r="SS237" s="130"/>
      <c r="ST237" s="130"/>
      <c r="SU237" s="130"/>
      <c r="SV237" s="130"/>
      <c r="SW237" s="130"/>
      <c r="SX237" s="130"/>
      <c r="SY237" s="130"/>
      <c r="SZ237" s="130"/>
      <c r="TA237" s="130"/>
      <c r="TB237" s="130"/>
      <c r="TC237" s="130"/>
      <c r="TD237" s="130"/>
      <c r="TE237" s="130"/>
      <c r="TF237" s="130"/>
      <c r="TG237" s="130"/>
      <c r="TH237" s="130"/>
      <c r="TI237" s="130"/>
      <c r="TJ237" s="130"/>
      <c r="TK237" s="130"/>
      <c r="TL237" s="130"/>
      <c r="TM237" s="130"/>
      <c r="TN237" s="130"/>
      <c r="TO237" s="130"/>
      <c r="TP237" s="130"/>
      <c r="TQ237" s="130"/>
      <c r="TR237" s="130"/>
      <c r="TS237" s="130"/>
      <c r="TT237" s="130"/>
      <c r="TU237" s="130"/>
      <c r="TV237" s="130"/>
      <c r="TW237" s="130"/>
      <c r="TX237" s="130"/>
      <c r="TY237" s="130"/>
      <c r="TZ237" s="130"/>
      <c r="UA237" s="130"/>
      <c r="UB237" s="130"/>
      <c r="UC237" s="130"/>
      <c r="UD237" s="130"/>
      <c r="UE237" s="130"/>
      <c r="UF237" s="130"/>
      <c r="UG237" s="130"/>
      <c r="UH237" s="130"/>
      <c r="UI237" s="130"/>
      <c r="UJ237" s="130"/>
      <c r="UK237" s="130"/>
      <c r="UL237" s="130"/>
      <c r="UM237" s="130"/>
      <c r="UN237" s="130"/>
      <c r="UO237" s="130"/>
      <c r="UP237" s="130"/>
      <c r="UQ237" s="130"/>
      <c r="UR237" s="130"/>
      <c r="US237" s="130"/>
      <c r="UT237" s="130"/>
      <c r="UU237" s="130"/>
      <c r="UV237" s="130"/>
      <c r="UW237" s="130"/>
      <c r="UX237" s="130"/>
      <c r="UY237" s="130"/>
      <c r="UZ237" s="130"/>
      <c r="VA237" s="130"/>
      <c r="VB237" s="130"/>
      <c r="VC237" s="130"/>
      <c r="VD237" s="130"/>
      <c r="VE237" s="130"/>
      <c r="VF237" s="130"/>
      <c r="VG237" s="130"/>
      <c r="VH237" s="130"/>
      <c r="VI237" s="130"/>
      <c r="VJ237" s="130"/>
      <c r="VK237" s="130"/>
      <c r="VL237" s="130"/>
      <c r="VM237" s="130"/>
      <c r="VN237" s="130"/>
      <c r="VO237" s="130"/>
      <c r="VP237" s="130"/>
      <c r="VQ237" s="130"/>
      <c r="VR237" s="130"/>
      <c r="VS237" s="130"/>
      <c r="VT237" s="130"/>
      <c r="VU237" s="130"/>
      <c r="VV237" s="130"/>
      <c r="VW237" s="130"/>
      <c r="VX237" s="130"/>
      <c r="VY237" s="130"/>
      <c r="VZ237" s="130"/>
      <c r="WA237" s="130"/>
      <c r="WB237" s="130"/>
      <c r="WC237" s="130"/>
      <c r="WD237" s="130"/>
      <c r="WE237" s="130"/>
      <c r="WF237" s="130"/>
      <c r="WG237" s="130"/>
      <c r="WH237" s="130"/>
      <c r="WI237" s="130"/>
      <c r="WJ237" s="130"/>
      <c r="WK237" s="130"/>
      <c r="WL237" s="130"/>
      <c r="WM237" s="130"/>
      <c r="WN237" s="130"/>
      <c r="WO237" s="130"/>
      <c r="WP237" s="130"/>
      <c r="WQ237" s="130"/>
      <c r="WR237" s="130"/>
      <c r="WS237" s="130"/>
      <c r="WT237" s="130"/>
      <c r="WU237" s="130"/>
      <c r="WV237" s="130"/>
      <c r="WW237" s="130"/>
      <c r="WX237" s="130"/>
      <c r="WY237" s="130"/>
      <c r="WZ237" s="130"/>
      <c r="XA237" s="130"/>
      <c r="XB237" s="130"/>
      <c r="XC237" s="130"/>
      <c r="XD237" s="130"/>
      <c r="XE237" s="130"/>
      <c r="XF237" s="130"/>
      <c r="XG237" s="130"/>
      <c r="XH237" s="130"/>
      <c r="XI237" s="130"/>
      <c r="XJ237" s="130"/>
      <c r="XK237" s="130"/>
      <c r="XL237" s="130"/>
      <c r="XM237" s="130"/>
      <c r="XN237" s="130"/>
      <c r="XO237" s="130"/>
      <c r="XP237" s="130"/>
      <c r="XQ237" s="130"/>
      <c r="XR237" s="130"/>
      <c r="XS237" s="130"/>
      <c r="XT237" s="130"/>
      <c r="XU237" s="130"/>
      <c r="XV237" s="130"/>
      <c r="XW237" s="130"/>
      <c r="XX237" s="130"/>
      <c r="XY237" s="130"/>
      <c r="XZ237" s="130"/>
      <c r="YA237" s="130"/>
      <c r="YB237" s="130"/>
      <c r="YC237" s="130"/>
      <c r="YD237" s="130"/>
      <c r="YE237" s="130"/>
      <c r="YF237" s="130"/>
      <c r="YG237" s="130"/>
      <c r="YH237" s="130"/>
      <c r="YI237" s="130"/>
      <c r="YJ237" s="130"/>
      <c r="YK237" s="130"/>
      <c r="YL237" s="130"/>
      <c r="YM237" s="130"/>
      <c r="YN237" s="130"/>
      <c r="YO237" s="130"/>
      <c r="YP237" s="130"/>
      <c r="YQ237" s="130"/>
      <c r="YR237" s="130"/>
      <c r="YS237" s="130"/>
      <c r="YT237" s="130"/>
      <c r="YU237" s="130"/>
      <c r="YV237" s="130"/>
      <c r="YW237" s="130"/>
      <c r="YX237" s="130"/>
      <c r="YY237" s="130"/>
      <c r="YZ237" s="130"/>
      <c r="ZA237" s="130"/>
      <c r="ZB237" s="130"/>
      <c r="ZC237" s="130"/>
      <c r="ZD237" s="130"/>
      <c r="ZE237" s="130"/>
      <c r="ZF237" s="130"/>
      <c r="ZG237" s="130"/>
      <c r="ZH237" s="130"/>
      <c r="ZI237" s="130"/>
      <c r="ZJ237" s="130"/>
      <c r="ZK237" s="130"/>
      <c r="ZL237" s="130"/>
      <c r="ZM237" s="130"/>
      <c r="ZN237" s="130"/>
      <c r="ZO237" s="130"/>
      <c r="ZP237" s="130"/>
      <c r="ZQ237" s="130"/>
      <c r="ZR237" s="130"/>
      <c r="ZS237" s="130"/>
      <c r="ZT237" s="130"/>
      <c r="ZU237" s="130"/>
      <c r="ZV237" s="130"/>
      <c r="ZW237" s="130"/>
      <c r="ZX237" s="130"/>
      <c r="ZY237" s="130"/>
      <c r="ZZ237" s="130"/>
      <c r="AAA237" s="130"/>
      <c r="AAB237" s="130"/>
      <c r="AAC237" s="130"/>
      <c r="AAD237" s="130"/>
      <c r="AAE237" s="130"/>
      <c r="AAF237" s="130"/>
      <c r="AAG237" s="130"/>
      <c r="AAH237" s="130"/>
      <c r="AAI237" s="130"/>
      <c r="AAJ237" s="130"/>
      <c r="AAK237" s="130"/>
      <c r="AAL237" s="130"/>
      <c r="AAM237" s="130"/>
      <c r="AAN237" s="130"/>
      <c r="AAO237" s="130"/>
      <c r="AAP237" s="130"/>
      <c r="AAQ237" s="130"/>
      <c r="AAR237" s="130"/>
      <c r="AAS237" s="130"/>
      <c r="AAT237" s="130"/>
      <c r="AAU237" s="130"/>
      <c r="AAV237" s="130"/>
      <c r="AAW237" s="130"/>
      <c r="AAX237" s="130"/>
      <c r="AAY237" s="130"/>
      <c r="AAZ237" s="130"/>
      <c r="ABA237" s="130"/>
      <c r="ABB237" s="130"/>
      <c r="ABC237" s="130"/>
      <c r="ABD237" s="130"/>
      <c r="ABE237" s="130"/>
      <c r="ABF237" s="130"/>
      <c r="ABG237" s="130"/>
      <c r="ABH237" s="130"/>
      <c r="ABI237" s="130"/>
      <c r="ABJ237" s="130"/>
      <c r="ABK237" s="130"/>
      <c r="ABL237" s="130"/>
      <c r="ABM237" s="130"/>
      <c r="ABN237" s="130"/>
      <c r="ABO237" s="130"/>
      <c r="ABP237" s="130"/>
      <c r="ABQ237" s="130"/>
      <c r="ABR237" s="130"/>
      <c r="ABS237" s="130"/>
      <c r="ABT237" s="130"/>
      <c r="ABU237" s="130"/>
      <c r="ABV237" s="130"/>
      <c r="ABW237" s="130"/>
      <c r="ABX237" s="130"/>
      <c r="ABY237" s="130"/>
      <c r="ABZ237" s="130"/>
      <c r="ACA237" s="130"/>
      <c r="ACB237" s="130"/>
      <c r="ACC237" s="130"/>
      <c r="ACD237" s="130"/>
      <c r="ACE237" s="130"/>
      <c r="ACF237" s="130"/>
      <c r="ACG237" s="130"/>
      <c r="ACH237" s="130"/>
      <c r="ACI237" s="130"/>
      <c r="ACJ237" s="130"/>
      <c r="ACK237" s="130"/>
      <c r="ACL237" s="130"/>
      <c r="ACM237" s="130"/>
      <c r="ACN237" s="130"/>
      <c r="ACO237" s="130"/>
      <c r="ACP237" s="130"/>
      <c r="ACQ237" s="130"/>
      <c r="ACR237" s="130"/>
      <c r="ACS237" s="130"/>
      <c r="ACT237" s="130"/>
      <c r="ACU237" s="130"/>
      <c r="ACV237" s="130"/>
      <c r="ACW237" s="130"/>
      <c r="ACX237" s="130"/>
      <c r="ACY237" s="130"/>
      <c r="ACZ237" s="130"/>
      <c r="ADA237" s="130"/>
      <c r="ADB237" s="130"/>
      <c r="ADC237" s="130"/>
      <c r="ADD237" s="130"/>
      <c r="ADE237" s="130"/>
      <c r="ADF237" s="130"/>
      <c r="ADG237" s="130"/>
      <c r="ADH237" s="130"/>
      <c r="ADI237" s="130"/>
      <c r="ADJ237" s="130"/>
      <c r="ADK237" s="130"/>
      <c r="ADL237" s="130"/>
      <c r="ADM237" s="130"/>
      <c r="ADN237" s="130"/>
      <c r="ADO237" s="130"/>
      <c r="ADP237" s="130"/>
      <c r="ADQ237" s="130"/>
      <c r="ADR237" s="130"/>
      <c r="ADS237" s="130"/>
      <c r="ADT237" s="130"/>
      <c r="ADU237" s="130"/>
      <c r="ADV237" s="130"/>
      <c r="ADW237" s="130"/>
      <c r="ADX237" s="130"/>
      <c r="ADY237" s="130"/>
      <c r="ADZ237" s="130"/>
      <c r="AEA237" s="130"/>
      <c r="AEB237" s="130"/>
      <c r="AEC237" s="130"/>
      <c r="AED237" s="130"/>
      <c r="AEE237" s="130"/>
      <c r="AEF237" s="130"/>
      <c r="AEG237" s="130"/>
      <c r="AEH237" s="130"/>
      <c r="AEI237" s="130"/>
      <c r="AEJ237" s="130"/>
      <c r="AEK237" s="130"/>
      <c r="AEL237" s="130"/>
      <c r="AEM237" s="130"/>
      <c r="AEN237" s="130"/>
      <c r="AEO237" s="130"/>
      <c r="AEP237" s="130"/>
      <c r="AEQ237" s="130"/>
      <c r="AER237" s="130"/>
      <c r="AES237" s="130"/>
      <c r="AET237" s="130"/>
      <c r="AEU237" s="130"/>
      <c r="AEV237" s="130"/>
      <c r="AEW237" s="130"/>
      <c r="AEX237" s="130"/>
      <c r="AEY237" s="130"/>
      <c r="AEZ237" s="130"/>
      <c r="AFA237" s="130"/>
      <c r="AFB237" s="130"/>
      <c r="AFC237" s="130"/>
      <c r="AFD237" s="130"/>
      <c r="AFE237" s="130"/>
      <c r="AFF237" s="130"/>
      <c r="AFG237" s="130"/>
      <c r="AFH237" s="130"/>
      <c r="AFI237" s="130"/>
      <c r="AFJ237" s="130"/>
      <c r="AFK237" s="130"/>
      <c r="AFL237" s="130"/>
      <c r="AFM237" s="130"/>
      <c r="AFN237" s="130"/>
      <c r="AFO237" s="130"/>
      <c r="AFP237" s="130"/>
      <c r="AFQ237" s="130"/>
      <c r="AFR237" s="130"/>
      <c r="AFS237" s="130"/>
      <c r="AFT237" s="130"/>
      <c r="AFU237" s="130"/>
      <c r="AFV237" s="130"/>
      <c r="AFW237" s="130"/>
      <c r="AFX237" s="130"/>
      <c r="AFY237" s="130"/>
      <c r="AFZ237" s="130"/>
      <c r="AGA237" s="130"/>
      <c r="AGB237" s="130"/>
      <c r="AGC237" s="130"/>
      <c r="AGD237" s="130"/>
      <c r="AGE237" s="130"/>
      <c r="AGF237" s="130"/>
      <c r="AGG237" s="130"/>
      <c r="AGH237" s="130"/>
      <c r="AGI237" s="130"/>
      <c r="AGJ237" s="130"/>
      <c r="AGK237" s="130"/>
      <c r="AGL237" s="130"/>
      <c r="AGM237" s="130"/>
      <c r="AGN237" s="130"/>
      <c r="AGO237" s="130"/>
      <c r="AGP237" s="130"/>
      <c r="AGQ237" s="130"/>
      <c r="AGR237" s="130"/>
      <c r="AGS237" s="130"/>
      <c r="AGT237" s="130"/>
      <c r="AGU237" s="130"/>
      <c r="AGV237" s="130"/>
      <c r="AGW237" s="130"/>
      <c r="AGX237" s="130"/>
      <c r="AGY237" s="130"/>
      <c r="AGZ237" s="130"/>
      <c r="AHA237" s="130"/>
      <c r="AHB237" s="130"/>
      <c r="AHC237" s="130"/>
      <c r="AHD237" s="130"/>
      <c r="AHE237" s="130"/>
      <c r="AHF237" s="130"/>
      <c r="AHG237" s="130"/>
      <c r="AHH237" s="130"/>
      <c r="AHI237" s="130"/>
      <c r="AHJ237" s="130"/>
      <c r="AHK237" s="130"/>
      <c r="AHL237" s="130"/>
      <c r="AHM237" s="130"/>
      <c r="AHN237" s="130"/>
      <c r="AHO237" s="130"/>
      <c r="AHP237" s="130"/>
      <c r="AHQ237" s="130"/>
      <c r="AHR237" s="130"/>
      <c r="AHS237" s="130"/>
      <c r="AHT237" s="130"/>
      <c r="AHU237" s="130"/>
      <c r="AHV237" s="130"/>
      <c r="AHW237" s="130"/>
      <c r="AHX237" s="130"/>
      <c r="AHY237" s="130"/>
      <c r="AHZ237" s="130"/>
      <c r="AIA237" s="130"/>
      <c r="AIB237" s="130"/>
      <c r="AIC237" s="130"/>
      <c r="AID237" s="130"/>
      <c r="AIE237" s="130"/>
      <c r="AIF237" s="130"/>
      <c r="AIG237" s="130"/>
      <c r="AIH237" s="130"/>
      <c r="AII237" s="130"/>
      <c r="AIJ237" s="130"/>
      <c r="AIK237" s="130"/>
      <c r="AIL237" s="130"/>
      <c r="AIM237" s="130"/>
      <c r="AIN237" s="130"/>
      <c r="AIO237" s="130"/>
      <c r="AIP237" s="130"/>
      <c r="AIQ237" s="130"/>
      <c r="AIR237" s="130"/>
      <c r="AIS237" s="130"/>
      <c r="AIT237" s="130"/>
      <c r="AIU237" s="130"/>
      <c r="AIV237" s="130"/>
      <c r="AIW237" s="130"/>
      <c r="AIX237" s="130"/>
      <c r="AIY237" s="130"/>
      <c r="AIZ237" s="130"/>
      <c r="AJA237" s="130"/>
      <c r="AJB237" s="130"/>
      <c r="AJC237" s="130"/>
      <c r="AJD237" s="130"/>
      <c r="AJE237" s="130"/>
      <c r="AJF237" s="130"/>
      <c r="AJG237" s="130"/>
      <c r="AJH237" s="130"/>
      <c r="AJI237" s="130"/>
      <c r="AJJ237" s="130"/>
      <c r="AJK237" s="130"/>
      <c r="AJL237" s="130"/>
      <c r="AJM237" s="130"/>
      <c r="AJN237" s="130"/>
      <c r="AJO237" s="130"/>
      <c r="AJP237" s="130"/>
      <c r="AJQ237" s="130"/>
      <c r="AJR237" s="130"/>
      <c r="AJS237" s="130"/>
      <c r="AJT237" s="130"/>
      <c r="AJU237" s="130"/>
      <c r="AJV237" s="130"/>
      <c r="AJW237" s="130"/>
      <c r="AJX237" s="130"/>
      <c r="AJY237" s="130"/>
      <c r="AJZ237" s="130"/>
      <c r="AKA237" s="130"/>
      <c r="AKB237" s="130"/>
      <c r="AKC237" s="130"/>
      <c r="AKD237" s="130"/>
      <c r="AKE237" s="130"/>
      <c r="AKF237" s="130"/>
      <c r="AKG237" s="130"/>
      <c r="AKH237" s="130"/>
      <c r="AKI237" s="130"/>
      <c r="AKJ237" s="130"/>
      <c r="AKK237" s="130"/>
      <c r="AKL237" s="130"/>
      <c r="AKM237" s="130"/>
      <c r="AKN237" s="130"/>
      <c r="AKO237" s="130"/>
      <c r="AKP237" s="130"/>
      <c r="AKQ237" s="130"/>
      <c r="AKR237" s="130"/>
      <c r="AKS237" s="130"/>
      <c r="AKT237" s="130"/>
      <c r="AKU237" s="130"/>
      <c r="AKV237" s="130"/>
      <c r="AKW237" s="130"/>
      <c r="AKX237" s="130"/>
      <c r="AKY237" s="130"/>
      <c r="AKZ237" s="130"/>
      <c r="ALA237" s="130"/>
      <c r="ALB237" s="130"/>
      <c r="ALC237" s="130"/>
      <c r="ALD237" s="130"/>
      <c r="ALE237" s="130"/>
      <c r="ALF237" s="130"/>
      <c r="ALG237" s="130"/>
      <c r="ALH237" s="130"/>
      <c r="ALI237" s="130"/>
      <c r="ALJ237" s="130"/>
      <c r="ALK237" s="130"/>
      <c r="ALL237" s="130"/>
      <c r="ALM237" s="130"/>
      <c r="ALN237" s="130"/>
      <c r="ALO237" s="130"/>
      <c r="ALP237" s="130"/>
      <c r="ALQ237" s="130"/>
      <c r="ALR237" s="130"/>
      <c r="ALS237" s="130"/>
      <c r="ALT237" s="130"/>
      <c r="ALU237" s="130"/>
      <c r="ALV237" s="130"/>
      <c r="ALW237" s="130"/>
      <c r="ALX237" s="130"/>
      <c r="ALY237" s="130"/>
      <c r="ALZ237" s="130"/>
      <c r="AMA237" s="130"/>
      <c r="AMB237" s="130"/>
      <c r="AMC237" s="130"/>
      <c r="AMD237" s="130"/>
      <c r="AME237" s="130"/>
      <c r="AMF237" s="130"/>
      <c r="AMG237" s="130"/>
      <c r="AMH237" s="130"/>
      <c r="AMI237" s="130"/>
      <c r="AMJ237" s="130"/>
      <c r="AMK237" s="130"/>
      <c r="AML237" s="130"/>
      <c r="AMM237" s="130"/>
      <c r="AMN237" s="130"/>
      <c r="AMO237" s="130"/>
      <c r="AMP237" s="130"/>
      <c r="AMQ237" s="130"/>
      <c r="AMR237" s="130"/>
      <c r="AMS237" s="130"/>
      <c r="AMT237" s="130"/>
      <c r="AMU237" s="130"/>
      <c r="AMV237" s="130"/>
      <c r="AMW237" s="130"/>
      <c r="AMX237" s="130"/>
      <c r="AMY237" s="130"/>
      <c r="AMZ237" s="130"/>
      <c r="ANA237" s="130"/>
      <c r="ANB237" s="130"/>
      <c r="ANC237" s="130"/>
      <c r="AND237" s="130"/>
      <c r="ANE237" s="130"/>
      <c r="ANF237" s="130"/>
      <c r="ANG237" s="130"/>
      <c r="ANH237" s="130"/>
      <c r="ANI237" s="130"/>
      <c r="ANJ237" s="130"/>
      <c r="ANK237" s="130"/>
      <c r="ANL237" s="130"/>
      <c r="ANM237" s="130"/>
      <c r="ANN237" s="130"/>
      <c r="ANO237" s="130"/>
      <c r="ANP237" s="130"/>
      <c r="ANQ237" s="130"/>
      <c r="ANR237" s="130"/>
      <c r="ANS237" s="130"/>
      <c r="ANT237" s="130"/>
      <c r="ANU237" s="130"/>
      <c r="ANV237" s="130"/>
      <c r="ANW237" s="130"/>
      <c r="ANX237" s="130"/>
      <c r="ANY237" s="130"/>
      <c r="ANZ237" s="130"/>
      <c r="AOA237" s="130"/>
      <c r="AOB237" s="130"/>
      <c r="AOC237" s="130"/>
      <c r="AOD237" s="130"/>
      <c r="AOE237" s="130"/>
      <c r="AOF237" s="130"/>
      <c r="AOG237" s="130"/>
      <c r="AOH237" s="130"/>
      <c r="AOI237" s="130"/>
      <c r="AOJ237" s="130"/>
      <c r="AOK237" s="130"/>
      <c r="AOL237" s="130"/>
      <c r="AOM237" s="130"/>
      <c r="AON237" s="130"/>
      <c r="AOO237" s="130"/>
      <c r="AOP237" s="130"/>
      <c r="AOQ237" s="130"/>
      <c r="AOR237" s="130"/>
      <c r="AOS237" s="130"/>
      <c r="AOT237" s="130"/>
      <c r="AOU237" s="130"/>
      <c r="AOV237" s="130"/>
      <c r="AOW237" s="130"/>
      <c r="AOX237" s="130"/>
      <c r="AOY237" s="130"/>
      <c r="AOZ237" s="130"/>
      <c r="APA237" s="130"/>
      <c r="APB237" s="130"/>
      <c r="APC237" s="130"/>
      <c r="APD237" s="130"/>
      <c r="APE237" s="130"/>
      <c r="APF237" s="130"/>
      <c r="APG237" s="130"/>
      <c r="APH237" s="130"/>
      <c r="API237" s="130"/>
      <c r="APJ237" s="130"/>
      <c r="APK237" s="130"/>
      <c r="APL237" s="130"/>
      <c r="APM237" s="130"/>
      <c r="APN237" s="130"/>
      <c r="APO237" s="130"/>
      <c r="APP237" s="130"/>
      <c r="APQ237" s="130"/>
      <c r="APR237" s="130"/>
      <c r="APS237" s="130"/>
      <c r="APT237" s="130"/>
      <c r="APU237" s="130"/>
      <c r="APV237" s="130"/>
      <c r="APW237" s="130"/>
      <c r="APX237" s="130"/>
      <c r="APY237" s="130"/>
      <c r="APZ237" s="130"/>
      <c r="AQA237" s="130"/>
      <c r="AQB237" s="130"/>
      <c r="AQC237" s="130"/>
      <c r="AQD237" s="130"/>
      <c r="AQE237" s="130"/>
      <c r="AQF237" s="130"/>
      <c r="AQG237" s="130"/>
      <c r="AQH237" s="130"/>
      <c r="AQI237" s="130"/>
      <c r="AQJ237" s="130"/>
      <c r="AQK237" s="130"/>
      <c r="AQL237" s="130"/>
      <c r="AQM237" s="130"/>
      <c r="AQN237" s="130"/>
      <c r="AQO237" s="130"/>
      <c r="AQP237" s="130"/>
      <c r="AQQ237" s="130"/>
      <c r="AQR237" s="130"/>
      <c r="AQS237" s="130"/>
      <c r="AQT237" s="130"/>
      <c r="AQU237" s="130"/>
      <c r="AQV237" s="130"/>
      <c r="AQW237" s="130"/>
      <c r="AQX237" s="130"/>
      <c r="AQY237" s="130"/>
      <c r="AQZ237" s="130"/>
      <c r="ARA237" s="130"/>
      <c r="ARB237" s="130"/>
      <c r="ARC237" s="130"/>
      <c r="ARD237" s="130"/>
      <c r="ARE237" s="130"/>
      <c r="ARF237" s="130"/>
      <c r="ARG237" s="130"/>
      <c r="ARH237" s="130"/>
      <c r="ARI237" s="130"/>
      <c r="ARJ237" s="130"/>
      <c r="ARK237" s="130"/>
      <c r="ARL237" s="130"/>
      <c r="ARM237" s="130"/>
      <c r="ARN237" s="130"/>
      <c r="ARO237" s="130"/>
      <c r="ARP237" s="130"/>
      <c r="ARQ237" s="130"/>
      <c r="ARR237" s="130"/>
      <c r="ARS237" s="130"/>
      <c r="ART237" s="130"/>
      <c r="ARU237" s="130"/>
      <c r="ARV237" s="130"/>
      <c r="ARW237" s="130"/>
      <c r="ARX237" s="130"/>
      <c r="ARY237" s="130"/>
      <c r="ARZ237" s="130"/>
      <c r="ASA237" s="130"/>
      <c r="ASB237" s="130"/>
      <c r="ASC237" s="130"/>
      <c r="ASD237" s="130"/>
      <c r="ASE237" s="130"/>
      <c r="ASF237" s="130"/>
      <c r="ASG237" s="130"/>
      <c r="ASH237" s="130"/>
      <c r="ASI237" s="130"/>
      <c r="ASJ237" s="130"/>
      <c r="ASK237" s="130"/>
      <c r="ASL237" s="130"/>
      <c r="ASM237" s="130"/>
      <c r="ASN237" s="130"/>
      <c r="ASO237" s="130"/>
      <c r="ASP237" s="130"/>
      <c r="ASQ237" s="130"/>
      <c r="ASR237" s="130"/>
      <c r="ASS237" s="130"/>
      <c r="AST237" s="130"/>
      <c r="ASU237" s="130"/>
      <c r="ASV237" s="130"/>
      <c r="ASW237" s="130"/>
      <c r="ASX237" s="130"/>
      <c r="ASY237" s="130"/>
      <c r="ASZ237" s="130"/>
      <c r="ATA237" s="130"/>
      <c r="ATB237" s="130"/>
      <c r="ATC237" s="130"/>
      <c r="ATD237" s="130"/>
      <c r="ATE237" s="130"/>
      <c r="ATF237" s="130"/>
      <c r="ATG237" s="130"/>
      <c r="ATH237" s="130"/>
      <c r="ATI237" s="130"/>
      <c r="ATJ237" s="130"/>
      <c r="ATK237" s="130"/>
      <c r="ATL237" s="130"/>
      <c r="ATM237" s="130"/>
      <c r="ATN237" s="130"/>
      <c r="ATO237" s="130"/>
      <c r="ATP237" s="130"/>
      <c r="ATQ237" s="130"/>
      <c r="ATR237" s="130"/>
      <c r="ATS237" s="130"/>
      <c r="ATT237" s="130"/>
      <c r="ATU237" s="130"/>
      <c r="ATV237" s="130"/>
      <c r="ATW237" s="130"/>
      <c r="ATX237" s="130"/>
      <c r="ATY237" s="130"/>
      <c r="ATZ237" s="130"/>
      <c r="AUA237" s="130"/>
      <c r="AUB237" s="130"/>
      <c r="AUC237" s="130"/>
      <c r="AUD237" s="130"/>
      <c r="AUE237" s="130"/>
      <c r="AUF237" s="130"/>
      <c r="AUG237" s="130"/>
      <c r="AUH237" s="130"/>
      <c r="AUI237" s="130"/>
      <c r="AUJ237" s="130"/>
      <c r="AUK237" s="130"/>
      <c r="AUL237" s="130"/>
      <c r="AUM237" s="130"/>
      <c r="AUN237" s="130"/>
      <c r="AUO237" s="130"/>
      <c r="AUP237" s="130"/>
      <c r="AUQ237" s="130"/>
      <c r="AUR237" s="130"/>
      <c r="AUS237" s="130"/>
      <c r="AUT237" s="130"/>
      <c r="AUU237" s="130"/>
      <c r="AUV237" s="130"/>
      <c r="AUW237" s="130"/>
      <c r="AUX237" s="130"/>
      <c r="AUY237" s="130"/>
      <c r="AUZ237" s="130"/>
      <c r="AVA237" s="130"/>
      <c r="AVB237" s="130"/>
      <c r="AVC237" s="130"/>
      <c r="AVD237" s="130"/>
      <c r="AVE237" s="130"/>
      <c r="AVF237" s="130"/>
      <c r="AVG237" s="130"/>
      <c r="AVH237" s="130"/>
      <c r="AVI237" s="130"/>
      <c r="AVJ237" s="130"/>
      <c r="AVK237" s="130"/>
      <c r="AVL237" s="130"/>
      <c r="AVM237" s="130"/>
      <c r="AVN237" s="130"/>
      <c r="AVO237" s="130"/>
      <c r="AVP237" s="130"/>
      <c r="AVQ237" s="130"/>
      <c r="AVR237" s="130"/>
      <c r="AVS237" s="130"/>
      <c r="AVT237" s="130"/>
      <c r="AVU237" s="130"/>
      <c r="AVV237" s="130"/>
      <c r="AVW237" s="130"/>
      <c r="AVX237" s="130"/>
      <c r="AVY237" s="130"/>
      <c r="AVZ237" s="130"/>
      <c r="AWA237" s="130"/>
      <c r="AWB237" s="130"/>
      <c r="AWC237" s="130"/>
      <c r="AWD237" s="130"/>
      <c r="AWE237" s="130"/>
      <c r="AWF237" s="130"/>
      <c r="AWG237" s="130"/>
      <c r="AWH237" s="130"/>
      <c r="AWI237" s="130"/>
      <c r="AWJ237" s="130"/>
      <c r="AWK237" s="130"/>
      <c r="AWL237" s="130"/>
      <c r="AWM237" s="130"/>
      <c r="AWN237" s="130"/>
      <c r="AWO237" s="130"/>
      <c r="AWP237" s="130"/>
      <c r="AWQ237" s="130"/>
      <c r="AWR237" s="130"/>
      <c r="AWS237" s="130"/>
      <c r="AWT237" s="130"/>
      <c r="AWU237" s="130"/>
      <c r="AWV237" s="130"/>
      <c r="AWW237" s="130"/>
      <c r="AWX237" s="130"/>
      <c r="AWY237" s="130"/>
      <c r="AWZ237" s="130"/>
      <c r="AXA237" s="130"/>
      <c r="AXB237" s="130"/>
      <c r="AXC237" s="130"/>
      <c r="AXD237" s="130"/>
      <c r="AXE237" s="130"/>
      <c r="AXF237" s="130"/>
      <c r="AXG237" s="130"/>
      <c r="AXH237" s="130"/>
      <c r="AXI237" s="130"/>
      <c r="AXJ237" s="130"/>
      <c r="AXK237" s="130"/>
      <c r="AXL237" s="130"/>
      <c r="AXM237" s="130"/>
      <c r="AXN237" s="130"/>
      <c r="AXO237" s="130"/>
      <c r="AXP237" s="130"/>
      <c r="AXQ237" s="130"/>
      <c r="AXR237" s="130"/>
      <c r="AXS237" s="130"/>
      <c r="AXT237" s="130"/>
      <c r="AXU237" s="130"/>
      <c r="AXV237" s="130"/>
      <c r="AXW237" s="130"/>
      <c r="AXX237" s="130"/>
      <c r="AXY237" s="130"/>
      <c r="AXZ237" s="130"/>
      <c r="AYA237" s="130"/>
      <c r="AYB237" s="130"/>
      <c r="AYC237" s="130"/>
      <c r="AYD237" s="130"/>
      <c r="AYE237" s="130"/>
      <c r="AYF237" s="130"/>
      <c r="AYG237" s="130"/>
      <c r="AYH237" s="130"/>
      <c r="AYI237" s="130"/>
      <c r="AYJ237" s="130"/>
      <c r="AYK237" s="130"/>
      <c r="AYL237" s="130"/>
      <c r="AYM237" s="130"/>
      <c r="AYN237" s="130"/>
      <c r="AYO237" s="130"/>
      <c r="AYP237" s="130"/>
      <c r="AYQ237" s="130"/>
      <c r="AYR237" s="130"/>
      <c r="AYS237" s="130"/>
      <c r="AYT237" s="130"/>
      <c r="AYU237" s="130"/>
      <c r="AYV237" s="130"/>
      <c r="AYW237" s="130"/>
      <c r="AYX237" s="130"/>
      <c r="AYY237" s="130"/>
      <c r="AYZ237" s="130"/>
      <c r="AZA237" s="130"/>
      <c r="AZB237" s="130"/>
      <c r="AZC237" s="130"/>
      <c r="AZD237" s="130"/>
      <c r="AZE237" s="130"/>
      <c r="AZF237" s="130"/>
      <c r="AZG237" s="130"/>
      <c r="AZH237" s="130"/>
      <c r="AZI237" s="130"/>
      <c r="AZJ237" s="130"/>
      <c r="AZK237" s="130"/>
      <c r="AZL237" s="130"/>
      <c r="AZM237" s="130"/>
      <c r="AZN237" s="130"/>
      <c r="AZO237" s="130"/>
      <c r="AZP237" s="130"/>
      <c r="AZQ237" s="130"/>
      <c r="AZR237" s="130"/>
      <c r="AZS237" s="130"/>
      <c r="AZT237" s="130"/>
      <c r="AZU237" s="130"/>
      <c r="AZV237" s="130"/>
      <c r="AZW237" s="130"/>
      <c r="AZX237" s="130"/>
      <c r="AZY237" s="130"/>
      <c r="AZZ237" s="130"/>
      <c r="BAA237" s="130"/>
      <c r="BAB237" s="130"/>
      <c r="BAC237" s="130"/>
      <c r="BAD237" s="130"/>
      <c r="BAE237" s="130"/>
      <c r="BAF237" s="130"/>
      <c r="BAG237" s="130"/>
      <c r="BAH237" s="130"/>
      <c r="BAI237" s="130"/>
      <c r="BAJ237" s="130"/>
      <c r="BAK237" s="130"/>
      <c r="BAL237" s="130"/>
      <c r="BAM237" s="130"/>
      <c r="BAN237" s="130"/>
      <c r="BAO237" s="130"/>
      <c r="BAP237" s="130"/>
      <c r="BAQ237" s="130"/>
      <c r="BAR237" s="130"/>
      <c r="BAS237" s="130"/>
      <c r="BAT237" s="130"/>
      <c r="BAU237" s="130"/>
      <c r="BAV237" s="130"/>
      <c r="BAW237" s="130"/>
      <c r="BAX237" s="130"/>
      <c r="BAY237" s="130"/>
      <c r="BAZ237" s="130"/>
      <c r="BBA237" s="130"/>
      <c r="BBB237" s="130"/>
      <c r="BBC237" s="130"/>
      <c r="BBD237" s="130"/>
      <c r="BBE237" s="130"/>
      <c r="BBF237" s="130"/>
      <c r="BBG237" s="130"/>
      <c r="BBH237" s="130"/>
      <c r="BBI237" s="130"/>
      <c r="BBJ237" s="130"/>
      <c r="BBK237" s="130"/>
      <c r="BBL237" s="130"/>
      <c r="BBM237" s="130"/>
      <c r="BBN237" s="130"/>
      <c r="BBO237" s="130"/>
      <c r="BBP237" s="130"/>
      <c r="BBQ237" s="130"/>
      <c r="BBR237" s="130"/>
      <c r="BBS237" s="130"/>
      <c r="BBT237" s="130"/>
      <c r="BBU237" s="130"/>
      <c r="BBV237" s="130"/>
      <c r="BBW237" s="130"/>
      <c r="BBX237" s="130"/>
      <c r="BBY237" s="130"/>
      <c r="BBZ237" s="130"/>
      <c r="BCA237" s="130"/>
      <c r="BCB237" s="130"/>
      <c r="BCC237" s="130"/>
      <c r="BCD237" s="130"/>
      <c r="BCE237" s="130"/>
      <c r="BCF237" s="130"/>
      <c r="BCG237" s="130"/>
      <c r="BCH237" s="130"/>
      <c r="BCI237" s="130"/>
      <c r="BCJ237" s="130"/>
      <c r="BCK237" s="130"/>
      <c r="BCL237" s="130"/>
      <c r="BCM237" s="130"/>
      <c r="BCN237" s="130"/>
      <c r="BCO237" s="130"/>
      <c r="BCP237" s="130"/>
      <c r="BCQ237" s="130"/>
      <c r="BCR237" s="130"/>
      <c r="BCS237" s="130"/>
      <c r="BCT237" s="130"/>
      <c r="BCU237" s="130"/>
      <c r="BCV237" s="130"/>
      <c r="BCW237" s="130"/>
      <c r="BCX237" s="130"/>
      <c r="BCY237" s="130"/>
      <c r="BCZ237" s="130"/>
      <c r="BDA237" s="130"/>
      <c r="BDB237" s="130"/>
      <c r="BDC237" s="130"/>
      <c r="BDD237" s="130"/>
      <c r="BDE237" s="130"/>
      <c r="BDF237" s="130"/>
      <c r="BDG237" s="130"/>
      <c r="BDH237" s="130"/>
      <c r="BDI237" s="130"/>
      <c r="BDJ237" s="130"/>
      <c r="BDK237" s="130"/>
      <c r="BDL237" s="130"/>
      <c r="BDM237" s="130"/>
      <c r="BDN237" s="130"/>
      <c r="BDO237" s="130"/>
      <c r="BDP237" s="130"/>
      <c r="BDQ237" s="130"/>
      <c r="BDR237" s="130"/>
      <c r="BDS237" s="130"/>
      <c r="BDT237" s="130"/>
      <c r="BDU237" s="130"/>
      <c r="BDV237" s="130"/>
      <c r="BDW237" s="130"/>
      <c r="BDX237" s="130"/>
      <c r="BDY237" s="130"/>
      <c r="BDZ237" s="130"/>
      <c r="BEA237" s="130"/>
      <c r="BEB237" s="130"/>
      <c r="BEC237" s="130"/>
      <c r="BED237" s="130"/>
      <c r="BEE237" s="130"/>
      <c r="BEF237" s="130"/>
      <c r="BEG237" s="130"/>
      <c r="BEH237" s="130"/>
      <c r="BEI237" s="130"/>
      <c r="BEJ237" s="130"/>
      <c r="BEK237" s="130"/>
      <c r="BEL237" s="130"/>
      <c r="BEM237" s="130"/>
      <c r="BEN237" s="130"/>
      <c r="BEO237" s="130"/>
      <c r="BEP237" s="130"/>
      <c r="BEQ237" s="130"/>
      <c r="BER237" s="130"/>
      <c r="BES237" s="130"/>
      <c r="BET237" s="130"/>
      <c r="BEU237" s="130"/>
      <c r="BEV237" s="130"/>
      <c r="BEW237" s="130"/>
      <c r="BEX237" s="130"/>
      <c r="BEY237" s="130"/>
      <c r="BEZ237" s="130"/>
      <c r="BFA237" s="130"/>
      <c r="BFB237" s="130"/>
      <c r="BFC237" s="130"/>
      <c r="BFD237" s="130"/>
      <c r="BFE237" s="130"/>
      <c r="BFF237" s="130"/>
      <c r="BFG237" s="130"/>
      <c r="BFH237" s="130"/>
      <c r="BFI237" s="130"/>
      <c r="BFJ237" s="130"/>
      <c r="BFK237" s="130"/>
      <c r="BFL237" s="130"/>
      <c r="BFM237" s="130"/>
      <c r="BFN237" s="130"/>
      <c r="BFO237" s="130"/>
      <c r="BFP237" s="130"/>
      <c r="BFQ237" s="130"/>
      <c r="BFR237" s="130"/>
      <c r="BFS237" s="130"/>
      <c r="BFT237" s="130"/>
      <c r="BFU237" s="130"/>
      <c r="BFV237" s="130"/>
      <c r="BFW237" s="130"/>
      <c r="BFX237" s="130"/>
      <c r="BFY237" s="130"/>
      <c r="BFZ237" s="130"/>
      <c r="BGA237" s="130"/>
      <c r="BGB237" s="130"/>
      <c r="BGC237" s="130"/>
      <c r="BGD237" s="130"/>
      <c r="BGE237" s="130"/>
      <c r="BGF237" s="130"/>
      <c r="BGG237" s="130"/>
      <c r="BGH237" s="130"/>
      <c r="BGI237" s="130"/>
      <c r="BGJ237" s="130"/>
      <c r="BGK237" s="130"/>
      <c r="BGL237" s="130"/>
      <c r="BGM237" s="130"/>
      <c r="BGN237" s="130"/>
      <c r="BGO237" s="130"/>
      <c r="BGP237" s="130"/>
      <c r="BGQ237" s="130"/>
      <c r="BGR237" s="130"/>
      <c r="BGS237" s="130"/>
      <c r="BGT237" s="130"/>
      <c r="BGU237" s="130"/>
      <c r="BGV237" s="130"/>
      <c r="BGW237" s="130"/>
      <c r="BGX237" s="130"/>
      <c r="BGY237" s="130"/>
      <c r="BGZ237" s="130"/>
      <c r="BHA237" s="130"/>
      <c r="BHB237" s="130"/>
      <c r="BHC237" s="130"/>
      <c r="BHD237" s="130"/>
      <c r="BHE237" s="130"/>
      <c r="BHF237" s="130"/>
      <c r="BHG237" s="130"/>
      <c r="BHH237" s="130"/>
      <c r="BHI237" s="130"/>
      <c r="BHJ237" s="130"/>
      <c r="BHK237" s="130"/>
      <c r="BHL237" s="130"/>
      <c r="BHM237" s="130"/>
      <c r="BHN237" s="130"/>
      <c r="BHO237" s="130"/>
      <c r="BHP237" s="130"/>
      <c r="BHQ237" s="130"/>
      <c r="BHR237" s="130"/>
      <c r="BHS237" s="130"/>
      <c r="BHT237" s="130"/>
      <c r="BHU237" s="130"/>
      <c r="BHV237" s="130"/>
      <c r="BHW237" s="130"/>
      <c r="BHX237" s="130"/>
      <c r="BHY237" s="130"/>
      <c r="BHZ237" s="130"/>
      <c r="BIA237" s="130"/>
      <c r="BIB237" s="130"/>
      <c r="BIC237" s="130"/>
      <c r="BID237" s="130"/>
      <c r="BIE237" s="130"/>
      <c r="BIF237" s="130"/>
      <c r="BIG237" s="130"/>
      <c r="BIH237" s="130"/>
      <c r="BII237" s="130"/>
      <c r="BIJ237" s="130"/>
      <c r="BIK237" s="130"/>
      <c r="BIL237" s="130"/>
      <c r="BIM237" s="130"/>
      <c r="BIN237" s="130"/>
      <c r="BIO237" s="130"/>
      <c r="BIP237" s="130"/>
      <c r="BIQ237" s="130"/>
      <c r="BIR237" s="130"/>
      <c r="BIS237" s="130"/>
      <c r="BIT237" s="130"/>
      <c r="BIU237" s="130"/>
      <c r="BIV237" s="130"/>
      <c r="BIW237" s="130"/>
      <c r="BIX237" s="130"/>
      <c r="BIY237" s="130"/>
      <c r="BIZ237" s="130"/>
      <c r="BJA237" s="130"/>
      <c r="BJB237" s="130"/>
      <c r="BJC237" s="130"/>
      <c r="BJD237" s="130"/>
      <c r="BJE237" s="130"/>
      <c r="BJF237" s="130"/>
      <c r="BJG237" s="130"/>
      <c r="BJH237" s="130"/>
      <c r="BJI237" s="130"/>
      <c r="BJJ237" s="130"/>
      <c r="BJK237" s="130"/>
      <c r="BJL237" s="130"/>
      <c r="BJM237" s="130"/>
      <c r="BJN237" s="130"/>
      <c r="BJO237" s="130"/>
      <c r="BJP237" s="130"/>
      <c r="BJQ237" s="130"/>
      <c r="BJR237" s="130"/>
      <c r="BJS237" s="130"/>
      <c r="BJT237" s="130"/>
      <c r="BJU237" s="130"/>
      <c r="BJV237" s="130"/>
      <c r="BJW237" s="130"/>
      <c r="BJX237" s="130"/>
      <c r="BJY237" s="130"/>
      <c r="BJZ237" s="130"/>
      <c r="BKA237" s="130"/>
      <c r="BKB237" s="130"/>
      <c r="BKC237" s="130"/>
      <c r="BKD237" s="130"/>
      <c r="BKE237" s="130"/>
      <c r="BKF237" s="130"/>
      <c r="BKG237" s="130"/>
      <c r="BKH237" s="130"/>
      <c r="BKI237" s="130"/>
      <c r="BKJ237" s="130"/>
      <c r="BKK237" s="130"/>
      <c r="BKL237" s="130"/>
      <c r="BKM237" s="130"/>
      <c r="BKN237" s="130"/>
      <c r="BKO237" s="130"/>
      <c r="BKP237" s="130"/>
      <c r="BKQ237" s="130"/>
      <c r="BKR237" s="130"/>
      <c r="BKS237" s="130"/>
      <c r="BKT237" s="130"/>
      <c r="BKU237" s="130"/>
      <c r="BKV237" s="130"/>
      <c r="BKW237" s="130"/>
      <c r="BKX237" s="130"/>
      <c r="BKY237" s="130"/>
      <c r="BKZ237" s="130"/>
      <c r="BLA237" s="130"/>
      <c r="BLB237" s="130"/>
      <c r="BLC237" s="130"/>
      <c r="BLD237" s="130"/>
      <c r="BLE237" s="130"/>
      <c r="BLF237" s="130"/>
      <c r="BLG237" s="130"/>
      <c r="BLH237" s="130"/>
      <c r="BLI237" s="130"/>
      <c r="BLJ237" s="130"/>
      <c r="BLK237" s="130"/>
      <c r="BLL237" s="130"/>
      <c r="BLM237" s="130"/>
      <c r="BLN237" s="130"/>
      <c r="BLO237" s="130"/>
      <c r="BLP237" s="130"/>
      <c r="BLQ237" s="130"/>
      <c r="BLR237" s="130"/>
      <c r="BLS237" s="130"/>
      <c r="BLT237" s="130"/>
      <c r="BLU237" s="130"/>
      <c r="BLV237" s="130"/>
      <c r="BLW237" s="130"/>
      <c r="BLX237" s="130"/>
      <c r="BLY237" s="130"/>
      <c r="BLZ237" s="130"/>
      <c r="BMA237" s="130"/>
      <c r="BMB237" s="130"/>
      <c r="BMC237" s="130"/>
      <c r="BMD237" s="130"/>
      <c r="BME237" s="130"/>
      <c r="BMF237" s="130"/>
      <c r="BMG237" s="130"/>
      <c r="BMH237" s="130"/>
      <c r="BMI237" s="130"/>
      <c r="BMJ237" s="130"/>
      <c r="BMK237" s="130"/>
      <c r="BML237" s="130"/>
      <c r="BMM237" s="130"/>
      <c r="BMN237" s="130"/>
      <c r="BMO237" s="130"/>
      <c r="BMP237" s="130"/>
      <c r="BMQ237" s="130"/>
      <c r="BMR237" s="130"/>
      <c r="BMS237" s="130"/>
      <c r="BMT237" s="130"/>
      <c r="BMU237" s="130"/>
      <c r="BMV237" s="130"/>
      <c r="BMW237" s="130"/>
      <c r="BMX237" s="130"/>
      <c r="BMY237" s="130"/>
      <c r="BMZ237" s="130"/>
      <c r="BNA237" s="130"/>
      <c r="BNB237" s="130"/>
      <c r="BNC237" s="130"/>
      <c r="BND237" s="130"/>
      <c r="BNE237" s="130"/>
      <c r="BNF237" s="130"/>
      <c r="BNG237" s="130"/>
      <c r="BNH237" s="130"/>
      <c r="BNI237" s="130"/>
      <c r="BNJ237" s="130"/>
      <c r="BNK237" s="130"/>
      <c r="BNL237" s="130"/>
      <c r="BNM237" s="130"/>
      <c r="BNN237" s="130"/>
      <c r="BNO237" s="130"/>
      <c r="BNP237" s="130"/>
      <c r="BNQ237" s="130"/>
      <c r="BNR237" s="130"/>
      <c r="BNS237" s="130"/>
      <c r="BNT237" s="130"/>
      <c r="BNU237" s="130"/>
      <c r="BNV237" s="130"/>
      <c r="BNW237" s="130"/>
      <c r="BNX237" s="130"/>
      <c r="BNY237" s="130"/>
      <c r="BNZ237" s="130"/>
      <c r="BOA237" s="130"/>
      <c r="BOB237" s="130"/>
      <c r="BOC237" s="130"/>
      <c r="BOD237" s="130"/>
      <c r="BOE237" s="130"/>
      <c r="BOF237" s="130"/>
      <c r="BOG237" s="130"/>
      <c r="BOH237" s="130"/>
      <c r="BOI237" s="130"/>
      <c r="BOJ237" s="130"/>
      <c r="BOK237" s="130"/>
      <c r="BOL237" s="130"/>
      <c r="BOM237" s="130"/>
      <c r="BON237" s="130"/>
      <c r="BOO237" s="130"/>
      <c r="BOP237" s="130"/>
      <c r="BOQ237" s="130"/>
      <c r="BOR237" s="130"/>
      <c r="BOS237" s="130"/>
      <c r="BOT237" s="130"/>
      <c r="BOU237" s="130"/>
      <c r="BOV237" s="130"/>
      <c r="BOW237" s="130"/>
      <c r="BOX237" s="130"/>
      <c r="BOY237" s="130"/>
      <c r="BOZ237" s="130"/>
      <c r="BPA237" s="130"/>
      <c r="BPB237" s="130"/>
      <c r="BPC237" s="130"/>
      <c r="BPD237" s="130"/>
      <c r="BPE237" s="130"/>
      <c r="BPF237" s="130"/>
      <c r="BPG237" s="130"/>
      <c r="BPH237" s="130"/>
      <c r="BPI237" s="130"/>
      <c r="BPJ237" s="130"/>
      <c r="BPK237" s="130"/>
      <c r="BPL237" s="130"/>
      <c r="BPM237" s="130"/>
      <c r="BPN237" s="130"/>
      <c r="BPO237" s="130"/>
      <c r="BPP237" s="130"/>
      <c r="BPQ237" s="130"/>
      <c r="BPR237" s="130"/>
      <c r="BPS237" s="130"/>
      <c r="BPT237" s="130"/>
      <c r="BPU237" s="130"/>
      <c r="BPV237" s="130"/>
      <c r="BPW237" s="130"/>
      <c r="BPX237" s="130"/>
      <c r="BPY237" s="130"/>
      <c r="BPZ237" s="130"/>
      <c r="BQA237" s="130"/>
      <c r="BQB237" s="130"/>
      <c r="BQC237" s="130"/>
      <c r="BQD237" s="130"/>
      <c r="BQE237" s="130"/>
      <c r="BQF237" s="130"/>
      <c r="BQG237" s="130"/>
      <c r="BQH237" s="130"/>
      <c r="BQI237" s="130"/>
      <c r="BQJ237" s="130"/>
      <c r="BQK237" s="130"/>
      <c r="BQL237" s="130"/>
      <c r="BQM237" s="130"/>
      <c r="BQN237" s="130"/>
      <c r="BQO237" s="130"/>
      <c r="BQP237" s="130"/>
      <c r="BQQ237" s="130"/>
      <c r="BQR237" s="130"/>
      <c r="BQS237" s="130"/>
      <c r="BQT237" s="130"/>
      <c r="BQU237" s="130"/>
      <c r="BQV237" s="130"/>
      <c r="BQW237" s="130"/>
      <c r="BQX237" s="130"/>
      <c r="BQY237" s="130"/>
      <c r="BQZ237" s="130"/>
      <c r="BRA237" s="130"/>
      <c r="BRB237" s="130"/>
      <c r="BRC237" s="130"/>
      <c r="BRD237" s="130"/>
      <c r="BRE237" s="130"/>
      <c r="BRF237" s="130"/>
      <c r="BRG237" s="130"/>
      <c r="BRH237" s="130"/>
      <c r="BRI237" s="130"/>
      <c r="BRJ237" s="130"/>
      <c r="BRK237" s="130"/>
      <c r="BRL237" s="130"/>
      <c r="BRM237" s="130"/>
      <c r="BRN237" s="130"/>
      <c r="BRO237" s="130"/>
      <c r="BRP237" s="130"/>
      <c r="BRQ237" s="130"/>
      <c r="BRR237" s="130"/>
      <c r="BRS237" s="130"/>
      <c r="BRT237" s="130"/>
      <c r="BRU237" s="130"/>
      <c r="BRV237" s="130"/>
      <c r="BRW237" s="130"/>
      <c r="BRX237" s="130"/>
      <c r="BRY237" s="130"/>
      <c r="BRZ237" s="130"/>
      <c r="BSA237" s="130"/>
      <c r="BSB237" s="130"/>
      <c r="BSC237" s="130"/>
      <c r="BSD237" s="130"/>
      <c r="BSE237" s="130"/>
      <c r="BSF237" s="130"/>
      <c r="BSG237" s="130"/>
      <c r="BSH237" s="130"/>
      <c r="BSI237" s="130"/>
      <c r="BSJ237" s="130"/>
      <c r="BSK237" s="130"/>
      <c r="BSL237" s="130"/>
      <c r="BSM237" s="130"/>
      <c r="BSN237" s="130"/>
      <c r="BSO237" s="130"/>
      <c r="BSP237" s="130"/>
      <c r="BSQ237" s="130"/>
      <c r="BSR237" s="130"/>
      <c r="BSS237" s="130"/>
      <c r="BST237" s="130"/>
      <c r="BSU237" s="130"/>
      <c r="BSV237" s="130"/>
      <c r="BSW237" s="130"/>
      <c r="BSX237" s="130"/>
      <c r="BSY237" s="130"/>
      <c r="BSZ237" s="130"/>
      <c r="BTA237" s="130"/>
      <c r="BTB237" s="130"/>
      <c r="BTC237" s="130"/>
      <c r="BTD237" s="130"/>
      <c r="BTE237" s="130"/>
      <c r="BTF237" s="130"/>
      <c r="BTG237" s="130"/>
      <c r="BTH237" s="130"/>
      <c r="BTI237" s="130"/>
      <c r="BTJ237" s="130"/>
      <c r="BTK237" s="130"/>
      <c r="BTL237" s="130"/>
      <c r="BTM237" s="130"/>
      <c r="BTN237" s="130"/>
      <c r="BTO237" s="130"/>
      <c r="BTP237" s="130"/>
      <c r="BTQ237" s="130"/>
      <c r="BTR237" s="130"/>
      <c r="BTS237" s="130"/>
      <c r="BTT237" s="130"/>
      <c r="BTU237" s="130"/>
      <c r="BTV237" s="130"/>
      <c r="BTW237" s="130"/>
      <c r="BTX237" s="130"/>
      <c r="BTY237" s="130"/>
      <c r="BTZ237" s="130"/>
      <c r="BUA237" s="130"/>
      <c r="BUB237" s="130"/>
      <c r="BUC237" s="130"/>
      <c r="BUD237" s="130"/>
      <c r="BUE237" s="130"/>
      <c r="BUF237" s="130"/>
      <c r="BUG237" s="130"/>
      <c r="BUH237" s="130"/>
      <c r="BUI237" s="130"/>
      <c r="BUJ237" s="130"/>
      <c r="BUK237" s="130"/>
      <c r="BUL237" s="130"/>
      <c r="BUM237" s="130"/>
      <c r="BUN237" s="130"/>
      <c r="BUO237" s="130"/>
      <c r="BUP237" s="130"/>
      <c r="BUQ237" s="130"/>
      <c r="BUR237" s="130"/>
      <c r="BUS237" s="130"/>
      <c r="BUT237" s="130"/>
      <c r="BUU237" s="130"/>
      <c r="BUV237" s="130"/>
      <c r="BUW237" s="130"/>
      <c r="BUX237" s="130"/>
      <c r="BUY237" s="130"/>
      <c r="BUZ237" s="130"/>
      <c r="BVA237" s="130"/>
      <c r="BVB237" s="130"/>
      <c r="BVC237" s="130"/>
      <c r="BVD237" s="130"/>
      <c r="BVE237" s="130"/>
      <c r="BVF237" s="130"/>
      <c r="BVG237" s="130"/>
      <c r="BVH237" s="130"/>
      <c r="BVI237" s="130"/>
      <c r="BVJ237" s="130"/>
      <c r="BVK237" s="130"/>
      <c r="BVL237" s="130"/>
      <c r="BVM237" s="130"/>
      <c r="BVN237" s="130"/>
      <c r="BVO237" s="130"/>
      <c r="BVP237" s="130"/>
      <c r="BVQ237" s="130"/>
      <c r="BVR237" s="130"/>
      <c r="BVS237" s="130"/>
      <c r="BVT237" s="130"/>
      <c r="BVU237" s="130"/>
      <c r="BVV237" s="130"/>
      <c r="BVW237" s="130"/>
      <c r="BVX237" s="130"/>
      <c r="BVY237" s="130"/>
      <c r="BVZ237" s="130"/>
      <c r="BWA237" s="130"/>
      <c r="BWB237" s="130"/>
      <c r="BWC237" s="130"/>
      <c r="BWD237" s="130"/>
      <c r="BWE237" s="130"/>
      <c r="BWF237" s="130"/>
      <c r="BWG237" s="130"/>
      <c r="BWH237" s="130"/>
      <c r="BWI237" s="130"/>
      <c r="BWJ237" s="130"/>
      <c r="BWK237" s="130"/>
      <c r="BWL237" s="130"/>
      <c r="BWM237" s="130"/>
      <c r="BWN237" s="130"/>
      <c r="BWO237" s="130"/>
      <c r="BWP237" s="130"/>
      <c r="BWQ237" s="130"/>
      <c r="BWR237" s="130"/>
      <c r="BWS237" s="130"/>
      <c r="BWT237" s="130"/>
      <c r="BWU237" s="130"/>
      <c r="BWV237" s="130"/>
      <c r="BWW237" s="130"/>
      <c r="BWX237" s="130"/>
      <c r="BWY237" s="130"/>
      <c r="BWZ237" s="130"/>
      <c r="BXA237" s="130"/>
      <c r="BXB237" s="130"/>
      <c r="BXC237" s="130"/>
      <c r="BXD237" s="130"/>
      <c r="BXE237" s="130"/>
      <c r="BXF237" s="130"/>
      <c r="BXG237" s="130"/>
      <c r="BXH237" s="130"/>
      <c r="BXI237" s="130"/>
      <c r="BXJ237" s="130"/>
      <c r="BXK237" s="130"/>
      <c r="BXL237" s="130"/>
      <c r="BXM237" s="130"/>
      <c r="BXN237" s="130"/>
      <c r="BXO237" s="130"/>
      <c r="BXP237" s="130"/>
      <c r="BXQ237" s="130"/>
      <c r="BXR237" s="130"/>
      <c r="BXS237" s="130"/>
      <c r="BXT237" s="130"/>
      <c r="BXU237" s="130"/>
      <c r="BXV237" s="130"/>
      <c r="BXW237" s="130"/>
      <c r="BXX237" s="130"/>
      <c r="BXY237" s="130"/>
      <c r="BXZ237" s="130"/>
      <c r="BYA237" s="130"/>
      <c r="BYB237" s="130"/>
      <c r="BYC237" s="130"/>
      <c r="BYD237" s="130"/>
      <c r="BYE237" s="130"/>
      <c r="BYF237" s="130"/>
      <c r="BYG237" s="130"/>
      <c r="BYH237" s="130"/>
      <c r="BYI237" s="130"/>
      <c r="BYJ237" s="130"/>
      <c r="BYK237" s="130"/>
      <c r="BYL237" s="130"/>
      <c r="BYM237" s="130"/>
      <c r="BYN237" s="130"/>
      <c r="BYO237" s="130"/>
      <c r="BYP237" s="130"/>
      <c r="BYQ237" s="130"/>
      <c r="BYR237" s="130"/>
      <c r="BYS237" s="130"/>
      <c r="BYT237" s="130"/>
      <c r="BYU237" s="130"/>
      <c r="BYV237" s="130"/>
      <c r="BYW237" s="130"/>
      <c r="BYX237" s="130"/>
      <c r="BYY237" s="130"/>
      <c r="BYZ237" s="130"/>
      <c r="BZA237" s="130"/>
      <c r="BZB237" s="130"/>
      <c r="BZC237" s="130"/>
      <c r="BZD237" s="130"/>
      <c r="BZE237" s="130"/>
      <c r="BZF237" s="130"/>
      <c r="BZG237" s="130"/>
      <c r="BZH237" s="130"/>
      <c r="BZI237" s="130"/>
      <c r="BZJ237" s="130"/>
      <c r="BZK237" s="130"/>
      <c r="BZL237" s="130"/>
      <c r="BZM237" s="130"/>
      <c r="BZN237" s="130"/>
      <c r="BZO237" s="130"/>
      <c r="BZP237" s="130"/>
      <c r="BZQ237" s="130"/>
      <c r="BZR237" s="130"/>
      <c r="BZS237" s="130"/>
      <c r="BZT237" s="130"/>
      <c r="BZU237" s="130"/>
      <c r="BZV237" s="130"/>
      <c r="BZW237" s="130"/>
      <c r="BZX237" s="130"/>
      <c r="BZY237" s="130"/>
      <c r="BZZ237" s="130"/>
      <c r="CAA237" s="130"/>
      <c r="CAB237" s="130"/>
      <c r="CAC237" s="130"/>
      <c r="CAD237" s="130"/>
      <c r="CAE237" s="130"/>
      <c r="CAF237" s="130"/>
      <c r="CAG237" s="130"/>
      <c r="CAH237" s="130"/>
      <c r="CAI237" s="130"/>
      <c r="CAJ237" s="130"/>
      <c r="CAK237" s="130"/>
      <c r="CAL237" s="130"/>
      <c r="CAM237" s="130"/>
      <c r="CAN237" s="130"/>
      <c r="CAO237" s="130"/>
      <c r="CAP237" s="130"/>
      <c r="CAQ237" s="130"/>
      <c r="CAR237" s="130"/>
      <c r="CAS237" s="130"/>
      <c r="CAT237" s="130"/>
      <c r="CAU237" s="130"/>
      <c r="CAV237" s="130"/>
      <c r="CAW237" s="130"/>
      <c r="CAX237" s="130"/>
      <c r="CAY237" s="130"/>
      <c r="CAZ237" s="130"/>
      <c r="CBA237" s="130"/>
      <c r="CBB237" s="130"/>
      <c r="CBC237" s="130"/>
      <c r="CBD237" s="130"/>
      <c r="CBE237" s="130"/>
      <c r="CBF237" s="130"/>
      <c r="CBG237" s="130"/>
      <c r="CBH237" s="130"/>
      <c r="CBI237" s="130"/>
      <c r="CBJ237" s="130"/>
      <c r="CBK237" s="130"/>
      <c r="CBL237" s="130"/>
      <c r="CBM237" s="130"/>
      <c r="CBN237" s="130"/>
      <c r="CBO237" s="130"/>
      <c r="CBP237" s="130"/>
      <c r="CBQ237" s="130"/>
      <c r="CBR237" s="130"/>
      <c r="CBS237" s="130"/>
      <c r="CBT237" s="130"/>
      <c r="CBU237" s="130"/>
      <c r="CBV237" s="130"/>
      <c r="CBW237" s="130"/>
      <c r="CBX237" s="130"/>
      <c r="CBY237" s="130"/>
      <c r="CBZ237" s="130"/>
      <c r="CCA237" s="130"/>
      <c r="CCB237" s="130"/>
      <c r="CCC237" s="130"/>
      <c r="CCD237" s="130"/>
      <c r="CCE237" s="130"/>
      <c r="CCF237" s="130"/>
      <c r="CCG237" s="130"/>
      <c r="CCH237" s="130"/>
      <c r="CCI237" s="130"/>
      <c r="CCJ237" s="130"/>
      <c r="CCK237" s="130"/>
      <c r="CCL237" s="130"/>
      <c r="CCM237" s="130"/>
      <c r="CCN237" s="130"/>
      <c r="CCO237" s="130"/>
      <c r="CCP237" s="130"/>
      <c r="CCQ237" s="130"/>
      <c r="CCR237" s="130"/>
      <c r="CCS237" s="130"/>
      <c r="CCT237" s="130"/>
      <c r="CCU237" s="130"/>
      <c r="CCV237" s="130"/>
      <c r="CCW237" s="130"/>
      <c r="CCX237" s="130"/>
      <c r="CCY237" s="130"/>
      <c r="CCZ237" s="130"/>
      <c r="CDA237" s="130"/>
      <c r="CDB237" s="130"/>
      <c r="CDC237" s="130"/>
      <c r="CDD237" s="130"/>
      <c r="CDE237" s="130"/>
      <c r="CDF237" s="130"/>
      <c r="CDG237" s="130"/>
      <c r="CDH237" s="130"/>
      <c r="CDI237" s="130"/>
      <c r="CDJ237" s="130"/>
      <c r="CDK237" s="130"/>
      <c r="CDL237" s="130"/>
      <c r="CDM237" s="130"/>
      <c r="CDN237" s="130"/>
      <c r="CDO237" s="130"/>
      <c r="CDP237" s="130"/>
      <c r="CDQ237" s="130"/>
      <c r="CDR237" s="130"/>
      <c r="CDS237" s="130"/>
      <c r="CDT237" s="130"/>
      <c r="CDU237" s="130"/>
      <c r="CDV237" s="130"/>
      <c r="CDW237" s="130"/>
      <c r="CDX237" s="130"/>
      <c r="CDY237" s="130"/>
      <c r="CDZ237" s="130"/>
      <c r="CEA237" s="130"/>
      <c r="CEB237" s="130"/>
      <c r="CEC237" s="130"/>
      <c r="CED237" s="130"/>
      <c r="CEE237" s="130"/>
      <c r="CEF237" s="130"/>
      <c r="CEG237" s="130"/>
      <c r="CEH237" s="130"/>
      <c r="CEI237" s="130"/>
      <c r="CEJ237" s="130"/>
      <c r="CEK237" s="130"/>
      <c r="CEL237" s="130"/>
      <c r="CEM237" s="130"/>
      <c r="CEN237" s="130"/>
      <c r="CEO237" s="130"/>
      <c r="CEP237" s="130"/>
      <c r="CEQ237" s="130"/>
      <c r="CER237" s="130"/>
      <c r="CES237" s="130"/>
      <c r="CET237" s="130"/>
      <c r="CEU237" s="130"/>
      <c r="CEV237" s="130"/>
      <c r="CEW237" s="130"/>
      <c r="CEX237" s="130"/>
      <c r="CEY237" s="130"/>
      <c r="CEZ237" s="130"/>
      <c r="CFA237" s="130"/>
      <c r="CFB237" s="130"/>
      <c r="CFC237" s="130"/>
      <c r="CFD237" s="130"/>
      <c r="CFE237" s="130"/>
      <c r="CFF237" s="130"/>
      <c r="CFG237" s="130"/>
      <c r="CFH237" s="130"/>
      <c r="CFI237" s="130"/>
      <c r="CFJ237" s="130"/>
      <c r="CFK237" s="130"/>
      <c r="CFL237" s="130"/>
      <c r="CFM237" s="130"/>
      <c r="CFN237" s="130"/>
      <c r="CFO237" s="130"/>
      <c r="CFP237" s="130"/>
      <c r="CFQ237" s="130"/>
      <c r="CFR237" s="130"/>
      <c r="CFS237" s="130"/>
      <c r="CFT237" s="130"/>
      <c r="CFU237" s="130"/>
      <c r="CFV237" s="130"/>
      <c r="CFW237" s="130"/>
      <c r="CFX237" s="130"/>
      <c r="CFY237" s="130"/>
      <c r="CFZ237" s="130"/>
      <c r="CGA237" s="130"/>
      <c r="CGB237" s="130"/>
      <c r="CGC237" s="130"/>
      <c r="CGD237" s="130"/>
      <c r="CGE237" s="130"/>
      <c r="CGF237" s="130"/>
      <c r="CGG237" s="130"/>
      <c r="CGH237" s="130"/>
      <c r="CGI237" s="130"/>
      <c r="CGJ237" s="130"/>
      <c r="CGK237" s="130"/>
      <c r="CGL237" s="130"/>
      <c r="CGM237" s="130"/>
      <c r="CGN237" s="130"/>
      <c r="CGO237" s="130"/>
      <c r="CGP237" s="130"/>
      <c r="CGQ237" s="130"/>
      <c r="CGR237" s="130"/>
      <c r="CGS237" s="130"/>
      <c r="CGT237" s="130"/>
      <c r="CGU237" s="130"/>
      <c r="CGV237" s="130"/>
      <c r="CGW237" s="130"/>
      <c r="CGX237" s="130"/>
      <c r="CGY237" s="130"/>
      <c r="CGZ237" s="130"/>
      <c r="CHA237" s="130"/>
      <c r="CHB237" s="130"/>
      <c r="CHC237" s="130"/>
      <c r="CHD237" s="130"/>
      <c r="CHE237" s="130"/>
      <c r="CHF237" s="130"/>
      <c r="CHG237" s="130"/>
      <c r="CHH237" s="130"/>
      <c r="CHI237" s="130"/>
      <c r="CHJ237" s="130"/>
      <c r="CHK237" s="130"/>
      <c r="CHL237" s="130"/>
      <c r="CHM237" s="130"/>
      <c r="CHN237" s="130"/>
      <c r="CHO237" s="130"/>
      <c r="CHP237" s="130"/>
      <c r="CHQ237" s="130"/>
      <c r="CHR237" s="130"/>
      <c r="CHS237" s="130"/>
      <c r="CHT237" s="130"/>
      <c r="CHU237" s="130"/>
      <c r="CHV237" s="130"/>
      <c r="CHW237" s="130"/>
      <c r="CHX237" s="130"/>
      <c r="CHY237" s="130"/>
      <c r="CHZ237" s="130"/>
      <c r="CIA237" s="130"/>
      <c r="CIB237" s="130"/>
      <c r="CIC237" s="130"/>
      <c r="CID237" s="130"/>
      <c r="CIE237" s="130"/>
      <c r="CIF237" s="130"/>
      <c r="CIG237" s="130"/>
      <c r="CIH237" s="130"/>
      <c r="CII237" s="130"/>
      <c r="CIJ237" s="130"/>
      <c r="CIK237" s="130"/>
      <c r="CIL237" s="130"/>
      <c r="CIM237" s="130"/>
      <c r="CIN237" s="130"/>
      <c r="CIO237" s="130"/>
      <c r="CIP237" s="130"/>
      <c r="CIQ237" s="130"/>
      <c r="CIR237" s="130"/>
      <c r="CIS237" s="130"/>
      <c r="CIT237" s="130"/>
      <c r="CIU237" s="130"/>
      <c r="CIV237" s="130"/>
      <c r="CIW237" s="130"/>
      <c r="CIX237" s="130"/>
      <c r="CIY237" s="130"/>
      <c r="CIZ237" s="130"/>
      <c r="CJA237" s="130"/>
      <c r="CJB237" s="130"/>
      <c r="CJC237" s="130"/>
      <c r="CJD237" s="130"/>
      <c r="CJE237" s="130"/>
      <c r="CJF237" s="130"/>
      <c r="CJG237" s="130"/>
      <c r="CJH237" s="130"/>
      <c r="CJI237" s="130"/>
      <c r="CJJ237" s="130"/>
      <c r="CJK237" s="130"/>
      <c r="CJL237" s="130"/>
      <c r="CJM237" s="130"/>
      <c r="CJN237" s="130"/>
      <c r="CJO237" s="130"/>
      <c r="CJP237" s="130"/>
      <c r="CJQ237" s="130"/>
      <c r="CJR237" s="130"/>
      <c r="CJS237" s="130"/>
      <c r="CJT237" s="130"/>
      <c r="CJU237" s="130"/>
      <c r="CJV237" s="130"/>
      <c r="CJW237" s="130"/>
      <c r="CJX237" s="130"/>
      <c r="CJY237" s="130"/>
      <c r="CJZ237" s="130"/>
      <c r="CKA237" s="130"/>
      <c r="CKB237" s="130"/>
      <c r="CKC237" s="130"/>
      <c r="CKD237" s="130"/>
      <c r="CKE237" s="130"/>
      <c r="CKF237" s="130"/>
      <c r="CKG237" s="130"/>
      <c r="CKH237" s="130"/>
      <c r="CKI237" s="130"/>
      <c r="CKJ237" s="130"/>
      <c r="CKK237" s="130"/>
      <c r="CKL237" s="130"/>
      <c r="CKM237" s="130"/>
      <c r="CKN237" s="130"/>
      <c r="CKO237" s="130"/>
      <c r="CKP237" s="130"/>
      <c r="CKQ237" s="130"/>
      <c r="CKR237" s="130"/>
      <c r="CKS237" s="130"/>
      <c r="CKT237" s="130"/>
      <c r="CKU237" s="130"/>
      <c r="CKV237" s="130"/>
      <c r="CKW237" s="130"/>
      <c r="CKX237" s="130"/>
      <c r="CKY237" s="130"/>
      <c r="CKZ237" s="130"/>
      <c r="CLA237" s="130"/>
      <c r="CLB237" s="130"/>
      <c r="CLC237" s="130"/>
      <c r="CLD237" s="130"/>
      <c r="CLE237" s="130"/>
      <c r="CLF237" s="130"/>
      <c r="CLG237" s="130"/>
      <c r="CLH237" s="130"/>
      <c r="CLI237" s="130"/>
      <c r="CLJ237" s="130"/>
      <c r="CLK237" s="130"/>
      <c r="CLL237" s="130"/>
      <c r="CLM237" s="130"/>
      <c r="CLN237" s="130"/>
      <c r="CLO237" s="130"/>
      <c r="CLP237" s="130"/>
      <c r="CLQ237" s="130"/>
      <c r="CLR237" s="130"/>
      <c r="CLS237" s="130"/>
      <c r="CLT237" s="130"/>
      <c r="CLU237" s="130"/>
      <c r="CLV237" s="130"/>
      <c r="CLW237" s="130"/>
      <c r="CLX237" s="130"/>
      <c r="CLY237" s="130"/>
      <c r="CLZ237" s="130"/>
      <c r="CMA237" s="130"/>
      <c r="CMB237" s="130"/>
      <c r="CMC237" s="130"/>
      <c r="CMD237" s="130"/>
      <c r="CME237" s="130"/>
      <c r="CMF237" s="130"/>
      <c r="CMG237" s="130"/>
      <c r="CMH237" s="130"/>
      <c r="CMI237" s="130"/>
      <c r="CMJ237" s="130"/>
      <c r="CMK237" s="130"/>
      <c r="CML237" s="130"/>
      <c r="CMM237" s="130"/>
      <c r="CMN237" s="130"/>
      <c r="CMO237" s="130"/>
      <c r="CMP237" s="130"/>
      <c r="CMQ237" s="130"/>
      <c r="CMR237" s="130"/>
      <c r="CMS237" s="130"/>
      <c r="CMT237" s="130"/>
      <c r="CMU237" s="130"/>
      <c r="CMV237" s="130"/>
      <c r="CMW237" s="130"/>
      <c r="CMX237" s="130"/>
      <c r="CMY237" s="130"/>
      <c r="CMZ237" s="130"/>
      <c r="CNA237" s="130"/>
      <c r="CNB237" s="130"/>
      <c r="CNC237" s="130"/>
      <c r="CND237" s="130"/>
      <c r="CNE237" s="130"/>
      <c r="CNF237" s="130"/>
      <c r="CNG237" s="130"/>
      <c r="CNH237" s="130"/>
      <c r="CNI237" s="130"/>
      <c r="CNJ237" s="130"/>
      <c r="CNK237" s="130"/>
      <c r="CNL237" s="130"/>
      <c r="CNM237" s="130"/>
      <c r="CNN237" s="130"/>
      <c r="CNO237" s="130"/>
      <c r="CNP237" s="130"/>
      <c r="CNQ237" s="130"/>
      <c r="CNR237" s="130"/>
      <c r="CNS237" s="130"/>
      <c r="CNT237" s="130"/>
      <c r="CNU237" s="130"/>
      <c r="CNV237" s="130"/>
      <c r="CNW237" s="130"/>
      <c r="CNX237" s="130"/>
      <c r="CNY237" s="130"/>
      <c r="CNZ237" s="130"/>
      <c r="COA237" s="130"/>
      <c r="COB237" s="130"/>
      <c r="COC237" s="130"/>
      <c r="COD237" s="130"/>
      <c r="COE237" s="130"/>
      <c r="COF237" s="130"/>
      <c r="COG237" s="130"/>
      <c r="COH237" s="130"/>
      <c r="COI237" s="130"/>
      <c r="COJ237" s="130"/>
      <c r="COK237" s="130"/>
      <c r="COL237" s="130"/>
      <c r="COM237" s="130"/>
      <c r="CON237" s="130"/>
      <c r="COO237" s="130"/>
      <c r="COP237" s="130"/>
      <c r="COQ237" s="130"/>
      <c r="COR237" s="130"/>
      <c r="COS237" s="130"/>
      <c r="COT237" s="130"/>
      <c r="COU237" s="130"/>
      <c r="COV237" s="130"/>
      <c r="COW237" s="130"/>
      <c r="COX237" s="130"/>
      <c r="COY237" s="130"/>
      <c r="COZ237" s="130"/>
      <c r="CPA237" s="130"/>
      <c r="CPB237" s="130"/>
      <c r="CPC237" s="130"/>
      <c r="CPD237" s="130"/>
      <c r="CPE237" s="130"/>
      <c r="CPF237" s="130"/>
      <c r="CPG237" s="130"/>
      <c r="CPH237" s="130"/>
      <c r="CPI237" s="130"/>
      <c r="CPJ237" s="130"/>
      <c r="CPK237" s="130"/>
      <c r="CPL237" s="130"/>
      <c r="CPM237" s="130"/>
      <c r="CPN237" s="130"/>
      <c r="CPO237" s="130"/>
      <c r="CPP237" s="130"/>
      <c r="CPQ237" s="130"/>
      <c r="CPR237" s="130"/>
      <c r="CPS237" s="130"/>
      <c r="CPT237" s="130"/>
      <c r="CPU237" s="130"/>
      <c r="CPV237" s="130"/>
      <c r="CPW237" s="130"/>
      <c r="CPX237" s="130"/>
      <c r="CPY237" s="130"/>
      <c r="CPZ237" s="130"/>
      <c r="CQA237" s="130"/>
      <c r="CQB237" s="130"/>
      <c r="CQC237" s="130"/>
      <c r="CQD237" s="130"/>
      <c r="CQE237" s="130"/>
      <c r="CQF237" s="130"/>
      <c r="CQG237" s="130"/>
      <c r="CQH237" s="130"/>
      <c r="CQI237" s="130"/>
      <c r="CQJ237" s="130"/>
      <c r="CQK237" s="130"/>
      <c r="CQL237" s="130"/>
      <c r="CQM237" s="130"/>
      <c r="CQN237" s="130"/>
      <c r="CQO237" s="130"/>
      <c r="CQP237" s="130"/>
      <c r="CQQ237" s="130"/>
      <c r="CQR237" s="130"/>
      <c r="CQS237" s="130"/>
      <c r="CQT237" s="130"/>
      <c r="CQU237" s="130"/>
      <c r="CQV237" s="130"/>
      <c r="CQW237" s="130"/>
      <c r="CQX237" s="130"/>
      <c r="CQY237" s="130"/>
      <c r="CQZ237" s="130"/>
      <c r="CRA237" s="130"/>
      <c r="CRB237" s="130"/>
      <c r="CRC237" s="130"/>
      <c r="CRD237" s="130"/>
      <c r="CRE237" s="130"/>
      <c r="CRF237" s="130"/>
      <c r="CRG237" s="130"/>
      <c r="CRH237" s="130"/>
      <c r="CRI237" s="130"/>
      <c r="CRJ237" s="130"/>
      <c r="CRK237" s="130"/>
      <c r="CRL237" s="130"/>
      <c r="CRM237" s="130"/>
      <c r="CRN237" s="130"/>
      <c r="CRO237" s="130"/>
      <c r="CRP237" s="130"/>
      <c r="CRQ237" s="130"/>
      <c r="CRR237" s="130"/>
      <c r="CRS237" s="130"/>
      <c r="CRT237" s="130"/>
      <c r="CRU237" s="130"/>
      <c r="CRV237" s="130"/>
      <c r="CRW237" s="130"/>
      <c r="CRX237" s="130"/>
      <c r="CRY237" s="130"/>
      <c r="CRZ237" s="130"/>
      <c r="CSA237" s="130"/>
      <c r="CSB237" s="130"/>
      <c r="CSC237" s="130"/>
      <c r="CSD237" s="130"/>
      <c r="CSE237" s="130"/>
      <c r="CSF237" s="130"/>
      <c r="CSG237" s="130"/>
      <c r="CSH237" s="130"/>
      <c r="CSI237" s="130"/>
      <c r="CSJ237" s="130"/>
      <c r="CSK237" s="130"/>
      <c r="CSL237" s="130"/>
      <c r="CSM237" s="130"/>
      <c r="CSN237" s="130"/>
      <c r="CSO237" s="130"/>
      <c r="CSP237" s="130"/>
      <c r="CSQ237" s="130"/>
      <c r="CSR237" s="130"/>
      <c r="CSS237" s="130"/>
      <c r="CST237" s="130"/>
      <c r="CSU237" s="130"/>
      <c r="CSV237" s="130"/>
      <c r="CSW237" s="130"/>
      <c r="CSX237" s="130"/>
      <c r="CSY237" s="130"/>
      <c r="CSZ237" s="130"/>
      <c r="CTA237" s="130"/>
      <c r="CTB237" s="130"/>
      <c r="CTC237" s="130"/>
      <c r="CTD237" s="130"/>
      <c r="CTE237" s="130"/>
      <c r="CTF237" s="130"/>
      <c r="CTG237" s="130"/>
      <c r="CTH237" s="130"/>
      <c r="CTI237" s="130"/>
      <c r="CTJ237" s="130"/>
      <c r="CTK237" s="130"/>
      <c r="CTL237" s="130"/>
      <c r="CTM237" s="130"/>
      <c r="CTN237" s="130"/>
      <c r="CTO237" s="130"/>
      <c r="CTP237" s="130"/>
      <c r="CTQ237" s="130"/>
      <c r="CTR237" s="130"/>
      <c r="CTS237" s="130"/>
      <c r="CTT237" s="130"/>
      <c r="CTU237" s="130"/>
      <c r="CTV237" s="130"/>
      <c r="CTW237" s="130"/>
      <c r="CTX237" s="130"/>
      <c r="CTY237" s="130"/>
      <c r="CTZ237" s="130"/>
      <c r="CUA237" s="130"/>
      <c r="CUB237" s="130"/>
      <c r="CUC237" s="130"/>
      <c r="CUD237" s="130"/>
      <c r="CUE237" s="130"/>
      <c r="CUF237" s="130"/>
      <c r="CUG237" s="130"/>
      <c r="CUH237" s="130"/>
      <c r="CUI237" s="130"/>
      <c r="CUJ237" s="130"/>
      <c r="CUK237" s="130"/>
      <c r="CUL237" s="130"/>
      <c r="CUM237" s="130"/>
      <c r="CUN237" s="130"/>
      <c r="CUO237" s="130"/>
      <c r="CUP237" s="130"/>
      <c r="CUQ237" s="130"/>
      <c r="CUR237" s="130"/>
      <c r="CUS237" s="130"/>
      <c r="CUT237" s="130"/>
      <c r="CUU237" s="130"/>
      <c r="CUV237" s="130"/>
      <c r="CUW237" s="130"/>
      <c r="CUX237" s="130"/>
      <c r="CUY237" s="130"/>
      <c r="CUZ237" s="130"/>
      <c r="CVA237" s="130"/>
      <c r="CVB237" s="130"/>
      <c r="CVC237" s="130"/>
      <c r="CVD237" s="130"/>
      <c r="CVE237" s="130"/>
      <c r="CVF237" s="130"/>
      <c r="CVG237" s="130"/>
      <c r="CVH237" s="130"/>
      <c r="CVI237" s="130"/>
      <c r="CVJ237" s="130"/>
      <c r="CVK237" s="130"/>
      <c r="CVL237" s="130"/>
      <c r="CVM237" s="130"/>
      <c r="CVN237" s="130"/>
      <c r="CVO237" s="130"/>
      <c r="CVP237" s="130"/>
      <c r="CVQ237" s="130"/>
      <c r="CVR237" s="130"/>
      <c r="CVS237" s="130"/>
      <c r="CVT237" s="130"/>
      <c r="CVU237" s="130"/>
      <c r="CVV237" s="130"/>
      <c r="CVW237" s="130"/>
      <c r="CVX237" s="130"/>
      <c r="CVY237" s="130"/>
      <c r="CVZ237" s="130"/>
      <c r="CWA237" s="130"/>
      <c r="CWB237" s="130"/>
      <c r="CWC237" s="130"/>
      <c r="CWD237" s="130"/>
      <c r="CWE237" s="130"/>
      <c r="CWF237" s="130"/>
      <c r="CWG237" s="130"/>
      <c r="CWH237" s="130"/>
      <c r="CWI237" s="130"/>
      <c r="CWJ237" s="130"/>
      <c r="CWK237" s="130"/>
      <c r="CWL237" s="130"/>
      <c r="CWM237" s="130"/>
      <c r="CWN237" s="130"/>
      <c r="CWO237" s="130"/>
      <c r="CWP237" s="130"/>
      <c r="CWQ237" s="130"/>
      <c r="CWR237" s="130"/>
      <c r="CWS237" s="130"/>
      <c r="CWT237" s="130"/>
      <c r="CWU237" s="130"/>
      <c r="CWV237" s="130"/>
      <c r="CWW237" s="130"/>
      <c r="CWX237" s="130"/>
      <c r="CWY237" s="130"/>
      <c r="CWZ237" s="130"/>
      <c r="CXA237" s="130"/>
      <c r="CXB237" s="130"/>
      <c r="CXC237" s="130"/>
      <c r="CXD237" s="130"/>
      <c r="CXE237" s="130"/>
      <c r="CXF237" s="130"/>
      <c r="CXG237" s="130"/>
      <c r="CXH237" s="130"/>
      <c r="CXI237" s="130"/>
      <c r="CXJ237" s="130"/>
      <c r="CXK237" s="130"/>
      <c r="CXL237" s="130"/>
      <c r="CXM237" s="130"/>
      <c r="CXN237" s="130"/>
      <c r="CXO237" s="130"/>
      <c r="CXP237" s="130"/>
      <c r="CXQ237" s="130"/>
      <c r="CXR237" s="130"/>
      <c r="CXS237" s="130"/>
      <c r="CXT237" s="130"/>
      <c r="CXU237" s="130"/>
      <c r="CXV237" s="130"/>
      <c r="CXW237" s="130"/>
      <c r="CXX237" s="130"/>
      <c r="CXY237" s="130"/>
      <c r="CXZ237" s="130"/>
      <c r="CYA237" s="130"/>
      <c r="CYB237" s="130"/>
      <c r="CYC237" s="130"/>
      <c r="CYD237" s="130"/>
      <c r="CYE237" s="130"/>
      <c r="CYF237" s="130"/>
      <c r="CYG237" s="130"/>
      <c r="CYH237" s="130"/>
      <c r="CYI237" s="130"/>
      <c r="CYJ237" s="130"/>
      <c r="CYK237" s="130"/>
      <c r="CYL237" s="130"/>
      <c r="CYM237" s="130"/>
      <c r="CYN237" s="130"/>
      <c r="CYO237" s="130"/>
      <c r="CYP237" s="130"/>
      <c r="CYQ237" s="130"/>
      <c r="CYR237" s="130"/>
      <c r="CYS237" s="130"/>
      <c r="CYT237" s="130"/>
      <c r="CYU237" s="130"/>
      <c r="CYV237" s="130"/>
      <c r="CYW237" s="130"/>
      <c r="CYX237" s="130"/>
      <c r="CYY237" s="130"/>
      <c r="CYZ237" s="130"/>
      <c r="CZA237" s="130"/>
      <c r="CZB237" s="130"/>
      <c r="CZC237" s="130"/>
      <c r="CZD237" s="130"/>
      <c r="CZE237" s="130"/>
      <c r="CZF237" s="130"/>
      <c r="CZG237" s="130"/>
      <c r="CZH237" s="130"/>
      <c r="CZI237" s="130"/>
      <c r="CZJ237" s="130"/>
      <c r="CZK237" s="130"/>
      <c r="CZL237" s="130"/>
      <c r="CZM237" s="130"/>
      <c r="CZN237" s="130"/>
      <c r="CZO237" s="130"/>
      <c r="CZP237" s="130"/>
      <c r="CZQ237" s="130"/>
      <c r="CZR237" s="130"/>
      <c r="CZS237" s="130"/>
      <c r="CZT237" s="130"/>
      <c r="CZU237" s="130"/>
      <c r="CZV237" s="130"/>
      <c r="CZW237" s="130"/>
      <c r="CZX237" s="130"/>
      <c r="CZY237" s="130"/>
      <c r="CZZ237" s="130"/>
      <c r="DAA237" s="130"/>
      <c r="DAB237" s="130"/>
      <c r="DAC237" s="130"/>
      <c r="DAD237" s="130"/>
      <c r="DAE237" s="130"/>
      <c r="DAF237" s="130"/>
      <c r="DAG237" s="130"/>
      <c r="DAH237" s="130"/>
      <c r="DAI237" s="130"/>
      <c r="DAJ237" s="130"/>
      <c r="DAK237" s="130"/>
      <c r="DAL237" s="130"/>
      <c r="DAM237" s="130"/>
      <c r="DAN237" s="130"/>
      <c r="DAO237" s="130"/>
      <c r="DAP237" s="130"/>
      <c r="DAQ237" s="130"/>
      <c r="DAR237" s="130"/>
      <c r="DAS237" s="130"/>
      <c r="DAT237" s="130"/>
      <c r="DAU237" s="130"/>
      <c r="DAV237" s="130"/>
      <c r="DAW237" s="130"/>
      <c r="DAX237" s="130"/>
      <c r="DAY237" s="130"/>
      <c r="DAZ237" s="130"/>
      <c r="DBA237" s="130"/>
      <c r="DBB237" s="130"/>
      <c r="DBC237" s="130"/>
      <c r="DBD237" s="130"/>
      <c r="DBE237" s="130"/>
      <c r="DBF237" s="130"/>
      <c r="DBG237" s="130"/>
      <c r="DBH237" s="130"/>
      <c r="DBI237" s="130"/>
      <c r="DBJ237" s="130"/>
      <c r="DBK237" s="130"/>
      <c r="DBL237" s="130"/>
      <c r="DBM237" s="130"/>
      <c r="DBN237" s="130"/>
      <c r="DBO237" s="130"/>
      <c r="DBP237" s="130"/>
      <c r="DBQ237" s="130"/>
      <c r="DBR237" s="130"/>
      <c r="DBS237" s="130"/>
      <c r="DBT237" s="130"/>
      <c r="DBU237" s="130"/>
      <c r="DBV237" s="130"/>
      <c r="DBW237" s="130"/>
      <c r="DBX237" s="130"/>
      <c r="DBY237" s="130"/>
      <c r="DBZ237" s="130"/>
      <c r="DCA237" s="130"/>
      <c r="DCB237" s="130"/>
      <c r="DCC237" s="130"/>
      <c r="DCD237" s="130"/>
      <c r="DCE237" s="130"/>
      <c r="DCF237" s="130"/>
      <c r="DCG237" s="130"/>
      <c r="DCH237" s="130"/>
      <c r="DCI237" s="130"/>
      <c r="DCJ237" s="130"/>
      <c r="DCK237" s="130"/>
      <c r="DCL237" s="130"/>
      <c r="DCM237" s="130"/>
      <c r="DCN237" s="130"/>
      <c r="DCO237" s="130"/>
      <c r="DCP237" s="130"/>
      <c r="DCQ237" s="130"/>
      <c r="DCR237" s="130"/>
      <c r="DCS237" s="130"/>
      <c r="DCT237" s="130"/>
      <c r="DCU237" s="130"/>
      <c r="DCV237" s="130"/>
      <c r="DCW237" s="130"/>
      <c r="DCX237" s="130"/>
      <c r="DCY237" s="130"/>
      <c r="DCZ237" s="130"/>
      <c r="DDA237" s="130"/>
      <c r="DDB237" s="130"/>
      <c r="DDC237" s="130"/>
      <c r="DDD237" s="130"/>
      <c r="DDE237" s="130"/>
      <c r="DDF237" s="130"/>
      <c r="DDG237" s="130"/>
      <c r="DDH237" s="130"/>
      <c r="DDI237" s="130"/>
      <c r="DDJ237" s="130"/>
      <c r="DDK237" s="130"/>
      <c r="DDL237" s="130"/>
      <c r="DDM237" s="130"/>
      <c r="DDN237" s="130"/>
      <c r="DDO237" s="130"/>
      <c r="DDP237" s="130"/>
      <c r="DDQ237" s="130"/>
      <c r="DDR237" s="130"/>
      <c r="DDS237" s="130"/>
      <c r="DDT237" s="130"/>
      <c r="DDU237" s="130"/>
      <c r="DDV237" s="130"/>
      <c r="DDW237" s="130"/>
      <c r="DDX237" s="130"/>
      <c r="DDY237" s="130"/>
      <c r="DDZ237" s="130"/>
      <c r="DEA237" s="130"/>
      <c r="DEB237" s="130"/>
      <c r="DEC237" s="130"/>
      <c r="DED237" s="130"/>
      <c r="DEE237" s="130"/>
      <c r="DEF237" s="130"/>
      <c r="DEG237" s="130"/>
      <c r="DEH237" s="130"/>
      <c r="DEI237" s="130"/>
      <c r="DEJ237" s="130"/>
      <c r="DEK237" s="130"/>
      <c r="DEL237" s="130"/>
      <c r="DEM237" s="130"/>
      <c r="DEN237" s="130"/>
      <c r="DEO237" s="130"/>
      <c r="DEP237" s="130"/>
      <c r="DEQ237" s="130"/>
      <c r="DER237" s="130"/>
      <c r="DES237" s="130"/>
      <c r="DET237" s="130"/>
      <c r="DEU237" s="130"/>
      <c r="DEV237" s="130"/>
      <c r="DEW237" s="130"/>
      <c r="DEX237" s="130"/>
      <c r="DEY237" s="130"/>
      <c r="DEZ237" s="130"/>
      <c r="DFA237" s="130"/>
      <c r="DFB237" s="130"/>
      <c r="DFC237" s="130"/>
      <c r="DFD237" s="130"/>
      <c r="DFE237" s="130"/>
      <c r="DFF237" s="130"/>
      <c r="DFG237" s="130"/>
      <c r="DFH237" s="130"/>
      <c r="DFI237" s="130"/>
      <c r="DFJ237" s="130"/>
      <c r="DFK237" s="130"/>
      <c r="DFL237" s="130"/>
      <c r="DFM237" s="130"/>
      <c r="DFN237" s="130"/>
      <c r="DFO237" s="130"/>
      <c r="DFP237" s="130"/>
      <c r="DFQ237" s="130"/>
      <c r="DFR237" s="130"/>
      <c r="DFS237" s="130"/>
      <c r="DFT237" s="130"/>
      <c r="DFU237" s="130"/>
      <c r="DFV237" s="130"/>
      <c r="DFW237" s="130"/>
      <c r="DFX237" s="130"/>
      <c r="DFY237" s="130"/>
      <c r="DFZ237" s="130"/>
      <c r="DGA237" s="130"/>
      <c r="DGB237" s="130"/>
      <c r="DGC237" s="130"/>
      <c r="DGD237" s="130"/>
      <c r="DGE237" s="130"/>
      <c r="DGF237" s="130"/>
      <c r="DGG237" s="130"/>
      <c r="DGH237" s="130"/>
      <c r="DGI237" s="130"/>
      <c r="DGJ237" s="130"/>
      <c r="DGK237" s="130"/>
      <c r="DGL237" s="130"/>
      <c r="DGM237" s="130"/>
      <c r="DGN237" s="130"/>
      <c r="DGO237" s="130"/>
      <c r="DGP237" s="130"/>
      <c r="DGQ237" s="130"/>
      <c r="DGR237" s="130"/>
      <c r="DGS237" s="130"/>
      <c r="DGT237" s="130"/>
      <c r="DGU237" s="130"/>
      <c r="DGV237" s="130"/>
      <c r="DGW237" s="130"/>
      <c r="DGX237" s="130"/>
      <c r="DGY237" s="130"/>
      <c r="DGZ237" s="130"/>
      <c r="DHA237" s="130"/>
      <c r="DHB237" s="130"/>
      <c r="DHC237" s="130"/>
      <c r="DHD237" s="130"/>
      <c r="DHE237" s="130"/>
      <c r="DHF237" s="130"/>
      <c r="DHG237" s="130"/>
      <c r="DHH237" s="130"/>
      <c r="DHI237" s="130"/>
      <c r="DHJ237" s="130"/>
      <c r="DHK237" s="130"/>
      <c r="DHL237" s="130"/>
      <c r="DHM237" s="130"/>
      <c r="DHN237" s="130"/>
      <c r="DHO237" s="130"/>
      <c r="DHP237" s="130"/>
      <c r="DHQ237" s="130"/>
      <c r="DHR237" s="130"/>
      <c r="DHS237" s="130"/>
      <c r="DHT237" s="130"/>
      <c r="DHU237" s="130"/>
      <c r="DHV237" s="130"/>
      <c r="DHW237" s="130"/>
      <c r="DHX237" s="130"/>
      <c r="DHY237" s="130"/>
      <c r="DHZ237" s="130"/>
      <c r="DIA237" s="130"/>
      <c r="DIB237" s="130"/>
      <c r="DIC237" s="130"/>
      <c r="DID237" s="130"/>
      <c r="DIE237" s="130"/>
      <c r="DIF237" s="130"/>
      <c r="DIG237" s="130"/>
      <c r="DIH237" s="130"/>
      <c r="DII237" s="130"/>
      <c r="DIJ237" s="130"/>
      <c r="DIK237" s="130"/>
      <c r="DIL237" s="130"/>
      <c r="DIM237" s="130"/>
      <c r="DIN237" s="130"/>
      <c r="DIO237" s="130"/>
      <c r="DIP237" s="130"/>
      <c r="DIQ237" s="130"/>
      <c r="DIR237" s="130"/>
      <c r="DIS237" s="130"/>
      <c r="DIT237" s="130"/>
      <c r="DIU237" s="130"/>
      <c r="DIV237" s="130"/>
      <c r="DIW237" s="130"/>
      <c r="DIX237" s="130"/>
      <c r="DIY237" s="130"/>
      <c r="DIZ237" s="130"/>
      <c r="DJA237" s="130"/>
      <c r="DJB237" s="130"/>
      <c r="DJC237" s="130"/>
      <c r="DJD237" s="130"/>
      <c r="DJE237" s="130"/>
      <c r="DJF237" s="130"/>
      <c r="DJG237" s="130"/>
      <c r="DJH237" s="130"/>
      <c r="DJI237" s="130"/>
      <c r="DJJ237" s="130"/>
      <c r="DJK237" s="130"/>
      <c r="DJL237" s="130"/>
      <c r="DJM237" s="130"/>
      <c r="DJN237" s="130"/>
      <c r="DJO237" s="130"/>
      <c r="DJP237" s="130"/>
      <c r="DJQ237" s="130"/>
      <c r="DJR237" s="130"/>
      <c r="DJS237" s="130"/>
      <c r="DJT237" s="130"/>
      <c r="DJU237" s="130"/>
      <c r="DJV237" s="130"/>
      <c r="DJW237" s="130"/>
      <c r="DJX237" s="130"/>
      <c r="DJY237" s="130"/>
      <c r="DJZ237" s="130"/>
      <c r="DKA237" s="130"/>
      <c r="DKB237" s="130"/>
      <c r="DKC237" s="130"/>
      <c r="DKD237" s="130"/>
      <c r="DKE237" s="130"/>
      <c r="DKF237" s="130"/>
      <c r="DKG237" s="130"/>
      <c r="DKH237" s="130"/>
      <c r="DKI237" s="130"/>
      <c r="DKJ237" s="130"/>
      <c r="DKK237" s="130"/>
      <c r="DKL237" s="130"/>
      <c r="DKM237" s="130"/>
      <c r="DKN237" s="130"/>
      <c r="DKO237" s="130"/>
      <c r="DKP237" s="130"/>
      <c r="DKQ237" s="130"/>
      <c r="DKR237" s="130"/>
      <c r="DKS237" s="130"/>
      <c r="DKT237" s="130"/>
      <c r="DKU237" s="130"/>
      <c r="DKV237" s="130"/>
      <c r="DKW237" s="130"/>
      <c r="DKX237" s="130"/>
      <c r="DKY237" s="130"/>
      <c r="DKZ237" s="130"/>
      <c r="DLA237" s="130"/>
      <c r="DLB237" s="130"/>
      <c r="DLC237" s="130"/>
      <c r="DLD237" s="130"/>
      <c r="DLE237" s="130"/>
      <c r="DLF237" s="130"/>
      <c r="DLG237" s="130"/>
      <c r="DLH237" s="130"/>
      <c r="DLI237" s="130"/>
      <c r="DLJ237" s="130"/>
      <c r="DLK237" s="130"/>
      <c r="DLL237" s="130"/>
      <c r="DLM237" s="130"/>
      <c r="DLN237" s="130"/>
      <c r="DLO237" s="130"/>
      <c r="DLP237" s="130"/>
      <c r="DLQ237" s="130"/>
      <c r="DLR237" s="130"/>
      <c r="DLS237" s="130"/>
      <c r="DLT237" s="130"/>
      <c r="DLU237" s="130"/>
      <c r="DLV237" s="130"/>
      <c r="DLW237" s="130"/>
      <c r="DLX237" s="130"/>
      <c r="DLY237" s="130"/>
      <c r="DLZ237" s="130"/>
      <c r="DMA237" s="130"/>
      <c r="DMB237" s="130"/>
      <c r="DMC237" s="130"/>
      <c r="DMD237" s="130"/>
      <c r="DME237" s="130"/>
      <c r="DMF237" s="130"/>
      <c r="DMG237" s="130"/>
      <c r="DMH237" s="130"/>
      <c r="DMI237" s="130"/>
      <c r="DMJ237" s="130"/>
      <c r="DMK237" s="130"/>
      <c r="DML237" s="130"/>
      <c r="DMM237" s="130"/>
      <c r="DMN237" s="130"/>
      <c r="DMO237" s="130"/>
      <c r="DMP237" s="130"/>
      <c r="DMQ237" s="130"/>
      <c r="DMR237" s="130"/>
      <c r="DMS237" s="130"/>
      <c r="DMT237" s="130"/>
      <c r="DMU237" s="130"/>
      <c r="DMV237" s="130"/>
      <c r="DMW237" s="130"/>
      <c r="DMX237" s="130"/>
      <c r="DMY237" s="130"/>
      <c r="DMZ237" s="130"/>
      <c r="DNA237" s="130"/>
      <c r="DNB237" s="130"/>
      <c r="DNC237" s="130"/>
      <c r="DND237" s="130"/>
      <c r="DNE237" s="130"/>
      <c r="DNF237" s="130"/>
      <c r="DNG237" s="130"/>
      <c r="DNH237" s="130"/>
      <c r="DNI237" s="130"/>
      <c r="DNJ237" s="130"/>
      <c r="DNK237" s="130"/>
      <c r="DNL237" s="130"/>
      <c r="DNM237" s="130"/>
      <c r="DNN237" s="130"/>
      <c r="DNO237" s="130"/>
      <c r="DNP237" s="130"/>
      <c r="DNQ237" s="130"/>
      <c r="DNR237" s="130"/>
      <c r="DNS237" s="130"/>
      <c r="DNT237" s="130"/>
      <c r="DNU237" s="130"/>
      <c r="DNV237" s="130"/>
      <c r="DNW237" s="130"/>
      <c r="DNX237" s="130"/>
      <c r="DNY237" s="130"/>
      <c r="DNZ237" s="130"/>
      <c r="DOA237" s="130"/>
      <c r="DOB237" s="130"/>
      <c r="DOC237" s="130"/>
      <c r="DOD237" s="130"/>
      <c r="DOE237" s="130"/>
      <c r="DOF237" s="130"/>
      <c r="DOG237" s="130"/>
      <c r="DOH237" s="130"/>
      <c r="DOI237" s="130"/>
      <c r="DOJ237" s="130"/>
      <c r="DOK237" s="130"/>
      <c r="DOL237" s="130"/>
      <c r="DOM237" s="130"/>
      <c r="DON237" s="130"/>
      <c r="DOO237" s="130"/>
      <c r="DOP237" s="130"/>
      <c r="DOQ237" s="130"/>
      <c r="DOR237" s="130"/>
      <c r="DOS237" s="130"/>
      <c r="DOT237" s="130"/>
      <c r="DOU237" s="130"/>
      <c r="DOV237" s="130"/>
      <c r="DOW237" s="130"/>
      <c r="DOX237" s="130"/>
      <c r="DOY237" s="130"/>
      <c r="DOZ237" s="130"/>
      <c r="DPA237" s="130"/>
      <c r="DPB237" s="130"/>
      <c r="DPC237" s="130"/>
      <c r="DPD237" s="130"/>
      <c r="DPE237" s="130"/>
      <c r="DPF237" s="130"/>
      <c r="DPG237" s="130"/>
      <c r="DPH237" s="130"/>
      <c r="DPI237" s="130"/>
      <c r="DPJ237" s="130"/>
      <c r="DPK237" s="130"/>
      <c r="DPL237" s="130"/>
      <c r="DPM237" s="130"/>
      <c r="DPN237" s="130"/>
      <c r="DPO237" s="130"/>
      <c r="DPP237" s="130"/>
      <c r="DPQ237" s="130"/>
      <c r="DPR237" s="130"/>
      <c r="DPS237" s="130"/>
      <c r="DPT237" s="130"/>
      <c r="DPU237" s="130"/>
      <c r="DPV237" s="130"/>
      <c r="DPW237" s="130"/>
      <c r="DPX237" s="130"/>
      <c r="DPY237" s="130"/>
      <c r="DPZ237" s="130"/>
      <c r="DQA237" s="130"/>
      <c r="DQB237" s="130"/>
      <c r="DQC237" s="130"/>
      <c r="DQD237" s="130"/>
      <c r="DQE237" s="130"/>
      <c r="DQF237" s="130"/>
      <c r="DQG237" s="130"/>
      <c r="DQH237" s="130"/>
      <c r="DQI237" s="130"/>
      <c r="DQJ237" s="130"/>
      <c r="DQK237" s="130"/>
      <c r="DQL237" s="130"/>
      <c r="DQM237" s="130"/>
      <c r="DQN237" s="130"/>
      <c r="DQO237" s="130"/>
      <c r="DQP237" s="130"/>
      <c r="DQQ237" s="130"/>
      <c r="DQR237" s="130"/>
      <c r="DQS237" s="130"/>
      <c r="DQT237" s="130"/>
      <c r="DQU237" s="130"/>
      <c r="DQV237" s="130"/>
      <c r="DQW237" s="130"/>
      <c r="DQX237" s="130"/>
      <c r="DQY237" s="130"/>
      <c r="DQZ237" s="130"/>
      <c r="DRA237" s="130"/>
      <c r="DRB237" s="130"/>
      <c r="DRC237" s="130"/>
      <c r="DRD237" s="130"/>
      <c r="DRE237" s="130"/>
      <c r="DRF237" s="130"/>
      <c r="DRG237" s="130"/>
      <c r="DRH237" s="130"/>
      <c r="DRI237" s="130"/>
      <c r="DRJ237" s="130"/>
      <c r="DRK237" s="130"/>
      <c r="DRL237" s="130"/>
      <c r="DRM237" s="130"/>
      <c r="DRN237" s="130"/>
      <c r="DRO237" s="130"/>
      <c r="DRP237" s="130"/>
      <c r="DRQ237" s="130"/>
      <c r="DRR237" s="130"/>
      <c r="DRS237" s="130"/>
      <c r="DRT237" s="130"/>
      <c r="DRU237" s="130"/>
      <c r="DRV237" s="130"/>
      <c r="DRW237" s="130"/>
      <c r="DRX237" s="130"/>
      <c r="DRY237" s="130"/>
      <c r="DRZ237" s="130"/>
      <c r="DSA237" s="130"/>
      <c r="DSB237" s="130"/>
      <c r="DSC237" s="130"/>
      <c r="DSD237" s="130"/>
      <c r="DSE237" s="130"/>
      <c r="DSF237" s="130"/>
      <c r="DSG237" s="130"/>
      <c r="DSH237" s="130"/>
      <c r="DSI237" s="130"/>
      <c r="DSJ237" s="130"/>
      <c r="DSK237" s="130"/>
      <c r="DSL237" s="130"/>
      <c r="DSM237" s="130"/>
      <c r="DSN237" s="130"/>
      <c r="DSO237" s="130"/>
      <c r="DSP237" s="130"/>
      <c r="DSQ237" s="130"/>
      <c r="DSR237" s="130"/>
      <c r="DSS237" s="130"/>
      <c r="DST237" s="130"/>
      <c r="DSU237" s="130"/>
      <c r="DSV237" s="130"/>
      <c r="DSW237" s="130"/>
      <c r="DSX237" s="130"/>
      <c r="DSY237" s="130"/>
      <c r="DSZ237" s="130"/>
      <c r="DTA237" s="130"/>
      <c r="DTB237" s="130"/>
      <c r="DTC237" s="130"/>
      <c r="DTD237" s="130"/>
      <c r="DTE237" s="130"/>
      <c r="DTF237" s="130"/>
      <c r="DTG237" s="130"/>
      <c r="DTH237" s="130"/>
      <c r="DTI237" s="130"/>
      <c r="DTJ237" s="130"/>
      <c r="DTK237" s="130"/>
      <c r="DTL237" s="130"/>
      <c r="DTM237" s="130"/>
      <c r="DTN237" s="130"/>
      <c r="DTO237" s="130"/>
      <c r="DTP237" s="130"/>
      <c r="DTQ237" s="130"/>
      <c r="DTR237" s="130"/>
      <c r="DTS237" s="130"/>
      <c r="DTT237" s="130"/>
      <c r="DTU237" s="130"/>
      <c r="DTV237" s="130"/>
      <c r="DTW237" s="130"/>
      <c r="DTX237" s="130"/>
      <c r="DTY237" s="130"/>
      <c r="DTZ237" s="130"/>
      <c r="DUA237" s="130"/>
      <c r="DUB237" s="130"/>
      <c r="DUC237" s="130"/>
      <c r="DUD237" s="130"/>
      <c r="DUE237" s="130"/>
      <c r="DUF237" s="130"/>
      <c r="DUG237" s="130"/>
      <c r="DUH237" s="130"/>
      <c r="DUI237" s="130"/>
      <c r="DUJ237" s="130"/>
      <c r="DUK237" s="130"/>
      <c r="DUL237" s="130"/>
      <c r="DUM237" s="130"/>
      <c r="DUN237" s="130"/>
      <c r="DUO237" s="130"/>
      <c r="DUP237" s="130"/>
      <c r="DUQ237" s="130"/>
      <c r="DUR237" s="130"/>
      <c r="DUS237" s="130"/>
      <c r="DUT237" s="130"/>
      <c r="DUU237" s="130"/>
      <c r="DUV237" s="130"/>
      <c r="DUW237" s="130"/>
      <c r="DUX237" s="130"/>
      <c r="DUY237" s="130"/>
      <c r="DUZ237" s="130"/>
      <c r="DVA237" s="130"/>
      <c r="DVB237" s="130"/>
      <c r="DVC237" s="130"/>
      <c r="DVD237" s="130"/>
      <c r="DVE237" s="130"/>
      <c r="DVF237" s="130"/>
      <c r="DVG237" s="130"/>
      <c r="DVH237" s="130"/>
      <c r="DVI237" s="130"/>
      <c r="DVJ237" s="130"/>
      <c r="DVK237" s="130"/>
      <c r="DVL237" s="130"/>
      <c r="DVM237" s="130"/>
      <c r="DVN237" s="130"/>
      <c r="DVO237" s="130"/>
      <c r="DVP237" s="130"/>
      <c r="DVQ237" s="130"/>
      <c r="DVR237" s="130"/>
      <c r="DVS237" s="130"/>
      <c r="DVT237" s="130"/>
      <c r="DVU237" s="130"/>
      <c r="DVV237" s="130"/>
      <c r="DVW237" s="130"/>
      <c r="DVX237" s="130"/>
      <c r="DVY237" s="130"/>
      <c r="DVZ237" s="130"/>
      <c r="DWA237" s="130"/>
      <c r="DWB237" s="130"/>
      <c r="DWC237" s="130"/>
      <c r="DWD237" s="130"/>
      <c r="DWE237" s="130"/>
      <c r="DWF237" s="130"/>
      <c r="DWG237" s="130"/>
      <c r="DWH237" s="130"/>
      <c r="DWI237" s="130"/>
      <c r="DWJ237" s="130"/>
      <c r="DWK237" s="130"/>
      <c r="DWL237" s="130"/>
      <c r="DWM237" s="130"/>
      <c r="DWN237" s="130"/>
      <c r="DWO237" s="130"/>
      <c r="DWP237" s="130"/>
      <c r="DWQ237" s="130"/>
      <c r="DWR237" s="130"/>
      <c r="DWS237" s="130"/>
      <c r="DWT237" s="130"/>
      <c r="DWU237" s="130"/>
      <c r="DWV237" s="130"/>
      <c r="DWW237" s="130"/>
      <c r="DWX237" s="130"/>
      <c r="DWY237" s="130"/>
      <c r="DWZ237" s="130"/>
      <c r="DXA237" s="130"/>
      <c r="DXB237" s="130"/>
      <c r="DXC237" s="130"/>
      <c r="DXD237" s="130"/>
      <c r="DXE237" s="130"/>
      <c r="DXF237" s="130"/>
      <c r="DXG237" s="130"/>
      <c r="DXH237" s="130"/>
      <c r="DXI237" s="130"/>
      <c r="DXJ237" s="130"/>
      <c r="DXK237" s="130"/>
      <c r="DXL237" s="130"/>
      <c r="DXM237" s="130"/>
      <c r="DXN237" s="130"/>
      <c r="DXO237" s="130"/>
      <c r="DXP237" s="130"/>
      <c r="DXQ237" s="130"/>
      <c r="DXR237" s="130"/>
      <c r="DXS237" s="130"/>
      <c r="DXT237" s="130"/>
      <c r="DXU237" s="130"/>
      <c r="DXV237" s="130"/>
      <c r="DXW237" s="130"/>
      <c r="DXX237" s="130"/>
      <c r="DXY237" s="130"/>
      <c r="DXZ237" s="130"/>
      <c r="DYA237" s="130"/>
      <c r="DYB237" s="130"/>
      <c r="DYC237" s="130"/>
      <c r="DYD237" s="130"/>
      <c r="DYE237" s="130"/>
      <c r="DYF237" s="130"/>
      <c r="DYG237" s="130"/>
      <c r="DYH237" s="130"/>
      <c r="DYI237" s="130"/>
      <c r="DYJ237" s="130"/>
      <c r="DYK237" s="130"/>
      <c r="DYL237" s="130"/>
      <c r="DYM237" s="130"/>
      <c r="DYN237" s="130"/>
      <c r="DYO237" s="130"/>
      <c r="DYP237" s="130"/>
      <c r="DYQ237" s="130"/>
      <c r="DYR237" s="130"/>
      <c r="DYS237" s="130"/>
      <c r="DYT237" s="130"/>
      <c r="DYU237" s="130"/>
      <c r="DYV237" s="130"/>
      <c r="DYW237" s="130"/>
      <c r="DYX237" s="130"/>
      <c r="DYY237" s="130"/>
      <c r="DYZ237" s="130"/>
      <c r="DZA237" s="130"/>
      <c r="DZB237" s="130"/>
      <c r="DZC237" s="130"/>
      <c r="DZD237" s="130"/>
      <c r="DZE237" s="130"/>
      <c r="DZF237" s="130"/>
      <c r="DZG237" s="130"/>
      <c r="DZH237" s="130"/>
      <c r="DZI237" s="130"/>
      <c r="DZJ237" s="130"/>
      <c r="DZK237" s="130"/>
      <c r="DZL237" s="130"/>
      <c r="DZM237" s="130"/>
      <c r="DZN237" s="130"/>
      <c r="DZO237" s="130"/>
      <c r="DZP237" s="130"/>
      <c r="DZQ237" s="130"/>
      <c r="DZR237" s="130"/>
      <c r="DZS237" s="130"/>
      <c r="DZT237" s="130"/>
      <c r="DZU237" s="130"/>
      <c r="DZV237" s="130"/>
      <c r="DZW237" s="130"/>
      <c r="DZX237" s="130"/>
      <c r="DZY237" s="130"/>
      <c r="DZZ237" s="130"/>
      <c r="EAA237" s="130"/>
      <c r="EAB237" s="130"/>
      <c r="EAC237" s="130"/>
      <c r="EAD237" s="130"/>
      <c r="EAE237" s="130"/>
      <c r="EAF237" s="130"/>
      <c r="EAG237" s="130"/>
      <c r="EAH237" s="130"/>
      <c r="EAI237" s="130"/>
      <c r="EAJ237" s="130"/>
      <c r="EAK237" s="130"/>
      <c r="EAL237" s="130"/>
      <c r="EAM237" s="130"/>
      <c r="EAN237" s="130"/>
      <c r="EAO237" s="130"/>
      <c r="EAP237" s="130"/>
      <c r="EAQ237" s="130"/>
      <c r="EAR237" s="130"/>
      <c r="EAS237" s="130"/>
      <c r="EAT237" s="130"/>
      <c r="EAU237" s="130"/>
      <c r="EAV237" s="130"/>
      <c r="EAW237" s="130"/>
      <c r="EAX237" s="130"/>
      <c r="EAY237" s="130"/>
      <c r="EAZ237" s="130"/>
      <c r="EBA237" s="130"/>
      <c r="EBB237" s="130"/>
      <c r="EBC237" s="130"/>
      <c r="EBD237" s="130"/>
      <c r="EBE237" s="130"/>
      <c r="EBF237" s="130"/>
      <c r="EBG237" s="130"/>
      <c r="EBH237" s="130"/>
      <c r="EBI237" s="130"/>
      <c r="EBJ237" s="130"/>
      <c r="EBK237" s="130"/>
      <c r="EBL237" s="130"/>
      <c r="EBM237" s="130"/>
      <c r="EBN237" s="130"/>
      <c r="EBO237" s="130"/>
      <c r="EBP237" s="130"/>
      <c r="EBQ237" s="130"/>
      <c r="EBR237" s="130"/>
      <c r="EBS237" s="130"/>
      <c r="EBT237" s="130"/>
      <c r="EBU237" s="130"/>
      <c r="EBV237" s="130"/>
      <c r="EBW237" s="130"/>
      <c r="EBX237" s="130"/>
      <c r="EBY237" s="130"/>
      <c r="EBZ237" s="130"/>
      <c r="ECA237" s="130"/>
      <c r="ECB237" s="130"/>
      <c r="ECC237" s="130"/>
      <c r="ECD237" s="130"/>
      <c r="ECE237" s="130"/>
      <c r="ECF237" s="130"/>
      <c r="ECG237" s="130"/>
      <c r="ECH237" s="130"/>
      <c r="ECI237" s="130"/>
      <c r="ECJ237" s="130"/>
      <c r="ECK237" s="130"/>
      <c r="ECL237" s="130"/>
      <c r="ECM237" s="130"/>
      <c r="ECN237" s="130"/>
      <c r="ECO237" s="130"/>
      <c r="ECP237" s="130"/>
      <c r="ECQ237" s="130"/>
      <c r="ECR237" s="130"/>
      <c r="ECS237" s="130"/>
      <c r="ECT237" s="130"/>
      <c r="ECU237" s="130"/>
      <c r="ECV237" s="130"/>
      <c r="ECW237" s="130"/>
      <c r="ECX237" s="130"/>
      <c r="ECY237" s="130"/>
      <c r="ECZ237" s="130"/>
      <c r="EDA237" s="130"/>
      <c r="EDB237" s="130"/>
      <c r="EDC237" s="130"/>
      <c r="EDD237" s="130"/>
      <c r="EDE237" s="130"/>
      <c r="EDF237" s="130"/>
      <c r="EDG237" s="130"/>
      <c r="EDH237" s="130"/>
      <c r="EDI237" s="130"/>
      <c r="EDJ237" s="130"/>
      <c r="EDK237" s="130"/>
      <c r="EDL237" s="130"/>
      <c r="EDM237" s="130"/>
      <c r="EDN237" s="130"/>
      <c r="EDO237" s="130"/>
      <c r="EDP237" s="130"/>
      <c r="EDQ237" s="130"/>
      <c r="EDR237" s="130"/>
      <c r="EDS237" s="130"/>
      <c r="EDT237" s="130"/>
      <c r="EDU237" s="130"/>
      <c r="EDV237" s="130"/>
      <c r="EDW237" s="130"/>
      <c r="EDX237" s="130"/>
      <c r="EDY237" s="130"/>
      <c r="EDZ237" s="130"/>
      <c r="EEA237" s="130"/>
      <c r="EEB237" s="130"/>
      <c r="EEC237" s="130"/>
      <c r="EED237" s="130"/>
      <c r="EEE237" s="130"/>
      <c r="EEF237" s="130"/>
      <c r="EEG237" s="130"/>
      <c r="EEH237" s="130"/>
      <c r="EEI237" s="130"/>
      <c r="EEJ237" s="130"/>
      <c r="EEK237" s="130"/>
      <c r="EEL237" s="130"/>
      <c r="EEM237" s="130"/>
      <c r="EEN237" s="130"/>
      <c r="EEO237" s="130"/>
      <c r="EEP237" s="130"/>
      <c r="EEQ237" s="130"/>
      <c r="EER237" s="130"/>
      <c r="EES237" s="130"/>
      <c r="EET237" s="130"/>
      <c r="EEU237" s="130"/>
      <c r="EEV237" s="130"/>
      <c r="EEW237" s="130"/>
      <c r="EEX237" s="130"/>
      <c r="EEY237" s="130"/>
      <c r="EEZ237" s="130"/>
      <c r="EFA237" s="130"/>
      <c r="EFB237" s="130"/>
      <c r="EFC237" s="130"/>
      <c r="EFD237" s="130"/>
      <c r="EFE237" s="130"/>
      <c r="EFF237" s="130"/>
      <c r="EFG237" s="130"/>
      <c r="EFH237" s="130"/>
      <c r="EFI237" s="130"/>
      <c r="EFJ237" s="130"/>
      <c r="EFK237" s="130"/>
      <c r="EFL237" s="130"/>
      <c r="EFM237" s="130"/>
      <c r="EFN237" s="130"/>
      <c r="EFO237" s="130"/>
      <c r="EFP237" s="130"/>
      <c r="EFQ237" s="130"/>
      <c r="EFR237" s="130"/>
      <c r="EFS237" s="130"/>
      <c r="EFT237" s="130"/>
      <c r="EFU237" s="130"/>
      <c r="EFV237" s="130"/>
      <c r="EFW237" s="130"/>
      <c r="EFX237" s="130"/>
      <c r="EFY237" s="130"/>
      <c r="EFZ237" s="130"/>
      <c r="EGA237" s="130"/>
      <c r="EGB237" s="130"/>
      <c r="EGC237" s="130"/>
      <c r="EGD237" s="130"/>
      <c r="EGE237" s="130"/>
      <c r="EGF237" s="130"/>
      <c r="EGG237" s="130"/>
      <c r="EGH237" s="130"/>
      <c r="EGI237" s="130"/>
      <c r="EGJ237" s="130"/>
      <c r="EGK237" s="130"/>
      <c r="EGL237" s="130"/>
      <c r="EGM237" s="130"/>
      <c r="EGN237" s="130"/>
      <c r="EGO237" s="130"/>
      <c r="EGP237" s="130"/>
      <c r="EGQ237" s="130"/>
      <c r="EGR237" s="130"/>
      <c r="EGS237" s="130"/>
      <c r="EGT237" s="130"/>
      <c r="EGU237" s="130"/>
      <c r="EGV237" s="130"/>
      <c r="EGW237" s="130"/>
      <c r="EGX237" s="130"/>
      <c r="EGY237" s="130"/>
      <c r="EGZ237" s="130"/>
      <c r="EHA237" s="130"/>
      <c r="EHB237" s="130"/>
      <c r="EHC237" s="130"/>
      <c r="EHD237" s="130"/>
      <c r="EHE237" s="130"/>
      <c r="EHF237" s="130"/>
      <c r="EHG237" s="130"/>
      <c r="EHH237" s="130"/>
      <c r="EHI237" s="130"/>
      <c r="EHJ237" s="130"/>
      <c r="EHK237" s="130"/>
      <c r="EHL237" s="130"/>
      <c r="EHM237" s="130"/>
      <c r="EHN237" s="130"/>
      <c r="EHO237" s="130"/>
      <c r="EHP237" s="130"/>
      <c r="EHQ237" s="130"/>
      <c r="EHR237" s="130"/>
      <c r="EHS237" s="130"/>
      <c r="EHT237" s="130"/>
      <c r="EHU237" s="130"/>
      <c r="EHV237" s="130"/>
      <c r="EHW237" s="130"/>
      <c r="EHX237" s="130"/>
      <c r="EHY237" s="130"/>
      <c r="EHZ237" s="130"/>
      <c r="EIA237" s="130"/>
      <c r="EIB237" s="130"/>
      <c r="EIC237" s="130"/>
      <c r="EID237" s="130"/>
      <c r="EIE237" s="130"/>
      <c r="EIF237" s="130"/>
      <c r="EIG237" s="130"/>
      <c r="EIH237" s="130"/>
      <c r="EII237" s="130"/>
      <c r="EIJ237" s="130"/>
      <c r="EIK237" s="130"/>
      <c r="EIL237" s="130"/>
      <c r="EIM237" s="130"/>
      <c r="EIN237" s="130"/>
      <c r="EIO237" s="130"/>
      <c r="EIP237" s="130"/>
      <c r="EIQ237" s="130"/>
      <c r="EIR237" s="130"/>
      <c r="EIS237" s="130"/>
      <c r="EIT237" s="130"/>
      <c r="EIU237" s="130"/>
      <c r="EIV237" s="130"/>
      <c r="EIW237" s="130"/>
      <c r="EIX237" s="130"/>
      <c r="EIY237" s="130"/>
      <c r="EIZ237" s="130"/>
      <c r="EJA237" s="130"/>
      <c r="EJB237" s="130"/>
      <c r="EJC237" s="130"/>
      <c r="EJD237" s="130"/>
      <c r="EJE237" s="130"/>
      <c r="EJF237" s="130"/>
      <c r="EJG237" s="130"/>
      <c r="EJH237" s="130"/>
      <c r="EJI237" s="130"/>
      <c r="EJJ237" s="130"/>
      <c r="EJK237" s="130"/>
      <c r="EJL237" s="130"/>
      <c r="EJM237" s="130"/>
      <c r="EJN237" s="130"/>
      <c r="EJO237" s="130"/>
      <c r="EJP237" s="130"/>
      <c r="EJQ237" s="130"/>
      <c r="EJR237" s="130"/>
      <c r="EJS237" s="130"/>
      <c r="EJT237" s="130"/>
      <c r="EJU237" s="130"/>
      <c r="EJV237" s="130"/>
      <c r="EJW237" s="130"/>
      <c r="EJX237" s="130"/>
      <c r="EJY237" s="130"/>
      <c r="EJZ237" s="130"/>
      <c r="EKA237" s="130"/>
      <c r="EKB237" s="130"/>
      <c r="EKC237" s="130"/>
      <c r="EKD237" s="130"/>
      <c r="EKE237" s="130"/>
      <c r="EKF237" s="130"/>
      <c r="EKG237" s="130"/>
      <c r="EKH237" s="130"/>
      <c r="EKI237" s="130"/>
      <c r="EKJ237" s="130"/>
      <c r="EKK237" s="130"/>
      <c r="EKL237" s="130"/>
      <c r="EKM237" s="130"/>
      <c r="EKN237" s="130"/>
      <c r="EKO237" s="130"/>
      <c r="EKP237" s="130"/>
      <c r="EKQ237" s="130"/>
      <c r="EKR237" s="130"/>
      <c r="EKS237" s="130"/>
      <c r="EKT237" s="130"/>
      <c r="EKU237" s="130"/>
      <c r="EKV237" s="130"/>
      <c r="EKW237" s="130"/>
      <c r="EKX237" s="130"/>
      <c r="EKY237" s="130"/>
      <c r="EKZ237" s="130"/>
      <c r="ELA237" s="130"/>
      <c r="ELB237" s="130"/>
      <c r="ELC237" s="130"/>
      <c r="ELD237" s="130"/>
      <c r="ELE237" s="130"/>
      <c r="ELF237" s="130"/>
      <c r="ELG237" s="130"/>
      <c r="ELH237" s="130"/>
      <c r="ELI237" s="130"/>
      <c r="ELJ237" s="130"/>
      <c r="ELK237" s="130"/>
      <c r="ELL237" s="130"/>
      <c r="ELM237" s="130"/>
      <c r="ELN237" s="130"/>
      <c r="ELO237" s="130"/>
      <c r="ELP237" s="130"/>
      <c r="ELQ237" s="130"/>
      <c r="ELR237" s="130"/>
      <c r="ELS237" s="130"/>
      <c r="ELT237" s="130"/>
      <c r="ELU237" s="130"/>
      <c r="ELV237" s="130"/>
      <c r="ELW237" s="130"/>
      <c r="ELX237" s="130"/>
      <c r="ELY237" s="130"/>
      <c r="ELZ237" s="130"/>
      <c r="EMA237" s="130"/>
      <c r="EMB237" s="130"/>
      <c r="EMC237" s="130"/>
      <c r="EMD237" s="130"/>
      <c r="EME237" s="130"/>
      <c r="EMF237" s="130"/>
      <c r="EMG237" s="130"/>
      <c r="EMH237" s="130"/>
      <c r="EMI237" s="130"/>
      <c r="EMJ237" s="130"/>
      <c r="EMK237" s="130"/>
      <c r="EML237" s="130"/>
      <c r="EMM237" s="130"/>
      <c r="EMN237" s="130"/>
      <c r="EMO237" s="130"/>
      <c r="EMP237" s="130"/>
      <c r="EMQ237" s="130"/>
      <c r="EMR237" s="130"/>
      <c r="EMS237" s="130"/>
      <c r="EMT237" s="130"/>
      <c r="EMU237" s="130"/>
      <c r="EMV237" s="130"/>
      <c r="EMW237" s="130"/>
      <c r="EMX237" s="130"/>
      <c r="EMY237" s="130"/>
      <c r="EMZ237" s="130"/>
      <c r="ENA237" s="130"/>
      <c r="ENB237" s="130"/>
      <c r="ENC237" s="130"/>
      <c r="END237" s="130"/>
      <c r="ENE237" s="130"/>
      <c r="ENF237" s="130"/>
      <c r="ENG237" s="130"/>
      <c r="ENH237" s="130"/>
      <c r="ENI237" s="130"/>
      <c r="ENJ237" s="130"/>
      <c r="ENK237" s="130"/>
      <c r="ENL237" s="130"/>
      <c r="ENM237" s="130"/>
      <c r="ENN237" s="130"/>
      <c r="ENO237" s="130"/>
      <c r="ENP237" s="130"/>
      <c r="ENQ237" s="130"/>
      <c r="ENR237" s="130"/>
      <c r="ENS237" s="130"/>
      <c r="ENT237" s="130"/>
      <c r="ENU237" s="130"/>
      <c r="ENV237" s="130"/>
      <c r="ENW237" s="130"/>
      <c r="ENX237" s="130"/>
      <c r="ENY237" s="130"/>
      <c r="ENZ237" s="130"/>
      <c r="EOA237" s="130"/>
      <c r="EOB237" s="130"/>
      <c r="EOC237" s="130"/>
      <c r="EOD237" s="130"/>
      <c r="EOE237" s="130"/>
      <c r="EOF237" s="130"/>
      <c r="EOG237" s="130"/>
      <c r="EOH237" s="130"/>
      <c r="EOI237" s="130"/>
      <c r="EOJ237" s="130"/>
      <c r="EOK237" s="130"/>
      <c r="EOL237" s="130"/>
      <c r="EOM237" s="130"/>
      <c r="EON237" s="130"/>
      <c r="EOO237" s="130"/>
      <c r="EOP237" s="130"/>
      <c r="EOQ237" s="130"/>
      <c r="EOR237" s="130"/>
      <c r="EOS237" s="130"/>
      <c r="EOT237" s="130"/>
      <c r="EOU237" s="130"/>
      <c r="EOV237" s="130"/>
      <c r="EOW237" s="130"/>
      <c r="EOX237" s="130"/>
      <c r="EOY237" s="130"/>
      <c r="EOZ237" s="130"/>
      <c r="EPA237" s="130"/>
      <c r="EPB237" s="130"/>
      <c r="EPC237" s="130"/>
      <c r="EPD237" s="130"/>
      <c r="EPE237" s="130"/>
      <c r="EPF237" s="130"/>
      <c r="EPG237" s="130"/>
      <c r="EPH237" s="130"/>
      <c r="EPI237" s="130"/>
      <c r="EPJ237" s="130"/>
      <c r="EPK237" s="130"/>
      <c r="EPL237" s="130"/>
      <c r="EPM237" s="130"/>
      <c r="EPN237" s="130"/>
      <c r="EPO237" s="130"/>
      <c r="EPP237" s="130"/>
      <c r="EPQ237" s="130"/>
      <c r="EPR237" s="130"/>
      <c r="EPS237" s="130"/>
      <c r="EPT237" s="130"/>
      <c r="EPU237" s="130"/>
      <c r="EPV237" s="130"/>
      <c r="EPW237" s="130"/>
      <c r="EPX237" s="130"/>
      <c r="EPY237" s="130"/>
      <c r="EPZ237" s="130"/>
      <c r="EQA237" s="130"/>
      <c r="EQB237" s="130"/>
      <c r="EQC237" s="130"/>
      <c r="EQD237" s="130"/>
      <c r="EQE237" s="130"/>
      <c r="EQF237" s="130"/>
      <c r="EQG237" s="130"/>
      <c r="EQH237" s="130"/>
      <c r="EQI237" s="130"/>
      <c r="EQJ237" s="130"/>
      <c r="EQK237" s="130"/>
      <c r="EQL237" s="130"/>
      <c r="EQM237" s="130"/>
      <c r="EQN237" s="130"/>
      <c r="EQO237" s="130"/>
      <c r="EQP237" s="130"/>
      <c r="EQQ237" s="130"/>
      <c r="EQR237" s="130"/>
      <c r="EQS237" s="130"/>
      <c r="EQT237" s="130"/>
      <c r="EQU237" s="130"/>
      <c r="EQV237" s="130"/>
      <c r="EQW237" s="130"/>
      <c r="EQX237" s="130"/>
      <c r="EQY237" s="130"/>
      <c r="EQZ237" s="130"/>
      <c r="ERA237" s="130"/>
      <c r="ERB237" s="130"/>
      <c r="ERC237" s="130"/>
      <c r="ERD237" s="130"/>
      <c r="ERE237" s="130"/>
      <c r="ERF237" s="130"/>
      <c r="ERG237" s="130"/>
      <c r="ERH237" s="130"/>
      <c r="ERI237" s="130"/>
      <c r="ERJ237" s="130"/>
      <c r="ERK237" s="130"/>
      <c r="ERL237" s="130"/>
      <c r="ERM237" s="130"/>
      <c r="ERN237" s="130"/>
      <c r="ERO237" s="130"/>
      <c r="ERP237" s="130"/>
      <c r="ERQ237" s="130"/>
      <c r="ERR237" s="130"/>
      <c r="ERS237" s="130"/>
      <c r="ERT237" s="130"/>
      <c r="ERU237" s="130"/>
      <c r="ERV237" s="130"/>
      <c r="ERW237" s="130"/>
      <c r="ERX237" s="130"/>
      <c r="ERY237" s="130"/>
      <c r="ERZ237" s="130"/>
      <c r="ESA237" s="130"/>
      <c r="ESB237" s="130"/>
      <c r="ESC237" s="130"/>
      <c r="ESD237" s="130"/>
      <c r="ESE237" s="130"/>
      <c r="ESF237" s="130"/>
      <c r="ESG237" s="130"/>
      <c r="ESH237" s="130"/>
      <c r="ESI237" s="130"/>
      <c r="ESJ237" s="130"/>
      <c r="ESK237" s="130"/>
      <c r="ESL237" s="130"/>
      <c r="ESM237" s="130"/>
      <c r="ESN237" s="130"/>
      <c r="ESO237" s="130"/>
      <c r="ESP237" s="130"/>
      <c r="ESQ237" s="130"/>
      <c r="ESR237" s="130"/>
      <c r="ESS237" s="130"/>
      <c r="EST237" s="130"/>
      <c r="ESU237" s="130"/>
      <c r="ESV237" s="130"/>
      <c r="ESW237" s="130"/>
      <c r="ESX237" s="130"/>
      <c r="ESY237" s="130"/>
      <c r="ESZ237" s="130"/>
      <c r="ETA237" s="130"/>
      <c r="ETB237" s="130"/>
      <c r="ETC237" s="130"/>
      <c r="ETD237" s="130"/>
      <c r="ETE237" s="130"/>
      <c r="ETF237" s="130"/>
      <c r="ETG237" s="130"/>
      <c r="ETH237" s="130"/>
      <c r="ETI237" s="130"/>
      <c r="ETJ237" s="130"/>
      <c r="ETK237" s="130"/>
      <c r="ETL237" s="130"/>
      <c r="ETM237" s="130"/>
      <c r="ETN237" s="130"/>
      <c r="ETO237" s="130"/>
      <c r="ETP237" s="130"/>
      <c r="ETQ237" s="130"/>
      <c r="ETR237" s="130"/>
      <c r="ETS237" s="130"/>
      <c r="ETT237" s="130"/>
      <c r="ETU237" s="130"/>
      <c r="ETV237" s="130"/>
      <c r="ETW237" s="130"/>
      <c r="ETX237" s="130"/>
      <c r="ETY237" s="130"/>
      <c r="ETZ237" s="130"/>
      <c r="EUA237" s="130"/>
      <c r="EUB237" s="130"/>
      <c r="EUC237" s="130"/>
      <c r="EUD237" s="130"/>
      <c r="EUE237" s="130"/>
      <c r="EUF237" s="130"/>
      <c r="EUG237" s="130"/>
      <c r="EUH237" s="130"/>
      <c r="EUI237" s="130"/>
      <c r="EUJ237" s="130"/>
      <c r="EUK237" s="130"/>
      <c r="EUL237" s="130"/>
      <c r="EUM237" s="130"/>
      <c r="EUN237" s="130"/>
      <c r="EUO237" s="130"/>
      <c r="EUP237" s="130"/>
      <c r="EUQ237" s="130"/>
      <c r="EUR237" s="130"/>
      <c r="EUS237" s="130"/>
      <c r="EUT237" s="130"/>
      <c r="EUU237" s="130"/>
      <c r="EUV237" s="130"/>
      <c r="EUW237" s="130"/>
      <c r="EUX237" s="130"/>
      <c r="EUY237" s="130"/>
      <c r="EUZ237" s="130"/>
      <c r="EVA237" s="130"/>
      <c r="EVB237" s="130"/>
      <c r="EVC237" s="130"/>
      <c r="EVD237" s="130"/>
      <c r="EVE237" s="130"/>
      <c r="EVF237" s="130"/>
      <c r="EVG237" s="130"/>
      <c r="EVH237" s="130"/>
      <c r="EVI237" s="130"/>
      <c r="EVJ237" s="130"/>
      <c r="EVK237" s="130"/>
      <c r="EVL237" s="130"/>
      <c r="EVM237" s="130"/>
      <c r="EVN237" s="130"/>
      <c r="EVO237" s="130"/>
      <c r="EVP237" s="130"/>
      <c r="EVQ237" s="130"/>
      <c r="EVR237" s="130"/>
      <c r="EVS237" s="130"/>
      <c r="EVT237" s="130"/>
      <c r="EVU237" s="130"/>
      <c r="EVV237" s="130"/>
      <c r="EVW237" s="130"/>
      <c r="EVX237" s="130"/>
      <c r="EVY237" s="130"/>
      <c r="EVZ237" s="130"/>
      <c r="EWA237" s="130"/>
      <c r="EWB237" s="130"/>
      <c r="EWC237" s="130"/>
      <c r="EWD237" s="130"/>
      <c r="EWE237" s="130"/>
      <c r="EWF237" s="130"/>
      <c r="EWG237" s="130"/>
      <c r="EWH237" s="130"/>
      <c r="EWI237" s="130"/>
      <c r="EWJ237" s="130"/>
      <c r="EWK237" s="130"/>
      <c r="EWL237" s="130"/>
      <c r="EWM237" s="130"/>
      <c r="EWN237" s="130"/>
      <c r="EWO237" s="130"/>
      <c r="EWP237" s="130"/>
      <c r="EWQ237" s="130"/>
      <c r="EWR237" s="130"/>
      <c r="EWS237" s="130"/>
      <c r="EWT237" s="130"/>
      <c r="EWU237" s="130"/>
      <c r="EWV237" s="130"/>
      <c r="EWW237" s="130"/>
      <c r="EWX237" s="130"/>
      <c r="EWY237" s="130"/>
      <c r="EWZ237" s="130"/>
      <c r="EXA237" s="130"/>
      <c r="EXB237" s="130"/>
      <c r="EXC237" s="130"/>
      <c r="EXD237" s="130"/>
      <c r="EXE237" s="130"/>
      <c r="EXF237" s="130"/>
      <c r="EXG237" s="130"/>
      <c r="EXH237" s="130"/>
      <c r="EXI237" s="130"/>
      <c r="EXJ237" s="130"/>
      <c r="EXK237" s="130"/>
      <c r="EXL237" s="130"/>
      <c r="EXM237" s="130"/>
      <c r="EXN237" s="130"/>
      <c r="EXO237" s="130"/>
      <c r="EXP237" s="130"/>
      <c r="EXQ237" s="130"/>
      <c r="EXR237" s="130"/>
      <c r="EXS237" s="130"/>
      <c r="EXT237" s="130"/>
      <c r="EXU237" s="130"/>
      <c r="EXV237" s="130"/>
      <c r="EXW237" s="130"/>
      <c r="EXX237" s="130"/>
      <c r="EXY237" s="130"/>
      <c r="EXZ237" s="130"/>
      <c r="EYA237" s="130"/>
      <c r="EYB237" s="130"/>
      <c r="EYC237" s="130"/>
      <c r="EYD237" s="130"/>
      <c r="EYE237" s="130"/>
      <c r="EYF237" s="130"/>
      <c r="EYG237" s="130"/>
      <c r="EYH237" s="130"/>
      <c r="EYI237" s="130"/>
      <c r="EYJ237" s="130"/>
      <c r="EYK237" s="130"/>
      <c r="EYL237" s="130"/>
      <c r="EYM237" s="130"/>
      <c r="EYN237" s="130"/>
      <c r="EYO237" s="130"/>
      <c r="EYP237" s="130"/>
      <c r="EYQ237" s="130"/>
      <c r="EYR237" s="130"/>
      <c r="EYS237" s="130"/>
      <c r="EYT237" s="130"/>
      <c r="EYU237" s="130"/>
      <c r="EYV237" s="130"/>
      <c r="EYW237" s="130"/>
      <c r="EYX237" s="130"/>
      <c r="EYY237" s="130"/>
      <c r="EYZ237" s="130"/>
      <c r="EZA237" s="130"/>
      <c r="EZB237" s="130"/>
      <c r="EZC237" s="130"/>
      <c r="EZD237" s="130"/>
      <c r="EZE237" s="130"/>
      <c r="EZF237" s="130"/>
      <c r="EZG237" s="130"/>
      <c r="EZH237" s="130"/>
      <c r="EZI237" s="130"/>
      <c r="EZJ237" s="130"/>
      <c r="EZK237" s="130"/>
      <c r="EZL237" s="130"/>
      <c r="EZM237" s="130"/>
      <c r="EZN237" s="130"/>
      <c r="EZO237" s="130"/>
      <c r="EZP237" s="130"/>
      <c r="EZQ237" s="130"/>
      <c r="EZR237" s="130"/>
      <c r="EZS237" s="130"/>
      <c r="EZT237" s="130"/>
      <c r="EZU237" s="130"/>
      <c r="EZV237" s="130"/>
      <c r="EZW237" s="130"/>
      <c r="EZX237" s="130"/>
      <c r="EZY237" s="130"/>
      <c r="EZZ237" s="130"/>
      <c r="FAA237" s="130"/>
      <c r="FAB237" s="130"/>
      <c r="FAC237" s="130"/>
      <c r="FAD237" s="130"/>
      <c r="FAE237" s="130"/>
      <c r="FAF237" s="130"/>
      <c r="FAG237" s="130"/>
      <c r="FAH237" s="130"/>
      <c r="FAI237" s="130"/>
      <c r="FAJ237" s="130"/>
      <c r="FAK237" s="130"/>
      <c r="FAL237" s="130"/>
      <c r="FAM237" s="130"/>
      <c r="FAN237" s="130"/>
      <c r="FAO237" s="130"/>
      <c r="FAP237" s="130"/>
      <c r="FAQ237" s="130"/>
      <c r="FAR237" s="130"/>
      <c r="FAS237" s="130"/>
      <c r="FAT237" s="130"/>
      <c r="FAU237" s="130"/>
      <c r="FAV237" s="130"/>
      <c r="FAW237" s="130"/>
      <c r="FAX237" s="130"/>
      <c r="FAY237" s="130"/>
      <c r="FAZ237" s="130"/>
      <c r="FBA237" s="130"/>
      <c r="FBB237" s="130"/>
      <c r="FBC237" s="130"/>
      <c r="FBD237" s="130"/>
      <c r="FBE237" s="130"/>
      <c r="FBF237" s="130"/>
      <c r="FBG237" s="130"/>
      <c r="FBH237" s="130"/>
      <c r="FBI237" s="130"/>
      <c r="FBJ237" s="130"/>
      <c r="FBK237" s="130"/>
      <c r="FBL237" s="130"/>
      <c r="FBM237" s="130"/>
      <c r="FBN237" s="130"/>
      <c r="FBO237" s="130"/>
      <c r="FBP237" s="130"/>
      <c r="FBQ237" s="130"/>
      <c r="FBR237" s="130"/>
      <c r="FBS237" s="130"/>
      <c r="FBT237" s="130"/>
      <c r="FBU237" s="130"/>
      <c r="FBV237" s="130"/>
      <c r="FBW237" s="130"/>
      <c r="FBX237" s="130"/>
      <c r="FBY237" s="130"/>
      <c r="FBZ237" s="130"/>
      <c r="FCA237" s="130"/>
      <c r="FCB237" s="130"/>
      <c r="FCC237" s="130"/>
      <c r="FCD237" s="130"/>
      <c r="FCE237" s="130"/>
      <c r="FCF237" s="130"/>
      <c r="FCG237" s="130"/>
      <c r="FCH237" s="130"/>
      <c r="FCI237" s="130"/>
      <c r="FCJ237" s="130"/>
      <c r="FCK237" s="130"/>
      <c r="FCL237" s="130"/>
      <c r="FCM237" s="130"/>
      <c r="FCN237" s="130"/>
      <c r="FCO237" s="130"/>
      <c r="FCP237" s="130"/>
      <c r="FCQ237" s="130"/>
      <c r="FCR237" s="130"/>
      <c r="FCS237" s="130"/>
      <c r="FCT237" s="130"/>
      <c r="FCU237" s="130"/>
      <c r="FCV237" s="130"/>
      <c r="FCW237" s="130"/>
      <c r="FCX237" s="130"/>
      <c r="FCY237" s="130"/>
      <c r="FCZ237" s="130"/>
      <c r="FDA237" s="130"/>
      <c r="FDB237" s="130"/>
      <c r="FDC237" s="130"/>
      <c r="FDD237" s="130"/>
      <c r="FDE237" s="130"/>
      <c r="FDF237" s="130"/>
      <c r="FDG237" s="130"/>
      <c r="FDH237" s="130"/>
      <c r="FDI237" s="130"/>
      <c r="FDJ237" s="130"/>
      <c r="FDK237" s="130"/>
      <c r="FDL237" s="130"/>
      <c r="FDM237" s="130"/>
      <c r="FDN237" s="130"/>
      <c r="FDO237" s="130"/>
      <c r="FDP237" s="130"/>
      <c r="FDQ237" s="130"/>
      <c r="FDR237" s="130"/>
      <c r="FDS237" s="130"/>
      <c r="FDT237" s="130"/>
      <c r="FDU237" s="130"/>
      <c r="FDV237" s="130"/>
      <c r="FDW237" s="130"/>
      <c r="FDX237" s="130"/>
      <c r="FDY237" s="130"/>
      <c r="FDZ237" s="130"/>
      <c r="FEA237" s="130"/>
      <c r="FEB237" s="130"/>
      <c r="FEC237" s="130"/>
      <c r="FED237" s="130"/>
      <c r="FEE237" s="130"/>
      <c r="FEF237" s="130"/>
      <c r="FEG237" s="130"/>
      <c r="FEH237" s="130"/>
      <c r="FEI237" s="130"/>
      <c r="FEJ237" s="130"/>
      <c r="FEK237" s="130"/>
      <c r="FEL237" s="130"/>
      <c r="FEM237" s="130"/>
      <c r="FEN237" s="130"/>
      <c r="FEO237" s="130"/>
      <c r="FEP237" s="130"/>
      <c r="FEQ237" s="130"/>
      <c r="FER237" s="130"/>
      <c r="FES237" s="130"/>
      <c r="FET237" s="130"/>
      <c r="FEU237" s="130"/>
      <c r="FEV237" s="130"/>
      <c r="FEW237" s="130"/>
      <c r="FEX237" s="130"/>
      <c r="FEY237" s="130"/>
      <c r="FEZ237" s="130"/>
      <c r="FFA237" s="130"/>
      <c r="FFB237" s="130"/>
      <c r="FFC237" s="130"/>
      <c r="FFD237" s="130"/>
      <c r="FFE237" s="130"/>
      <c r="FFF237" s="130"/>
      <c r="FFG237" s="130"/>
      <c r="FFH237" s="130"/>
      <c r="FFI237" s="130"/>
      <c r="FFJ237" s="130"/>
      <c r="FFK237" s="130"/>
      <c r="FFL237" s="130"/>
      <c r="FFM237" s="130"/>
      <c r="FFN237" s="130"/>
      <c r="FFO237" s="130"/>
      <c r="FFP237" s="130"/>
      <c r="FFQ237" s="130"/>
      <c r="FFR237" s="130"/>
      <c r="FFS237" s="130"/>
      <c r="FFT237" s="130"/>
      <c r="FFU237" s="130"/>
      <c r="FFV237" s="130"/>
      <c r="FFW237" s="130"/>
      <c r="FFX237" s="130"/>
      <c r="FFY237" s="130"/>
      <c r="FFZ237" s="130"/>
      <c r="FGA237" s="130"/>
      <c r="FGB237" s="130"/>
      <c r="FGC237" s="130"/>
      <c r="FGD237" s="130"/>
      <c r="FGE237" s="130"/>
      <c r="FGF237" s="130"/>
      <c r="FGG237" s="130"/>
      <c r="FGH237" s="130"/>
      <c r="FGI237" s="130"/>
      <c r="FGJ237" s="130"/>
      <c r="FGK237" s="130"/>
      <c r="FGL237" s="130"/>
      <c r="FGM237" s="130"/>
      <c r="FGN237" s="130"/>
      <c r="FGO237" s="130"/>
      <c r="FGP237" s="130"/>
      <c r="FGQ237" s="130"/>
      <c r="FGR237" s="130"/>
      <c r="FGS237" s="130"/>
      <c r="FGT237" s="130"/>
      <c r="FGU237" s="130"/>
      <c r="FGV237" s="130"/>
      <c r="FGW237" s="130"/>
      <c r="FGX237" s="130"/>
      <c r="FGY237" s="130"/>
      <c r="FGZ237" s="130"/>
      <c r="FHA237" s="130"/>
      <c r="FHB237" s="130"/>
      <c r="FHC237" s="130"/>
      <c r="FHD237" s="130"/>
      <c r="FHE237" s="130"/>
      <c r="FHF237" s="130"/>
      <c r="FHG237" s="130"/>
      <c r="FHH237" s="130"/>
      <c r="FHI237" s="130"/>
      <c r="FHJ237" s="130"/>
      <c r="FHK237" s="130"/>
      <c r="FHL237" s="130"/>
      <c r="FHM237" s="130"/>
      <c r="FHN237" s="130"/>
      <c r="FHO237" s="130"/>
      <c r="FHP237" s="130"/>
      <c r="FHQ237" s="130"/>
      <c r="FHR237" s="130"/>
      <c r="FHS237" s="130"/>
      <c r="FHT237" s="130"/>
      <c r="FHU237" s="130"/>
      <c r="FHV237" s="130"/>
      <c r="FHW237" s="130"/>
      <c r="FHX237" s="130"/>
      <c r="FHY237" s="130"/>
      <c r="FHZ237" s="130"/>
      <c r="FIA237" s="130"/>
      <c r="FIB237" s="130"/>
      <c r="FIC237" s="130"/>
      <c r="FID237" s="130"/>
      <c r="FIE237" s="130"/>
      <c r="FIF237" s="130"/>
      <c r="FIG237" s="130"/>
      <c r="FIH237" s="130"/>
      <c r="FII237" s="130"/>
      <c r="FIJ237" s="130"/>
      <c r="FIK237" s="130"/>
      <c r="FIL237" s="130"/>
      <c r="FIM237" s="130"/>
      <c r="FIN237" s="130"/>
      <c r="FIO237" s="130"/>
      <c r="FIP237" s="130"/>
      <c r="FIQ237" s="130"/>
      <c r="FIR237" s="130"/>
      <c r="FIS237" s="130"/>
      <c r="FIT237" s="130"/>
      <c r="FIU237" s="130"/>
      <c r="FIV237" s="130"/>
      <c r="FIW237" s="130"/>
      <c r="FIX237" s="130"/>
      <c r="FIY237" s="130"/>
      <c r="FIZ237" s="130"/>
      <c r="FJA237" s="130"/>
      <c r="FJB237" s="130"/>
      <c r="FJC237" s="130"/>
      <c r="FJD237" s="130"/>
      <c r="FJE237" s="130"/>
      <c r="FJF237" s="130"/>
      <c r="FJG237" s="130"/>
      <c r="FJH237" s="130"/>
      <c r="FJI237" s="130"/>
      <c r="FJJ237" s="130"/>
      <c r="FJK237" s="130"/>
      <c r="FJL237" s="130"/>
      <c r="FJM237" s="130"/>
      <c r="FJN237" s="130"/>
      <c r="FJO237" s="130"/>
      <c r="FJP237" s="130"/>
      <c r="FJQ237" s="130"/>
      <c r="FJR237" s="130"/>
      <c r="FJS237" s="130"/>
      <c r="FJT237" s="130"/>
      <c r="FJU237" s="130"/>
      <c r="FJV237" s="130"/>
      <c r="FJW237" s="130"/>
      <c r="FJX237" s="130"/>
      <c r="FJY237" s="130"/>
      <c r="FJZ237" s="130"/>
      <c r="FKA237" s="130"/>
      <c r="FKB237" s="130"/>
      <c r="FKC237" s="130"/>
      <c r="FKD237" s="130"/>
      <c r="FKE237" s="130"/>
      <c r="FKF237" s="130"/>
      <c r="FKG237" s="130"/>
      <c r="FKH237" s="130"/>
      <c r="FKI237" s="130"/>
      <c r="FKJ237" s="130"/>
      <c r="FKK237" s="130"/>
      <c r="FKL237" s="130"/>
      <c r="FKM237" s="130"/>
      <c r="FKN237" s="130"/>
      <c r="FKO237" s="130"/>
      <c r="FKP237" s="130"/>
      <c r="FKQ237" s="130"/>
      <c r="FKR237" s="130"/>
      <c r="FKS237" s="130"/>
      <c r="FKT237" s="130"/>
      <c r="FKU237" s="130"/>
      <c r="FKV237" s="130"/>
      <c r="FKW237" s="130"/>
      <c r="FKX237" s="130"/>
      <c r="FKY237" s="130"/>
      <c r="FKZ237" s="130"/>
      <c r="FLA237" s="130"/>
      <c r="FLB237" s="130"/>
      <c r="FLC237" s="130"/>
      <c r="FLD237" s="130"/>
      <c r="FLE237" s="130"/>
      <c r="FLF237" s="130"/>
      <c r="FLG237" s="130"/>
      <c r="FLH237" s="130"/>
      <c r="FLI237" s="130"/>
      <c r="FLJ237" s="130"/>
      <c r="FLK237" s="130"/>
      <c r="FLL237" s="130"/>
      <c r="FLM237" s="130"/>
      <c r="FLN237" s="130"/>
      <c r="FLO237" s="130"/>
      <c r="FLP237" s="130"/>
      <c r="FLQ237" s="130"/>
      <c r="FLR237" s="130"/>
      <c r="FLS237" s="130"/>
      <c r="FLT237" s="130"/>
      <c r="FLU237" s="130"/>
      <c r="FLV237" s="130"/>
      <c r="FLW237" s="130"/>
      <c r="FLX237" s="130"/>
      <c r="FLY237" s="130"/>
      <c r="FLZ237" s="130"/>
      <c r="FMA237" s="130"/>
      <c r="FMB237" s="130"/>
      <c r="FMC237" s="130"/>
      <c r="FMD237" s="130"/>
      <c r="FME237" s="130"/>
      <c r="FMF237" s="130"/>
      <c r="FMG237" s="130"/>
      <c r="FMH237" s="130"/>
      <c r="FMI237" s="130"/>
      <c r="FMJ237" s="130"/>
      <c r="FMK237" s="130"/>
      <c r="FML237" s="130"/>
      <c r="FMM237" s="130"/>
      <c r="FMN237" s="130"/>
      <c r="FMO237" s="130"/>
      <c r="FMP237" s="130"/>
      <c r="FMQ237" s="130"/>
      <c r="FMR237" s="130"/>
      <c r="FMS237" s="130"/>
      <c r="FMT237" s="130"/>
      <c r="FMU237" s="130"/>
      <c r="FMV237" s="130"/>
      <c r="FMW237" s="130"/>
      <c r="FMX237" s="130"/>
      <c r="FMY237" s="130"/>
      <c r="FMZ237" s="130"/>
      <c r="FNA237" s="130"/>
      <c r="FNB237" s="130"/>
      <c r="FNC237" s="130"/>
      <c r="FND237" s="130"/>
      <c r="FNE237" s="130"/>
      <c r="FNF237" s="130"/>
      <c r="FNG237" s="130"/>
      <c r="FNH237" s="130"/>
      <c r="FNI237" s="130"/>
      <c r="FNJ237" s="130"/>
      <c r="FNK237" s="130"/>
      <c r="FNL237" s="130"/>
      <c r="FNM237" s="130"/>
      <c r="FNN237" s="130"/>
      <c r="FNO237" s="130"/>
      <c r="FNP237" s="130"/>
      <c r="FNQ237" s="130"/>
      <c r="FNR237" s="130"/>
      <c r="FNS237" s="130"/>
      <c r="FNT237" s="130"/>
      <c r="FNU237" s="130"/>
      <c r="FNV237" s="130"/>
      <c r="FNW237" s="130"/>
      <c r="FNX237" s="130"/>
      <c r="FNY237" s="130"/>
      <c r="FNZ237" s="130"/>
      <c r="FOA237" s="130"/>
      <c r="FOB237" s="130"/>
      <c r="FOC237" s="130"/>
      <c r="FOD237" s="130"/>
      <c r="FOE237" s="130"/>
      <c r="FOF237" s="130"/>
      <c r="FOG237" s="130"/>
      <c r="FOH237" s="130"/>
      <c r="FOI237" s="130"/>
      <c r="FOJ237" s="130"/>
      <c r="FOK237" s="130"/>
      <c r="FOL237" s="130"/>
      <c r="FOM237" s="130"/>
      <c r="FON237" s="130"/>
      <c r="FOO237" s="130"/>
      <c r="FOP237" s="130"/>
      <c r="FOQ237" s="130"/>
      <c r="FOR237" s="130"/>
      <c r="FOS237" s="130"/>
      <c r="FOT237" s="130"/>
      <c r="FOU237" s="130"/>
      <c r="FOV237" s="130"/>
      <c r="FOW237" s="130"/>
      <c r="FOX237" s="130"/>
      <c r="FOY237" s="130"/>
      <c r="FOZ237" s="130"/>
      <c r="FPA237" s="130"/>
      <c r="FPB237" s="130"/>
      <c r="FPC237" s="130"/>
      <c r="FPD237" s="130"/>
      <c r="FPE237" s="130"/>
      <c r="FPF237" s="130"/>
      <c r="FPG237" s="130"/>
      <c r="FPH237" s="130"/>
      <c r="FPI237" s="130"/>
      <c r="FPJ237" s="130"/>
      <c r="FPK237" s="130"/>
      <c r="FPL237" s="130"/>
      <c r="FPM237" s="130"/>
      <c r="FPN237" s="130"/>
      <c r="FPO237" s="130"/>
      <c r="FPP237" s="130"/>
      <c r="FPQ237" s="130"/>
      <c r="FPR237" s="130"/>
      <c r="FPS237" s="130"/>
      <c r="FPT237" s="130"/>
      <c r="FPU237" s="130"/>
      <c r="FPV237" s="130"/>
      <c r="FPW237" s="130"/>
      <c r="FPX237" s="130"/>
      <c r="FPY237" s="130"/>
      <c r="FPZ237" s="130"/>
      <c r="FQA237" s="130"/>
      <c r="FQB237" s="130"/>
      <c r="FQC237" s="130"/>
      <c r="FQD237" s="130"/>
      <c r="FQE237" s="130"/>
      <c r="FQF237" s="130"/>
      <c r="FQG237" s="130"/>
      <c r="FQH237" s="130"/>
      <c r="FQI237" s="130"/>
      <c r="FQJ237" s="130"/>
      <c r="FQK237" s="130"/>
      <c r="FQL237" s="130"/>
      <c r="FQM237" s="130"/>
      <c r="FQN237" s="130"/>
      <c r="FQO237" s="130"/>
      <c r="FQP237" s="130"/>
      <c r="FQQ237" s="130"/>
      <c r="FQR237" s="130"/>
      <c r="FQS237" s="130"/>
      <c r="FQT237" s="130"/>
      <c r="FQU237" s="130"/>
      <c r="FQV237" s="130"/>
      <c r="FQW237" s="130"/>
      <c r="FQX237" s="130"/>
      <c r="FQY237" s="130"/>
      <c r="FQZ237" s="130"/>
      <c r="FRA237" s="130"/>
      <c r="FRB237" s="130"/>
      <c r="FRC237" s="130"/>
      <c r="FRD237" s="130"/>
      <c r="FRE237" s="130"/>
      <c r="FRF237" s="130"/>
      <c r="FRG237" s="130"/>
      <c r="FRH237" s="130"/>
      <c r="FRI237" s="130"/>
      <c r="FRJ237" s="130"/>
      <c r="FRK237" s="130"/>
      <c r="FRL237" s="130"/>
      <c r="FRM237" s="130"/>
      <c r="FRN237" s="130"/>
      <c r="FRO237" s="130"/>
      <c r="FRP237" s="130"/>
      <c r="FRQ237" s="130"/>
      <c r="FRR237" s="130"/>
      <c r="FRS237" s="130"/>
      <c r="FRT237" s="130"/>
      <c r="FRU237" s="130"/>
      <c r="FRV237" s="130"/>
      <c r="FRW237" s="130"/>
      <c r="FRX237" s="130"/>
      <c r="FRY237" s="130"/>
      <c r="FRZ237" s="130"/>
      <c r="FSA237" s="130"/>
      <c r="FSB237" s="130"/>
      <c r="FSC237" s="130"/>
      <c r="FSD237" s="130"/>
      <c r="FSE237" s="130"/>
      <c r="FSF237" s="130"/>
      <c r="FSG237" s="130"/>
      <c r="FSH237" s="130"/>
      <c r="FSI237" s="130"/>
      <c r="FSJ237" s="130"/>
      <c r="FSK237" s="130"/>
      <c r="FSL237" s="130"/>
      <c r="FSM237" s="130"/>
      <c r="FSN237" s="130"/>
      <c r="FSO237" s="130"/>
      <c r="FSP237" s="130"/>
      <c r="FSQ237" s="130"/>
      <c r="FSR237" s="130"/>
      <c r="FSS237" s="130"/>
      <c r="FST237" s="130"/>
      <c r="FSU237" s="130"/>
      <c r="FSV237" s="130"/>
      <c r="FSW237" s="130"/>
      <c r="FSX237" s="130"/>
      <c r="FSY237" s="130"/>
      <c r="FSZ237" s="130"/>
      <c r="FTA237" s="130"/>
      <c r="FTB237" s="130"/>
      <c r="FTC237" s="130"/>
      <c r="FTD237" s="130"/>
      <c r="FTE237" s="130"/>
      <c r="FTF237" s="130"/>
      <c r="FTG237" s="130"/>
      <c r="FTH237" s="130"/>
      <c r="FTI237" s="130"/>
      <c r="FTJ237" s="130"/>
      <c r="FTK237" s="130"/>
      <c r="FTL237" s="130"/>
      <c r="FTM237" s="130"/>
      <c r="FTN237" s="130"/>
      <c r="FTO237" s="130"/>
      <c r="FTP237" s="130"/>
      <c r="FTQ237" s="130"/>
      <c r="FTR237" s="130"/>
      <c r="FTS237" s="130"/>
      <c r="FTT237" s="130"/>
      <c r="FTU237" s="130"/>
      <c r="FTV237" s="130"/>
      <c r="FTW237" s="130"/>
      <c r="FTX237" s="130"/>
      <c r="FTY237" s="130"/>
      <c r="FTZ237" s="130"/>
      <c r="FUA237" s="130"/>
      <c r="FUB237" s="130"/>
      <c r="FUC237" s="130"/>
      <c r="FUD237" s="130"/>
      <c r="FUE237" s="130"/>
      <c r="FUF237" s="130"/>
      <c r="FUG237" s="130"/>
      <c r="FUH237" s="130"/>
      <c r="FUI237" s="130"/>
      <c r="FUJ237" s="130"/>
      <c r="FUK237" s="130"/>
      <c r="FUL237" s="130"/>
      <c r="FUM237" s="130"/>
      <c r="FUN237" s="130"/>
      <c r="FUO237" s="130"/>
      <c r="FUP237" s="130"/>
      <c r="FUQ237" s="130"/>
      <c r="FUR237" s="130"/>
      <c r="FUS237" s="130"/>
      <c r="FUT237" s="130"/>
      <c r="FUU237" s="130"/>
      <c r="FUV237" s="130"/>
      <c r="FUW237" s="130"/>
      <c r="FUX237" s="130"/>
      <c r="FUY237" s="130"/>
      <c r="FUZ237" s="130"/>
      <c r="FVA237" s="130"/>
      <c r="FVB237" s="130"/>
      <c r="FVC237" s="130"/>
      <c r="FVD237" s="130"/>
      <c r="FVE237" s="130"/>
      <c r="FVF237" s="130"/>
      <c r="FVG237" s="130"/>
      <c r="FVH237" s="130"/>
      <c r="FVI237" s="130"/>
      <c r="FVJ237" s="130"/>
      <c r="FVK237" s="130"/>
      <c r="FVL237" s="130"/>
      <c r="FVM237" s="130"/>
      <c r="FVN237" s="130"/>
      <c r="FVO237" s="130"/>
      <c r="FVP237" s="130"/>
      <c r="FVQ237" s="130"/>
      <c r="FVR237" s="130"/>
      <c r="FVS237" s="130"/>
      <c r="FVT237" s="130"/>
      <c r="FVU237" s="130"/>
      <c r="FVV237" s="130"/>
      <c r="FVW237" s="130"/>
      <c r="FVX237" s="130"/>
      <c r="FVY237" s="130"/>
      <c r="FVZ237" s="130"/>
      <c r="FWA237" s="130"/>
      <c r="FWB237" s="130"/>
      <c r="FWC237" s="130"/>
      <c r="FWD237" s="130"/>
      <c r="FWE237" s="130"/>
      <c r="FWF237" s="130"/>
      <c r="FWG237" s="130"/>
      <c r="FWH237" s="130"/>
      <c r="FWI237" s="130"/>
      <c r="FWJ237" s="130"/>
      <c r="FWK237" s="130"/>
      <c r="FWL237" s="130"/>
      <c r="FWM237" s="130"/>
      <c r="FWN237" s="130"/>
      <c r="FWO237" s="130"/>
      <c r="FWP237" s="130"/>
      <c r="FWQ237" s="130"/>
      <c r="FWR237" s="130"/>
      <c r="FWS237" s="130"/>
      <c r="FWT237" s="130"/>
      <c r="FWU237" s="130"/>
      <c r="FWV237" s="130"/>
      <c r="FWW237" s="130"/>
      <c r="FWX237" s="130"/>
      <c r="FWY237" s="130"/>
      <c r="FWZ237" s="130"/>
      <c r="FXA237" s="130"/>
      <c r="FXB237" s="130"/>
      <c r="FXC237" s="130"/>
      <c r="FXD237" s="130"/>
      <c r="FXE237" s="130"/>
      <c r="FXF237" s="130"/>
      <c r="FXG237" s="130"/>
      <c r="FXH237" s="130"/>
      <c r="FXI237" s="130"/>
      <c r="FXJ237" s="130"/>
      <c r="FXK237" s="130"/>
      <c r="FXL237" s="130"/>
      <c r="FXM237" s="130"/>
      <c r="FXN237" s="130"/>
      <c r="FXO237" s="130"/>
      <c r="FXP237" s="130"/>
      <c r="FXQ237" s="130"/>
      <c r="FXR237" s="130"/>
      <c r="FXS237" s="130"/>
      <c r="FXT237" s="130"/>
      <c r="FXU237" s="130"/>
      <c r="FXV237" s="130"/>
      <c r="FXW237" s="130"/>
      <c r="FXX237" s="130"/>
      <c r="FXY237" s="130"/>
      <c r="FXZ237" s="130"/>
      <c r="FYA237" s="130"/>
      <c r="FYB237" s="130"/>
      <c r="FYC237" s="130"/>
      <c r="FYD237" s="130"/>
      <c r="FYE237" s="130"/>
      <c r="FYF237" s="130"/>
      <c r="FYG237" s="130"/>
      <c r="FYH237" s="130"/>
      <c r="FYI237" s="130"/>
      <c r="FYJ237" s="130"/>
      <c r="FYK237" s="130"/>
      <c r="FYL237" s="130"/>
      <c r="FYM237" s="130"/>
      <c r="FYN237" s="130"/>
      <c r="FYO237" s="130"/>
      <c r="FYP237" s="130"/>
      <c r="FYQ237" s="130"/>
      <c r="FYR237" s="130"/>
      <c r="FYS237" s="130"/>
      <c r="FYT237" s="130"/>
      <c r="FYU237" s="130"/>
      <c r="FYV237" s="130"/>
      <c r="FYW237" s="130"/>
      <c r="FYX237" s="130"/>
      <c r="FYY237" s="130"/>
      <c r="FYZ237" s="130"/>
      <c r="FZA237" s="130"/>
      <c r="FZB237" s="130"/>
      <c r="FZC237" s="130"/>
      <c r="FZD237" s="130"/>
      <c r="FZE237" s="130"/>
      <c r="FZF237" s="130"/>
      <c r="FZG237" s="130"/>
      <c r="FZH237" s="130"/>
      <c r="FZI237" s="130"/>
      <c r="FZJ237" s="130"/>
      <c r="FZK237" s="130"/>
      <c r="FZL237" s="130"/>
      <c r="FZM237" s="130"/>
      <c r="FZN237" s="130"/>
      <c r="FZO237" s="130"/>
      <c r="FZP237" s="130"/>
      <c r="FZQ237" s="130"/>
      <c r="FZR237" s="130"/>
      <c r="FZS237" s="130"/>
      <c r="FZT237" s="130"/>
      <c r="FZU237" s="130"/>
      <c r="FZV237" s="130"/>
      <c r="FZW237" s="130"/>
      <c r="FZX237" s="130"/>
      <c r="FZY237" s="130"/>
      <c r="FZZ237" s="130"/>
      <c r="GAA237" s="130"/>
      <c r="GAB237" s="130"/>
      <c r="GAC237" s="130"/>
      <c r="GAD237" s="130"/>
      <c r="GAE237" s="130"/>
      <c r="GAF237" s="130"/>
      <c r="GAG237" s="130"/>
      <c r="GAH237" s="130"/>
      <c r="GAI237" s="130"/>
      <c r="GAJ237" s="130"/>
      <c r="GAK237" s="130"/>
      <c r="GAL237" s="130"/>
      <c r="GAM237" s="130"/>
      <c r="GAN237" s="130"/>
      <c r="GAO237" s="130"/>
      <c r="GAP237" s="130"/>
      <c r="GAQ237" s="130"/>
      <c r="GAR237" s="130"/>
      <c r="GAS237" s="130"/>
      <c r="GAT237" s="130"/>
      <c r="GAU237" s="130"/>
      <c r="GAV237" s="130"/>
      <c r="GAW237" s="130"/>
      <c r="GAX237" s="130"/>
      <c r="GAY237" s="130"/>
      <c r="GAZ237" s="130"/>
      <c r="GBA237" s="130"/>
      <c r="GBB237" s="130"/>
      <c r="GBC237" s="130"/>
      <c r="GBD237" s="130"/>
      <c r="GBE237" s="130"/>
      <c r="GBF237" s="130"/>
      <c r="GBG237" s="130"/>
      <c r="GBH237" s="130"/>
      <c r="GBI237" s="130"/>
      <c r="GBJ237" s="130"/>
      <c r="GBK237" s="130"/>
      <c r="GBL237" s="130"/>
      <c r="GBM237" s="130"/>
      <c r="GBN237" s="130"/>
      <c r="GBO237" s="130"/>
      <c r="GBP237" s="130"/>
      <c r="GBQ237" s="130"/>
      <c r="GBR237" s="130"/>
      <c r="GBS237" s="130"/>
      <c r="GBT237" s="130"/>
      <c r="GBU237" s="130"/>
      <c r="GBV237" s="130"/>
      <c r="GBW237" s="130"/>
      <c r="GBX237" s="130"/>
      <c r="GBY237" s="130"/>
      <c r="GBZ237" s="130"/>
      <c r="GCA237" s="130"/>
      <c r="GCB237" s="130"/>
      <c r="GCC237" s="130"/>
      <c r="GCD237" s="130"/>
      <c r="GCE237" s="130"/>
      <c r="GCF237" s="130"/>
      <c r="GCG237" s="130"/>
      <c r="GCH237" s="130"/>
      <c r="GCI237" s="130"/>
      <c r="GCJ237" s="130"/>
      <c r="GCK237" s="130"/>
      <c r="GCL237" s="130"/>
      <c r="GCM237" s="130"/>
      <c r="GCN237" s="130"/>
      <c r="GCO237" s="130"/>
      <c r="GCP237" s="130"/>
      <c r="GCQ237" s="130"/>
      <c r="GCR237" s="130"/>
      <c r="GCS237" s="130"/>
      <c r="GCT237" s="130"/>
      <c r="GCU237" s="130"/>
      <c r="GCV237" s="130"/>
      <c r="GCW237" s="130"/>
      <c r="GCX237" s="130"/>
      <c r="GCY237" s="130"/>
      <c r="GCZ237" s="130"/>
      <c r="GDA237" s="130"/>
      <c r="GDB237" s="130"/>
      <c r="GDC237" s="130"/>
      <c r="GDD237" s="130"/>
      <c r="GDE237" s="130"/>
      <c r="GDF237" s="130"/>
      <c r="GDG237" s="130"/>
      <c r="GDH237" s="130"/>
      <c r="GDI237" s="130"/>
      <c r="GDJ237" s="130"/>
      <c r="GDK237" s="130"/>
      <c r="GDL237" s="130"/>
      <c r="GDM237" s="130"/>
      <c r="GDN237" s="130"/>
      <c r="GDO237" s="130"/>
      <c r="GDP237" s="130"/>
      <c r="GDQ237" s="130"/>
      <c r="GDR237" s="130"/>
      <c r="GDS237" s="130"/>
      <c r="GDT237" s="130"/>
      <c r="GDU237" s="130"/>
      <c r="GDV237" s="130"/>
      <c r="GDW237" s="130"/>
      <c r="GDX237" s="130"/>
      <c r="GDY237" s="130"/>
      <c r="GDZ237" s="130"/>
      <c r="GEA237" s="130"/>
      <c r="GEB237" s="130"/>
      <c r="GEC237" s="130"/>
      <c r="GED237" s="130"/>
      <c r="GEE237" s="130"/>
      <c r="GEF237" s="130"/>
      <c r="GEG237" s="130"/>
      <c r="GEH237" s="130"/>
      <c r="GEI237" s="130"/>
      <c r="GEJ237" s="130"/>
      <c r="GEK237" s="130"/>
      <c r="GEL237" s="130"/>
      <c r="GEM237" s="130"/>
      <c r="GEN237" s="130"/>
      <c r="GEO237" s="130"/>
      <c r="GEP237" s="130"/>
      <c r="GEQ237" s="130"/>
      <c r="GER237" s="130"/>
      <c r="GES237" s="130"/>
      <c r="GET237" s="130"/>
      <c r="GEU237" s="130"/>
      <c r="GEV237" s="130"/>
      <c r="GEW237" s="130"/>
      <c r="GEX237" s="130"/>
      <c r="GEY237" s="130"/>
      <c r="GEZ237" s="130"/>
      <c r="GFA237" s="130"/>
      <c r="GFB237" s="130"/>
      <c r="GFC237" s="130"/>
      <c r="GFD237" s="130"/>
      <c r="GFE237" s="130"/>
      <c r="GFF237" s="130"/>
      <c r="GFG237" s="130"/>
      <c r="GFH237" s="130"/>
      <c r="GFI237" s="130"/>
      <c r="GFJ237" s="130"/>
      <c r="GFK237" s="130"/>
      <c r="GFL237" s="130"/>
      <c r="GFM237" s="130"/>
      <c r="GFN237" s="130"/>
      <c r="GFO237" s="130"/>
      <c r="GFP237" s="130"/>
      <c r="GFQ237" s="130"/>
      <c r="GFR237" s="130"/>
      <c r="GFS237" s="130"/>
      <c r="GFT237" s="130"/>
      <c r="GFU237" s="130"/>
      <c r="GFV237" s="130"/>
      <c r="GFW237" s="130"/>
      <c r="GFX237" s="130"/>
      <c r="GFY237" s="130"/>
      <c r="GFZ237" s="130"/>
      <c r="GGA237" s="130"/>
      <c r="GGB237" s="130"/>
      <c r="GGC237" s="130"/>
      <c r="GGD237" s="130"/>
      <c r="GGE237" s="130"/>
      <c r="GGF237" s="130"/>
      <c r="GGG237" s="130"/>
      <c r="GGH237" s="130"/>
      <c r="GGI237" s="130"/>
      <c r="GGJ237" s="130"/>
      <c r="GGK237" s="130"/>
      <c r="GGL237" s="130"/>
      <c r="GGM237" s="130"/>
      <c r="GGN237" s="130"/>
      <c r="GGO237" s="130"/>
      <c r="GGP237" s="130"/>
      <c r="GGQ237" s="130"/>
      <c r="GGR237" s="130"/>
      <c r="GGS237" s="130"/>
      <c r="GGT237" s="130"/>
      <c r="GGU237" s="130"/>
      <c r="GGV237" s="130"/>
      <c r="GGW237" s="130"/>
      <c r="GGX237" s="130"/>
      <c r="GGY237" s="130"/>
      <c r="GGZ237" s="130"/>
      <c r="GHA237" s="130"/>
      <c r="GHB237" s="130"/>
      <c r="GHC237" s="130"/>
      <c r="GHD237" s="130"/>
      <c r="GHE237" s="130"/>
      <c r="GHF237" s="130"/>
      <c r="GHG237" s="130"/>
      <c r="GHH237" s="130"/>
      <c r="GHI237" s="130"/>
      <c r="GHJ237" s="130"/>
      <c r="GHK237" s="130"/>
      <c r="GHL237" s="130"/>
      <c r="GHM237" s="130"/>
      <c r="GHN237" s="130"/>
      <c r="GHO237" s="130"/>
      <c r="GHP237" s="130"/>
      <c r="GHQ237" s="130"/>
      <c r="GHR237" s="130"/>
      <c r="GHS237" s="130"/>
      <c r="GHT237" s="130"/>
      <c r="GHU237" s="130"/>
      <c r="GHV237" s="130"/>
      <c r="GHW237" s="130"/>
      <c r="GHX237" s="130"/>
      <c r="GHY237" s="130"/>
      <c r="GHZ237" s="130"/>
      <c r="GIA237" s="130"/>
      <c r="GIB237" s="130"/>
      <c r="GIC237" s="130"/>
      <c r="GID237" s="130"/>
      <c r="GIE237" s="130"/>
      <c r="GIF237" s="130"/>
      <c r="GIG237" s="130"/>
      <c r="GIH237" s="130"/>
      <c r="GII237" s="130"/>
      <c r="GIJ237" s="130"/>
      <c r="GIK237" s="130"/>
      <c r="GIL237" s="130"/>
      <c r="GIM237" s="130"/>
      <c r="GIN237" s="130"/>
      <c r="GIO237" s="130"/>
      <c r="GIP237" s="130"/>
      <c r="GIQ237" s="130"/>
      <c r="GIR237" s="130"/>
      <c r="GIS237" s="130"/>
      <c r="GIT237" s="130"/>
      <c r="GIU237" s="130"/>
      <c r="GIV237" s="130"/>
      <c r="GIW237" s="130"/>
      <c r="GIX237" s="130"/>
      <c r="GIY237" s="130"/>
      <c r="GIZ237" s="130"/>
      <c r="GJA237" s="130"/>
      <c r="GJB237" s="130"/>
      <c r="GJC237" s="130"/>
      <c r="GJD237" s="130"/>
      <c r="GJE237" s="130"/>
      <c r="GJF237" s="130"/>
      <c r="GJG237" s="130"/>
      <c r="GJH237" s="130"/>
      <c r="GJI237" s="130"/>
      <c r="GJJ237" s="130"/>
      <c r="GJK237" s="130"/>
      <c r="GJL237" s="130"/>
      <c r="GJM237" s="130"/>
      <c r="GJN237" s="130"/>
      <c r="GJO237" s="130"/>
      <c r="GJP237" s="130"/>
      <c r="GJQ237" s="130"/>
      <c r="GJR237" s="130"/>
      <c r="GJS237" s="130"/>
      <c r="GJT237" s="130"/>
      <c r="GJU237" s="130"/>
      <c r="GJV237" s="130"/>
      <c r="GJW237" s="130"/>
      <c r="GJX237" s="130"/>
      <c r="GJY237" s="130"/>
      <c r="GJZ237" s="130"/>
      <c r="GKA237" s="130"/>
      <c r="GKB237" s="130"/>
      <c r="GKC237" s="130"/>
      <c r="GKD237" s="130"/>
      <c r="GKE237" s="130"/>
      <c r="GKF237" s="130"/>
      <c r="GKG237" s="130"/>
      <c r="GKH237" s="130"/>
      <c r="GKI237" s="130"/>
      <c r="GKJ237" s="130"/>
      <c r="GKK237" s="130"/>
      <c r="GKL237" s="130"/>
      <c r="GKM237" s="130"/>
      <c r="GKN237" s="130"/>
      <c r="GKO237" s="130"/>
      <c r="GKP237" s="130"/>
      <c r="GKQ237" s="130"/>
      <c r="GKR237" s="130"/>
      <c r="GKS237" s="130"/>
      <c r="GKT237" s="130"/>
      <c r="GKU237" s="130"/>
      <c r="GKV237" s="130"/>
      <c r="GKW237" s="130"/>
      <c r="GKX237" s="130"/>
      <c r="GKY237" s="130"/>
      <c r="GKZ237" s="130"/>
      <c r="GLA237" s="130"/>
      <c r="GLB237" s="130"/>
      <c r="GLC237" s="130"/>
      <c r="GLD237" s="130"/>
      <c r="GLE237" s="130"/>
      <c r="GLF237" s="130"/>
      <c r="GLG237" s="130"/>
      <c r="GLH237" s="130"/>
      <c r="GLI237" s="130"/>
      <c r="GLJ237" s="130"/>
      <c r="GLK237" s="130"/>
      <c r="GLL237" s="130"/>
      <c r="GLM237" s="130"/>
      <c r="GLN237" s="130"/>
      <c r="GLO237" s="130"/>
      <c r="GLP237" s="130"/>
      <c r="GLQ237" s="130"/>
      <c r="GLR237" s="130"/>
      <c r="GLS237" s="130"/>
      <c r="GLT237" s="130"/>
      <c r="GLU237" s="130"/>
      <c r="GLV237" s="130"/>
      <c r="GLW237" s="130"/>
      <c r="GLX237" s="130"/>
      <c r="GLY237" s="130"/>
      <c r="GLZ237" s="130"/>
      <c r="GMA237" s="130"/>
      <c r="GMB237" s="130"/>
      <c r="GMC237" s="130"/>
      <c r="GMD237" s="130"/>
      <c r="GME237" s="130"/>
      <c r="GMF237" s="130"/>
      <c r="GMG237" s="130"/>
      <c r="GMH237" s="130"/>
      <c r="GMI237" s="130"/>
      <c r="GMJ237" s="130"/>
      <c r="GMK237" s="130"/>
      <c r="GML237" s="130"/>
      <c r="GMM237" s="130"/>
      <c r="GMN237" s="130"/>
      <c r="GMO237" s="130"/>
      <c r="GMP237" s="130"/>
      <c r="GMQ237" s="130"/>
      <c r="GMR237" s="130"/>
      <c r="GMS237" s="130"/>
      <c r="GMT237" s="130"/>
      <c r="GMU237" s="130"/>
      <c r="GMV237" s="130"/>
      <c r="GMW237" s="130"/>
      <c r="GMX237" s="130"/>
      <c r="GMY237" s="130"/>
      <c r="GMZ237" s="130"/>
      <c r="GNA237" s="130"/>
      <c r="GNB237" s="130"/>
      <c r="GNC237" s="130"/>
      <c r="GND237" s="130"/>
      <c r="GNE237" s="130"/>
      <c r="GNF237" s="130"/>
      <c r="GNG237" s="130"/>
      <c r="GNH237" s="130"/>
      <c r="GNI237" s="130"/>
      <c r="GNJ237" s="130"/>
      <c r="GNK237" s="130"/>
      <c r="GNL237" s="130"/>
      <c r="GNM237" s="130"/>
      <c r="GNN237" s="130"/>
      <c r="GNO237" s="130"/>
      <c r="GNP237" s="130"/>
      <c r="GNQ237" s="130"/>
      <c r="GNR237" s="130"/>
      <c r="GNS237" s="130"/>
      <c r="GNT237" s="130"/>
      <c r="GNU237" s="130"/>
      <c r="GNV237" s="130"/>
      <c r="GNW237" s="130"/>
      <c r="GNX237" s="130"/>
      <c r="GNY237" s="130"/>
      <c r="GNZ237" s="130"/>
      <c r="GOA237" s="130"/>
      <c r="GOB237" s="130"/>
      <c r="GOC237" s="130"/>
      <c r="GOD237" s="130"/>
      <c r="GOE237" s="130"/>
      <c r="GOF237" s="130"/>
      <c r="GOG237" s="130"/>
      <c r="GOH237" s="130"/>
      <c r="GOI237" s="130"/>
      <c r="GOJ237" s="130"/>
      <c r="GOK237" s="130"/>
      <c r="GOL237" s="130"/>
      <c r="GOM237" s="130"/>
      <c r="GON237" s="130"/>
      <c r="GOO237" s="130"/>
      <c r="GOP237" s="130"/>
      <c r="GOQ237" s="130"/>
      <c r="GOR237" s="130"/>
      <c r="GOS237" s="130"/>
      <c r="GOT237" s="130"/>
      <c r="GOU237" s="130"/>
      <c r="GOV237" s="130"/>
      <c r="GOW237" s="130"/>
      <c r="GOX237" s="130"/>
      <c r="GOY237" s="130"/>
      <c r="GOZ237" s="130"/>
      <c r="GPA237" s="130"/>
      <c r="GPB237" s="130"/>
      <c r="GPC237" s="130"/>
      <c r="GPD237" s="130"/>
      <c r="GPE237" s="130"/>
      <c r="GPF237" s="130"/>
      <c r="GPG237" s="130"/>
      <c r="GPH237" s="130"/>
      <c r="GPI237" s="130"/>
      <c r="GPJ237" s="130"/>
      <c r="GPK237" s="130"/>
      <c r="GPL237" s="130"/>
      <c r="GPM237" s="130"/>
      <c r="GPN237" s="130"/>
      <c r="GPO237" s="130"/>
      <c r="GPP237" s="130"/>
      <c r="GPQ237" s="130"/>
      <c r="GPR237" s="130"/>
      <c r="GPS237" s="130"/>
      <c r="GPT237" s="130"/>
      <c r="GPU237" s="130"/>
      <c r="GPV237" s="130"/>
      <c r="GPW237" s="130"/>
      <c r="GPX237" s="130"/>
      <c r="GPY237" s="130"/>
      <c r="GPZ237" s="130"/>
      <c r="GQA237" s="130"/>
      <c r="GQB237" s="130"/>
      <c r="GQC237" s="130"/>
      <c r="GQD237" s="130"/>
      <c r="GQE237" s="130"/>
      <c r="GQF237" s="130"/>
      <c r="GQG237" s="130"/>
      <c r="GQH237" s="130"/>
      <c r="GQI237" s="130"/>
      <c r="GQJ237" s="130"/>
      <c r="GQK237" s="130"/>
      <c r="GQL237" s="130"/>
      <c r="GQM237" s="130"/>
      <c r="GQN237" s="130"/>
      <c r="GQO237" s="130"/>
      <c r="GQP237" s="130"/>
      <c r="GQQ237" s="130"/>
      <c r="GQR237" s="130"/>
      <c r="GQS237" s="130"/>
      <c r="GQT237" s="130"/>
      <c r="GQU237" s="130"/>
      <c r="GQV237" s="130"/>
      <c r="GQW237" s="130"/>
      <c r="GQX237" s="130"/>
      <c r="GQY237" s="130"/>
      <c r="GQZ237" s="130"/>
      <c r="GRA237" s="130"/>
      <c r="GRB237" s="130"/>
      <c r="GRC237" s="130"/>
      <c r="GRD237" s="130"/>
      <c r="GRE237" s="130"/>
      <c r="GRF237" s="130"/>
      <c r="GRG237" s="130"/>
      <c r="GRH237" s="130"/>
      <c r="GRI237" s="130"/>
      <c r="GRJ237" s="130"/>
      <c r="GRK237" s="130"/>
      <c r="GRL237" s="130"/>
      <c r="GRM237" s="130"/>
      <c r="GRN237" s="130"/>
      <c r="GRO237" s="130"/>
      <c r="GRP237" s="130"/>
      <c r="GRQ237" s="130"/>
      <c r="GRR237" s="130"/>
      <c r="GRS237" s="130"/>
      <c r="GRT237" s="130"/>
      <c r="GRU237" s="130"/>
      <c r="GRV237" s="130"/>
      <c r="GRW237" s="130"/>
      <c r="GRX237" s="130"/>
      <c r="GRY237" s="130"/>
      <c r="GRZ237" s="130"/>
      <c r="GSA237" s="130"/>
      <c r="GSB237" s="130"/>
      <c r="GSC237" s="130"/>
      <c r="GSD237" s="130"/>
      <c r="GSE237" s="130"/>
      <c r="GSF237" s="130"/>
      <c r="GSG237" s="130"/>
      <c r="GSH237" s="130"/>
      <c r="GSI237" s="130"/>
      <c r="GSJ237" s="130"/>
      <c r="GSK237" s="130"/>
      <c r="GSL237" s="130"/>
      <c r="GSM237" s="130"/>
      <c r="GSN237" s="130"/>
      <c r="GSO237" s="130"/>
      <c r="GSP237" s="130"/>
      <c r="GSQ237" s="130"/>
      <c r="GSR237" s="130"/>
      <c r="GSS237" s="130"/>
      <c r="GST237" s="130"/>
      <c r="GSU237" s="130"/>
      <c r="GSV237" s="130"/>
      <c r="GSW237" s="130"/>
      <c r="GSX237" s="130"/>
      <c r="GSY237" s="130"/>
      <c r="GSZ237" s="130"/>
      <c r="GTA237" s="130"/>
      <c r="GTB237" s="130"/>
      <c r="GTC237" s="130"/>
      <c r="GTD237" s="130"/>
      <c r="GTE237" s="130"/>
      <c r="GTF237" s="130"/>
      <c r="GTG237" s="130"/>
      <c r="GTH237" s="130"/>
      <c r="GTI237" s="130"/>
      <c r="GTJ237" s="130"/>
      <c r="GTK237" s="130"/>
      <c r="GTL237" s="130"/>
      <c r="GTM237" s="130"/>
      <c r="GTN237" s="130"/>
      <c r="GTO237" s="130"/>
      <c r="GTP237" s="130"/>
      <c r="GTQ237" s="130"/>
      <c r="GTR237" s="130"/>
      <c r="GTS237" s="130"/>
      <c r="GTT237" s="130"/>
      <c r="GTU237" s="130"/>
      <c r="GTV237" s="130"/>
      <c r="GTW237" s="130"/>
      <c r="GTX237" s="130"/>
      <c r="GTY237" s="130"/>
      <c r="GTZ237" s="130"/>
      <c r="GUA237" s="130"/>
      <c r="GUB237" s="130"/>
      <c r="GUC237" s="130"/>
      <c r="GUD237" s="130"/>
      <c r="GUE237" s="130"/>
      <c r="GUF237" s="130"/>
      <c r="GUG237" s="130"/>
      <c r="GUH237" s="130"/>
      <c r="GUI237" s="130"/>
      <c r="GUJ237" s="130"/>
      <c r="GUK237" s="130"/>
      <c r="GUL237" s="130"/>
      <c r="GUM237" s="130"/>
      <c r="GUN237" s="130"/>
      <c r="GUO237" s="130"/>
      <c r="GUP237" s="130"/>
      <c r="GUQ237" s="130"/>
      <c r="GUR237" s="130"/>
      <c r="GUS237" s="130"/>
      <c r="GUT237" s="130"/>
      <c r="GUU237" s="130"/>
      <c r="GUV237" s="130"/>
      <c r="GUW237" s="130"/>
      <c r="GUX237" s="130"/>
      <c r="GUY237" s="130"/>
      <c r="GUZ237" s="130"/>
      <c r="GVA237" s="130"/>
      <c r="GVB237" s="130"/>
      <c r="GVC237" s="130"/>
      <c r="GVD237" s="130"/>
      <c r="GVE237" s="130"/>
      <c r="GVF237" s="130"/>
      <c r="GVG237" s="130"/>
      <c r="GVH237" s="130"/>
      <c r="GVI237" s="130"/>
      <c r="GVJ237" s="130"/>
      <c r="GVK237" s="130"/>
      <c r="GVL237" s="130"/>
      <c r="GVM237" s="130"/>
      <c r="GVN237" s="130"/>
      <c r="GVO237" s="130"/>
      <c r="GVP237" s="130"/>
      <c r="GVQ237" s="130"/>
      <c r="GVR237" s="130"/>
      <c r="GVS237" s="130"/>
      <c r="GVT237" s="130"/>
      <c r="GVU237" s="130"/>
      <c r="GVV237" s="130"/>
      <c r="GVW237" s="130"/>
      <c r="GVX237" s="130"/>
      <c r="GVY237" s="130"/>
      <c r="GVZ237" s="130"/>
      <c r="GWA237" s="130"/>
      <c r="GWB237" s="130"/>
      <c r="GWC237" s="130"/>
      <c r="GWD237" s="130"/>
      <c r="GWE237" s="130"/>
      <c r="GWF237" s="130"/>
      <c r="GWG237" s="130"/>
      <c r="GWH237" s="130"/>
      <c r="GWI237" s="130"/>
      <c r="GWJ237" s="130"/>
      <c r="GWK237" s="130"/>
      <c r="GWL237" s="130"/>
      <c r="GWM237" s="130"/>
      <c r="GWN237" s="130"/>
      <c r="GWO237" s="130"/>
      <c r="GWP237" s="130"/>
      <c r="GWQ237" s="130"/>
      <c r="GWR237" s="130"/>
      <c r="GWS237" s="130"/>
      <c r="GWT237" s="130"/>
      <c r="GWU237" s="130"/>
      <c r="GWV237" s="130"/>
      <c r="GWW237" s="130"/>
      <c r="GWX237" s="130"/>
      <c r="GWY237" s="130"/>
      <c r="GWZ237" s="130"/>
      <c r="GXA237" s="130"/>
      <c r="GXB237" s="130"/>
      <c r="GXC237" s="130"/>
      <c r="GXD237" s="130"/>
      <c r="GXE237" s="130"/>
      <c r="GXF237" s="130"/>
      <c r="GXG237" s="130"/>
      <c r="GXH237" s="130"/>
      <c r="GXI237" s="130"/>
      <c r="GXJ237" s="130"/>
      <c r="GXK237" s="130"/>
      <c r="GXL237" s="130"/>
      <c r="GXM237" s="130"/>
      <c r="GXN237" s="130"/>
      <c r="GXO237" s="130"/>
      <c r="GXP237" s="130"/>
      <c r="GXQ237" s="130"/>
      <c r="GXR237" s="130"/>
      <c r="GXS237" s="130"/>
      <c r="GXT237" s="130"/>
      <c r="GXU237" s="130"/>
      <c r="GXV237" s="130"/>
      <c r="GXW237" s="130"/>
      <c r="GXX237" s="130"/>
      <c r="GXY237" s="130"/>
      <c r="GXZ237" s="130"/>
      <c r="GYA237" s="130"/>
      <c r="GYB237" s="130"/>
      <c r="GYC237" s="130"/>
      <c r="GYD237" s="130"/>
      <c r="GYE237" s="130"/>
      <c r="GYF237" s="130"/>
      <c r="GYG237" s="130"/>
      <c r="GYH237" s="130"/>
      <c r="GYI237" s="130"/>
      <c r="GYJ237" s="130"/>
      <c r="GYK237" s="130"/>
      <c r="GYL237" s="130"/>
      <c r="GYM237" s="130"/>
      <c r="GYN237" s="130"/>
      <c r="GYO237" s="130"/>
      <c r="GYP237" s="130"/>
      <c r="GYQ237" s="130"/>
      <c r="GYR237" s="130"/>
      <c r="GYS237" s="130"/>
      <c r="GYT237" s="130"/>
      <c r="GYU237" s="130"/>
      <c r="GYV237" s="130"/>
      <c r="GYW237" s="130"/>
      <c r="GYX237" s="130"/>
      <c r="GYY237" s="130"/>
      <c r="GYZ237" s="130"/>
      <c r="GZA237" s="130"/>
      <c r="GZB237" s="130"/>
      <c r="GZC237" s="130"/>
      <c r="GZD237" s="130"/>
      <c r="GZE237" s="130"/>
      <c r="GZF237" s="130"/>
      <c r="GZG237" s="130"/>
      <c r="GZH237" s="130"/>
      <c r="GZI237" s="130"/>
      <c r="GZJ237" s="130"/>
      <c r="GZK237" s="130"/>
      <c r="GZL237" s="130"/>
      <c r="GZM237" s="130"/>
      <c r="GZN237" s="130"/>
      <c r="GZO237" s="130"/>
      <c r="GZP237" s="130"/>
      <c r="GZQ237" s="130"/>
      <c r="GZR237" s="130"/>
      <c r="GZS237" s="130"/>
      <c r="GZT237" s="130"/>
      <c r="GZU237" s="130"/>
      <c r="GZV237" s="130"/>
      <c r="GZW237" s="130"/>
      <c r="GZX237" s="130"/>
      <c r="GZY237" s="130"/>
      <c r="GZZ237" s="130"/>
      <c r="HAA237" s="130"/>
      <c r="HAB237" s="130"/>
      <c r="HAC237" s="130"/>
      <c r="HAD237" s="130"/>
      <c r="HAE237" s="130"/>
      <c r="HAF237" s="130"/>
      <c r="HAG237" s="130"/>
      <c r="HAH237" s="130"/>
      <c r="HAI237" s="130"/>
      <c r="HAJ237" s="130"/>
      <c r="HAK237" s="130"/>
      <c r="HAL237" s="130"/>
      <c r="HAM237" s="130"/>
      <c r="HAN237" s="130"/>
      <c r="HAO237" s="130"/>
      <c r="HAP237" s="130"/>
      <c r="HAQ237" s="130"/>
      <c r="HAR237" s="130"/>
      <c r="HAS237" s="130"/>
      <c r="HAT237" s="130"/>
      <c r="HAU237" s="130"/>
      <c r="HAV237" s="130"/>
      <c r="HAW237" s="130"/>
      <c r="HAX237" s="130"/>
      <c r="HAY237" s="130"/>
      <c r="HAZ237" s="130"/>
      <c r="HBA237" s="130"/>
      <c r="HBB237" s="130"/>
      <c r="HBC237" s="130"/>
      <c r="HBD237" s="130"/>
      <c r="HBE237" s="130"/>
      <c r="HBF237" s="130"/>
      <c r="HBG237" s="130"/>
      <c r="HBH237" s="130"/>
      <c r="HBI237" s="130"/>
      <c r="HBJ237" s="130"/>
      <c r="HBK237" s="130"/>
      <c r="HBL237" s="130"/>
      <c r="HBM237" s="130"/>
      <c r="HBN237" s="130"/>
      <c r="HBO237" s="130"/>
      <c r="HBP237" s="130"/>
      <c r="HBQ237" s="130"/>
      <c r="HBR237" s="130"/>
      <c r="HBS237" s="130"/>
      <c r="HBT237" s="130"/>
      <c r="HBU237" s="130"/>
      <c r="HBV237" s="130"/>
      <c r="HBW237" s="130"/>
      <c r="HBX237" s="130"/>
      <c r="HBY237" s="130"/>
      <c r="HBZ237" s="130"/>
      <c r="HCA237" s="130"/>
      <c r="HCB237" s="130"/>
      <c r="HCC237" s="130"/>
      <c r="HCD237" s="130"/>
      <c r="HCE237" s="130"/>
      <c r="HCF237" s="130"/>
      <c r="HCG237" s="130"/>
      <c r="HCH237" s="130"/>
      <c r="HCI237" s="130"/>
      <c r="HCJ237" s="130"/>
      <c r="HCK237" s="130"/>
      <c r="HCL237" s="130"/>
      <c r="HCM237" s="130"/>
      <c r="HCN237" s="130"/>
      <c r="HCO237" s="130"/>
      <c r="HCP237" s="130"/>
      <c r="HCQ237" s="130"/>
      <c r="HCR237" s="130"/>
      <c r="HCS237" s="130"/>
      <c r="HCT237" s="130"/>
      <c r="HCU237" s="130"/>
      <c r="HCV237" s="130"/>
      <c r="HCW237" s="130"/>
      <c r="HCX237" s="130"/>
      <c r="HCY237" s="130"/>
      <c r="HCZ237" s="130"/>
      <c r="HDA237" s="130"/>
      <c r="HDB237" s="130"/>
      <c r="HDC237" s="130"/>
      <c r="HDD237" s="130"/>
      <c r="HDE237" s="130"/>
      <c r="HDF237" s="130"/>
      <c r="HDG237" s="130"/>
      <c r="HDH237" s="130"/>
      <c r="HDI237" s="130"/>
      <c r="HDJ237" s="130"/>
      <c r="HDK237" s="130"/>
      <c r="HDL237" s="130"/>
      <c r="HDM237" s="130"/>
      <c r="HDN237" s="130"/>
      <c r="HDO237" s="130"/>
      <c r="HDP237" s="130"/>
      <c r="HDQ237" s="130"/>
      <c r="HDR237" s="130"/>
      <c r="HDS237" s="130"/>
      <c r="HDT237" s="130"/>
      <c r="HDU237" s="130"/>
      <c r="HDV237" s="130"/>
      <c r="HDW237" s="130"/>
      <c r="HDX237" s="130"/>
      <c r="HDY237" s="130"/>
      <c r="HDZ237" s="130"/>
      <c r="HEA237" s="130"/>
      <c r="HEB237" s="130"/>
      <c r="HEC237" s="130"/>
      <c r="HED237" s="130"/>
      <c r="HEE237" s="130"/>
      <c r="HEF237" s="130"/>
      <c r="HEG237" s="130"/>
      <c r="HEH237" s="130"/>
      <c r="HEI237" s="130"/>
      <c r="HEJ237" s="130"/>
      <c r="HEK237" s="130"/>
      <c r="HEL237" s="130"/>
      <c r="HEM237" s="130"/>
      <c r="HEN237" s="130"/>
      <c r="HEO237" s="130"/>
      <c r="HEP237" s="130"/>
      <c r="HEQ237" s="130"/>
      <c r="HER237" s="130"/>
      <c r="HES237" s="130"/>
      <c r="HET237" s="130"/>
      <c r="HEU237" s="130"/>
      <c r="HEV237" s="130"/>
      <c r="HEW237" s="130"/>
      <c r="HEX237" s="130"/>
      <c r="HEY237" s="130"/>
      <c r="HEZ237" s="130"/>
      <c r="HFA237" s="130"/>
      <c r="HFB237" s="130"/>
      <c r="HFC237" s="130"/>
      <c r="HFD237" s="130"/>
      <c r="HFE237" s="130"/>
      <c r="HFF237" s="130"/>
      <c r="HFG237" s="130"/>
      <c r="HFH237" s="130"/>
      <c r="HFI237" s="130"/>
      <c r="HFJ237" s="130"/>
      <c r="HFK237" s="130"/>
      <c r="HFL237" s="130"/>
      <c r="HFM237" s="130"/>
      <c r="HFN237" s="130"/>
      <c r="HFO237" s="130"/>
      <c r="HFP237" s="130"/>
      <c r="HFQ237" s="130"/>
      <c r="HFR237" s="130"/>
      <c r="HFS237" s="130"/>
      <c r="HFT237" s="130"/>
      <c r="HFU237" s="130"/>
      <c r="HFV237" s="130"/>
      <c r="HFW237" s="130"/>
      <c r="HFX237" s="130"/>
      <c r="HFY237" s="130"/>
      <c r="HFZ237" s="130"/>
      <c r="HGA237" s="130"/>
      <c r="HGB237" s="130"/>
      <c r="HGC237" s="130"/>
      <c r="HGD237" s="130"/>
      <c r="HGE237" s="130"/>
      <c r="HGF237" s="130"/>
      <c r="HGG237" s="130"/>
      <c r="HGH237" s="130"/>
      <c r="HGI237" s="130"/>
      <c r="HGJ237" s="130"/>
      <c r="HGK237" s="130"/>
      <c r="HGL237" s="130"/>
      <c r="HGM237" s="130"/>
      <c r="HGN237" s="130"/>
      <c r="HGO237" s="130"/>
      <c r="HGP237" s="130"/>
      <c r="HGQ237" s="130"/>
      <c r="HGR237" s="130"/>
      <c r="HGS237" s="130"/>
      <c r="HGT237" s="130"/>
      <c r="HGU237" s="130"/>
      <c r="HGV237" s="130"/>
      <c r="HGW237" s="130"/>
      <c r="HGX237" s="130"/>
      <c r="HGY237" s="130"/>
      <c r="HGZ237" s="130"/>
      <c r="HHA237" s="130"/>
      <c r="HHB237" s="130"/>
      <c r="HHC237" s="130"/>
      <c r="HHD237" s="130"/>
      <c r="HHE237" s="130"/>
      <c r="HHF237" s="130"/>
      <c r="HHG237" s="130"/>
      <c r="HHH237" s="130"/>
      <c r="HHI237" s="130"/>
      <c r="HHJ237" s="130"/>
      <c r="HHK237" s="130"/>
      <c r="HHL237" s="130"/>
      <c r="HHM237" s="130"/>
      <c r="HHN237" s="130"/>
      <c r="HHO237" s="130"/>
      <c r="HHP237" s="130"/>
      <c r="HHQ237" s="130"/>
      <c r="HHR237" s="130"/>
      <c r="HHS237" s="130"/>
      <c r="HHT237" s="130"/>
      <c r="HHU237" s="130"/>
      <c r="HHV237" s="130"/>
      <c r="HHW237" s="130"/>
      <c r="HHX237" s="130"/>
      <c r="HHY237" s="130"/>
      <c r="HHZ237" s="130"/>
      <c r="HIA237" s="130"/>
      <c r="HIB237" s="130"/>
      <c r="HIC237" s="130"/>
      <c r="HID237" s="130"/>
      <c r="HIE237" s="130"/>
      <c r="HIF237" s="130"/>
      <c r="HIG237" s="130"/>
      <c r="HIH237" s="130"/>
      <c r="HII237" s="130"/>
      <c r="HIJ237" s="130"/>
      <c r="HIK237" s="130"/>
      <c r="HIL237" s="130"/>
      <c r="HIM237" s="130"/>
      <c r="HIN237" s="130"/>
      <c r="HIO237" s="130"/>
      <c r="HIP237" s="130"/>
      <c r="HIQ237" s="130"/>
      <c r="HIR237" s="130"/>
      <c r="HIS237" s="130"/>
      <c r="HIT237" s="130"/>
      <c r="HIU237" s="130"/>
      <c r="HIV237" s="130"/>
      <c r="HIW237" s="130"/>
      <c r="HIX237" s="130"/>
      <c r="HIY237" s="130"/>
      <c r="HIZ237" s="130"/>
      <c r="HJA237" s="130"/>
      <c r="HJB237" s="130"/>
      <c r="HJC237" s="130"/>
      <c r="HJD237" s="130"/>
      <c r="HJE237" s="130"/>
      <c r="HJF237" s="130"/>
      <c r="HJG237" s="130"/>
      <c r="HJH237" s="130"/>
      <c r="HJI237" s="130"/>
      <c r="HJJ237" s="130"/>
      <c r="HJK237" s="130"/>
      <c r="HJL237" s="130"/>
      <c r="HJM237" s="130"/>
      <c r="HJN237" s="130"/>
      <c r="HJO237" s="130"/>
      <c r="HJP237" s="130"/>
      <c r="HJQ237" s="130"/>
      <c r="HJR237" s="130"/>
      <c r="HJS237" s="130"/>
      <c r="HJT237" s="130"/>
      <c r="HJU237" s="130"/>
      <c r="HJV237" s="130"/>
      <c r="HJW237" s="130"/>
      <c r="HJX237" s="130"/>
      <c r="HJY237" s="130"/>
      <c r="HJZ237" s="130"/>
      <c r="HKA237" s="130"/>
      <c r="HKB237" s="130"/>
      <c r="HKC237" s="130"/>
      <c r="HKD237" s="130"/>
      <c r="HKE237" s="130"/>
      <c r="HKF237" s="130"/>
      <c r="HKG237" s="130"/>
      <c r="HKH237" s="130"/>
      <c r="HKI237" s="130"/>
      <c r="HKJ237" s="130"/>
      <c r="HKK237" s="130"/>
      <c r="HKL237" s="130"/>
      <c r="HKM237" s="130"/>
      <c r="HKN237" s="130"/>
      <c r="HKO237" s="130"/>
      <c r="HKP237" s="130"/>
      <c r="HKQ237" s="130"/>
      <c r="HKR237" s="130"/>
      <c r="HKS237" s="130"/>
      <c r="HKT237" s="130"/>
      <c r="HKU237" s="130"/>
      <c r="HKV237" s="130"/>
      <c r="HKW237" s="130"/>
      <c r="HKX237" s="130"/>
      <c r="HKY237" s="130"/>
      <c r="HKZ237" s="130"/>
      <c r="HLA237" s="130"/>
      <c r="HLB237" s="130"/>
      <c r="HLC237" s="130"/>
      <c r="HLD237" s="130"/>
      <c r="HLE237" s="130"/>
      <c r="HLF237" s="130"/>
      <c r="HLG237" s="130"/>
      <c r="HLH237" s="130"/>
      <c r="HLI237" s="130"/>
      <c r="HLJ237" s="130"/>
      <c r="HLK237" s="130"/>
      <c r="HLL237" s="130"/>
      <c r="HLM237" s="130"/>
      <c r="HLN237" s="130"/>
      <c r="HLO237" s="130"/>
      <c r="HLP237" s="130"/>
      <c r="HLQ237" s="130"/>
      <c r="HLR237" s="130"/>
      <c r="HLS237" s="130"/>
      <c r="HLT237" s="130"/>
      <c r="HLU237" s="130"/>
      <c r="HLV237" s="130"/>
      <c r="HLW237" s="130"/>
      <c r="HLX237" s="130"/>
      <c r="HLY237" s="130"/>
      <c r="HLZ237" s="130"/>
      <c r="HMA237" s="130"/>
      <c r="HMB237" s="130"/>
      <c r="HMC237" s="130"/>
      <c r="HMD237" s="130"/>
      <c r="HME237" s="130"/>
      <c r="HMF237" s="130"/>
      <c r="HMG237" s="130"/>
      <c r="HMH237" s="130"/>
      <c r="HMI237" s="130"/>
      <c r="HMJ237" s="130"/>
      <c r="HMK237" s="130"/>
      <c r="HML237" s="130"/>
      <c r="HMM237" s="130"/>
      <c r="HMN237" s="130"/>
      <c r="HMO237" s="130"/>
      <c r="HMP237" s="130"/>
      <c r="HMQ237" s="130"/>
      <c r="HMR237" s="130"/>
      <c r="HMS237" s="130"/>
      <c r="HMT237" s="130"/>
      <c r="HMU237" s="130"/>
      <c r="HMV237" s="130"/>
      <c r="HMW237" s="130"/>
      <c r="HMX237" s="130"/>
      <c r="HMY237" s="130"/>
      <c r="HMZ237" s="130"/>
      <c r="HNA237" s="130"/>
      <c r="HNB237" s="130"/>
      <c r="HNC237" s="130"/>
      <c r="HND237" s="130"/>
      <c r="HNE237" s="130"/>
      <c r="HNF237" s="130"/>
      <c r="HNG237" s="130"/>
      <c r="HNH237" s="130"/>
      <c r="HNI237" s="130"/>
      <c r="HNJ237" s="130"/>
      <c r="HNK237" s="130"/>
      <c r="HNL237" s="130"/>
      <c r="HNM237" s="130"/>
      <c r="HNN237" s="130"/>
      <c r="HNO237" s="130"/>
      <c r="HNP237" s="130"/>
      <c r="HNQ237" s="130"/>
      <c r="HNR237" s="130"/>
      <c r="HNS237" s="130"/>
      <c r="HNT237" s="130"/>
      <c r="HNU237" s="130"/>
      <c r="HNV237" s="130"/>
      <c r="HNW237" s="130"/>
      <c r="HNX237" s="130"/>
      <c r="HNY237" s="130"/>
      <c r="HNZ237" s="130"/>
      <c r="HOA237" s="130"/>
      <c r="HOB237" s="130"/>
      <c r="HOC237" s="130"/>
      <c r="HOD237" s="130"/>
      <c r="HOE237" s="130"/>
      <c r="HOF237" s="130"/>
      <c r="HOG237" s="130"/>
      <c r="HOH237" s="130"/>
      <c r="HOI237" s="130"/>
      <c r="HOJ237" s="130"/>
      <c r="HOK237" s="130"/>
      <c r="HOL237" s="130"/>
      <c r="HOM237" s="130"/>
      <c r="HON237" s="130"/>
      <c r="HOO237" s="130"/>
      <c r="HOP237" s="130"/>
      <c r="HOQ237" s="130"/>
      <c r="HOR237" s="130"/>
      <c r="HOS237" s="130"/>
      <c r="HOT237" s="130"/>
      <c r="HOU237" s="130"/>
      <c r="HOV237" s="130"/>
      <c r="HOW237" s="130"/>
      <c r="HOX237" s="130"/>
      <c r="HOY237" s="130"/>
      <c r="HOZ237" s="130"/>
      <c r="HPA237" s="130"/>
      <c r="HPB237" s="130"/>
      <c r="HPC237" s="130"/>
      <c r="HPD237" s="130"/>
      <c r="HPE237" s="130"/>
      <c r="HPF237" s="130"/>
      <c r="HPG237" s="130"/>
      <c r="HPH237" s="130"/>
      <c r="HPI237" s="130"/>
      <c r="HPJ237" s="130"/>
      <c r="HPK237" s="130"/>
      <c r="HPL237" s="130"/>
      <c r="HPM237" s="130"/>
      <c r="HPN237" s="130"/>
      <c r="HPO237" s="130"/>
      <c r="HPP237" s="130"/>
      <c r="HPQ237" s="130"/>
      <c r="HPR237" s="130"/>
      <c r="HPS237" s="130"/>
      <c r="HPT237" s="130"/>
      <c r="HPU237" s="130"/>
      <c r="HPV237" s="130"/>
      <c r="HPW237" s="130"/>
      <c r="HPX237" s="130"/>
      <c r="HPY237" s="130"/>
      <c r="HPZ237" s="130"/>
      <c r="HQA237" s="130"/>
      <c r="HQB237" s="130"/>
      <c r="HQC237" s="130"/>
      <c r="HQD237" s="130"/>
      <c r="HQE237" s="130"/>
      <c r="HQF237" s="130"/>
      <c r="HQG237" s="130"/>
      <c r="HQH237" s="130"/>
      <c r="HQI237" s="130"/>
      <c r="HQJ237" s="130"/>
      <c r="HQK237" s="130"/>
      <c r="HQL237" s="130"/>
      <c r="HQM237" s="130"/>
      <c r="HQN237" s="130"/>
      <c r="HQO237" s="130"/>
      <c r="HQP237" s="130"/>
      <c r="HQQ237" s="130"/>
      <c r="HQR237" s="130"/>
      <c r="HQS237" s="130"/>
      <c r="HQT237" s="130"/>
      <c r="HQU237" s="130"/>
      <c r="HQV237" s="130"/>
      <c r="HQW237" s="130"/>
      <c r="HQX237" s="130"/>
      <c r="HQY237" s="130"/>
      <c r="HQZ237" s="130"/>
      <c r="HRA237" s="130"/>
      <c r="HRB237" s="130"/>
      <c r="HRC237" s="130"/>
      <c r="HRD237" s="130"/>
      <c r="HRE237" s="130"/>
      <c r="HRF237" s="130"/>
      <c r="HRG237" s="130"/>
      <c r="HRH237" s="130"/>
      <c r="HRI237" s="130"/>
      <c r="HRJ237" s="130"/>
      <c r="HRK237" s="130"/>
      <c r="HRL237" s="130"/>
      <c r="HRM237" s="130"/>
      <c r="HRN237" s="130"/>
      <c r="HRO237" s="130"/>
      <c r="HRP237" s="130"/>
      <c r="HRQ237" s="130"/>
      <c r="HRR237" s="130"/>
      <c r="HRS237" s="130"/>
      <c r="HRT237" s="130"/>
      <c r="HRU237" s="130"/>
      <c r="HRV237" s="130"/>
      <c r="HRW237" s="130"/>
      <c r="HRX237" s="130"/>
      <c r="HRY237" s="130"/>
      <c r="HRZ237" s="130"/>
      <c r="HSA237" s="130"/>
      <c r="HSB237" s="130"/>
      <c r="HSC237" s="130"/>
      <c r="HSD237" s="130"/>
      <c r="HSE237" s="130"/>
      <c r="HSF237" s="130"/>
      <c r="HSG237" s="130"/>
      <c r="HSH237" s="130"/>
      <c r="HSI237" s="130"/>
      <c r="HSJ237" s="130"/>
      <c r="HSK237" s="130"/>
      <c r="HSL237" s="130"/>
      <c r="HSM237" s="130"/>
      <c r="HSN237" s="130"/>
      <c r="HSO237" s="130"/>
      <c r="HSP237" s="130"/>
      <c r="HSQ237" s="130"/>
      <c r="HSR237" s="130"/>
      <c r="HSS237" s="130"/>
      <c r="HST237" s="130"/>
      <c r="HSU237" s="130"/>
      <c r="HSV237" s="130"/>
      <c r="HSW237" s="130"/>
      <c r="HSX237" s="130"/>
      <c r="HSY237" s="130"/>
      <c r="HSZ237" s="130"/>
      <c r="HTA237" s="130"/>
      <c r="HTB237" s="130"/>
      <c r="HTC237" s="130"/>
      <c r="HTD237" s="130"/>
      <c r="HTE237" s="130"/>
      <c r="HTF237" s="130"/>
      <c r="HTG237" s="130"/>
      <c r="HTH237" s="130"/>
      <c r="HTI237" s="130"/>
      <c r="HTJ237" s="130"/>
      <c r="HTK237" s="130"/>
      <c r="HTL237" s="130"/>
      <c r="HTM237" s="130"/>
      <c r="HTN237" s="130"/>
      <c r="HTO237" s="130"/>
      <c r="HTP237" s="130"/>
      <c r="HTQ237" s="130"/>
      <c r="HTR237" s="130"/>
      <c r="HTS237" s="130"/>
      <c r="HTT237" s="130"/>
      <c r="HTU237" s="130"/>
      <c r="HTV237" s="130"/>
      <c r="HTW237" s="130"/>
      <c r="HTX237" s="130"/>
      <c r="HTY237" s="130"/>
      <c r="HTZ237" s="130"/>
      <c r="HUA237" s="130"/>
      <c r="HUB237" s="130"/>
      <c r="HUC237" s="130"/>
      <c r="HUD237" s="130"/>
      <c r="HUE237" s="130"/>
      <c r="HUF237" s="130"/>
      <c r="HUG237" s="130"/>
      <c r="HUH237" s="130"/>
      <c r="HUI237" s="130"/>
      <c r="HUJ237" s="130"/>
      <c r="HUK237" s="130"/>
      <c r="HUL237" s="130"/>
      <c r="HUM237" s="130"/>
      <c r="HUN237" s="130"/>
      <c r="HUO237" s="130"/>
      <c r="HUP237" s="130"/>
      <c r="HUQ237" s="130"/>
      <c r="HUR237" s="130"/>
      <c r="HUS237" s="130"/>
      <c r="HUT237" s="130"/>
      <c r="HUU237" s="130"/>
      <c r="HUV237" s="130"/>
      <c r="HUW237" s="130"/>
      <c r="HUX237" s="130"/>
      <c r="HUY237" s="130"/>
      <c r="HUZ237" s="130"/>
      <c r="HVA237" s="130"/>
      <c r="HVB237" s="130"/>
      <c r="HVC237" s="130"/>
      <c r="HVD237" s="130"/>
      <c r="HVE237" s="130"/>
      <c r="HVF237" s="130"/>
      <c r="HVG237" s="130"/>
      <c r="HVH237" s="130"/>
      <c r="HVI237" s="130"/>
      <c r="HVJ237" s="130"/>
      <c r="HVK237" s="130"/>
      <c r="HVL237" s="130"/>
      <c r="HVM237" s="130"/>
      <c r="HVN237" s="130"/>
      <c r="HVO237" s="130"/>
      <c r="HVP237" s="130"/>
      <c r="HVQ237" s="130"/>
      <c r="HVR237" s="130"/>
      <c r="HVS237" s="130"/>
      <c r="HVT237" s="130"/>
      <c r="HVU237" s="130"/>
      <c r="HVV237" s="130"/>
      <c r="HVW237" s="130"/>
      <c r="HVX237" s="130"/>
      <c r="HVY237" s="130"/>
      <c r="HVZ237" s="130"/>
      <c r="HWA237" s="130"/>
      <c r="HWB237" s="130"/>
      <c r="HWC237" s="130"/>
      <c r="HWD237" s="130"/>
      <c r="HWE237" s="130"/>
      <c r="HWF237" s="130"/>
      <c r="HWG237" s="130"/>
      <c r="HWH237" s="130"/>
      <c r="HWI237" s="130"/>
      <c r="HWJ237" s="130"/>
      <c r="HWK237" s="130"/>
      <c r="HWL237" s="130"/>
      <c r="HWM237" s="130"/>
      <c r="HWN237" s="130"/>
      <c r="HWO237" s="130"/>
      <c r="HWP237" s="130"/>
      <c r="HWQ237" s="130"/>
      <c r="HWR237" s="130"/>
      <c r="HWS237" s="130"/>
      <c r="HWT237" s="130"/>
      <c r="HWU237" s="130"/>
      <c r="HWV237" s="130"/>
      <c r="HWW237" s="130"/>
      <c r="HWX237" s="130"/>
      <c r="HWY237" s="130"/>
      <c r="HWZ237" s="130"/>
      <c r="HXA237" s="130"/>
      <c r="HXB237" s="130"/>
      <c r="HXC237" s="130"/>
      <c r="HXD237" s="130"/>
      <c r="HXE237" s="130"/>
      <c r="HXF237" s="130"/>
      <c r="HXG237" s="130"/>
      <c r="HXH237" s="130"/>
      <c r="HXI237" s="130"/>
      <c r="HXJ237" s="130"/>
      <c r="HXK237" s="130"/>
      <c r="HXL237" s="130"/>
      <c r="HXM237" s="130"/>
      <c r="HXN237" s="130"/>
      <c r="HXO237" s="130"/>
      <c r="HXP237" s="130"/>
      <c r="HXQ237" s="130"/>
      <c r="HXR237" s="130"/>
      <c r="HXS237" s="130"/>
      <c r="HXT237" s="130"/>
      <c r="HXU237" s="130"/>
      <c r="HXV237" s="130"/>
      <c r="HXW237" s="130"/>
      <c r="HXX237" s="130"/>
      <c r="HXY237" s="130"/>
      <c r="HXZ237" s="130"/>
      <c r="HYA237" s="130"/>
      <c r="HYB237" s="130"/>
      <c r="HYC237" s="130"/>
      <c r="HYD237" s="130"/>
      <c r="HYE237" s="130"/>
      <c r="HYF237" s="130"/>
      <c r="HYG237" s="130"/>
      <c r="HYH237" s="130"/>
      <c r="HYI237" s="130"/>
      <c r="HYJ237" s="130"/>
      <c r="HYK237" s="130"/>
      <c r="HYL237" s="130"/>
      <c r="HYM237" s="130"/>
      <c r="HYN237" s="130"/>
      <c r="HYO237" s="130"/>
      <c r="HYP237" s="130"/>
      <c r="HYQ237" s="130"/>
      <c r="HYR237" s="130"/>
      <c r="HYS237" s="130"/>
      <c r="HYT237" s="130"/>
      <c r="HYU237" s="130"/>
      <c r="HYV237" s="130"/>
      <c r="HYW237" s="130"/>
      <c r="HYX237" s="130"/>
      <c r="HYY237" s="130"/>
      <c r="HYZ237" s="130"/>
      <c r="HZA237" s="130"/>
      <c r="HZB237" s="130"/>
      <c r="HZC237" s="130"/>
      <c r="HZD237" s="130"/>
      <c r="HZE237" s="130"/>
      <c r="HZF237" s="130"/>
      <c r="HZG237" s="130"/>
      <c r="HZH237" s="130"/>
      <c r="HZI237" s="130"/>
      <c r="HZJ237" s="130"/>
      <c r="HZK237" s="130"/>
      <c r="HZL237" s="130"/>
      <c r="HZM237" s="130"/>
      <c r="HZN237" s="130"/>
      <c r="HZO237" s="130"/>
      <c r="HZP237" s="130"/>
      <c r="HZQ237" s="130"/>
      <c r="HZR237" s="130"/>
      <c r="HZS237" s="130"/>
      <c r="HZT237" s="130"/>
      <c r="HZU237" s="130"/>
      <c r="HZV237" s="130"/>
      <c r="HZW237" s="130"/>
      <c r="HZX237" s="130"/>
      <c r="HZY237" s="130"/>
      <c r="HZZ237" s="130"/>
      <c r="IAA237" s="130"/>
      <c r="IAB237" s="130"/>
      <c r="IAC237" s="130"/>
      <c r="IAD237" s="130"/>
      <c r="IAE237" s="130"/>
      <c r="IAF237" s="130"/>
      <c r="IAG237" s="130"/>
      <c r="IAH237" s="130"/>
      <c r="IAI237" s="130"/>
      <c r="IAJ237" s="130"/>
      <c r="IAK237" s="130"/>
      <c r="IAL237" s="130"/>
      <c r="IAM237" s="130"/>
      <c r="IAN237" s="130"/>
      <c r="IAO237" s="130"/>
      <c r="IAP237" s="130"/>
      <c r="IAQ237" s="130"/>
      <c r="IAR237" s="130"/>
      <c r="IAS237" s="130"/>
      <c r="IAT237" s="130"/>
      <c r="IAU237" s="130"/>
      <c r="IAV237" s="130"/>
      <c r="IAW237" s="130"/>
      <c r="IAX237" s="130"/>
      <c r="IAY237" s="130"/>
      <c r="IAZ237" s="130"/>
      <c r="IBA237" s="130"/>
      <c r="IBB237" s="130"/>
      <c r="IBC237" s="130"/>
      <c r="IBD237" s="130"/>
      <c r="IBE237" s="130"/>
      <c r="IBF237" s="130"/>
      <c r="IBG237" s="130"/>
      <c r="IBH237" s="130"/>
      <c r="IBI237" s="130"/>
      <c r="IBJ237" s="130"/>
      <c r="IBK237" s="130"/>
      <c r="IBL237" s="130"/>
      <c r="IBM237" s="130"/>
      <c r="IBN237" s="130"/>
      <c r="IBO237" s="130"/>
      <c r="IBP237" s="130"/>
      <c r="IBQ237" s="130"/>
      <c r="IBR237" s="130"/>
      <c r="IBS237" s="130"/>
      <c r="IBT237" s="130"/>
      <c r="IBU237" s="130"/>
      <c r="IBV237" s="130"/>
      <c r="IBW237" s="130"/>
      <c r="IBX237" s="130"/>
      <c r="IBY237" s="130"/>
      <c r="IBZ237" s="130"/>
      <c r="ICA237" s="130"/>
      <c r="ICB237" s="130"/>
      <c r="ICC237" s="130"/>
      <c r="ICD237" s="130"/>
      <c r="ICE237" s="130"/>
      <c r="ICF237" s="130"/>
      <c r="ICG237" s="130"/>
      <c r="ICH237" s="130"/>
      <c r="ICI237" s="130"/>
      <c r="ICJ237" s="130"/>
      <c r="ICK237" s="130"/>
      <c r="ICL237" s="130"/>
      <c r="ICM237" s="130"/>
      <c r="ICN237" s="130"/>
      <c r="ICO237" s="130"/>
      <c r="ICP237" s="130"/>
      <c r="ICQ237" s="130"/>
      <c r="ICR237" s="130"/>
      <c r="ICS237" s="130"/>
      <c r="ICT237" s="130"/>
      <c r="ICU237" s="130"/>
      <c r="ICV237" s="130"/>
      <c r="ICW237" s="130"/>
      <c r="ICX237" s="130"/>
      <c r="ICY237" s="130"/>
      <c r="ICZ237" s="130"/>
      <c r="IDA237" s="130"/>
      <c r="IDB237" s="130"/>
      <c r="IDC237" s="130"/>
      <c r="IDD237" s="130"/>
      <c r="IDE237" s="130"/>
      <c r="IDF237" s="130"/>
      <c r="IDG237" s="130"/>
      <c r="IDH237" s="130"/>
      <c r="IDI237" s="130"/>
      <c r="IDJ237" s="130"/>
      <c r="IDK237" s="130"/>
      <c r="IDL237" s="130"/>
      <c r="IDM237" s="130"/>
      <c r="IDN237" s="130"/>
      <c r="IDO237" s="130"/>
      <c r="IDP237" s="130"/>
      <c r="IDQ237" s="130"/>
      <c r="IDR237" s="130"/>
      <c r="IDS237" s="130"/>
      <c r="IDT237" s="130"/>
      <c r="IDU237" s="130"/>
      <c r="IDV237" s="130"/>
      <c r="IDW237" s="130"/>
      <c r="IDX237" s="130"/>
      <c r="IDY237" s="130"/>
      <c r="IDZ237" s="130"/>
      <c r="IEA237" s="130"/>
      <c r="IEB237" s="130"/>
      <c r="IEC237" s="130"/>
      <c r="IED237" s="130"/>
      <c r="IEE237" s="130"/>
      <c r="IEF237" s="130"/>
      <c r="IEG237" s="130"/>
      <c r="IEH237" s="130"/>
      <c r="IEI237" s="130"/>
      <c r="IEJ237" s="130"/>
      <c r="IEK237" s="130"/>
      <c r="IEL237" s="130"/>
      <c r="IEM237" s="130"/>
      <c r="IEN237" s="130"/>
      <c r="IEO237" s="130"/>
      <c r="IEP237" s="130"/>
      <c r="IEQ237" s="130"/>
      <c r="IER237" s="130"/>
      <c r="IES237" s="130"/>
      <c r="IET237" s="130"/>
      <c r="IEU237" s="130"/>
      <c r="IEV237" s="130"/>
      <c r="IEW237" s="130"/>
      <c r="IEX237" s="130"/>
      <c r="IEY237" s="130"/>
      <c r="IEZ237" s="130"/>
      <c r="IFA237" s="130"/>
      <c r="IFB237" s="130"/>
      <c r="IFC237" s="130"/>
      <c r="IFD237" s="130"/>
      <c r="IFE237" s="130"/>
      <c r="IFF237" s="130"/>
      <c r="IFG237" s="130"/>
      <c r="IFH237" s="130"/>
      <c r="IFI237" s="130"/>
      <c r="IFJ237" s="130"/>
      <c r="IFK237" s="130"/>
      <c r="IFL237" s="130"/>
      <c r="IFM237" s="130"/>
      <c r="IFN237" s="130"/>
      <c r="IFO237" s="130"/>
      <c r="IFP237" s="130"/>
      <c r="IFQ237" s="130"/>
      <c r="IFR237" s="130"/>
      <c r="IFS237" s="130"/>
      <c r="IFT237" s="130"/>
      <c r="IFU237" s="130"/>
      <c r="IFV237" s="130"/>
      <c r="IFW237" s="130"/>
      <c r="IFX237" s="130"/>
      <c r="IFY237" s="130"/>
      <c r="IFZ237" s="130"/>
      <c r="IGA237" s="130"/>
      <c r="IGB237" s="130"/>
      <c r="IGC237" s="130"/>
      <c r="IGD237" s="130"/>
      <c r="IGE237" s="130"/>
      <c r="IGF237" s="130"/>
      <c r="IGG237" s="130"/>
      <c r="IGH237" s="130"/>
      <c r="IGI237" s="130"/>
      <c r="IGJ237" s="130"/>
      <c r="IGK237" s="130"/>
      <c r="IGL237" s="130"/>
      <c r="IGM237" s="130"/>
      <c r="IGN237" s="130"/>
      <c r="IGO237" s="130"/>
      <c r="IGP237" s="130"/>
      <c r="IGQ237" s="130"/>
      <c r="IGR237" s="130"/>
      <c r="IGS237" s="130"/>
      <c r="IGT237" s="130"/>
      <c r="IGU237" s="130"/>
      <c r="IGV237" s="130"/>
      <c r="IGW237" s="130"/>
      <c r="IGX237" s="130"/>
      <c r="IGY237" s="130"/>
      <c r="IGZ237" s="130"/>
      <c r="IHA237" s="130"/>
      <c r="IHB237" s="130"/>
      <c r="IHC237" s="130"/>
      <c r="IHD237" s="130"/>
      <c r="IHE237" s="130"/>
      <c r="IHF237" s="130"/>
      <c r="IHG237" s="130"/>
      <c r="IHH237" s="130"/>
      <c r="IHI237" s="130"/>
      <c r="IHJ237" s="130"/>
      <c r="IHK237" s="130"/>
      <c r="IHL237" s="130"/>
      <c r="IHM237" s="130"/>
      <c r="IHN237" s="130"/>
      <c r="IHO237" s="130"/>
      <c r="IHP237" s="130"/>
      <c r="IHQ237" s="130"/>
      <c r="IHR237" s="130"/>
      <c r="IHS237" s="130"/>
      <c r="IHT237" s="130"/>
      <c r="IHU237" s="130"/>
      <c r="IHV237" s="130"/>
      <c r="IHW237" s="130"/>
      <c r="IHX237" s="130"/>
      <c r="IHY237" s="130"/>
      <c r="IHZ237" s="130"/>
      <c r="IIA237" s="130"/>
      <c r="IIB237" s="130"/>
      <c r="IIC237" s="130"/>
      <c r="IID237" s="130"/>
      <c r="IIE237" s="130"/>
      <c r="IIF237" s="130"/>
      <c r="IIG237" s="130"/>
      <c r="IIH237" s="130"/>
      <c r="III237" s="130"/>
      <c r="IIJ237" s="130"/>
      <c r="IIK237" s="130"/>
      <c r="IIL237" s="130"/>
      <c r="IIM237" s="130"/>
      <c r="IIN237" s="130"/>
      <c r="IIO237" s="130"/>
      <c r="IIP237" s="130"/>
      <c r="IIQ237" s="130"/>
      <c r="IIR237" s="130"/>
      <c r="IIS237" s="130"/>
      <c r="IIT237" s="130"/>
      <c r="IIU237" s="130"/>
      <c r="IIV237" s="130"/>
      <c r="IIW237" s="130"/>
      <c r="IIX237" s="130"/>
      <c r="IIY237" s="130"/>
      <c r="IIZ237" s="130"/>
      <c r="IJA237" s="130"/>
      <c r="IJB237" s="130"/>
      <c r="IJC237" s="130"/>
      <c r="IJD237" s="130"/>
      <c r="IJE237" s="130"/>
      <c r="IJF237" s="130"/>
      <c r="IJG237" s="130"/>
      <c r="IJH237" s="130"/>
      <c r="IJI237" s="130"/>
      <c r="IJJ237" s="130"/>
      <c r="IJK237" s="130"/>
      <c r="IJL237" s="130"/>
      <c r="IJM237" s="130"/>
      <c r="IJN237" s="130"/>
      <c r="IJO237" s="130"/>
      <c r="IJP237" s="130"/>
      <c r="IJQ237" s="130"/>
      <c r="IJR237" s="130"/>
      <c r="IJS237" s="130"/>
      <c r="IJT237" s="130"/>
      <c r="IJU237" s="130"/>
      <c r="IJV237" s="130"/>
      <c r="IJW237" s="130"/>
      <c r="IJX237" s="130"/>
      <c r="IJY237" s="130"/>
      <c r="IJZ237" s="130"/>
      <c r="IKA237" s="130"/>
      <c r="IKB237" s="130"/>
      <c r="IKC237" s="130"/>
      <c r="IKD237" s="130"/>
      <c r="IKE237" s="130"/>
      <c r="IKF237" s="130"/>
      <c r="IKG237" s="130"/>
      <c r="IKH237" s="130"/>
      <c r="IKI237" s="130"/>
      <c r="IKJ237" s="130"/>
      <c r="IKK237" s="130"/>
      <c r="IKL237" s="130"/>
      <c r="IKM237" s="130"/>
      <c r="IKN237" s="130"/>
      <c r="IKO237" s="130"/>
      <c r="IKP237" s="130"/>
      <c r="IKQ237" s="130"/>
      <c r="IKR237" s="130"/>
      <c r="IKS237" s="130"/>
      <c r="IKT237" s="130"/>
      <c r="IKU237" s="130"/>
      <c r="IKV237" s="130"/>
      <c r="IKW237" s="130"/>
      <c r="IKX237" s="130"/>
      <c r="IKY237" s="130"/>
      <c r="IKZ237" s="130"/>
      <c r="ILA237" s="130"/>
      <c r="ILB237" s="130"/>
      <c r="ILC237" s="130"/>
      <c r="ILD237" s="130"/>
      <c r="ILE237" s="130"/>
      <c r="ILF237" s="130"/>
      <c r="ILG237" s="130"/>
      <c r="ILH237" s="130"/>
      <c r="ILI237" s="130"/>
      <c r="ILJ237" s="130"/>
      <c r="ILK237" s="130"/>
      <c r="ILL237" s="130"/>
      <c r="ILM237" s="130"/>
      <c r="ILN237" s="130"/>
      <c r="ILO237" s="130"/>
      <c r="ILP237" s="130"/>
      <c r="ILQ237" s="130"/>
      <c r="ILR237" s="130"/>
      <c r="ILS237" s="130"/>
      <c r="ILT237" s="130"/>
      <c r="ILU237" s="130"/>
      <c r="ILV237" s="130"/>
      <c r="ILW237" s="130"/>
      <c r="ILX237" s="130"/>
      <c r="ILY237" s="130"/>
      <c r="ILZ237" s="130"/>
      <c r="IMA237" s="130"/>
      <c r="IMB237" s="130"/>
      <c r="IMC237" s="130"/>
      <c r="IMD237" s="130"/>
      <c r="IME237" s="130"/>
      <c r="IMF237" s="130"/>
      <c r="IMG237" s="130"/>
      <c r="IMH237" s="130"/>
      <c r="IMI237" s="130"/>
      <c r="IMJ237" s="130"/>
      <c r="IMK237" s="130"/>
      <c r="IML237" s="130"/>
      <c r="IMM237" s="130"/>
      <c r="IMN237" s="130"/>
      <c r="IMO237" s="130"/>
      <c r="IMP237" s="130"/>
      <c r="IMQ237" s="130"/>
      <c r="IMR237" s="130"/>
      <c r="IMS237" s="130"/>
      <c r="IMT237" s="130"/>
      <c r="IMU237" s="130"/>
      <c r="IMV237" s="130"/>
      <c r="IMW237" s="130"/>
      <c r="IMX237" s="130"/>
      <c r="IMY237" s="130"/>
      <c r="IMZ237" s="130"/>
      <c r="INA237" s="130"/>
      <c r="INB237" s="130"/>
      <c r="INC237" s="130"/>
      <c r="IND237" s="130"/>
      <c r="INE237" s="130"/>
      <c r="INF237" s="130"/>
      <c r="ING237" s="130"/>
      <c r="INH237" s="130"/>
      <c r="INI237" s="130"/>
      <c r="INJ237" s="130"/>
      <c r="INK237" s="130"/>
      <c r="INL237" s="130"/>
      <c r="INM237" s="130"/>
      <c r="INN237" s="130"/>
      <c r="INO237" s="130"/>
      <c r="INP237" s="130"/>
      <c r="INQ237" s="130"/>
      <c r="INR237" s="130"/>
      <c r="INS237" s="130"/>
      <c r="INT237" s="130"/>
      <c r="INU237" s="130"/>
      <c r="INV237" s="130"/>
      <c r="INW237" s="130"/>
      <c r="INX237" s="130"/>
      <c r="INY237" s="130"/>
      <c r="INZ237" s="130"/>
      <c r="IOA237" s="130"/>
      <c r="IOB237" s="130"/>
      <c r="IOC237" s="130"/>
      <c r="IOD237" s="130"/>
      <c r="IOE237" s="130"/>
      <c r="IOF237" s="130"/>
      <c r="IOG237" s="130"/>
      <c r="IOH237" s="130"/>
      <c r="IOI237" s="130"/>
      <c r="IOJ237" s="130"/>
      <c r="IOK237" s="130"/>
      <c r="IOL237" s="130"/>
      <c r="IOM237" s="130"/>
      <c r="ION237" s="130"/>
      <c r="IOO237" s="130"/>
      <c r="IOP237" s="130"/>
      <c r="IOQ237" s="130"/>
      <c r="IOR237" s="130"/>
      <c r="IOS237" s="130"/>
      <c r="IOT237" s="130"/>
      <c r="IOU237" s="130"/>
      <c r="IOV237" s="130"/>
      <c r="IOW237" s="130"/>
      <c r="IOX237" s="130"/>
      <c r="IOY237" s="130"/>
      <c r="IOZ237" s="130"/>
      <c r="IPA237" s="130"/>
      <c r="IPB237" s="130"/>
      <c r="IPC237" s="130"/>
      <c r="IPD237" s="130"/>
      <c r="IPE237" s="130"/>
      <c r="IPF237" s="130"/>
      <c r="IPG237" s="130"/>
      <c r="IPH237" s="130"/>
      <c r="IPI237" s="130"/>
      <c r="IPJ237" s="130"/>
      <c r="IPK237" s="130"/>
      <c r="IPL237" s="130"/>
      <c r="IPM237" s="130"/>
      <c r="IPN237" s="130"/>
      <c r="IPO237" s="130"/>
      <c r="IPP237" s="130"/>
      <c r="IPQ237" s="130"/>
      <c r="IPR237" s="130"/>
      <c r="IPS237" s="130"/>
      <c r="IPT237" s="130"/>
      <c r="IPU237" s="130"/>
      <c r="IPV237" s="130"/>
      <c r="IPW237" s="130"/>
      <c r="IPX237" s="130"/>
      <c r="IPY237" s="130"/>
      <c r="IPZ237" s="130"/>
      <c r="IQA237" s="130"/>
      <c r="IQB237" s="130"/>
      <c r="IQC237" s="130"/>
      <c r="IQD237" s="130"/>
      <c r="IQE237" s="130"/>
      <c r="IQF237" s="130"/>
      <c r="IQG237" s="130"/>
      <c r="IQH237" s="130"/>
      <c r="IQI237" s="130"/>
      <c r="IQJ237" s="130"/>
      <c r="IQK237" s="130"/>
      <c r="IQL237" s="130"/>
      <c r="IQM237" s="130"/>
      <c r="IQN237" s="130"/>
      <c r="IQO237" s="130"/>
      <c r="IQP237" s="130"/>
      <c r="IQQ237" s="130"/>
      <c r="IQR237" s="130"/>
      <c r="IQS237" s="130"/>
      <c r="IQT237" s="130"/>
      <c r="IQU237" s="130"/>
      <c r="IQV237" s="130"/>
      <c r="IQW237" s="130"/>
      <c r="IQX237" s="130"/>
      <c r="IQY237" s="130"/>
      <c r="IQZ237" s="130"/>
      <c r="IRA237" s="130"/>
      <c r="IRB237" s="130"/>
      <c r="IRC237" s="130"/>
      <c r="IRD237" s="130"/>
      <c r="IRE237" s="130"/>
      <c r="IRF237" s="130"/>
      <c r="IRG237" s="130"/>
      <c r="IRH237" s="130"/>
      <c r="IRI237" s="130"/>
      <c r="IRJ237" s="130"/>
      <c r="IRK237" s="130"/>
      <c r="IRL237" s="130"/>
      <c r="IRM237" s="130"/>
      <c r="IRN237" s="130"/>
      <c r="IRO237" s="130"/>
      <c r="IRP237" s="130"/>
      <c r="IRQ237" s="130"/>
      <c r="IRR237" s="130"/>
      <c r="IRS237" s="130"/>
      <c r="IRT237" s="130"/>
      <c r="IRU237" s="130"/>
      <c r="IRV237" s="130"/>
      <c r="IRW237" s="130"/>
      <c r="IRX237" s="130"/>
      <c r="IRY237" s="130"/>
      <c r="IRZ237" s="130"/>
      <c r="ISA237" s="130"/>
      <c r="ISB237" s="130"/>
      <c r="ISC237" s="130"/>
      <c r="ISD237" s="130"/>
      <c r="ISE237" s="130"/>
      <c r="ISF237" s="130"/>
      <c r="ISG237" s="130"/>
      <c r="ISH237" s="130"/>
      <c r="ISI237" s="130"/>
      <c r="ISJ237" s="130"/>
      <c r="ISK237" s="130"/>
      <c r="ISL237" s="130"/>
      <c r="ISM237" s="130"/>
      <c r="ISN237" s="130"/>
      <c r="ISO237" s="130"/>
      <c r="ISP237" s="130"/>
      <c r="ISQ237" s="130"/>
      <c r="ISR237" s="130"/>
      <c r="ISS237" s="130"/>
      <c r="IST237" s="130"/>
      <c r="ISU237" s="130"/>
      <c r="ISV237" s="130"/>
      <c r="ISW237" s="130"/>
      <c r="ISX237" s="130"/>
      <c r="ISY237" s="130"/>
      <c r="ISZ237" s="130"/>
      <c r="ITA237" s="130"/>
      <c r="ITB237" s="130"/>
      <c r="ITC237" s="130"/>
      <c r="ITD237" s="130"/>
      <c r="ITE237" s="130"/>
      <c r="ITF237" s="130"/>
      <c r="ITG237" s="130"/>
      <c r="ITH237" s="130"/>
      <c r="ITI237" s="130"/>
      <c r="ITJ237" s="130"/>
      <c r="ITK237" s="130"/>
      <c r="ITL237" s="130"/>
      <c r="ITM237" s="130"/>
      <c r="ITN237" s="130"/>
      <c r="ITO237" s="130"/>
      <c r="ITP237" s="130"/>
      <c r="ITQ237" s="130"/>
      <c r="ITR237" s="130"/>
      <c r="ITS237" s="130"/>
      <c r="ITT237" s="130"/>
      <c r="ITU237" s="130"/>
      <c r="ITV237" s="130"/>
      <c r="ITW237" s="130"/>
      <c r="ITX237" s="130"/>
      <c r="ITY237" s="130"/>
      <c r="ITZ237" s="130"/>
      <c r="IUA237" s="130"/>
      <c r="IUB237" s="130"/>
      <c r="IUC237" s="130"/>
      <c r="IUD237" s="130"/>
      <c r="IUE237" s="130"/>
      <c r="IUF237" s="130"/>
      <c r="IUG237" s="130"/>
      <c r="IUH237" s="130"/>
      <c r="IUI237" s="130"/>
      <c r="IUJ237" s="130"/>
      <c r="IUK237" s="130"/>
      <c r="IUL237" s="130"/>
      <c r="IUM237" s="130"/>
      <c r="IUN237" s="130"/>
      <c r="IUO237" s="130"/>
      <c r="IUP237" s="130"/>
      <c r="IUQ237" s="130"/>
      <c r="IUR237" s="130"/>
      <c r="IUS237" s="130"/>
      <c r="IUT237" s="130"/>
      <c r="IUU237" s="130"/>
      <c r="IUV237" s="130"/>
      <c r="IUW237" s="130"/>
      <c r="IUX237" s="130"/>
      <c r="IUY237" s="130"/>
      <c r="IUZ237" s="130"/>
      <c r="IVA237" s="130"/>
      <c r="IVB237" s="130"/>
      <c r="IVC237" s="130"/>
      <c r="IVD237" s="130"/>
      <c r="IVE237" s="130"/>
      <c r="IVF237" s="130"/>
      <c r="IVG237" s="130"/>
      <c r="IVH237" s="130"/>
      <c r="IVI237" s="130"/>
      <c r="IVJ237" s="130"/>
      <c r="IVK237" s="130"/>
      <c r="IVL237" s="130"/>
      <c r="IVM237" s="130"/>
      <c r="IVN237" s="130"/>
      <c r="IVO237" s="130"/>
      <c r="IVP237" s="130"/>
      <c r="IVQ237" s="130"/>
      <c r="IVR237" s="130"/>
      <c r="IVS237" s="130"/>
      <c r="IVT237" s="130"/>
      <c r="IVU237" s="130"/>
      <c r="IVV237" s="130"/>
      <c r="IVW237" s="130"/>
      <c r="IVX237" s="130"/>
      <c r="IVY237" s="130"/>
      <c r="IVZ237" s="130"/>
      <c r="IWA237" s="130"/>
      <c r="IWB237" s="130"/>
      <c r="IWC237" s="130"/>
      <c r="IWD237" s="130"/>
      <c r="IWE237" s="130"/>
      <c r="IWF237" s="130"/>
      <c r="IWG237" s="130"/>
      <c r="IWH237" s="130"/>
      <c r="IWI237" s="130"/>
      <c r="IWJ237" s="130"/>
      <c r="IWK237" s="130"/>
      <c r="IWL237" s="130"/>
      <c r="IWM237" s="130"/>
      <c r="IWN237" s="130"/>
      <c r="IWO237" s="130"/>
      <c r="IWP237" s="130"/>
      <c r="IWQ237" s="130"/>
      <c r="IWR237" s="130"/>
      <c r="IWS237" s="130"/>
      <c r="IWT237" s="130"/>
      <c r="IWU237" s="130"/>
      <c r="IWV237" s="130"/>
      <c r="IWW237" s="130"/>
      <c r="IWX237" s="130"/>
      <c r="IWY237" s="130"/>
      <c r="IWZ237" s="130"/>
      <c r="IXA237" s="130"/>
      <c r="IXB237" s="130"/>
      <c r="IXC237" s="130"/>
      <c r="IXD237" s="130"/>
      <c r="IXE237" s="130"/>
      <c r="IXF237" s="130"/>
      <c r="IXG237" s="130"/>
      <c r="IXH237" s="130"/>
      <c r="IXI237" s="130"/>
      <c r="IXJ237" s="130"/>
      <c r="IXK237" s="130"/>
      <c r="IXL237" s="130"/>
      <c r="IXM237" s="130"/>
      <c r="IXN237" s="130"/>
      <c r="IXO237" s="130"/>
      <c r="IXP237" s="130"/>
      <c r="IXQ237" s="130"/>
      <c r="IXR237" s="130"/>
      <c r="IXS237" s="130"/>
      <c r="IXT237" s="130"/>
      <c r="IXU237" s="130"/>
      <c r="IXV237" s="130"/>
      <c r="IXW237" s="130"/>
      <c r="IXX237" s="130"/>
      <c r="IXY237" s="130"/>
      <c r="IXZ237" s="130"/>
      <c r="IYA237" s="130"/>
      <c r="IYB237" s="130"/>
      <c r="IYC237" s="130"/>
      <c r="IYD237" s="130"/>
      <c r="IYE237" s="130"/>
      <c r="IYF237" s="130"/>
      <c r="IYG237" s="130"/>
      <c r="IYH237" s="130"/>
      <c r="IYI237" s="130"/>
      <c r="IYJ237" s="130"/>
      <c r="IYK237" s="130"/>
      <c r="IYL237" s="130"/>
      <c r="IYM237" s="130"/>
      <c r="IYN237" s="130"/>
      <c r="IYO237" s="130"/>
      <c r="IYP237" s="130"/>
      <c r="IYQ237" s="130"/>
      <c r="IYR237" s="130"/>
      <c r="IYS237" s="130"/>
      <c r="IYT237" s="130"/>
      <c r="IYU237" s="130"/>
      <c r="IYV237" s="130"/>
      <c r="IYW237" s="130"/>
      <c r="IYX237" s="130"/>
      <c r="IYY237" s="130"/>
      <c r="IYZ237" s="130"/>
      <c r="IZA237" s="130"/>
      <c r="IZB237" s="130"/>
      <c r="IZC237" s="130"/>
      <c r="IZD237" s="130"/>
      <c r="IZE237" s="130"/>
      <c r="IZF237" s="130"/>
      <c r="IZG237" s="130"/>
      <c r="IZH237" s="130"/>
      <c r="IZI237" s="130"/>
      <c r="IZJ237" s="130"/>
      <c r="IZK237" s="130"/>
      <c r="IZL237" s="130"/>
      <c r="IZM237" s="130"/>
      <c r="IZN237" s="130"/>
      <c r="IZO237" s="130"/>
      <c r="IZP237" s="130"/>
      <c r="IZQ237" s="130"/>
      <c r="IZR237" s="130"/>
      <c r="IZS237" s="130"/>
      <c r="IZT237" s="130"/>
      <c r="IZU237" s="130"/>
      <c r="IZV237" s="130"/>
      <c r="IZW237" s="130"/>
      <c r="IZX237" s="130"/>
      <c r="IZY237" s="130"/>
      <c r="IZZ237" s="130"/>
      <c r="JAA237" s="130"/>
      <c r="JAB237" s="130"/>
      <c r="JAC237" s="130"/>
      <c r="JAD237" s="130"/>
      <c r="JAE237" s="130"/>
      <c r="JAF237" s="130"/>
      <c r="JAG237" s="130"/>
      <c r="JAH237" s="130"/>
      <c r="JAI237" s="130"/>
      <c r="JAJ237" s="130"/>
      <c r="JAK237" s="130"/>
      <c r="JAL237" s="130"/>
      <c r="JAM237" s="130"/>
      <c r="JAN237" s="130"/>
      <c r="JAO237" s="130"/>
      <c r="JAP237" s="130"/>
      <c r="JAQ237" s="130"/>
      <c r="JAR237" s="130"/>
      <c r="JAS237" s="130"/>
      <c r="JAT237" s="130"/>
      <c r="JAU237" s="130"/>
      <c r="JAV237" s="130"/>
      <c r="JAW237" s="130"/>
      <c r="JAX237" s="130"/>
      <c r="JAY237" s="130"/>
      <c r="JAZ237" s="130"/>
      <c r="JBA237" s="130"/>
      <c r="JBB237" s="130"/>
      <c r="JBC237" s="130"/>
      <c r="JBD237" s="130"/>
      <c r="JBE237" s="130"/>
      <c r="JBF237" s="130"/>
      <c r="JBG237" s="130"/>
      <c r="JBH237" s="130"/>
      <c r="JBI237" s="130"/>
      <c r="JBJ237" s="130"/>
      <c r="JBK237" s="130"/>
      <c r="JBL237" s="130"/>
      <c r="JBM237" s="130"/>
      <c r="JBN237" s="130"/>
      <c r="JBO237" s="130"/>
      <c r="JBP237" s="130"/>
      <c r="JBQ237" s="130"/>
      <c r="JBR237" s="130"/>
      <c r="JBS237" s="130"/>
      <c r="JBT237" s="130"/>
      <c r="JBU237" s="130"/>
      <c r="JBV237" s="130"/>
      <c r="JBW237" s="130"/>
      <c r="JBX237" s="130"/>
      <c r="JBY237" s="130"/>
      <c r="JBZ237" s="130"/>
      <c r="JCA237" s="130"/>
      <c r="JCB237" s="130"/>
      <c r="JCC237" s="130"/>
      <c r="JCD237" s="130"/>
      <c r="JCE237" s="130"/>
      <c r="JCF237" s="130"/>
      <c r="JCG237" s="130"/>
      <c r="JCH237" s="130"/>
      <c r="JCI237" s="130"/>
      <c r="JCJ237" s="130"/>
      <c r="JCK237" s="130"/>
      <c r="JCL237" s="130"/>
      <c r="JCM237" s="130"/>
      <c r="JCN237" s="130"/>
      <c r="JCO237" s="130"/>
      <c r="JCP237" s="130"/>
      <c r="JCQ237" s="130"/>
      <c r="JCR237" s="130"/>
      <c r="JCS237" s="130"/>
      <c r="JCT237" s="130"/>
      <c r="JCU237" s="130"/>
      <c r="JCV237" s="130"/>
      <c r="JCW237" s="130"/>
      <c r="JCX237" s="130"/>
      <c r="JCY237" s="130"/>
      <c r="JCZ237" s="130"/>
      <c r="JDA237" s="130"/>
      <c r="JDB237" s="130"/>
      <c r="JDC237" s="130"/>
      <c r="JDD237" s="130"/>
      <c r="JDE237" s="130"/>
      <c r="JDF237" s="130"/>
      <c r="JDG237" s="130"/>
      <c r="JDH237" s="130"/>
      <c r="JDI237" s="130"/>
      <c r="JDJ237" s="130"/>
      <c r="JDK237" s="130"/>
      <c r="JDL237" s="130"/>
      <c r="JDM237" s="130"/>
      <c r="JDN237" s="130"/>
      <c r="JDO237" s="130"/>
      <c r="JDP237" s="130"/>
      <c r="JDQ237" s="130"/>
      <c r="JDR237" s="130"/>
      <c r="JDS237" s="130"/>
      <c r="JDT237" s="130"/>
      <c r="JDU237" s="130"/>
      <c r="JDV237" s="130"/>
      <c r="JDW237" s="130"/>
      <c r="JDX237" s="130"/>
      <c r="JDY237" s="130"/>
      <c r="JDZ237" s="130"/>
      <c r="JEA237" s="130"/>
      <c r="JEB237" s="130"/>
      <c r="JEC237" s="130"/>
      <c r="JED237" s="130"/>
      <c r="JEE237" s="130"/>
      <c r="JEF237" s="130"/>
      <c r="JEG237" s="130"/>
      <c r="JEH237" s="130"/>
      <c r="JEI237" s="130"/>
      <c r="JEJ237" s="130"/>
      <c r="JEK237" s="130"/>
      <c r="JEL237" s="130"/>
      <c r="JEM237" s="130"/>
      <c r="JEN237" s="130"/>
      <c r="JEO237" s="130"/>
      <c r="JEP237" s="130"/>
      <c r="JEQ237" s="130"/>
      <c r="JER237" s="130"/>
      <c r="JES237" s="130"/>
      <c r="JET237" s="130"/>
      <c r="JEU237" s="130"/>
      <c r="JEV237" s="130"/>
      <c r="JEW237" s="130"/>
      <c r="JEX237" s="130"/>
      <c r="JEY237" s="130"/>
      <c r="JEZ237" s="130"/>
      <c r="JFA237" s="130"/>
      <c r="JFB237" s="130"/>
      <c r="JFC237" s="130"/>
      <c r="JFD237" s="130"/>
      <c r="JFE237" s="130"/>
      <c r="JFF237" s="130"/>
      <c r="JFG237" s="130"/>
      <c r="JFH237" s="130"/>
      <c r="JFI237" s="130"/>
      <c r="JFJ237" s="130"/>
      <c r="JFK237" s="130"/>
      <c r="JFL237" s="130"/>
      <c r="JFM237" s="130"/>
      <c r="JFN237" s="130"/>
      <c r="JFO237" s="130"/>
      <c r="JFP237" s="130"/>
      <c r="JFQ237" s="130"/>
      <c r="JFR237" s="130"/>
      <c r="JFS237" s="130"/>
      <c r="JFT237" s="130"/>
      <c r="JFU237" s="130"/>
      <c r="JFV237" s="130"/>
      <c r="JFW237" s="130"/>
      <c r="JFX237" s="130"/>
      <c r="JFY237" s="130"/>
      <c r="JFZ237" s="130"/>
      <c r="JGA237" s="130"/>
      <c r="JGB237" s="130"/>
      <c r="JGC237" s="130"/>
      <c r="JGD237" s="130"/>
      <c r="JGE237" s="130"/>
      <c r="JGF237" s="130"/>
      <c r="JGG237" s="130"/>
      <c r="JGH237" s="130"/>
      <c r="JGI237" s="130"/>
      <c r="JGJ237" s="130"/>
      <c r="JGK237" s="130"/>
      <c r="JGL237" s="130"/>
      <c r="JGM237" s="130"/>
      <c r="JGN237" s="130"/>
      <c r="JGO237" s="130"/>
      <c r="JGP237" s="130"/>
      <c r="JGQ237" s="130"/>
      <c r="JGR237" s="130"/>
      <c r="JGS237" s="130"/>
      <c r="JGT237" s="130"/>
      <c r="JGU237" s="130"/>
      <c r="JGV237" s="130"/>
      <c r="JGW237" s="130"/>
      <c r="JGX237" s="130"/>
      <c r="JGY237" s="130"/>
      <c r="JGZ237" s="130"/>
      <c r="JHA237" s="130"/>
      <c r="JHB237" s="130"/>
      <c r="JHC237" s="130"/>
      <c r="JHD237" s="130"/>
      <c r="JHE237" s="130"/>
      <c r="JHF237" s="130"/>
      <c r="JHG237" s="130"/>
      <c r="JHH237" s="130"/>
      <c r="JHI237" s="130"/>
      <c r="JHJ237" s="130"/>
      <c r="JHK237" s="130"/>
      <c r="JHL237" s="130"/>
      <c r="JHM237" s="130"/>
      <c r="JHN237" s="130"/>
      <c r="JHO237" s="130"/>
      <c r="JHP237" s="130"/>
      <c r="JHQ237" s="130"/>
      <c r="JHR237" s="130"/>
      <c r="JHS237" s="130"/>
      <c r="JHT237" s="130"/>
      <c r="JHU237" s="130"/>
      <c r="JHV237" s="130"/>
      <c r="JHW237" s="130"/>
      <c r="JHX237" s="130"/>
      <c r="JHY237" s="130"/>
      <c r="JHZ237" s="130"/>
      <c r="JIA237" s="130"/>
      <c r="JIB237" s="130"/>
      <c r="JIC237" s="130"/>
      <c r="JID237" s="130"/>
      <c r="JIE237" s="130"/>
      <c r="JIF237" s="130"/>
      <c r="JIG237" s="130"/>
      <c r="JIH237" s="130"/>
      <c r="JII237" s="130"/>
      <c r="JIJ237" s="130"/>
      <c r="JIK237" s="130"/>
      <c r="JIL237" s="130"/>
      <c r="JIM237" s="130"/>
      <c r="JIN237" s="130"/>
      <c r="JIO237" s="130"/>
      <c r="JIP237" s="130"/>
      <c r="JIQ237" s="130"/>
      <c r="JIR237" s="130"/>
      <c r="JIS237" s="130"/>
      <c r="JIT237" s="130"/>
      <c r="JIU237" s="130"/>
      <c r="JIV237" s="130"/>
      <c r="JIW237" s="130"/>
      <c r="JIX237" s="130"/>
      <c r="JIY237" s="130"/>
      <c r="JIZ237" s="130"/>
      <c r="JJA237" s="130"/>
      <c r="JJB237" s="130"/>
      <c r="JJC237" s="130"/>
      <c r="JJD237" s="130"/>
      <c r="JJE237" s="130"/>
      <c r="JJF237" s="130"/>
      <c r="JJG237" s="130"/>
      <c r="JJH237" s="130"/>
      <c r="JJI237" s="130"/>
      <c r="JJJ237" s="130"/>
      <c r="JJK237" s="130"/>
      <c r="JJL237" s="130"/>
      <c r="JJM237" s="130"/>
      <c r="JJN237" s="130"/>
      <c r="JJO237" s="130"/>
      <c r="JJP237" s="130"/>
      <c r="JJQ237" s="130"/>
      <c r="JJR237" s="130"/>
      <c r="JJS237" s="130"/>
      <c r="JJT237" s="130"/>
      <c r="JJU237" s="130"/>
      <c r="JJV237" s="130"/>
      <c r="JJW237" s="130"/>
      <c r="JJX237" s="130"/>
      <c r="JJY237" s="130"/>
      <c r="JJZ237" s="130"/>
      <c r="JKA237" s="130"/>
      <c r="JKB237" s="130"/>
      <c r="JKC237" s="130"/>
      <c r="JKD237" s="130"/>
      <c r="JKE237" s="130"/>
      <c r="JKF237" s="130"/>
      <c r="JKG237" s="130"/>
      <c r="JKH237" s="130"/>
      <c r="JKI237" s="130"/>
      <c r="JKJ237" s="130"/>
      <c r="JKK237" s="130"/>
      <c r="JKL237" s="130"/>
      <c r="JKM237" s="130"/>
      <c r="JKN237" s="130"/>
      <c r="JKO237" s="130"/>
      <c r="JKP237" s="130"/>
      <c r="JKQ237" s="130"/>
      <c r="JKR237" s="130"/>
      <c r="JKS237" s="130"/>
      <c r="JKT237" s="130"/>
      <c r="JKU237" s="130"/>
      <c r="JKV237" s="130"/>
      <c r="JKW237" s="130"/>
      <c r="JKX237" s="130"/>
      <c r="JKY237" s="130"/>
      <c r="JKZ237" s="130"/>
      <c r="JLA237" s="130"/>
      <c r="JLB237" s="130"/>
      <c r="JLC237" s="130"/>
      <c r="JLD237" s="130"/>
      <c r="JLE237" s="130"/>
      <c r="JLF237" s="130"/>
      <c r="JLG237" s="130"/>
      <c r="JLH237" s="130"/>
      <c r="JLI237" s="130"/>
      <c r="JLJ237" s="130"/>
      <c r="JLK237" s="130"/>
      <c r="JLL237" s="130"/>
      <c r="JLM237" s="130"/>
      <c r="JLN237" s="130"/>
      <c r="JLO237" s="130"/>
      <c r="JLP237" s="130"/>
      <c r="JLQ237" s="130"/>
      <c r="JLR237" s="130"/>
      <c r="JLS237" s="130"/>
      <c r="JLT237" s="130"/>
      <c r="JLU237" s="130"/>
      <c r="JLV237" s="130"/>
      <c r="JLW237" s="130"/>
      <c r="JLX237" s="130"/>
      <c r="JLY237" s="130"/>
      <c r="JLZ237" s="130"/>
      <c r="JMA237" s="130"/>
      <c r="JMB237" s="130"/>
      <c r="JMC237" s="130"/>
      <c r="JMD237" s="130"/>
      <c r="JME237" s="130"/>
      <c r="JMF237" s="130"/>
      <c r="JMG237" s="130"/>
      <c r="JMH237" s="130"/>
      <c r="JMI237" s="130"/>
      <c r="JMJ237" s="130"/>
      <c r="JMK237" s="130"/>
      <c r="JML237" s="130"/>
      <c r="JMM237" s="130"/>
      <c r="JMN237" s="130"/>
      <c r="JMO237" s="130"/>
      <c r="JMP237" s="130"/>
      <c r="JMQ237" s="130"/>
      <c r="JMR237" s="130"/>
      <c r="JMS237" s="130"/>
      <c r="JMT237" s="130"/>
      <c r="JMU237" s="130"/>
      <c r="JMV237" s="130"/>
      <c r="JMW237" s="130"/>
      <c r="JMX237" s="130"/>
      <c r="JMY237" s="130"/>
      <c r="JMZ237" s="130"/>
      <c r="JNA237" s="130"/>
      <c r="JNB237" s="130"/>
      <c r="JNC237" s="130"/>
      <c r="JND237" s="130"/>
      <c r="JNE237" s="130"/>
      <c r="JNF237" s="130"/>
      <c r="JNG237" s="130"/>
      <c r="JNH237" s="130"/>
      <c r="JNI237" s="130"/>
      <c r="JNJ237" s="130"/>
      <c r="JNK237" s="130"/>
      <c r="JNL237" s="130"/>
      <c r="JNM237" s="130"/>
      <c r="JNN237" s="130"/>
      <c r="JNO237" s="130"/>
      <c r="JNP237" s="130"/>
      <c r="JNQ237" s="130"/>
      <c r="JNR237" s="130"/>
      <c r="JNS237" s="130"/>
      <c r="JNT237" s="130"/>
      <c r="JNU237" s="130"/>
      <c r="JNV237" s="130"/>
      <c r="JNW237" s="130"/>
      <c r="JNX237" s="130"/>
      <c r="JNY237" s="130"/>
      <c r="JNZ237" s="130"/>
      <c r="JOA237" s="130"/>
      <c r="JOB237" s="130"/>
      <c r="JOC237" s="130"/>
      <c r="JOD237" s="130"/>
      <c r="JOE237" s="130"/>
      <c r="JOF237" s="130"/>
      <c r="JOG237" s="130"/>
      <c r="JOH237" s="130"/>
      <c r="JOI237" s="130"/>
      <c r="JOJ237" s="130"/>
      <c r="JOK237" s="130"/>
      <c r="JOL237" s="130"/>
      <c r="JOM237" s="130"/>
      <c r="JON237" s="130"/>
      <c r="JOO237" s="130"/>
      <c r="JOP237" s="130"/>
      <c r="JOQ237" s="130"/>
      <c r="JOR237" s="130"/>
      <c r="JOS237" s="130"/>
      <c r="JOT237" s="130"/>
      <c r="JOU237" s="130"/>
      <c r="JOV237" s="130"/>
      <c r="JOW237" s="130"/>
      <c r="JOX237" s="130"/>
      <c r="JOY237" s="130"/>
      <c r="JOZ237" s="130"/>
      <c r="JPA237" s="130"/>
      <c r="JPB237" s="130"/>
      <c r="JPC237" s="130"/>
      <c r="JPD237" s="130"/>
      <c r="JPE237" s="130"/>
      <c r="JPF237" s="130"/>
      <c r="JPG237" s="130"/>
      <c r="JPH237" s="130"/>
      <c r="JPI237" s="130"/>
      <c r="JPJ237" s="130"/>
      <c r="JPK237" s="130"/>
      <c r="JPL237" s="130"/>
      <c r="JPM237" s="130"/>
      <c r="JPN237" s="130"/>
      <c r="JPO237" s="130"/>
      <c r="JPP237" s="130"/>
      <c r="JPQ237" s="130"/>
      <c r="JPR237" s="130"/>
      <c r="JPS237" s="130"/>
      <c r="JPT237" s="130"/>
      <c r="JPU237" s="130"/>
      <c r="JPV237" s="130"/>
      <c r="JPW237" s="130"/>
      <c r="JPX237" s="130"/>
      <c r="JPY237" s="130"/>
      <c r="JPZ237" s="130"/>
      <c r="JQA237" s="130"/>
      <c r="JQB237" s="130"/>
      <c r="JQC237" s="130"/>
      <c r="JQD237" s="130"/>
      <c r="JQE237" s="130"/>
      <c r="JQF237" s="130"/>
      <c r="JQG237" s="130"/>
      <c r="JQH237" s="130"/>
      <c r="JQI237" s="130"/>
      <c r="JQJ237" s="130"/>
      <c r="JQK237" s="130"/>
      <c r="JQL237" s="130"/>
      <c r="JQM237" s="130"/>
      <c r="JQN237" s="130"/>
      <c r="JQO237" s="130"/>
      <c r="JQP237" s="130"/>
      <c r="JQQ237" s="130"/>
      <c r="JQR237" s="130"/>
      <c r="JQS237" s="130"/>
      <c r="JQT237" s="130"/>
      <c r="JQU237" s="130"/>
      <c r="JQV237" s="130"/>
      <c r="JQW237" s="130"/>
      <c r="JQX237" s="130"/>
      <c r="JQY237" s="130"/>
      <c r="JQZ237" s="130"/>
      <c r="JRA237" s="130"/>
      <c r="JRB237" s="130"/>
      <c r="JRC237" s="130"/>
      <c r="JRD237" s="130"/>
      <c r="JRE237" s="130"/>
      <c r="JRF237" s="130"/>
      <c r="JRG237" s="130"/>
      <c r="JRH237" s="130"/>
      <c r="JRI237" s="130"/>
      <c r="JRJ237" s="130"/>
      <c r="JRK237" s="130"/>
      <c r="JRL237" s="130"/>
      <c r="JRM237" s="130"/>
      <c r="JRN237" s="130"/>
      <c r="JRO237" s="130"/>
      <c r="JRP237" s="130"/>
      <c r="JRQ237" s="130"/>
      <c r="JRR237" s="130"/>
      <c r="JRS237" s="130"/>
      <c r="JRT237" s="130"/>
      <c r="JRU237" s="130"/>
      <c r="JRV237" s="130"/>
      <c r="JRW237" s="130"/>
      <c r="JRX237" s="130"/>
      <c r="JRY237" s="130"/>
      <c r="JRZ237" s="130"/>
      <c r="JSA237" s="130"/>
      <c r="JSB237" s="130"/>
      <c r="JSC237" s="130"/>
      <c r="JSD237" s="130"/>
      <c r="JSE237" s="130"/>
      <c r="JSF237" s="130"/>
      <c r="JSG237" s="130"/>
      <c r="JSH237" s="130"/>
      <c r="JSI237" s="130"/>
      <c r="JSJ237" s="130"/>
      <c r="JSK237" s="130"/>
      <c r="JSL237" s="130"/>
      <c r="JSM237" s="130"/>
      <c r="JSN237" s="130"/>
      <c r="JSO237" s="130"/>
      <c r="JSP237" s="130"/>
      <c r="JSQ237" s="130"/>
      <c r="JSR237" s="130"/>
      <c r="JSS237" s="130"/>
      <c r="JST237" s="130"/>
      <c r="JSU237" s="130"/>
      <c r="JSV237" s="130"/>
      <c r="JSW237" s="130"/>
      <c r="JSX237" s="130"/>
      <c r="JSY237" s="130"/>
      <c r="JSZ237" s="130"/>
      <c r="JTA237" s="130"/>
      <c r="JTB237" s="130"/>
      <c r="JTC237" s="130"/>
      <c r="JTD237" s="130"/>
      <c r="JTE237" s="130"/>
      <c r="JTF237" s="130"/>
      <c r="JTG237" s="130"/>
      <c r="JTH237" s="130"/>
      <c r="JTI237" s="130"/>
      <c r="JTJ237" s="130"/>
      <c r="JTK237" s="130"/>
      <c r="JTL237" s="130"/>
      <c r="JTM237" s="130"/>
      <c r="JTN237" s="130"/>
      <c r="JTO237" s="130"/>
      <c r="JTP237" s="130"/>
      <c r="JTQ237" s="130"/>
      <c r="JTR237" s="130"/>
      <c r="JTS237" s="130"/>
      <c r="JTT237" s="130"/>
      <c r="JTU237" s="130"/>
      <c r="JTV237" s="130"/>
      <c r="JTW237" s="130"/>
      <c r="JTX237" s="130"/>
      <c r="JTY237" s="130"/>
      <c r="JTZ237" s="130"/>
      <c r="JUA237" s="130"/>
      <c r="JUB237" s="130"/>
      <c r="JUC237" s="130"/>
      <c r="JUD237" s="130"/>
      <c r="JUE237" s="130"/>
      <c r="JUF237" s="130"/>
      <c r="JUG237" s="130"/>
      <c r="JUH237" s="130"/>
      <c r="JUI237" s="130"/>
      <c r="JUJ237" s="130"/>
      <c r="JUK237" s="130"/>
      <c r="JUL237" s="130"/>
      <c r="JUM237" s="130"/>
      <c r="JUN237" s="130"/>
      <c r="JUO237" s="130"/>
      <c r="JUP237" s="130"/>
      <c r="JUQ237" s="130"/>
      <c r="JUR237" s="130"/>
      <c r="JUS237" s="130"/>
      <c r="JUT237" s="130"/>
      <c r="JUU237" s="130"/>
      <c r="JUV237" s="130"/>
      <c r="JUW237" s="130"/>
      <c r="JUX237" s="130"/>
      <c r="JUY237" s="130"/>
      <c r="JUZ237" s="130"/>
      <c r="JVA237" s="130"/>
      <c r="JVB237" s="130"/>
      <c r="JVC237" s="130"/>
      <c r="JVD237" s="130"/>
      <c r="JVE237" s="130"/>
      <c r="JVF237" s="130"/>
      <c r="JVG237" s="130"/>
      <c r="JVH237" s="130"/>
      <c r="JVI237" s="130"/>
      <c r="JVJ237" s="130"/>
      <c r="JVK237" s="130"/>
      <c r="JVL237" s="130"/>
      <c r="JVM237" s="130"/>
      <c r="JVN237" s="130"/>
      <c r="JVO237" s="130"/>
      <c r="JVP237" s="130"/>
      <c r="JVQ237" s="130"/>
      <c r="JVR237" s="130"/>
      <c r="JVS237" s="130"/>
      <c r="JVT237" s="130"/>
      <c r="JVU237" s="130"/>
      <c r="JVV237" s="130"/>
      <c r="JVW237" s="130"/>
      <c r="JVX237" s="130"/>
      <c r="JVY237" s="130"/>
      <c r="JVZ237" s="130"/>
      <c r="JWA237" s="130"/>
      <c r="JWB237" s="130"/>
      <c r="JWC237" s="130"/>
      <c r="JWD237" s="130"/>
      <c r="JWE237" s="130"/>
      <c r="JWF237" s="130"/>
      <c r="JWG237" s="130"/>
      <c r="JWH237" s="130"/>
      <c r="JWI237" s="130"/>
      <c r="JWJ237" s="130"/>
      <c r="JWK237" s="130"/>
      <c r="JWL237" s="130"/>
      <c r="JWM237" s="130"/>
      <c r="JWN237" s="130"/>
      <c r="JWO237" s="130"/>
      <c r="JWP237" s="130"/>
      <c r="JWQ237" s="130"/>
      <c r="JWR237" s="130"/>
      <c r="JWS237" s="130"/>
      <c r="JWT237" s="130"/>
      <c r="JWU237" s="130"/>
      <c r="JWV237" s="130"/>
      <c r="JWW237" s="130"/>
      <c r="JWX237" s="130"/>
      <c r="JWY237" s="130"/>
      <c r="JWZ237" s="130"/>
      <c r="JXA237" s="130"/>
      <c r="JXB237" s="130"/>
      <c r="JXC237" s="130"/>
      <c r="JXD237" s="130"/>
      <c r="JXE237" s="130"/>
      <c r="JXF237" s="130"/>
      <c r="JXG237" s="130"/>
      <c r="JXH237" s="130"/>
      <c r="JXI237" s="130"/>
      <c r="JXJ237" s="130"/>
      <c r="JXK237" s="130"/>
      <c r="JXL237" s="130"/>
      <c r="JXM237" s="130"/>
      <c r="JXN237" s="130"/>
      <c r="JXO237" s="130"/>
      <c r="JXP237" s="130"/>
      <c r="JXQ237" s="130"/>
      <c r="JXR237" s="130"/>
      <c r="JXS237" s="130"/>
      <c r="JXT237" s="130"/>
      <c r="JXU237" s="130"/>
      <c r="JXV237" s="130"/>
      <c r="JXW237" s="130"/>
      <c r="JXX237" s="130"/>
      <c r="JXY237" s="130"/>
      <c r="JXZ237" s="130"/>
      <c r="JYA237" s="130"/>
      <c r="JYB237" s="130"/>
      <c r="JYC237" s="130"/>
      <c r="JYD237" s="130"/>
      <c r="JYE237" s="130"/>
      <c r="JYF237" s="130"/>
      <c r="JYG237" s="130"/>
      <c r="JYH237" s="130"/>
      <c r="JYI237" s="130"/>
      <c r="JYJ237" s="130"/>
      <c r="JYK237" s="130"/>
      <c r="JYL237" s="130"/>
      <c r="JYM237" s="130"/>
      <c r="JYN237" s="130"/>
      <c r="JYO237" s="130"/>
      <c r="JYP237" s="130"/>
      <c r="JYQ237" s="130"/>
      <c r="JYR237" s="130"/>
      <c r="JYS237" s="130"/>
      <c r="JYT237" s="130"/>
      <c r="JYU237" s="130"/>
      <c r="JYV237" s="130"/>
      <c r="JYW237" s="130"/>
      <c r="JYX237" s="130"/>
      <c r="JYY237" s="130"/>
      <c r="JYZ237" s="130"/>
      <c r="JZA237" s="130"/>
      <c r="JZB237" s="130"/>
      <c r="JZC237" s="130"/>
      <c r="JZD237" s="130"/>
      <c r="JZE237" s="130"/>
      <c r="JZF237" s="130"/>
      <c r="JZG237" s="130"/>
      <c r="JZH237" s="130"/>
      <c r="JZI237" s="130"/>
      <c r="JZJ237" s="130"/>
      <c r="JZK237" s="130"/>
      <c r="JZL237" s="130"/>
      <c r="JZM237" s="130"/>
      <c r="JZN237" s="130"/>
      <c r="JZO237" s="130"/>
      <c r="JZP237" s="130"/>
      <c r="JZQ237" s="130"/>
      <c r="JZR237" s="130"/>
      <c r="JZS237" s="130"/>
      <c r="JZT237" s="130"/>
      <c r="JZU237" s="130"/>
      <c r="JZV237" s="130"/>
      <c r="JZW237" s="130"/>
      <c r="JZX237" s="130"/>
      <c r="JZY237" s="130"/>
      <c r="JZZ237" s="130"/>
      <c r="KAA237" s="130"/>
      <c r="KAB237" s="130"/>
      <c r="KAC237" s="130"/>
      <c r="KAD237" s="130"/>
      <c r="KAE237" s="130"/>
      <c r="KAF237" s="130"/>
      <c r="KAG237" s="130"/>
      <c r="KAH237" s="130"/>
      <c r="KAI237" s="130"/>
      <c r="KAJ237" s="130"/>
      <c r="KAK237" s="130"/>
      <c r="KAL237" s="130"/>
      <c r="KAM237" s="130"/>
      <c r="KAN237" s="130"/>
      <c r="KAO237" s="130"/>
      <c r="KAP237" s="130"/>
      <c r="KAQ237" s="130"/>
      <c r="KAR237" s="130"/>
      <c r="KAS237" s="130"/>
      <c r="KAT237" s="130"/>
      <c r="KAU237" s="130"/>
      <c r="KAV237" s="130"/>
      <c r="KAW237" s="130"/>
      <c r="KAX237" s="130"/>
      <c r="KAY237" s="130"/>
      <c r="KAZ237" s="130"/>
      <c r="KBA237" s="130"/>
      <c r="KBB237" s="130"/>
      <c r="KBC237" s="130"/>
      <c r="KBD237" s="130"/>
      <c r="KBE237" s="130"/>
      <c r="KBF237" s="130"/>
      <c r="KBG237" s="130"/>
      <c r="KBH237" s="130"/>
      <c r="KBI237" s="130"/>
      <c r="KBJ237" s="130"/>
      <c r="KBK237" s="130"/>
      <c r="KBL237" s="130"/>
      <c r="KBM237" s="130"/>
      <c r="KBN237" s="130"/>
      <c r="KBO237" s="130"/>
      <c r="KBP237" s="130"/>
      <c r="KBQ237" s="130"/>
      <c r="KBR237" s="130"/>
      <c r="KBS237" s="130"/>
      <c r="KBT237" s="130"/>
      <c r="KBU237" s="130"/>
      <c r="KBV237" s="130"/>
      <c r="KBW237" s="130"/>
      <c r="KBX237" s="130"/>
      <c r="KBY237" s="130"/>
      <c r="KBZ237" s="130"/>
      <c r="KCA237" s="130"/>
      <c r="KCB237" s="130"/>
      <c r="KCC237" s="130"/>
      <c r="KCD237" s="130"/>
      <c r="KCE237" s="130"/>
      <c r="KCF237" s="130"/>
      <c r="KCG237" s="130"/>
      <c r="KCH237" s="130"/>
      <c r="KCI237" s="130"/>
      <c r="KCJ237" s="130"/>
      <c r="KCK237" s="130"/>
      <c r="KCL237" s="130"/>
      <c r="KCM237" s="130"/>
      <c r="KCN237" s="130"/>
      <c r="KCO237" s="130"/>
      <c r="KCP237" s="130"/>
      <c r="KCQ237" s="130"/>
      <c r="KCR237" s="130"/>
      <c r="KCS237" s="130"/>
      <c r="KCT237" s="130"/>
      <c r="KCU237" s="130"/>
      <c r="KCV237" s="130"/>
      <c r="KCW237" s="130"/>
      <c r="KCX237" s="130"/>
      <c r="KCY237" s="130"/>
      <c r="KCZ237" s="130"/>
      <c r="KDA237" s="130"/>
      <c r="KDB237" s="130"/>
      <c r="KDC237" s="130"/>
      <c r="KDD237" s="130"/>
      <c r="KDE237" s="130"/>
      <c r="KDF237" s="130"/>
      <c r="KDG237" s="130"/>
      <c r="KDH237" s="130"/>
      <c r="KDI237" s="130"/>
      <c r="KDJ237" s="130"/>
      <c r="KDK237" s="130"/>
      <c r="KDL237" s="130"/>
      <c r="KDM237" s="130"/>
      <c r="KDN237" s="130"/>
      <c r="KDO237" s="130"/>
      <c r="KDP237" s="130"/>
      <c r="KDQ237" s="130"/>
      <c r="KDR237" s="130"/>
      <c r="KDS237" s="130"/>
      <c r="KDT237" s="130"/>
      <c r="KDU237" s="130"/>
      <c r="KDV237" s="130"/>
      <c r="KDW237" s="130"/>
      <c r="KDX237" s="130"/>
      <c r="KDY237" s="130"/>
      <c r="KDZ237" s="130"/>
      <c r="KEA237" s="130"/>
      <c r="KEB237" s="130"/>
      <c r="KEC237" s="130"/>
      <c r="KED237" s="130"/>
      <c r="KEE237" s="130"/>
      <c r="KEF237" s="130"/>
      <c r="KEG237" s="130"/>
      <c r="KEH237" s="130"/>
      <c r="KEI237" s="130"/>
      <c r="KEJ237" s="130"/>
      <c r="KEK237" s="130"/>
      <c r="KEL237" s="130"/>
      <c r="KEM237" s="130"/>
      <c r="KEN237" s="130"/>
      <c r="KEO237" s="130"/>
      <c r="KEP237" s="130"/>
      <c r="KEQ237" s="130"/>
      <c r="KER237" s="130"/>
      <c r="KES237" s="130"/>
      <c r="KET237" s="130"/>
      <c r="KEU237" s="130"/>
      <c r="KEV237" s="130"/>
      <c r="KEW237" s="130"/>
      <c r="KEX237" s="130"/>
      <c r="KEY237" s="130"/>
      <c r="KEZ237" s="130"/>
      <c r="KFA237" s="130"/>
      <c r="KFB237" s="130"/>
      <c r="KFC237" s="130"/>
      <c r="KFD237" s="130"/>
      <c r="KFE237" s="130"/>
      <c r="KFF237" s="130"/>
      <c r="KFG237" s="130"/>
      <c r="KFH237" s="130"/>
      <c r="KFI237" s="130"/>
      <c r="KFJ237" s="130"/>
      <c r="KFK237" s="130"/>
      <c r="KFL237" s="130"/>
      <c r="KFM237" s="130"/>
      <c r="KFN237" s="130"/>
      <c r="KFO237" s="130"/>
      <c r="KFP237" s="130"/>
      <c r="KFQ237" s="130"/>
      <c r="KFR237" s="130"/>
      <c r="KFS237" s="130"/>
      <c r="KFT237" s="130"/>
      <c r="KFU237" s="130"/>
      <c r="KFV237" s="130"/>
      <c r="KFW237" s="130"/>
      <c r="KFX237" s="130"/>
      <c r="KFY237" s="130"/>
      <c r="KFZ237" s="130"/>
      <c r="KGA237" s="130"/>
      <c r="KGB237" s="130"/>
      <c r="KGC237" s="130"/>
      <c r="KGD237" s="130"/>
      <c r="KGE237" s="130"/>
      <c r="KGF237" s="130"/>
      <c r="KGG237" s="130"/>
      <c r="KGH237" s="130"/>
      <c r="KGI237" s="130"/>
      <c r="KGJ237" s="130"/>
      <c r="KGK237" s="130"/>
      <c r="KGL237" s="130"/>
      <c r="KGM237" s="130"/>
      <c r="KGN237" s="130"/>
      <c r="KGO237" s="130"/>
      <c r="KGP237" s="130"/>
      <c r="KGQ237" s="130"/>
      <c r="KGR237" s="130"/>
      <c r="KGS237" s="130"/>
      <c r="KGT237" s="130"/>
      <c r="KGU237" s="130"/>
      <c r="KGV237" s="130"/>
      <c r="KGW237" s="130"/>
      <c r="KGX237" s="130"/>
      <c r="KGY237" s="130"/>
      <c r="KGZ237" s="130"/>
      <c r="KHA237" s="130"/>
      <c r="KHB237" s="130"/>
      <c r="KHC237" s="130"/>
      <c r="KHD237" s="130"/>
      <c r="KHE237" s="130"/>
      <c r="KHF237" s="130"/>
      <c r="KHG237" s="130"/>
      <c r="KHH237" s="130"/>
      <c r="KHI237" s="130"/>
      <c r="KHJ237" s="130"/>
      <c r="KHK237" s="130"/>
      <c r="KHL237" s="130"/>
      <c r="KHM237" s="130"/>
      <c r="KHN237" s="130"/>
      <c r="KHO237" s="130"/>
      <c r="KHP237" s="130"/>
      <c r="KHQ237" s="130"/>
      <c r="KHR237" s="130"/>
      <c r="KHS237" s="130"/>
      <c r="KHT237" s="130"/>
      <c r="KHU237" s="130"/>
      <c r="KHV237" s="130"/>
      <c r="KHW237" s="130"/>
      <c r="KHX237" s="130"/>
      <c r="KHY237" s="130"/>
      <c r="KHZ237" s="130"/>
      <c r="KIA237" s="130"/>
      <c r="KIB237" s="130"/>
      <c r="KIC237" s="130"/>
      <c r="KID237" s="130"/>
      <c r="KIE237" s="130"/>
      <c r="KIF237" s="130"/>
      <c r="KIG237" s="130"/>
      <c r="KIH237" s="130"/>
      <c r="KII237" s="130"/>
      <c r="KIJ237" s="130"/>
      <c r="KIK237" s="130"/>
      <c r="KIL237" s="130"/>
      <c r="KIM237" s="130"/>
      <c r="KIN237" s="130"/>
      <c r="KIO237" s="130"/>
      <c r="KIP237" s="130"/>
      <c r="KIQ237" s="130"/>
      <c r="KIR237" s="130"/>
      <c r="KIS237" s="130"/>
      <c r="KIT237" s="130"/>
      <c r="KIU237" s="130"/>
      <c r="KIV237" s="130"/>
      <c r="KIW237" s="130"/>
      <c r="KIX237" s="130"/>
      <c r="KIY237" s="130"/>
      <c r="KIZ237" s="130"/>
      <c r="KJA237" s="130"/>
      <c r="KJB237" s="130"/>
      <c r="KJC237" s="130"/>
      <c r="KJD237" s="130"/>
      <c r="KJE237" s="130"/>
      <c r="KJF237" s="130"/>
      <c r="KJG237" s="130"/>
      <c r="KJH237" s="130"/>
      <c r="KJI237" s="130"/>
      <c r="KJJ237" s="130"/>
      <c r="KJK237" s="130"/>
      <c r="KJL237" s="130"/>
      <c r="KJM237" s="130"/>
      <c r="KJN237" s="130"/>
      <c r="KJO237" s="130"/>
      <c r="KJP237" s="130"/>
      <c r="KJQ237" s="130"/>
      <c r="KJR237" s="130"/>
      <c r="KJS237" s="130"/>
      <c r="KJT237" s="130"/>
      <c r="KJU237" s="130"/>
      <c r="KJV237" s="130"/>
      <c r="KJW237" s="130"/>
      <c r="KJX237" s="130"/>
      <c r="KJY237" s="130"/>
      <c r="KJZ237" s="130"/>
      <c r="KKA237" s="130"/>
      <c r="KKB237" s="130"/>
      <c r="KKC237" s="130"/>
      <c r="KKD237" s="130"/>
      <c r="KKE237" s="130"/>
      <c r="KKF237" s="130"/>
      <c r="KKG237" s="130"/>
      <c r="KKH237" s="130"/>
      <c r="KKI237" s="130"/>
      <c r="KKJ237" s="130"/>
      <c r="KKK237" s="130"/>
      <c r="KKL237" s="130"/>
      <c r="KKM237" s="130"/>
      <c r="KKN237" s="130"/>
      <c r="KKO237" s="130"/>
      <c r="KKP237" s="130"/>
      <c r="KKQ237" s="130"/>
      <c r="KKR237" s="130"/>
      <c r="KKS237" s="130"/>
      <c r="KKT237" s="130"/>
      <c r="KKU237" s="130"/>
      <c r="KKV237" s="130"/>
      <c r="KKW237" s="130"/>
      <c r="KKX237" s="130"/>
      <c r="KKY237" s="130"/>
      <c r="KKZ237" s="130"/>
      <c r="KLA237" s="130"/>
      <c r="KLB237" s="130"/>
      <c r="KLC237" s="130"/>
      <c r="KLD237" s="130"/>
      <c r="KLE237" s="130"/>
      <c r="KLF237" s="130"/>
      <c r="KLG237" s="130"/>
      <c r="KLH237" s="130"/>
      <c r="KLI237" s="130"/>
      <c r="KLJ237" s="130"/>
      <c r="KLK237" s="130"/>
      <c r="KLL237" s="130"/>
      <c r="KLM237" s="130"/>
      <c r="KLN237" s="130"/>
      <c r="KLO237" s="130"/>
      <c r="KLP237" s="130"/>
      <c r="KLQ237" s="130"/>
      <c r="KLR237" s="130"/>
      <c r="KLS237" s="130"/>
      <c r="KLT237" s="130"/>
      <c r="KLU237" s="130"/>
      <c r="KLV237" s="130"/>
      <c r="KLW237" s="130"/>
      <c r="KLX237" s="130"/>
      <c r="KLY237" s="130"/>
      <c r="KLZ237" s="130"/>
      <c r="KMA237" s="130"/>
      <c r="KMB237" s="130"/>
      <c r="KMC237" s="130"/>
      <c r="KMD237" s="130"/>
      <c r="KME237" s="130"/>
      <c r="KMF237" s="130"/>
      <c r="KMG237" s="130"/>
      <c r="KMH237" s="130"/>
      <c r="KMI237" s="130"/>
      <c r="KMJ237" s="130"/>
      <c r="KMK237" s="130"/>
      <c r="KML237" s="130"/>
      <c r="KMM237" s="130"/>
      <c r="KMN237" s="130"/>
      <c r="KMO237" s="130"/>
      <c r="KMP237" s="130"/>
      <c r="KMQ237" s="130"/>
      <c r="KMR237" s="130"/>
      <c r="KMS237" s="130"/>
      <c r="KMT237" s="130"/>
      <c r="KMU237" s="130"/>
      <c r="KMV237" s="130"/>
      <c r="KMW237" s="130"/>
      <c r="KMX237" s="130"/>
      <c r="KMY237" s="130"/>
      <c r="KMZ237" s="130"/>
      <c r="KNA237" s="130"/>
      <c r="KNB237" s="130"/>
      <c r="KNC237" s="130"/>
      <c r="KND237" s="130"/>
      <c r="KNE237" s="130"/>
      <c r="KNF237" s="130"/>
      <c r="KNG237" s="130"/>
      <c r="KNH237" s="130"/>
      <c r="KNI237" s="130"/>
      <c r="KNJ237" s="130"/>
      <c r="KNK237" s="130"/>
      <c r="KNL237" s="130"/>
      <c r="KNM237" s="130"/>
      <c r="KNN237" s="130"/>
      <c r="KNO237" s="130"/>
      <c r="KNP237" s="130"/>
      <c r="KNQ237" s="130"/>
      <c r="KNR237" s="130"/>
      <c r="KNS237" s="130"/>
      <c r="KNT237" s="130"/>
      <c r="KNU237" s="130"/>
      <c r="KNV237" s="130"/>
      <c r="KNW237" s="130"/>
      <c r="KNX237" s="130"/>
      <c r="KNY237" s="130"/>
      <c r="KNZ237" s="130"/>
      <c r="KOA237" s="130"/>
      <c r="KOB237" s="130"/>
      <c r="KOC237" s="130"/>
      <c r="KOD237" s="130"/>
      <c r="KOE237" s="130"/>
      <c r="KOF237" s="130"/>
      <c r="KOG237" s="130"/>
      <c r="KOH237" s="130"/>
      <c r="KOI237" s="130"/>
      <c r="KOJ237" s="130"/>
      <c r="KOK237" s="130"/>
      <c r="KOL237" s="130"/>
      <c r="KOM237" s="130"/>
      <c r="KON237" s="130"/>
      <c r="KOO237" s="130"/>
      <c r="KOP237" s="130"/>
      <c r="KOQ237" s="130"/>
      <c r="KOR237" s="130"/>
      <c r="KOS237" s="130"/>
      <c r="KOT237" s="130"/>
      <c r="KOU237" s="130"/>
      <c r="KOV237" s="130"/>
      <c r="KOW237" s="130"/>
      <c r="KOX237" s="130"/>
      <c r="KOY237" s="130"/>
      <c r="KOZ237" s="130"/>
      <c r="KPA237" s="130"/>
      <c r="KPB237" s="130"/>
      <c r="KPC237" s="130"/>
      <c r="KPD237" s="130"/>
      <c r="KPE237" s="130"/>
      <c r="KPF237" s="130"/>
      <c r="KPG237" s="130"/>
      <c r="KPH237" s="130"/>
      <c r="KPI237" s="130"/>
      <c r="KPJ237" s="130"/>
      <c r="KPK237" s="130"/>
      <c r="KPL237" s="130"/>
      <c r="KPM237" s="130"/>
      <c r="KPN237" s="130"/>
      <c r="KPO237" s="130"/>
      <c r="KPP237" s="130"/>
      <c r="KPQ237" s="130"/>
      <c r="KPR237" s="130"/>
      <c r="KPS237" s="130"/>
      <c r="KPT237" s="130"/>
      <c r="KPU237" s="130"/>
      <c r="KPV237" s="130"/>
      <c r="KPW237" s="130"/>
      <c r="KPX237" s="130"/>
      <c r="KPY237" s="130"/>
      <c r="KPZ237" s="130"/>
      <c r="KQA237" s="130"/>
      <c r="KQB237" s="130"/>
      <c r="KQC237" s="130"/>
      <c r="KQD237" s="130"/>
      <c r="KQE237" s="130"/>
      <c r="KQF237" s="130"/>
      <c r="KQG237" s="130"/>
      <c r="KQH237" s="130"/>
      <c r="KQI237" s="130"/>
      <c r="KQJ237" s="130"/>
      <c r="KQK237" s="130"/>
      <c r="KQL237" s="130"/>
      <c r="KQM237" s="130"/>
      <c r="KQN237" s="130"/>
      <c r="KQO237" s="130"/>
      <c r="KQP237" s="130"/>
      <c r="KQQ237" s="130"/>
      <c r="KQR237" s="130"/>
      <c r="KQS237" s="130"/>
      <c r="KQT237" s="130"/>
      <c r="KQU237" s="130"/>
      <c r="KQV237" s="130"/>
      <c r="KQW237" s="130"/>
      <c r="KQX237" s="130"/>
      <c r="KQY237" s="130"/>
      <c r="KQZ237" s="130"/>
      <c r="KRA237" s="130"/>
      <c r="KRB237" s="130"/>
      <c r="KRC237" s="130"/>
      <c r="KRD237" s="130"/>
      <c r="KRE237" s="130"/>
      <c r="KRF237" s="130"/>
      <c r="KRG237" s="130"/>
      <c r="KRH237" s="130"/>
      <c r="KRI237" s="130"/>
      <c r="KRJ237" s="130"/>
      <c r="KRK237" s="130"/>
      <c r="KRL237" s="130"/>
      <c r="KRM237" s="130"/>
      <c r="KRN237" s="130"/>
      <c r="KRO237" s="130"/>
      <c r="KRP237" s="130"/>
      <c r="KRQ237" s="130"/>
      <c r="KRR237" s="130"/>
      <c r="KRS237" s="130"/>
      <c r="KRT237" s="130"/>
      <c r="KRU237" s="130"/>
      <c r="KRV237" s="130"/>
      <c r="KRW237" s="130"/>
      <c r="KRX237" s="130"/>
      <c r="KRY237" s="130"/>
      <c r="KRZ237" s="130"/>
      <c r="KSA237" s="130"/>
      <c r="KSB237" s="130"/>
      <c r="KSC237" s="130"/>
      <c r="KSD237" s="130"/>
      <c r="KSE237" s="130"/>
      <c r="KSF237" s="130"/>
      <c r="KSG237" s="130"/>
      <c r="KSH237" s="130"/>
      <c r="KSI237" s="130"/>
      <c r="KSJ237" s="130"/>
      <c r="KSK237" s="130"/>
      <c r="KSL237" s="130"/>
      <c r="KSM237" s="130"/>
      <c r="KSN237" s="130"/>
      <c r="KSO237" s="130"/>
      <c r="KSP237" s="130"/>
      <c r="KSQ237" s="130"/>
      <c r="KSR237" s="130"/>
      <c r="KSS237" s="130"/>
      <c r="KST237" s="130"/>
      <c r="KSU237" s="130"/>
      <c r="KSV237" s="130"/>
      <c r="KSW237" s="130"/>
      <c r="KSX237" s="130"/>
      <c r="KSY237" s="130"/>
      <c r="KSZ237" s="130"/>
      <c r="KTA237" s="130"/>
      <c r="KTB237" s="130"/>
      <c r="KTC237" s="130"/>
      <c r="KTD237" s="130"/>
      <c r="KTE237" s="130"/>
      <c r="KTF237" s="130"/>
      <c r="KTG237" s="130"/>
      <c r="KTH237" s="130"/>
      <c r="KTI237" s="130"/>
      <c r="KTJ237" s="130"/>
      <c r="KTK237" s="130"/>
      <c r="KTL237" s="130"/>
      <c r="KTM237" s="130"/>
      <c r="KTN237" s="130"/>
      <c r="KTO237" s="130"/>
      <c r="KTP237" s="130"/>
      <c r="KTQ237" s="130"/>
      <c r="KTR237" s="130"/>
      <c r="KTS237" s="130"/>
      <c r="KTT237" s="130"/>
      <c r="KTU237" s="130"/>
      <c r="KTV237" s="130"/>
      <c r="KTW237" s="130"/>
      <c r="KTX237" s="130"/>
      <c r="KTY237" s="130"/>
      <c r="KTZ237" s="130"/>
      <c r="KUA237" s="130"/>
      <c r="KUB237" s="130"/>
      <c r="KUC237" s="130"/>
      <c r="KUD237" s="130"/>
      <c r="KUE237" s="130"/>
      <c r="KUF237" s="130"/>
      <c r="KUG237" s="130"/>
      <c r="KUH237" s="130"/>
      <c r="KUI237" s="130"/>
      <c r="KUJ237" s="130"/>
      <c r="KUK237" s="130"/>
      <c r="KUL237" s="130"/>
      <c r="KUM237" s="130"/>
      <c r="KUN237" s="130"/>
      <c r="KUO237" s="130"/>
      <c r="KUP237" s="130"/>
      <c r="KUQ237" s="130"/>
      <c r="KUR237" s="130"/>
      <c r="KUS237" s="130"/>
      <c r="KUT237" s="130"/>
      <c r="KUU237" s="130"/>
      <c r="KUV237" s="130"/>
      <c r="KUW237" s="130"/>
      <c r="KUX237" s="130"/>
      <c r="KUY237" s="130"/>
      <c r="KUZ237" s="130"/>
      <c r="KVA237" s="130"/>
      <c r="KVB237" s="130"/>
      <c r="KVC237" s="130"/>
      <c r="KVD237" s="130"/>
      <c r="KVE237" s="130"/>
      <c r="KVF237" s="130"/>
      <c r="KVG237" s="130"/>
      <c r="KVH237" s="130"/>
      <c r="KVI237" s="130"/>
      <c r="KVJ237" s="130"/>
      <c r="KVK237" s="130"/>
      <c r="KVL237" s="130"/>
      <c r="KVM237" s="130"/>
      <c r="KVN237" s="130"/>
      <c r="KVO237" s="130"/>
      <c r="KVP237" s="130"/>
      <c r="KVQ237" s="130"/>
      <c r="KVR237" s="130"/>
      <c r="KVS237" s="130"/>
      <c r="KVT237" s="130"/>
      <c r="KVU237" s="130"/>
      <c r="KVV237" s="130"/>
      <c r="KVW237" s="130"/>
      <c r="KVX237" s="130"/>
      <c r="KVY237" s="130"/>
      <c r="KVZ237" s="130"/>
      <c r="KWA237" s="130"/>
      <c r="KWB237" s="130"/>
      <c r="KWC237" s="130"/>
      <c r="KWD237" s="130"/>
      <c r="KWE237" s="130"/>
      <c r="KWF237" s="130"/>
      <c r="KWG237" s="130"/>
      <c r="KWH237" s="130"/>
      <c r="KWI237" s="130"/>
      <c r="KWJ237" s="130"/>
      <c r="KWK237" s="130"/>
      <c r="KWL237" s="130"/>
      <c r="KWM237" s="130"/>
      <c r="KWN237" s="130"/>
      <c r="KWO237" s="130"/>
      <c r="KWP237" s="130"/>
      <c r="KWQ237" s="130"/>
      <c r="KWR237" s="130"/>
      <c r="KWS237" s="130"/>
      <c r="KWT237" s="130"/>
      <c r="KWU237" s="130"/>
      <c r="KWV237" s="130"/>
      <c r="KWW237" s="130"/>
      <c r="KWX237" s="130"/>
      <c r="KWY237" s="130"/>
      <c r="KWZ237" s="130"/>
      <c r="KXA237" s="130"/>
      <c r="KXB237" s="130"/>
      <c r="KXC237" s="130"/>
      <c r="KXD237" s="130"/>
      <c r="KXE237" s="130"/>
      <c r="KXF237" s="130"/>
      <c r="KXG237" s="130"/>
      <c r="KXH237" s="130"/>
      <c r="KXI237" s="130"/>
      <c r="KXJ237" s="130"/>
      <c r="KXK237" s="130"/>
      <c r="KXL237" s="130"/>
      <c r="KXM237" s="130"/>
      <c r="KXN237" s="130"/>
      <c r="KXO237" s="130"/>
      <c r="KXP237" s="130"/>
      <c r="KXQ237" s="130"/>
      <c r="KXR237" s="130"/>
      <c r="KXS237" s="130"/>
      <c r="KXT237" s="130"/>
      <c r="KXU237" s="130"/>
      <c r="KXV237" s="130"/>
      <c r="KXW237" s="130"/>
      <c r="KXX237" s="130"/>
      <c r="KXY237" s="130"/>
      <c r="KXZ237" s="130"/>
      <c r="KYA237" s="130"/>
      <c r="KYB237" s="130"/>
      <c r="KYC237" s="130"/>
      <c r="KYD237" s="130"/>
      <c r="KYE237" s="130"/>
      <c r="KYF237" s="130"/>
      <c r="KYG237" s="130"/>
      <c r="KYH237" s="130"/>
      <c r="KYI237" s="130"/>
      <c r="KYJ237" s="130"/>
      <c r="KYK237" s="130"/>
      <c r="KYL237" s="130"/>
      <c r="KYM237" s="130"/>
      <c r="KYN237" s="130"/>
      <c r="KYO237" s="130"/>
      <c r="KYP237" s="130"/>
      <c r="KYQ237" s="130"/>
      <c r="KYR237" s="130"/>
      <c r="KYS237" s="130"/>
      <c r="KYT237" s="130"/>
      <c r="KYU237" s="130"/>
      <c r="KYV237" s="130"/>
      <c r="KYW237" s="130"/>
      <c r="KYX237" s="130"/>
      <c r="KYY237" s="130"/>
      <c r="KYZ237" s="130"/>
      <c r="KZA237" s="130"/>
      <c r="KZB237" s="130"/>
      <c r="KZC237" s="130"/>
      <c r="KZD237" s="130"/>
      <c r="KZE237" s="130"/>
      <c r="KZF237" s="130"/>
      <c r="KZG237" s="130"/>
      <c r="KZH237" s="130"/>
      <c r="KZI237" s="130"/>
      <c r="KZJ237" s="130"/>
      <c r="KZK237" s="130"/>
      <c r="KZL237" s="130"/>
      <c r="KZM237" s="130"/>
      <c r="KZN237" s="130"/>
      <c r="KZO237" s="130"/>
      <c r="KZP237" s="130"/>
      <c r="KZQ237" s="130"/>
      <c r="KZR237" s="130"/>
      <c r="KZS237" s="130"/>
      <c r="KZT237" s="130"/>
      <c r="KZU237" s="130"/>
      <c r="KZV237" s="130"/>
      <c r="KZW237" s="130"/>
      <c r="KZX237" s="130"/>
      <c r="KZY237" s="130"/>
      <c r="KZZ237" s="130"/>
      <c r="LAA237" s="130"/>
      <c r="LAB237" s="130"/>
      <c r="LAC237" s="130"/>
      <c r="LAD237" s="130"/>
      <c r="LAE237" s="130"/>
      <c r="LAF237" s="130"/>
      <c r="LAG237" s="130"/>
      <c r="LAH237" s="130"/>
      <c r="LAI237" s="130"/>
      <c r="LAJ237" s="130"/>
      <c r="LAK237" s="130"/>
      <c r="LAL237" s="130"/>
      <c r="LAM237" s="130"/>
      <c r="LAN237" s="130"/>
      <c r="LAO237" s="130"/>
      <c r="LAP237" s="130"/>
      <c r="LAQ237" s="130"/>
      <c r="LAR237" s="130"/>
      <c r="LAS237" s="130"/>
      <c r="LAT237" s="130"/>
      <c r="LAU237" s="130"/>
      <c r="LAV237" s="130"/>
      <c r="LAW237" s="130"/>
      <c r="LAX237" s="130"/>
      <c r="LAY237" s="130"/>
      <c r="LAZ237" s="130"/>
      <c r="LBA237" s="130"/>
      <c r="LBB237" s="130"/>
      <c r="LBC237" s="130"/>
      <c r="LBD237" s="130"/>
      <c r="LBE237" s="130"/>
      <c r="LBF237" s="130"/>
      <c r="LBG237" s="130"/>
      <c r="LBH237" s="130"/>
      <c r="LBI237" s="130"/>
      <c r="LBJ237" s="130"/>
      <c r="LBK237" s="130"/>
      <c r="LBL237" s="130"/>
      <c r="LBM237" s="130"/>
      <c r="LBN237" s="130"/>
      <c r="LBO237" s="130"/>
      <c r="LBP237" s="130"/>
      <c r="LBQ237" s="130"/>
      <c r="LBR237" s="130"/>
      <c r="LBS237" s="130"/>
      <c r="LBT237" s="130"/>
      <c r="LBU237" s="130"/>
      <c r="LBV237" s="130"/>
      <c r="LBW237" s="130"/>
      <c r="LBX237" s="130"/>
      <c r="LBY237" s="130"/>
      <c r="LBZ237" s="130"/>
      <c r="LCA237" s="130"/>
      <c r="LCB237" s="130"/>
      <c r="LCC237" s="130"/>
      <c r="LCD237" s="130"/>
      <c r="LCE237" s="130"/>
      <c r="LCF237" s="130"/>
      <c r="LCG237" s="130"/>
      <c r="LCH237" s="130"/>
      <c r="LCI237" s="130"/>
      <c r="LCJ237" s="130"/>
      <c r="LCK237" s="130"/>
      <c r="LCL237" s="130"/>
      <c r="LCM237" s="130"/>
      <c r="LCN237" s="130"/>
      <c r="LCO237" s="130"/>
      <c r="LCP237" s="130"/>
      <c r="LCQ237" s="130"/>
      <c r="LCR237" s="130"/>
      <c r="LCS237" s="130"/>
      <c r="LCT237" s="130"/>
      <c r="LCU237" s="130"/>
      <c r="LCV237" s="130"/>
      <c r="LCW237" s="130"/>
      <c r="LCX237" s="130"/>
      <c r="LCY237" s="130"/>
      <c r="LCZ237" s="130"/>
      <c r="LDA237" s="130"/>
      <c r="LDB237" s="130"/>
      <c r="LDC237" s="130"/>
      <c r="LDD237" s="130"/>
      <c r="LDE237" s="130"/>
      <c r="LDF237" s="130"/>
      <c r="LDG237" s="130"/>
      <c r="LDH237" s="130"/>
      <c r="LDI237" s="130"/>
      <c r="LDJ237" s="130"/>
      <c r="LDK237" s="130"/>
      <c r="LDL237" s="130"/>
      <c r="LDM237" s="130"/>
      <c r="LDN237" s="130"/>
      <c r="LDO237" s="130"/>
      <c r="LDP237" s="130"/>
      <c r="LDQ237" s="130"/>
      <c r="LDR237" s="130"/>
      <c r="LDS237" s="130"/>
      <c r="LDT237" s="130"/>
      <c r="LDU237" s="130"/>
      <c r="LDV237" s="130"/>
      <c r="LDW237" s="130"/>
      <c r="LDX237" s="130"/>
      <c r="LDY237" s="130"/>
      <c r="LDZ237" s="130"/>
      <c r="LEA237" s="130"/>
      <c r="LEB237" s="130"/>
      <c r="LEC237" s="130"/>
      <c r="LED237" s="130"/>
      <c r="LEE237" s="130"/>
      <c r="LEF237" s="130"/>
      <c r="LEG237" s="130"/>
      <c r="LEH237" s="130"/>
      <c r="LEI237" s="130"/>
      <c r="LEJ237" s="130"/>
      <c r="LEK237" s="130"/>
      <c r="LEL237" s="130"/>
      <c r="LEM237" s="130"/>
      <c r="LEN237" s="130"/>
      <c r="LEO237" s="130"/>
      <c r="LEP237" s="130"/>
      <c r="LEQ237" s="130"/>
      <c r="LER237" s="130"/>
      <c r="LES237" s="130"/>
      <c r="LET237" s="130"/>
      <c r="LEU237" s="130"/>
      <c r="LEV237" s="130"/>
      <c r="LEW237" s="130"/>
      <c r="LEX237" s="130"/>
      <c r="LEY237" s="130"/>
      <c r="LEZ237" s="130"/>
      <c r="LFA237" s="130"/>
      <c r="LFB237" s="130"/>
      <c r="LFC237" s="130"/>
      <c r="LFD237" s="130"/>
      <c r="LFE237" s="130"/>
      <c r="LFF237" s="130"/>
      <c r="LFG237" s="130"/>
      <c r="LFH237" s="130"/>
      <c r="LFI237" s="130"/>
      <c r="LFJ237" s="130"/>
      <c r="LFK237" s="130"/>
      <c r="LFL237" s="130"/>
      <c r="LFM237" s="130"/>
      <c r="LFN237" s="130"/>
      <c r="LFO237" s="130"/>
      <c r="LFP237" s="130"/>
      <c r="LFQ237" s="130"/>
      <c r="LFR237" s="130"/>
      <c r="LFS237" s="130"/>
      <c r="LFT237" s="130"/>
      <c r="LFU237" s="130"/>
      <c r="LFV237" s="130"/>
      <c r="LFW237" s="130"/>
      <c r="LFX237" s="130"/>
      <c r="LFY237" s="130"/>
      <c r="LFZ237" s="130"/>
      <c r="LGA237" s="130"/>
      <c r="LGB237" s="130"/>
      <c r="LGC237" s="130"/>
      <c r="LGD237" s="130"/>
      <c r="LGE237" s="130"/>
      <c r="LGF237" s="130"/>
      <c r="LGG237" s="130"/>
      <c r="LGH237" s="130"/>
      <c r="LGI237" s="130"/>
      <c r="LGJ237" s="130"/>
      <c r="LGK237" s="130"/>
      <c r="LGL237" s="130"/>
      <c r="LGM237" s="130"/>
      <c r="LGN237" s="130"/>
      <c r="LGO237" s="130"/>
      <c r="LGP237" s="130"/>
      <c r="LGQ237" s="130"/>
      <c r="LGR237" s="130"/>
      <c r="LGS237" s="130"/>
      <c r="LGT237" s="130"/>
      <c r="LGU237" s="130"/>
      <c r="LGV237" s="130"/>
      <c r="LGW237" s="130"/>
      <c r="LGX237" s="130"/>
      <c r="LGY237" s="130"/>
      <c r="LGZ237" s="130"/>
      <c r="LHA237" s="130"/>
      <c r="LHB237" s="130"/>
      <c r="LHC237" s="130"/>
      <c r="LHD237" s="130"/>
      <c r="LHE237" s="130"/>
      <c r="LHF237" s="130"/>
      <c r="LHG237" s="130"/>
      <c r="LHH237" s="130"/>
      <c r="LHI237" s="130"/>
      <c r="LHJ237" s="130"/>
      <c r="LHK237" s="130"/>
      <c r="LHL237" s="130"/>
      <c r="LHM237" s="130"/>
      <c r="LHN237" s="130"/>
      <c r="LHO237" s="130"/>
      <c r="LHP237" s="130"/>
      <c r="LHQ237" s="130"/>
      <c r="LHR237" s="130"/>
      <c r="LHS237" s="130"/>
      <c r="LHT237" s="130"/>
      <c r="LHU237" s="130"/>
      <c r="LHV237" s="130"/>
      <c r="LHW237" s="130"/>
      <c r="LHX237" s="130"/>
      <c r="LHY237" s="130"/>
      <c r="LHZ237" s="130"/>
      <c r="LIA237" s="130"/>
      <c r="LIB237" s="130"/>
      <c r="LIC237" s="130"/>
      <c r="LID237" s="130"/>
      <c r="LIE237" s="130"/>
      <c r="LIF237" s="130"/>
      <c r="LIG237" s="130"/>
      <c r="LIH237" s="130"/>
      <c r="LII237" s="130"/>
      <c r="LIJ237" s="130"/>
      <c r="LIK237" s="130"/>
      <c r="LIL237" s="130"/>
      <c r="LIM237" s="130"/>
      <c r="LIN237" s="130"/>
      <c r="LIO237" s="130"/>
      <c r="LIP237" s="130"/>
      <c r="LIQ237" s="130"/>
      <c r="LIR237" s="130"/>
      <c r="LIS237" s="130"/>
      <c r="LIT237" s="130"/>
      <c r="LIU237" s="130"/>
      <c r="LIV237" s="130"/>
      <c r="LIW237" s="130"/>
      <c r="LIX237" s="130"/>
      <c r="LIY237" s="130"/>
      <c r="LIZ237" s="130"/>
      <c r="LJA237" s="130"/>
      <c r="LJB237" s="130"/>
      <c r="LJC237" s="130"/>
      <c r="LJD237" s="130"/>
      <c r="LJE237" s="130"/>
      <c r="LJF237" s="130"/>
      <c r="LJG237" s="130"/>
      <c r="LJH237" s="130"/>
      <c r="LJI237" s="130"/>
      <c r="LJJ237" s="130"/>
      <c r="LJK237" s="130"/>
      <c r="LJL237" s="130"/>
      <c r="LJM237" s="130"/>
      <c r="LJN237" s="130"/>
      <c r="LJO237" s="130"/>
      <c r="LJP237" s="130"/>
      <c r="LJQ237" s="130"/>
      <c r="LJR237" s="130"/>
      <c r="LJS237" s="130"/>
      <c r="LJT237" s="130"/>
      <c r="LJU237" s="130"/>
      <c r="LJV237" s="130"/>
      <c r="LJW237" s="130"/>
      <c r="LJX237" s="130"/>
      <c r="LJY237" s="130"/>
      <c r="LJZ237" s="130"/>
      <c r="LKA237" s="130"/>
      <c r="LKB237" s="130"/>
      <c r="LKC237" s="130"/>
      <c r="LKD237" s="130"/>
      <c r="LKE237" s="130"/>
      <c r="LKF237" s="130"/>
      <c r="LKG237" s="130"/>
      <c r="LKH237" s="130"/>
      <c r="LKI237" s="130"/>
      <c r="LKJ237" s="130"/>
      <c r="LKK237" s="130"/>
      <c r="LKL237" s="130"/>
      <c r="LKM237" s="130"/>
      <c r="LKN237" s="130"/>
      <c r="LKO237" s="130"/>
      <c r="LKP237" s="130"/>
      <c r="LKQ237" s="130"/>
      <c r="LKR237" s="130"/>
      <c r="LKS237" s="130"/>
      <c r="LKT237" s="130"/>
      <c r="LKU237" s="130"/>
      <c r="LKV237" s="130"/>
      <c r="LKW237" s="130"/>
      <c r="LKX237" s="130"/>
      <c r="LKY237" s="130"/>
      <c r="LKZ237" s="130"/>
      <c r="LLA237" s="130"/>
      <c r="LLB237" s="130"/>
      <c r="LLC237" s="130"/>
      <c r="LLD237" s="130"/>
      <c r="LLE237" s="130"/>
      <c r="LLF237" s="130"/>
      <c r="LLG237" s="130"/>
      <c r="LLH237" s="130"/>
      <c r="LLI237" s="130"/>
      <c r="LLJ237" s="130"/>
      <c r="LLK237" s="130"/>
      <c r="LLL237" s="130"/>
      <c r="LLM237" s="130"/>
      <c r="LLN237" s="130"/>
      <c r="LLO237" s="130"/>
      <c r="LLP237" s="130"/>
      <c r="LLQ237" s="130"/>
      <c r="LLR237" s="130"/>
      <c r="LLS237" s="130"/>
      <c r="LLT237" s="130"/>
      <c r="LLU237" s="130"/>
      <c r="LLV237" s="130"/>
      <c r="LLW237" s="130"/>
      <c r="LLX237" s="130"/>
      <c r="LLY237" s="130"/>
      <c r="LLZ237" s="130"/>
      <c r="LMA237" s="130"/>
      <c r="LMB237" s="130"/>
      <c r="LMC237" s="130"/>
      <c r="LMD237" s="130"/>
      <c r="LME237" s="130"/>
      <c r="LMF237" s="130"/>
      <c r="LMG237" s="130"/>
      <c r="LMH237" s="130"/>
      <c r="LMI237" s="130"/>
      <c r="LMJ237" s="130"/>
      <c r="LMK237" s="130"/>
      <c r="LML237" s="130"/>
      <c r="LMM237" s="130"/>
      <c r="LMN237" s="130"/>
      <c r="LMO237" s="130"/>
      <c r="LMP237" s="130"/>
      <c r="LMQ237" s="130"/>
      <c r="LMR237" s="130"/>
      <c r="LMS237" s="130"/>
      <c r="LMT237" s="130"/>
      <c r="LMU237" s="130"/>
      <c r="LMV237" s="130"/>
      <c r="LMW237" s="130"/>
      <c r="LMX237" s="130"/>
      <c r="LMY237" s="130"/>
      <c r="LMZ237" s="130"/>
      <c r="LNA237" s="130"/>
      <c r="LNB237" s="130"/>
      <c r="LNC237" s="130"/>
      <c r="LND237" s="130"/>
      <c r="LNE237" s="130"/>
      <c r="LNF237" s="130"/>
      <c r="LNG237" s="130"/>
      <c r="LNH237" s="130"/>
      <c r="LNI237" s="130"/>
      <c r="LNJ237" s="130"/>
      <c r="LNK237" s="130"/>
      <c r="LNL237" s="130"/>
      <c r="LNM237" s="130"/>
      <c r="LNN237" s="130"/>
      <c r="LNO237" s="130"/>
      <c r="LNP237" s="130"/>
      <c r="LNQ237" s="130"/>
      <c r="LNR237" s="130"/>
      <c r="LNS237" s="130"/>
      <c r="LNT237" s="130"/>
      <c r="LNU237" s="130"/>
      <c r="LNV237" s="130"/>
      <c r="LNW237" s="130"/>
      <c r="LNX237" s="130"/>
      <c r="LNY237" s="130"/>
      <c r="LNZ237" s="130"/>
      <c r="LOA237" s="130"/>
      <c r="LOB237" s="130"/>
      <c r="LOC237" s="130"/>
      <c r="LOD237" s="130"/>
      <c r="LOE237" s="130"/>
      <c r="LOF237" s="130"/>
      <c r="LOG237" s="130"/>
      <c r="LOH237" s="130"/>
      <c r="LOI237" s="130"/>
      <c r="LOJ237" s="130"/>
      <c r="LOK237" s="130"/>
      <c r="LOL237" s="130"/>
      <c r="LOM237" s="130"/>
      <c r="LON237" s="130"/>
      <c r="LOO237" s="130"/>
      <c r="LOP237" s="130"/>
      <c r="LOQ237" s="130"/>
      <c r="LOR237" s="130"/>
      <c r="LOS237" s="130"/>
      <c r="LOT237" s="130"/>
      <c r="LOU237" s="130"/>
      <c r="LOV237" s="130"/>
      <c r="LOW237" s="130"/>
      <c r="LOX237" s="130"/>
      <c r="LOY237" s="130"/>
      <c r="LOZ237" s="130"/>
      <c r="LPA237" s="130"/>
      <c r="LPB237" s="130"/>
      <c r="LPC237" s="130"/>
      <c r="LPD237" s="130"/>
      <c r="LPE237" s="130"/>
      <c r="LPF237" s="130"/>
      <c r="LPG237" s="130"/>
      <c r="LPH237" s="130"/>
      <c r="LPI237" s="130"/>
      <c r="LPJ237" s="130"/>
      <c r="LPK237" s="130"/>
      <c r="LPL237" s="130"/>
      <c r="LPM237" s="130"/>
      <c r="LPN237" s="130"/>
      <c r="LPO237" s="130"/>
      <c r="LPP237" s="130"/>
      <c r="LPQ237" s="130"/>
      <c r="LPR237" s="130"/>
      <c r="LPS237" s="130"/>
      <c r="LPT237" s="130"/>
      <c r="LPU237" s="130"/>
      <c r="LPV237" s="130"/>
      <c r="LPW237" s="130"/>
      <c r="LPX237" s="130"/>
      <c r="LPY237" s="130"/>
      <c r="LPZ237" s="130"/>
      <c r="LQA237" s="130"/>
      <c r="LQB237" s="130"/>
      <c r="LQC237" s="130"/>
      <c r="LQD237" s="130"/>
      <c r="LQE237" s="130"/>
      <c r="LQF237" s="130"/>
      <c r="LQG237" s="130"/>
      <c r="LQH237" s="130"/>
      <c r="LQI237" s="130"/>
      <c r="LQJ237" s="130"/>
      <c r="LQK237" s="130"/>
      <c r="LQL237" s="130"/>
      <c r="LQM237" s="130"/>
      <c r="LQN237" s="130"/>
      <c r="LQO237" s="130"/>
      <c r="LQP237" s="130"/>
      <c r="LQQ237" s="130"/>
      <c r="LQR237" s="130"/>
      <c r="LQS237" s="130"/>
      <c r="LQT237" s="130"/>
      <c r="LQU237" s="130"/>
      <c r="LQV237" s="130"/>
      <c r="LQW237" s="130"/>
      <c r="LQX237" s="130"/>
      <c r="LQY237" s="130"/>
      <c r="LQZ237" s="130"/>
      <c r="LRA237" s="130"/>
      <c r="LRB237" s="130"/>
      <c r="LRC237" s="130"/>
      <c r="LRD237" s="130"/>
      <c r="LRE237" s="130"/>
      <c r="LRF237" s="130"/>
      <c r="LRG237" s="130"/>
      <c r="LRH237" s="130"/>
      <c r="LRI237" s="130"/>
      <c r="LRJ237" s="130"/>
      <c r="LRK237" s="130"/>
      <c r="LRL237" s="130"/>
      <c r="LRM237" s="130"/>
      <c r="LRN237" s="130"/>
      <c r="LRO237" s="130"/>
      <c r="LRP237" s="130"/>
      <c r="LRQ237" s="130"/>
      <c r="LRR237" s="130"/>
      <c r="LRS237" s="130"/>
      <c r="LRT237" s="130"/>
      <c r="LRU237" s="130"/>
      <c r="LRV237" s="130"/>
      <c r="LRW237" s="130"/>
      <c r="LRX237" s="130"/>
      <c r="LRY237" s="130"/>
      <c r="LRZ237" s="130"/>
      <c r="LSA237" s="130"/>
      <c r="LSB237" s="130"/>
      <c r="LSC237" s="130"/>
      <c r="LSD237" s="130"/>
      <c r="LSE237" s="130"/>
      <c r="LSF237" s="130"/>
      <c r="LSG237" s="130"/>
      <c r="LSH237" s="130"/>
      <c r="LSI237" s="130"/>
      <c r="LSJ237" s="130"/>
      <c r="LSK237" s="130"/>
      <c r="LSL237" s="130"/>
      <c r="LSM237" s="130"/>
      <c r="LSN237" s="130"/>
      <c r="LSO237" s="130"/>
      <c r="LSP237" s="130"/>
      <c r="LSQ237" s="130"/>
      <c r="LSR237" s="130"/>
      <c r="LSS237" s="130"/>
      <c r="LST237" s="130"/>
      <c r="LSU237" s="130"/>
      <c r="LSV237" s="130"/>
      <c r="LSW237" s="130"/>
      <c r="LSX237" s="130"/>
      <c r="LSY237" s="130"/>
      <c r="LSZ237" s="130"/>
      <c r="LTA237" s="130"/>
      <c r="LTB237" s="130"/>
      <c r="LTC237" s="130"/>
      <c r="LTD237" s="130"/>
      <c r="LTE237" s="130"/>
      <c r="LTF237" s="130"/>
      <c r="LTG237" s="130"/>
      <c r="LTH237" s="130"/>
      <c r="LTI237" s="130"/>
      <c r="LTJ237" s="130"/>
      <c r="LTK237" s="130"/>
      <c r="LTL237" s="130"/>
      <c r="LTM237" s="130"/>
      <c r="LTN237" s="130"/>
      <c r="LTO237" s="130"/>
      <c r="LTP237" s="130"/>
      <c r="LTQ237" s="130"/>
      <c r="LTR237" s="130"/>
      <c r="LTS237" s="130"/>
      <c r="LTT237" s="130"/>
      <c r="LTU237" s="130"/>
      <c r="LTV237" s="130"/>
      <c r="LTW237" s="130"/>
      <c r="LTX237" s="130"/>
      <c r="LTY237" s="130"/>
      <c r="LTZ237" s="130"/>
      <c r="LUA237" s="130"/>
      <c r="LUB237" s="130"/>
      <c r="LUC237" s="130"/>
      <c r="LUD237" s="130"/>
      <c r="LUE237" s="130"/>
      <c r="LUF237" s="130"/>
      <c r="LUG237" s="130"/>
      <c r="LUH237" s="130"/>
      <c r="LUI237" s="130"/>
      <c r="LUJ237" s="130"/>
      <c r="LUK237" s="130"/>
      <c r="LUL237" s="130"/>
      <c r="LUM237" s="130"/>
      <c r="LUN237" s="130"/>
      <c r="LUO237" s="130"/>
      <c r="LUP237" s="130"/>
      <c r="LUQ237" s="130"/>
      <c r="LUR237" s="130"/>
      <c r="LUS237" s="130"/>
      <c r="LUT237" s="130"/>
      <c r="LUU237" s="130"/>
      <c r="LUV237" s="130"/>
      <c r="LUW237" s="130"/>
      <c r="LUX237" s="130"/>
      <c r="LUY237" s="130"/>
      <c r="LUZ237" s="130"/>
      <c r="LVA237" s="130"/>
      <c r="LVB237" s="130"/>
      <c r="LVC237" s="130"/>
      <c r="LVD237" s="130"/>
      <c r="LVE237" s="130"/>
      <c r="LVF237" s="130"/>
      <c r="LVG237" s="130"/>
      <c r="LVH237" s="130"/>
      <c r="LVI237" s="130"/>
      <c r="LVJ237" s="130"/>
      <c r="LVK237" s="130"/>
      <c r="LVL237" s="130"/>
      <c r="LVM237" s="130"/>
      <c r="LVN237" s="130"/>
      <c r="LVO237" s="130"/>
      <c r="LVP237" s="130"/>
      <c r="LVQ237" s="130"/>
      <c r="LVR237" s="130"/>
      <c r="LVS237" s="130"/>
      <c r="LVT237" s="130"/>
      <c r="LVU237" s="130"/>
      <c r="LVV237" s="130"/>
      <c r="LVW237" s="130"/>
      <c r="LVX237" s="130"/>
      <c r="LVY237" s="130"/>
      <c r="LVZ237" s="130"/>
      <c r="LWA237" s="130"/>
      <c r="LWB237" s="130"/>
      <c r="LWC237" s="130"/>
      <c r="LWD237" s="130"/>
      <c r="LWE237" s="130"/>
      <c r="LWF237" s="130"/>
      <c r="LWG237" s="130"/>
      <c r="LWH237" s="130"/>
      <c r="LWI237" s="130"/>
      <c r="LWJ237" s="130"/>
      <c r="LWK237" s="130"/>
      <c r="LWL237" s="130"/>
      <c r="LWM237" s="130"/>
      <c r="LWN237" s="130"/>
      <c r="LWO237" s="130"/>
      <c r="LWP237" s="130"/>
      <c r="LWQ237" s="130"/>
      <c r="LWR237" s="130"/>
      <c r="LWS237" s="130"/>
      <c r="LWT237" s="130"/>
      <c r="LWU237" s="130"/>
      <c r="LWV237" s="130"/>
      <c r="LWW237" s="130"/>
      <c r="LWX237" s="130"/>
      <c r="LWY237" s="130"/>
      <c r="LWZ237" s="130"/>
      <c r="LXA237" s="130"/>
      <c r="LXB237" s="130"/>
      <c r="LXC237" s="130"/>
      <c r="LXD237" s="130"/>
      <c r="LXE237" s="130"/>
      <c r="LXF237" s="130"/>
      <c r="LXG237" s="130"/>
      <c r="LXH237" s="130"/>
      <c r="LXI237" s="130"/>
      <c r="LXJ237" s="130"/>
      <c r="LXK237" s="130"/>
      <c r="LXL237" s="130"/>
      <c r="LXM237" s="130"/>
      <c r="LXN237" s="130"/>
      <c r="LXO237" s="130"/>
      <c r="LXP237" s="130"/>
      <c r="LXQ237" s="130"/>
      <c r="LXR237" s="130"/>
      <c r="LXS237" s="130"/>
      <c r="LXT237" s="130"/>
      <c r="LXU237" s="130"/>
      <c r="LXV237" s="130"/>
      <c r="LXW237" s="130"/>
      <c r="LXX237" s="130"/>
      <c r="LXY237" s="130"/>
      <c r="LXZ237" s="130"/>
      <c r="LYA237" s="130"/>
      <c r="LYB237" s="130"/>
      <c r="LYC237" s="130"/>
      <c r="LYD237" s="130"/>
      <c r="LYE237" s="130"/>
      <c r="LYF237" s="130"/>
      <c r="LYG237" s="130"/>
      <c r="LYH237" s="130"/>
      <c r="LYI237" s="130"/>
      <c r="LYJ237" s="130"/>
      <c r="LYK237" s="130"/>
      <c r="LYL237" s="130"/>
      <c r="LYM237" s="130"/>
      <c r="LYN237" s="130"/>
      <c r="LYO237" s="130"/>
      <c r="LYP237" s="130"/>
      <c r="LYQ237" s="130"/>
      <c r="LYR237" s="130"/>
      <c r="LYS237" s="130"/>
      <c r="LYT237" s="130"/>
      <c r="LYU237" s="130"/>
      <c r="LYV237" s="130"/>
      <c r="LYW237" s="130"/>
      <c r="LYX237" s="130"/>
      <c r="LYY237" s="130"/>
      <c r="LYZ237" s="130"/>
      <c r="LZA237" s="130"/>
      <c r="LZB237" s="130"/>
      <c r="LZC237" s="130"/>
      <c r="LZD237" s="130"/>
      <c r="LZE237" s="130"/>
      <c r="LZF237" s="130"/>
      <c r="LZG237" s="130"/>
      <c r="LZH237" s="130"/>
      <c r="LZI237" s="130"/>
      <c r="LZJ237" s="130"/>
      <c r="LZK237" s="130"/>
      <c r="LZL237" s="130"/>
      <c r="LZM237" s="130"/>
      <c r="LZN237" s="130"/>
      <c r="LZO237" s="130"/>
      <c r="LZP237" s="130"/>
      <c r="LZQ237" s="130"/>
      <c r="LZR237" s="130"/>
      <c r="LZS237" s="130"/>
      <c r="LZT237" s="130"/>
      <c r="LZU237" s="130"/>
      <c r="LZV237" s="130"/>
      <c r="LZW237" s="130"/>
      <c r="LZX237" s="130"/>
      <c r="LZY237" s="130"/>
      <c r="LZZ237" s="130"/>
      <c r="MAA237" s="130"/>
      <c r="MAB237" s="130"/>
      <c r="MAC237" s="130"/>
      <c r="MAD237" s="130"/>
      <c r="MAE237" s="130"/>
      <c r="MAF237" s="130"/>
      <c r="MAG237" s="130"/>
      <c r="MAH237" s="130"/>
      <c r="MAI237" s="130"/>
      <c r="MAJ237" s="130"/>
      <c r="MAK237" s="130"/>
      <c r="MAL237" s="130"/>
      <c r="MAM237" s="130"/>
      <c r="MAN237" s="130"/>
      <c r="MAO237" s="130"/>
      <c r="MAP237" s="130"/>
      <c r="MAQ237" s="130"/>
      <c r="MAR237" s="130"/>
      <c r="MAS237" s="130"/>
      <c r="MAT237" s="130"/>
      <c r="MAU237" s="130"/>
      <c r="MAV237" s="130"/>
      <c r="MAW237" s="130"/>
      <c r="MAX237" s="130"/>
      <c r="MAY237" s="130"/>
      <c r="MAZ237" s="130"/>
      <c r="MBA237" s="130"/>
      <c r="MBB237" s="130"/>
      <c r="MBC237" s="130"/>
      <c r="MBD237" s="130"/>
      <c r="MBE237" s="130"/>
      <c r="MBF237" s="130"/>
      <c r="MBG237" s="130"/>
      <c r="MBH237" s="130"/>
      <c r="MBI237" s="130"/>
      <c r="MBJ237" s="130"/>
      <c r="MBK237" s="130"/>
      <c r="MBL237" s="130"/>
      <c r="MBM237" s="130"/>
      <c r="MBN237" s="130"/>
      <c r="MBO237" s="130"/>
      <c r="MBP237" s="130"/>
      <c r="MBQ237" s="130"/>
      <c r="MBR237" s="130"/>
      <c r="MBS237" s="130"/>
      <c r="MBT237" s="130"/>
      <c r="MBU237" s="130"/>
      <c r="MBV237" s="130"/>
      <c r="MBW237" s="130"/>
      <c r="MBX237" s="130"/>
      <c r="MBY237" s="130"/>
      <c r="MBZ237" s="130"/>
      <c r="MCA237" s="130"/>
      <c r="MCB237" s="130"/>
      <c r="MCC237" s="130"/>
      <c r="MCD237" s="130"/>
      <c r="MCE237" s="130"/>
      <c r="MCF237" s="130"/>
      <c r="MCG237" s="130"/>
      <c r="MCH237" s="130"/>
      <c r="MCI237" s="130"/>
      <c r="MCJ237" s="130"/>
      <c r="MCK237" s="130"/>
      <c r="MCL237" s="130"/>
      <c r="MCM237" s="130"/>
      <c r="MCN237" s="130"/>
      <c r="MCO237" s="130"/>
      <c r="MCP237" s="130"/>
      <c r="MCQ237" s="130"/>
      <c r="MCR237" s="130"/>
      <c r="MCS237" s="130"/>
      <c r="MCT237" s="130"/>
      <c r="MCU237" s="130"/>
      <c r="MCV237" s="130"/>
      <c r="MCW237" s="130"/>
      <c r="MCX237" s="130"/>
      <c r="MCY237" s="130"/>
      <c r="MCZ237" s="130"/>
      <c r="MDA237" s="130"/>
      <c r="MDB237" s="130"/>
      <c r="MDC237" s="130"/>
      <c r="MDD237" s="130"/>
      <c r="MDE237" s="130"/>
      <c r="MDF237" s="130"/>
      <c r="MDG237" s="130"/>
      <c r="MDH237" s="130"/>
      <c r="MDI237" s="130"/>
      <c r="MDJ237" s="130"/>
      <c r="MDK237" s="130"/>
      <c r="MDL237" s="130"/>
      <c r="MDM237" s="130"/>
      <c r="MDN237" s="130"/>
      <c r="MDO237" s="130"/>
      <c r="MDP237" s="130"/>
      <c r="MDQ237" s="130"/>
      <c r="MDR237" s="130"/>
      <c r="MDS237" s="130"/>
      <c r="MDT237" s="130"/>
      <c r="MDU237" s="130"/>
      <c r="MDV237" s="130"/>
      <c r="MDW237" s="130"/>
      <c r="MDX237" s="130"/>
      <c r="MDY237" s="130"/>
      <c r="MDZ237" s="130"/>
      <c r="MEA237" s="130"/>
      <c r="MEB237" s="130"/>
      <c r="MEC237" s="130"/>
      <c r="MED237" s="130"/>
      <c r="MEE237" s="130"/>
      <c r="MEF237" s="130"/>
      <c r="MEG237" s="130"/>
      <c r="MEH237" s="130"/>
      <c r="MEI237" s="130"/>
      <c r="MEJ237" s="130"/>
      <c r="MEK237" s="130"/>
      <c r="MEL237" s="130"/>
      <c r="MEM237" s="130"/>
      <c r="MEN237" s="130"/>
      <c r="MEO237" s="130"/>
      <c r="MEP237" s="130"/>
      <c r="MEQ237" s="130"/>
      <c r="MER237" s="130"/>
      <c r="MES237" s="130"/>
      <c r="MET237" s="130"/>
      <c r="MEU237" s="130"/>
      <c r="MEV237" s="130"/>
      <c r="MEW237" s="130"/>
      <c r="MEX237" s="130"/>
      <c r="MEY237" s="130"/>
      <c r="MEZ237" s="130"/>
      <c r="MFA237" s="130"/>
      <c r="MFB237" s="130"/>
      <c r="MFC237" s="130"/>
      <c r="MFD237" s="130"/>
      <c r="MFE237" s="130"/>
      <c r="MFF237" s="130"/>
      <c r="MFG237" s="130"/>
      <c r="MFH237" s="130"/>
      <c r="MFI237" s="130"/>
      <c r="MFJ237" s="130"/>
      <c r="MFK237" s="130"/>
      <c r="MFL237" s="130"/>
      <c r="MFM237" s="130"/>
      <c r="MFN237" s="130"/>
      <c r="MFO237" s="130"/>
      <c r="MFP237" s="130"/>
      <c r="MFQ237" s="130"/>
      <c r="MFR237" s="130"/>
      <c r="MFS237" s="130"/>
      <c r="MFT237" s="130"/>
      <c r="MFU237" s="130"/>
      <c r="MFV237" s="130"/>
      <c r="MFW237" s="130"/>
      <c r="MFX237" s="130"/>
      <c r="MFY237" s="130"/>
      <c r="MFZ237" s="130"/>
      <c r="MGA237" s="130"/>
      <c r="MGB237" s="130"/>
      <c r="MGC237" s="130"/>
      <c r="MGD237" s="130"/>
      <c r="MGE237" s="130"/>
      <c r="MGF237" s="130"/>
      <c r="MGG237" s="130"/>
      <c r="MGH237" s="130"/>
      <c r="MGI237" s="130"/>
      <c r="MGJ237" s="130"/>
      <c r="MGK237" s="130"/>
      <c r="MGL237" s="130"/>
      <c r="MGM237" s="130"/>
      <c r="MGN237" s="130"/>
      <c r="MGO237" s="130"/>
      <c r="MGP237" s="130"/>
      <c r="MGQ237" s="130"/>
      <c r="MGR237" s="130"/>
      <c r="MGS237" s="130"/>
      <c r="MGT237" s="130"/>
      <c r="MGU237" s="130"/>
      <c r="MGV237" s="130"/>
      <c r="MGW237" s="130"/>
      <c r="MGX237" s="130"/>
      <c r="MGY237" s="130"/>
      <c r="MGZ237" s="130"/>
      <c r="MHA237" s="130"/>
      <c r="MHB237" s="130"/>
      <c r="MHC237" s="130"/>
      <c r="MHD237" s="130"/>
      <c r="MHE237" s="130"/>
      <c r="MHF237" s="130"/>
      <c r="MHG237" s="130"/>
      <c r="MHH237" s="130"/>
      <c r="MHI237" s="130"/>
      <c r="MHJ237" s="130"/>
      <c r="MHK237" s="130"/>
      <c r="MHL237" s="130"/>
      <c r="MHM237" s="130"/>
      <c r="MHN237" s="130"/>
      <c r="MHO237" s="130"/>
      <c r="MHP237" s="130"/>
      <c r="MHQ237" s="130"/>
      <c r="MHR237" s="130"/>
      <c r="MHS237" s="130"/>
      <c r="MHT237" s="130"/>
      <c r="MHU237" s="130"/>
      <c r="MHV237" s="130"/>
      <c r="MHW237" s="130"/>
      <c r="MHX237" s="130"/>
      <c r="MHY237" s="130"/>
      <c r="MHZ237" s="130"/>
      <c r="MIA237" s="130"/>
      <c r="MIB237" s="130"/>
      <c r="MIC237" s="130"/>
      <c r="MID237" s="130"/>
      <c r="MIE237" s="130"/>
      <c r="MIF237" s="130"/>
      <c r="MIG237" s="130"/>
      <c r="MIH237" s="130"/>
      <c r="MII237" s="130"/>
      <c r="MIJ237" s="130"/>
      <c r="MIK237" s="130"/>
      <c r="MIL237" s="130"/>
      <c r="MIM237" s="130"/>
      <c r="MIN237" s="130"/>
      <c r="MIO237" s="130"/>
      <c r="MIP237" s="130"/>
      <c r="MIQ237" s="130"/>
      <c r="MIR237" s="130"/>
      <c r="MIS237" s="130"/>
      <c r="MIT237" s="130"/>
      <c r="MIU237" s="130"/>
      <c r="MIV237" s="130"/>
      <c r="MIW237" s="130"/>
      <c r="MIX237" s="130"/>
      <c r="MIY237" s="130"/>
      <c r="MIZ237" s="130"/>
      <c r="MJA237" s="130"/>
      <c r="MJB237" s="130"/>
      <c r="MJC237" s="130"/>
      <c r="MJD237" s="130"/>
      <c r="MJE237" s="130"/>
      <c r="MJF237" s="130"/>
      <c r="MJG237" s="130"/>
      <c r="MJH237" s="130"/>
      <c r="MJI237" s="130"/>
      <c r="MJJ237" s="130"/>
      <c r="MJK237" s="130"/>
      <c r="MJL237" s="130"/>
      <c r="MJM237" s="130"/>
      <c r="MJN237" s="130"/>
      <c r="MJO237" s="130"/>
      <c r="MJP237" s="130"/>
      <c r="MJQ237" s="130"/>
      <c r="MJR237" s="130"/>
      <c r="MJS237" s="130"/>
      <c r="MJT237" s="130"/>
      <c r="MJU237" s="130"/>
      <c r="MJV237" s="130"/>
      <c r="MJW237" s="130"/>
      <c r="MJX237" s="130"/>
      <c r="MJY237" s="130"/>
      <c r="MJZ237" s="130"/>
      <c r="MKA237" s="130"/>
      <c r="MKB237" s="130"/>
      <c r="MKC237" s="130"/>
      <c r="MKD237" s="130"/>
      <c r="MKE237" s="130"/>
      <c r="MKF237" s="130"/>
      <c r="MKG237" s="130"/>
      <c r="MKH237" s="130"/>
      <c r="MKI237" s="130"/>
      <c r="MKJ237" s="130"/>
      <c r="MKK237" s="130"/>
      <c r="MKL237" s="130"/>
      <c r="MKM237" s="130"/>
      <c r="MKN237" s="130"/>
      <c r="MKO237" s="130"/>
      <c r="MKP237" s="130"/>
      <c r="MKQ237" s="130"/>
      <c r="MKR237" s="130"/>
      <c r="MKS237" s="130"/>
      <c r="MKT237" s="130"/>
      <c r="MKU237" s="130"/>
      <c r="MKV237" s="130"/>
      <c r="MKW237" s="130"/>
      <c r="MKX237" s="130"/>
      <c r="MKY237" s="130"/>
      <c r="MKZ237" s="130"/>
      <c r="MLA237" s="130"/>
      <c r="MLB237" s="130"/>
      <c r="MLC237" s="130"/>
      <c r="MLD237" s="130"/>
      <c r="MLE237" s="130"/>
      <c r="MLF237" s="130"/>
      <c r="MLG237" s="130"/>
      <c r="MLH237" s="130"/>
      <c r="MLI237" s="130"/>
      <c r="MLJ237" s="130"/>
      <c r="MLK237" s="130"/>
      <c r="MLL237" s="130"/>
      <c r="MLM237" s="130"/>
      <c r="MLN237" s="130"/>
      <c r="MLO237" s="130"/>
      <c r="MLP237" s="130"/>
      <c r="MLQ237" s="130"/>
      <c r="MLR237" s="130"/>
      <c r="MLS237" s="130"/>
      <c r="MLT237" s="130"/>
      <c r="MLU237" s="130"/>
      <c r="MLV237" s="130"/>
      <c r="MLW237" s="130"/>
      <c r="MLX237" s="130"/>
      <c r="MLY237" s="130"/>
      <c r="MLZ237" s="130"/>
      <c r="MMA237" s="130"/>
      <c r="MMB237" s="130"/>
      <c r="MMC237" s="130"/>
      <c r="MMD237" s="130"/>
      <c r="MME237" s="130"/>
      <c r="MMF237" s="130"/>
      <c r="MMG237" s="130"/>
      <c r="MMH237" s="130"/>
      <c r="MMI237" s="130"/>
      <c r="MMJ237" s="130"/>
      <c r="MMK237" s="130"/>
      <c r="MML237" s="130"/>
      <c r="MMM237" s="130"/>
      <c r="MMN237" s="130"/>
      <c r="MMO237" s="130"/>
      <c r="MMP237" s="130"/>
      <c r="MMQ237" s="130"/>
      <c r="MMR237" s="130"/>
      <c r="MMS237" s="130"/>
      <c r="MMT237" s="130"/>
      <c r="MMU237" s="130"/>
      <c r="MMV237" s="130"/>
      <c r="MMW237" s="130"/>
      <c r="MMX237" s="130"/>
      <c r="MMY237" s="130"/>
      <c r="MMZ237" s="130"/>
      <c r="MNA237" s="130"/>
      <c r="MNB237" s="130"/>
      <c r="MNC237" s="130"/>
      <c r="MND237" s="130"/>
      <c r="MNE237" s="130"/>
      <c r="MNF237" s="130"/>
      <c r="MNG237" s="130"/>
      <c r="MNH237" s="130"/>
      <c r="MNI237" s="130"/>
      <c r="MNJ237" s="130"/>
      <c r="MNK237" s="130"/>
      <c r="MNL237" s="130"/>
      <c r="MNM237" s="130"/>
      <c r="MNN237" s="130"/>
      <c r="MNO237" s="130"/>
      <c r="MNP237" s="130"/>
      <c r="MNQ237" s="130"/>
      <c r="MNR237" s="130"/>
      <c r="MNS237" s="130"/>
      <c r="MNT237" s="130"/>
      <c r="MNU237" s="130"/>
      <c r="MNV237" s="130"/>
      <c r="MNW237" s="130"/>
      <c r="MNX237" s="130"/>
      <c r="MNY237" s="130"/>
      <c r="MNZ237" s="130"/>
      <c r="MOA237" s="130"/>
      <c r="MOB237" s="130"/>
      <c r="MOC237" s="130"/>
      <c r="MOD237" s="130"/>
      <c r="MOE237" s="130"/>
      <c r="MOF237" s="130"/>
      <c r="MOG237" s="130"/>
      <c r="MOH237" s="130"/>
      <c r="MOI237" s="130"/>
      <c r="MOJ237" s="130"/>
      <c r="MOK237" s="130"/>
      <c r="MOL237" s="130"/>
      <c r="MOM237" s="130"/>
      <c r="MON237" s="130"/>
      <c r="MOO237" s="130"/>
      <c r="MOP237" s="130"/>
      <c r="MOQ237" s="130"/>
      <c r="MOR237" s="130"/>
      <c r="MOS237" s="130"/>
      <c r="MOT237" s="130"/>
      <c r="MOU237" s="130"/>
      <c r="MOV237" s="130"/>
      <c r="MOW237" s="130"/>
      <c r="MOX237" s="130"/>
      <c r="MOY237" s="130"/>
      <c r="MOZ237" s="130"/>
      <c r="MPA237" s="130"/>
      <c r="MPB237" s="130"/>
      <c r="MPC237" s="130"/>
      <c r="MPD237" s="130"/>
      <c r="MPE237" s="130"/>
      <c r="MPF237" s="130"/>
      <c r="MPG237" s="130"/>
      <c r="MPH237" s="130"/>
      <c r="MPI237" s="130"/>
      <c r="MPJ237" s="130"/>
      <c r="MPK237" s="130"/>
      <c r="MPL237" s="130"/>
      <c r="MPM237" s="130"/>
      <c r="MPN237" s="130"/>
      <c r="MPO237" s="130"/>
      <c r="MPP237" s="130"/>
      <c r="MPQ237" s="130"/>
      <c r="MPR237" s="130"/>
      <c r="MPS237" s="130"/>
      <c r="MPT237" s="130"/>
      <c r="MPU237" s="130"/>
      <c r="MPV237" s="130"/>
      <c r="MPW237" s="130"/>
      <c r="MPX237" s="130"/>
      <c r="MPY237" s="130"/>
      <c r="MPZ237" s="130"/>
      <c r="MQA237" s="130"/>
      <c r="MQB237" s="130"/>
      <c r="MQC237" s="130"/>
      <c r="MQD237" s="130"/>
      <c r="MQE237" s="130"/>
      <c r="MQF237" s="130"/>
      <c r="MQG237" s="130"/>
      <c r="MQH237" s="130"/>
      <c r="MQI237" s="130"/>
      <c r="MQJ237" s="130"/>
      <c r="MQK237" s="130"/>
      <c r="MQL237" s="130"/>
      <c r="MQM237" s="130"/>
      <c r="MQN237" s="130"/>
      <c r="MQO237" s="130"/>
      <c r="MQP237" s="130"/>
      <c r="MQQ237" s="130"/>
      <c r="MQR237" s="130"/>
      <c r="MQS237" s="130"/>
      <c r="MQT237" s="130"/>
      <c r="MQU237" s="130"/>
      <c r="MQV237" s="130"/>
      <c r="MQW237" s="130"/>
      <c r="MQX237" s="130"/>
      <c r="MQY237" s="130"/>
      <c r="MQZ237" s="130"/>
      <c r="MRA237" s="130"/>
      <c r="MRB237" s="130"/>
      <c r="MRC237" s="130"/>
      <c r="MRD237" s="130"/>
      <c r="MRE237" s="130"/>
      <c r="MRF237" s="130"/>
      <c r="MRG237" s="130"/>
      <c r="MRH237" s="130"/>
      <c r="MRI237" s="130"/>
      <c r="MRJ237" s="130"/>
      <c r="MRK237" s="130"/>
      <c r="MRL237" s="130"/>
      <c r="MRM237" s="130"/>
      <c r="MRN237" s="130"/>
      <c r="MRO237" s="130"/>
      <c r="MRP237" s="130"/>
      <c r="MRQ237" s="130"/>
      <c r="MRR237" s="130"/>
      <c r="MRS237" s="130"/>
      <c r="MRT237" s="130"/>
      <c r="MRU237" s="130"/>
      <c r="MRV237" s="130"/>
      <c r="MRW237" s="130"/>
      <c r="MRX237" s="130"/>
      <c r="MRY237" s="130"/>
      <c r="MRZ237" s="130"/>
      <c r="MSA237" s="130"/>
      <c r="MSB237" s="130"/>
      <c r="MSC237" s="130"/>
      <c r="MSD237" s="130"/>
      <c r="MSE237" s="130"/>
      <c r="MSF237" s="130"/>
      <c r="MSG237" s="130"/>
      <c r="MSH237" s="130"/>
      <c r="MSI237" s="130"/>
      <c r="MSJ237" s="130"/>
      <c r="MSK237" s="130"/>
      <c r="MSL237" s="130"/>
      <c r="MSM237" s="130"/>
      <c r="MSN237" s="130"/>
      <c r="MSO237" s="130"/>
      <c r="MSP237" s="130"/>
      <c r="MSQ237" s="130"/>
      <c r="MSR237" s="130"/>
      <c r="MSS237" s="130"/>
      <c r="MST237" s="130"/>
      <c r="MSU237" s="130"/>
      <c r="MSV237" s="130"/>
      <c r="MSW237" s="130"/>
      <c r="MSX237" s="130"/>
      <c r="MSY237" s="130"/>
      <c r="MSZ237" s="130"/>
      <c r="MTA237" s="130"/>
      <c r="MTB237" s="130"/>
      <c r="MTC237" s="130"/>
      <c r="MTD237" s="130"/>
      <c r="MTE237" s="130"/>
      <c r="MTF237" s="130"/>
      <c r="MTG237" s="130"/>
      <c r="MTH237" s="130"/>
      <c r="MTI237" s="130"/>
      <c r="MTJ237" s="130"/>
      <c r="MTK237" s="130"/>
      <c r="MTL237" s="130"/>
      <c r="MTM237" s="130"/>
      <c r="MTN237" s="130"/>
      <c r="MTO237" s="130"/>
      <c r="MTP237" s="130"/>
      <c r="MTQ237" s="130"/>
      <c r="MTR237" s="130"/>
      <c r="MTS237" s="130"/>
      <c r="MTT237" s="130"/>
      <c r="MTU237" s="130"/>
      <c r="MTV237" s="130"/>
      <c r="MTW237" s="130"/>
      <c r="MTX237" s="130"/>
      <c r="MTY237" s="130"/>
      <c r="MTZ237" s="130"/>
      <c r="MUA237" s="130"/>
      <c r="MUB237" s="130"/>
      <c r="MUC237" s="130"/>
      <c r="MUD237" s="130"/>
      <c r="MUE237" s="130"/>
      <c r="MUF237" s="130"/>
      <c r="MUG237" s="130"/>
      <c r="MUH237" s="130"/>
      <c r="MUI237" s="130"/>
      <c r="MUJ237" s="130"/>
      <c r="MUK237" s="130"/>
      <c r="MUL237" s="130"/>
      <c r="MUM237" s="130"/>
      <c r="MUN237" s="130"/>
      <c r="MUO237" s="130"/>
      <c r="MUP237" s="130"/>
      <c r="MUQ237" s="130"/>
      <c r="MUR237" s="130"/>
      <c r="MUS237" s="130"/>
      <c r="MUT237" s="130"/>
      <c r="MUU237" s="130"/>
      <c r="MUV237" s="130"/>
      <c r="MUW237" s="130"/>
      <c r="MUX237" s="130"/>
      <c r="MUY237" s="130"/>
      <c r="MUZ237" s="130"/>
      <c r="MVA237" s="130"/>
      <c r="MVB237" s="130"/>
      <c r="MVC237" s="130"/>
      <c r="MVD237" s="130"/>
      <c r="MVE237" s="130"/>
      <c r="MVF237" s="130"/>
      <c r="MVG237" s="130"/>
      <c r="MVH237" s="130"/>
      <c r="MVI237" s="130"/>
      <c r="MVJ237" s="130"/>
      <c r="MVK237" s="130"/>
      <c r="MVL237" s="130"/>
      <c r="MVM237" s="130"/>
      <c r="MVN237" s="130"/>
      <c r="MVO237" s="130"/>
      <c r="MVP237" s="130"/>
      <c r="MVQ237" s="130"/>
      <c r="MVR237" s="130"/>
      <c r="MVS237" s="130"/>
      <c r="MVT237" s="130"/>
      <c r="MVU237" s="130"/>
      <c r="MVV237" s="130"/>
      <c r="MVW237" s="130"/>
      <c r="MVX237" s="130"/>
      <c r="MVY237" s="130"/>
      <c r="MVZ237" s="130"/>
      <c r="MWA237" s="130"/>
      <c r="MWB237" s="130"/>
      <c r="MWC237" s="130"/>
      <c r="MWD237" s="130"/>
      <c r="MWE237" s="130"/>
      <c r="MWF237" s="130"/>
      <c r="MWG237" s="130"/>
      <c r="MWH237" s="130"/>
      <c r="MWI237" s="130"/>
      <c r="MWJ237" s="130"/>
      <c r="MWK237" s="130"/>
      <c r="MWL237" s="130"/>
      <c r="MWM237" s="130"/>
      <c r="MWN237" s="130"/>
      <c r="MWO237" s="130"/>
      <c r="MWP237" s="130"/>
      <c r="MWQ237" s="130"/>
      <c r="MWR237" s="130"/>
      <c r="MWS237" s="130"/>
      <c r="MWT237" s="130"/>
      <c r="MWU237" s="130"/>
      <c r="MWV237" s="130"/>
      <c r="MWW237" s="130"/>
      <c r="MWX237" s="130"/>
      <c r="MWY237" s="130"/>
      <c r="MWZ237" s="130"/>
      <c r="MXA237" s="130"/>
      <c r="MXB237" s="130"/>
      <c r="MXC237" s="130"/>
      <c r="MXD237" s="130"/>
      <c r="MXE237" s="130"/>
      <c r="MXF237" s="130"/>
      <c r="MXG237" s="130"/>
      <c r="MXH237" s="130"/>
      <c r="MXI237" s="130"/>
      <c r="MXJ237" s="130"/>
      <c r="MXK237" s="130"/>
      <c r="MXL237" s="130"/>
      <c r="MXM237" s="130"/>
      <c r="MXN237" s="130"/>
      <c r="MXO237" s="130"/>
      <c r="MXP237" s="130"/>
      <c r="MXQ237" s="130"/>
      <c r="MXR237" s="130"/>
      <c r="MXS237" s="130"/>
      <c r="MXT237" s="130"/>
      <c r="MXU237" s="130"/>
      <c r="MXV237" s="130"/>
      <c r="MXW237" s="130"/>
      <c r="MXX237" s="130"/>
      <c r="MXY237" s="130"/>
      <c r="MXZ237" s="130"/>
      <c r="MYA237" s="130"/>
      <c r="MYB237" s="130"/>
      <c r="MYC237" s="130"/>
      <c r="MYD237" s="130"/>
      <c r="MYE237" s="130"/>
      <c r="MYF237" s="130"/>
      <c r="MYG237" s="130"/>
      <c r="MYH237" s="130"/>
      <c r="MYI237" s="130"/>
      <c r="MYJ237" s="130"/>
      <c r="MYK237" s="130"/>
      <c r="MYL237" s="130"/>
      <c r="MYM237" s="130"/>
      <c r="MYN237" s="130"/>
      <c r="MYO237" s="130"/>
      <c r="MYP237" s="130"/>
      <c r="MYQ237" s="130"/>
      <c r="MYR237" s="130"/>
      <c r="MYS237" s="130"/>
      <c r="MYT237" s="130"/>
      <c r="MYU237" s="130"/>
      <c r="MYV237" s="130"/>
      <c r="MYW237" s="130"/>
      <c r="MYX237" s="130"/>
      <c r="MYY237" s="130"/>
      <c r="MYZ237" s="130"/>
      <c r="MZA237" s="130"/>
      <c r="MZB237" s="130"/>
      <c r="MZC237" s="130"/>
      <c r="MZD237" s="130"/>
      <c r="MZE237" s="130"/>
      <c r="MZF237" s="130"/>
      <c r="MZG237" s="130"/>
      <c r="MZH237" s="130"/>
      <c r="MZI237" s="130"/>
      <c r="MZJ237" s="130"/>
      <c r="MZK237" s="130"/>
      <c r="MZL237" s="130"/>
      <c r="MZM237" s="130"/>
      <c r="MZN237" s="130"/>
      <c r="MZO237" s="130"/>
      <c r="MZP237" s="130"/>
      <c r="MZQ237" s="130"/>
      <c r="MZR237" s="130"/>
      <c r="MZS237" s="130"/>
      <c r="MZT237" s="130"/>
      <c r="MZU237" s="130"/>
      <c r="MZV237" s="130"/>
      <c r="MZW237" s="130"/>
      <c r="MZX237" s="130"/>
      <c r="MZY237" s="130"/>
      <c r="MZZ237" s="130"/>
      <c r="NAA237" s="130"/>
      <c r="NAB237" s="130"/>
      <c r="NAC237" s="130"/>
      <c r="NAD237" s="130"/>
      <c r="NAE237" s="130"/>
      <c r="NAF237" s="130"/>
      <c r="NAG237" s="130"/>
      <c r="NAH237" s="130"/>
      <c r="NAI237" s="130"/>
      <c r="NAJ237" s="130"/>
      <c r="NAK237" s="130"/>
      <c r="NAL237" s="130"/>
      <c r="NAM237" s="130"/>
      <c r="NAN237" s="130"/>
      <c r="NAO237" s="130"/>
      <c r="NAP237" s="130"/>
      <c r="NAQ237" s="130"/>
      <c r="NAR237" s="130"/>
      <c r="NAS237" s="130"/>
      <c r="NAT237" s="130"/>
      <c r="NAU237" s="130"/>
      <c r="NAV237" s="130"/>
      <c r="NAW237" s="130"/>
      <c r="NAX237" s="130"/>
      <c r="NAY237" s="130"/>
      <c r="NAZ237" s="130"/>
      <c r="NBA237" s="130"/>
      <c r="NBB237" s="130"/>
      <c r="NBC237" s="130"/>
      <c r="NBD237" s="130"/>
      <c r="NBE237" s="130"/>
      <c r="NBF237" s="130"/>
      <c r="NBG237" s="130"/>
      <c r="NBH237" s="130"/>
      <c r="NBI237" s="130"/>
      <c r="NBJ237" s="130"/>
      <c r="NBK237" s="130"/>
      <c r="NBL237" s="130"/>
      <c r="NBM237" s="130"/>
      <c r="NBN237" s="130"/>
      <c r="NBO237" s="130"/>
      <c r="NBP237" s="130"/>
      <c r="NBQ237" s="130"/>
      <c r="NBR237" s="130"/>
      <c r="NBS237" s="130"/>
      <c r="NBT237" s="130"/>
      <c r="NBU237" s="130"/>
      <c r="NBV237" s="130"/>
      <c r="NBW237" s="130"/>
      <c r="NBX237" s="130"/>
      <c r="NBY237" s="130"/>
      <c r="NBZ237" s="130"/>
      <c r="NCA237" s="130"/>
      <c r="NCB237" s="130"/>
      <c r="NCC237" s="130"/>
      <c r="NCD237" s="130"/>
      <c r="NCE237" s="130"/>
      <c r="NCF237" s="130"/>
      <c r="NCG237" s="130"/>
      <c r="NCH237" s="130"/>
      <c r="NCI237" s="130"/>
      <c r="NCJ237" s="130"/>
      <c r="NCK237" s="130"/>
      <c r="NCL237" s="130"/>
      <c r="NCM237" s="130"/>
      <c r="NCN237" s="130"/>
      <c r="NCO237" s="130"/>
      <c r="NCP237" s="130"/>
      <c r="NCQ237" s="130"/>
      <c r="NCR237" s="130"/>
      <c r="NCS237" s="130"/>
      <c r="NCT237" s="130"/>
      <c r="NCU237" s="130"/>
      <c r="NCV237" s="130"/>
      <c r="NCW237" s="130"/>
      <c r="NCX237" s="130"/>
      <c r="NCY237" s="130"/>
      <c r="NCZ237" s="130"/>
      <c r="NDA237" s="130"/>
      <c r="NDB237" s="130"/>
      <c r="NDC237" s="130"/>
      <c r="NDD237" s="130"/>
      <c r="NDE237" s="130"/>
      <c r="NDF237" s="130"/>
      <c r="NDG237" s="130"/>
      <c r="NDH237" s="130"/>
      <c r="NDI237" s="130"/>
      <c r="NDJ237" s="130"/>
      <c r="NDK237" s="130"/>
      <c r="NDL237" s="130"/>
      <c r="NDM237" s="130"/>
      <c r="NDN237" s="130"/>
      <c r="NDO237" s="130"/>
      <c r="NDP237" s="130"/>
      <c r="NDQ237" s="130"/>
      <c r="NDR237" s="130"/>
      <c r="NDS237" s="130"/>
      <c r="NDT237" s="130"/>
      <c r="NDU237" s="130"/>
      <c r="NDV237" s="130"/>
      <c r="NDW237" s="130"/>
      <c r="NDX237" s="130"/>
      <c r="NDY237" s="130"/>
      <c r="NDZ237" s="130"/>
      <c r="NEA237" s="130"/>
      <c r="NEB237" s="130"/>
      <c r="NEC237" s="130"/>
      <c r="NED237" s="130"/>
      <c r="NEE237" s="130"/>
      <c r="NEF237" s="130"/>
      <c r="NEG237" s="130"/>
      <c r="NEH237" s="130"/>
      <c r="NEI237" s="130"/>
      <c r="NEJ237" s="130"/>
      <c r="NEK237" s="130"/>
      <c r="NEL237" s="130"/>
      <c r="NEM237" s="130"/>
      <c r="NEN237" s="130"/>
      <c r="NEO237" s="130"/>
      <c r="NEP237" s="130"/>
      <c r="NEQ237" s="130"/>
      <c r="NER237" s="130"/>
      <c r="NES237" s="130"/>
      <c r="NET237" s="130"/>
      <c r="NEU237" s="130"/>
      <c r="NEV237" s="130"/>
      <c r="NEW237" s="130"/>
      <c r="NEX237" s="130"/>
      <c r="NEY237" s="130"/>
      <c r="NEZ237" s="130"/>
      <c r="NFA237" s="130"/>
      <c r="NFB237" s="130"/>
      <c r="NFC237" s="130"/>
      <c r="NFD237" s="130"/>
      <c r="NFE237" s="130"/>
      <c r="NFF237" s="130"/>
      <c r="NFG237" s="130"/>
      <c r="NFH237" s="130"/>
      <c r="NFI237" s="130"/>
      <c r="NFJ237" s="130"/>
      <c r="NFK237" s="130"/>
      <c r="NFL237" s="130"/>
      <c r="NFM237" s="130"/>
      <c r="NFN237" s="130"/>
      <c r="NFO237" s="130"/>
      <c r="NFP237" s="130"/>
      <c r="NFQ237" s="130"/>
      <c r="NFR237" s="130"/>
      <c r="NFS237" s="130"/>
      <c r="NFT237" s="130"/>
      <c r="NFU237" s="130"/>
      <c r="NFV237" s="130"/>
      <c r="NFW237" s="130"/>
      <c r="NFX237" s="130"/>
      <c r="NFY237" s="130"/>
      <c r="NFZ237" s="130"/>
      <c r="NGA237" s="130"/>
      <c r="NGB237" s="130"/>
      <c r="NGC237" s="130"/>
      <c r="NGD237" s="130"/>
      <c r="NGE237" s="130"/>
      <c r="NGF237" s="130"/>
      <c r="NGG237" s="130"/>
      <c r="NGH237" s="130"/>
      <c r="NGI237" s="130"/>
      <c r="NGJ237" s="130"/>
      <c r="NGK237" s="130"/>
      <c r="NGL237" s="130"/>
      <c r="NGM237" s="130"/>
      <c r="NGN237" s="130"/>
      <c r="NGO237" s="130"/>
      <c r="NGP237" s="130"/>
      <c r="NGQ237" s="130"/>
      <c r="NGR237" s="130"/>
      <c r="NGS237" s="130"/>
      <c r="NGT237" s="130"/>
      <c r="NGU237" s="130"/>
      <c r="NGV237" s="130"/>
      <c r="NGW237" s="130"/>
      <c r="NGX237" s="130"/>
      <c r="NGY237" s="130"/>
      <c r="NGZ237" s="130"/>
      <c r="NHA237" s="130"/>
      <c r="NHB237" s="130"/>
      <c r="NHC237" s="130"/>
      <c r="NHD237" s="130"/>
      <c r="NHE237" s="130"/>
      <c r="NHF237" s="130"/>
      <c r="NHG237" s="130"/>
      <c r="NHH237" s="130"/>
      <c r="NHI237" s="130"/>
      <c r="NHJ237" s="130"/>
      <c r="NHK237" s="130"/>
      <c r="NHL237" s="130"/>
      <c r="NHM237" s="130"/>
      <c r="NHN237" s="130"/>
      <c r="NHO237" s="130"/>
      <c r="NHP237" s="130"/>
      <c r="NHQ237" s="130"/>
      <c r="NHR237" s="130"/>
      <c r="NHS237" s="130"/>
      <c r="NHT237" s="130"/>
      <c r="NHU237" s="130"/>
      <c r="NHV237" s="130"/>
      <c r="NHW237" s="130"/>
      <c r="NHX237" s="130"/>
      <c r="NHY237" s="130"/>
      <c r="NHZ237" s="130"/>
      <c r="NIA237" s="130"/>
      <c r="NIB237" s="130"/>
      <c r="NIC237" s="130"/>
      <c r="NID237" s="130"/>
      <c r="NIE237" s="130"/>
      <c r="NIF237" s="130"/>
      <c r="NIG237" s="130"/>
      <c r="NIH237" s="130"/>
      <c r="NII237" s="130"/>
      <c r="NIJ237" s="130"/>
      <c r="NIK237" s="130"/>
      <c r="NIL237" s="130"/>
      <c r="NIM237" s="130"/>
      <c r="NIN237" s="130"/>
      <c r="NIO237" s="130"/>
      <c r="NIP237" s="130"/>
      <c r="NIQ237" s="130"/>
      <c r="NIR237" s="130"/>
      <c r="NIS237" s="130"/>
      <c r="NIT237" s="130"/>
      <c r="NIU237" s="130"/>
      <c r="NIV237" s="130"/>
      <c r="NIW237" s="130"/>
      <c r="NIX237" s="130"/>
      <c r="NIY237" s="130"/>
      <c r="NIZ237" s="130"/>
      <c r="NJA237" s="130"/>
      <c r="NJB237" s="130"/>
      <c r="NJC237" s="130"/>
      <c r="NJD237" s="130"/>
      <c r="NJE237" s="130"/>
      <c r="NJF237" s="130"/>
      <c r="NJG237" s="130"/>
      <c r="NJH237" s="130"/>
      <c r="NJI237" s="130"/>
      <c r="NJJ237" s="130"/>
      <c r="NJK237" s="130"/>
      <c r="NJL237" s="130"/>
      <c r="NJM237" s="130"/>
      <c r="NJN237" s="130"/>
      <c r="NJO237" s="130"/>
      <c r="NJP237" s="130"/>
      <c r="NJQ237" s="130"/>
      <c r="NJR237" s="130"/>
      <c r="NJS237" s="130"/>
      <c r="NJT237" s="130"/>
      <c r="NJU237" s="130"/>
      <c r="NJV237" s="130"/>
      <c r="NJW237" s="130"/>
      <c r="NJX237" s="130"/>
      <c r="NJY237" s="130"/>
      <c r="NJZ237" s="130"/>
      <c r="NKA237" s="130"/>
      <c r="NKB237" s="130"/>
      <c r="NKC237" s="130"/>
      <c r="NKD237" s="130"/>
      <c r="NKE237" s="130"/>
      <c r="NKF237" s="130"/>
      <c r="NKG237" s="130"/>
      <c r="NKH237" s="130"/>
      <c r="NKI237" s="130"/>
      <c r="NKJ237" s="130"/>
      <c r="NKK237" s="130"/>
      <c r="NKL237" s="130"/>
      <c r="NKM237" s="130"/>
      <c r="NKN237" s="130"/>
      <c r="NKO237" s="130"/>
      <c r="NKP237" s="130"/>
      <c r="NKQ237" s="130"/>
      <c r="NKR237" s="130"/>
      <c r="NKS237" s="130"/>
      <c r="NKT237" s="130"/>
      <c r="NKU237" s="130"/>
      <c r="NKV237" s="130"/>
      <c r="NKW237" s="130"/>
      <c r="NKX237" s="130"/>
      <c r="NKY237" s="130"/>
      <c r="NKZ237" s="130"/>
      <c r="NLA237" s="130"/>
      <c r="NLB237" s="130"/>
      <c r="NLC237" s="130"/>
      <c r="NLD237" s="130"/>
      <c r="NLE237" s="130"/>
      <c r="NLF237" s="130"/>
      <c r="NLG237" s="130"/>
      <c r="NLH237" s="130"/>
      <c r="NLI237" s="130"/>
      <c r="NLJ237" s="130"/>
      <c r="NLK237" s="130"/>
      <c r="NLL237" s="130"/>
      <c r="NLM237" s="130"/>
      <c r="NLN237" s="130"/>
      <c r="NLO237" s="130"/>
      <c r="NLP237" s="130"/>
      <c r="NLQ237" s="130"/>
      <c r="NLR237" s="130"/>
      <c r="NLS237" s="130"/>
      <c r="NLT237" s="130"/>
      <c r="NLU237" s="130"/>
      <c r="NLV237" s="130"/>
      <c r="NLW237" s="130"/>
      <c r="NLX237" s="130"/>
      <c r="NLY237" s="130"/>
      <c r="NLZ237" s="130"/>
      <c r="NMA237" s="130"/>
      <c r="NMB237" s="130"/>
      <c r="NMC237" s="130"/>
      <c r="NMD237" s="130"/>
      <c r="NME237" s="130"/>
      <c r="NMF237" s="130"/>
      <c r="NMG237" s="130"/>
      <c r="NMH237" s="130"/>
      <c r="NMI237" s="130"/>
      <c r="NMJ237" s="130"/>
      <c r="NMK237" s="130"/>
      <c r="NML237" s="130"/>
      <c r="NMM237" s="130"/>
      <c r="NMN237" s="130"/>
      <c r="NMO237" s="130"/>
      <c r="NMP237" s="130"/>
      <c r="NMQ237" s="130"/>
      <c r="NMR237" s="130"/>
      <c r="NMS237" s="130"/>
      <c r="NMT237" s="130"/>
      <c r="NMU237" s="130"/>
      <c r="NMV237" s="130"/>
      <c r="NMW237" s="130"/>
      <c r="NMX237" s="130"/>
      <c r="NMY237" s="130"/>
      <c r="NMZ237" s="130"/>
      <c r="NNA237" s="130"/>
      <c r="NNB237" s="130"/>
      <c r="NNC237" s="130"/>
      <c r="NND237" s="130"/>
      <c r="NNE237" s="130"/>
      <c r="NNF237" s="130"/>
      <c r="NNG237" s="130"/>
      <c r="NNH237" s="130"/>
      <c r="NNI237" s="130"/>
      <c r="NNJ237" s="130"/>
      <c r="NNK237" s="130"/>
      <c r="NNL237" s="130"/>
      <c r="NNM237" s="130"/>
      <c r="NNN237" s="130"/>
      <c r="NNO237" s="130"/>
      <c r="NNP237" s="130"/>
      <c r="NNQ237" s="130"/>
      <c r="NNR237" s="130"/>
      <c r="NNS237" s="130"/>
      <c r="NNT237" s="130"/>
      <c r="NNU237" s="130"/>
      <c r="NNV237" s="130"/>
      <c r="NNW237" s="130"/>
      <c r="NNX237" s="130"/>
      <c r="NNY237" s="130"/>
      <c r="NNZ237" s="130"/>
      <c r="NOA237" s="130"/>
      <c r="NOB237" s="130"/>
      <c r="NOC237" s="130"/>
      <c r="NOD237" s="130"/>
      <c r="NOE237" s="130"/>
      <c r="NOF237" s="130"/>
      <c r="NOG237" s="130"/>
      <c r="NOH237" s="130"/>
      <c r="NOI237" s="130"/>
      <c r="NOJ237" s="130"/>
      <c r="NOK237" s="130"/>
      <c r="NOL237" s="130"/>
      <c r="NOM237" s="130"/>
      <c r="NON237" s="130"/>
      <c r="NOO237" s="130"/>
      <c r="NOP237" s="130"/>
      <c r="NOQ237" s="130"/>
      <c r="NOR237" s="130"/>
      <c r="NOS237" s="130"/>
      <c r="NOT237" s="130"/>
      <c r="NOU237" s="130"/>
      <c r="NOV237" s="130"/>
      <c r="NOW237" s="130"/>
      <c r="NOX237" s="130"/>
      <c r="NOY237" s="130"/>
      <c r="NOZ237" s="130"/>
      <c r="NPA237" s="130"/>
      <c r="NPB237" s="130"/>
      <c r="NPC237" s="130"/>
      <c r="NPD237" s="130"/>
      <c r="NPE237" s="130"/>
      <c r="NPF237" s="130"/>
      <c r="NPG237" s="130"/>
      <c r="NPH237" s="130"/>
      <c r="NPI237" s="130"/>
      <c r="NPJ237" s="130"/>
      <c r="NPK237" s="130"/>
      <c r="NPL237" s="130"/>
      <c r="NPM237" s="130"/>
      <c r="NPN237" s="130"/>
      <c r="NPO237" s="130"/>
      <c r="NPP237" s="130"/>
      <c r="NPQ237" s="130"/>
      <c r="NPR237" s="130"/>
      <c r="NPS237" s="130"/>
      <c r="NPT237" s="130"/>
      <c r="NPU237" s="130"/>
      <c r="NPV237" s="130"/>
      <c r="NPW237" s="130"/>
      <c r="NPX237" s="130"/>
      <c r="NPY237" s="130"/>
      <c r="NPZ237" s="130"/>
      <c r="NQA237" s="130"/>
      <c r="NQB237" s="130"/>
      <c r="NQC237" s="130"/>
      <c r="NQD237" s="130"/>
      <c r="NQE237" s="130"/>
      <c r="NQF237" s="130"/>
      <c r="NQG237" s="130"/>
      <c r="NQH237" s="130"/>
      <c r="NQI237" s="130"/>
      <c r="NQJ237" s="130"/>
      <c r="NQK237" s="130"/>
      <c r="NQL237" s="130"/>
      <c r="NQM237" s="130"/>
      <c r="NQN237" s="130"/>
      <c r="NQO237" s="130"/>
      <c r="NQP237" s="130"/>
      <c r="NQQ237" s="130"/>
      <c r="NQR237" s="130"/>
      <c r="NQS237" s="130"/>
      <c r="NQT237" s="130"/>
      <c r="NQU237" s="130"/>
      <c r="NQV237" s="130"/>
      <c r="NQW237" s="130"/>
      <c r="NQX237" s="130"/>
      <c r="NQY237" s="130"/>
      <c r="NQZ237" s="130"/>
      <c r="NRA237" s="130"/>
      <c r="NRB237" s="130"/>
      <c r="NRC237" s="130"/>
      <c r="NRD237" s="130"/>
      <c r="NRE237" s="130"/>
      <c r="NRF237" s="130"/>
      <c r="NRG237" s="130"/>
      <c r="NRH237" s="130"/>
      <c r="NRI237" s="130"/>
      <c r="NRJ237" s="130"/>
      <c r="NRK237" s="130"/>
      <c r="NRL237" s="130"/>
      <c r="NRM237" s="130"/>
      <c r="NRN237" s="130"/>
      <c r="NRO237" s="130"/>
      <c r="NRP237" s="130"/>
      <c r="NRQ237" s="130"/>
      <c r="NRR237" s="130"/>
      <c r="NRS237" s="130"/>
      <c r="NRT237" s="130"/>
      <c r="NRU237" s="130"/>
      <c r="NRV237" s="130"/>
      <c r="NRW237" s="130"/>
      <c r="NRX237" s="130"/>
      <c r="NRY237" s="130"/>
      <c r="NRZ237" s="130"/>
      <c r="NSA237" s="130"/>
      <c r="NSB237" s="130"/>
      <c r="NSC237" s="130"/>
      <c r="NSD237" s="130"/>
      <c r="NSE237" s="130"/>
      <c r="NSF237" s="130"/>
      <c r="NSG237" s="130"/>
      <c r="NSH237" s="130"/>
      <c r="NSI237" s="130"/>
      <c r="NSJ237" s="130"/>
      <c r="NSK237" s="130"/>
      <c r="NSL237" s="130"/>
      <c r="NSM237" s="130"/>
      <c r="NSN237" s="130"/>
      <c r="NSO237" s="130"/>
      <c r="NSP237" s="130"/>
      <c r="NSQ237" s="130"/>
      <c r="NSR237" s="130"/>
      <c r="NSS237" s="130"/>
      <c r="NST237" s="130"/>
      <c r="NSU237" s="130"/>
      <c r="NSV237" s="130"/>
      <c r="NSW237" s="130"/>
      <c r="NSX237" s="130"/>
      <c r="NSY237" s="130"/>
      <c r="NSZ237" s="130"/>
      <c r="NTA237" s="130"/>
      <c r="NTB237" s="130"/>
      <c r="NTC237" s="130"/>
      <c r="NTD237" s="130"/>
      <c r="NTE237" s="130"/>
      <c r="NTF237" s="130"/>
      <c r="NTG237" s="130"/>
      <c r="NTH237" s="130"/>
      <c r="NTI237" s="130"/>
      <c r="NTJ237" s="130"/>
      <c r="NTK237" s="130"/>
      <c r="NTL237" s="130"/>
      <c r="NTM237" s="130"/>
      <c r="NTN237" s="130"/>
      <c r="NTO237" s="130"/>
      <c r="NTP237" s="130"/>
      <c r="NTQ237" s="130"/>
      <c r="NTR237" s="130"/>
      <c r="NTS237" s="130"/>
      <c r="NTT237" s="130"/>
      <c r="NTU237" s="130"/>
      <c r="NTV237" s="130"/>
      <c r="NTW237" s="130"/>
      <c r="NTX237" s="130"/>
      <c r="NTY237" s="130"/>
      <c r="NTZ237" s="130"/>
      <c r="NUA237" s="130"/>
      <c r="NUB237" s="130"/>
      <c r="NUC237" s="130"/>
      <c r="NUD237" s="130"/>
      <c r="NUE237" s="130"/>
      <c r="NUF237" s="130"/>
      <c r="NUG237" s="130"/>
      <c r="NUH237" s="130"/>
      <c r="NUI237" s="130"/>
      <c r="NUJ237" s="130"/>
      <c r="NUK237" s="130"/>
      <c r="NUL237" s="130"/>
      <c r="NUM237" s="130"/>
      <c r="NUN237" s="130"/>
      <c r="NUO237" s="130"/>
      <c r="NUP237" s="130"/>
      <c r="NUQ237" s="130"/>
      <c r="NUR237" s="130"/>
      <c r="NUS237" s="130"/>
      <c r="NUT237" s="130"/>
      <c r="NUU237" s="130"/>
      <c r="NUV237" s="130"/>
      <c r="NUW237" s="130"/>
      <c r="NUX237" s="130"/>
      <c r="NUY237" s="130"/>
      <c r="NUZ237" s="130"/>
      <c r="NVA237" s="130"/>
      <c r="NVB237" s="130"/>
      <c r="NVC237" s="130"/>
      <c r="NVD237" s="130"/>
      <c r="NVE237" s="130"/>
      <c r="NVF237" s="130"/>
      <c r="NVG237" s="130"/>
      <c r="NVH237" s="130"/>
      <c r="NVI237" s="130"/>
      <c r="NVJ237" s="130"/>
      <c r="NVK237" s="130"/>
      <c r="NVL237" s="130"/>
      <c r="NVM237" s="130"/>
      <c r="NVN237" s="130"/>
      <c r="NVO237" s="130"/>
      <c r="NVP237" s="130"/>
      <c r="NVQ237" s="130"/>
      <c r="NVR237" s="130"/>
      <c r="NVS237" s="130"/>
      <c r="NVT237" s="130"/>
      <c r="NVU237" s="130"/>
      <c r="NVV237" s="130"/>
      <c r="NVW237" s="130"/>
      <c r="NVX237" s="130"/>
      <c r="NVY237" s="130"/>
      <c r="NVZ237" s="130"/>
      <c r="NWA237" s="130"/>
      <c r="NWB237" s="130"/>
      <c r="NWC237" s="130"/>
      <c r="NWD237" s="130"/>
      <c r="NWE237" s="130"/>
      <c r="NWF237" s="130"/>
      <c r="NWG237" s="130"/>
      <c r="NWH237" s="130"/>
      <c r="NWI237" s="130"/>
      <c r="NWJ237" s="130"/>
      <c r="NWK237" s="130"/>
      <c r="NWL237" s="130"/>
      <c r="NWM237" s="130"/>
      <c r="NWN237" s="130"/>
      <c r="NWO237" s="130"/>
      <c r="NWP237" s="130"/>
      <c r="NWQ237" s="130"/>
      <c r="NWR237" s="130"/>
      <c r="NWS237" s="130"/>
      <c r="NWT237" s="130"/>
      <c r="NWU237" s="130"/>
      <c r="NWV237" s="130"/>
      <c r="NWW237" s="130"/>
      <c r="NWX237" s="130"/>
      <c r="NWY237" s="130"/>
      <c r="NWZ237" s="130"/>
      <c r="NXA237" s="130"/>
      <c r="NXB237" s="130"/>
      <c r="NXC237" s="130"/>
      <c r="NXD237" s="130"/>
      <c r="NXE237" s="130"/>
      <c r="NXF237" s="130"/>
      <c r="NXG237" s="130"/>
      <c r="NXH237" s="130"/>
      <c r="NXI237" s="130"/>
      <c r="NXJ237" s="130"/>
      <c r="NXK237" s="130"/>
      <c r="NXL237" s="130"/>
      <c r="NXM237" s="130"/>
      <c r="NXN237" s="130"/>
      <c r="NXO237" s="130"/>
      <c r="NXP237" s="130"/>
      <c r="NXQ237" s="130"/>
      <c r="NXR237" s="130"/>
      <c r="NXS237" s="130"/>
      <c r="NXT237" s="130"/>
      <c r="NXU237" s="130"/>
      <c r="NXV237" s="130"/>
      <c r="NXW237" s="130"/>
      <c r="NXX237" s="130"/>
      <c r="NXY237" s="130"/>
      <c r="NXZ237" s="130"/>
      <c r="NYA237" s="130"/>
      <c r="NYB237" s="130"/>
      <c r="NYC237" s="130"/>
      <c r="NYD237" s="130"/>
      <c r="NYE237" s="130"/>
      <c r="NYF237" s="130"/>
      <c r="NYG237" s="130"/>
      <c r="NYH237" s="130"/>
      <c r="NYI237" s="130"/>
      <c r="NYJ237" s="130"/>
      <c r="NYK237" s="130"/>
      <c r="NYL237" s="130"/>
      <c r="NYM237" s="130"/>
      <c r="NYN237" s="130"/>
      <c r="NYO237" s="130"/>
      <c r="NYP237" s="130"/>
      <c r="NYQ237" s="130"/>
      <c r="NYR237" s="130"/>
      <c r="NYS237" s="130"/>
      <c r="NYT237" s="130"/>
      <c r="NYU237" s="130"/>
      <c r="NYV237" s="130"/>
      <c r="NYW237" s="130"/>
      <c r="NYX237" s="130"/>
      <c r="NYY237" s="130"/>
      <c r="NYZ237" s="130"/>
      <c r="NZA237" s="130"/>
      <c r="NZB237" s="130"/>
      <c r="NZC237" s="130"/>
      <c r="NZD237" s="130"/>
      <c r="NZE237" s="130"/>
      <c r="NZF237" s="130"/>
      <c r="NZG237" s="130"/>
      <c r="NZH237" s="130"/>
      <c r="NZI237" s="130"/>
      <c r="NZJ237" s="130"/>
      <c r="NZK237" s="130"/>
      <c r="NZL237" s="130"/>
      <c r="NZM237" s="130"/>
      <c r="NZN237" s="130"/>
      <c r="NZO237" s="130"/>
      <c r="NZP237" s="130"/>
      <c r="NZQ237" s="130"/>
      <c r="NZR237" s="130"/>
      <c r="NZS237" s="130"/>
      <c r="NZT237" s="130"/>
      <c r="NZU237" s="130"/>
      <c r="NZV237" s="130"/>
      <c r="NZW237" s="130"/>
      <c r="NZX237" s="130"/>
      <c r="NZY237" s="130"/>
      <c r="NZZ237" s="130"/>
      <c r="OAA237" s="130"/>
      <c r="OAB237" s="130"/>
      <c r="OAC237" s="130"/>
      <c r="OAD237" s="130"/>
      <c r="OAE237" s="130"/>
      <c r="OAF237" s="130"/>
      <c r="OAG237" s="130"/>
      <c r="OAH237" s="130"/>
      <c r="OAI237" s="130"/>
      <c r="OAJ237" s="130"/>
      <c r="OAK237" s="130"/>
      <c r="OAL237" s="130"/>
      <c r="OAM237" s="130"/>
      <c r="OAN237" s="130"/>
      <c r="OAO237" s="130"/>
      <c r="OAP237" s="130"/>
      <c r="OAQ237" s="130"/>
      <c r="OAR237" s="130"/>
      <c r="OAS237" s="130"/>
      <c r="OAT237" s="130"/>
      <c r="OAU237" s="130"/>
      <c r="OAV237" s="130"/>
      <c r="OAW237" s="130"/>
      <c r="OAX237" s="130"/>
      <c r="OAY237" s="130"/>
      <c r="OAZ237" s="130"/>
      <c r="OBA237" s="130"/>
      <c r="OBB237" s="130"/>
      <c r="OBC237" s="130"/>
      <c r="OBD237" s="130"/>
      <c r="OBE237" s="130"/>
      <c r="OBF237" s="130"/>
      <c r="OBG237" s="130"/>
      <c r="OBH237" s="130"/>
      <c r="OBI237" s="130"/>
      <c r="OBJ237" s="130"/>
      <c r="OBK237" s="130"/>
      <c r="OBL237" s="130"/>
      <c r="OBM237" s="130"/>
      <c r="OBN237" s="130"/>
      <c r="OBO237" s="130"/>
      <c r="OBP237" s="130"/>
      <c r="OBQ237" s="130"/>
      <c r="OBR237" s="130"/>
      <c r="OBS237" s="130"/>
      <c r="OBT237" s="130"/>
      <c r="OBU237" s="130"/>
      <c r="OBV237" s="130"/>
      <c r="OBW237" s="130"/>
      <c r="OBX237" s="130"/>
      <c r="OBY237" s="130"/>
      <c r="OBZ237" s="130"/>
      <c r="OCA237" s="130"/>
      <c r="OCB237" s="130"/>
      <c r="OCC237" s="130"/>
      <c r="OCD237" s="130"/>
      <c r="OCE237" s="130"/>
      <c r="OCF237" s="130"/>
      <c r="OCG237" s="130"/>
      <c r="OCH237" s="130"/>
      <c r="OCI237" s="130"/>
      <c r="OCJ237" s="130"/>
      <c r="OCK237" s="130"/>
      <c r="OCL237" s="130"/>
      <c r="OCM237" s="130"/>
      <c r="OCN237" s="130"/>
      <c r="OCO237" s="130"/>
      <c r="OCP237" s="130"/>
      <c r="OCQ237" s="130"/>
      <c r="OCR237" s="130"/>
      <c r="OCS237" s="130"/>
      <c r="OCT237" s="130"/>
      <c r="OCU237" s="130"/>
      <c r="OCV237" s="130"/>
      <c r="OCW237" s="130"/>
      <c r="OCX237" s="130"/>
      <c r="OCY237" s="130"/>
      <c r="OCZ237" s="130"/>
      <c r="ODA237" s="130"/>
      <c r="ODB237" s="130"/>
      <c r="ODC237" s="130"/>
      <c r="ODD237" s="130"/>
      <c r="ODE237" s="130"/>
      <c r="ODF237" s="130"/>
      <c r="ODG237" s="130"/>
      <c r="ODH237" s="130"/>
      <c r="ODI237" s="130"/>
      <c r="ODJ237" s="130"/>
      <c r="ODK237" s="130"/>
      <c r="ODL237" s="130"/>
      <c r="ODM237" s="130"/>
      <c r="ODN237" s="130"/>
      <c r="ODO237" s="130"/>
      <c r="ODP237" s="130"/>
      <c r="ODQ237" s="130"/>
      <c r="ODR237" s="130"/>
      <c r="ODS237" s="130"/>
      <c r="ODT237" s="130"/>
      <c r="ODU237" s="130"/>
      <c r="ODV237" s="130"/>
      <c r="ODW237" s="130"/>
      <c r="ODX237" s="130"/>
      <c r="ODY237" s="130"/>
      <c r="ODZ237" s="130"/>
      <c r="OEA237" s="130"/>
      <c r="OEB237" s="130"/>
      <c r="OEC237" s="130"/>
      <c r="OED237" s="130"/>
      <c r="OEE237" s="130"/>
      <c r="OEF237" s="130"/>
      <c r="OEG237" s="130"/>
      <c r="OEH237" s="130"/>
      <c r="OEI237" s="130"/>
      <c r="OEJ237" s="130"/>
      <c r="OEK237" s="130"/>
      <c r="OEL237" s="130"/>
      <c r="OEM237" s="130"/>
      <c r="OEN237" s="130"/>
      <c r="OEO237" s="130"/>
      <c r="OEP237" s="130"/>
      <c r="OEQ237" s="130"/>
      <c r="OER237" s="130"/>
      <c r="OES237" s="130"/>
      <c r="OET237" s="130"/>
      <c r="OEU237" s="130"/>
      <c r="OEV237" s="130"/>
      <c r="OEW237" s="130"/>
      <c r="OEX237" s="130"/>
      <c r="OEY237" s="130"/>
      <c r="OEZ237" s="130"/>
      <c r="OFA237" s="130"/>
      <c r="OFB237" s="130"/>
      <c r="OFC237" s="130"/>
      <c r="OFD237" s="130"/>
      <c r="OFE237" s="130"/>
      <c r="OFF237" s="130"/>
      <c r="OFG237" s="130"/>
      <c r="OFH237" s="130"/>
      <c r="OFI237" s="130"/>
      <c r="OFJ237" s="130"/>
      <c r="OFK237" s="130"/>
      <c r="OFL237" s="130"/>
      <c r="OFM237" s="130"/>
      <c r="OFN237" s="130"/>
      <c r="OFO237" s="130"/>
      <c r="OFP237" s="130"/>
      <c r="OFQ237" s="130"/>
      <c r="OFR237" s="130"/>
      <c r="OFS237" s="130"/>
      <c r="OFT237" s="130"/>
      <c r="OFU237" s="130"/>
      <c r="OFV237" s="130"/>
      <c r="OFW237" s="130"/>
      <c r="OFX237" s="130"/>
      <c r="OFY237" s="130"/>
      <c r="OFZ237" s="130"/>
      <c r="OGA237" s="130"/>
      <c r="OGB237" s="130"/>
      <c r="OGC237" s="130"/>
      <c r="OGD237" s="130"/>
      <c r="OGE237" s="130"/>
      <c r="OGF237" s="130"/>
      <c r="OGG237" s="130"/>
      <c r="OGH237" s="130"/>
      <c r="OGI237" s="130"/>
      <c r="OGJ237" s="130"/>
      <c r="OGK237" s="130"/>
      <c r="OGL237" s="130"/>
      <c r="OGM237" s="130"/>
      <c r="OGN237" s="130"/>
      <c r="OGO237" s="130"/>
      <c r="OGP237" s="130"/>
      <c r="OGQ237" s="130"/>
      <c r="OGR237" s="130"/>
      <c r="OGS237" s="130"/>
      <c r="OGT237" s="130"/>
      <c r="OGU237" s="130"/>
      <c r="OGV237" s="130"/>
      <c r="OGW237" s="130"/>
      <c r="OGX237" s="130"/>
      <c r="OGY237" s="130"/>
      <c r="OGZ237" s="130"/>
      <c r="OHA237" s="130"/>
      <c r="OHB237" s="130"/>
      <c r="OHC237" s="130"/>
      <c r="OHD237" s="130"/>
      <c r="OHE237" s="130"/>
      <c r="OHF237" s="130"/>
      <c r="OHG237" s="130"/>
      <c r="OHH237" s="130"/>
      <c r="OHI237" s="130"/>
      <c r="OHJ237" s="130"/>
      <c r="OHK237" s="130"/>
      <c r="OHL237" s="130"/>
      <c r="OHM237" s="130"/>
      <c r="OHN237" s="130"/>
      <c r="OHO237" s="130"/>
      <c r="OHP237" s="130"/>
      <c r="OHQ237" s="130"/>
      <c r="OHR237" s="130"/>
      <c r="OHS237" s="130"/>
      <c r="OHT237" s="130"/>
      <c r="OHU237" s="130"/>
      <c r="OHV237" s="130"/>
      <c r="OHW237" s="130"/>
      <c r="OHX237" s="130"/>
      <c r="OHY237" s="130"/>
      <c r="OHZ237" s="130"/>
      <c r="OIA237" s="130"/>
      <c r="OIB237" s="130"/>
      <c r="OIC237" s="130"/>
      <c r="OID237" s="130"/>
      <c r="OIE237" s="130"/>
      <c r="OIF237" s="130"/>
      <c r="OIG237" s="130"/>
      <c r="OIH237" s="130"/>
      <c r="OII237" s="130"/>
      <c r="OIJ237" s="130"/>
      <c r="OIK237" s="130"/>
      <c r="OIL237" s="130"/>
      <c r="OIM237" s="130"/>
      <c r="OIN237" s="130"/>
      <c r="OIO237" s="130"/>
      <c r="OIP237" s="130"/>
      <c r="OIQ237" s="130"/>
      <c r="OIR237" s="130"/>
      <c r="OIS237" s="130"/>
      <c r="OIT237" s="130"/>
      <c r="OIU237" s="130"/>
      <c r="OIV237" s="130"/>
      <c r="OIW237" s="130"/>
      <c r="OIX237" s="130"/>
      <c r="OIY237" s="130"/>
      <c r="OIZ237" s="130"/>
      <c r="OJA237" s="130"/>
      <c r="OJB237" s="130"/>
      <c r="OJC237" s="130"/>
      <c r="OJD237" s="130"/>
      <c r="OJE237" s="130"/>
      <c r="OJF237" s="130"/>
      <c r="OJG237" s="130"/>
      <c r="OJH237" s="130"/>
      <c r="OJI237" s="130"/>
      <c r="OJJ237" s="130"/>
      <c r="OJK237" s="130"/>
      <c r="OJL237" s="130"/>
      <c r="OJM237" s="130"/>
      <c r="OJN237" s="130"/>
      <c r="OJO237" s="130"/>
      <c r="OJP237" s="130"/>
      <c r="OJQ237" s="130"/>
      <c r="OJR237" s="130"/>
      <c r="OJS237" s="130"/>
      <c r="OJT237" s="130"/>
      <c r="OJU237" s="130"/>
      <c r="OJV237" s="130"/>
      <c r="OJW237" s="130"/>
      <c r="OJX237" s="130"/>
      <c r="OJY237" s="130"/>
      <c r="OJZ237" s="130"/>
      <c r="OKA237" s="130"/>
      <c r="OKB237" s="130"/>
      <c r="OKC237" s="130"/>
      <c r="OKD237" s="130"/>
      <c r="OKE237" s="130"/>
      <c r="OKF237" s="130"/>
      <c r="OKG237" s="130"/>
      <c r="OKH237" s="130"/>
      <c r="OKI237" s="130"/>
      <c r="OKJ237" s="130"/>
      <c r="OKK237" s="130"/>
      <c r="OKL237" s="130"/>
      <c r="OKM237" s="130"/>
      <c r="OKN237" s="130"/>
      <c r="OKO237" s="130"/>
      <c r="OKP237" s="130"/>
      <c r="OKQ237" s="130"/>
      <c r="OKR237" s="130"/>
      <c r="OKS237" s="130"/>
      <c r="OKT237" s="130"/>
      <c r="OKU237" s="130"/>
      <c r="OKV237" s="130"/>
      <c r="OKW237" s="130"/>
      <c r="OKX237" s="130"/>
      <c r="OKY237" s="130"/>
      <c r="OKZ237" s="130"/>
      <c r="OLA237" s="130"/>
      <c r="OLB237" s="130"/>
      <c r="OLC237" s="130"/>
      <c r="OLD237" s="130"/>
      <c r="OLE237" s="130"/>
      <c r="OLF237" s="130"/>
      <c r="OLG237" s="130"/>
      <c r="OLH237" s="130"/>
      <c r="OLI237" s="130"/>
      <c r="OLJ237" s="130"/>
      <c r="OLK237" s="130"/>
      <c r="OLL237" s="130"/>
      <c r="OLM237" s="130"/>
      <c r="OLN237" s="130"/>
      <c r="OLO237" s="130"/>
      <c r="OLP237" s="130"/>
      <c r="OLQ237" s="130"/>
      <c r="OLR237" s="130"/>
      <c r="OLS237" s="130"/>
      <c r="OLT237" s="130"/>
      <c r="OLU237" s="130"/>
      <c r="OLV237" s="130"/>
      <c r="OLW237" s="130"/>
      <c r="OLX237" s="130"/>
      <c r="OLY237" s="130"/>
      <c r="OLZ237" s="130"/>
      <c r="OMA237" s="130"/>
      <c r="OMB237" s="130"/>
      <c r="OMC237" s="130"/>
      <c r="OMD237" s="130"/>
      <c r="OME237" s="130"/>
      <c r="OMF237" s="130"/>
      <c r="OMG237" s="130"/>
      <c r="OMH237" s="130"/>
      <c r="OMI237" s="130"/>
      <c r="OMJ237" s="130"/>
      <c r="OMK237" s="130"/>
      <c r="OML237" s="130"/>
      <c r="OMM237" s="130"/>
      <c r="OMN237" s="130"/>
      <c r="OMO237" s="130"/>
      <c r="OMP237" s="130"/>
      <c r="OMQ237" s="130"/>
      <c r="OMR237" s="130"/>
      <c r="OMS237" s="130"/>
      <c r="OMT237" s="130"/>
      <c r="OMU237" s="130"/>
      <c r="OMV237" s="130"/>
      <c r="OMW237" s="130"/>
      <c r="OMX237" s="130"/>
      <c r="OMY237" s="130"/>
      <c r="OMZ237" s="130"/>
      <c r="ONA237" s="130"/>
      <c r="ONB237" s="130"/>
      <c r="ONC237" s="130"/>
      <c r="OND237" s="130"/>
      <c r="ONE237" s="130"/>
      <c r="ONF237" s="130"/>
      <c r="ONG237" s="130"/>
      <c r="ONH237" s="130"/>
      <c r="ONI237" s="130"/>
      <c r="ONJ237" s="130"/>
      <c r="ONK237" s="130"/>
      <c r="ONL237" s="130"/>
      <c r="ONM237" s="130"/>
      <c r="ONN237" s="130"/>
      <c r="ONO237" s="130"/>
      <c r="ONP237" s="130"/>
      <c r="ONQ237" s="130"/>
      <c r="ONR237" s="130"/>
      <c r="ONS237" s="130"/>
      <c r="ONT237" s="130"/>
      <c r="ONU237" s="130"/>
      <c r="ONV237" s="130"/>
      <c r="ONW237" s="130"/>
      <c r="ONX237" s="130"/>
      <c r="ONY237" s="130"/>
      <c r="ONZ237" s="130"/>
      <c r="OOA237" s="130"/>
      <c r="OOB237" s="130"/>
      <c r="OOC237" s="130"/>
      <c r="OOD237" s="130"/>
      <c r="OOE237" s="130"/>
      <c r="OOF237" s="130"/>
      <c r="OOG237" s="130"/>
      <c r="OOH237" s="130"/>
      <c r="OOI237" s="130"/>
      <c r="OOJ237" s="130"/>
      <c r="OOK237" s="130"/>
      <c r="OOL237" s="130"/>
      <c r="OOM237" s="130"/>
      <c r="OON237" s="130"/>
      <c r="OOO237" s="130"/>
      <c r="OOP237" s="130"/>
      <c r="OOQ237" s="130"/>
      <c r="OOR237" s="130"/>
      <c r="OOS237" s="130"/>
      <c r="OOT237" s="130"/>
      <c r="OOU237" s="130"/>
      <c r="OOV237" s="130"/>
      <c r="OOW237" s="130"/>
      <c r="OOX237" s="130"/>
      <c r="OOY237" s="130"/>
      <c r="OOZ237" s="130"/>
      <c r="OPA237" s="130"/>
      <c r="OPB237" s="130"/>
      <c r="OPC237" s="130"/>
      <c r="OPD237" s="130"/>
      <c r="OPE237" s="130"/>
      <c r="OPF237" s="130"/>
      <c r="OPG237" s="130"/>
      <c r="OPH237" s="130"/>
      <c r="OPI237" s="130"/>
      <c r="OPJ237" s="130"/>
      <c r="OPK237" s="130"/>
      <c r="OPL237" s="130"/>
      <c r="OPM237" s="130"/>
      <c r="OPN237" s="130"/>
      <c r="OPO237" s="130"/>
      <c r="OPP237" s="130"/>
      <c r="OPQ237" s="130"/>
      <c r="OPR237" s="130"/>
      <c r="OPS237" s="130"/>
      <c r="OPT237" s="130"/>
      <c r="OPU237" s="130"/>
      <c r="OPV237" s="130"/>
      <c r="OPW237" s="130"/>
      <c r="OPX237" s="130"/>
      <c r="OPY237" s="130"/>
      <c r="OPZ237" s="130"/>
      <c r="OQA237" s="130"/>
      <c r="OQB237" s="130"/>
      <c r="OQC237" s="130"/>
      <c r="OQD237" s="130"/>
      <c r="OQE237" s="130"/>
      <c r="OQF237" s="130"/>
      <c r="OQG237" s="130"/>
      <c r="OQH237" s="130"/>
      <c r="OQI237" s="130"/>
      <c r="OQJ237" s="130"/>
      <c r="OQK237" s="130"/>
      <c r="OQL237" s="130"/>
      <c r="OQM237" s="130"/>
      <c r="OQN237" s="130"/>
      <c r="OQO237" s="130"/>
      <c r="OQP237" s="130"/>
      <c r="OQQ237" s="130"/>
      <c r="OQR237" s="130"/>
      <c r="OQS237" s="130"/>
      <c r="OQT237" s="130"/>
      <c r="OQU237" s="130"/>
      <c r="OQV237" s="130"/>
      <c r="OQW237" s="130"/>
      <c r="OQX237" s="130"/>
      <c r="OQY237" s="130"/>
      <c r="OQZ237" s="130"/>
      <c r="ORA237" s="130"/>
      <c r="ORB237" s="130"/>
      <c r="ORC237" s="130"/>
      <c r="ORD237" s="130"/>
      <c r="ORE237" s="130"/>
      <c r="ORF237" s="130"/>
      <c r="ORG237" s="130"/>
      <c r="ORH237" s="130"/>
      <c r="ORI237" s="130"/>
      <c r="ORJ237" s="130"/>
      <c r="ORK237" s="130"/>
      <c r="ORL237" s="130"/>
      <c r="ORM237" s="130"/>
      <c r="ORN237" s="130"/>
      <c r="ORO237" s="130"/>
      <c r="ORP237" s="130"/>
      <c r="ORQ237" s="130"/>
      <c r="ORR237" s="130"/>
      <c r="ORS237" s="130"/>
      <c r="ORT237" s="130"/>
      <c r="ORU237" s="130"/>
      <c r="ORV237" s="130"/>
      <c r="ORW237" s="130"/>
      <c r="ORX237" s="130"/>
      <c r="ORY237" s="130"/>
      <c r="ORZ237" s="130"/>
      <c r="OSA237" s="130"/>
      <c r="OSB237" s="130"/>
      <c r="OSC237" s="130"/>
      <c r="OSD237" s="130"/>
      <c r="OSE237" s="130"/>
      <c r="OSF237" s="130"/>
      <c r="OSG237" s="130"/>
      <c r="OSH237" s="130"/>
      <c r="OSI237" s="130"/>
      <c r="OSJ237" s="130"/>
      <c r="OSK237" s="130"/>
      <c r="OSL237" s="130"/>
      <c r="OSM237" s="130"/>
      <c r="OSN237" s="130"/>
      <c r="OSO237" s="130"/>
      <c r="OSP237" s="130"/>
      <c r="OSQ237" s="130"/>
      <c r="OSR237" s="130"/>
      <c r="OSS237" s="130"/>
      <c r="OST237" s="130"/>
      <c r="OSU237" s="130"/>
      <c r="OSV237" s="130"/>
      <c r="OSW237" s="130"/>
      <c r="OSX237" s="130"/>
      <c r="OSY237" s="130"/>
      <c r="OSZ237" s="130"/>
      <c r="OTA237" s="130"/>
      <c r="OTB237" s="130"/>
      <c r="OTC237" s="130"/>
      <c r="OTD237" s="130"/>
      <c r="OTE237" s="130"/>
      <c r="OTF237" s="130"/>
      <c r="OTG237" s="130"/>
      <c r="OTH237" s="130"/>
      <c r="OTI237" s="130"/>
      <c r="OTJ237" s="130"/>
      <c r="OTK237" s="130"/>
      <c r="OTL237" s="130"/>
      <c r="OTM237" s="130"/>
      <c r="OTN237" s="130"/>
      <c r="OTO237" s="130"/>
      <c r="OTP237" s="130"/>
      <c r="OTQ237" s="130"/>
      <c r="OTR237" s="130"/>
      <c r="OTS237" s="130"/>
      <c r="OTT237" s="130"/>
      <c r="OTU237" s="130"/>
      <c r="OTV237" s="130"/>
      <c r="OTW237" s="130"/>
      <c r="OTX237" s="130"/>
      <c r="OTY237" s="130"/>
      <c r="OTZ237" s="130"/>
      <c r="OUA237" s="130"/>
      <c r="OUB237" s="130"/>
      <c r="OUC237" s="130"/>
      <c r="OUD237" s="130"/>
      <c r="OUE237" s="130"/>
      <c r="OUF237" s="130"/>
      <c r="OUG237" s="130"/>
      <c r="OUH237" s="130"/>
      <c r="OUI237" s="130"/>
      <c r="OUJ237" s="130"/>
      <c r="OUK237" s="130"/>
      <c r="OUL237" s="130"/>
      <c r="OUM237" s="130"/>
      <c r="OUN237" s="130"/>
      <c r="OUO237" s="130"/>
      <c r="OUP237" s="130"/>
      <c r="OUQ237" s="130"/>
      <c r="OUR237" s="130"/>
      <c r="OUS237" s="130"/>
      <c r="OUT237" s="130"/>
      <c r="OUU237" s="130"/>
      <c r="OUV237" s="130"/>
      <c r="OUW237" s="130"/>
      <c r="OUX237" s="130"/>
      <c r="OUY237" s="130"/>
      <c r="OUZ237" s="130"/>
      <c r="OVA237" s="130"/>
      <c r="OVB237" s="130"/>
      <c r="OVC237" s="130"/>
      <c r="OVD237" s="130"/>
      <c r="OVE237" s="130"/>
      <c r="OVF237" s="130"/>
      <c r="OVG237" s="130"/>
      <c r="OVH237" s="130"/>
      <c r="OVI237" s="130"/>
      <c r="OVJ237" s="130"/>
      <c r="OVK237" s="130"/>
      <c r="OVL237" s="130"/>
      <c r="OVM237" s="130"/>
      <c r="OVN237" s="130"/>
      <c r="OVO237" s="130"/>
      <c r="OVP237" s="130"/>
      <c r="OVQ237" s="130"/>
      <c r="OVR237" s="130"/>
      <c r="OVS237" s="130"/>
      <c r="OVT237" s="130"/>
      <c r="OVU237" s="130"/>
      <c r="OVV237" s="130"/>
      <c r="OVW237" s="130"/>
      <c r="OVX237" s="130"/>
      <c r="OVY237" s="130"/>
      <c r="OVZ237" s="130"/>
      <c r="OWA237" s="130"/>
      <c r="OWB237" s="130"/>
      <c r="OWC237" s="130"/>
      <c r="OWD237" s="130"/>
      <c r="OWE237" s="130"/>
      <c r="OWF237" s="130"/>
      <c r="OWG237" s="130"/>
      <c r="OWH237" s="130"/>
      <c r="OWI237" s="130"/>
      <c r="OWJ237" s="130"/>
      <c r="OWK237" s="130"/>
      <c r="OWL237" s="130"/>
      <c r="OWM237" s="130"/>
      <c r="OWN237" s="130"/>
      <c r="OWO237" s="130"/>
      <c r="OWP237" s="130"/>
      <c r="OWQ237" s="130"/>
      <c r="OWR237" s="130"/>
      <c r="OWS237" s="130"/>
      <c r="OWT237" s="130"/>
      <c r="OWU237" s="130"/>
      <c r="OWV237" s="130"/>
      <c r="OWW237" s="130"/>
      <c r="OWX237" s="130"/>
      <c r="OWY237" s="130"/>
      <c r="OWZ237" s="130"/>
      <c r="OXA237" s="130"/>
      <c r="OXB237" s="130"/>
      <c r="OXC237" s="130"/>
      <c r="OXD237" s="130"/>
      <c r="OXE237" s="130"/>
      <c r="OXF237" s="130"/>
      <c r="OXG237" s="130"/>
      <c r="OXH237" s="130"/>
      <c r="OXI237" s="130"/>
      <c r="OXJ237" s="130"/>
      <c r="OXK237" s="130"/>
      <c r="OXL237" s="130"/>
      <c r="OXM237" s="130"/>
      <c r="OXN237" s="130"/>
      <c r="OXO237" s="130"/>
      <c r="OXP237" s="130"/>
      <c r="OXQ237" s="130"/>
      <c r="OXR237" s="130"/>
      <c r="OXS237" s="130"/>
      <c r="OXT237" s="130"/>
      <c r="OXU237" s="130"/>
      <c r="OXV237" s="130"/>
      <c r="OXW237" s="130"/>
      <c r="OXX237" s="130"/>
      <c r="OXY237" s="130"/>
      <c r="OXZ237" s="130"/>
      <c r="OYA237" s="130"/>
      <c r="OYB237" s="130"/>
      <c r="OYC237" s="130"/>
      <c r="OYD237" s="130"/>
      <c r="OYE237" s="130"/>
      <c r="OYF237" s="130"/>
      <c r="OYG237" s="130"/>
      <c r="OYH237" s="130"/>
      <c r="OYI237" s="130"/>
      <c r="OYJ237" s="130"/>
      <c r="OYK237" s="130"/>
      <c r="OYL237" s="130"/>
      <c r="OYM237" s="130"/>
      <c r="OYN237" s="130"/>
      <c r="OYO237" s="130"/>
      <c r="OYP237" s="130"/>
      <c r="OYQ237" s="130"/>
      <c r="OYR237" s="130"/>
      <c r="OYS237" s="130"/>
      <c r="OYT237" s="130"/>
      <c r="OYU237" s="130"/>
      <c r="OYV237" s="130"/>
      <c r="OYW237" s="130"/>
      <c r="OYX237" s="130"/>
      <c r="OYY237" s="130"/>
      <c r="OYZ237" s="130"/>
      <c r="OZA237" s="130"/>
      <c r="OZB237" s="130"/>
      <c r="OZC237" s="130"/>
      <c r="OZD237" s="130"/>
      <c r="OZE237" s="130"/>
      <c r="OZF237" s="130"/>
      <c r="OZG237" s="130"/>
      <c r="OZH237" s="130"/>
      <c r="OZI237" s="130"/>
      <c r="OZJ237" s="130"/>
      <c r="OZK237" s="130"/>
      <c r="OZL237" s="130"/>
      <c r="OZM237" s="130"/>
      <c r="OZN237" s="130"/>
      <c r="OZO237" s="130"/>
      <c r="OZP237" s="130"/>
      <c r="OZQ237" s="130"/>
      <c r="OZR237" s="130"/>
      <c r="OZS237" s="130"/>
      <c r="OZT237" s="130"/>
      <c r="OZU237" s="130"/>
      <c r="OZV237" s="130"/>
      <c r="OZW237" s="130"/>
      <c r="OZX237" s="130"/>
      <c r="OZY237" s="130"/>
      <c r="OZZ237" s="130"/>
      <c r="PAA237" s="130"/>
      <c r="PAB237" s="130"/>
      <c r="PAC237" s="130"/>
      <c r="PAD237" s="130"/>
      <c r="PAE237" s="130"/>
      <c r="PAF237" s="130"/>
      <c r="PAG237" s="130"/>
      <c r="PAH237" s="130"/>
      <c r="PAI237" s="130"/>
      <c r="PAJ237" s="130"/>
      <c r="PAK237" s="130"/>
      <c r="PAL237" s="130"/>
      <c r="PAM237" s="130"/>
      <c r="PAN237" s="130"/>
      <c r="PAO237" s="130"/>
      <c r="PAP237" s="130"/>
      <c r="PAQ237" s="130"/>
      <c r="PAR237" s="130"/>
      <c r="PAS237" s="130"/>
      <c r="PAT237" s="130"/>
      <c r="PAU237" s="130"/>
      <c r="PAV237" s="130"/>
      <c r="PAW237" s="130"/>
      <c r="PAX237" s="130"/>
      <c r="PAY237" s="130"/>
      <c r="PAZ237" s="130"/>
      <c r="PBA237" s="130"/>
      <c r="PBB237" s="130"/>
      <c r="PBC237" s="130"/>
      <c r="PBD237" s="130"/>
      <c r="PBE237" s="130"/>
      <c r="PBF237" s="130"/>
      <c r="PBG237" s="130"/>
      <c r="PBH237" s="130"/>
      <c r="PBI237" s="130"/>
      <c r="PBJ237" s="130"/>
      <c r="PBK237" s="130"/>
      <c r="PBL237" s="130"/>
      <c r="PBM237" s="130"/>
      <c r="PBN237" s="130"/>
      <c r="PBO237" s="130"/>
      <c r="PBP237" s="130"/>
      <c r="PBQ237" s="130"/>
      <c r="PBR237" s="130"/>
      <c r="PBS237" s="130"/>
      <c r="PBT237" s="130"/>
      <c r="PBU237" s="130"/>
      <c r="PBV237" s="130"/>
      <c r="PBW237" s="130"/>
      <c r="PBX237" s="130"/>
      <c r="PBY237" s="130"/>
      <c r="PBZ237" s="130"/>
      <c r="PCA237" s="130"/>
      <c r="PCB237" s="130"/>
      <c r="PCC237" s="130"/>
      <c r="PCD237" s="130"/>
      <c r="PCE237" s="130"/>
      <c r="PCF237" s="130"/>
      <c r="PCG237" s="130"/>
      <c r="PCH237" s="130"/>
      <c r="PCI237" s="130"/>
      <c r="PCJ237" s="130"/>
      <c r="PCK237" s="130"/>
      <c r="PCL237" s="130"/>
      <c r="PCM237" s="130"/>
      <c r="PCN237" s="130"/>
      <c r="PCO237" s="130"/>
      <c r="PCP237" s="130"/>
      <c r="PCQ237" s="130"/>
      <c r="PCR237" s="130"/>
      <c r="PCS237" s="130"/>
      <c r="PCT237" s="130"/>
      <c r="PCU237" s="130"/>
      <c r="PCV237" s="130"/>
      <c r="PCW237" s="130"/>
      <c r="PCX237" s="130"/>
      <c r="PCY237" s="130"/>
      <c r="PCZ237" s="130"/>
      <c r="PDA237" s="130"/>
      <c r="PDB237" s="130"/>
      <c r="PDC237" s="130"/>
      <c r="PDD237" s="130"/>
      <c r="PDE237" s="130"/>
      <c r="PDF237" s="130"/>
      <c r="PDG237" s="130"/>
      <c r="PDH237" s="130"/>
      <c r="PDI237" s="130"/>
      <c r="PDJ237" s="130"/>
      <c r="PDK237" s="130"/>
      <c r="PDL237" s="130"/>
      <c r="PDM237" s="130"/>
      <c r="PDN237" s="130"/>
      <c r="PDO237" s="130"/>
      <c r="PDP237" s="130"/>
      <c r="PDQ237" s="130"/>
      <c r="PDR237" s="130"/>
      <c r="PDS237" s="130"/>
      <c r="PDT237" s="130"/>
      <c r="PDU237" s="130"/>
      <c r="PDV237" s="130"/>
      <c r="PDW237" s="130"/>
      <c r="PDX237" s="130"/>
      <c r="PDY237" s="130"/>
      <c r="PDZ237" s="130"/>
      <c r="PEA237" s="130"/>
      <c r="PEB237" s="130"/>
      <c r="PEC237" s="130"/>
      <c r="PED237" s="130"/>
      <c r="PEE237" s="130"/>
      <c r="PEF237" s="130"/>
      <c r="PEG237" s="130"/>
      <c r="PEH237" s="130"/>
      <c r="PEI237" s="130"/>
      <c r="PEJ237" s="130"/>
      <c r="PEK237" s="130"/>
      <c r="PEL237" s="130"/>
      <c r="PEM237" s="130"/>
      <c r="PEN237" s="130"/>
      <c r="PEO237" s="130"/>
      <c r="PEP237" s="130"/>
      <c r="PEQ237" s="130"/>
      <c r="PER237" s="130"/>
      <c r="PES237" s="130"/>
      <c r="PET237" s="130"/>
      <c r="PEU237" s="130"/>
      <c r="PEV237" s="130"/>
      <c r="PEW237" s="130"/>
      <c r="PEX237" s="130"/>
      <c r="PEY237" s="130"/>
      <c r="PEZ237" s="130"/>
      <c r="PFA237" s="130"/>
      <c r="PFB237" s="130"/>
      <c r="PFC237" s="130"/>
      <c r="PFD237" s="130"/>
      <c r="PFE237" s="130"/>
      <c r="PFF237" s="130"/>
      <c r="PFG237" s="130"/>
      <c r="PFH237" s="130"/>
      <c r="PFI237" s="130"/>
      <c r="PFJ237" s="130"/>
      <c r="PFK237" s="130"/>
      <c r="PFL237" s="130"/>
      <c r="PFM237" s="130"/>
      <c r="PFN237" s="130"/>
      <c r="PFO237" s="130"/>
      <c r="PFP237" s="130"/>
      <c r="PFQ237" s="130"/>
      <c r="PFR237" s="130"/>
      <c r="PFS237" s="130"/>
      <c r="PFT237" s="130"/>
      <c r="PFU237" s="130"/>
      <c r="PFV237" s="130"/>
      <c r="PFW237" s="130"/>
      <c r="PFX237" s="130"/>
      <c r="PFY237" s="130"/>
      <c r="PFZ237" s="130"/>
      <c r="PGA237" s="130"/>
      <c r="PGB237" s="130"/>
      <c r="PGC237" s="130"/>
      <c r="PGD237" s="130"/>
      <c r="PGE237" s="130"/>
      <c r="PGF237" s="130"/>
      <c r="PGG237" s="130"/>
      <c r="PGH237" s="130"/>
      <c r="PGI237" s="130"/>
      <c r="PGJ237" s="130"/>
      <c r="PGK237" s="130"/>
      <c r="PGL237" s="130"/>
      <c r="PGM237" s="130"/>
      <c r="PGN237" s="130"/>
      <c r="PGO237" s="130"/>
      <c r="PGP237" s="130"/>
      <c r="PGQ237" s="130"/>
      <c r="PGR237" s="130"/>
      <c r="PGS237" s="130"/>
      <c r="PGT237" s="130"/>
      <c r="PGU237" s="130"/>
      <c r="PGV237" s="130"/>
      <c r="PGW237" s="130"/>
      <c r="PGX237" s="130"/>
      <c r="PGY237" s="130"/>
      <c r="PGZ237" s="130"/>
      <c r="PHA237" s="130"/>
      <c r="PHB237" s="130"/>
      <c r="PHC237" s="130"/>
      <c r="PHD237" s="130"/>
      <c r="PHE237" s="130"/>
      <c r="PHF237" s="130"/>
      <c r="PHG237" s="130"/>
      <c r="PHH237" s="130"/>
      <c r="PHI237" s="130"/>
      <c r="PHJ237" s="130"/>
      <c r="PHK237" s="130"/>
      <c r="PHL237" s="130"/>
      <c r="PHM237" s="130"/>
      <c r="PHN237" s="130"/>
      <c r="PHO237" s="130"/>
      <c r="PHP237" s="130"/>
      <c r="PHQ237" s="130"/>
      <c r="PHR237" s="130"/>
      <c r="PHS237" s="130"/>
      <c r="PHT237" s="130"/>
      <c r="PHU237" s="130"/>
      <c r="PHV237" s="130"/>
      <c r="PHW237" s="130"/>
      <c r="PHX237" s="130"/>
      <c r="PHY237" s="130"/>
      <c r="PHZ237" s="130"/>
      <c r="PIA237" s="130"/>
      <c r="PIB237" s="130"/>
      <c r="PIC237" s="130"/>
      <c r="PID237" s="130"/>
      <c r="PIE237" s="130"/>
      <c r="PIF237" s="130"/>
      <c r="PIG237" s="130"/>
      <c r="PIH237" s="130"/>
      <c r="PII237" s="130"/>
      <c r="PIJ237" s="130"/>
      <c r="PIK237" s="130"/>
      <c r="PIL237" s="130"/>
      <c r="PIM237" s="130"/>
      <c r="PIN237" s="130"/>
      <c r="PIO237" s="130"/>
      <c r="PIP237" s="130"/>
      <c r="PIQ237" s="130"/>
      <c r="PIR237" s="130"/>
      <c r="PIS237" s="130"/>
      <c r="PIT237" s="130"/>
      <c r="PIU237" s="130"/>
      <c r="PIV237" s="130"/>
      <c r="PIW237" s="130"/>
      <c r="PIX237" s="130"/>
      <c r="PIY237" s="130"/>
      <c r="PIZ237" s="130"/>
      <c r="PJA237" s="130"/>
      <c r="PJB237" s="130"/>
      <c r="PJC237" s="130"/>
      <c r="PJD237" s="130"/>
      <c r="PJE237" s="130"/>
      <c r="PJF237" s="130"/>
      <c r="PJG237" s="130"/>
      <c r="PJH237" s="130"/>
      <c r="PJI237" s="130"/>
      <c r="PJJ237" s="130"/>
      <c r="PJK237" s="130"/>
      <c r="PJL237" s="130"/>
      <c r="PJM237" s="130"/>
      <c r="PJN237" s="130"/>
      <c r="PJO237" s="130"/>
      <c r="PJP237" s="130"/>
      <c r="PJQ237" s="130"/>
      <c r="PJR237" s="130"/>
      <c r="PJS237" s="130"/>
      <c r="PJT237" s="130"/>
      <c r="PJU237" s="130"/>
      <c r="PJV237" s="130"/>
      <c r="PJW237" s="130"/>
      <c r="PJX237" s="130"/>
      <c r="PJY237" s="130"/>
      <c r="PJZ237" s="130"/>
      <c r="PKA237" s="130"/>
      <c r="PKB237" s="130"/>
      <c r="PKC237" s="130"/>
      <c r="PKD237" s="130"/>
      <c r="PKE237" s="130"/>
      <c r="PKF237" s="130"/>
      <c r="PKG237" s="130"/>
      <c r="PKH237" s="130"/>
      <c r="PKI237" s="130"/>
      <c r="PKJ237" s="130"/>
      <c r="PKK237" s="130"/>
      <c r="PKL237" s="130"/>
      <c r="PKM237" s="130"/>
      <c r="PKN237" s="130"/>
      <c r="PKO237" s="130"/>
      <c r="PKP237" s="130"/>
      <c r="PKQ237" s="130"/>
      <c r="PKR237" s="130"/>
      <c r="PKS237" s="130"/>
      <c r="PKT237" s="130"/>
      <c r="PKU237" s="130"/>
      <c r="PKV237" s="130"/>
      <c r="PKW237" s="130"/>
      <c r="PKX237" s="130"/>
      <c r="PKY237" s="130"/>
      <c r="PKZ237" s="130"/>
      <c r="PLA237" s="130"/>
      <c r="PLB237" s="130"/>
      <c r="PLC237" s="130"/>
      <c r="PLD237" s="130"/>
      <c r="PLE237" s="130"/>
      <c r="PLF237" s="130"/>
      <c r="PLG237" s="130"/>
      <c r="PLH237" s="130"/>
      <c r="PLI237" s="130"/>
      <c r="PLJ237" s="130"/>
      <c r="PLK237" s="130"/>
      <c r="PLL237" s="130"/>
      <c r="PLM237" s="130"/>
      <c r="PLN237" s="130"/>
      <c r="PLO237" s="130"/>
      <c r="PLP237" s="130"/>
      <c r="PLQ237" s="130"/>
      <c r="PLR237" s="130"/>
      <c r="PLS237" s="130"/>
      <c r="PLT237" s="130"/>
      <c r="PLU237" s="130"/>
      <c r="PLV237" s="130"/>
      <c r="PLW237" s="130"/>
      <c r="PLX237" s="130"/>
      <c r="PLY237" s="130"/>
      <c r="PLZ237" s="130"/>
      <c r="PMA237" s="130"/>
      <c r="PMB237" s="130"/>
      <c r="PMC237" s="130"/>
      <c r="PMD237" s="130"/>
      <c r="PME237" s="130"/>
      <c r="PMF237" s="130"/>
      <c r="PMG237" s="130"/>
      <c r="PMH237" s="130"/>
      <c r="PMI237" s="130"/>
      <c r="PMJ237" s="130"/>
      <c r="PMK237" s="130"/>
      <c r="PML237" s="130"/>
      <c r="PMM237" s="130"/>
      <c r="PMN237" s="130"/>
      <c r="PMO237" s="130"/>
      <c r="PMP237" s="130"/>
      <c r="PMQ237" s="130"/>
      <c r="PMR237" s="130"/>
      <c r="PMS237" s="130"/>
      <c r="PMT237" s="130"/>
      <c r="PMU237" s="130"/>
      <c r="PMV237" s="130"/>
      <c r="PMW237" s="130"/>
      <c r="PMX237" s="130"/>
      <c r="PMY237" s="130"/>
      <c r="PMZ237" s="130"/>
      <c r="PNA237" s="130"/>
      <c r="PNB237" s="130"/>
      <c r="PNC237" s="130"/>
      <c r="PND237" s="130"/>
      <c r="PNE237" s="130"/>
      <c r="PNF237" s="130"/>
      <c r="PNG237" s="130"/>
      <c r="PNH237" s="130"/>
      <c r="PNI237" s="130"/>
      <c r="PNJ237" s="130"/>
      <c r="PNK237" s="130"/>
      <c r="PNL237" s="130"/>
      <c r="PNM237" s="130"/>
      <c r="PNN237" s="130"/>
      <c r="PNO237" s="130"/>
      <c r="PNP237" s="130"/>
      <c r="PNQ237" s="130"/>
      <c r="PNR237" s="130"/>
      <c r="PNS237" s="130"/>
      <c r="PNT237" s="130"/>
      <c r="PNU237" s="130"/>
      <c r="PNV237" s="130"/>
      <c r="PNW237" s="130"/>
      <c r="PNX237" s="130"/>
      <c r="PNY237" s="130"/>
      <c r="PNZ237" s="130"/>
      <c r="POA237" s="130"/>
      <c r="POB237" s="130"/>
      <c r="POC237" s="130"/>
      <c r="POD237" s="130"/>
      <c r="POE237" s="130"/>
      <c r="POF237" s="130"/>
      <c r="POG237" s="130"/>
      <c r="POH237" s="130"/>
      <c r="POI237" s="130"/>
      <c r="POJ237" s="130"/>
      <c r="POK237" s="130"/>
      <c r="POL237" s="130"/>
      <c r="POM237" s="130"/>
      <c r="PON237" s="130"/>
      <c r="POO237" s="130"/>
      <c r="POP237" s="130"/>
      <c r="POQ237" s="130"/>
      <c r="POR237" s="130"/>
      <c r="POS237" s="130"/>
      <c r="POT237" s="130"/>
      <c r="POU237" s="130"/>
      <c r="POV237" s="130"/>
      <c r="POW237" s="130"/>
      <c r="POX237" s="130"/>
      <c r="POY237" s="130"/>
      <c r="POZ237" s="130"/>
      <c r="PPA237" s="130"/>
      <c r="PPB237" s="130"/>
      <c r="PPC237" s="130"/>
      <c r="PPD237" s="130"/>
      <c r="PPE237" s="130"/>
      <c r="PPF237" s="130"/>
      <c r="PPG237" s="130"/>
      <c r="PPH237" s="130"/>
      <c r="PPI237" s="130"/>
      <c r="PPJ237" s="130"/>
      <c r="PPK237" s="130"/>
      <c r="PPL237" s="130"/>
      <c r="PPM237" s="130"/>
      <c r="PPN237" s="130"/>
      <c r="PPO237" s="130"/>
      <c r="PPP237" s="130"/>
      <c r="PPQ237" s="130"/>
      <c r="PPR237" s="130"/>
      <c r="PPS237" s="130"/>
      <c r="PPT237" s="130"/>
      <c r="PPU237" s="130"/>
      <c r="PPV237" s="130"/>
      <c r="PPW237" s="130"/>
      <c r="PPX237" s="130"/>
      <c r="PPY237" s="130"/>
      <c r="PPZ237" s="130"/>
      <c r="PQA237" s="130"/>
      <c r="PQB237" s="130"/>
      <c r="PQC237" s="130"/>
      <c r="PQD237" s="130"/>
      <c r="PQE237" s="130"/>
      <c r="PQF237" s="130"/>
      <c r="PQG237" s="130"/>
      <c r="PQH237" s="130"/>
      <c r="PQI237" s="130"/>
      <c r="PQJ237" s="130"/>
      <c r="PQK237" s="130"/>
      <c r="PQL237" s="130"/>
      <c r="PQM237" s="130"/>
      <c r="PQN237" s="130"/>
      <c r="PQO237" s="130"/>
      <c r="PQP237" s="130"/>
      <c r="PQQ237" s="130"/>
      <c r="PQR237" s="130"/>
      <c r="PQS237" s="130"/>
      <c r="PQT237" s="130"/>
      <c r="PQU237" s="130"/>
      <c r="PQV237" s="130"/>
      <c r="PQW237" s="130"/>
      <c r="PQX237" s="130"/>
      <c r="PQY237" s="130"/>
      <c r="PQZ237" s="130"/>
      <c r="PRA237" s="130"/>
      <c r="PRB237" s="130"/>
      <c r="PRC237" s="130"/>
      <c r="PRD237" s="130"/>
      <c r="PRE237" s="130"/>
      <c r="PRF237" s="130"/>
      <c r="PRG237" s="130"/>
      <c r="PRH237" s="130"/>
      <c r="PRI237" s="130"/>
      <c r="PRJ237" s="130"/>
      <c r="PRK237" s="130"/>
      <c r="PRL237" s="130"/>
      <c r="PRM237" s="130"/>
      <c r="PRN237" s="130"/>
      <c r="PRO237" s="130"/>
      <c r="PRP237" s="130"/>
      <c r="PRQ237" s="130"/>
      <c r="PRR237" s="130"/>
      <c r="PRS237" s="130"/>
      <c r="PRT237" s="130"/>
      <c r="PRU237" s="130"/>
      <c r="PRV237" s="130"/>
      <c r="PRW237" s="130"/>
      <c r="PRX237" s="130"/>
      <c r="PRY237" s="130"/>
      <c r="PRZ237" s="130"/>
      <c r="PSA237" s="130"/>
      <c r="PSB237" s="130"/>
      <c r="PSC237" s="130"/>
      <c r="PSD237" s="130"/>
      <c r="PSE237" s="130"/>
      <c r="PSF237" s="130"/>
      <c r="PSG237" s="130"/>
      <c r="PSH237" s="130"/>
      <c r="PSI237" s="130"/>
      <c r="PSJ237" s="130"/>
      <c r="PSK237" s="130"/>
      <c r="PSL237" s="130"/>
      <c r="PSM237" s="130"/>
      <c r="PSN237" s="130"/>
      <c r="PSO237" s="130"/>
      <c r="PSP237" s="130"/>
      <c r="PSQ237" s="130"/>
      <c r="PSR237" s="130"/>
      <c r="PSS237" s="130"/>
      <c r="PST237" s="130"/>
      <c r="PSU237" s="130"/>
      <c r="PSV237" s="130"/>
      <c r="PSW237" s="130"/>
      <c r="PSX237" s="130"/>
      <c r="PSY237" s="130"/>
      <c r="PSZ237" s="130"/>
      <c r="PTA237" s="130"/>
      <c r="PTB237" s="130"/>
      <c r="PTC237" s="130"/>
      <c r="PTD237" s="130"/>
      <c r="PTE237" s="130"/>
      <c r="PTF237" s="130"/>
      <c r="PTG237" s="130"/>
      <c r="PTH237" s="130"/>
      <c r="PTI237" s="130"/>
      <c r="PTJ237" s="130"/>
      <c r="PTK237" s="130"/>
      <c r="PTL237" s="130"/>
      <c r="PTM237" s="130"/>
      <c r="PTN237" s="130"/>
      <c r="PTO237" s="130"/>
      <c r="PTP237" s="130"/>
      <c r="PTQ237" s="130"/>
      <c r="PTR237" s="130"/>
      <c r="PTS237" s="130"/>
      <c r="PTT237" s="130"/>
      <c r="PTU237" s="130"/>
      <c r="PTV237" s="130"/>
      <c r="PTW237" s="130"/>
      <c r="PTX237" s="130"/>
      <c r="PTY237" s="130"/>
      <c r="PTZ237" s="130"/>
      <c r="PUA237" s="130"/>
      <c r="PUB237" s="130"/>
      <c r="PUC237" s="130"/>
      <c r="PUD237" s="130"/>
      <c r="PUE237" s="130"/>
      <c r="PUF237" s="130"/>
      <c r="PUG237" s="130"/>
      <c r="PUH237" s="130"/>
      <c r="PUI237" s="130"/>
      <c r="PUJ237" s="130"/>
      <c r="PUK237" s="130"/>
      <c r="PUL237" s="130"/>
      <c r="PUM237" s="130"/>
      <c r="PUN237" s="130"/>
      <c r="PUO237" s="130"/>
      <c r="PUP237" s="130"/>
      <c r="PUQ237" s="130"/>
      <c r="PUR237" s="130"/>
      <c r="PUS237" s="130"/>
      <c r="PUT237" s="130"/>
      <c r="PUU237" s="130"/>
      <c r="PUV237" s="130"/>
      <c r="PUW237" s="130"/>
      <c r="PUX237" s="130"/>
      <c r="PUY237" s="130"/>
      <c r="PUZ237" s="130"/>
      <c r="PVA237" s="130"/>
      <c r="PVB237" s="130"/>
      <c r="PVC237" s="130"/>
      <c r="PVD237" s="130"/>
      <c r="PVE237" s="130"/>
      <c r="PVF237" s="130"/>
      <c r="PVG237" s="130"/>
      <c r="PVH237" s="130"/>
      <c r="PVI237" s="130"/>
      <c r="PVJ237" s="130"/>
      <c r="PVK237" s="130"/>
      <c r="PVL237" s="130"/>
      <c r="PVM237" s="130"/>
      <c r="PVN237" s="130"/>
      <c r="PVO237" s="130"/>
      <c r="PVP237" s="130"/>
      <c r="PVQ237" s="130"/>
      <c r="PVR237" s="130"/>
      <c r="PVS237" s="130"/>
      <c r="PVT237" s="130"/>
      <c r="PVU237" s="130"/>
      <c r="PVV237" s="130"/>
      <c r="PVW237" s="130"/>
      <c r="PVX237" s="130"/>
      <c r="PVY237" s="130"/>
      <c r="PVZ237" s="130"/>
      <c r="PWA237" s="130"/>
      <c r="PWB237" s="130"/>
      <c r="PWC237" s="130"/>
      <c r="PWD237" s="130"/>
      <c r="PWE237" s="130"/>
      <c r="PWF237" s="130"/>
      <c r="PWG237" s="130"/>
      <c r="PWH237" s="130"/>
      <c r="PWI237" s="130"/>
      <c r="PWJ237" s="130"/>
      <c r="PWK237" s="130"/>
      <c r="PWL237" s="130"/>
      <c r="PWM237" s="130"/>
      <c r="PWN237" s="130"/>
      <c r="PWO237" s="130"/>
      <c r="PWP237" s="130"/>
      <c r="PWQ237" s="130"/>
      <c r="PWR237" s="130"/>
      <c r="PWS237" s="130"/>
      <c r="PWT237" s="130"/>
      <c r="PWU237" s="130"/>
      <c r="PWV237" s="130"/>
      <c r="PWW237" s="130"/>
      <c r="PWX237" s="130"/>
      <c r="PWY237" s="130"/>
      <c r="PWZ237" s="130"/>
      <c r="PXA237" s="130"/>
      <c r="PXB237" s="130"/>
      <c r="PXC237" s="130"/>
      <c r="PXD237" s="130"/>
      <c r="PXE237" s="130"/>
      <c r="PXF237" s="130"/>
      <c r="PXG237" s="130"/>
      <c r="PXH237" s="130"/>
      <c r="PXI237" s="130"/>
      <c r="PXJ237" s="130"/>
      <c r="PXK237" s="130"/>
      <c r="PXL237" s="130"/>
      <c r="PXM237" s="130"/>
      <c r="PXN237" s="130"/>
      <c r="PXO237" s="130"/>
      <c r="PXP237" s="130"/>
      <c r="PXQ237" s="130"/>
      <c r="PXR237" s="130"/>
      <c r="PXS237" s="130"/>
      <c r="PXT237" s="130"/>
      <c r="PXU237" s="130"/>
      <c r="PXV237" s="130"/>
      <c r="PXW237" s="130"/>
      <c r="PXX237" s="130"/>
      <c r="PXY237" s="130"/>
      <c r="PXZ237" s="130"/>
      <c r="PYA237" s="130"/>
      <c r="PYB237" s="130"/>
      <c r="PYC237" s="130"/>
      <c r="PYD237" s="130"/>
      <c r="PYE237" s="130"/>
      <c r="PYF237" s="130"/>
      <c r="PYG237" s="130"/>
      <c r="PYH237" s="130"/>
      <c r="PYI237" s="130"/>
      <c r="PYJ237" s="130"/>
      <c r="PYK237" s="130"/>
      <c r="PYL237" s="130"/>
      <c r="PYM237" s="130"/>
      <c r="PYN237" s="130"/>
      <c r="PYO237" s="130"/>
      <c r="PYP237" s="130"/>
      <c r="PYQ237" s="130"/>
      <c r="PYR237" s="130"/>
      <c r="PYS237" s="130"/>
      <c r="PYT237" s="130"/>
      <c r="PYU237" s="130"/>
      <c r="PYV237" s="130"/>
      <c r="PYW237" s="130"/>
      <c r="PYX237" s="130"/>
      <c r="PYY237" s="130"/>
      <c r="PYZ237" s="130"/>
      <c r="PZA237" s="130"/>
      <c r="PZB237" s="130"/>
      <c r="PZC237" s="130"/>
      <c r="PZD237" s="130"/>
      <c r="PZE237" s="130"/>
      <c r="PZF237" s="130"/>
      <c r="PZG237" s="130"/>
      <c r="PZH237" s="130"/>
      <c r="PZI237" s="130"/>
      <c r="PZJ237" s="130"/>
      <c r="PZK237" s="130"/>
      <c r="PZL237" s="130"/>
      <c r="PZM237" s="130"/>
      <c r="PZN237" s="130"/>
      <c r="PZO237" s="130"/>
      <c r="PZP237" s="130"/>
      <c r="PZQ237" s="130"/>
      <c r="PZR237" s="130"/>
      <c r="PZS237" s="130"/>
      <c r="PZT237" s="130"/>
      <c r="PZU237" s="130"/>
      <c r="PZV237" s="130"/>
      <c r="PZW237" s="130"/>
      <c r="PZX237" s="130"/>
      <c r="PZY237" s="130"/>
      <c r="PZZ237" s="130"/>
      <c r="QAA237" s="130"/>
      <c r="QAB237" s="130"/>
      <c r="QAC237" s="130"/>
      <c r="QAD237" s="130"/>
      <c r="QAE237" s="130"/>
      <c r="QAF237" s="130"/>
      <c r="QAG237" s="130"/>
      <c r="QAH237" s="130"/>
      <c r="QAI237" s="130"/>
      <c r="QAJ237" s="130"/>
      <c r="QAK237" s="130"/>
      <c r="QAL237" s="130"/>
      <c r="QAM237" s="130"/>
      <c r="QAN237" s="130"/>
      <c r="QAO237" s="130"/>
      <c r="QAP237" s="130"/>
      <c r="QAQ237" s="130"/>
      <c r="QAR237" s="130"/>
      <c r="QAS237" s="130"/>
      <c r="QAT237" s="130"/>
      <c r="QAU237" s="130"/>
      <c r="QAV237" s="130"/>
      <c r="QAW237" s="130"/>
      <c r="QAX237" s="130"/>
      <c r="QAY237" s="130"/>
      <c r="QAZ237" s="130"/>
      <c r="QBA237" s="130"/>
      <c r="QBB237" s="130"/>
      <c r="QBC237" s="130"/>
      <c r="QBD237" s="130"/>
      <c r="QBE237" s="130"/>
      <c r="QBF237" s="130"/>
      <c r="QBG237" s="130"/>
      <c r="QBH237" s="130"/>
      <c r="QBI237" s="130"/>
      <c r="QBJ237" s="130"/>
      <c r="QBK237" s="130"/>
      <c r="QBL237" s="130"/>
      <c r="QBM237" s="130"/>
      <c r="QBN237" s="130"/>
      <c r="QBO237" s="130"/>
      <c r="QBP237" s="130"/>
      <c r="QBQ237" s="130"/>
      <c r="QBR237" s="130"/>
      <c r="QBS237" s="130"/>
      <c r="QBT237" s="130"/>
      <c r="QBU237" s="130"/>
      <c r="QBV237" s="130"/>
      <c r="QBW237" s="130"/>
      <c r="QBX237" s="130"/>
      <c r="QBY237" s="130"/>
      <c r="QBZ237" s="130"/>
      <c r="QCA237" s="130"/>
      <c r="QCB237" s="130"/>
      <c r="QCC237" s="130"/>
      <c r="QCD237" s="130"/>
      <c r="QCE237" s="130"/>
      <c r="QCF237" s="130"/>
      <c r="QCG237" s="130"/>
      <c r="QCH237" s="130"/>
      <c r="QCI237" s="130"/>
      <c r="QCJ237" s="130"/>
      <c r="QCK237" s="130"/>
      <c r="QCL237" s="130"/>
      <c r="QCM237" s="130"/>
      <c r="QCN237" s="130"/>
      <c r="QCO237" s="130"/>
      <c r="QCP237" s="130"/>
      <c r="QCQ237" s="130"/>
      <c r="QCR237" s="130"/>
      <c r="QCS237" s="130"/>
      <c r="QCT237" s="130"/>
      <c r="QCU237" s="130"/>
      <c r="QCV237" s="130"/>
      <c r="QCW237" s="130"/>
      <c r="QCX237" s="130"/>
      <c r="QCY237" s="130"/>
      <c r="QCZ237" s="130"/>
      <c r="QDA237" s="130"/>
      <c r="QDB237" s="130"/>
      <c r="QDC237" s="130"/>
      <c r="QDD237" s="130"/>
      <c r="QDE237" s="130"/>
      <c r="QDF237" s="130"/>
      <c r="QDG237" s="130"/>
      <c r="QDH237" s="130"/>
      <c r="QDI237" s="130"/>
      <c r="QDJ237" s="130"/>
      <c r="QDK237" s="130"/>
      <c r="QDL237" s="130"/>
      <c r="QDM237" s="130"/>
      <c r="QDN237" s="130"/>
      <c r="QDO237" s="130"/>
      <c r="QDP237" s="130"/>
      <c r="QDQ237" s="130"/>
      <c r="QDR237" s="130"/>
      <c r="QDS237" s="130"/>
      <c r="QDT237" s="130"/>
      <c r="QDU237" s="130"/>
      <c r="QDV237" s="130"/>
      <c r="QDW237" s="130"/>
      <c r="QDX237" s="130"/>
      <c r="QDY237" s="130"/>
      <c r="QDZ237" s="130"/>
      <c r="QEA237" s="130"/>
      <c r="QEB237" s="130"/>
      <c r="QEC237" s="130"/>
      <c r="QED237" s="130"/>
      <c r="QEE237" s="130"/>
      <c r="QEF237" s="130"/>
      <c r="QEG237" s="130"/>
      <c r="QEH237" s="130"/>
      <c r="QEI237" s="130"/>
      <c r="QEJ237" s="130"/>
      <c r="QEK237" s="130"/>
      <c r="QEL237" s="130"/>
      <c r="QEM237" s="130"/>
      <c r="QEN237" s="130"/>
      <c r="QEO237" s="130"/>
      <c r="QEP237" s="130"/>
      <c r="QEQ237" s="130"/>
      <c r="QER237" s="130"/>
      <c r="QES237" s="130"/>
      <c r="QET237" s="130"/>
      <c r="QEU237" s="130"/>
      <c r="QEV237" s="130"/>
      <c r="QEW237" s="130"/>
      <c r="QEX237" s="130"/>
      <c r="QEY237" s="130"/>
      <c r="QEZ237" s="130"/>
      <c r="QFA237" s="130"/>
      <c r="QFB237" s="130"/>
      <c r="QFC237" s="130"/>
      <c r="QFD237" s="130"/>
      <c r="QFE237" s="130"/>
      <c r="QFF237" s="130"/>
      <c r="QFG237" s="130"/>
      <c r="QFH237" s="130"/>
      <c r="QFI237" s="130"/>
      <c r="QFJ237" s="130"/>
      <c r="QFK237" s="130"/>
      <c r="QFL237" s="130"/>
      <c r="QFM237" s="130"/>
      <c r="QFN237" s="130"/>
      <c r="QFO237" s="130"/>
      <c r="QFP237" s="130"/>
      <c r="QFQ237" s="130"/>
      <c r="QFR237" s="130"/>
      <c r="QFS237" s="130"/>
      <c r="QFT237" s="130"/>
      <c r="QFU237" s="130"/>
      <c r="QFV237" s="130"/>
      <c r="QFW237" s="130"/>
      <c r="QFX237" s="130"/>
      <c r="QFY237" s="130"/>
      <c r="QFZ237" s="130"/>
      <c r="QGA237" s="130"/>
      <c r="QGB237" s="130"/>
      <c r="QGC237" s="130"/>
      <c r="QGD237" s="130"/>
      <c r="QGE237" s="130"/>
      <c r="QGF237" s="130"/>
      <c r="QGG237" s="130"/>
      <c r="QGH237" s="130"/>
      <c r="QGI237" s="130"/>
      <c r="QGJ237" s="130"/>
      <c r="QGK237" s="130"/>
      <c r="QGL237" s="130"/>
      <c r="QGM237" s="130"/>
      <c r="QGN237" s="130"/>
      <c r="QGO237" s="130"/>
      <c r="QGP237" s="130"/>
      <c r="QGQ237" s="130"/>
      <c r="QGR237" s="130"/>
      <c r="QGS237" s="130"/>
      <c r="QGT237" s="130"/>
      <c r="QGU237" s="130"/>
      <c r="QGV237" s="130"/>
      <c r="QGW237" s="130"/>
      <c r="QGX237" s="130"/>
      <c r="QGY237" s="130"/>
      <c r="QGZ237" s="130"/>
      <c r="QHA237" s="130"/>
      <c r="QHB237" s="130"/>
      <c r="QHC237" s="130"/>
      <c r="QHD237" s="130"/>
      <c r="QHE237" s="130"/>
      <c r="QHF237" s="130"/>
      <c r="QHG237" s="130"/>
      <c r="QHH237" s="130"/>
      <c r="QHI237" s="130"/>
      <c r="QHJ237" s="130"/>
      <c r="QHK237" s="130"/>
      <c r="QHL237" s="130"/>
      <c r="QHM237" s="130"/>
      <c r="QHN237" s="130"/>
      <c r="QHO237" s="130"/>
      <c r="QHP237" s="130"/>
      <c r="QHQ237" s="130"/>
      <c r="QHR237" s="130"/>
      <c r="QHS237" s="130"/>
      <c r="QHT237" s="130"/>
      <c r="QHU237" s="130"/>
      <c r="QHV237" s="130"/>
      <c r="QHW237" s="130"/>
      <c r="QHX237" s="130"/>
      <c r="QHY237" s="130"/>
      <c r="QHZ237" s="130"/>
      <c r="QIA237" s="130"/>
      <c r="QIB237" s="130"/>
      <c r="QIC237" s="130"/>
      <c r="QID237" s="130"/>
      <c r="QIE237" s="130"/>
      <c r="QIF237" s="130"/>
      <c r="QIG237" s="130"/>
      <c r="QIH237" s="130"/>
      <c r="QII237" s="130"/>
      <c r="QIJ237" s="130"/>
      <c r="QIK237" s="130"/>
      <c r="QIL237" s="130"/>
      <c r="QIM237" s="130"/>
      <c r="QIN237" s="130"/>
      <c r="QIO237" s="130"/>
      <c r="QIP237" s="130"/>
      <c r="QIQ237" s="130"/>
      <c r="QIR237" s="130"/>
      <c r="QIS237" s="130"/>
      <c r="QIT237" s="130"/>
      <c r="QIU237" s="130"/>
      <c r="QIV237" s="130"/>
      <c r="QIW237" s="130"/>
      <c r="QIX237" s="130"/>
      <c r="QIY237" s="130"/>
      <c r="QIZ237" s="130"/>
      <c r="QJA237" s="130"/>
      <c r="QJB237" s="130"/>
      <c r="QJC237" s="130"/>
      <c r="QJD237" s="130"/>
      <c r="QJE237" s="130"/>
      <c r="QJF237" s="130"/>
      <c r="QJG237" s="130"/>
      <c r="QJH237" s="130"/>
      <c r="QJI237" s="130"/>
      <c r="QJJ237" s="130"/>
      <c r="QJK237" s="130"/>
      <c r="QJL237" s="130"/>
      <c r="QJM237" s="130"/>
      <c r="QJN237" s="130"/>
      <c r="QJO237" s="130"/>
      <c r="QJP237" s="130"/>
      <c r="QJQ237" s="130"/>
      <c r="QJR237" s="130"/>
      <c r="QJS237" s="130"/>
      <c r="QJT237" s="130"/>
      <c r="QJU237" s="130"/>
      <c r="QJV237" s="130"/>
      <c r="QJW237" s="130"/>
      <c r="QJX237" s="130"/>
      <c r="QJY237" s="130"/>
      <c r="QJZ237" s="130"/>
      <c r="QKA237" s="130"/>
      <c r="QKB237" s="130"/>
      <c r="QKC237" s="130"/>
      <c r="QKD237" s="130"/>
      <c r="QKE237" s="130"/>
      <c r="QKF237" s="130"/>
      <c r="QKG237" s="130"/>
      <c r="QKH237" s="130"/>
      <c r="QKI237" s="130"/>
      <c r="QKJ237" s="130"/>
      <c r="QKK237" s="130"/>
      <c r="QKL237" s="130"/>
      <c r="QKM237" s="130"/>
      <c r="QKN237" s="130"/>
      <c r="QKO237" s="130"/>
      <c r="QKP237" s="130"/>
      <c r="QKQ237" s="130"/>
      <c r="QKR237" s="130"/>
      <c r="QKS237" s="130"/>
      <c r="QKT237" s="130"/>
      <c r="QKU237" s="130"/>
      <c r="QKV237" s="130"/>
      <c r="QKW237" s="130"/>
      <c r="QKX237" s="130"/>
      <c r="QKY237" s="130"/>
      <c r="QKZ237" s="130"/>
      <c r="QLA237" s="130"/>
      <c r="QLB237" s="130"/>
      <c r="QLC237" s="130"/>
      <c r="QLD237" s="130"/>
      <c r="QLE237" s="130"/>
      <c r="QLF237" s="130"/>
      <c r="QLG237" s="130"/>
      <c r="QLH237" s="130"/>
      <c r="QLI237" s="130"/>
      <c r="QLJ237" s="130"/>
      <c r="QLK237" s="130"/>
      <c r="QLL237" s="130"/>
      <c r="QLM237" s="130"/>
      <c r="QLN237" s="130"/>
      <c r="QLO237" s="130"/>
      <c r="QLP237" s="130"/>
      <c r="QLQ237" s="130"/>
      <c r="QLR237" s="130"/>
      <c r="QLS237" s="130"/>
      <c r="QLT237" s="130"/>
      <c r="QLU237" s="130"/>
      <c r="QLV237" s="130"/>
      <c r="QLW237" s="130"/>
      <c r="QLX237" s="130"/>
      <c r="QLY237" s="130"/>
      <c r="QLZ237" s="130"/>
      <c r="QMA237" s="130"/>
      <c r="QMB237" s="130"/>
      <c r="QMC237" s="130"/>
      <c r="QMD237" s="130"/>
      <c r="QME237" s="130"/>
      <c r="QMF237" s="130"/>
      <c r="QMG237" s="130"/>
      <c r="QMH237" s="130"/>
      <c r="QMI237" s="130"/>
      <c r="QMJ237" s="130"/>
      <c r="QMK237" s="130"/>
      <c r="QML237" s="130"/>
      <c r="QMM237" s="130"/>
      <c r="QMN237" s="130"/>
      <c r="QMO237" s="130"/>
      <c r="QMP237" s="130"/>
      <c r="QMQ237" s="130"/>
      <c r="QMR237" s="130"/>
      <c r="QMS237" s="130"/>
      <c r="QMT237" s="130"/>
      <c r="QMU237" s="130"/>
      <c r="QMV237" s="130"/>
      <c r="QMW237" s="130"/>
      <c r="QMX237" s="130"/>
      <c r="QMY237" s="130"/>
      <c r="QMZ237" s="130"/>
      <c r="QNA237" s="130"/>
      <c r="QNB237" s="130"/>
      <c r="QNC237" s="130"/>
      <c r="QND237" s="130"/>
      <c r="QNE237" s="130"/>
      <c r="QNF237" s="130"/>
      <c r="QNG237" s="130"/>
      <c r="QNH237" s="130"/>
      <c r="QNI237" s="130"/>
      <c r="QNJ237" s="130"/>
      <c r="QNK237" s="130"/>
      <c r="QNL237" s="130"/>
      <c r="QNM237" s="130"/>
      <c r="QNN237" s="130"/>
      <c r="QNO237" s="130"/>
      <c r="QNP237" s="130"/>
      <c r="QNQ237" s="130"/>
      <c r="QNR237" s="130"/>
      <c r="QNS237" s="130"/>
      <c r="QNT237" s="130"/>
      <c r="QNU237" s="130"/>
      <c r="QNV237" s="130"/>
      <c r="QNW237" s="130"/>
      <c r="QNX237" s="130"/>
      <c r="QNY237" s="130"/>
      <c r="QNZ237" s="130"/>
      <c r="QOA237" s="130"/>
      <c r="QOB237" s="130"/>
      <c r="QOC237" s="130"/>
      <c r="QOD237" s="130"/>
      <c r="QOE237" s="130"/>
      <c r="QOF237" s="130"/>
      <c r="QOG237" s="130"/>
      <c r="QOH237" s="130"/>
      <c r="QOI237" s="130"/>
      <c r="QOJ237" s="130"/>
      <c r="QOK237" s="130"/>
      <c r="QOL237" s="130"/>
      <c r="QOM237" s="130"/>
      <c r="QON237" s="130"/>
      <c r="QOO237" s="130"/>
      <c r="QOP237" s="130"/>
      <c r="QOQ237" s="130"/>
      <c r="QOR237" s="130"/>
      <c r="QOS237" s="130"/>
      <c r="QOT237" s="130"/>
      <c r="QOU237" s="130"/>
      <c r="QOV237" s="130"/>
      <c r="QOW237" s="130"/>
      <c r="QOX237" s="130"/>
      <c r="QOY237" s="130"/>
      <c r="QOZ237" s="130"/>
      <c r="QPA237" s="130"/>
      <c r="QPB237" s="130"/>
      <c r="QPC237" s="130"/>
      <c r="QPD237" s="130"/>
      <c r="QPE237" s="130"/>
      <c r="QPF237" s="130"/>
      <c r="QPG237" s="130"/>
      <c r="QPH237" s="130"/>
      <c r="QPI237" s="130"/>
      <c r="QPJ237" s="130"/>
      <c r="QPK237" s="130"/>
      <c r="QPL237" s="130"/>
      <c r="QPM237" s="130"/>
      <c r="QPN237" s="130"/>
      <c r="QPO237" s="130"/>
      <c r="QPP237" s="130"/>
      <c r="QPQ237" s="130"/>
      <c r="QPR237" s="130"/>
      <c r="QPS237" s="130"/>
      <c r="QPT237" s="130"/>
      <c r="QPU237" s="130"/>
      <c r="QPV237" s="130"/>
      <c r="QPW237" s="130"/>
      <c r="QPX237" s="130"/>
      <c r="QPY237" s="130"/>
      <c r="QPZ237" s="130"/>
      <c r="QQA237" s="130"/>
      <c r="QQB237" s="130"/>
      <c r="QQC237" s="130"/>
      <c r="QQD237" s="130"/>
      <c r="QQE237" s="130"/>
      <c r="QQF237" s="130"/>
      <c r="QQG237" s="130"/>
      <c r="QQH237" s="130"/>
      <c r="QQI237" s="130"/>
      <c r="QQJ237" s="130"/>
      <c r="QQK237" s="130"/>
      <c r="QQL237" s="130"/>
      <c r="QQM237" s="130"/>
      <c r="QQN237" s="130"/>
      <c r="QQO237" s="130"/>
      <c r="QQP237" s="130"/>
      <c r="QQQ237" s="130"/>
      <c r="QQR237" s="130"/>
      <c r="QQS237" s="130"/>
      <c r="QQT237" s="130"/>
      <c r="QQU237" s="130"/>
      <c r="QQV237" s="130"/>
      <c r="QQW237" s="130"/>
      <c r="QQX237" s="130"/>
      <c r="QQY237" s="130"/>
      <c r="QQZ237" s="130"/>
      <c r="QRA237" s="130"/>
      <c r="QRB237" s="130"/>
      <c r="QRC237" s="130"/>
      <c r="QRD237" s="130"/>
      <c r="QRE237" s="130"/>
      <c r="QRF237" s="130"/>
      <c r="QRG237" s="130"/>
      <c r="QRH237" s="130"/>
      <c r="QRI237" s="130"/>
      <c r="QRJ237" s="130"/>
      <c r="QRK237" s="130"/>
      <c r="QRL237" s="130"/>
      <c r="QRM237" s="130"/>
      <c r="QRN237" s="130"/>
      <c r="QRO237" s="130"/>
      <c r="QRP237" s="130"/>
      <c r="QRQ237" s="130"/>
      <c r="QRR237" s="130"/>
      <c r="QRS237" s="130"/>
      <c r="QRT237" s="130"/>
      <c r="QRU237" s="130"/>
      <c r="QRV237" s="130"/>
      <c r="QRW237" s="130"/>
      <c r="QRX237" s="130"/>
      <c r="QRY237" s="130"/>
      <c r="QRZ237" s="130"/>
      <c r="QSA237" s="130"/>
      <c r="QSB237" s="130"/>
      <c r="QSC237" s="130"/>
      <c r="QSD237" s="130"/>
      <c r="QSE237" s="130"/>
      <c r="QSF237" s="130"/>
      <c r="QSG237" s="130"/>
      <c r="QSH237" s="130"/>
      <c r="QSI237" s="130"/>
      <c r="QSJ237" s="130"/>
      <c r="QSK237" s="130"/>
      <c r="QSL237" s="130"/>
      <c r="QSM237" s="130"/>
      <c r="QSN237" s="130"/>
      <c r="QSO237" s="130"/>
      <c r="QSP237" s="130"/>
      <c r="QSQ237" s="130"/>
      <c r="QSR237" s="130"/>
      <c r="QSS237" s="130"/>
      <c r="QST237" s="130"/>
      <c r="QSU237" s="130"/>
      <c r="QSV237" s="130"/>
      <c r="QSW237" s="130"/>
      <c r="QSX237" s="130"/>
      <c r="QSY237" s="130"/>
      <c r="QSZ237" s="130"/>
      <c r="QTA237" s="130"/>
      <c r="QTB237" s="130"/>
      <c r="QTC237" s="130"/>
      <c r="QTD237" s="130"/>
      <c r="QTE237" s="130"/>
      <c r="QTF237" s="130"/>
      <c r="QTG237" s="130"/>
      <c r="QTH237" s="130"/>
      <c r="QTI237" s="130"/>
      <c r="QTJ237" s="130"/>
      <c r="QTK237" s="130"/>
      <c r="QTL237" s="130"/>
      <c r="QTM237" s="130"/>
      <c r="QTN237" s="130"/>
      <c r="QTO237" s="130"/>
      <c r="QTP237" s="130"/>
      <c r="QTQ237" s="130"/>
      <c r="QTR237" s="130"/>
      <c r="QTS237" s="130"/>
      <c r="QTT237" s="130"/>
      <c r="QTU237" s="130"/>
      <c r="QTV237" s="130"/>
      <c r="QTW237" s="130"/>
      <c r="QTX237" s="130"/>
      <c r="QTY237" s="130"/>
      <c r="QTZ237" s="130"/>
      <c r="QUA237" s="130"/>
      <c r="QUB237" s="130"/>
      <c r="QUC237" s="130"/>
      <c r="QUD237" s="130"/>
      <c r="QUE237" s="130"/>
      <c r="QUF237" s="130"/>
      <c r="QUG237" s="130"/>
      <c r="QUH237" s="130"/>
      <c r="QUI237" s="130"/>
      <c r="QUJ237" s="130"/>
      <c r="QUK237" s="130"/>
      <c r="QUL237" s="130"/>
      <c r="QUM237" s="130"/>
      <c r="QUN237" s="130"/>
      <c r="QUO237" s="130"/>
      <c r="QUP237" s="130"/>
      <c r="QUQ237" s="130"/>
      <c r="QUR237" s="130"/>
      <c r="QUS237" s="130"/>
      <c r="QUT237" s="130"/>
      <c r="QUU237" s="130"/>
      <c r="QUV237" s="130"/>
      <c r="QUW237" s="130"/>
      <c r="QUX237" s="130"/>
      <c r="QUY237" s="130"/>
      <c r="QUZ237" s="130"/>
      <c r="QVA237" s="130"/>
      <c r="QVB237" s="130"/>
      <c r="QVC237" s="130"/>
      <c r="QVD237" s="130"/>
      <c r="QVE237" s="130"/>
      <c r="QVF237" s="130"/>
      <c r="QVG237" s="130"/>
      <c r="QVH237" s="130"/>
      <c r="QVI237" s="130"/>
      <c r="QVJ237" s="130"/>
      <c r="QVK237" s="130"/>
      <c r="QVL237" s="130"/>
      <c r="QVM237" s="130"/>
      <c r="QVN237" s="130"/>
      <c r="QVO237" s="130"/>
      <c r="QVP237" s="130"/>
      <c r="QVQ237" s="130"/>
      <c r="QVR237" s="130"/>
      <c r="QVS237" s="130"/>
      <c r="QVT237" s="130"/>
      <c r="QVU237" s="130"/>
      <c r="QVV237" s="130"/>
      <c r="QVW237" s="130"/>
      <c r="QVX237" s="130"/>
      <c r="QVY237" s="130"/>
      <c r="QVZ237" s="130"/>
      <c r="QWA237" s="130"/>
      <c r="QWB237" s="130"/>
      <c r="QWC237" s="130"/>
      <c r="QWD237" s="130"/>
      <c r="QWE237" s="130"/>
      <c r="QWF237" s="130"/>
      <c r="QWG237" s="130"/>
      <c r="QWH237" s="130"/>
      <c r="QWI237" s="130"/>
      <c r="QWJ237" s="130"/>
      <c r="QWK237" s="130"/>
      <c r="QWL237" s="130"/>
      <c r="QWM237" s="130"/>
      <c r="QWN237" s="130"/>
      <c r="QWO237" s="130"/>
      <c r="QWP237" s="130"/>
      <c r="QWQ237" s="130"/>
      <c r="QWR237" s="130"/>
      <c r="QWS237" s="130"/>
      <c r="QWT237" s="130"/>
      <c r="QWU237" s="130"/>
      <c r="QWV237" s="130"/>
      <c r="QWW237" s="130"/>
      <c r="QWX237" s="130"/>
      <c r="QWY237" s="130"/>
      <c r="QWZ237" s="130"/>
      <c r="QXA237" s="130"/>
      <c r="QXB237" s="130"/>
      <c r="QXC237" s="130"/>
      <c r="QXD237" s="130"/>
      <c r="QXE237" s="130"/>
      <c r="QXF237" s="130"/>
      <c r="QXG237" s="130"/>
      <c r="QXH237" s="130"/>
      <c r="QXI237" s="130"/>
      <c r="QXJ237" s="130"/>
      <c r="QXK237" s="130"/>
      <c r="QXL237" s="130"/>
      <c r="QXM237" s="130"/>
      <c r="QXN237" s="130"/>
      <c r="QXO237" s="130"/>
      <c r="QXP237" s="130"/>
      <c r="QXQ237" s="130"/>
      <c r="QXR237" s="130"/>
      <c r="QXS237" s="130"/>
      <c r="QXT237" s="130"/>
      <c r="QXU237" s="130"/>
      <c r="QXV237" s="130"/>
      <c r="QXW237" s="130"/>
      <c r="QXX237" s="130"/>
      <c r="QXY237" s="130"/>
      <c r="QXZ237" s="130"/>
      <c r="QYA237" s="130"/>
      <c r="QYB237" s="130"/>
      <c r="QYC237" s="130"/>
      <c r="QYD237" s="130"/>
      <c r="QYE237" s="130"/>
      <c r="QYF237" s="130"/>
      <c r="QYG237" s="130"/>
      <c r="QYH237" s="130"/>
      <c r="QYI237" s="130"/>
      <c r="QYJ237" s="130"/>
      <c r="QYK237" s="130"/>
      <c r="QYL237" s="130"/>
      <c r="QYM237" s="130"/>
      <c r="QYN237" s="130"/>
      <c r="QYO237" s="130"/>
      <c r="QYP237" s="130"/>
      <c r="QYQ237" s="130"/>
      <c r="QYR237" s="130"/>
      <c r="QYS237" s="130"/>
      <c r="QYT237" s="130"/>
      <c r="QYU237" s="130"/>
      <c r="QYV237" s="130"/>
      <c r="QYW237" s="130"/>
      <c r="QYX237" s="130"/>
      <c r="QYY237" s="130"/>
      <c r="QYZ237" s="130"/>
      <c r="QZA237" s="130"/>
      <c r="QZB237" s="130"/>
      <c r="QZC237" s="130"/>
      <c r="QZD237" s="130"/>
      <c r="QZE237" s="130"/>
      <c r="QZF237" s="130"/>
      <c r="QZG237" s="130"/>
      <c r="QZH237" s="130"/>
      <c r="QZI237" s="130"/>
      <c r="QZJ237" s="130"/>
      <c r="QZK237" s="130"/>
      <c r="QZL237" s="130"/>
      <c r="QZM237" s="130"/>
      <c r="QZN237" s="130"/>
      <c r="QZO237" s="130"/>
      <c r="QZP237" s="130"/>
      <c r="QZQ237" s="130"/>
      <c r="QZR237" s="130"/>
      <c r="QZS237" s="130"/>
      <c r="QZT237" s="130"/>
      <c r="QZU237" s="130"/>
      <c r="QZV237" s="130"/>
      <c r="QZW237" s="130"/>
      <c r="QZX237" s="130"/>
      <c r="QZY237" s="130"/>
      <c r="QZZ237" s="130"/>
      <c r="RAA237" s="130"/>
      <c r="RAB237" s="130"/>
      <c r="RAC237" s="130"/>
      <c r="RAD237" s="130"/>
      <c r="RAE237" s="130"/>
      <c r="RAF237" s="130"/>
      <c r="RAG237" s="130"/>
      <c r="RAH237" s="130"/>
      <c r="RAI237" s="130"/>
      <c r="RAJ237" s="130"/>
      <c r="RAK237" s="130"/>
      <c r="RAL237" s="130"/>
      <c r="RAM237" s="130"/>
      <c r="RAN237" s="130"/>
      <c r="RAO237" s="130"/>
      <c r="RAP237" s="130"/>
      <c r="RAQ237" s="130"/>
      <c r="RAR237" s="130"/>
      <c r="RAS237" s="130"/>
      <c r="RAT237" s="130"/>
      <c r="RAU237" s="130"/>
      <c r="RAV237" s="130"/>
      <c r="RAW237" s="130"/>
      <c r="RAX237" s="130"/>
      <c r="RAY237" s="130"/>
      <c r="RAZ237" s="130"/>
      <c r="RBA237" s="130"/>
      <c r="RBB237" s="130"/>
      <c r="RBC237" s="130"/>
      <c r="RBD237" s="130"/>
      <c r="RBE237" s="130"/>
      <c r="RBF237" s="130"/>
      <c r="RBG237" s="130"/>
      <c r="RBH237" s="130"/>
      <c r="RBI237" s="130"/>
      <c r="RBJ237" s="130"/>
      <c r="RBK237" s="130"/>
      <c r="RBL237" s="130"/>
      <c r="RBM237" s="130"/>
      <c r="RBN237" s="130"/>
      <c r="RBO237" s="130"/>
      <c r="RBP237" s="130"/>
      <c r="RBQ237" s="130"/>
      <c r="RBR237" s="130"/>
      <c r="RBS237" s="130"/>
      <c r="RBT237" s="130"/>
      <c r="RBU237" s="130"/>
      <c r="RBV237" s="130"/>
      <c r="RBW237" s="130"/>
      <c r="RBX237" s="130"/>
      <c r="RBY237" s="130"/>
      <c r="RBZ237" s="130"/>
      <c r="RCA237" s="130"/>
      <c r="RCB237" s="130"/>
      <c r="RCC237" s="130"/>
      <c r="RCD237" s="130"/>
      <c r="RCE237" s="130"/>
      <c r="RCF237" s="130"/>
      <c r="RCG237" s="130"/>
      <c r="RCH237" s="130"/>
      <c r="RCI237" s="130"/>
      <c r="RCJ237" s="130"/>
      <c r="RCK237" s="130"/>
      <c r="RCL237" s="130"/>
      <c r="RCM237" s="130"/>
      <c r="RCN237" s="130"/>
      <c r="RCO237" s="130"/>
      <c r="RCP237" s="130"/>
      <c r="RCQ237" s="130"/>
      <c r="RCR237" s="130"/>
      <c r="RCS237" s="130"/>
      <c r="RCT237" s="130"/>
      <c r="RCU237" s="130"/>
      <c r="RCV237" s="130"/>
      <c r="RCW237" s="130"/>
      <c r="RCX237" s="130"/>
      <c r="RCY237" s="130"/>
      <c r="RCZ237" s="130"/>
      <c r="RDA237" s="130"/>
      <c r="RDB237" s="130"/>
      <c r="RDC237" s="130"/>
      <c r="RDD237" s="130"/>
      <c r="RDE237" s="130"/>
      <c r="RDF237" s="130"/>
      <c r="RDG237" s="130"/>
      <c r="RDH237" s="130"/>
      <c r="RDI237" s="130"/>
      <c r="RDJ237" s="130"/>
      <c r="RDK237" s="130"/>
      <c r="RDL237" s="130"/>
      <c r="RDM237" s="130"/>
      <c r="RDN237" s="130"/>
      <c r="RDO237" s="130"/>
      <c r="RDP237" s="130"/>
      <c r="RDQ237" s="130"/>
      <c r="RDR237" s="130"/>
      <c r="RDS237" s="130"/>
      <c r="RDT237" s="130"/>
      <c r="RDU237" s="130"/>
      <c r="RDV237" s="130"/>
      <c r="RDW237" s="130"/>
      <c r="RDX237" s="130"/>
      <c r="RDY237" s="130"/>
      <c r="RDZ237" s="130"/>
      <c r="REA237" s="130"/>
      <c r="REB237" s="130"/>
      <c r="REC237" s="130"/>
      <c r="RED237" s="130"/>
      <c r="REE237" s="130"/>
      <c r="REF237" s="130"/>
      <c r="REG237" s="130"/>
      <c r="REH237" s="130"/>
      <c r="REI237" s="130"/>
      <c r="REJ237" s="130"/>
      <c r="REK237" s="130"/>
      <c r="REL237" s="130"/>
      <c r="REM237" s="130"/>
      <c r="REN237" s="130"/>
      <c r="REO237" s="130"/>
      <c r="REP237" s="130"/>
      <c r="REQ237" s="130"/>
      <c r="RER237" s="130"/>
      <c r="RES237" s="130"/>
      <c r="RET237" s="130"/>
      <c r="REU237" s="130"/>
      <c r="REV237" s="130"/>
      <c r="REW237" s="130"/>
      <c r="REX237" s="130"/>
      <c r="REY237" s="130"/>
      <c r="REZ237" s="130"/>
      <c r="RFA237" s="130"/>
      <c r="RFB237" s="130"/>
      <c r="RFC237" s="130"/>
      <c r="RFD237" s="130"/>
      <c r="RFE237" s="130"/>
      <c r="RFF237" s="130"/>
      <c r="RFG237" s="130"/>
      <c r="RFH237" s="130"/>
      <c r="RFI237" s="130"/>
      <c r="RFJ237" s="130"/>
      <c r="RFK237" s="130"/>
      <c r="RFL237" s="130"/>
      <c r="RFM237" s="130"/>
      <c r="RFN237" s="130"/>
      <c r="RFO237" s="130"/>
      <c r="RFP237" s="130"/>
      <c r="RFQ237" s="130"/>
      <c r="RFR237" s="130"/>
      <c r="RFS237" s="130"/>
      <c r="RFT237" s="130"/>
      <c r="RFU237" s="130"/>
      <c r="RFV237" s="130"/>
      <c r="RFW237" s="130"/>
      <c r="RFX237" s="130"/>
      <c r="RFY237" s="130"/>
      <c r="RFZ237" s="130"/>
      <c r="RGA237" s="130"/>
      <c r="RGB237" s="130"/>
      <c r="RGC237" s="130"/>
      <c r="RGD237" s="130"/>
      <c r="RGE237" s="130"/>
      <c r="RGF237" s="130"/>
      <c r="RGG237" s="130"/>
      <c r="RGH237" s="130"/>
      <c r="RGI237" s="130"/>
      <c r="RGJ237" s="130"/>
      <c r="RGK237" s="130"/>
      <c r="RGL237" s="130"/>
      <c r="RGM237" s="130"/>
      <c r="RGN237" s="130"/>
      <c r="RGO237" s="130"/>
      <c r="RGP237" s="130"/>
      <c r="RGQ237" s="130"/>
      <c r="RGR237" s="130"/>
      <c r="RGS237" s="130"/>
      <c r="RGT237" s="130"/>
      <c r="RGU237" s="130"/>
      <c r="RGV237" s="130"/>
      <c r="RGW237" s="130"/>
      <c r="RGX237" s="130"/>
      <c r="RGY237" s="130"/>
      <c r="RGZ237" s="130"/>
      <c r="RHA237" s="130"/>
      <c r="RHB237" s="130"/>
      <c r="RHC237" s="130"/>
      <c r="RHD237" s="130"/>
      <c r="RHE237" s="130"/>
      <c r="RHF237" s="130"/>
      <c r="RHG237" s="130"/>
      <c r="RHH237" s="130"/>
      <c r="RHI237" s="130"/>
      <c r="RHJ237" s="130"/>
      <c r="RHK237" s="130"/>
      <c r="RHL237" s="130"/>
      <c r="RHM237" s="130"/>
      <c r="RHN237" s="130"/>
      <c r="RHO237" s="130"/>
      <c r="RHP237" s="130"/>
      <c r="RHQ237" s="130"/>
      <c r="RHR237" s="130"/>
      <c r="RHS237" s="130"/>
      <c r="RHT237" s="130"/>
      <c r="RHU237" s="130"/>
      <c r="RHV237" s="130"/>
      <c r="RHW237" s="130"/>
      <c r="RHX237" s="130"/>
      <c r="RHY237" s="130"/>
      <c r="RHZ237" s="130"/>
      <c r="RIA237" s="130"/>
      <c r="RIB237" s="130"/>
      <c r="RIC237" s="130"/>
      <c r="RID237" s="130"/>
      <c r="RIE237" s="130"/>
      <c r="RIF237" s="130"/>
      <c r="RIG237" s="130"/>
      <c r="RIH237" s="130"/>
      <c r="RII237" s="130"/>
      <c r="RIJ237" s="130"/>
      <c r="RIK237" s="130"/>
      <c r="RIL237" s="130"/>
      <c r="RIM237" s="130"/>
      <c r="RIN237" s="130"/>
      <c r="RIO237" s="130"/>
      <c r="RIP237" s="130"/>
      <c r="RIQ237" s="130"/>
      <c r="RIR237" s="130"/>
      <c r="RIS237" s="130"/>
      <c r="RIT237" s="130"/>
      <c r="RIU237" s="130"/>
      <c r="RIV237" s="130"/>
      <c r="RIW237" s="130"/>
      <c r="RIX237" s="130"/>
      <c r="RIY237" s="130"/>
      <c r="RIZ237" s="130"/>
      <c r="RJA237" s="130"/>
      <c r="RJB237" s="130"/>
      <c r="RJC237" s="130"/>
      <c r="RJD237" s="130"/>
      <c r="RJE237" s="130"/>
      <c r="RJF237" s="130"/>
      <c r="RJG237" s="130"/>
      <c r="RJH237" s="130"/>
      <c r="RJI237" s="130"/>
      <c r="RJJ237" s="130"/>
      <c r="RJK237" s="130"/>
      <c r="RJL237" s="130"/>
      <c r="RJM237" s="130"/>
      <c r="RJN237" s="130"/>
      <c r="RJO237" s="130"/>
      <c r="RJP237" s="130"/>
      <c r="RJQ237" s="130"/>
      <c r="RJR237" s="130"/>
      <c r="RJS237" s="130"/>
      <c r="RJT237" s="130"/>
      <c r="RJU237" s="130"/>
      <c r="RJV237" s="130"/>
      <c r="RJW237" s="130"/>
      <c r="RJX237" s="130"/>
      <c r="RJY237" s="130"/>
      <c r="RJZ237" s="130"/>
      <c r="RKA237" s="130"/>
      <c r="RKB237" s="130"/>
      <c r="RKC237" s="130"/>
      <c r="RKD237" s="130"/>
      <c r="RKE237" s="130"/>
      <c r="RKF237" s="130"/>
      <c r="RKG237" s="130"/>
      <c r="RKH237" s="130"/>
      <c r="RKI237" s="130"/>
      <c r="RKJ237" s="130"/>
      <c r="RKK237" s="130"/>
      <c r="RKL237" s="130"/>
      <c r="RKM237" s="130"/>
      <c r="RKN237" s="130"/>
      <c r="RKO237" s="130"/>
      <c r="RKP237" s="130"/>
      <c r="RKQ237" s="130"/>
      <c r="RKR237" s="130"/>
      <c r="RKS237" s="130"/>
      <c r="RKT237" s="130"/>
      <c r="RKU237" s="130"/>
      <c r="RKV237" s="130"/>
      <c r="RKW237" s="130"/>
      <c r="RKX237" s="130"/>
      <c r="RKY237" s="130"/>
      <c r="RKZ237" s="130"/>
      <c r="RLA237" s="130"/>
      <c r="RLB237" s="130"/>
      <c r="RLC237" s="130"/>
      <c r="RLD237" s="130"/>
      <c r="RLE237" s="130"/>
      <c r="RLF237" s="130"/>
      <c r="RLG237" s="130"/>
      <c r="RLH237" s="130"/>
      <c r="RLI237" s="130"/>
      <c r="RLJ237" s="130"/>
      <c r="RLK237" s="130"/>
      <c r="RLL237" s="130"/>
      <c r="RLM237" s="130"/>
      <c r="RLN237" s="130"/>
      <c r="RLO237" s="130"/>
      <c r="RLP237" s="130"/>
      <c r="RLQ237" s="130"/>
      <c r="RLR237" s="130"/>
      <c r="RLS237" s="130"/>
      <c r="RLT237" s="130"/>
      <c r="RLU237" s="130"/>
      <c r="RLV237" s="130"/>
      <c r="RLW237" s="130"/>
      <c r="RLX237" s="130"/>
      <c r="RLY237" s="130"/>
      <c r="RLZ237" s="130"/>
      <c r="RMA237" s="130"/>
      <c r="RMB237" s="130"/>
      <c r="RMC237" s="130"/>
      <c r="RMD237" s="130"/>
      <c r="RME237" s="130"/>
      <c r="RMF237" s="130"/>
      <c r="RMG237" s="130"/>
      <c r="RMH237" s="130"/>
      <c r="RMI237" s="130"/>
      <c r="RMJ237" s="130"/>
      <c r="RMK237" s="130"/>
      <c r="RML237" s="130"/>
      <c r="RMM237" s="130"/>
      <c r="RMN237" s="130"/>
      <c r="RMO237" s="130"/>
      <c r="RMP237" s="130"/>
      <c r="RMQ237" s="130"/>
      <c r="RMR237" s="130"/>
      <c r="RMS237" s="130"/>
      <c r="RMT237" s="130"/>
      <c r="RMU237" s="130"/>
      <c r="RMV237" s="130"/>
      <c r="RMW237" s="130"/>
      <c r="RMX237" s="130"/>
      <c r="RMY237" s="130"/>
      <c r="RMZ237" s="130"/>
      <c r="RNA237" s="130"/>
      <c r="RNB237" s="130"/>
      <c r="RNC237" s="130"/>
      <c r="RND237" s="130"/>
      <c r="RNE237" s="130"/>
      <c r="RNF237" s="130"/>
      <c r="RNG237" s="130"/>
      <c r="RNH237" s="130"/>
      <c r="RNI237" s="130"/>
      <c r="RNJ237" s="130"/>
      <c r="RNK237" s="130"/>
      <c r="RNL237" s="130"/>
      <c r="RNM237" s="130"/>
      <c r="RNN237" s="130"/>
      <c r="RNO237" s="130"/>
      <c r="RNP237" s="130"/>
      <c r="RNQ237" s="130"/>
      <c r="RNR237" s="130"/>
      <c r="RNS237" s="130"/>
      <c r="RNT237" s="130"/>
      <c r="RNU237" s="130"/>
      <c r="RNV237" s="130"/>
      <c r="RNW237" s="130"/>
      <c r="RNX237" s="130"/>
      <c r="RNY237" s="130"/>
      <c r="RNZ237" s="130"/>
      <c r="ROA237" s="130"/>
      <c r="ROB237" s="130"/>
      <c r="ROC237" s="130"/>
      <c r="ROD237" s="130"/>
      <c r="ROE237" s="130"/>
      <c r="ROF237" s="130"/>
      <c r="ROG237" s="130"/>
      <c r="ROH237" s="130"/>
      <c r="ROI237" s="130"/>
      <c r="ROJ237" s="130"/>
      <c r="ROK237" s="130"/>
      <c r="ROL237" s="130"/>
      <c r="ROM237" s="130"/>
      <c r="RON237" s="130"/>
      <c r="ROO237" s="130"/>
      <c r="ROP237" s="130"/>
      <c r="ROQ237" s="130"/>
      <c r="ROR237" s="130"/>
      <c r="ROS237" s="130"/>
      <c r="ROT237" s="130"/>
      <c r="ROU237" s="130"/>
      <c r="ROV237" s="130"/>
      <c r="ROW237" s="130"/>
      <c r="ROX237" s="130"/>
      <c r="ROY237" s="130"/>
      <c r="ROZ237" s="130"/>
      <c r="RPA237" s="130"/>
      <c r="RPB237" s="130"/>
      <c r="RPC237" s="130"/>
      <c r="RPD237" s="130"/>
      <c r="RPE237" s="130"/>
      <c r="RPF237" s="130"/>
      <c r="RPG237" s="130"/>
      <c r="RPH237" s="130"/>
      <c r="RPI237" s="130"/>
      <c r="RPJ237" s="130"/>
      <c r="RPK237" s="130"/>
      <c r="RPL237" s="130"/>
      <c r="RPM237" s="130"/>
      <c r="RPN237" s="130"/>
      <c r="RPO237" s="130"/>
      <c r="RPP237" s="130"/>
      <c r="RPQ237" s="130"/>
      <c r="RPR237" s="130"/>
      <c r="RPS237" s="130"/>
      <c r="RPT237" s="130"/>
      <c r="RPU237" s="130"/>
      <c r="RPV237" s="130"/>
      <c r="RPW237" s="130"/>
      <c r="RPX237" s="130"/>
      <c r="RPY237" s="130"/>
      <c r="RPZ237" s="130"/>
      <c r="RQA237" s="130"/>
      <c r="RQB237" s="130"/>
      <c r="RQC237" s="130"/>
      <c r="RQD237" s="130"/>
      <c r="RQE237" s="130"/>
      <c r="RQF237" s="130"/>
      <c r="RQG237" s="130"/>
      <c r="RQH237" s="130"/>
      <c r="RQI237" s="130"/>
      <c r="RQJ237" s="130"/>
      <c r="RQK237" s="130"/>
      <c r="RQL237" s="130"/>
      <c r="RQM237" s="130"/>
      <c r="RQN237" s="130"/>
      <c r="RQO237" s="130"/>
      <c r="RQP237" s="130"/>
      <c r="RQQ237" s="130"/>
      <c r="RQR237" s="130"/>
      <c r="RQS237" s="130"/>
      <c r="RQT237" s="130"/>
      <c r="RQU237" s="130"/>
      <c r="RQV237" s="130"/>
      <c r="RQW237" s="130"/>
      <c r="RQX237" s="130"/>
      <c r="RQY237" s="130"/>
      <c r="RQZ237" s="130"/>
      <c r="RRA237" s="130"/>
      <c r="RRB237" s="130"/>
      <c r="RRC237" s="130"/>
      <c r="RRD237" s="130"/>
      <c r="RRE237" s="130"/>
      <c r="RRF237" s="130"/>
      <c r="RRG237" s="130"/>
      <c r="RRH237" s="130"/>
      <c r="RRI237" s="130"/>
      <c r="RRJ237" s="130"/>
      <c r="RRK237" s="130"/>
      <c r="RRL237" s="130"/>
      <c r="RRM237" s="130"/>
      <c r="RRN237" s="130"/>
      <c r="RRO237" s="130"/>
      <c r="RRP237" s="130"/>
      <c r="RRQ237" s="130"/>
      <c r="RRR237" s="130"/>
      <c r="RRS237" s="130"/>
      <c r="RRT237" s="130"/>
      <c r="RRU237" s="130"/>
      <c r="RRV237" s="130"/>
      <c r="RRW237" s="130"/>
      <c r="RRX237" s="130"/>
      <c r="RRY237" s="130"/>
      <c r="RRZ237" s="130"/>
      <c r="RSA237" s="130"/>
      <c r="RSB237" s="130"/>
      <c r="RSC237" s="130"/>
      <c r="RSD237" s="130"/>
      <c r="RSE237" s="130"/>
      <c r="RSF237" s="130"/>
      <c r="RSG237" s="130"/>
      <c r="RSH237" s="130"/>
      <c r="RSI237" s="130"/>
      <c r="RSJ237" s="130"/>
      <c r="RSK237" s="130"/>
      <c r="RSL237" s="130"/>
      <c r="RSM237" s="130"/>
      <c r="RSN237" s="130"/>
      <c r="RSO237" s="130"/>
      <c r="RSP237" s="130"/>
      <c r="RSQ237" s="130"/>
      <c r="RSR237" s="130"/>
      <c r="RSS237" s="130"/>
      <c r="RST237" s="130"/>
      <c r="RSU237" s="130"/>
      <c r="RSV237" s="130"/>
      <c r="RSW237" s="130"/>
      <c r="RSX237" s="130"/>
      <c r="RSY237" s="130"/>
      <c r="RSZ237" s="130"/>
      <c r="RTA237" s="130"/>
      <c r="RTB237" s="130"/>
      <c r="RTC237" s="130"/>
      <c r="RTD237" s="130"/>
      <c r="RTE237" s="130"/>
      <c r="RTF237" s="130"/>
      <c r="RTG237" s="130"/>
      <c r="RTH237" s="130"/>
      <c r="RTI237" s="130"/>
      <c r="RTJ237" s="130"/>
      <c r="RTK237" s="130"/>
      <c r="RTL237" s="130"/>
      <c r="RTM237" s="130"/>
      <c r="RTN237" s="130"/>
      <c r="RTO237" s="130"/>
      <c r="RTP237" s="130"/>
      <c r="RTQ237" s="130"/>
      <c r="RTR237" s="130"/>
      <c r="RTS237" s="130"/>
      <c r="RTT237" s="130"/>
      <c r="RTU237" s="130"/>
      <c r="RTV237" s="130"/>
      <c r="RTW237" s="130"/>
      <c r="RTX237" s="130"/>
      <c r="RTY237" s="130"/>
      <c r="RTZ237" s="130"/>
      <c r="RUA237" s="130"/>
      <c r="RUB237" s="130"/>
      <c r="RUC237" s="130"/>
      <c r="RUD237" s="130"/>
      <c r="RUE237" s="130"/>
      <c r="RUF237" s="130"/>
      <c r="RUG237" s="130"/>
      <c r="RUH237" s="130"/>
      <c r="RUI237" s="130"/>
      <c r="RUJ237" s="130"/>
      <c r="RUK237" s="130"/>
      <c r="RUL237" s="130"/>
      <c r="RUM237" s="130"/>
      <c r="RUN237" s="130"/>
      <c r="RUO237" s="130"/>
      <c r="RUP237" s="130"/>
      <c r="RUQ237" s="130"/>
      <c r="RUR237" s="130"/>
      <c r="RUS237" s="130"/>
      <c r="RUT237" s="130"/>
      <c r="RUU237" s="130"/>
      <c r="RUV237" s="130"/>
      <c r="RUW237" s="130"/>
      <c r="RUX237" s="130"/>
      <c r="RUY237" s="130"/>
      <c r="RUZ237" s="130"/>
      <c r="RVA237" s="130"/>
      <c r="RVB237" s="130"/>
      <c r="RVC237" s="130"/>
      <c r="RVD237" s="130"/>
      <c r="RVE237" s="130"/>
      <c r="RVF237" s="130"/>
      <c r="RVG237" s="130"/>
      <c r="RVH237" s="130"/>
      <c r="RVI237" s="130"/>
      <c r="RVJ237" s="130"/>
      <c r="RVK237" s="130"/>
      <c r="RVL237" s="130"/>
      <c r="RVM237" s="130"/>
      <c r="RVN237" s="130"/>
      <c r="RVO237" s="130"/>
      <c r="RVP237" s="130"/>
      <c r="RVQ237" s="130"/>
      <c r="RVR237" s="130"/>
      <c r="RVS237" s="130"/>
      <c r="RVT237" s="130"/>
      <c r="RVU237" s="130"/>
      <c r="RVV237" s="130"/>
      <c r="RVW237" s="130"/>
      <c r="RVX237" s="130"/>
      <c r="RVY237" s="130"/>
      <c r="RVZ237" s="130"/>
      <c r="RWA237" s="130"/>
      <c r="RWB237" s="130"/>
      <c r="RWC237" s="130"/>
      <c r="RWD237" s="130"/>
      <c r="RWE237" s="130"/>
      <c r="RWF237" s="130"/>
      <c r="RWG237" s="130"/>
      <c r="RWH237" s="130"/>
      <c r="RWI237" s="130"/>
      <c r="RWJ237" s="130"/>
      <c r="RWK237" s="130"/>
      <c r="RWL237" s="130"/>
      <c r="RWM237" s="130"/>
      <c r="RWN237" s="130"/>
      <c r="RWO237" s="130"/>
      <c r="RWP237" s="130"/>
      <c r="RWQ237" s="130"/>
      <c r="RWR237" s="130"/>
      <c r="RWS237" s="130"/>
      <c r="RWT237" s="130"/>
      <c r="RWU237" s="130"/>
      <c r="RWV237" s="130"/>
      <c r="RWW237" s="130"/>
      <c r="RWX237" s="130"/>
      <c r="RWY237" s="130"/>
      <c r="RWZ237" s="130"/>
      <c r="RXA237" s="130"/>
      <c r="RXB237" s="130"/>
      <c r="RXC237" s="130"/>
      <c r="RXD237" s="130"/>
      <c r="RXE237" s="130"/>
      <c r="RXF237" s="130"/>
      <c r="RXG237" s="130"/>
      <c r="RXH237" s="130"/>
      <c r="RXI237" s="130"/>
      <c r="RXJ237" s="130"/>
      <c r="RXK237" s="130"/>
      <c r="RXL237" s="130"/>
      <c r="RXM237" s="130"/>
      <c r="RXN237" s="130"/>
      <c r="RXO237" s="130"/>
      <c r="RXP237" s="130"/>
      <c r="RXQ237" s="130"/>
      <c r="RXR237" s="130"/>
      <c r="RXS237" s="130"/>
      <c r="RXT237" s="130"/>
      <c r="RXU237" s="130"/>
      <c r="RXV237" s="130"/>
      <c r="RXW237" s="130"/>
      <c r="RXX237" s="130"/>
      <c r="RXY237" s="130"/>
      <c r="RXZ237" s="130"/>
      <c r="RYA237" s="130"/>
      <c r="RYB237" s="130"/>
      <c r="RYC237" s="130"/>
      <c r="RYD237" s="130"/>
      <c r="RYE237" s="130"/>
      <c r="RYF237" s="130"/>
      <c r="RYG237" s="130"/>
      <c r="RYH237" s="130"/>
      <c r="RYI237" s="130"/>
      <c r="RYJ237" s="130"/>
      <c r="RYK237" s="130"/>
      <c r="RYL237" s="130"/>
      <c r="RYM237" s="130"/>
      <c r="RYN237" s="130"/>
      <c r="RYO237" s="130"/>
      <c r="RYP237" s="130"/>
      <c r="RYQ237" s="130"/>
      <c r="RYR237" s="130"/>
      <c r="RYS237" s="130"/>
      <c r="RYT237" s="130"/>
      <c r="RYU237" s="130"/>
      <c r="RYV237" s="130"/>
      <c r="RYW237" s="130"/>
      <c r="RYX237" s="130"/>
      <c r="RYY237" s="130"/>
      <c r="RYZ237" s="130"/>
      <c r="RZA237" s="130"/>
      <c r="RZB237" s="130"/>
      <c r="RZC237" s="130"/>
      <c r="RZD237" s="130"/>
      <c r="RZE237" s="130"/>
      <c r="RZF237" s="130"/>
      <c r="RZG237" s="130"/>
      <c r="RZH237" s="130"/>
      <c r="RZI237" s="130"/>
      <c r="RZJ237" s="130"/>
      <c r="RZK237" s="130"/>
      <c r="RZL237" s="130"/>
      <c r="RZM237" s="130"/>
      <c r="RZN237" s="130"/>
      <c r="RZO237" s="130"/>
      <c r="RZP237" s="130"/>
      <c r="RZQ237" s="130"/>
      <c r="RZR237" s="130"/>
      <c r="RZS237" s="130"/>
      <c r="RZT237" s="130"/>
      <c r="RZU237" s="130"/>
      <c r="RZV237" s="130"/>
      <c r="RZW237" s="130"/>
      <c r="RZX237" s="130"/>
      <c r="RZY237" s="130"/>
      <c r="RZZ237" s="130"/>
      <c r="SAA237" s="130"/>
      <c r="SAB237" s="130"/>
      <c r="SAC237" s="130"/>
      <c r="SAD237" s="130"/>
      <c r="SAE237" s="130"/>
      <c r="SAF237" s="130"/>
      <c r="SAG237" s="130"/>
      <c r="SAH237" s="130"/>
      <c r="SAI237" s="130"/>
      <c r="SAJ237" s="130"/>
      <c r="SAK237" s="130"/>
      <c r="SAL237" s="130"/>
      <c r="SAM237" s="130"/>
      <c r="SAN237" s="130"/>
      <c r="SAO237" s="130"/>
      <c r="SAP237" s="130"/>
      <c r="SAQ237" s="130"/>
      <c r="SAR237" s="130"/>
      <c r="SAS237" s="130"/>
      <c r="SAT237" s="130"/>
      <c r="SAU237" s="130"/>
      <c r="SAV237" s="130"/>
      <c r="SAW237" s="130"/>
      <c r="SAX237" s="130"/>
      <c r="SAY237" s="130"/>
      <c r="SAZ237" s="130"/>
      <c r="SBA237" s="130"/>
      <c r="SBB237" s="130"/>
      <c r="SBC237" s="130"/>
      <c r="SBD237" s="130"/>
      <c r="SBE237" s="130"/>
      <c r="SBF237" s="130"/>
      <c r="SBG237" s="130"/>
      <c r="SBH237" s="130"/>
      <c r="SBI237" s="130"/>
      <c r="SBJ237" s="130"/>
      <c r="SBK237" s="130"/>
      <c r="SBL237" s="130"/>
      <c r="SBM237" s="130"/>
      <c r="SBN237" s="130"/>
      <c r="SBO237" s="130"/>
      <c r="SBP237" s="130"/>
      <c r="SBQ237" s="130"/>
      <c r="SBR237" s="130"/>
      <c r="SBS237" s="130"/>
      <c r="SBT237" s="130"/>
      <c r="SBU237" s="130"/>
      <c r="SBV237" s="130"/>
      <c r="SBW237" s="130"/>
      <c r="SBX237" s="130"/>
      <c r="SBY237" s="130"/>
      <c r="SBZ237" s="130"/>
      <c r="SCA237" s="130"/>
      <c r="SCB237" s="130"/>
      <c r="SCC237" s="130"/>
      <c r="SCD237" s="130"/>
      <c r="SCE237" s="130"/>
      <c r="SCF237" s="130"/>
      <c r="SCG237" s="130"/>
      <c r="SCH237" s="130"/>
      <c r="SCI237" s="130"/>
      <c r="SCJ237" s="130"/>
      <c r="SCK237" s="130"/>
      <c r="SCL237" s="130"/>
      <c r="SCM237" s="130"/>
      <c r="SCN237" s="130"/>
      <c r="SCO237" s="130"/>
      <c r="SCP237" s="130"/>
      <c r="SCQ237" s="130"/>
      <c r="SCR237" s="130"/>
      <c r="SCS237" s="130"/>
      <c r="SCT237" s="130"/>
      <c r="SCU237" s="130"/>
      <c r="SCV237" s="130"/>
      <c r="SCW237" s="130"/>
      <c r="SCX237" s="130"/>
      <c r="SCY237" s="130"/>
      <c r="SCZ237" s="130"/>
      <c r="SDA237" s="130"/>
      <c r="SDB237" s="130"/>
      <c r="SDC237" s="130"/>
      <c r="SDD237" s="130"/>
      <c r="SDE237" s="130"/>
      <c r="SDF237" s="130"/>
      <c r="SDG237" s="130"/>
      <c r="SDH237" s="130"/>
      <c r="SDI237" s="130"/>
      <c r="SDJ237" s="130"/>
      <c r="SDK237" s="130"/>
      <c r="SDL237" s="130"/>
      <c r="SDM237" s="130"/>
      <c r="SDN237" s="130"/>
      <c r="SDO237" s="130"/>
      <c r="SDP237" s="130"/>
      <c r="SDQ237" s="130"/>
      <c r="SDR237" s="130"/>
      <c r="SDS237" s="130"/>
      <c r="SDT237" s="130"/>
      <c r="SDU237" s="130"/>
      <c r="SDV237" s="130"/>
      <c r="SDW237" s="130"/>
      <c r="SDX237" s="130"/>
      <c r="SDY237" s="130"/>
      <c r="SDZ237" s="130"/>
      <c r="SEA237" s="130"/>
      <c r="SEB237" s="130"/>
      <c r="SEC237" s="130"/>
      <c r="SED237" s="130"/>
      <c r="SEE237" s="130"/>
      <c r="SEF237" s="130"/>
      <c r="SEG237" s="130"/>
      <c r="SEH237" s="130"/>
      <c r="SEI237" s="130"/>
      <c r="SEJ237" s="130"/>
      <c r="SEK237" s="130"/>
      <c r="SEL237" s="130"/>
      <c r="SEM237" s="130"/>
      <c r="SEN237" s="130"/>
      <c r="SEO237" s="130"/>
      <c r="SEP237" s="130"/>
      <c r="SEQ237" s="130"/>
      <c r="SER237" s="130"/>
      <c r="SES237" s="130"/>
      <c r="SET237" s="130"/>
      <c r="SEU237" s="130"/>
      <c r="SEV237" s="130"/>
      <c r="SEW237" s="130"/>
      <c r="SEX237" s="130"/>
      <c r="SEY237" s="130"/>
      <c r="SEZ237" s="130"/>
      <c r="SFA237" s="130"/>
      <c r="SFB237" s="130"/>
      <c r="SFC237" s="130"/>
      <c r="SFD237" s="130"/>
      <c r="SFE237" s="130"/>
      <c r="SFF237" s="130"/>
      <c r="SFG237" s="130"/>
      <c r="SFH237" s="130"/>
      <c r="SFI237" s="130"/>
      <c r="SFJ237" s="130"/>
      <c r="SFK237" s="130"/>
      <c r="SFL237" s="130"/>
      <c r="SFM237" s="130"/>
      <c r="SFN237" s="130"/>
      <c r="SFO237" s="130"/>
      <c r="SFP237" s="130"/>
      <c r="SFQ237" s="130"/>
      <c r="SFR237" s="130"/>
      <c r="SFS237" s="130"/>
      <c r="SFT237" s="130"/>
      <c r="SFU237" s="130"/>
      <c r="SFV237" s="130"/>
      <c r="SFW237" s="130"/>
      <c r="SFX237" s="130"/>
      <c r="SFY237" s="130"/>
      <c r="SFZ237" s="130"/>
      <c r="SGA237" s="130"/>
      <c r="SGB237" s="130"/>
      <c r="SGC237" s="130"/>
      <c r="SGD237" s="130"/>
      <c r="SGE237" s="130"/>
      <c r="SGF237" s="130"/>
      <c r="SGG237" s="130"/>
      <c r="SGH237" s="130"/>
      <c r="SGI237" s="130"/>
      <c r="SGJ237" s="130"/>
      <c r="SGK237" s="130"/>
      <c r="SGL237" s="130"/>
      <c r="SGM237" s="130"/>
      <c r="SGN237" s="130"/>
      <c r="SGO237" s="130"/>
      <c r="SGP237" s="130"/>
      <c r="SGQ237" s="130"/>
      <c r="SGR237" s="130"/>
      <c r="SGS237" s="130"/>
      <c r="SGT237" s="130"/>
      <c r="SGU237" s="130"/>
      <c r="SGV237" s="130"/>
      <c r="SGW237" s="130"/>
      <c r="SGX237" s="130"/>
      <c r="SGY237" s="130"/>
      <c r="SGZ237" s="130"/>
      <c r="SHA237" s="130"/>
      <c r="SHB237" s="130"/>
      <c r="SHC237" s="130"/>
      <c r="SHD237" s="130"/>
      <c r="SHE237" s="130"/>
      <c r="SHF237" s="130"/>
      <c r="SHG237" s="130"/>
      <c r="SHH237" s="130"/>
      <c r="SHI237" s="130"/>
      <c r="SHJ237" s="130"/>
      <c r="SHK237" s="130"/>
      <c r="SHL237" s="130"/>
      <c r="SHM237" s="130"/>
      <c r="SHN237" s="130"/>
      <c r="SHO237" s="130"/>
      <c r="SHP237" s="130"/>
      <c r="SHQ237" s="130"/>
      <c r="SHR237" s="130"/>
      <c r="SHS237" s="130"/>
      <c r="SHT237" s="130"/>
      <c r="SHU237" s="130"/>
      <c r="SHV237" s="130"/>
      <c r="SHW237" s="130"/>
      <c r="SHX237" s="130"/>
      <c r="SHY237" s="130"/>
      <c r="SHZ237" s="130"/>
      <c r="SIA237" s="130"/>
      <c r="SIB237" s="130"/>
      <c r="SIC237" s="130"/>
      <c r="SID237" s="130"/>
      <c r="SIE237" s="130"/>
      <c r="SIF237" s="130"/>
      <c r="SIG237" s="130"/>
      <c r="SIH237" s="130"/>
      <c r="SII237" s="130"/>
      <c r="SIJ237" s="130"/>
      <c r="SIK237" s="130"/>
      <c r="SIL237" s="130"/>
      <c r="SIM237" s="130"/>
      <c r="SIN237" s="130"/>
      <c r="SIO237" s="130"/>
      <c r="SIP237" s="130"/>
      <c r="SIQ237" s="130"/>
      <c r="SIR237" s="130"/>
      <c r="SIS237" s="130"/>
      <c r="SIT237" s="130"/>
      <c r="SIU237" s="130"/>
      <c r="SIV237" s="130"/>
      <c r="SIW237" s="130"/>
      <c r="SIX237" s="130"/>
      <c r="SIY237" s="130"/>
      <c r="SIZ237" s="130"/>
      <c r="SJA237" s="130"/>
      <c r="SJB237" s="130"/>
      <c r="SJC237" s="130"/>
      <c r="SJD237" s="130"/>
      <c r="SJE237" s="130"/>
      <c r="SJF237" s="130"/>
      <c r="SJG237" s="130"/>
      <c r="SJH237" s="130"/>
      <c r="SJI237" s="130"/>
      <c r="SJJ237" s="130"/>
      <c r="SJK237" s="130"/>
      <c r="SJL237" s="130"/>
      <c r="SJM237" s="130"/>
      <c r="SJN237" s="130"/>
      <c r="SJO237" s="130"/>
      <c r="SJP237" s="130"/>
      <c r="SJQ237" s="130"/>
      <c r="SJR237" s="130"/>
      <c r="SJS237" s="130"/>
      <c r="SJT237" s="130"/>
      <c r="SJU237" s="130"/>
      <c r="SJV237" s="130"/>
      <c r="SJW237" s="130"/>
      <c r="SJX237" s="130"/>
      <c r="SJY237" s="130"/>
      <c r="SJZ237" s="130"/>
      <c r="SKA237" s="130"/>
      <c r="SKB237" s="130"/>
      <c r="SKC237" s="130"/>
      <c r="SKD237" s="130"/>
      <c r="SKE237" s="130"/>
      <c r="SKF237" s="130"/>
      <c r="SKG237" s="130"/>
      <c r="SKH237" s="130"/>
      <c r="SKI237" s="130"/>
      <c r="SKJ237" s="130"/>
      <c r="SKK237" s="130"/>
      <c r="SKL237" s="130"/>
      <c r="SKM237" s="130"/>
      <c r="SKN237" s="130"/>
      <c r="SKO237" s="130"/>
      <c r="SKP237" s="130"/>
      <c r="SKQ237" s="130"/>
      <c r="SKR237" s="130"/>
      <c r="SKS237" s="130"/>
      <c r="SKT237" s="130"/>
      <c r="SKU237" s="130"/>
      <c r="SKV237" s="130"/>
      <c r="SKW237" s="130"/>
      <c r="SKX237" s="130"/>
      <c r="SKY237" s="130"/>
      <c r="SKZ237" s="130"/>
      <c r="SLA237" s="130"/>
      <c r="SLB237" s="130"/>
      <c r="SLC237" s="130"/>
      <c r="SLD237" s="130"/>
      <c r="SLE237" s="130"/>
      <c r="SLF237" s="130"/>
      <c r="SLG237" s="130"/>
      <c r="SLH237" s="130"/>
      <c r="SLI237" s="130"/>
      <c r="SLJ237" s="130"/>
      <c r="SLK237" s="130"/>
      <c r="SLL237" s="130"/>
      <c r="SLM237" s="130"/>
      <c r="SLN237" s="130"/>
      <c r="SLO237" s="130"/>
      <c r="SLP237" s="130"/>
      <c r="SLQ237" s="130"/>
      <c r="SLR237" s="130"/>
      <c r="SLS237" s="130"/>
      <c r="SLT237" s="130"/>
      <c r="SLU237" s="130"/>
      <c r="SLV237" s="130"/>
      <c r="SLW237" s="130"/>
      <c r="SLX237" s="130"/>
      <c r="SLY237" s="130"/>
      <c r="SLZ237" s="130"/>
      <c r="SMA237" s="130"/>
      <c r="SMB237" s="130"/>
      <c r="SMC237" s="130"/>
      <c r="SMD237" s="130"/>
      <c r="SME237" s="130"/>
      <c r="SMF237" s="130"/>
      <c r="SMG237" s="130"/>
      <c r="SMH237" s="130"/>
      <c r="SMI237" s="130"/>
      <c r="SMJ237" s="130"/>
      <c r="SMK237" s="130"/>
      <c r="SML237" s="130"/>
      <c r="SMM237" s="130"/>
      <c r="SMN237" s="130"/>
      <c r="SMO237" s="130"/>
      <c r="SMP237" s="130"/>
      <c r="SMQ237" s="130"/>
      <c r="SMR237" s="130"/>
      <c r="SMS237" s="130"/>
      <c r="SMT237" s="130"/>
      <c r="SMU237" s="130"/>
      <c r="SMV237" s="130"/>
      <c r="SMW237" s="130"/>
      <c r="SMX237" s="130"/>
      <c r="SMY237" s="130"/>
      <c r="SMZ237" s="130"/>
      <c r="SNA237" s="130"/>
      <c r="SNB237" s="130"/>
      <c r="SNC237" s="130"/>
      <c r="SND237" s="130"/>
      <c r="SNE237" s="130"/>
      <c r="SNF237" s="130"/>
      <c r="SNG237" s="130"/>
      <c r="SNH237" s="130"/>
      <c r="SNI237" s="130"/>
      <c r="SNJ237" s="130"/>
      <c r="SNK237" s="130"/>
      <c r="SNL237" s="130"/>
      <c r="SNM237" s="130"/>
      <c r="SNN237" s="130"/>
      <c r="SNO237" s="130"/>
      <c r="SNP237" s="130"/>
      <c r="SNQ237" s="130"/>
      <c r="SNR237" s="130"/>
      <c r="SNS237" s="130"/>
      <c r="SNT237" s="130"/>
      <c r="SNU237" s="130"/>
      <c r="SNV237" s="130"/>
      <c r="SNW237" s="130"/>
      <c r="SNX237" s="130"/>
      <c r="SNY237" s="130"/>
      <c r="SNZ237" s="130"/>
      <c r="SOA237" s="130"/>
      <c r="SOB237" s="130"/>
      <c r="SOC237" s="130"/>
      <c r="SOD237" s="130"/>
      <c r="SOE237" s="130"/>
      <c r="SOF237" s="130"/>
      <c r="SOG237" s="130"/>
      <c r="SOH237" s="130"/>
      <c r="SOI237" s="130"/>
      <c r="SOJ237" s="130"/>
      <c r="SOK237" s="130"/>
      <c r="SOL237" s="130"/>
      <c r="SOM237" s="130"/>
      <c r="SON237" s="130"/>
      <c r="SOO237" s="130"/>
      <c r="SOP237" s="130"/>
      <c r="SOQ237" s="130"/>
      <c r="SOR237" s="130"/>
      <c r="SOS237" s="130"/>
      <c r="SOT237" s="130"/>
      <c r="SOU237" s="130"/>
      <c r="SOV237" s="130"/>
      <c r="SOW237" s="130"/>
      <c r="SOX237" s="130"/>
      <c r="SOY237" s="130"/>
      <c r="SOZ237" s="130"/>
      <c r="SPA237" s="130"/>
      <c r="SPB237" s="130"/>
      <c r="SPC237" s="130"/>
      <c r="SPD237" s="130"/>
      <c r="SPE237" s="130"/>
      <c r="SPF237" s="130"/>
      <c r="SPG237" s="130"/>
      <c r="SPH237" s="130"/>
      <c r="SPI237" s="130"/>
      <c r="SPJ237" s="130"/>
      <c r="SPK237" s="130"/>
      <c r="SPL237" s="130"/>
      <c r="SPM237" s="130"/>
      <c r="SPN237" s="130"/>
      <c r="SPO237" s="130"/>
      <c r="SPP237" s="130"/>
      <c r="SPQ237" s="130"/>
      <c r="SPR237" s="130"/>
      <c r="SPS237" s="130"/>
      <c r="SPT237" s="130"/>
      <c r="SPU237" s="130"/>
      <c r="SPV237" s="130"/>
      <c r="SPW237" s="130"/>
      <c r="SPX237" s="130"/>
      <c r="SPY237" s="130"/>
      <c r="SPZ237" s="130"/>
      <c r="SQA237" s="130"/>
      <c r="SQB237" s="130"/>
      <c r="SQC237" s="130"/>
      <c r="SQD237" s="130"/>
      <c r="SQE237" s="130"/>
      <c r="SQF237" s="130"/>
      <c r="SQG237" s="130"/>
      <c r="SQH237" s="130"/>
      <c r="SQI237" s="130"/>
      <c r="SQJ237" s="130"/>
      <c r="SQK237" s="130"/>
      <c r="SQL237" s="130"/>
      <c r="SQM237" s="130"/>
      <c r="SQN237" s="130"/>
      <c r="SQO237" s="130"/>
      <c r="SQP237" s="130"/>
      <c r="SQQ237" s="130"/>
      <c r="SQR237" s="130"/>
      <c r="SQS237" s="130"/>
      <c r="SQT237" s="130"/>
      <c r="SQU237" s="130"/>
      <c r="SQV237" s="130"/>
      <c r="SQW237" s="130"/>
      <c r="SQX237" s="130"/>
      <c r="SQY237" s="130"/>
      <c r="SQZ237" s="130"/>
      <c r="SRA237" s="130"/>
      <c r="SRB237" s="130"/>
      <c r="SRC237" s="130"/>
      <c r="SRD237" s="130"/>
      <c r="SRE237" s="130"/>
      <c r="SRF237" s="130"/>
      <c r="SRG237" s="130"/>
      <c r="SRH237" s="130"/>
      <c r="SRI237" s="130"/>
      <c r="SRJ237" s="130"/>
      <c r="SRK237" s="130"/>
      <c r="SRL237" s="130"/>
      <c r="SRM237" s="130"/>
      <c r="SRN237" s="130"/>
      <c r="SRO237" s="130"/>
      <c r="SRP237" s="130"/>
      <c r="SRQ237" s="130"/>
      <c r="SRR237" s="130"/>
      <c r="SRS237" s="130"/>
      <c r="SRT237" s="130"/>
      <c r="SRU237" s="130"/>
      <c r="SRV237" s="130"/>
      <c r="SRW237" s="130"/>
      <c r="SRX237" s="130"/>
      <c r="SRY237" s="130"/>
      <c r="SRZ237" s="130"/>
      <c r="SSA237" s="130"/>
      <c r="SSB237" s="130"/>
      <c r="SSC237" s="130"/>
      <c r="SSD237" s="130"/>
      <c r="SSE237" s="130"/>
      <c r="SSF237" s="130"/>
      <c r="SSG237" s="130"/>
      <c r="SSH237" s="130"/>
      <c r="SSI237" s="130"/>
      <c r="SSJ237" s="130"/>
      <c r="SSK237" s="130"/>
      <c r="SSL237" s="130"/>
      <c r="SSM237" s="130"/>
      <c r="SSN237" s="130"/>
      <c r="SSO237" s="130"/>
      <c r="SSP237" s="130"/>
      <c r="SSQ237" s="130"/>
      <c r="SSR237" s="130"/>
      <c r="SSS237" s="130"/>
      <c r="SST237" s="130"/>
      <c r="SSU237" s="130"/>
      <c r="SSV237" s="130"/>
      <c r="SSW237" s="130"/>
      <c r="SSX237" s="130"/>
      <c r="SSY237" s="130"/>
      <c r="SSZ237" s="130"/>
      <c r="STA237" s="130"/>
      <c r="STB237" s="130"/>
      <c r="STC237" s="130"/>
      <c r="STD237" s="130"/>
      <c r="STE237" s="130"/>
      <c r="STF237" s="130"/>
      <c r="STG237" s="130"/>
      <c r="STH237" s="130"/>
      <c r="STI237" s="130"/>
      <c r="STJ237" s="130"/>
      <c r="STK237" s="130"/>
      <c r="STL237" s="130"/>
      <c r="STM237" s="130"/>
      <c r="STN237" s="130"/>
      <c r="STO237" s="130"/>
      <c r="STP237" s="130"/>
      <c r="STQ237" s="130"/>
      <c r="STR237" s="130"/>
      <c r="STS237" s="130"/>
      <c r="STT237" s="130"/>
      <c r="STU237" s="130"/>
      <c r="STV237" s="130"/>
      <c r="STW237" s="130"/>
      <c r="STX237" s="130"/>
      <c r="STY237" s="130"/>
      <c r="STZ237" s="130"/>
      <c r="SUA237" s="130"/>
      <c r="SUB237" s="130"/>
      <c r="SUC237" s="130"/>
      <c r="SUD237" s="130"/>
      <c r="SUE237" s="130"/>
      <c r="SUF237" s="130"/>
      <c r="SUG237" s="130"/>
      <c r="SUH237" s="130"/>
      <c r="SUI237" s="130"/>
      <c r="SUJ237" s="130"/>
      <c r="SUK237" s="130"/>
      <c r="SUL237" s="130"/>
      <c r="SUM237" s="130"/>
      <c r="SUN237" s="130"/>
      <c r="SUO237" s="130"/>
      <c r="SUP237" s="130"/>
      <c r="SUQ237" s="130"/>
      <c r="SUR237" s="130"/>
      <c r="SUS237" s="130"/>
      <c r="SUT237" s="130"/>
      <c r="SUU237" s="130"/>
      <c r="SUV237" s="130"/>
      <c r="SUW237" s="130"/>
      <c r="SUX237" s="130"/>
      <c r="SUY237" s="130"/>
      <c r="SUZ237" s="130"/>
      <c r="SVA237" s="130"/>
      <c r="SVB237" s="130"/>
      <c r="SVC237" s="130"/>
      <c r="SVD237" s="130"/>
      <c r="SVE237" s="130"/>
      <c r="SVF237" s="130"/>
      <c r="SVG237" s="130"/>
      <c r="SVH237" s="130"/>
      <c r="SVI237" s="130"/>
      <c r="SVJ237" s="130"/>
      <c r="SVK237" s="130"/>
      <c r="SVL237" s="130"/>
      <c r="SVM237" s="130"/>
      <c r="SVN237" s="130"/>
      <c r="SVO237" s="130"/>
      <c r="SVP237" s="130"/>
      <c r="SVQ237" s="130"/>
      <c r="SVR237" s="130"/>
      <c r="SVS237" s="130"/>
      <c r="SVT237" s="130"/>
      <c r="SVU237" s="130"/>
      <c r="SVV237" s="130"/>
      <c r="SVW237" s="130"/>
      <c r="SVX237" s="130"/>
      <c r="SVY237" s="130"/>
      <c r="SVZ237" s="130"/>
      <c r="SWA237" s="130"/>
      <c r="SWB237" s="130"/>
      <c r="SWC237" s="130"/>
      <c r="SWD237" s="130"/>
      <c r="SWE237" s="130"/>
      <c r="SWF237" s="130"/>
      <c r="SWG237" s="130"/>
      <c r="SWH237" s="130"/>
      <c r="SWI237" s="130"/>
      <c r="SWJ237" s="130"/>
      <c r="SWK237" s="130"/>
      <c r="SWL237" s="130"/>
      <c r="SWM237" s="130"/>
      <c r="SWN237" s="130"/>
      <c r="SWO237" s="130"/>
      <c r="SWP237" s="130"/>
      <c r="SWQ237" s="130"/>
      <c r="SWR237" s="130"/>
      <c r="SWS237" s="130"/>
      <c r="SWT237" s="130"/>
      <c r="SWU237" s="130"/>
      <c r="SWV237" s="130"/>
      <c r="SWW237" s="130"/>
      <c r="SWX237" s="130"/>
      <c r="SWY237" s="130"/>
      <c r="SWZ237" s="130"/>
      <c r="SXA237" s="130"/>
      <c r="SXB237" s="130"/>
      <c r="SXC237" s="130"/>
      <c r="SXD237" s="130"/>
      <c r="SXE237" s="130"/>
      <c r="SXF237" s="130"/>
      <c r="SXG237" s="130"/>
      <c r="SXH237" s="130"/>
      <c r="SXI237" s="130"/>
      <c r="SXJ237" s="130"/>
      <c r="SXK237" s="130"/>
      <c r="SXL237" s="130"/>
      <c r="SXM237" s="130"/>
      <c r="SXN237" s="130"/>
      <c r="SXO237" s="130"/>
      <c r="SXP237" s="130"/>
      <c r="SXQ237" s="130"/>
      <c r="SXR237" s="130"/>
      <c r="SXS237" s="130"/>
      <c r="SXT237" s="130"/>
      <c r="SXU237" s="130"/>
      <c r="SXV237" s="130"/>
      <c r="SXW237" s="130"/>
      <c r="SXX237" s="130"/>
      <c r="SXY237" s="130"/>
      <c r="SXZ237" s="130"/>
      <c r="SYA237" s="130"/>
      <c r="SYB237" s="130"/>
      <c r="SYC237" s="130"/>
      <c r="SYD237" s="130"/>
      <c r="SYE237" s="130"/>
      <c r="SYF237" s="130"/>
      <c r="SYG237" s="130"/>
      <c r="SYH237" s="130"/>
      <c r="SYI237" s="130"/>
      <c r="SYJ237" s="130"/>
      <c r="SYK237" s="130"/>
      <c r="SYL237" s="130"/>
      <c r="SYM237" s="130"/>
      <c r="SYN237" s="130"/>
      <c r="SYO237" s="130"/>
      <c r="SYP237" s="130"/>
      <c r="SYQ237" s="130"/>
      <c r="SYR237" s="130"/>
      <c r="SYS237" s="130"/>
      <c r="SYT237" s="130"/>
      <c r="SYU237" s="130"/>
      <c r="SYV237" s="130"/>
      <c r="SYW237" s="130"/>
      <c r="SYX237" s="130"/>
      <c r="SYY237" s="130"/>
      <c r="SYZ237" s="130"/>
      <c r="SZA237" s="130"/>
      <c r="SZB237" s="130"/>
      <c r="SZC237" s="130"/>
      <c r="SZD237" s="130"/>
      <c r="SZE237" s="130"/>
      <c r="SZF237" s="130"/>
      <c r="SZG237" s="130"/>
      <c r="SZH237" s="130"/>
      <c r="SZI237" s="130"/>
      <c r="SZJ237" s="130"/>
      <c r="SZK237" s="130"/>
      <c r="SZL237" s="130"/>
      <c r="SZM237" s="130"/>
      <c r="SZN237" s="130"/>
      <c r="SZO237" s="130"/>
      <c r="SZP237" s="130"/>
      <c r="SZQ237" s="130"/>
      <c r="SZR237" s="130"/>
      <c r="SZS237" s="130"/>
      <c r="SZT237" s="130"/>
      <c r="SZU237" s="130"/>
      <c r="SZV237" s="130"/>
      <c r="SZW237" s="130"/>
      <c r="SZX237" s="130"/>
      <c r="SZY237" s="130"/>
      <c r="SZZ237" s="130"/>
      <c r="TAA237" s="130"/>
      <c r="TAB237" s="130"/>
      <c r="TAC237" s="130"/>
      <c r="TAD237" s="130"/>
      <c r="TAE237" s="130"/>
      <c r="TAF237" s="130"/>
      <c r="TAG237" s="130"/>
      <c r="TAH237" s="130"/>
      <c r="TAI237" s="130"/>
      <c r="TAJ237" s="130"/>
      <c r="TAK237" s="130"/>
      <c r="TAL237" s="130"/>
      <c r="TAM237" s="130"/>
      <c r="TAN237" s="130"/>
      <c r="TAO237" s="130"/>
      <c r="TAP237" s="130"/>
      <c r="TAQ237" s="130"/>
      <c r="TAR237" s="130"/>
      <c r="TAS237" s="130"/>
      <c r="TAT237" s="130"/>
      <c r="TAU237" s="130"/>
      <c r="TAV237" s="130"/>
      <c r="TAW237" s="130"/>
      <c r="TAX237" s="130"/>
      <c r="TAY237" s="130"/>
      <c r="TAZ237" s="130"/>
      <c r="TBA237" s="130"/>
      <c r="TBB237" s="130"/>
      <c r="TBC237" s="130"/>
      <c r="TBD237" s="130"/>
      <c r="TBE237" s="130"/>
      <c r="TBF237" s="130"/>
      <c r="TBG237" s="130"/>
      <c r="TBH237" s="130"/>
      <c r="TBI237" s="130"/>
      <c r="TBJ237" s="130"/>
      <c r="TBK237" s="130"/>
      <c r="TBL237" s="130"/>
      <c r="TBM237" s="130"/>
      <c r="TBN237" s="130"/>
      <c r="TBO237" s="130"/>
      <c r="TBP237" s="130"/>
      <c r="TBQ237" s="130"/>
      <c r="TBR237" s="130"/>
      <c r="TBS237" s="130"/>
      <c r="TBT237" s="130"/>
      <c r="TBU237" s="130"/>
      <c r="TBV237" s="130"/>
      <c r="TBW237" s="130"/>
      <c r="TBX237" s="130"/>
      <c r="TBY237" s="130"/>
      <c r="TBZ237" s="130"/>
      <c r="TCA237" s="130"/>
      <c r="TCB237" s="130"/>
      <c r="TCC237" s="130"/>
      <c r="TCD237" s="130"/>
      <c r="TCE237" s="130"/>
      <c r="TCF237" s="130"/>
      <c r="TCG237" s="130"/>
      <c r="TCH237" s="130"/>
      <c r="TCI237" s="130"/>
      <c r="TCJ237" s="130"/>
      <c r="TCK237" s="130"/>
      <c r="TCL237" s="130"/>
      <c r="TCM237" s="130"/>
      <c r="TCN237" s="130"/>
      <c r="TCO237" s="130"/>
      <c r="TCP237" s="130"/>
      <c r="TCQ237" s="130"/>
      <c r="TCR237" s="130"/>
      <c r="TCS237" s="130"/>
      <c r="TCT237" s="130"/>
      <c r="TCU237" s="130"/>
      <c r="TCV237" s="130"/>
      <c r="TCW237" s="130"/>
      <c r="TCX237" s="130"/>
      <c r="TCY237" s="130"/>
      <c r="TCZ237" s="130"/>
      <c r="TDA237" s="130"/>
      <c r="TDB237" s="130"/>
      <c r="TDC237" s="130"/>
      <c r="TDD237" s="130"/>
      <c r="TDE237" s="130"/>
      <c r="TDF237" s="130"/>
      <c r="TDG237" s="130"/>
      <c r="TDH237" s="130"/>
      <c r="TDI237" s="130"/>
      <c r="TDJ237" s="130"/>
      <c r="TDK237" s="130"/>
      <c r="TDL237" s="130"/>
      <c r="TDM237" s="130"/>
      <c r="TDN237" s="130"/>
      <c r="TDO237" s="130"/>
      <c r="TDP237" s="130"/>
      <c r="TDQ237" s="130"/>
      <c r="TDR237" s="130"/>
      <c r="TDS237" s="130"/>
      <c r="TDT237" s="130"/>
      <c r="TDU237" s="130"/>
      <c r="TDV237" s="130"/>
      <c r="TDW237" s="130"/>
      <c r="TDX237" s="130"/>
      <c r="TDY237" s="130"/>
      <c r="TDZ237" s="130"/>
      <c r="TEA237" s="130"/>
      <c r="TEB237" s="130"/>
      <c r="TEC237" s="130"/>
      <c r="TED237" s="130"/>
      <c r="TEE237" s="130"/>
      <c r="TEF237" s="130"/>
      <c r="TEG237" s="130"/>
      <c r="TEH237" s="130"/>
      <c r="TEI237" s="130"/>
      <c r="TEJ237" s="130"/>
      <c r="TEK237" s="130"/>
      <c r="TEL237" s="130"/>
      <c r="TEM237" s="130"/>
      <c r="TEN237" s="130"/>
      <c r="TEO237" s="130"/>
      <c r="TEP237" s="130"/>
      <c r="TEQ237" s="130"/>
      <c r="TER237" s="130"/>
      <c r="TES237" s="130"/>
      <c r="TET237" s="130"/>
      <c r="TEU237" s="130"/>
      <c r="TEV237" s="130"/>
      <c r="TEW237" s="130"/>
      <c r="TEX237" s="130"/>
      <c r="TEY237" s="130"/>
      <c r="TEZ237" s="130"/>
      <c r="TFA237" s="130"/>
      <c r="TFB237" s="130"/>
      <c r="TFC237" s="130"/>
      <c r="TFD237" s="130"/>
      <c r="TFE237" s="130"/>
      <c r="TFF237" s="130"/>
      <c r="TFG237" s="130"/>
      <c r="TFH237" s="130"/>
      <c r="TFI237" s="130"/>
      <c r="TFJ237" s="130"/>
      <c r="TFK237" s="130"/>
      <c r="TFL237" s="130"/>
      <c r="TFM237" s="130"/>
      <c r="TFN237" s="130"/>
      <c r="TFO237" s="130"/>
      <c r="TFP237" s="130"/>
      <c r="TFQ237" s="130"/>
      <c r="TFR237" s="130"/>
      <c r="TFS237" s="130"/>
      <c r="TFT237" s="130"/>
      <c r="TFU237" s="130"/>
      <c r="TFV237" s="130"/>
      <c r="TFW237" s="130"/>
      <c r="TFX237" s="130"/>
      <c r="TFY237" s="130"/>
      <c r="TFZ237" s="130"/>
      <c r="TGA237" s="130"/>
      <c r="TGB237" s="130"/>
      <c r="TGC237" s="130"/>
      <c r="TGD237" s="130"/>
      <c r="TGE237" s="130"/>
      <c r="TGF237" s="130"/>
      <c r="TGG237" s="130"/>
      <c r="TGH237" s="130"/>
      <c r="TGI237" s="130"/>
      <c r="TGJ237" s="130"/>
      <c r="TGK237" s="130"/>
      <c r="TGL237" s="130"/>
      <c r="TGM237" s="130"/>
      <c r="TGN237" s="130"/>
      <c r="TGO237" s="130"/>
      <c r="TGP237" s="130"/>
      <c r="TGQ237" s="130"/>
      <c r="TGR237" s="130"/>
      <c r="TGS237" s="130"/>
      <c r="TGT237" s="130"/>
      <c r="TGU237" s="130"/>
      <c r="TGV237" s="130"/>
      <c r="TGW237" s="130"/>
      <c r="TGX237" s="130"/>
      <c r="TGY237" s="130"/>
      <c r="TGZ237" s="130"/>
      <c r="THA237" s="130"/>
      <c r="THB237" s="130"/>
      <c r="THC237" s="130"/>
      <c r="THD237" s="130"/>
      <c r="THE237" s="130"/>
      <c r="THF237" s="130"/>
      <c r="THG237" s="130"/>
      <c r="THH237" s="130"/>
      <c r="THI237" s="130"/>
      <c r="THJ237" s="130"/>
      <c r="THK237" s="130"/>
      <c r="THL237" s="130"/>
      <c r="THM237" s="130"/>
      <c r="THN237" s="130"/>
      <c r="THO237" s="130"/>
      <c r="THP237" s="130"/>
      <c r="THQ237" s="130"/>
      <c r="THR237" s="130"/>
      <c r="THS237" s="130"/>
      <c r="THT237" s="130"/>
      <c r="THU237" s="130"/>
      <c r="THV237" s="130"/>
      <c r="THW237" s="130"/>
      <c r="THX237" s="130"/>
      <c r="THY237" s="130"/>
      <c r="THZ237" s="130"/>
      <c r="TIA237" s="130"/>
      <c r="TIB237" s="130"/>
      <c r="TIC237" s="130"/>
      <c r="TID237" s="130"/>
      <c r="TIE237" s="130"/>
      <c r="TIF237" s="130"/>
      <c r="TIG237" s="130"/>
      <c r="TIH237" s="130"/>
      <c r="TII237" s="130"/>
      <c r="TIJ237" s="130"/>
      <c r="TIK237" s="130"/>
      <c r="TIL237" s="130"/>
      <c r="TIM237" s="130"/>
      <c r="TIN237" s="130"/>
      <c r="TIO237" s="130"/>
      <c r="TIP237" s="130"/>
      <c r="TIQ237" s="130"/>
      <c r="TIR237" s="130"/>
      <c r="TIS237" s="130"/>
      <c r="TIT237" s="130"/>
      <c r="TIU237" s="130"/>
      <c r="TIV237" s="130"/>
      <c r="TIW237" s="130"/>
      <c r="TIX237" s="130"/>
      <c r="TIY237" s="130"/>
      <c r="TIZ237" s="130"/>
      <c r="TJA237" s="130"/>
      <c r="TJB237" s="130"/>
      <c r="TJC237" s="130"/>
      <c r="TJD237" s="130"/>
      <c r="TJE237" s="130"/>
      <c r="TJF237" s="130"/>
      <c r="TJG237" s="130"/>
      <c r="TJH237" s="130"/>
      <c r="TJI237" s="130"/>
      <c r="TJJ237" s="130"/>
      <c r="TJK237" s="130"/>
      <c r="TJL237" s="130"/>
      <c r="TJM237" s="130"/>
      <c r="TJN237" s="130"/>
      <c r="TJO237" s="130"/>
      <c r="TJP237" s="130"/>
      <c r="TJQ237" s="130"/>
      <c r="TJR237" s="130"/>
      <c r="TJS237" s="130"/>
      <c r="TJT237" s="130"/>
      <c r="TJU237" s="130"/>
      <c r="TJV237" s="130"/>
      <c r="TJW237" s="130"/>
      <c r="TJX237" s="130"/>
      <c r="TJY237" s="130"/>
      <c r="TJZ237" s="130"/>
      <c r="TKA237" s="130"/>
      <c r="TKB237" s="130"/>
      <c r="TKC237" s="130"/>
      <c r="TKD237" s="130"/>
      <c r="TKE237" s="130"/>
      <c r="TKF237" s="130"/>
      <c r="TKG237" s="130"/>
      <c r="TKH237" s="130"/>
      <c r="TKI237" s="130"/>
      <c r="TKJ237" s="130"/>
      <c r="TKK237" s="130"/>
      <c r="TKL237" s="130"/>
      <c r="TKM237" s="130"/>
      <c r="TKN237" s="130"/>
      <c r="TKO237" s="130"/>
      <c r="TKP237" s="130"/>
      <c r="TKQ237" s="130"/>
      <c r="TKR237" s="130"/>
      <c r="TKS237" s="130"/>
      <c r="TKT237" s="130"/>
      <c r="TKU237" s="130"/>
      <c r="TKV237" s="130"/>
      <c r="TKW237" s="130"/>
      <c r="TKX237" s="130"/>
      <c r="TKY237" s="130"/>
      <c r="TKZ237" s="130"/>
      <c r="TLA237" s="130"/>
      <c r="TLB237" s="130"/>
      <c r="TLC237" s="130"/>
      <c r="TLD237" s="130"/>
      <c r="TLE237" s="130"/>
      <c r="TLF237" s="130"/>
      <c r="TLG237" s="130"/>
      <c r="TLH237" s="130"/>
      <c r="TLI237" s="130"/>
      <c r="TLJ237" s="130"/>
      <c r="TLK237" s="130"/>
      <c r="TLL237" s="130"/>
      <c r="TLM237" s="130"/>
      <c r="TLN237" s="130"/>
      <c r="TLO237" s="130"/>
      <c r="TLP237" s="130"/>
      <c r="TLQ237" s="130"/>
      <c r="TLR237" s="130"/>
      <c r="TLS237" s="130"/>
      <c r="TLT237" s="130"/>
      <c r="TLU237" s="130"/>
      <c r="TLV237" s="130"/>
      <c r="TLW237" s="130"/>
      <c r="TLX237" s="130"/>
      <c r="TLY237" s="130"/>
      <c r="TLZ237" s="130"/>
      <c r="TMA237" s="130"/>
      <c r="TMB237" s="130"/>
      <c r="TMC237" s="130"/>
      <c r="TMD237" s="130"/>
      <c r="TME237" s="130"/>
      <c r="TMF237" s="130"/>
      <c r="TMG237" s="130"/>
      <c r="TMH237" s="130"/>
      <c r="TMI237" s="130"/>
      <c r="TMJ237" s="130"/>
      <c r="TMK237" s="130"/>
      <c r="TML237" s="130"/>
      <c r="TMM237" s="130"/>
      <c r="TMN237" s="130"/>
      <c r="TMO237" s="130"/>
      <c r="TMP237" s="130"/>
      <c r="TMQ237" s="130"/>
      <c r="TMR237" s="130"/>
      <c r="TMS237" s="130"/>
      <c r="TMT237" s="130"/>
      <c r="TMU237" s="130"/>
      <c r="TMV237" s="130"/>
      <c r="TMW237" s="130"/>
      <c r="TMX237" s="130"/>
      <c r="TMY237" s="130"/>
      <c r="TMZ237" s="130"/>
      <c r="TNA237" s="130"/>
      <c r="TNB237" s="130"/>
      <c r="TNC237" s="130"/>
      <c r="TND237" s="130"/>
      <c r="TNE237" s="130"/>
      <c r="TNF237" s="130"/>
      <c r="TNG237" s="130"/>
      <c r="TNH237" s="130"/>
      <c r="TNI237" s="130"/>
      <c r="TNJ237" s="130"/>
      <c r="TNK237" s="130"/>
      <c r="TNL237" s="130"/>
      <c r="TNM237" s="130"/>
      <c r="TNN237" s="130"/>
      <c r="TNO237" s="130"/>
      <c r="TNP237" s="130"/>
      <c r="TNQ237" s="130"/>
      <c r="TNR237" s="130"/>
      <c r="TNS237" s="130"/>
      <c r="TNT237" s="130"/>
      <c r="TNU237" s="130"/>
      <c r="TNV237" s="130"/>
      <c r="TNW237" s="130"/>
      <c r="TNX237" s="130"/>
      <c r="TNY237" s="130"/>
      <c r="TNZ237" s="130"/>
      <c r="TOA237" s="130"/>
      <c r="TOB237" s="130"/>
      <c r="TOC237" s="130"/>
      <c r="TOD237" s="130"/>
      <c r="TOE237" s="130"/>
      <c r="TOF237" s="130"/>
      <c r="TOG237" s="130"/>
      <c r="TOH237" s="130"/>
      <c r="TOI237" s="130"/>
      <c r="TOJ237" s="130"/>
      <c r="TOK237" s="130"/>
      <c r="TOL237" s="130"/>
      <c r="TOM237" s="130"/>
      <c r="TON237" s="130"/>
      <c r="TOO237" s="130"/>
      <c r="TOP237" s="130"/>
      <c r="TOQ237" s="130"/>
      <c r="TOR237" s="130"/>
      <c r="TOS237" s="130"/>
      <c r="TOT237" s="130"/>
      <c r="TOU237" s="130"/>
      <c r="TOV237" s="130"/>
      <c r="TOW237" s="130"/>
      <c r="TOX237" s="130"/>
      <c r="TOY237" s="130"/>
      <c r="TOZ237" s="130"/>
      <c r="TPA237" s="130"/>
      <c r="TPB237" s="130"/>
      <c r="TPC237" s="130"/>
      <c r="TPD237" s="130"/>
      <c r="TPE237" s="130"/>
      <c r="TPF237" s="130"/>
      <c r="TPG237" s="130"/>
      <c r="TPH237" s="130"/>
      <c r="TPI237" s="130"/>
      <c r="TPJ237" s="130"/>
      <c r="TPK237" s="130"/>
      <c r="TPL237" s="130"/>
      <c r="TPM237" s="130"/>
      <c r="TPN237" s="130"/>
      <c r="TPO237" s="130"/>
      <c r="TPP237" s="130"/>
      <c r="TPQ237" s="130"/>
      <c r="TPR237" s="130"/>
      <c r="TPS237" s="130"/>
      <c r="TPT237" s="130"/>
      <c r="TPU237" s="130"/>
      <c r="TPV237" s="130"/>
      <c r="TPW237" s="130"/>
      <c r="TPX237" s="130"/>
      <c r="TPY237" s="130"/>
      <c r="TPZ237" s="130"/>
      <c r="TQA237" s="130"/>
      <c r="TQB237" s="130"/>
      <c r="TQC237" s="130"/>
      <c r="TQD237" s="130"/>
      <c r="TQE237" s="130"/>
      <c r="TQF237" s="130"/>
      <c r="TQG237" s="130"/>
      <c r="TQH237" s="130"/>
      <c r="TQI237" s="130"/>
      <c r="TQJ237" s="130"/>
      <c r="TQK237" s="130"/>
      <c r="TQL237" s="130"/>
      <c r="TQM237" s="130"/>
      <c r="TQN237" s="130"/>
      <c r="TQO237" s="130"/>
      <c r="TQP237" s="130"/>
      <c r="TQQ237" s="130"/>
      <c r="TQR237" s="130"/>
      <c r="TQS237" s="130"/>
      <c r="TQT237" s="130"/>
      <c r="TQU237" s="130"/>
      <c r="TQV237" s="130"/>
      <c r="TQW237" s="130"/>
      <c r="TQX237" s="130"/>
      <c r="TQY237" s="130"/>
      <c r="TQZ237" s="130"/>
      <c r="TRA237" s="130"/>
      <c r="TRB237" s="130"/>
      <c r="TRC237" s="130"/>
      <c r="TRD237" s="130"/>
      <c r="TRE237" s="130"/>
      <c r="TRF237" s="130"/>
      <c r="TRG237" s="130"/>
      <c r="TRH237" s="130"/>
      <c r="TRI237" s="130"/>
      <c r="TRJ237" s="130"/>
      <c r="TRK237" s="130"/>
      <c r="TRL237" s="130"/>
      <c r="TRM237" s="130"/>
      <c r="TRN237" s="130"/>
      <c r="TRO237" s="130"/>
      <c r="TRP237" s="130"/>
      <c r="TRQ237" s="130"/>
      <c r="TRR237" s="130"/>
      <c r="TRS237" s="130"/>
      <c r="TRT237" s="130"/>
      <c r="TRU237" s="130"/>
      <c r="TRV237" s="130"/>
      <c r="TRW237" s="130"/>
      <c r="TRX237" s="130"/>
      <c r="TRY237" s="130"/>
      <c r="TRZ237" s="130"/>
      <c r="TSA237" s="130"/>
      <c r="TSB237" s="130"/>
      <c r="TSC237" s="130"/>
      <c r="TSD237" s="130"/>
      <c r="TSE237" s="130"/>
      <c r="TSF237" s="130"/>
      <c r="TSG237" s="130"/>
      <c r="TSH237" s="130"/>
      <c r="TSI237" s="130"/>
      <c r="TSJ237" s="130"/>
      <c r="TSK237" s="130"/>
      <c r="TSL237" s="130"/>
      <c r="TSM237" s="130"/>
      <c r="TSN237" s="130"/>
      <c r="TSO237" s="130"/>
      <c r="TSP237" s="130"/>
      <c r="TSQ237" s="130"/>
      <c r="TSR237" s="130"/>
      <c r="TSS237" s="130"/>
      <c r="TST237" s="130"/>
      <c r="TSU237" s="130"/>
      <c r="TSV237" s="130"/>
      <c r="TSW237" s="130"/>
      <c r="TSX237" s="130"/>
      <c r="TSY237" s="130"/>
      <c r="TSZ237" s="130"/>
      <c r="TTA237" s="130"/>
      <c r="TTB237" s="130"/>
      <c r="TTC237" s="130"/>
      <c r="TTD237" s="130"/>
      <c r="TTE237" s="130"/>
      <c r="TTF237" s="130"/>
      <c r="TTG237" s="130"/>
      <c r="TTH237" s="130"/>
      <c r="TTI237" s="130"/>
      <c r="TTJ237" s="130"/>
      <c r="TTK237" s="130"/>
      <c r="TTL237" s="130"/>
      <c r="TTM237" s="130"/>
      <c r="TTN237" s="130"/>
      <c r="TTO237" s="130"/>
      <c r="TTP237" s="130"/>
      <c r="TTQ237" s="130"/>
      <c r="TTR237" s="130"/>
      <c r="TTS237" s="130"/>
      <c r="TTT237" s="130"/>
      <c r="TTU237" s="130"/>
      <c r="TTV237" s="130"/>
      <c r="TTW237" s="130"/>
      <c r="TTX237" s="130"/>
      <c r="TTY237" s="130"/>
      <c r="TTZ237" s="130"/>
      <c r="TUA237" s="130"/>
      <c r="TUB237" s="130"/>
      <c r="TUC237" s="130"/>
      <c r="TUD237" s="130"/>
      <c r="TUE237" s="130"/>
      <c r="TUF237" s="130"/>
      <c r="TUG237" s="130"/>
      <c r="TUH237" s="130"/>
      <c r="TUI237" s="130"/>
      <c r="TUJ237" s="130"/>
      <c r="TUK237" s="130"/>
      <c r="TUL237" s="130"/>
      <c r="TUM237" s="130"/>
      <c r="TUN237" s="130"/>
      <c r="TUO237" s="130"/>
      <c r="TUP237" s="130"/>
      <c r="TUQ237" s="130"/>
      <c r="TUR237" s="130"/>
      <c r="TUS237" s="130"/>
      <c r="TUT237" s="130"/>
      <c r="TUU237" s="130"/>
      <c r="TUV237" s="130"/>
      <c r="TUW237" s="130"/>
      <c r="TUX237" s="130"/>
      <c r="TUY237" s="130"/>
      <c r="TUZ237" s="130"/>
      <c r="TVA237" s="130"/>
      <c r="TVB237" s="130"/>
      <c r="TVC237" s="130"/>
      <c r="TVD237" s="130"/>
      <c r="TVE237" s="130"/>
      <c r="TVF237" s="130"/>
      <c r="TVG237" s="130"/>
      <c r="TVH237" s="130"/>
      <c r="TVI237" s="130"/>
      <c r="TVJ237" s="130"/>
      <c r="TVK237" s="130"/>
      <c r="TVL237" s="130"/>
      <c r="TVM237" s="130"/>
      <c r="TVN237" s="130"/>
      <c r="TVO237" s="130"/>
      <c r="TVP237" s="130"/>
      <c r="TVQ237" s="130"/>
      <c r="TVR237" s="130"/>
      <c r="TVS237" s="130"/>
      <c r="TVT237" s="130"/>
      <c r="TVU237" s="130"/>
      <c r="TVV237" s="130"/>
      <c r="TVW237" s="130"/>
      <c r="TVX237" s="130"/>
      <c r="TVY237" s="130"/>
      <c r="TVZ237" s="130"/>
      <c r="TWA237" s="130"/>
      <c r="TWB237" s="130"/>
      <c r="TWC237" s="130"/>
      <c r="TWD237" s="130"/>
      <c r="TWE237" s="130"/>
      <c r="TWF237" s="130"/>
      <c r="TWG237" s="130"/>
      <c r="TWH237" s="130"/>
      <c r="TWI237" s="130"/>
      <c r="TWJ237" s="130"/>
      <c r="TWK237" s="130"/>
      <c r="TWL237" s="130"/>
      <c r="TWM237" s="130"/>
      <c r="TWN237" s="130"/>
      <c r="TWO237" s="130"/>
      <c r="TWP237" s="130"/>
      <c r="TWQ237" s="130"/>
      <c r="TWR237" s="130"/>
      <c r="TWS237" s="130"/>
      <c r="TWT237" s="130"/>
      <c r="TWU237" s="130"/>
      <c r="TWV237" s="130"/>
      <c r="TWW237" s="130"/>
      <c r="TWX237" s="130"/>
      <c r="TWY237" s="130"/>
      <c r="TWZ237" s="130"/>
      <c r="TXA237" s="130"/>
      <c r="TXB237" s="130"/>
      <c r="TXC237" s="130"/>
      <c r="TXD237" s="130"/>
      <c r="TXE237" s="130"/>
      <c r="TXF237" s="130"/>
      <c r="TXG237" s="130"/>
      <c r="TXH237" s="130"/>
      <c r="TXI237" s="130"/>
      <c r="TXJ237" s="130"/>
      <c r="TXK237" s="130"/>
      <c r="TXL237" s="130"/>
      <c r="TXM237" s="130"/>
      <c r="TXN237" s="130"/>
      <c r="TXO237" s="130"/>
      <c r="TXP237" s="130"/>
      <c r="TXQ237" s="130"/>
      <c r="TXR237" s="130"/>
      <c r="TXS237" s="130"/>
      <c r="TXT237" s="130"/>
      <c r="TXU237" s="130"/>
      <c r="TXV237" s="130"/>
      <c r="TXW237" s="130"/>
      <c r="TXX237" s="130"/>
      <c r="TXY237" s="130"/>
      <c r="TXZ237" s="130"/>
      <c r="TYA237" s="130"/>
      <c r="TYB237" s="130"/>
      <c r="TYC237" s="130"/>
      <c r="TYD237" s="130"/>
      <c r="TYE237" s="130"/>
      <c r="TYF237" s="130"/>
      <c r="TYG237" s="130"/>
      <c r="TYH237" s="130"/>
      <c r="TYI237" s="130"/>
      <c r="TYJ237" s="130"/>
      <c r="TYK237" s="130"/>
      <c r="TYL237" s="130"/>
      <c r="TYM237" s="130"/>
      <c r="TYN237" s="130"/>
      <c r="TYO237" s="130"/>
      <c r="TYP237" s="130"/>
      <c r="TYQ237" s="130"/>
      <c r="TYR237" s="130"/>
      <c r="TYS237" s="130"/>
      <c r="TYT237" s="130"/>
      <c r="TYU237" s="130"/>
      <c r="TYV237" s="130"/>
      <c r="TYW237" s="130"/>
      <c r="TYX237" s="130"/>
      <c r="TYY237" s="130"/>
      <c r="TYZ237" s="130"/>
      <c r="TZA237" s="130"/>
      <c r="TZB237" s="130"/>
      <c r="TZC237" s="130"/>
      <c r="TZD237" s="130"/>
      <c r="TZE237" s="130"/>
      <c r="TZF237" s="130"/>
      <c r="TZG237" s="130"/>
      <c r="TZH237" s="130"/>
      <c r="TZI237" s="130"/>
      <c r="TZJ237" s="130"/>
      <c r="TZK237" s="130"/>
      <c r="TZL237" s="130"/>
      <c r="TZM237" s="130"/>
      <c r="TZN237" s="130"/>
      <c r="TZO237" s="130"/>
      <c r="TZP237" s="130"/>
      <c r="TZQ237" s="130"/>
      <c r="TZR237" s="130"/>
      <c r="TZS237" s="130"/>
      <c r="TZT237" s="130"/>
      <c r="TZU237" s="130"/>
      <c r="TZV237" s="130"/>
      <c r="TZW237" s="130"/>
      <c r="TZX237" s="130"/>
      <c r="TZY237" s="130"/>
      <c r="TZZ237" s="130"/>
      <c r="UAA237" s="130"/>
      <c r="UAB237" s="130"/>
      <c r="UAC237" s="130"/>
      <c r="UAD237" s="130"/>
      <c r="UAE237" s="130"/>
      <c r="UAF237" s="130"/>
      <c r="UAG237" s="130"/>
      <c r="UAH237" s="130"/>
      <c r="UAI237" s="130"/>
      <c r="UAJ237" s="130"/>
      <c r="UAK237" s="130"/>
      <c r="UAL237" s="130"/>
      <c r="UAM237" s="130"/>
      <c r="UAN237" s="130"/>
      <c r="UAO237" s="130"/>
      <c r="UAP237" s="130"/>
      <c r="UAQ237" s="130"/>
      <c r="UAR237" s="130"/>
      <c r="UAS237" s="130"/>
      <c r="UAT237" s="130"/>
      <c r="UAU237" s="130"/>
      <c r="UAV237" s="130"/>
      <c r="UAW237" s="130"/>
      <c r="UAX237" s="130"/>
      <c r="UAY237" s="130"/>
      <c r="UAZ237" s="130"/>
      <c r="UBA237" s="130"/>
      <c r="UBB237" s="130"/>
      <c r="UBC237" s="130"/>
      <c r="UBD237" s="130"/>
      <c r="UBE237" s="130"/>
      <c r="UBF237" s="130"/>
      <c r="UBG237" s="130"/>
      <c r="UBH237" s="130"/>
      <c r="UBI237" s="130"/>
      <c r="UBJ237" s="130"/>
      <c r="UBK237" s="130"/>
      <c r="UBL237" s="130"/>
      <c r="UBM237" s="130"/>
      <c r="UBN237" s="130"/>
      <c r="UBO237" s="130"/>
      <c r="UBP237" s="130"/>
      <c r="UBQ237" s="130"/>
      <c r="UBR237" s="130"/>
      <c r="UBS237" s="130"/>
      <c r="UBT237" s="130"/>
      <c r="UBU237" s="130"/>
      <c r="UBV237" s="130"/>
      <c r="UBW237" s="130"/>
      <c r="UBX237" s="130"/>
      <c r="UBY237" s="130"/>
      <c r="UBZ237" s="130"/>
      <c r="UCA237" s="130"/>
      <c r="UCB237" s="130"/>
      <c r="UCC237" s="130"/>
      <c r="UCD237" s="130"/>
      <c r="UCE237" s="130"/>
      <c r="UCF237" s="130"/>
      <c r="UCG237" s="130"/>
      <c r="UCH237" s="130"/>
      <c r="UCI237" s="130"/>
      <c r="UCJ237" s="130"/>
      <c r="UCK237" s="130"/>
      <c r="UCL237" s="130"/>
      <c r="UCM237" s="130"/>
      <c r="UCN237" s="130"/>
      <c r="UCO237" s="130"/>
      <c r="UCP237" s="130"/>
      <c r="UCQ237" s="130"/>
      <c r="UCR237" s="130"/>
      <c r="UCS237" s="130"/>
      <c r="UCT237" s="130"/>
      <c r="UCU237" s="130"/>
      <c r="UCV237" s="130"/>
      <c r="UCW237" s="130"/>
      <c r="UCX237" s="130"/>
      <c r="UCY237" s="130"/>
      <c r="UCZ237" s="130"/>
      <c r="UDA237" s="130"/>
      <c r="UDB237" s="130"/>
      <c r="UDC237" s="130"/>
      <c r="UDD237" s="130"/>
      <c r="UDE237" s="130"/>
      <c r="UDF237" s="130"/>
      <c r="UDG237" s="130"/>
      <c r="UDH237" s="130"/>
      <c r="UDI237" s="130"/>
      <c r="UDJ237" s="130"/>
      <c r="UDK237" s="130"/>
      <c r="UDL237" s="130"/>
      <c r="UDM237" s="130"/>
      <c r="UDN237" s="130"/>
      <c r="UDO237" s="130"/>
      <c r="UDP237" s="130"/>
      <c r="UDQ237" s="130"/>
      <c r="UDR237" s="130"/>
      <c r="UDS237" s="130"/>
      <c r="UDT237" s="130"/>
      <c r="UDU237" s="130"/>
      <c r="UDV237" s="130"/>
      <c r="UDW237" s="130"/>
      <c r="UDX237" s="130"/>
      <c r="UDY237" s="130"/>
      <c r="UDZ237" s="130"/>
      <c r="UEA237" s="130"/>
      <c r="UEB237" s="130"/>
      <c r="UEC237" s="130"/>
      <c r="UED237" s="130"/>
      <c r="UEE237" s="130"/>
      <c r="UEF237" s="130"/>
      <c r="UEG237" s="130"/>
      <c r="UEH237" s="130"/>
      <c r="UEI237" s="130"/>
      <c r="UEJ237" s="130"/>
      <c r="UEK237" s="130"/>
      <c r="UEL237" s="130"/>
      <c r="UEM237" s="130"/>
      <c r="UEN237" s="130"/>
      <c r="UEO237" s="130"/>
      <c r="UEP237" s="130"/>
      <c r="UEQ237" s="130"/>
      <c r="UER237" s="130"/>
      <c r="UES237" s="130"/>
      <c r="UET237" s="130"/>
      <c r="UEU237" s="130"/>
      <c r="UEV237" s="130"/>
      <c r="UEW237" s="130"/>
      <c r="UEX237" s="130"/>
      <c r="UEY237" s="130"/>
      <c r="UEZ237" s="130"/>
      <c r="UFA237" s="130"/>
      <c r="UFB237" s="130"/>
      <c r="UFC237" s="130"/>
      <c r="UFD237" s="130"/>
      <c r="UFE237" s="130"/>
      <c r="UFF237" s="130"/>
      <c r="UFG237" s="130"/>
      <c r="UFH237" s="130"/>
      <c r="UFI237" s="130"/>
      <c r="UFJ237" s="130"/>
      <c r="UFK237" s="130"/>
      <c r="UFL237" s="130"/>
      <c r="UFM237" s="130"/>
      <c r="UFN237" s="130"/>
      <c r="UFO237" s="130"/>
      <c r="UFP237" s="130"/>
      <c r="UFQ237" s="130"/>
      <c r="UFR237" s="130"/>
      <c r="UFS237" s="130"/>
      <c r="UFT237" s="130"/>
      <c r="UFU237" s="130"/>
      <c r="UFV237" s="130"/>
      <c r="UFW237" s="130"/>
      <c r="UFX237" s="130"/>
      <c r="UFY237" s="130"/>
      <c r="UFZ237" s="130"/>
      <c r="UGA237" s="130"/>
      <c r="UGB237" s="130"/>
      <c r="UGC237" s="130"/>
      <c r="UGD237" s="130"/>
      <c r="UGE237" s="130"/>
      <c r="UGF237" s="130"/>
      <c r="UGG237" s="130"/>
      <c r="UGH237" s="130"/>
      <c r="UGI237" s="130"/>
      <c r="UGJ237" s="130"/>
      <c r="UGK237" s="130"/>
      <c r="UGL237" s="130"/>
      <c r="UGM237" s="130"/>
      <c r="UGN237" s="130"/>
      <c r="UGO237" s="130"/>
      <c r="UGP237" s="130"/>
      <c r="UGQ237" s="130"/>
      <c r="UGR237" s="130"/>
      <c r="UGS237" s="130"/>
      <c r="UGT237" s="130"/>
      <c r="UGU237" s="130"/>
      <c r="UGV237" s="130"/>
      <c r="UGW237" s="130"/>
      <c r="UGX237" s="130"/>
      <c r="UGY237" s="130"/>
      <c r="UGZ237" s="130"/>
      <c r="UHA237" s="130"/>
      <c r="UHB237" s="130"/>
      <c r="UHC237" s="130"/>
      <c r="UHD237" s="130"/>
      <c r="UHE237" s="130"/>
      <c r="UHF237" s="130"/>
      <c r="UHG237" s="130"/>
      <c r="UHH237" s="130"/>
      <c r="UHI237" s="130"/>
      <c r="UHJ237" s="130"/>
      <c r="UHK237" s="130"/>
      <c r="UHL237" s="130"/>
      <c r="UHM237" s="130"/>
      <c r="UHN237" s="130"/>
      <c r="UHO237" s="130"/>
      <c r="UHP237" s="130"/>
      <c r="UHQ237" s="130"/>
      <c r="UHR237" s="130"/>
      <c r="UHS237" s="130"/>
      <c r="UHT237" s="130"/>
      <c r="UHU237" s="130"/>
      <c r="UHV237" s="130"/>
      <c r="UHW237" s="130"/>
      <c r="UHX237" s="130"/>
      <c r="UHY237" s="130"/>
      <c r="UHZ237" s="130"/>
      <c r="UIA237" s="130"/>
      <c r="UIB237" s="130"/>
      <c r="UIC237" s="130"/>
      <c r="UID237" s="130"/>
      <c r="UIE237" s="130"/>
      <c r="UIF237" s="130"/>
      <c r="UIG237" s="130"/>
      <c r="UIH237" s="130"/>
      <c r="UII237" s="130"/>
      <c r="UIJ237" s="130"/>
      <c r="UIK237" s="130"/>
      <c r="UIL237" s="130"/>
      <c r="UIM237" s="130"/>
      <c r="UIN237" s="130"/>
      <c r="UIO237" s="130"/>
      <c r="UIP237" s="130"/>
      <c r="UIQ237" s="130"/>
      <c r="UIR237" s="130"/>
      <c r="UIS237" s="130"/>
      <c r="UIT237" s="130"/>
      <c r="UIU237" s="130"/>
      <c r="UIV237" s="130"/>
      <c r="UIW237" s="130"/>
      <c r="UIX237" s="130"/>
      <c r="UIY237" s="130"/>
      <c r="UIZ237" s="130"/>
      <c r="UJA237" s="130"/>
      <c r="UJB237" s="130"/>
      <c r="UJC237" s="130"/>
      <c r="UJD237" s="130"/>
      <c r="UJE237" s="130"/>
      <c r="UJF237" s="130"/>
      <c r="UJG237" s="130"/>
      <c r="UJH237" s="130"/>
      <c r="UJI237" s="130"/>
      <c r="UJJ237" s="130"/>
      <c r="UJK237" s="130"/>
      <c r="UJL237" s="130"/>
      <c r="UJM237" s="130"/>
      <c r="UJN237" s="130"/>
      <c r="UJO237" s="130"/>
      <c r="UJP237" s="130"/>
      <c r="UJQ237" s="130"/>
      <c r="UJR237" s="130"/>
      <c r="UJS237" s="130"/>
      <c r="UJT237" s="130"/>
      <c r="UJU237" s="130"/>
      <c r="UJV237" s="130"/>
      <c r="UJW237" s="130"/>
      <c r="UJX237" s="130"/>
      <c r="UJY237" s="130"/>
      <c r="UJZ237" s="130"/>
      <c r="UKA237" s="130"/>
      <c r="UKB237" s="130"/>
      <c r="UKC237" s="130"/>
      <c r="UKD237" s="130"/>
      <c r="UKE237" s="130"/>
      <c r="UKF237" s="130"/>
      <c r="UKG237" s="130"/>
      <c r="UKH237" s="130"/>
      <c r="UKI237" s="130"/>
      <c r="UKJ237" s="130"/>
      <c r="UKK237" s="130"/>
      <c r="UKL237" s="130"/>
      <c r="UKM237" s="130"/>
      <c r="UKN237" s="130"/>
      <c r="UKO237" s="130"/>
      <c r="UKP237" s="130"/>
      <c r="UKQ237" s="130"/>
      <c r="UKR237" s="130"/>
      <c r="UKS237" s="130"/>
      <c r="UKT237" s="130"/>
      <c r="UKU237" s="130"/>
      <c r="UKV237" s="130"/>
      <c r="UKW237" s="130"/>
      <c r="UKX237" s="130"/>
      <c r="UKY237" s="130"/>
      <c r="UKZ237" s="130"/>
      <c r="ULA237" s="130"/>
      <c r="ULB237" s="130"/>
      <c r="ULC237" s="130"/>
      <c r="ULD237" s="130"/>
      <c r="ULE237" s="130"/>
      <c r="ULF237" s="130"/>
      <c r="ULG237" s="130"/>
      <c r="ULH237" s="130"/>
      <c r="ULI237" s="130"/>
      <c r="ULJ237" s="130"/>
      <c r="ULK237" s="130"/>
      <c r="ULL237" s="130"/>
      <c r="ULM237" s="130"/>
      <c r="ULN237" s="130"/>
      <c r="ULO237" s="130"/>
      <c r="ULP237" s="130"/>
      <c r="ULQ237" s="130"/>
      <c r="ULR237" s="130"/>
      <c r="ULS237" s="130"/>
      <c r="ULT237" s="130"/>
      <c r="ULU237" s="130"/>
      <c r="ULV237" s="130"/>
      <c r="ULW237" s="130"/>
      <c r="ULX237" s="130"/>
      <c r="ULY237" s="130"/>
      <c r="ULZ237" s="130"/>
      <c r="UMA237" s="130"/>
      <c r="UMB237" s="130"/>
      <c r="UMC237" s="130"/>
      <c r="UMD237" s="130"/>
      <c r="UME237" s="130"/>
      <c r="UMF237" s="130"/>
      <c r="UMG237" s="130"/>
      <c r="UMH237" s="130"/>
      <c r="UMI237" s="130"/>
      <c r="UMJ237" s="130"/>
      <c r="UMK237" s="130"/>
      <c r="UML237" s="130"/>
      <c r="UMM237" s="130"/>
      <c r="UMN237" s="130"/>
      <c r="UMO237" s="130"/>
      <c r="UMP237" s="130"/>
      <c r="UMQ237" s="130"/>
      <c r="UMR237" s="130"/>
      <c r="UMS237" s="130"/>
      <c r="UMT237" s="130"/>
      <c r="UMU237" s="130"/>
      <c r="UMV237" s="130"/>
      <c r="UMW237" s="130"/>
      <c r="UMX237" s="130"/>
      <c r="UMY237" s="130"/>
      <c r="UMZ237" s="130"/>
      <c r="UNA237" s="130"/>
      <c r="UNB237" s="130"/>
      <c r="UNC237" s="130"/>
      <c r="UND237" s="130"/>
      <c r="UNE237" s="130"/>
      <c r="UNF237" s="130"/>
      <c r="UNG237" s="130"/>
      <c r="UNH237" s="130"/>
      <c r="UNI237" s="130"/>
      <c r="UNJ237" s="130"/>
      <c r="UNK237" s="130"/>
      <c r="UNL237" s="130"/>
      <c r="UNM237" s="130"/>
      <c r="UNN237" s="130"/>
      <c r="UNO237" s="130"/>
      <c r="UNP237" s="130"/>
      <c r="UNQ237" s="130"/>
      <c r="UNR237" s="130"/>
      <c r="UNS237" s="130"/>
      <c r="UNT237" s="130"/>
      <c r="UNU237" s="130"/>
      <c r="UNV237" s="130"/>
      <c r="UNW237" s="130"/>
      <c r="UNX237" s="130"/>
      <c r="UNY237" s="130"/>
      <c r="UNZ237" s="130"/>
      <c r="UOA237" s="130"/>
      <c r="UOB237" s="130"/>
      <c r="UOC237" s="130"/>
      <c r="UOD237" s="130"/>
      <c r="UOE237" s="130"/>
      <c r="UOF237" s="130"/>
      <c r="UOG237" s="130"/>
      <c r="UOH237" s="130"/>
      <c r="UOI237" s="130"/>
      <c r="UOJ237" s="130"/>
      <c r="UOK237" s="130"/>
      <c r="UOL237" s="130"/>
      <c r="UOM237" s="130"/>
      <c r="UON237" s="130"/>
      <c r="UOO237" s="130"/>
      <c r="UOP237" s="130"/>
      <c r="UOQ237" s="130"/>
      <c r="UOR237" s="130"/>
      <c r="UOS237" s="130"/>
      <c r="UOT237" s="130"/>
      <c r="UOU237" s="130"/>
      <c r="UOV237" s="130"/>
      <c r="UOW237" s="130"/>
      <c r="UOX237" s="130"/>
      <c r="UOY237" s="130"/>
      <c r="UOZ237" s="130"/>
      <c r="UPA237" s="130"/>
      <c r="UPB237" s="130"/>
      <c r="UPC237" s="130"/>
      <c r="UPD237" s="130"/>
      <c r="UPE237" s="130"/>
      <c r="UPF237" s="130"/>
      <c r="UPG237" s="130"/>
      <c r="UPH237" s="130"/>
      <c r="UPI237" s="130"/>
      <c r="UPJ237" s="130"/>
      <c r="UPK237" s="130"/>
      <c r="UPL237" s="130"/>
      <c r="UPM237" s="130"/>
      <c r="UPN237" s="130"/>
      <c r="UPO237" s="130"/>
      <c r="UPP237" s="130"/>
      <c r="UPQ237" s="130"/>
      <c r="UPR237" s="130"/>
      <c r="UPS237" s="130"/>
      <c r="UPT237" s="130"/>
      <c r="UPU237" s="130"/>
      <c r="UPV237" s="130"/>
      <c r="UPW237" s="130"/>
      <c r="UPX237" s="130"/>
      <c r="UPY237" s="130"/>
      <c r="UPZ237" s="130"/>
      <c r="UQA237" s="130"/>
      <c r="UQB237" s="130"/>
      <c r="UQC237" s="130"/>
      <c r="UQD237" s="130"/>
      <c r="UQE237" s="130"/>
      <c r="UQF237" s="130"/>
      <c r="UQG237" s="130"/>
      <c r="UQH237" s="130"/>
      <c r="UQI237" s="130"/>
      <c r="UQJ237" s="130"/>
      <c r="UQK237" s="130"/>
      <c r="UQL237" s="130"/>
      <c r="UQM237" s="130"/>
      <c r="UQN237" s="130"/>
      <c r="UQO237" s="130"/>
      <c r="UQP237" s="130"/>
      <c r="UQQ237" s="130"/>
      <c r="UQR237" s="130"/>
      <c r="UQS237" s="130"/>
      <c r="UQT237" s="130"/>
      <c r="UQU237" s="130"/>
      <c r="UQV237" s="130"/>
      <c r="UQW237" s="130"/>
      <c r="UQX237" s="130"/>
      <c r="UQY237" s="130"/>
      <c r="UQZ237" s="130"/>
      <c r="URA237" s="130"/>
      <c r="URB237" s="130"/>
      <c r="URC237" s="130"/>
      <c r="URD237" s="130"/>
      <c r="URE237" s="130"/>
      <c r="URF237" s="130"/>
      <c r="URG237" s="130"/>
      <c r="URH237" s="130"/>
      <c r="URI237" s="130"/>
      <c r="URJ237" s="130"/>
      <c r="URK237" s="130"/>
      <c r="URL237" s="130"/>
      <c r="URM237" s="130"/>
      <c r="URN237" s="130"/>
      <c r="URO237" s="130"/>
      <c r="URP237" s="130"/>
      <c r="URQ237" s="130"/>
      <c r="URR237" s="130"/>
      <c r="URS237" s="130"/>
      <c r="URT237" s="130"/>
      <c r="URU237" s="130"/>
      <c r="URV237" s="130"/>
      <c r="URW237" s="130"/>
      <c r="URX237" s="130"/>
      <c r="URY237" s="130"/>
      <c r="URZ237" s="130"/>
      <c r="USA237" s="130"/>
      <c r="USB237" s="130"/>
      <c r="USC237" s="130"/>
      <c r="USD237" s="130"/>
      <c r="USE237" s="130"/>
      <c r="USF237" s="130"/>
      <c r="USG237" s="130"/>
      <c r="USH237" s="130"/>
      <c r="USI237" s="130"/>
      <c r="USJ237" s="130"/>
      <c r="USK237" s="130"/>
      <c r="USL237" s="130"/>
      <c r="USM237" s="130"/>
      <c r="USN237" s="130"/>
      <c r="USO237" s="130"/>
      <c r="USP237" s="130"/>
      <c r="USQ237" s="130"/>
      <c r="USR237" s="130"/>
      <c r="USS237" s="130"/>
      <c r="UST237" s="130"/>
      <c r="USU237" s="130"/>
      <c r="USV237" s="130"/>
      <c r="USW237" s="130"/>
      <c r="USX237" s="130"/>
      <c r="USY237" s="130"/>
      <c r="USZ237" s="130"/>
      <c r="UTA237" s="130"/>
      <c r="UTB237" s="130"/>
      <c r="UTC237" s="130"/>
      <c r="UTD237" s="130"/>
      <c r="UTE237" s="130"/>
      <c r="UTF237" s="130"/>
      <c r="UTG237" s="130"/>
      <c r="UTH237" s="130"/>
      <c r="UTI237" s="130"/>
      <c r="UTJ237" s="130"/>
      <c r="UTK237" s="130"/>
      <c r="UTL237" s="130"/>
      <c r="UTM237" s="130"/>
      <c r="UTN237" s="130"/>
      <c r="UTO237" s="130"/>
      <c r="UTP237" s="130"/>
      <c r="UTQ237" s="130"/>
      <c r="UTR237" s="130"/>
      <c r="UTS237" s="130"/>
      <c r="UTT237" s="130"/>
      <c r="UTU237" s="130"/>
      <c r="UTV237" s="130"/>
      <c r="UTW237" s="130"/>
      <c r="UTX237" s="130"/>
      <c r="UTY237" s="130"/>
      <c r="UTZ237" s="130"/>
      <c r="UUA237" s="130"/>
      <c r="UUB237" s="130"/>
      <c r="UUC237" s="130"/>
      <c r="UUD237" s="130"/>
      <c r="UUE237" s="130"/>
      <c r="UUF237" s="130"/>
      <c r="UUG237" s="130"/>
      <c r="UUH237" s="130"/>
      <c r="UUI237" s="130"/>
      <c r="UUJ237" s="130"/>
      <c r="UUK237" s="130"/>
      <c r="UUL237" s="130"/>
      <c r="UUM237" s="130"/>
      <c r="UUN237" s="130"/>
      <c r="UUO237" s="130"/>
      <c r="UUP237" s="130"/>
      <c r="UUQ237" s="130"/>
      <c r="UUR237" s="130"/>
      <c r="UUS237" s="130"/>
      <c r="UUT237" s="130"/>
      <c r="UUU237" s="130"/>
      <c r="UUV237" s="130"/>
      <c r="UUW237" s="130"/>
      <c r="UUX237" s="130"/>
      <c r="UUY237" s="130"/>
      <c r="UUZ237" s="130"/>
      <c r="UVA237" s="130"/>
      <c r="UVB237" s="130"/>
      <c r="UVC237" s="130"/>
      <c r="UVD237" s="130"/>
      <c r="UVE237" s="130"/>
      <c r="UVF237" s="130"/>
      <c r="UVG237" s="130"/>
      <c r="UVH237" s="130"/>
      <c r="UVI237" s="130"/>
      <c r="UVJ237" s="130"/>
      <c r="UVK237" s="130"/>
      <c r="UVL237" s="130"/>
      <c r="UVM237" s="130"/>
      <c r="UVN237" s="130"/>
      <c r="UVO237" s="130"/>
      <c r="UVP237" s="130"/>
      <c r="UVQ237" s="130"/>
      <c r="UVR237" s="130"/>
      <c r="UVS237" s="130"/>
      <c r="UVT237" s="130"/>
      <c r="UVU237" s="130"/>
      <c r="UVV237" s="130"/>
      <c r="UVW237" s="130"/>
      <c r="UVX237" s="130"/>
      <c r="UVY237" s="130"/>
      <c r="UVZ237" s="130"/>
      <c r="UWA237" s="130"/>
      <c r="UWB237" s="130"/>
      <c r="UWC237" s="130"/>
      <c r="UWD237" s="130"/>
      <c r="UWE237" s="130"/>
      <c r="UWF237" s="130"/>
      <c r="UWG237" s="130"/>
      <c r="UWH237" s="130"/>
      <c r="UWI237" s="130"/>
      <c r="UWJ237" s="130"/>
      <c r="UWK237" s="130"/>
      <c r="UWL237" s="130"/>
      <c r="UWM237" s="130"/>
      <c r="UWN237" s="130"/>
      <c r="UWO237" s="130"/>
      <c r="UWP237" s="130"/>
      <c r="UWQ237" s="130"/>
      <c r="UWR237" s="130"/>
      <c r="UWS237" s="130"/>
      <c r="UWT237" s="130"/>
      <c r="UWU237" s="130"/>
      <c r="UWV237" s="130"/>
      <c r="UWW237" s="130"/>
      <c r="UWX237" s="130"/>
      <c r="UWY237" s="130"/>
      <c r="UWZ237" s="130"/>
      <c r="UXA237" s="130"/>
      <c r="UXB237" s="130"/>
      <c r="UXC237" s="130"/>
      <c r="UXD237" s="130"/>
      <c r="UXE237" s="130"/>
      <c r="UXF237" s="130"/>
      <c r="UXG237" s="130"/>
      <c r="UXH237" s="130"/>
      <c r="UXI237" s="130"/>
      <c r="UXJ237" s="130"/>
      <c r="UXK237" s="130"/>
      <c r="UXL237" s="130"/>
      <c r="UXM237" s="130"/>
      <c r="UXN237" s="130"/>
      <c r="UXO237" s="130"/>
      <c r="UXP237" s="130"/>
      <c r="UXQ237" s="130"/>
      <c r="UXR237" s="130"/>
      <c r="UXS237" s="130"/>
      <c r="UXT237" s="130"/>
      <c r="UXU237" s="130"/>
      <c r="UXV237" s="130"/>
      <c r="UXW237" s="130"/>
      <c r="UXX237" s="130"/>
      <c r="UXY237" s="130"/>
      <c r="UXZ237" s="130"/>
      <c r="UYA237" s="130"/>
      <c r="UYB237" s="130"/>
      <c r="UYC237" s="130"/>
      <c r="UYD237" s="130"/>
      <c r="UYE237" s="130"/>
      <c r="UYF237" s="130"/>
      <c r="UYG237" s="130"/>
      <c r="UYH237" s="130"/>
      <c r="UYI237" s="130"/>
      <c r="UYJ237" s="130"/>
      <c r="UYK237" s="130"/>
      <c r="UYL237" s="130"/>
      <c r="UYM237" s="130"/>
      <c r="UYN237" s="130"/>
      <c r="UYO237" s="130"/>
      <c r="UYP237" s="130"/>
      <c r="UYQ237" s="130"/>
      <c r="UYR237" s="130"/>
      <c r="UYS237" s="130"/>
      <c r="UYT237" s="130"/>
      <c r="UYU237" s="130"/>
      <c r="UYV237" s="130"/>
      <c r="UYW237" s="130"/>
      <c r="UYX237" s="130"/>
      <c r="UYY237" s="130"/>
      <c r="UYZ237" s="130"/>
      <c r="UZA237" s="130"/>
      <c r="UZB237" s="130"/>
      <c r="UZC237" s="130"/>
      <c r="UZD237" s="130"/>
      <c r="UZE237" s="130"/>
      <c r="UZF237" s="130"/>
      <c r="UZG237" s="130"/>
      <c r="UZH237" s="130"/>
      <c r="UZI237" s="130"/>
      <c r="UZJ237" s="130"/>
      <c r="UZK237" s="130"/>
      <c r="UZL237" s="130"/>
      <c r="UZM237" s="130"/>
      <c r="UZN237" s="130"/>
      <c r="UZO237" s="130"/>
      <c r="UZP237" s="130"/>
      <c r="UZQ237" s="130"/>
      <c r="UZR237" s="130"/>
      <c r="UZS237" s="130"/>
      <c r="UZT237" s="130"/>
      <c r="UZU237" s="130"/>
      <c r="UZV237" s="130"/>
      <c r="UZW237" s="130"/>
      <c r="UZX237" s="130"/>
      <c r="UZY237" s="130"/>
      <c r="UZZ237" s="130"/>
      <c r="VAA237" s="130"/>
      <c r="VAB237" s="130"/>
      <c r="VAC237" s="130"/>
      <c r="VAD237" s="130"/>
      <c r="VAE237" s="130"/>
      <c r="VAF237" s="130"/>
      <c r="VAG237" s="130"/>
      <c r="VAH237" s="130"/>
      <c r="VAI237" s="130"/>
      <c r="VAJ237" s="130"/>
      <c r="VAK237" s="130"/>
      <c r="VAL237" s="130"/>
      <c r="VAM237" s="130"/>
      <c r="VAN237" s="130"/>
      <c r="VAO237" s="130"/>
      <c r="VAP237" s="130"/>
      <c r="VAQ237" s="130"/>
      <c r="VAR237" s="130"/>
      <c r="VAS237" s="130"/>
      <c r="VAT237" s="130"/>
      <c r="VAU237" s="130"/>
      <c r="VAV237" s="130"/>
      <c r="VAW237" s="130"/>
      <c r="VAX237" s="130"/>
      <c r="VAY237" s="130"/>
      <c r="VAZ237" s="130"/>
      <c r="VBA237" s="130"/>
      <c r="VBB237" s="130"/>
      <c r="VBC237" s="130"/>
      <c r="VBD237" s="130"/>
      <c r="VBE237" s="130"/>
      <c r="VBF237" s="130"/>
      <c r="VBG237" s="130"/>
      <c r="VBH237" s="130"/>
      <c r="VBI237" s="130"/>
      <c r="VBJ237" s="130"/>
      <c r="VBK237" s="130"/>
      <c r="VBL237" s="130"/>
      <c r="VBM237" s="130"/>
      <c r="VBN237" s="130"/>
      <c r="VBO237" s="130"/>
      <c r="VBP237" s="130"/>
      <c r="VBQ237" s="130"/>
      <c r="VBR237" s="130"/>
      <c r="VBS237" s="130"/>
      <c r="VBT237" s="130"/>
      <c r="VBU237" s="130"/>
      <c r="VBV237" s="130"/>
      <c r="VBW237" s="130"/>
      <c r="VBX237" s="130"/>
      <c r="VBY237" s="130"/>
      <c r="VBZ237" s="130"/>
      <c r="VCA237" s="130"/>
      <c r="VCB237" s="130"/>
      <c r="VCC237" s="130"/>
      <c r="VCD237" s="130"/>
      <c r="VCE237" s="130"/>
      <c r="VCF237" s="130"/>
      <c r="VCG237" s="130"/>
      <c r="VCH237" s="130"/>
      <c r="VCI237" s="130"/>
      <c r="VCJ237" s="130"/>
      <c r="VCK237" s="130"/>
      <c r="VCL237" s="130"/>
      <c r="VCM237" s="130"/>
      <c r="VCN237" s="130"/>
      <c r="VCO237" s="130"/>
      <c r="VCP237" s="130"/>
      <c r="VCQ237" s="130"/>
      <c r="VCR237" s="130"/>
      <c r="VCS237" s="130"/>
      <c r="VCT237" s="130"/>
      <c r="VCU237" s="130"/>
      <c r="VCV237" s="130"/>
      <c r="VCW237" s="130"/>
      <c r="VCX237" s="130"/>
      <c r="VCY237" s="130"/>
      <c r="VCZ237" s="130"/>
      <c r="VDA237" s="130"/>
      <c r="VDB237" s="130"/>
      <c r="VDC237" s="130"/>
      <c r="VDD237" s="130"/>
      <c r="VDE237" s="130"/>
      <c r="VDF237" s="130"/>
      <c r="VDG237" s="130"/>
      <c r="VDH237" s="130"/>
      <c r="VDI237" s="130"/>
      <c r="VDJ237" s="130"/>
      <c r="VDK237" s="130"/>
      <c r="VDL237" s="130"/>
      <c r="VDM237" s="130"/>
      <c r="VDN237" s="130"/>
      <c r="VDO237" s="130"/>
      <c r="VDP237" s="130"/>
      <c r="VDQ237" s="130"/>
      <c r="VDR237" s="130"/>
      <c r="VDS237" s="130"/>
      <c r="VDT237" s="130"/>
      <c r="VDU237" s="130"/>
      <c r="VDV237" s="130"/>
      <c r="VDW237" s="130"/>
      <c r="VDX237" s="130"/>
      <c r="VDY237" s="130"/>
      <c r="VDZ237" s="130"/>
      <c r="VEA237" s="130"/>
      <c r="VEB237" s="130"/>
      <c r="VEC237" s="130"/>
      <c r="VED237" s="130"/>
      <c r="VEE237" s="130"/>
      <c r="VEF237" s="130"/>
      <c r="VEG237" s="130"/>
      <c r="VEH237" s="130"/>
      <c r="VEI237" s="130"/>
      <c r="VEJ237" s="130"/>
      <c r="VEK237" s="130"/>
      <c r="VEL237" s="130"/>
      <c r="VEM237" s="130"/>
      <c r="VEN237" s="130"/>
      <c r="VEO237" s="130"/>
      <c r="VEP237" s="130"/>
      <c r="VEQ237" s="130"/>
      <c r="VER237" s="130"/>
      <c r="VES237" s="130"/>
      <c r="VET237" s="130"/>
      <c r="VEU237" s="130"/>
      <c r="VEV237" s="130"/>
      <c r="VEW237" s="130"/>
      <c r="VEX237" s="130"/>
      <c r="VEY237" s="130"/>
      <c r="VEZ237" s="130"/>
      <c r="VFA237" s="130"/>
      <c r="VFB237" s="130"/>
      <c r="VFC237" s="130"/>
      <c r="VFD237" s="130"/>
      <c r="VFE237" s="130"/>
      <c r="VFF237" s="130"/>
      <c r="VFG237" s="130"/>
      <c r="VFH237" s="130"/>
      <c r="VFI237" s="130"/>
      <c r="VFJ237" s="130"/>
      <c r="VFK237" s="130"/>
      <c r="VFL237" s="130"/>
      <c r="VFM237" s="130"/>
      <c r="VFN237" s="130"/>
      <c r="VFO237" s="130"/>
      <c r="VFP237" s="130"/>
      <c r="VFQ237" s="130"/>
      <c r="VFR237" s="130"/>
      <c r="VFS237" s="130"/>
      <c r="VFT237" s="130"/>
      <c r="VFU237" s="130"/>
      <c r="VFV237" s="130"/>
      <c r="VFW237" s="130"/>
      <c r="VFX237" s="130"/>
      <c r="VFY237" s="130"/>
      <c r="VFZ237" s="130"/>
      <c r="VGA237" s="130"/>
      <c r="VGB237" s="130"/>
      <c r="VGC237" s="130"/>
      <c r="VGD237" s="130"/>
      <c r="VGE237" s="130"/>
      <c r="VGF237" s="130"/>
      <c r="VGG237" s="130"/>
      <c r="VGH237" s="130"/>
      <c r="VGI237" s="130"/>
      <c r="VGJ237" s="130"/>
      <c r="VGK237" s="130"/>
      <c r="VGL237" s="130"/>
      <c r="VGM237" s="130"/>
      <c r="VGN237" s="130"/>
      <c r="VGO237" s="130"/>
      <c r="VGP237" s="130"/>
      <c r="VGQ237" s="130"/>
      <c r="VGR237" s="130"/>
      <c r="VGS237" s="130"/>
      <c r="VGT237" s="130"/>
      <c r="VGU237" s="130"/>
      <c r="VGV237" s="130"/>
      <c r="VGW237" s="130"/>
      <c r="VGX237" s="130"/>
      <c r="VGY237" s="130"/>
      <c r="VGZ237" s="130"/>
      <c r="VHA237" s="130"/>
      <c r="VHB237" s="130"/>
      <c r="VHC237" s="130"/>
      <c r="VHD237" s="130"/>
      <c r="VHE237" s="130"/>
      <c r="VHF237" s="130"/>
      <c r="VHG237" s="130"/>
      <c r="VHH237" s="130"/>
      <c r="VHI237" s="130"/>
      <c r="VHJ237" s="130"/>
      <c r="VHK237" s="130"/>
      <c r="VHL237" s="130"/>
      <c r="VHM237" s="130"/>
      <c r="VHN237" s="130"/>
      <c r="VHO237" s="130"/>
      <c r="VHP237" s="130"/>
      <c r="VHQ237" s="130"/>
      <c r="VHR237" s="130"/>
      <c r="VHS237" s="130"/>
      <c r="VHT237" s="130"/>
      <c r="VHU237" s="130"/>
      <c r="VHV237" s="130"/>
      <c r="VHW237" s="130"/>
      <c r="VHX237" s="130"/>
      <c r="VHY237" s="130"/>
      <c r="VHZ237" s="130"/>
      <c r="VIA237" s="130"/>
      <c r="VIB237" s="130"/>
      <c r="VIC237" s="130"/>
      <c r="VID237" s="130"/>
      <c r="VIE237" s="130"/>
      <c r="VIF237" s="130"/>
      <c r="VIG237" s="130"/>
      <c r="VIH237" s="130"/>
      <c r="VII237" s="130"/>
      <c r="VIJ237" s="130"/>
      <c r="VIK237" s="130"/>
      <c r="VIL237" s="130"/>
      <c r="VIM237" s="130"/>
      <c r="VIN237" s="130"/>
      <c r="VIO237" s="130"/>
      <c r="VIP237" s="130"/>
      <c r="VIQ237" s="130"/>
      <c r="VIR237" s="130"/>
      <c r="VIS237" s="130"/>
      <c r="VIT237" s="130"/>
      <c r="VIU237" s="130"/>
      <c r="VIV237" s="130"/>
      <c r="VIW237" s="130"/>
      <c r="VIX237" s="130"/>
      <c r="VIY237" s="130"/>
      <c r="VIZ237" s="130"/>
      <c r="VJA237" s="130"/>
      <c r="VJB237" s="130"/>
      <c r="VJC237" s="130"/>
      <c r="VJD237" s="130"/>
      <c r="VJE237" s="130"/>
      <c r="VJF237" s="130"/>
      <c r="VJG237" s="130"/>
      <c r="VJH237" s="130"/>
      <c r="VJI237" s="130"/>
      <c r="VJJ237" s="130"/>
      <c r="VJK237" s="130"/>
      <c r="VJL237" s="130"/>
      <c r="VJM237" s="130"/>
      <c r="VJN237" s="130"/>
      <c r="VJO237" s="130"/>
      <c r="VJP237" s="130"/>
      <c r="VJQ237" s="130"/>
      <c r="VJR237" s="130"/>
      <c r="VJS237" s="130"/>
      <c r="VJT237" s="130"/>
      <c r="VJU237" s="130"/>
      <c r="VJV237" s="130"/>
      <c r="VJW237" s="130"/>
      <c r="VJX237" s="130"/>
      <c r="VJY237" s="130"/>
      <c r="VJZ237" s="130"/>
      <c r="VKA237" s="130"/>
      <c r="VKB237" s="130"/>
      <c r="VKC237" s="130"/>
      <c r="VKD237" s="130"/>
      <c r="VKE237" s="130"/>
      <c r="VKF237" s="130"/>
      <c r="VKG237" s="130"/>
      <c r="VKH237" s="130"/>
      <c r="VKI237" s="130"/>
      <c r="VKJ237" s="130"/>
      <c r="VKK237" s="130"/>
      <c r="VKL237" s="130"/>
      <c r="VKM237" s="130"/>
      <c r="VKN237" s="130"/>
      <c r="VKO237" s="130"/>
      <c r="VKP237" s="130"/>
      <c r="VKQ237" s="130"/>
      <c r="VKR237" s="130"/>
      <c r="VKS237" s="130"/>
      <c r="VKT237" s="130"/>
      <c r="VKU237" s="130"/>
      <c r="VKV237" s="130"/>
      <c r="VKW237" s="130"/>
      <c r="VKX237" s="130"/>
      <c r="VKY237" s="130"/>
      <c r="VKZ237" s="130"/>
      <c r="VLA237" s="130"/>
      <c r="VLB237" s="130"/>
      <c r="VLC237" s="130"/>
      <c r="VLD237" s="130"/>
      <c r="VLE237" s="130"/>
      <c r="VLF237" s="130"/>
      <c r="VLG237" s="130"/>
      <c r="VLH237" s="130"/>
      <c r="VLI237" s="130"/>
      <c r="VLJ237" s="130"/>
      <c r="VLK237" s="130"/>
      <c r="VLL237" s="130"/>
      <c r="VLM237" s="130"/>
      <c r="VLN237" s="130"/>
      <c r="VLO237" s="130"/>
      <c r="VLP237" s="130"/>
      <c r="VLQ237" s="130"/>
      <c r="VLR237" s="130"/>
      <c r="VLS237" s="130"/>
      <c r="VLT237" s="130"/>
      <c r="VLU237" s="130"/>
      <c r="VLV237" s="130"/>
      <c r="VLW237" s="130"/>
      <c r="VLX237" s="130"/>
      <c r="VLY237" s="130"/>
      <c r="VLZ237" s="130"/>
      <c r="VMA237" s="130"/>
      <c r="VMB237" s="130"/>
      <c r="VMC237" s="130"/>
      <c r="VMD237" s="130"/>
      <c r="VME237" s="130"/>
      <c r="VMF237" s="130"/>
      <c r="VMG237" s="130"/>
      <c r="VMH237" s="130"/>
      <c r="VMI237" s="130"/>
      <c r="VMJ237" s="130"/>
      <c r="VMK237" s="130"/>
      <c r="VML237" s="130"/>
      <c r="VMM237" s="130"/>
      <c r="VMN237" s="130"/>
      <c r="VMO237" s="130"/>
      <c r="VMP237" s="130"/>
      <c r="VMQ237" s="130"/>
      <c r="VMR237" s="130"/>
      <c r="VMS237" s="130"/>
      <c r="VMT237" s="130"/>
      <c r="VMU237" s="130"/>
      <c r="VMV237" s="130"/>
      <c r="VMW237" s="130"/>
      <c r="VMX237" s="130"/>
      <c r="VMY237" s="130"/>
      <c r="VMZ237" s="130"/>
      <c r="VNA237" s="130"/>
      <c r="VNB237" s="130"/>
      <c r="VNC237" s="130"/>
      <c r="VND237" s="130"/>
      <c r="VNE237" s="130"/>
      <c r="VNF237" s="130"/>
      <c r="VNG237" s="130"/>
      <c r="VNH237" s="130"/>
      <c r="VNI237" s="130"/>
      <c r="VNJ237" s="130"/>
      <c r="VNK237" s="130"/>
      <c r="VNL237" s="130"/>
      <c r="VNM237" s="130"/>
      <c r="VNN237" s="130"/>
      <c r="VNO237" s="130"/>
      <c r="VNP237" s="130"/>
      <c r="VNQ237" s="130"/>
      <c r="VNR237" s="130"/>
      <c r="VNS237" s="130"/>
      <c r="VNT237" s="130"/>
      <c r="VNU237" s="130"/>
      <c r="VNV237" s="130"/>
      <c r="VNW237" s="130"/>
      <c r="VNX237" s="130"/>
      <c r="VNY237" s="130"/>
      <c r="VNZ237" s="130"/>
      <c r="VOA237" s="130"/>
      <c r="VOB237" s="130"/>
      <c r="VOC237" s="130"/>
      <c r="VOD237" s="130"/>
      <c r="VOE237" s="130"/>
      <c r="VOF237" s="130"/>
      <c r="VOG237" s="130"/>
      <c r="VOH237" s="130"/>
      <c r="VOI237" s="130"/>
      <c r="VOJ237" s="130"/>
      <c r="VOK237" s="130"/>
      <c r="VOL237" s="130"/>
      <c r="VOM237" s="130"/>
      <c r="VON237" s="130"/>
      <c r="VOO237" s="130"/>
      <c r="VOP237" s="130"/>
      <c r="VOQ237" s="130"/>
      <c r="VOR237" s="130"/>
      <c r="VOS237" s="130"/>
      <c r="VOT237" s="130"/>
      <c r="VOU237" s="130"/>
      <c r="VOV237" s="130"/>
      <c r="VOW237" s="130"/>
      <c r="VOX237" s="130"/>
      <c r="VOY237" s="130"/>
      <c r="VOZ237" s="130"/>
      <c r="VPA237" s="130"/>
      <c r="VPB237" s="130"/>
      <c r="VPC237" s="130"/>
      <c r="VPD237" s="130"/>
      <c r="VPE237" s="130"/>
      <c r="VPF237" s="130"/>
      <c r="VPG237" s="130"/>
      <c r="VPH237" s="130"/>
      <c r="VPI237" s="130"/>
      <c r="VPJ237" s="130"/>
      <c r="VPK237" s="130"/>
      <c r="VPL237" s="130"/>
      <c r="VPM237" s="130"/>
      <c r="VPN237" s="130"/>
      <c r="VPO237" s="130"/>
      <c r="VPP237" s="130"/>
      <c r="VPQ237" s="130"/>
      <c r="VPR237" s="130"/>
      <c r="VPS237" s="130"/>
      <c r="VPT237" s="130"/>
      <c r="VPU237" s="130"/>
      <c r="VPV237" s="130"/>
      <c r="VPW237" s="130"/>
      <c r="VPX237" s="130"/>
      <c r="VPY237" s="130"/>
      <c r="VPZ237" s="130"/>
      <c r="VQA237" s="130"/>
      <c r="VQB237" s="130"/>
      <c r="VQC237" s="130"/>
      <c r="VQD237" s="130"/>
      <c r="VQE237" s="130"/>
      <c r="VQF237" s="130"/>
      <c r="VQG237" s="130"/>
      <c r="VQH237" s="130"/>
      <c r="VQI237" s="130"/>
      <c r="VQJ237" s="130"/>
      <c r="VQK237" s="130"/>
      <c r="VQL237" s="130"/>
      <c r="VQM237" s="130"/>
      <c r="VQN237" s="130"/>
      <c r="VQO237" s="130"/>
      <c r="VQP237" s="130"/>
      <c r="VQQ237" s="130"/>
      <c r="VQR237" s="130"/>
      <c r="VQS237" s="130"/>
      <c r="VQT237" s="130"/>
      <c r="VQU237" s="130"/>
      <c r="VQV237" s="130"/>
      <c r="VQW237" s="130"/>
      <c r="VQX237" s="130"/>
      <c r="VQY237" s="130"/>
      <c r="VQZ237" s="130"/>
      <c r="VRA237" s="130"/>
      <c r="VRB237" s="130"/>
      <c r="VRC237" s="130"/>
      <c r="VRD237" s="130"/>
      <c r="VRE237" s="130"/>
      <c r="VRF237" s="130"/>
      <c r="VRG237" s="130"/>
      <c r="VRH237" s="130"/>
      <c r="VRI237" s="130"/>
      <c r="VRJ237" s="130"/>
      <c r="VRK237" s="130"/>
      <c r="VRL237" s="130"/>
      <c r="VRM237" s="130"/>
      <c r="VRN237" s="130"/>
      <c r="VRO237" s="130"/>
      <c r="VRP237" s="130"/>
      <c r="VRQ237" s="130"/>
      <c r="VRR237" s="130"/>
      <c r="VRS237" s="130"/>
      <c r="VRT237" s="130"/>
      <c r="VRU237" s="130"/>
      <c r="VRV237" s="130"/>
      <c r="VRW237" s="130"/>
      <c r="VRX237" s="130"/>
      <c r="VRY237" s="130"/>
      <c r="VRZ237" s="130"/>
      <c r="VSA237" s="130"/>
      <c r="VSB237" s="130"/>
      <c r="VSC237" s="130"/>
      <c r="VSD237" s="130"/>
      <c r="VSE237" s="130"/>
      <c r="VSF237" s="130"/>
      <c r="VSG237" s="130"/>
      <c r="VSH237" s="130"/>
      <c r="VSI237" s="130"/>
      <c r="VSJ237" s="130"/>
      <c r="VSK237" s="130"/>
      <c r="VSL237" s="130"/>
      <c r="VSM237" s="130"/>
      <c r="VSN237" s="130"/>
      <c r="VSO237" s="130"/>
      <c r="VSP237" s="130"/>
      <c r="VSQ237" s="130"/>
      <c r="VSR237" s="130"/>
      <c r="VSS237" s="130"/>
      <c r="VST237" s="130"/>
      <c r="VSU237" s="130"/>
      <c r="VSV237" s="130"/>
      <c r="VSW237" s="130"/>
      <c r="VSX237" s="130"/>
      <c r="VSY237" s="130"/>
      <c r="VSZ237" s="130"/>
      <c r="VTA237" s="130"/>
      <c r="VTB237" s="130"/>
      <c r="VTC237" s="130"/>
      <c r="VTD237" s="130"/>
      <c r="VTE237" s="130"/>
      <c r="VTF237" s="130"/>
      <c r="VTG237" s="130"/>
      <c r="VTH237" s="130"/>
      <c r="VTI237" s="130"/>
      <c r="VTJ237" s="130"/>
      <c r="VTK237" s="130"/>
      <c r="VTL237" s="130"/>
      <c r="VTM237" s="130"/>
      <c r="VTN237" s="130"/>
      <c r="VTO237" s="130"/>
      <c r="VTP237" s="130"/>
      <c r="VTQ237" s="130"/>
      <c r="VTR237" s="130"/>
      <c r="VTS237" s="130"/>
      <c r="VTT237" s="130"/>
      <c r="VTU237" s="130"/>
      <c r="VTV237" s="130"/>
      <c r="VTW237" s="130"/>
      <c r="VTX237" s="130"/>
      <c r="VTY237" s="130"/>
      <c r="VTZ237" s="130"/>
      <c r="VUA237" s="130"/>
      <c r="VUB237" s="130"/>
      <c r="VUC237" s="130"/>
      <c r="VUD237" s="130"/>
      <c r="VUE237" s="130"/>
      <c r="VUF237" s="130"/>
      <c r="VUG237" s="130"/>
      <c r="VUH237" s="130"/>
      <c r="VUI237" s="130"/>
      <c r="VUJ237" s="130"/>
      <c r="VUK237" s="130"/>
      <c r="VUL237" s="130"/>
      <c r="VUM237" s="130"/>
      <c r="VUN237" s="130"/>
      <c r="VUO237" s="130"/>
      <c r="VUP237" s="130"/>
      <c r="VUQ237" s="130"/>
      <c r="VUR237" s="130"/>
      <c r="VUS237" s="130"/>
      <c r="VUT237" s="130"/>
      <c r="VUU237" s="130"/>
      <c r="VUV237" s="130"/>
      <c r="VUW237" s="130"/>
      <c r="VUX237" s="130"/>
      <c r="VUY237" s="130"/>
      <c r="VUZ237" s="130"/>
      <c r="VVA237" s="130"/>
      <c r="VVB237" s="130"/>
      <c r="VVC237" s="130"/>
      <c r="VVD237" s="130"/>
      <c r="VVE237" s="130"/>
      <c r="VVF237" s="130"/>
      <c r="VVG237" s="130"/>
      <c r="VVH237" s="130"/>
      <c r="VVI237" s="130"/>
      <c r="VVJ237" s="130"/>
      <c r="VVK237" s="130"/>
      <c r="VVL237" s="130"/>
      <c r="VVM237" s="130"/>
      <c r="VVN237" s="130"/>
      <c r="VVO237" s="130"/>
      <c r="VVP237" s="130"/>
      <c r="VVQ237" s="130"/>
      <c r="VVR237" s="130"/>
      <c r="VVS237" s="130"/>
      <c r="VVT237" s="130"/>
      <c r="VVU237" s="130"/>
      <c r="VVV237" s="130"/>
      <c r="VVW237" s="130"/>
      <c r="VVX237" s="130"/>
      <c r="VVY237" s="130"/>
      <c r="VVZ237" s="130"/>
      <c r="VWA237" s="130"/>
      <c r="VWB237" s="130"/>
      <c r="VWC237" s="130"/>
      <c r="VWD237" s="130"/>
      <c r="VWE237" s="130"/>
      <c r="VWF237" s="130"/>
      <c r="VWG237" s="130"/>
      <c r="VWH237" s="130"/>
      <c r="VWI237" s="130"/>
      <c r="VWJ237" s="130"/>
      <c r="VWK237" s="130"/>
      <c r="VWL237" s="130"/>
      <c r="VWM237" s="130"/>
      <c r="VWN237" s="130"/>
      <c r="VWO237" s="130"/>
      <c r="VWP237" s="130"/>
      <c r="VWQ237" s="130"/>
      <c r="VWR237" s="130"/>
      <c r="VWS237" s="130"/>
      <c r="VWT237" s="130"/>
      <c r="VWU237" s="130"/>
      <c r="VWV237" s="130"/>
      <c r="VWW237" s="130"/>
      <c r="VWX237" s="130"/>
      <c r="VWY237" s="130"/>
      <c r="VWZ237" s="130"/>
      <c r="VXA237" s="130"/>
      <c r="VXB237" s="130"/>
      <c r="VXC237" s="130"/>
      <c r="VXD237" s="130"/>
      <c r="VXE237" s="130"/>
      <c r="VXF237" s="130"/>
      <c r="VXG237" s="130"/>
      <c r="VXH237" s="130"/>
      <c r="VXI237" s="130"/>
      <c r="VXJ237" s="130"/>
      <c r="VXK237" s="130"/>
      <c r="VXL237" s="130"/>
      <c r="VXM237" s="130"/>
      <c r="VXN237" s="130"/>
      <c r="VXO237" s="130"/>
      <c r="VXP237" s="130"/>
      <c r="VXQ237" s="130"/>
      <c r="VXR237" s="130"/>
      <c r="VXS237" s="130"/>
      <c r="VXT237" s="130"/>
      <c r="VXU237" s="130"/>
      <c r="VXV237" s="130"/>
      <c r="VXW237" s="130"/>
      <c r="VXX237" s="130"/>
      <c r="VXY237" s="130"/>
      <c r="VXZ237" s="130"/>
      <c r="VYA237" s="130"/>
      <c r="VYB237" s="130"/>
      <c r="VYC237" s="130"/>
      <c r="VYD237" s="130"/>
      <c r="VYE237" s="130"/>
      <c r="VYF237" s="130"/>
      <c r="VYG237" s="130"/>
      <c r="VYH237" s="130"/>
      <c r="VYI237" s="130"/>
      <c r="VYJ237" s="130"/>
      <c r="VYK237" s="130"/>
      <c r="VYL237" s="130"/>
      <c r="VYM237" s="130"/>
      <c r="VYN237" s="130"/>
      <c r="VYO237" s="130"/>
      <c r="VYP237" s="130"/>
      <c r="VYQ237" s="130"/>
      <c r="VYR237" s="130"/>
      <c r="VYS237" s="130"/>
      <c r="VYT237" s="130"/>
      <c r="VYU237" s="130"/>
      <c r="VYV237" s="130"/>
      <c r="VYW237" s="130"/>
      <c r="VYX237" s="130"/>
      <c r="VYY237" s="130"/>
      <c r="VYZ237" s="130"/>
      <c r="VZA237" s="130"/>
      <c r="VZB237" s="130"/>
      <c r="VZC237" s="130"/>
      <c r="VZD237" s="130"/>
      <c r="VZE237" s="130"/>
      <c r="VZF237" s="130"/>
      <c r="VZG237" s="130"/>
      <c r="VZH237" s="130"/>
      <c r="VZI237" s="130"/>
      <c r="VZJ237" s="130"/>
      <c r="VZK237" s="130"/>
      <c r="VZL237" s="130"/>
      <c r="VZM237" s="130"/>
      <c r="VZN237" s="130"/>
      <c r="VZO237" s="130"/>
      <c r="VZP237" s="130"/>
      <c r="VZQ237" s="130"/>
      <c r="VZR237" s="130"/>
      <c r="VZS237" s="130"/>
      <c r="VZT237" s="130"/>
      <c r="VZU237" s="130"/>
      <c r="VZV237" s="130"/>
      <c r="VZW237" s="130"/>
      <c r="VZX237" s="130"/>
      <c r="VZY237" s="130"/>
      <c r="VZZ237" s="130"/>
      <c r="WAA237" s="130"/>
      <c r="WAB237" s="130"/>
      <c r="WAC237" s="130"/>
      <c r="WAD237" s="130"/>
      <c r="WAE237" s="130"/>
      <c r="WAF237" s="130"/>
      <c r="WAG237" s="130"/>
      <c r="WAH237" s="130"/>
      <c r="WAI237" s="130"/>
      <c r="WAJ237" s="130"/>
      <c r="WAK237" s="130"/>
      <c r="WAL237" s="130"/>
      <c r="WAM237" s="130"/>
      <c r="WAN237" s="130"/>
      <c r="WAO237" s="130"/>
      <c r="WAP237" s="130"/>
      <c r="WAQ237" s="130"/>
      <c r="WAR237" s="130"/>
      <c r="WAS237" s="130"/>
      <c r="WAT237" s="130"/>
      <c r="WAU237" s="130"/>
      <c r="WAV237" s="130"/>
      <c r="WAW237" s="130"/>
      <c r="WAX237" s="130"/>
      <c r="WAY237" s="130"/>
      <c r="WAZ237" s="130"/>
      <c r="WBA237" s="130"/>
      <c r="WBB237" s="130"/>
      <c r="WBC237" s="130"/>
      <c r="WBD237" s="130"/>
      <c r="WBE237" s="130"/>
      <c r="WBF237" s="130"/>
      <c r="WBG237" s="130"/>
      <c r="WBH237" s="130"/>
      <c r="WBI237" s="130"/>
      <c r="WBJ237" s="130"/>
      <c r="WBK237" s="130"/>
      <c r="WBL237" s="130"/>
      <c r="WBM237" s="130"/>
      <c r="WBN237" s="130"/>
      <c r="WBO237" s="130"/>
      <c r="WBP237" s="130"/>
      <c r="WBQ237" s="130"/>
      <c r="WBR237" s="130"/>
      <c r="WBS237" s="130"/>
      <c r="WBT237" s="130"/>
      <c r="WBU237" s="130"/>
      <c r="WBV237" s="130"/>
      <c r="WBW237" s="130"/>
      <c r="WBX237" s="130"/>
      <c r="WBY237" s="130"/>
      <c r="WBZ237" s="130"/>
      <c r="WCA237" s="130"/>
      <c r="WCB237" s="130"/>
      <c r="WCC237" s="130"/>
      <c r="WCD237" s="130"/>
      <c r="WCE237" s="130"/>
      <c r="WCF237" s="130"/>
      <c r="WCG237" s="130"/>
      <c r="WCH237" s="130"/>
      <c r="WCI237" s="130"/>
      <c r="WCJ237" s="130"/>
      <c r="WCK237" s="130"/>
      <c r="WCL237" s="130"/>
      <c r="WCM237" s="130"/>
      <c r="WCN237" s="130"/>
      <c r="WCO237" s="130"/>
      <c r="WCP237" s="130"/>
      <c r="WCQ237" s="130"/>
      <c r="WCR237" s="130"/>
      <c r="WCS237" s="130"/>
      <c r="WCT237" s="130"/>
      <c r="WCU237" s="130"/>
      <c r="WCV237" s="130"/>
      <c r="WCW237" s="130"/>
      <c r="WCX237" s="130"/>
      <c r="WCY237" s="130"/>
      <c r="WCZ237" s="130"/>
      <c r="WDA237" s="130"/>
      <c r="WDB237" s="130"/>
      <c r="WDC237" s="130"/>
      <c r="WDD237" s="130"/>
      <c r="WDE237" s="130"/>
      <c r="WDF237" s="130"/>
      <c r="WDG237" s="130"/>
      <c r="WDH237" s="130"/>
      <c r="WDI237" s="130"/>
      <c r="WDJ237" s="130"/>
      <c r="WDK237" s="130"/>
      <c r="WDL237" s="130"/>
      <c r="WDM237" s="130"/>
      <c r="WDN237" s="130"/>
      <c r="WDO237" s="130"/>
      <c r="WDP237" s="130"/>
      <c r="WDQ237" s="130"/>
      <c r="WDR237" s="130"/>
      <c r="WDS237" s="130"/>
      <c r="WDT237" s="130"/>
      <c r="WDU237" s="130"/>
      <c r="WDV237" s="130"/>
      <c r="WDW237" s="130"/>
      <c r="WDX237" s="130"/>
      <c r="WDY237" s="130"/>
      <c r="WDZ237" s="130"/>
      <c r="WEA237" s="130"/>
      <c r="WEB237" s="130"/>
      <c r="WEC237" s="130"/>
      <c r="WED237" s="130"/>
      <c r="WEE237" s="130"/>
      <c r="WEF237" s="130"/>
      <c r="WEG237" s="130"/>
      <c r="WEH237" s="130"/>
      <c r="WEI237" s="130"/>
      <c r="WEJ237" s="130"/>
      <c r="WEK237" s="130"/>
      <c r="WEL237" s="130"/>
      <c r="WEM237" s="130"/>
      <c r="WEN237" s="130"/>
      <c r="WEO237" s="130"/>
      <c r="WEP237" s="130"/>
      <c r="WEQ237" s="130"/>
      <c r="WER237" s="130"/>
      <c r="WES237" s="130"/>
      <c r="WET237" s="130"/>
      <c r="WEU237" s="130"/>
      <c r="WEV237" s="130"/>
      <c r="WEW237" s="130"/>
      <c r="WEX237" s="130"/>
      <c r="WEY237" s="130"/>
      <c r="WEZ237" s="130"/>
      <c r="WFA237" s="130"/>
      <c r="WFB237" s="130"/>
      <c r="WFC237" s="130"/>
      <c r="WFD237" s="130"/>
      <c r="WFE237" s="130"/>
      <c r="WFF237" s="130"/>
      <c r="WFG237" s="130"/>
      <c r="WFH237" s="130"/>
      <c r="WFI237" s="130"/>
      <c r="WFJ237" s="130"/>
      <c r="WFK237" s="130"/>
      <c r="WFL237" s="130"/>
      <c r="WFM237" s="130"/>
      <c r="WFN237" s="130"/>
      <c r="WFO237" s="130"/>
      <c r="WFP237" s="130"/>
      <c r="WFQ237" s="130"/>
      <c r="WFR237" s="130"/>
      <c r="WFS237" s="130"/>
      <c r="WFT237" s="130"/>
      <c r="WFU237" s="130"/>
      <c r="WFV237" s="130"/>
      <c r="WFW237" s="130"/>
      <c r="WFX237" s="130"/>
      <c r="WFY237" s="130"/>
      <c r="WFZ237" s="130"/>
      <c r="WGA237" s="130"/>
      <c r="WGB237" s="130"/>
      <c r="WGC237" s="130"/>
      <c r="WGD237" s="130"/>
      <c r="WGE237" s="130"/>
      <c r="WGF237" s="130"/>
      <c r="WGG237" s="130"/>
      <c r="WGH237" s="130"/>
      <c r="WGI237" s="130"/>
      <c r="WGJ237" s="130"/>
      <c r="WGK237" s="130"/>
      <c r="WGL237" s="130"/>
      <c r="WGM237" s="130"/>
      <c r="WGN237" s="130"/>
      <c r="WGO237" s="130"/>
      <c r="WGP237" s="130"/>
      <c r="WGQ237" s="130"/>
      <c r="WGR237" s="130"/>
      <c r="WGS237" s="130"/>
      <c r="WGT237" s="130"/>
      <c r="WGU237" s="130"/>
      <c r="WGV237" s="130"/>
      <c r="WGW237" s="130"/>
      <c r="WGX237" s="130"/>
      <c r="WGY237" s="130"/>
      <c r="WGZ237" s="130"/>
      <c r="WHA237" s="130"/>
      <c r="WHB237" s="130"/>
      <c r="WHC237" s="130"/>
      <c r="WHD237" s="130"/>
      <c r="WHE237" s="130"/>
      <c r="WHF237" s="130"/>
      <c r="WHG237" s="130"/>
      <c r="WHH237" s="130"/>
      <c r="WHI237" s="130"/>
      <c r="WHJ237" s="130"/>
      <c r="WHK237" s="130"/>
      <c r="WHL237" s="130"/>
      <c r="WHM237" s="130"/>
      <c r="WHN237" s="130"/>
      <c r="WHO237" s="130"/>
      <c r="WHP237" s="130"/>
      <c r="WHQ237" s="130"/>
      <c r="WHR237" s="130"/>
      <c r="WHS237" s="130"/>
      <c r="WHT237" s="130"/>
      <c r="WHU237" s="130"/>
      <c r="WHV237" s="130"/>
      <c r="WHW237" s="130"/>
      <c r="WHX237" s="130"/>
      <c r="WHY237" s="130"/>
      <c r="WHZ237" s="130"/>
      <c r="WIA237" s="130"/>
      <c r="WIB237" s="130"/>
      <c r="WIC237" s="130"/>
      <c r="WID237" s="130"/>
      <c r="WIE237" s="130"/>
      <c r="WIF237" s="130"/>
      <c r="WIG237" s="130"/>
      <c r="WIH237" s="130"/>
      <c r="WII237" s="130"/>
      <c r="WIJ237" s="130"/>
      <c r="WIK237" s="130"/>
      <c r="WIL237" s="130"/>
      <c r="WIM237" s="130"/>
      <c r="WIN237" s="130"/>
      <c r="WIO237" s="130"/>
      <c r="WIP237" s="130"/>
      <c r="WIQ237" s="130"/>
      <c r="WIR237" s="130"/>
      <c r="WIS237" s="130"/>
      <c r="WIT237" s="130"/>
      <c r="WIU237" s="130"/>
      <c r="WIV237" s="130"/>
      <c r="WIW237" s="130"/>
      <c r="WIX237" s="130"/>
      <c r="WIY237" s="130"/>
      <c r="WIZ237" s="130"/>
      <c r="WJA237" s="130"/>
      <c r="WJB237" s="130"/>
      <c r="WJC237" s="130"/>
      <c r="WJD237" s="130"/>
      <c r="WJE237" s="130"/>
      <c r="WJF237" s="130"/>
      <c r="WJG237" s="130"/>
      <c r="WJH237" s="130"/>
      <c r="WJI237" s="130"/>
      <c r="WJJ237" s="130"/>
      <c r="WJK237" s="130"/>
      <c r="WJL237" s="130"/>
      <c r="WJM237" s="130"/>
      <c r="WJN237" s="130"/>
      <c r="WJO237" s="130"/>
      <c r="WJP237" s="130"/>
      <c r="WJQ237" s="130"/>
      <c r="WJR237" s="130"/>
      <c r="WJS237" s="130"/>
      <c r="WJT237" s="130"/>
      <c r="WJU237" s="130"/>
      <c r="WJV237" s="130"/>
      <c r="WJW237" s="130"/>
      <c r="WJX237" s="130"/>
      <c r="WJY237" s="130"/>
      <c r="WJZ237" s="130"/>
      <c r="WKA237" s="130"/>
      <c r="WKB237" s="130"/>
      <c r="WKC237" s="130"/>
      <c r="WKD237" s="130"/>
      <c r="WKE237" s="130"/>
      <c r="WKF237" s="130"/>
      <c r="WKG237" s="130"/>
      <c r="WKH237" s="130"/>
      <c r="WKI237" s="130"/>
      <c r="WKJ237" s="130"/>
      <c r="WKK237" s="130"/>
      <c r="WKL237" s="130"/>
      <c r="WKM237" s="130"/>
      <c r="WKN237" s="130"/>
      <c r="WKO237" s="130"/>
      <c r="WKP237" s="130"/>
      <c r="WKQ237" s="130"/>
      <c r="WKR237" s="130"/>
      <c r="WKS237" s="130"/>
      <c r="WKT237" s="130"/>
      <c r="WKU237" s="130"/>
      <c r="WKV237" s="130"/>
      <c r="WKW237" s="130"/>
      <c r="WKX237" s="130"/>
      <c r="WKY237" s="130"/>
      <c r="WKZ237" s="130"/>
      <c r="WLA237" s="130"/>
      <c r="WLB237" s="130"/>
      <c r="WLC237" s="130"/>
      <c r="WLD237" s="130"/>
      <c r="WLE237" s="130"/>
      <c r="WLF237" s="130"/>
      <c r="WLG237" s="130"/>
      <c r="WLH237" s="130"/>
      <c r="WLI237" s="130"/>
      <c r="WLJ237" s="130"/>
      <c r="WLK237" s="130"/>
      <c r="WLL237" s="130"/>
      <c r="WLM237" s="130"/>
      <c r="WLN237" s="130"/>
      <c r="WLO237" s="130"/>
      <c r="WLP237" s="130"/>
      <c r="WLQ237" s="130"/>
      <c r="WLR237" s="130"/>
      <c r="WLS237" s="130"/>
      <c r="WLT237" s="130"/>
      <c r="WLU237" s="130"/>
      <c r="WLV237" s="130"/>
      <c r="WLW237" s="130"/>
      <c r="WLX237" s="130"/>
      <c r="WLY237" s="130"/>
      <c r="WLZ237" s="130"/>
      <c r="WMA237" s="130"/>
      <c r="WMB237" s="130"/>
      <c r="WMC237" s="130"/>
      <c r="WMD237" s="130"/>
      <c r="WME237" s="130"/>
      <c r="WMF237" s="130"/>
      <c r="WMG237" s="130"/>
      <c r="WMH237" s="130"/>
      <c r="WMI237" s="130"/>
      <c r="WMJ237" s="130"/>
      <c r="WMK237" s="130"/>
      <c r="WML237" s="130"/>
      <c r="WMM237" s="130"/>
      <c r="WMN237" s="130"/>
      <c r="WMO237" s="130"/>
      <c r="WMP237" s="130"/>
      <c r="WMQ237" s="130"/>
      <c r="WMR237" s="130"/>
      <c r="WMS237" s="130"/>
      <c r="WMT237" s="130"/>
      <c r="WMU237" s="130"/>
      <c r="WMV237" s="130"/>
      <c r="WMW237" s="130"/>
      <c r="WMX237" s="130"/>
      <c r="WMY237" s="130"/>
      <c r="WMZ237" s="130"/>
      <c r="WNA237" s="130"/>
      <c r="WNB237" s="130"/>
      <c r="WNC237" s="130"/>
      <c r="WND237" s="130"/>
      <c r="WNE237" s="130"/>
      <c r="WNF237" s="130"/>
      <c r="WNG237" s="130"/>
      <c r="WNH237" s="130"/>
      <c r="WNI237" s="130"/>
      <c r="WNJ237" s="130"/>
      <c r="WNK237" s="130"/>
      <c r="WNL237" s="130"/>
      <c r="WNM237" s="130"/>
      <c r="WNN237" s="130"/>
      <c r="WNO237" s="130"/>
      <c r="WNP237" s="130"/>
      <c r="WNQ237" s="130"/>
      <c r="WNR237" s="130"/>
      <c r="WNS237" s="130"/>
      <c r="WNT237" s="130"/>
      <c r="WNU237" s="130"/>
      <c r="WNV237" s="130"/>
      <c r="WNW237" s="130"/>
      <c r="WNX237" s="130"/>
      <c r="WNY237" s="130"/>
      <c r="WNZ237" s="130"/>
      <c r="WOA237" s="130"/>
      <c r="WOB237" s="130"/>
      <c r="WOC237" s="130"/>
      <c r="WOD237" s="130"/>
      <c r="WOE237" s="130"/>
      <c r="WOF237" s="130"/>
      <c r="WOG237" s="130"/>
      <c r="WOH237" s="130"/>
      <c r="WOI237" s="130"/>
      <c r="WOJ237" s="130"/>
      <c r="WOK237" s="130"/>
      <c r="WOL237" s="130"/>
      <c r="WOM237" s="130"/>
      <c r="WON237" s="130"/>
      <c r="WOO237" s="130"/>
      <c r="WOP237" s="130"/>
      <c r="WOQ237" s="130"/>
      <c r="WOR237" s="130"/>
      <c r="WOS237" s="130"/>
      <c r="WOT237" s="130"/>
      <c r="WOU237" s="130"/>
      <c r="WOV237" s="130"/>
      <c r="WOW237" s="130"/>
      <c r="WOX237" s="130"/>
      <c r="WOY237" s="130"/>
      <c r="WOZ237" s="130"/>
      <c r="WPA237" s="130"/>
      <c r="WPB237" s="130"/>
      <c r="WPC237" s="130"/>
      <c r="WPD237" s="130"/>
      <c r="WPE237" s="130"/>
      <c r="WPF237" s="130"/>
      <c r="WPG237" s="130"/>
      <c r="WPH237" s="130"/>
      <c r="WPI237" s="130"/>
      <c r="WPJ237" s="130"/>
      <c r="WPK237" s="130"/>
      <c r="WPL237" s="130"/>
      <c r="WPM237" s="130"/>
      <c r="WPN237" s="130"/>
      <c r="WPO237" s="130"/>
      <c r="WPP237" s="130"/>
      <c r="WPQ237" s="130"/>
      <c r="WPR237" s="130"/>
      <c r="WPS237" s="130"/>
      <c r="WPT237" s="130"/>
      <c r="WPU237" s="130"/>
      <c r="WPV237" s="130"/>
      <c r="WPW237" s="130"/>
      <c r="WPX237" s="130"/>
      <c r="WPY237" s="130"/>
      <c r="WPZ237" s="130"/>
      <c r="WQA237" s="130"/>
      <c r="WQB237" s="130"/>
      <c r="WQC237" s="130"/>
      <c r="WQD237" s="130"/>
      <c r="WQE237" s="130"/>
      <c r="WQF237" s="130"/>
      <c r="WQG237" s="130"/>
      <c r="WQH237" s="130"/>
      <c r="WQI237" s="130"/>
      <c r="WQJ237" s="130"/>
      <c r="WQK237" s="130"/>
      <c r="WQL237" s="130"/>
      <c r="WQM237" s="130"/>
      <c r="WQN237" s="130"/>
      <c r="WQO237" s="130"/>
      <c r="WQP237" s="130"/>
      <c r="WQQ237" s="130"/>
      <c r="WQR237" s="130"/>
      <c r="WQS237" s="130"/>
      <c r="WQT237" s="130"/>
      <c r="WQU237" s="130"/>
      <c r="WQV237" s="130"/>
      <c r="WQW237" s="130"/>
      <c r="WQX237" s="130"/>
      <c r="WQY237" s="130"/>
      <c r="WQZ237" s="130"/>
      <c r="WRA237" s="130"/>
      <c r="WRB237" s="130"/>
      <c r="WRC237" s="130"/>
      <c r="WRD237" s="130"/>
      <c r="WRE237" s="130"/>
      <c r="WRF237" s="130"/>
      <c r="WRG237" s="130"/>
      <c r="WRH237" s="130"/>
      <c r="WRI237" s="130"/>
      <c r="WRJ237" s="130"/>
      <c r="WRK237" s="130"/>
      <c r="WRL237" s="130"/>
      <c r="WRM237" s="130"/>
      <c r="WRN237" s="130"/>
      <c r="WRO237" s="130"/>
      <c r="WRP237" s="130"/>
      <c r="WRQ237" s="130"/>
      <c r="WRR237" s="130"/>
      <c r="WRS237" s="130"/>
      <c r="WRT237" s="130"/>
      <c r="WRU237" s="130"/>
      <c r="WRV237" s="130"/>
      <c r="WRW237" s="130"/>
      <c r="WRX237" s="130"/>
      <c r="WRY237" s="130"/>
      <c r="WRZ237" s="130"/>
      <c r="WSA237" s="130"/>
      <c r="WSB237" s="130"/>
      <c r="WSC237" s="130"/>
      <c r="WSD237" s="130"/>
      <c r="WSE237" s="130"/>
      <c r="WSF237" s="130"/>
      <c r="WSG237" s="130"/>
      <c r="WSH237" s="130"/>
      <c r="WSI237" s="130"/>
      <c r="WSJ237" s="130"/>
      <c r="WSK237" s="130"/>
      <c r="WSL237" s="130"/>
      <c r="WSM237" s="130"/>
      <c r="WSN237" s="130"/>
      <c r="WSO237" s="130"/>
      <c r="WSP237" s="130"/>
      <c r="WSQ237" s="130"/>
      <c r="WSR237" s="130"/>
      <c r="WSS237" s="130"/>
      <c r="WST237" s="130"/>
      <c r="WSU237" s="130"/>
      <c r="WSV237" s="130"/>
      <c r="WSW237" s="130"/>
      <c r="WSX237" s="130"/>
      <c r="WSY237" s="130"/>
      <c r="WSZ237" s="130"/>
      <c r="WTA237" s="130"/>
      <c r="WTB237" s="130"/>
      <c r="WTC237" s="130"/>
      <c r="WTD237" s="130"/>
      <c r="WTE237" s="130"/>
      <c r="WTF237" s="130"/>
      <c r="WTG237" s="130"/>
      <c r="WTH237" s="130"/>
      <c r="WTI237" s="130"/>
      <c r="WTJ237" s="130"/>
      <c r="WTK237" s="130"/>
      <c r="WTL237" s="130"/>
      <c r="WTM237" s="130"/>
      <c r="WTN237" s="130"/>
      <c r="WTO237" s="130"/>
      <c r="WTP237" s="130"/>
      <c r="WTQ237" s="130"/>
      <c r="WTR237" s="130"/>
      <c r="WTS237" s="130"/>
      <c r="WTT237" s="130"/>
      <c r="WTU237" s="130"/>
      <c r="WTV237" s="130"/>
      <c r="WTW237" s="130"/>
      <c r="WTX237" s="130"/>
      <c r="WTY237" s="130"/>
      <c r="WTZ237" s="130"/>
      <c r="WUA237" s="130"/>
      <c r="WUB237" s="130"/>
      <c r="WUC237" s="130"/>
      <c r="WUD237" s="130"/>
      <c r="WUE237" s="130"/>
      <c r="WUF237" s="130"/>
      <c r="WUG237" s="130"/>
      <c r="WUH237" s="130"/>
      <c r="WUI237" s="130"/>
      <c r="WUJ237" s="130"/>
      <c r="WUK237" s="130"/>
      <c r="WUL237" s="130"/>
      <c r="WUM237" s="130"/>
      <c r="WUN237" s="130"/>
      <c r="WUO237" s="130"/>
      <c r="WUP237" s="130"/>
    </row>
    <row r="238" spans="1:16110" s="130" customFormat="1" x14ac:dyDescent="0.2">
      <c r="A238" s="669" t="s">
        <v>586</v>
      </c>
      <c r="B238" s="670" t="s">
        <v>527</v>
      </c>
      <c r="C238" s="625" t="s">
        <v>199</v>
      </c>
      <c r="D238" s="671">
        <v>125</v>
      </c>
      <c r="E238" s="665">
        <v>124</v>
      </c>
      <c r="F238" s="665">
        <v>51</v>
      </c>
      <c r="G238" s="665">
        <v>51</v>
      </c>
      <c r="H238" s="666">
        <v>51</v>
      </c>
      <c r="I238" s="667">
        <f t="shared" si="262"/>
        <v>0.41129032258064518</v>
      </c>
      <c r="J238" s="668">
        <f t="shared" si="263"/>
        <v>1</v>
      </c>
      <c r="K238" s="671">
        <v>244</v>
      </c>
      <c r="L238" s="665">
        <v>239</v>
      </c>
      <c r="M238" s="665">
        <v>156</v>
      </c>
      <c r="N238" s="665">
        <v>156</v>
      </c>
      <c r="O238" s="666">
        <v>153</v>
      </c>
      <c r="P238" s="667">
        <f t="shared" si="286"/>
        <v>0.65271966527196656</v>
      </c>
      <c r="Q238" s="668">
        <f t="shared" si="287"/>
        <v>1</v>
      </c>
      <c r="R238" s="671">
        <v>257</v>
      </c>
      <c r="S238" s="665">
        <v>255</v>
      </c>
      <c r="T238" s="665">
        <v>255</v>
      </c>
      <c r="U238" s="665">
        <v>255</v>
      </c>
      <c r="V238" s="666">
        <v>106</v>
      </c>
      <c r="W238" s="667">
        <f t="shared" si="260"/>
        <v>1</v>
      </c>
      <c r="X238" s="668">
        <f t="shared" si="261"/>
        <v>1</v>
      </c>
      <c r="Y238" s="671">
        <v>171</v>
      </c>
      <c r="Z238" s="665">
        <v>169</v>
      </c>
      <c r="AA238" s="665">
        <v>169</v>
      </c>
      <c r="AB238" s="665">
        <v>169</v>
      </c>
      <c r="AC238" s="666">
        <v>71</v>
      </c>
      <c r="AD238" s="667">
        <f>AB238/Z238</f>
        <v>1</v>
      </c>
      <c r="AE238" s="668">
        <f>AB238/AA238</f>
        <v>1</v>
      </c>
      <c r="AF238" s="671">
        <v>225</v>
      </c>
      <c r="AG238" s="665">
        <v>225</v>
      </c>
      <c r="AH238" s="665">
        <v>212</v>
      </c>
      <c r="AI238" s="665">
        <v>212</v>
      </c>
      <c r="AJ238" s="666">
        <v>86</v>
      </c>
      <c r="AK238" s="667">
        <f>AI238/AG238</f>
        <v>0.94222222222222218</v>
      </c>
      <c r="AL238" s="668">
        <f>AI238/AH238</f>
        <v>1</v>
      </c>
      <c r="AM238" s="671">
        <v>168</v>
      </c>
      <c r="AN238" s="665">
        <v>164</v>
      </c>
      <c r="AO238" s="665">
        <v>162</v>
      </c>
      <c r="AP238" s="665">
        <v>162</v>
      </c>
      <c r="AQ238" s="666">
        <v>80</v>
      </c>
      <c r="AR238" s="667">
        <f>AP238/AN238</f>
        <v>0.98780487804878048</v>
      </c>
      <c r="AS238" s="668">
        <f>AP238/AO238</f>
        <v>1</v>
      </c>
      <c r="AT238" s="671">
        <v>142</v>
      </c>
      <c r="AU238" s="665">
        <v>141</v>
      </c>
      <c r="AV238" s="665">
        <v>104</v>
      </c>
      <c r="AW238" s="665">
        <v>104</v>
      </c>
      <c r="AX238" s="666">
        <v>61</v>
      </c>
      <c r="AY238" s="667">
        <f>AW238/AU238</f>
        <v>0.73758865248226946</v>
      </c>
      <c r="AZ238" s="668">
        <f>AW238/AV238</f>
        <v>1</v>
      </c>
      <c r="BA238" s="671">
        <v>110</v>
      </c>
      <c r="BB238" s="665">
        <v>109</v>
      </c>
      <c r="BC238" s="665">
        <v>80</v>
      </c>
      <c r="BD238" s="665">
        <v>80</v>
      </c>
      <c r="BE238" s="666">
        <v>57</v>
      </c>
      <c r="BF238" s="667">
        <f>BD238/BB238</f>
        <v>0.73394495412844041</v>
      </c>
      <c r="BG238" s="668">
        <f>BD238/BC238</f>
        <v>1</v>
      </c>
      <c r="BH238" s="671">
        <v>100</v>
      </c>
      <c r="BI238" s="665">
        <v>100</v>
      </c>
      <c r="BJ238" s="665">
        <v>62</v>
      </c>
      <c r="BK238" s="665">
        <v>62</v>
      </c>
      <c r="BL238" s="666">
        <v>42</v>
      </c>
      <c r="BM238" s="667">
        <f>BK238/BI238</f>
        <v>0.62</v>
      </c>
      <c r="BN238" s="668">
        <f>BK238/BJ238</f>
        <v>1</v>
      </c>
      <c r="BO238" s="671">
        <v>99</v>
      </c>
      <c r="BP238" s="665">
        <v>95</v>
      </c>
      <c r="BQ238" s="665">
        <v>58</v>
      </c>
      <c r="BR238" s="665">
        <v>58</v>
      </c>
      <c r="BS238" s="666">
        <v>32</v>
      </c>
      <c r="BT238" s="667">
        <f>BR238/BP238</f>
        <v>0.61052631578947369</v>
      </c>
      <c r="BU238" s="668">
        <f>BR238/BQ238</f>
        <v>1</v>
      </c>
      <c r="BV238" s="671">
        <v>87</v>
      </c>
      <c r="BW238" s="665">
        <v>86</v>
      </c>
      <c r="BX238" s="665">
        <v>49</v>
      </c>
      <c r="BY238" s="665">
        <v>49</v>
      </c>
      <c r="BZ238" s="666">
        <v>36</v>
      </c>
      <c r="CA238" s="667">
        <f>BY238/BW238</f>
        <v>0.56976744186046513</v>
      </c>
      <c r="CB238" s="668">
        <f>BY238/BX238</f>
        <v>1</v>
      </c>
      <c r="CC238" s="671">
        <v>72</v>
      </c>
      <c r="CD238" s="665">
        <v>68</v>
      </c>
      <c r="CE238" s="665">
        <v>39</v>
      </c>
      <c r="CF238" s="665">
        <v>39</v>
      </c>
      <c r="CG238" s="666">
        <v>31</v>
      </c>
      <c r="CH238" s="667">
        <f>CF238/CD238</f>
        <v>0.57352941176470584</v>
      </c>
      <c r="CI238" s="668">
        <f>CF238/CE238</f>
        <v>1</v>
      </c>
      <c r="CJ238" s="671">
        <v>55</v>
      </c>
      <c r="CK238" s="665">
        <v>53</v>
      </c>
      <c r="CL238" s="665">
        <v>31</v>
      </c>
      <c r="CM238" s="665">
        <v>31</v>
      </c>
      <c r="CN238" s="666">
        <v>27</v>
      </c>
      <c r="CO238" s="667">
        <f>CM238/CK238</f>
        <v>0.58490566037735847</v>
      </c>
      <c r="CP238" s="766">
        <f>CM238/CL238</f>
        <v>1</v>
      </c>
      <c r="CQ238" s="667">
        <v>0.58490566037735847</v>
      </c>
      <c r="CR238" s="668">
        <v>1</v>
      </c>
    </row>
    <row r="239" spans="1:16110" s="130" customFormat="1" ht="25.5" x14ac:dyDescent="0.2">
      <c r="A239" s="663" t="s">
        <v>528</v>
      </c>
      <c r="B239" s="546" t="s">
        <v>529</v>
      </c>
      <c r="C239" s="625" t="s">
        <v>199</v>
      </c>
      <c r="D239" s="645">
        <v>71</v>
      </c>
      <c r="E239" s="665">
        <v>71</v>
      </c>
      <c r="F239" s="665">
        <v>37</v>
      </c>
      <c r="G239" s="665">
        <v>23</v>
      </c>
      <c r="H239" s="666">
        <v>21</v>
      </c>
      <c r="I239" s="667">
        <f t="shared" si="262"/>
        <v>0.323943661971831</v>
      </c>
      <c r="J239" s="668">
        <f t="shared" si="263"/>
        <v>0.6216216216216216</v>
      </c>
      <c r="K239" s="645">
        <v>79</v>
      </c>
      <c r="L239" s="665">
        <v>78</v>
      </c>
      <c r="M239" s="665">
        <v>47</v>
      </c>
      <c r="N239" s="665">
        <v>20</v>
      </c>
      <c r="O239" s="666">
        <v>19</v>
      </c>
      <c r="P239" s="667">
        <f t="shared" si="286"/>
        <v>0.25641025641025639</v>
      </c>
      <c r="Q239" s="668">
        <f t="shared" si="287"/>
        <v>0.42553191489361702</v>
      </c>
      <c r="R239" s="645">
        <v>78</v>
      </c>
      <c r="S239" s="665">
        <v>76</v>
      </c>
      <c r="T239" s="665">
        <v>10</v>
      </c>
      <c r="U239" s="665">
        <v>10</v>
      </c>
      <c r="V239" s="666">
        <v>6</v>
      </c>
      <c r="W239" s="667">
        <f t="shared" si="260"/>
        <v>0.13157894736842105</v>
      </c>
      <c r="X239" s="668">
        <f t="shared" si="261"/>
        <v>1</v>
      </c>
      <c r="Y239" s="645">
        <v>46</v>
      </c>
      <c r="Z239" s="665">
        <v>45</v>
      </c>
      <c r="AA239" s="665">
        <v>22</v>
      </c>
      <c r="AB239" s="665">
        <v>22</v>
      </c>
      <c r="AC239" s="666">
        <v>22</v>
      </c>
      <c r="AD239" s="667">
        <f>AB239/Z239</f>
        <v>0.48888888888888887</v>
      </c>
      <c r="AE239" s="668">
        <f>AB239/AA239</f>
        <v>1</v>
      </c>
      <c r="AF239" s="645">
        <v>8</v>
      </c>
      <c r="AG239" s="665">
        <v>8</v>
      </c>
      <c r="AH239" s="665">
        <v>8</v>
      </c>
      <c r="AI239" s="665">
        <v>1</v>
      </c>
      <c r="AJ239" s="666">
        <v>1</v>
      </c>
      <c r="AK239" s="667">
        <f>AI239/AG239</f>
        <v>0.125</v>
      </c>
      <c r="AL239" s="668">
        <f>AI239/AH239</f>
        <v>0.125</v>
      </c>
      <c r="AM239" s="645" t="s">
        <v>67</v>
      </c>
      <c r="AN239" s="665" t="s">
        <v>67</v>
      </c>
      <c r="AO239" s="665" t="s">
        <v>67</v>
      </c>
      <c r="AP239" s="665" t="s">
        <v>67</v>
      </c>
      <c r="AQ239" s="666" t="s">
        <v>67</v>
      </c>
      <c r="AR239" s="667" t="s">
        <v>67</v>
      </c>
      <c r="AS239" s="668" t="s">
        <v>67</v>
      </c>
      <c r="AT239" s="645" t="s">
        <v>67</v>
      </c>
      <c r="AU239" s="665" t="s">
        <v>67</v>
      </c>
      <c r="AV239" s="665" t="s">
        <v>67</v>
      </c>
      <c r="AW239" s="665" t="s">
        <v>67</v>
      </c>
      <c r="AX239" s="666" t="s">
        <v>67</v>
      </c>
      <c r="AY239" s="667" t="s">
        <v>67</v>
      </c>
      <c r="AZ239" s="668" t="s">
        <v>67</v>
      </c>
      <c r="BA239" s="645" t="s">
        <v>67</v>
      </c>
      <c r="BB239" s="665" t="s">
        <v>67</v>
      </c>
      <c r="BC239" s="665" t="s">
        <v>67</v>
      </c>
      <c r="BD239" s="665" t="s">
        <v>67</v>
      </c>
      <c r="BE239" s="666" t="s">
        <v>67</v>
      </c>
      <c r="BF239" s="667" t="s">
        <v>67</v>
      </c>
      <c r="BG239" s="668" t="s">
        <v>67</v>
      </c>
      <c r="BH239" s="645" t="s">
        <v>67</v>
      </c>
      <c r="BI239" s="665" t="s">
        <v>67</v>
      </c>
      <c r="BJ239" s="665" t="s">
        <v>67</v>
      </c>
      <c r="BK239" s="665" t="s">
        <v>67</v>
      </c>
      <c r="BL239" s="666" t="s">
        <v>67</v>
      </c>
      <c r="BM239" s="667" t="s">
        <v>67</v>
      </c>
      <c r="BN239" s="668" t="s">
        <v>67</v>
      </c>
      <c r="BO239" s="645" t="s">
        <v>67</v>
      </c>
      <c r="BP239" s="665" t="s">
        <v>67</v>
      </c>
      <c r="BQ239" s="665" t="s">
        <v>67</v>
      </c>
      <c r="BR239" s="665" t="s">
        <v>67</v>
      </c>
      <c r="BS239" s="666" t="s">
        <v>67</v>
      </c>
      <c r="BT239" s="667" t="s">
        <v>67</v>
      </c>
      <c r="BU239" s="668" t="s">
        <v>67</v>
      </c>
      <c r="BV239" s="645" t="s">
        <v>67</v>
      </c>
      <c r="BW239" s="665" t="s">
        <v>67</v>
      </c>
      <c r="BX239" s="665" t="s">
        <v>67</v>
      </c>
      <c r="BY239" s="665" t="s">
        <v>67</v>
      </c>
      <c r="BZ239" s="666" t="s">
        <v>67</v>
      </c>
      <c r="CA239" s="667" t="s">
        <v>67</v>
      </c>
      <c r="CB239" s="668" t="s">
        <v>67</v>
      </c>
      <c r="CC239" s="617" t="s">
        <v>67</v>
      </c>
      <c r="CD239" s="618" t="s">
        <v>67</v>
      </c>
      <c r="CE239" s="618" t="s">
        <v>67</v>
      </c>
      <c r="CF239" s="618" t="s">
        <v>67</v>
      </c>
      <c r="CG239" s="619" t="s">
        <v>67</v>
      </c>
      <c r="CH239" s="667" t="s">
        <v>67</v>
      </c>
      <c r="CI239" s="668" t="s">
        <v>67</v>
      </c>
      <c r="CJ239" s="617" t="s">
        <v>67</v>
      </c>
      <c r="CK239" s="618" t="s">
        <v>67</v>
      </c>
      <c r="CL239" s="618" t="s">
        <v>67</v>
      </c>
      <c r="CM239" s="618" t="s">
        <v>67</v>
      </c>
      <c r="CN239" s="619" t="s">
        <v>67</v>
      </c>
      <c r="CO239" s="667" t="s">
        <v>67</v>
      </c>
      <c r="CP239" s="762" t="s">
        <v>67</v>
      </c>
      <c r="CQ239" s="667" t="s">
        <v>67</v>
      </c>
      <c r="CR239" s="668" t="s">
        <v>67</v>
      </c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/>
      <c r="IX239" s="43"/>
      <c r="IY239" s="43"/>
      <c r="IZ239" s="43"/>
      <c r="JA239" s="43"/>
      <c r="JB239" s="43"/>
      <c r="JC239" s="43"/>
      <c r="JD239" s="43"/>
      <c r="JE239" s="43"/>
      <c r="JF239" s="43"/>
      <c r="JG239" s="43"/>
      <c r="JH239" s="43"/>
      <c r="JI239" s="43"/>
      <c r="JJ239" s="43"/>
      <c r="JK239" s="43"/>
      <c r="JL239" s="43"/>
      <c r="JM239" s="43"/>
      <c r="JN239" s="43"/>
      <c r="JO239" s="43"/>
      <c r="JP239" s="43"/>
      <c r="JQ239" s="43"/>
      <c r="JR239" s="43"/>
      <c r="JS239" s="43"/>
      <c r="JT239" s="43"/>
      <c r="JU239" s="43"/>
      <c r="JV239" s="43"/>
      <c r="JW239" s="43"/>
      <c r="JX239" s="43"/>
      <c r="JY239" s="43"/>
      <c r="JZ239" s="43"/>
      <c r="KA239" s="43"/>
      <c r="KB239" s="43"/>
      <c r="KC239" s="43"/>
      <c r="KD239" s="43"/>
      <c r="KE239" s="43"/>
      <c r="KF239" s="43"/>
      <c r="KG239" s="43"/>
      <c r="KH239" s="43"/>
      <c r="KI239" s="43"/>
      <c r="KJ239" s="43"/>
      <c r="KK239" s="43"/>
      <c r="KL239" s="43"/>
      <c r="KM239" s="43"/>
      <c r="KN239" s="43"/>
      <c r="KO239" s="43"/>
      <c r="KP239" s="43"/>
      <c r="KQ239" s="43"/>
      <c r="KR239" s="43"/>
      <c r="KS239" s="43"/>
      <c r="KT239" s="43"/>
      <c r="KU239" s="43"/>
      <c r="KV239" s="43"/>
      <c r="KW239" s="43"/>
      <c r="KX239" s="43"/>
      <c r="KY239" s="43"/>
      <c r="KZ239" s="43"/>
      <c r="LA239" s="43"/>
      <c r="LB239" s="43"/>
      <c r="LC239" s="43"/>
      <c r="LD239" s="43"/>
      <c r="LE239" s="43"/>
      <c r="LF239" s="43"/>
      <c r="LG239" s="43"/>
      <c r="LH239" s="43"/>
      <c r="LI239" s="43"/>
      <c r="LJ239" s="43"/>
      <c r="LK239" s="43"/>
      <c r="LL239" s="43"/>
      <c r="LM239" s="43"/>
      <c r="LN239" s="43"/>
      <c r="LO239" s="43"/>
      <c r="LP239" s="43"/>
      <c r="LQ239" s="43"/>
      <c r="LR239" s="43"/>
      <c r="LS239" s="43"/>
      <c r="LT239" s="43"/>
      <c r="LU239" s="43"/>
      <c r="LV239" s="43"/>
      <c r="LW239" s="43"/>
      <c r="LX239" s="43"/>
      <c r="LY239" s="43"/>
      <c r="LZ239" s="43"/>
      <c r="MA239" s="43"/>
      <c r="MB239" s="43"/>
      <c r="MC239" s="43"/>
      <c r="MD239" s="43"/>
      <c r="ME239" s="43"/>
      <c r="MF239" s="43"/>
      <c r="MG239" s="43"/>
      <c r="MH239" s="43"/>
      <c r="MI239" s="43"/>
      <c r="MJ239" s="43"/>
      <c r="MK239" s="43"/>
      <c r="ML239" s="43"/>
      <c r="MM239" s="43"/>
      <c r="MN239" s="43"/>
      <c r="MO239" s="43"/>
      <c r="MP239" s="43"/>
      <c r="MQ239" s="43"/>
      <c r="MR239" s="43"/>
      <c r="MS239" s="43"/>
      <c r="MT239" s="43"/>
      <c r="MU239" s="43"/>
      <c r="MV239" s="43"/>
      <c r="MW239" s="43"/>
      <c r="MX239" s="43"/>
      <c r="MY239" s="43"/>
      <c r="MZ239" s="43"/>
      <c r="NA239" s="43"/>
      <c r="NB239" s="43"/>
      <c r="NC239" s="43"/>
      <c r="ND239" s="43"/>
      <c r="NE239" s="43"/>
      <c r="NF239" s="43"/>
      <c r="NG239" s="43"/>
      <c r="NH239" s="43"/>
      <c r="NI239" s="43"/>
      <c r="NJ239" s="43"/>
      <c r="NK239" s="43"/>
      <c r="NL239" s="43"/>
      <c r="NM239" s="43"/>
      <c r="NN239" s="43"/>
      <c r="NO239" s="43"/>
      <c r="NP239" s="43"/>
      <c r="NQ239" s="43"/>
      <c r="NR239" s="43"/>
      <c r="NS239" s="43"/>
      <c r="NT239" s="43"/>
      <c r="NU239" s="43"/>
      <c r="NV239" s="43"/>
      <c r="NW239" s="43"/>
      <c r="NX239" s="43"/>
      <c r="NY239" s="43"/>
      <c r="NZ239" s="43"/>
      <c r="OA239" s="43"/>
      <c r="OB239" s="43"/>
      <c r="OC239" s="43"/>
      <c r="OD239" s="43"/>
      <c r="OE239" s="43"/>
      <c r="OF239" s="43"/>
      <c r="OG239" s="43"/>
      <c r="OH239" s="43"/>
      <c r="OI239" s="43"/>
      <c r="OJ239" s="43"/>
      <c r="OK239" s="43"/>
      <c r="OL239" s="43"/>
      <c r="OM239" s="43"/>
      <c r="ON239" s="43"/>
      <c r="OO239" s="43"/>
      <c r="OP239" s="43"/>
      <c r="OQ239" s="43"/>
      <c r="OR239" s="43"/>
      <c r="OS239" s="43"/>
      <c r="OT239" s="43"/>
      <c r="OU239" s="43"/>
      <c r="OV239" s="43"/>
      <c r="OW239" s="43"/>
      <c r="OX239" s="43"/>
      <c r="OY239" s="43"/>
      <c r="OZ239" s="43"/>
      <c r="PA239" s="43"/>
      <c r="PB239" s="43"/>
      <c r="PC239" s="43"/>
      <c r="PD239" s="43"/>
      <c r="PE239" s="43"/>
      <c r="PF239" s="43"/>
      <c r="PG239" s="43"/>
      <c r="PH239" s="43"/>
      <c r="PI239" s="43"/>
      <c r="PJ239" s="43"/>
      <c r="PK239" s="43"/>
      <c r="PL239" s="43"/>
      <c r="PM239" s="43"/>
      <c r="PN239" s="43"/>
      <c r="PO239" s="43"/>
      <c r="PP239" s="43"/>
      <c r="PQ239" s="43"/>
      <c r="PR239" s="43"/>
      <c r="PS239" s="43"/>
      <c r="PT239" s="43"/>
      <c r="PU239" s="43"/>
      <c r="PV239" s="43"/>
      <c r="PW239" s="43"/>
      <c r="PX239" s="43"/>
      <c r="PY239" s="43"/>
      <c r="PZ239" s="43"/>
      <c r="QA239" s="43"/>
      <c r="QB239" s="43"/>
      <c r="QC239" s="43"/>
      <c r="QD239" s="43"/>
      <c r="QE239" s="43"/>
      <c r="QF239" s="43"/>
      <c r="QG239" s="43"/>
      <c r="QH239" s="43"/>
      <c r="QI239" s="43"/>
      <c r="QJ239" s="43"/>
      <c r="QK239" s="43"/>
      <c r="QL239" s="43"/>
      <c r="QM239" s="43"/>
      <c r="QN239" s="43"/>
      <c r="QO239" s="43"/>
      <c r="QP239" s="43"/>
      <c r="QQ239" s="43"/>
      <c r="QR239" s="43"/>
      <c r="QS239" s="43"/>
      <c r="QT239" s="43"/>
      <c r="QU239" s="43"/>
      <c r="QV239" s="43"/>
      <c r="QW239" s="43"/>
      <c r="QX239" s="43"/>
      <c r="QY239" s="43"/>
      <c r="QZ239" s="43"/>
      <c r="RA239" s="43"/>
      <c r="RB239" s="43"/>
      <c r="RC239" s="43"/>
      <c r="RD239" s="43"/>
      <c r="RE239" s="43"/>
      <c r="RF239" s="43"/>
      <c r="RG239" s="43"/>
      <c r="RH239" s="43"/>
      <c r="RI239" s="43"/>
      <c r="RJ239" s="43"/>
      <c r="RK239" s="43"/>
      <c r="RL239" s="43"/>
      <c r="RM239" s="43"/>
      <c r="RN239" s="43"/>
      <c r="RO239" s="43"/>
      <c r="RP239" s="43"/>
      <c r="RQ239" s="43"/>
      <c r="RR239" s="43"/>
      <c r="RS239" s="43"/>
      <c r="RT239" s="43"/>
      <c r="RU239" s="43"/>
      <c r="RV239" s="43"/>
      <c r="RW239" s="43"/>
      <c r="RX239" s="43"/>
      <c r="RY239" s="43"/>
      <c r="RZ239" s="43"/>
      <c r="SA239" s="43"/>
      <c r="SB239" s="43"/>
      <c r="SC239" s="43"/>
      <c r="SD239" s="43"/>
      <c r="SE239" s="43"/>
      <c r="SF239" s="43"/>
      <c r="SG239" s="43"/>
      <c r="SH239" s="43"/>
      <c r="SI239" s="43"/>
      <c r="SJ239" s="43"/>
      <c r="SK239" s="43"/>
      <c r="SL239" s="43"/>
      <c r="SM239" s="43"/>
      <c r="SN239" s="43"/>
      <c r="SO239" s="43"/>
      <c r="SP239" s="43"/>
      <c r="SQ239" s="43"/>
      <c r="SR239" s="43"/>
      <c r="SS239" s="43"/>
      <c r="ST239" s="43"/>
      <c r="SU239" s="43"/>
      <c r="SV239" s="43"/>
      <c r="SW239" s="43"/>
      <c r="SX239" s="43"/>
      <c r="SY239" s="43"/>
      <c r="SZ239" s="43"/>
      <c r="TA239" s="43"/>
      <c r="TB239" s="43"/>
      <c r="TC239" s="43"/>
      <c r="TD239" s="43"/>
      <c r="TE239" s="43"/>
      <c r="TF239" s="43"/>
      <c r="TG239" s="43"/>
      <c r="TH239" s="43"/>
      <c r="TI239" s="43"/>
      <c r="TJ239" s="43"/>
      <c r="TK239" s="43"/>
      <c r="TL239" s="43"/>
      <c r="TM239" s="43"/>
      <c r="TN239" s="43"/>
      <c r="TO239" s="43"/>
      <c r="TP239" s="43"/>
      <c r="TQ239" s="43"/>
      <c r="TR239" s="43"/>
      <c r="TS239" s="43"/>
      <c r="TT239" s="43"/>
      <c r="TU239" s="43"/>
      <c r="TV239" s="43"/>
      <c r="TW239" s="43"/>
      <c r="TX239" s="43"/>
      <c r="TY239" s="43"/>
      <c r="TZ239" s="43"/>
      <c r="UA239" s="43"/>
      <c r="UB239" s="43"/>
      <c r="UC239" s="43"/>
      <c r="UD239" s="43"/>
      <c r="UE239" s="43"/>
      <c r="UF239" s="43"/>
      <c r="UG239" s="43"/>
      <c r="UH239" s="43"/>
      <c r="UI239" s="43"/>
      <c r="UJ239" s="43"/>
      <c r="UK239" s="43"/>
      <c r="UL239" s="43"/>
      <c r="UM239" s="43"/>
      <c r="UN239" s="43"/>
      <c r="UO239" s="43"/>
      <c r="UP239" s="43"/>
      <c r="UQ239" s="43"/>
      <c r="UR239" s="43"/>
      <c r="US239" s="43"/>
      <c r="UT239" s="43"/>
      <c r="UU239" s="43"/>
      <c r="UV239" s="43"/>
      <c r="UW239" s="43"/>
      <c r="UX239" s="43"/>
      <c r="UY239" s="43"/>
      <c r="UZ239" s="43"/>
      <c r="VA239" s="43"/>
      <c r="VB239" s="43"/>
      <c r="VC239" s="43"/>
      <c r="VD239" s="43"/>
      <c r="VE239" s="43"/>
      <c r="VF239" s="43"/>
      <c r="VG239" s="43"/>
      <c r="VH239" s="43"/>
      <c r="VI239" s="43"/>
      <c r="VJ239" s="43"/>
      <c r="VK239" s="43"/>
      <c r="VL239" s="43"/>
      <c r="VM239" s="43"/>
      <c r="VN239" s="43"/>
      <c r="VO239" s="43"/>
      <c r="VP239" s="43"/>
      <c r="VQ239" s="43"/>
      <c r="VR239" s="43"/>
      <c r="VS239" s="43"/>
      <c r="VT239" s="43"/>
      <c r="VU239" s="43"/>
      <c r="VV239" s="43"/>
      <c r="VW239" s="43"/>
      <c r="VX239" s="43"/>
      <c r="VY239" s="43"/>
      <c r="VZ239" s="43"/>
      <c r="WA239" s="43"/>
      <c r="WB239" s="43"/>
      <c r="WC239" s="43"/>
      <c r="WD239" s="43"/>
      <c r="WE239" s="43"/>
      <c r="WF239" s="43"/>
      <c r="WG239" s="43"/>
      <c r="WH239" s="43"/>
      <c r="WI239" s="43"/>
      <c r="WJ239" s="43"/>
      <c r="WK239" s="43"/>
      <c r="WL239" s="43"/>
      <c r="WM239" s="43"/>
      <c r="WN239" s="43"/>
      <c r="WO239" s="43"/>
      <c r="WP239" s="43"/>
      <c r="WQ239" s="43"/>
      <c r="WR239" s="43"/>
      <c r="WS239" s="43"/>
      <c r="WT239" s="43"/>
      <c r="WU239" s="43"/>
      <c r="WV239" s="43"/>
      <c r="WW239" s="43"/>
      <c r="WX239" s="43"/>
      <c r="WY239" s="43"/>
      <c r="WZ239" s="43"/>
      <c r="XA239" s="43"/>
      <c r="XB239" s="43"/>
      <c r="XC239" s="43"/>
      <c r="XD239" s="43"/>
      <c r="XE239" s="43"/>
      <c r="XF239" s="43"/>
      <c r="XG239" s="43"/>
      <c r="XH239" s="43"/>
      <c r="XI239" s="43"/>
      <c r="XJ239" s="43"/>
      <c r="XK239" s="43"/>
      <c r="XL239" s="43"/>
      <c r="XM239" s="43"/>
      <c r="XN239" s="43"/>
      <c r="XO239" s="43"/>
      <c r="XP239" s="43"/>
      <c r="XQ239" s="43"/>
      <c r="XR239" s="43"/>
      <c r="XS239" s="43"/>
      <c r="XT239" s="43"/>
      <c r="XU239" s="43"/>
      <c r="XV239" s="43"/>
      <c r="XW239" s="43"/>
      <c r="XX239" s="43"/>
      <c r="XY239" s="43"/>
      <c r="XZ239" s="43"/>
      <c r="YA239" s="43"/>
      <c r="YB239" s="43"/>
      <c r="YC239" s="43"/>
      <c r="YD239" s="43"/>
      <c r="YE239" s="43"/>
      <c r="YF239" s="43"/>
      <c r="YG239" s="43"/>
      <c r="YH239" s="43"/>
      <c r="YI239" s="43"/>
      <c r="YJ239" s="43"/>
      <c r="YK239" s="43"/>
      <c r="YL239" s="43"/>
      <c r="YM239" s="43"/>
      <c r="YN239" s="43"/>
      <c r="YO239" s="43"/>
      <c r="YP239" s="43"/>
      <c r="YQ239" s="43"/>
      <c r="YR239" s="43"/>
      <c r="YS239" s="43"/>
      <c r="YT239" s="43"/>
      <c r="YU239" s="43"/>
      <c r="YV239" s="43"/>
      <c r="YW239" s="43"/>
      <c r="YX239" s="43"/>
      <c r="YY239" s="43"/>
      <c r="YZ239" s="43"/>
      <c r="ZA239" s="43"/>
      <c r="ZB239" s="43"/>
      <c r="ZC239" s="43"/>
      <c r="ZD239" s="43"/>
      <c r="ZE239" s="43"/>
      <c r="ZF239" s="43"/>
      <c r="ZG239" s="43"/>
      <c r="ZH239" s="43"/>
      <c r="ZI239" s="43"/>
      <c r="ZJ239" s="43"/>
      <c r="ZK239" s="43"/>
      <c r="ZL239" s="43"/>
      <c r="ZM239" s="43"/>
      <c r="ZN239" s="43"/>
      <c r="ZO239" s="43"/>
      <c r="ZP239" s="43"/>
      <c r="ZQ239" s="43"/>
      <c r="ZR239" s="43"/>
      <c r="ZS239" s="43"/>
      <c r="ZT239" s="43"/>
      <c r="ZU239" s="43"/>
      <c r="ZV239" s="43"/>
      <c r="ZW239" s="43"/>
      <c r="ZX239" s="43"/>
      <c r="ZY239" s="43"/>
      <c r="ZZ239" s="43"/>
      <c r="AAA239" s="43"/>
      <c r="AAB239" s="43"/>
      <c r="AAC239" s="43"/>
      <c r="AAD239" s="43"/>
      <c r="AAE239" s="43"/>
      <c r="AAF239" s="43"/>
      <c r="AAG239" s="43"/>
      <c r="AAH239" s="43"/>
      <c r="AAI239" s="43"/>
      <c r="AAJ239" s="43"/>
      <c r="AAK239" s="43"/>
      <c r="AAL239" s="43"/>
      <c r="AAM239" s="43"/>
      <c r="AAN239" s="43"/>
      <c r="AAO239" s="43"/>
      <c r="AAP239" s="43"/>
      <c r="AAQ239" s="43"/>
      <c r="AAR239" s="43"/>
      <c r="AAS239" s="43"/>
      <c r="AAT239" s="43"/>
      <c r="AAU239" s="43"/>
      <c r="AAV239" s="43"/>
      <c r="AAW239" s="43"/>
      <c r="AAX239" s="43"/>
      <c r="AAY239" s="43"/>
      <c r="AAZ239" s="43"/>
      <c r="ABA239" s="43"/>
      <c r="ABB239" s="43"/>
      <c r="ABC239" s="43"/>
      <c r="ABD239" s="43"/>
      <c r="ABE239" s="43"/>
      <c r="ABF239" s="43"/>
      <c r="ABG239" s="43"/>
      <c r="ABH239" s="43"/>
      <c r="ABI239" s="43"/>
      <c r="ABJ239" s="43"/>
      <c r="ABK239" s="43"/>
      <c r="ABL239" s="43"/>
      <c r="ABM239" s="43"/>
      <c r="ABN239" s="43"/>
      <c r="ABO239" s="43"/>
      <c r="ABP239" s="43"/>
      <c r="ABQ239" s="43"/>
      <c r="ABR239" s="43"/>
      <c r="ABS239" s="43"/>
      <c r="ABT239" s="43"/>
      <c r="ABU239" s="43"/>
      <c r="ABV239" s="43"/>
      <c r="ABW239" s="43"/>
      <c r="ABX239" s="43"/>
      <c r="ABY239" s="43"/>
      <c r="ABZ239" s="43"/>
      <c r="ACA239" s="43"/>
      <c r="ACB239" s="43"/>
      <c r="ACC239" s="43"/>
      <c r="ACD239" s="43"/>
      <c r="ACE239" s="43"/>
      <c r="ACF239" s="43"/>
      <c r="ACG239" s="43"/>
      <c r="ACH239" s="43"/>
      <c r="ACI239" s="43"/>
      <c r="ACJ239" s="43"/>
      <c r="ACK239" s="43"/>
      <c r="ACL239" s="43"/>
      <c r="ACM239" s="43"/>
      <c r="ACN239" s="43"/>
      <c r="ACO239" s="43"/>
      <c r="ACP239" s="43"/>
      <c r="ACQ239" s="43"/>
      <c r="ACR239" s="43"/>
      <c r="ACS239" s="43"/>
      <c r="ACT239" s="43"/>
      <c r="ACU239" s="43"/>
      <c r="ACV239" s="43"/>
      <c r="ACW239" s="43"/>
      <c r="ACX239" s="43"/>
      <c r="ACY239" s="43"/>
      <c r="ACZ239" s="43"/>
      <c r="ADA239" s="43"/>
      <c r="ADB239" s="43"/>
      <c r="ADC239" s="43"/>
      <c r="ADD239" s="43"/>
      <c r="ADE239" s="43"/>
      <c r="ADF239" s="43"/>
      <c r="ADG239" s="43"/>
      <c r="ADH239" s="43"/>
      <c r="ADI239" s="43"/>
      <c r="ADJ239" s="43"/>
      <c r="ADK239" s="43"/>
      <c r="ADL239" s="43"/>
      <c r="ADM239" s="43"/>
      <c r="ADN239" s="43"/>
      <c r="ADO239" s="43"/>
      <c r="ADP239" s="43"/>
      <c r="ADQ239" s="43"/>
      <c r="ADR239" s="43"/>
      <c r="ADS239" s="43"/>
      <c r="ADT239" s="43"/>
      <c r="ADU239" s="43"/>
      <c r="ADV239" s="43"/>
      <c r="ADW239" s="43"/>
      <c r="ADX239" s="43"/>
      <c r="ADY239" s="43"/>
      <c r="ADZ239" s="43"/>
      <c r="AEA239" s="43"/>
      <c r="AEB239" s="43"/>
      <c r="AEC239" s="43"/>
      <c r="AED239" s="43"/>
      <c r="AEE239" s="43"/>
      <c r="AEF239" s="43"/>
      <c r="AEG239" s="43"/>
      <c r="AEH239" s="43"/>
      <c r="AEI239" s="43"/>
      <c r="AEJ239" s="43"/>
      <c r="AEK239" s="43"/>
      <c r="AEL239" s="43"/>
      <c r="AEM239" s="43"/>
      <c r="AEN239" s="43"/>
      <c r="AEO239" s="43"/>
      <c r="AEP239" s="43"/>
      <c r="AEQ239" s="43"/>
      <c r="AER239" s="43"/>
      <c r="AES239" s="43"/>
      <c r="AET239" s="43"/>
      <c r="AEU239" s="43"/>
      <c r="AEV239" s="43"/>
      <c r="AEW239" s="43"/>
      <c r="AEX239" s="43"/>
      <c r="AEY239" s="43"/>
      <c r="AEZ239" s="43"/>
      <c r="AFA239" s="43"/>
      <c r="AFB239" s="43"/>
      <c r="AFC239" s="43"/>
      <c r="AFD239" s="43"/>
      <c r="AFE239" s="43"/>
      <c r="AFF239" s="43"/>
      <c r="AFG239" s="43"/>
      <c r="AFH239" s="43"/>
      <c r="AFI239" s="43"/>
      <c r="AFJ239" s="43"/>
      <c r="AFK239" s="43"/>
      <c r="AFL239" s="43"/>
      <c r="AFM239" s="43"/>
      <c r="AFN239" s="43"/>
      <c r="AFO239" s="43"/>
      <c r="AFP239" s="43"/>
      <c r="AFQ239" s="43"/>
      <c r="AFR239" s="43"/>
      <c r="AFS239" s="43"/>
      <c r="AFT239" s="43"/>
      <c r="AFU239" s="43"/>
      <c r="AFV239" s="43"/>
      <c r="AFW239" s="43"/>
      <c r="AFX239" s="43"/>
      <c r="AFY239" s="43"/>
      <c r="AFZ239" s="43"/>
      <c r="AGA239" s="43"/>
      <c r="AGB239" s="43"/>
      <c r="AGC239" s="43"/>
      <c r="AGD239" s="43"/>
      <c r="AGE239" s="43"/>
      <c r="AGF239" s="43"/>
      <c r="AGG239" s="43"/>
      <c r="AGH239" s="43"/>
      <c r="AGI239" s="43"/>
      <c r="AGJ239" s="43"/>
      <c r="AGK239" s="43"/>
      <c r="AGL239" s="43"/>
      <c r="AGM239" s="43"/>
      <c r="AGN239" s="43"/>
      <c r="AGO239" s="43"/>
      <c r="AGP239" s="43"/>
      <c r="AGQ239" s="43"/>
      <c r="AGR239" s="43"/>
      <c r="AGS239" s="43"/>
      <c r="AGT239" s="43"/>
      <c r="AGU239" s="43"/>
      <c r="AGV239" s="43"/>
      <c r="AGW239" s="43"/>
      <c r="AGX239" s="43"/>
      <c r="AGY239" s="43"/>
      <c r="AGZ239" s="43"/>
      <c r="AHA239" s="43"/>
      <c r="AHB239" s="43"/>
      <c r="AHC239" s="43"/>
      <c r="AHD239" s="43"/>
      <c r="AHE239" s="43"/>
      <c r="AHF239" s="43"/>
      <c r="AHG239" s="43"/>
      <c r="AHH239" s="43"/>
      <c r="AHI239" s="43"/>
      <c r="AHJ239" s="43"/>
      <c r="AHK239" s="43"/>
      <c r="AHL239" s="43"/>
      <c r="AHM239" s="43"/>
      <c r="AHN239" s="43"/>
      <c r="AHO239" s="43"/>
      <c r="AHP239" s="43"/>
      <c r="AHQ239" s="43"/>
      <c r="AHR239" s="43"/>
      <c r="AHS239" s="43"/>
      <c r="AHT239" s="43"/>
      <c r="AHU239" s="43"/>
      <c r="AHV239" s="43"/>
      <c r="AHW239" s="43"/>
      <c r="AHX239" s="43"/>
      <c r="AHY239" s="43"/>
      <c r="AHZ239" s="43"/>
      <c r="AIA239" s="43"/>
      <c r="AIB239" s="43"/>
      <c r="AIC239" s="43"/>
      <c r="AID239" s="43"/>
      <c r="AIE239" s="43"/>
      <c r="AIF239" s="43"/>
      <c r="AIG239" s="43"/>
      <c r="AIH239" s="43"/>
      <c r="AII239" s="43"/>
      <c r="AIJ239" s="43"/>
      <c r="AIK239" s="43"/>
      <c r="AIL239" s="43"/>
      <c r="AIM239" s="43"/>
      <c r="AIN239" s="43"/>
      <c r="AIO239" s="43"/>
      <c r="AIP239" s="43"/>
      <c r="AIQ239" s="43"/>
      <c r="AIR239" s="43"/>
      <c r="AIS239" s="43"/>
      <c r="AIT239" s="43"/>
      <c r="AIU239" s="43"/>
      <c r="AIV239" s="43"/>
      <c r="AIW239" s="43"/>
      <c r="AIX239" s="43"/>
      <c r="AIY239" s="43"/>
      <c r="AIZ239" s="43"/>
      <c r="AJA239" s="43"/>
      <c r="AJB239" s="43"/>
      <c r="AJC239" s="43"/>
      <c r="AJD239" s="43"/>
      <c r="AJE239" s="43"/>
      <c r="AJF239" s="43"/>
      <c r="AJG239" s="43"/>
      <c r="AJH239" s="43"/>
      <c r="AJI239" s="43"/>
      <c r="AJJ239" s="43"/>
      <c r="AJK239" s="43"/>
      <c r="AJL239" s="43"/>
      <c r="AJM239" s="43"/>
      <c r="AJN239" s="43"/>
      <c r="AJO239" s="43"/>
      <c r="AJP239" s="43"/>
      <c r="AJQ239" s="43"/>
      <c r="AJR239" s="43"/>
      <c r="AJS239" s="43"/>
      <c r="AJT239" s="43"/>
      <c r="AJU239" s="43"/>
      <c r="AJV239" s="43"/>
      <c r="AJW239" s="43"/>
      <c r="AJX239" s="43"/>
      <c r="AJY239" s="43"/>
      <c r="AJZ239" s="43"/>
      <c r="AKA239" s="43"/>
      <c r="AKB239" s="43"/>
      <c r="AKC239" s="43"/>
      <c r="AKD239" s="43"/>
      <c r="AKE239" s="43"/>
      <c r="AKF239" s="43"/>
      <c r="AKG239" s="43"/>
      <c r="AKH239" s="43"/>
      <c r="AKI239" s="43"/>
      <c r="AKJ239" s="43"/>
      <c r="AKK239" s="43"/>
      <c r="AKL239" s="43"/>
      <c r="AKM239" s="43"/>
      <c r="AKN239" s="43"/>
      <c r="AKO239" s="43"/>
      <c r="AKP239" s="43"/>
      <c r="AKQ239" s="43"/>
      <c r="AKR239" s="43"/>
      <c r="AKS239" s="43"/>
      <c r="AKT239" s="43"/>
      <c r="AKU239" s="43"/>
      <c r="AKV239" s="43"/>
      <c r="AKW239" s="43"/>
      <c r="AKX239" s="43"/>
      <c r="AKY239" s="43"/>
      <c r="AKZ239" s="43"/>
      <c r="ALA239" s="43"/>
      <c r="ALB239" s="43"/>
      <c r="ALC239" s="43"/>
      <c r="ALD239" s="43"/>
      <c r="ALE239" s="43"/>
      <c r="ALF239" s="43"/>
      <c r="ALG239" s="43"/>
      <c r="ALH239" s="43"/>
      <c r="ALI239" s="43"/>
      <c r="ALJ239" s="43"/>
      <c r="ALK239" s="43"/>
      <c r="ALL239" s="43"/>
      <c r="ALM239" s="43"/>
      <c r="ALN239" s="43"/>
      <c r="ALO239" s="43"/>
      <c r="ALP239" s="43"/>
      <c r="ALQ239" s="43"/>
      <c r="ALR239" s="43"/>
      <c r="ALS239" s="43"/>
      <c r="ALT239" s="43"/>
      <c r="ALU239" s="43"/>
      <c r="ALV239" s="43"/>
      <c r="ALW239" s="43"/>
      <c r="ALX239" s="43"/>
      <c r="ALY239" s="43"/>
      <c r="ALZ239" s="43"/>
      <c r="AMA239" s="43"/>
      <c r="AMB239" s="43"/>
      <c r="AMC239" s="43"/>
      <c r="AMD239" s="43"/>
      <c r="AME239" s="43"/>
      <c r="AMF239" s="43"/>
      <c r="AMG239" s="43"/>
      <c r="AMH239" s="43"/>
      <c r="AMI239" s="43"/>
      <c r="AMJ239" s="43"/>
      <c r="AMK239" s="43"/>
      <c r="AML239" s="43"/>
      <c r="AMM239" s="43"/>
      <c r="AMN239" s="43"/>
      <c r="AMO239" s="43"/>
      <c r="AMP239" s="43"/>
      <c r="AMQ239" s="43"/>
      <c r="AMR239" s="43"/>
      <c r="AMS239" s="43"/>
      <c r="AMT239" s="43"/>
      <c r="AMU239" s="43"/>
      <c r="AMV239" s="43"/>
      <c r="AMW239" s="43"/>
      <c r="AMX239" s="43"/>
      <c r="AMY239" s="43"/>
      <c r="AMZ239" s="43"/>
      <c r="ANA239" s="43"/>
      <c r="ANB239" s="43"/>
      <c r="ANC239" s="43"/>
      <c r="AND239" s="43"/>
      <c r="ANE239" s="43"/>
      <c r="ANF239" s="43"/>
      <c r="ANG239" s="43"/>
      <c r="ANH239" s="43"/>
      <c r="ANI239" s="43"/>
      <c r="ANJ239" s="43"/>
      <c r="ANK239" s="43"/>
      <c r="ANL239" s="43"/>
      <c r="ANM239" s="43"/>
      <c r="ANN239" s="43"/>
      <c r="ANO239" s="43"/>
      <c r="ANP239" s="43"/>
      <c r="ANQ239" s="43"/>
      <c r="ANR239" s="43"/>
      <c r="ANS239" s="43"/>
      <c r="ANT239" s="43"/>
      <c r="ANU239" s="43"/>
      <c r="ANV239" s="43"/>
      <c r="ANW239" s="43"/>
      <c r="ANX239" s="43"/>
      <c r="ANY239" s="43"/>
      <c r="ANZ239" s="43"/>
      <c r="AOA239" s="43"/>
      <c r="AOB239" s="43"/>
      <c r="AOC239" s="43"/>
      <c r="AOD239" s="43"/>
      <c r="AOE239" s="43"/>
      <c r="AOF239" s="43"/>
      <c r="AOG239" s="43"/>
      <c r="AOH239" s="43"/>
      <c r="AOI239" s="43"/>
      <c r="AOJ239" s="43"/>
      <c r="AOK239" s="43"/>
      <c r="AOL239" s="43"/>
      <c r="AOM239" s="43"/>
      <c r="AON239" s="43"/>
      <c r="AOO239" s="43"/>
      <c r="AOP239" s="43"/>
      <c r="AOQ239" s="43"/>
      <c r="AOR239" s="43"/>
      <c r="AOS239" s="43"/>
      <c r="AOT239" s="43"/>
      <c r="AOU239" s="43"/>
      <c r="AOV239" s="43"/>
      <c r="AOW239" s="43"/>
      <c r="AOX239" s="43"/>
      <c r="AOY239" s="43"/>
      <c r="AOZ239" s="43"/>
      <c r="APA239" s="43"/>
      <c r="APB239" s="43"/>
      <c r="APC239" s="43"/>
      <c r="APD239" s="43"/>
      <c r="APE239" s="43"/>
      <c r="APF239" s="43"/>
      <c r="APG239" s="43"/>
      <c r="APH239" s="43"/>
      <c r="API239" s="43"/>
      <c r="APJ239" s="43"/>
      <c r="APK239" s="43"/>
      <c r="APL239" s="43"/>
      <c r="APM239" s="43"/>
      <c r="APN239" s="43"/>
      <c r="APO239" s="43"/>
      <c r="APP239" s="43"/>
      <c r="APQ239" s="43"/>
      <c r="APR239" s="43"/>
      <c r="APS239" s="43"/>
      <c r="APT239" s="43"/>
      <c r="APU239" s="43"/>
      <c r="APV239" s="43"/>
      <c r="APW239" s="43"/>
      <c r="APX239" s="43"/>
      <c r="APY239" s="43"/>
      <c r="APZ239" s="43"/>
      <c r="AQA239" s="43"/>
      <c r="AQB239" s="43"/>
      <c r="AQC239" s="43"/>
      <c r="AQD239" s="43"/>
      <c r="AQE239" s="43"/>
      <c r="AQF239" s="43"/>
      <c r="AQG239" s="43"/>
      <c r="AQH239" s="43"/>
      <c r="AQI239" s="43"/>
      <c r="AQJ239" s="43"/>
      <c r="AQK239" s="43"/>
      <c r="AQL239" s="43"/>
      <c r="AQM239" s="43"/>
      <c r="AQN239" s="43"/>
      <c r="AQO239" s="43"/>
      <c r="AQP239" s="43"/>
      <c r="AQQ239" s="43"/>
      <c r="AQR239" s="43"/>
      <c r="AQS239" s="43"/>
      <c r="AQT239" s="43"/>
      <c r="AQU239" s="43"/>
      <c r="AQV239" s="43"/>
      <c r="AQW239" s="43"/>
      <c r="AQX239" s="43"/>
      <c r="AQY239" s="43"/>
      <c r="AQZ239" s="43"/>
      <c r="ARA239" s="43"/>
      <c r="ARB239" s="43"/>
      <c r="ARC239" s="43"/>
      <c r="ARD239" s="43"/>
      <c r="ARE239" s="43"/>
      <c r="ARF239" s="43"/>
      <c r="ARG239" s="43"/>
      <c r="ARH239" s="43"/>
      <c r="ARI239" s="43"/>
      <c r="ARJ239" s="43"/>
      <c r="ARK239" s="43"/>
      <c r="ARL239" s="43"/>
      <c r="ARM239" s="43"/>
      <c r="ARN239" s="43"/>
      <c r="ARO239" s="43"/>
      <c r="ARP239" s="43"/>
      <c r="ARQ239" s="43"/>
      <c r="ARR239" s="43"/>
      <c r="ARS239" s="43"/>
      <c r="ART239" s="43"/>
      <c r="ARU239" s="43"/>
      <c r="ARV239" s="43"/>
      <c r="ARW239" s="43"/>
      <c r="ARX239" s="43"/>
      <c r="ARY239" s="43"/>
      <c r="ARZ239" s="43"/>
      <c r="ASA239" s="43"/>
      <c r="ASB239" s="43"/>
      <c r="ASC239" s="43"/>
      <c r="ASD239" s="43"/>
      <c r="ASE239" s="43"/>
      <c r="ASF239" s="43"/>
      <c r="ASG239" s="43"/>
      <c r="ASH239" s="43"/>
      <c r="ASI239" s="43"/>
      <c r="ASJ239" s="43"/>
      <c r="ASK239" s="43"/>
      <c r="ASL239" s="43"/>
      <c r="ASM239" s="43"/>
      <c r="ASN239" s="43"/>
      <c r="ASO239" s="43"/>
      <c r="ASP239" s="43"/>
      <c r="ASQ239" s="43"/>
      <c r="ASR239" s="43"/>
      <c r="ASS239" s="43"/>
      <c r="AST239" s="43"/>
      <c r="ASU239" s="43"/>
      <c r="ASV239" s="43"/>
      <c r="ASW239" s="43"/>
      <c r="ASX239" s="43"/>
      <c r="ASY239" s="43"/>
      <c r="ASZ239" s="43"/>
      <c r="ATA239" s="43"/>
      <c r="ATB239" s="43"/>
      <c r="ATC239" s="43"/>
      <c r="ATD239" s="43"/>
      <c r="ATE239" s="43"/>
      <c r="ATF239" s="43"/>
      <c r="ATG239" s="43"/>
      <c r="ATH239" s="43"/>
      <c r="ATI239" s="43"/>
      <c r="ATJ239" s="43"/>
      <c r="ATK239" s="43"/>
      <c r="ATL239" s="43"/>
      <c r="ATM239" s="43"/>
      <c r="ATN239" s="43"/>
      <c r="ATO239" s="43"/>
      <c r="ATP239" s="43"/>
      <c r="ATQ239" s="43"/>
      <c r="ATR239" s="43"/>
      <c r="ATS239" s="43"/>
      <c r="ATT239" s="43"/>
      <c r="ATU239" s="43"/>
      <c r="ATV239" s="43"/>
      <c r="ATW239" s="43"/>
      <c r="ATX239" s="43"/>
      <c r="ATY239" s="43"/>
      <c r="ATZ239" s="43"/>
      <c r="AUA239" s="43"/>
      <c r="AUB239" s="43"/>
      <c r="AUC239" s="43"/>
      <c r="AUD239" s="43"/>
      <c r="AUE239" s="43"/>
      <c r="AUF239" s="43"/>
      <c r="AUG239" s="43"/>
      <c r="AUH239" s="43"/>
      <c r="AUI239" s="43"/>
      <c r="AUJ239" s="43"/>
      <c r="AUK239" s="43"/>
      <c r="AUL239" s="43"/>
      <c r="AUM239" s="43"/>
      <c r="AUN239" s="43"/>
      <c r="AUO239" s="43"/>
      <c r="AUP239" s="43"/>
      <c r="AUQ239" s="43"/>
      <c r="AUR239" s="43"/>
      <c r="AUS239" s="43"/>
      <c r="AUT239" s="43"/>
      <c r="AUU239" s="43"/>
      <c r="AUV239" s="43"/>
      <c r="AUW239" s="43"/>
      <c r="AUX239" s="43"/>
      <c r="AUY239" s="43"/>
      <c r="AUZ239" s="43"/>
      <c r="AVA239" s="43"/>
      <c r="AVB239" s="43"/>
      <c r="AVC239" s="43"/>
      <c r="AVD239" s="43"/>
      <c r="AVE239" s="43"/>
      <c r="AVF239" s="43"/>
      <c r="AVG239" s="43"/>
      <c r="AVH239" s="43"/>
      <c r="AVI239" s="43"/>
      <c r="AVJ239" s="43"/>
      <c r="AVK239" s="43"/>
      <c r="AVL239" s="43"/>
      <c r="AVM239" s="43"/>
      <c r="AVN239" s="43"/>
      <c r="AVO239" s="43"/>
      <c r="AVP239" s="43"/>
      <c r="AVQ239" s="43"/>
      <c r="AVR239" s="43"/>
      <c r="AVS239" s="43"/>
      <c r="AVT239" s="43"/>
      <c r="AVU239" s="43"/>
      <c r="AVV239" s="43"/>
      <c r="AVW239" s="43"/>
      <c r="AVX239" s="43"/>
      <c r="AVY239" s="43"/>
      <c r="AVZ239" s="43"/>
      <c r="AWA239" s="43"/>
      <c r="AWB239" s="43"/>
      <c r="AWC239" s="43"/>
      <c r="AWD239" s="43"/>
      <c r="AWE239" s="43"/>
      <c r="AWF239" s="43"/>
      <c r="AWG239" s="43"/>
      <c r="AWH239" s="43"/>
      <c r="AWI239" s="43"/>
      <c r="AWJ239" s="43"/>
      <c r="AWK239" s="43"/>
      <c r="AWL239" s="43"/>
      <c r="AWM239" s="43"/>
      <c r="AWN239" s="43"/>
      <c r="AWO239" s="43"/>
      <c r="AWP239" s="43"/>
      <c r="AWQ239" s="43"/>
      <c r="AWR239" s="43"/>
      <c r="AWS239" s="43"/>
      <c r="AWT239" s="43"/>
      <c r="AWU239" s="43"/>
      <c r="AWV239" s="43"/>
      <c r="AWW239" s="43"/>
      <c r="AWX239" s="43"/>
      <c r="AWY239" s="43"/>
      <c r="AWZ239" s="43"/>
      <c r="AXA239" s="43"/>
      <c r="AXB239" s="43"/>
      <c r="AXC239" s="43"/>
      <c r="AXD239" s="43"/>
      <c r="AXE239" s="43"/>
      <c r="AXF239" s="43"/>
      <c r="AXG239" s="43"/>
      <c r="AXH239" s="43"/>
      <c r="AXI239" s="43"/>
      <c r="AXJ239" s="43"/>
      <c r="AXK239" s="43"/>
      <c r="AXL239" s="43"/>
      <c r="AXM239" s="43"/>
      <c r="AXN239" s="43"/>
      <c r="AXO239" s="43"/>
      <c r="AXP239" s="43"/>
      <c r="AXQ239" s="43"/>
      <c r="AXR239" s="43"/>
      <c r="AXS239" s="43"/>
      <c r="AXT239" s="43"/>
      <c r="AXU239" s="43"/>
      <c r="AXV239" s="43"/>
      <c r="AXW239" s="43"/>
      <c r="AXX239" s="43"/>
      <c r="AXY239" s="43"/>
      <c r="AXZ239" s="43"/>
      <c r="AYA239" s="43"/>
      <c r="AYB239" s="43"/>
      <c r="AYC239" s="43"/>
      <c r="AYD239" s="43"/>
      <c r="AYE239" s="43"/>
      <c r="AYF239" s="43"/>
      <c r="AYG239" s="43"/>
      <c r="AYH239" s="43"/>
      <c r="AYI239" s="43"/>
      <c r="AYJ239" s="43"/>
      <c r="AYK239" s="43"/>
      <c r="AYL239" s="43"/>
      <c r="AYM239" s="43"/>
      <c r="AYN239" s="43"/>
      <c r="AYO239" s="43"/>
      <c r="AYP239" s="43"/>
      <c r="AYQ239" s="43"/>
      <c r="AYR239" s="43"/>
      <c r="AYS239" s="43"/>
      <c r="AYT239" s="43"/>
      <c r="AYU239" s="43"/>
      <c r="AYV239" s="43"/>
      <c r="AYW239" s="43"/>
      <c r="AYX239" s="43"/>
      <c r="AYY239" s="43"/>
      <c r="AYZ239" s="43"/>
      <c r="AZA239" s="43"/>
      <c r="AZB239" s="43"/>
      <c r="AZC239" s="43"/>
      <c r="AZD239" s="43"/>
      <c r="AZE239" s="43"/>
      <c r="AZF239" s="43"/>
      <c r="AZG239" s="43"/>
      <c r="AZH239" s="43"/>
      <c r="AZI239" s="43"/>
      <c r="AZJ239" s="43"/>
      <c r="AZK239" s="43"/>
      <c r="AZL239" s="43"/>
      <c r="AZM239" s="43"/>
      <c r="AZN239" s="43"/>
      <c r="AZO239" s="43"/>
      <c r="AZP239" s="43"/>
      <c r="AZQ239" s="43"/>
      <c r="AZR239" s="43"/>
      <c r="AZS239" s="43"/>
      <c r="AZT239" s="43"/>
      <c r="AZU239" s="43"/>
      <c r="AZV239" s="43"/>
      <c r="AZW239" s="43"/>
      <c r="AZX239" s="43"/>
      <c r="AZY239" s="43"/>
      <c r="AZZ239" s="43"/>
      <c r="BAA239" s="43"/>
      <c r="BAB239" s="43"/>
      <c r="BAC239" s="43"/>
      <c r="BAD239" s="43"/>
      <c r="BAE239" s="43"/>
      <c r="BAF239" s="43"/>
      <c r="BAG239" s="43"/>
      <c r="BAH239" s="43"/>
      <c r="BAI239" s="43"/>
      <c r="BAJ239" s="43"/>
      <c r="BAK239" s="43"/>
      <c r="BAL239" s="43"/>
      <c r="BAM239" s="43"/>
      <c r="BAN239" s="43"/>
      <c r="BAO239" s="43"/>
      <c r="BAP239" s="43"/>
      <c r="BAQ239" s="43"/>
      <c r="BAR239" s="43"/>
      <c r="BAS239" s="43"/>
      <c r="BAT239" s="43"/>
      <c r="BAU239" s="43"/>
      <c r="BAV239" s="43"/>
      <c r="BAW239" s="43"/>
      <c r="BAX239" s="43"/>
      <c r="BAY239" s="43"/>
      <c r="BAZ239" s="43"/>
      <c r="BBA239" s="43"/>
      <c r="BBB239" s="43"/>
      <c r="BBC239" s="43"/>
      <c r="BBD239" s="43"/>
      <c r="BBE239" s="43"/>
      <c r="BBF239" s="43"/>
      <c r="BBG239" s="43"/>
      <c r="BBH239" s="43"/>
      <c r="BBI239" s="43"/>
      <c r="BBJ239" s="43"/>
      <c r="BBK239" s="43"/>
      <c r="BBL239" s="43"/>
      <c r="BBM239" s="43"/>
      <c r="BBN239" s="43"/>
      <c r="BBO239" s="43"/>
      <c r="BBP239" s="43"/>
      <c r="BBQ239" s="43"/>
      <c r="BBR239" s="43"/>
      <c r="BBS239" s="43"/>
      <c r="BBT239" s="43"/>
      <c r="BBU239" s="43"/>
      <c r="BBV239" s="43"/>
      <c r="BBW239" s="43"/>
      <c r="BBX239" s="43"/>
      <c r="BBY239" s="43"/>
      <c r="BBZ239" s="43"/>
      <c r="BCA239" s="43"/>
      <c r="BCB239" s="43"/>
      <c r="BCC239" s="43"/>
      <c r="BCD239" s="43"/>
      <c r="BCE239" s="43"/>
      <c r="BCF239" s="43"/>
      <c r="BCG239" s="43"/>
      <c r="BCH239" s="43"/>
      <c r="BCI239" s="43"/>
      <c r="BCJ239" s="43"/>
      <c r="BCK239" s="43"/>
      <c r="BCL239" s="43"/>
      <c r="BCM239" s="43"/>
      <c r="BCN239" s="43"/>
      <c r="BCO239" s="43"/>
      <c r="BCP239" s="43"/>
      <c r="BCQ239" s="43"/>
      <c r="BCR239" s="43"/>
      <c r="BCS239" s="43"/>
      <c r="BCT239" s="43"/>
      <c r="BCU239" s="43"/>
      <c r="BCV239" s="43"/>
      <c r="BCW239" s="43"/>
      <c r="BCX239" s="43"/>
      <c r="BCY239" s="43"/>
      <c r="BCZ239" s="43"/>
      <c r="BDA239" s="43"/>
      <c r="BDB239" s="43"/>
      <c r="BDC239" s="43"/>
      <c r="BDD239" s="43"/>
      <c r="BDE239" s="43"/>
      <c r="BDF239" s="43"/>
      <c r="BDG239" s="43"/>
      <c r="BDH239" s="43"/>
      <c r="BDI239" s="43"/>
      <c r="BDJ239" s="43"/>
      <c r="BDK239" s="43"/>
      <c r="BDL239" s="43"/>
      <c r="BDM239" s="43"/>
      <c r="BDN239" s="43"/>
      <c r="BDO239" s="43"/>
      <c r="BDP239" s="43"/>
      <c r="BDQ239" s="43"/>
      <c r="BDR239" s="43"/>
      <c r="BDS239" s="43"/>
      <c r="BDT239" s="43"/>
      <c r="BDU239" s="43"/>
      <c r="BDV239" s="43"/>
      <c r="BDW239" s="43"/>
      <c r="BDX239" s="43"/>
      <c r="BDY239" s="43"/>
      <c r="BDZ239" s="43"/>
      <c r="BEA239" s="43"/>
      <c r="BEB239" s="43"/>
      <c r="BEC239" s="43"/>
      <c r="BED239" s="43"/>
      <c r="BEE239" s="43"/>
      <c r="BEF239" s="43"/>
      <c r="BEG239" s="43"/>
      <c r="BEH239" s="43"/>
      <c r="BEI239" s="43"/>
      <c r="BEJ239" s="43"/>
      <c r="BEK239" s="43"/>
      <c r="BEL239" s="43"/>
      <c r="BEM239" s="43"/>
      <c r="BEN239" s="43"/>
      <c r="BEO239" s="43"/>
      <c r="BEP239" s="43"/>
      <c r="BEQ239" s="43"/>
      <c r="BER239" s="43"/>
      <c r="BES239" s="43"/>
      <c r="BET239" s="43"/>
      <c r="BEU239" s="43"/>
      <c r="BEV239" s="43"/>
      <c r="BEW239" s="43"/>
      <c r="BEX239" s="43"/>
      <c r="BEY239" s="43"/>
      <c r="BEZ239" s="43"/>
      <c r="BFA239" s="43"/>
      <c r="BFB239" s="43"/>
      <c r="BFC239" s="43"/>
      <c r="BFD239" s="43"/>
      <c r="BFE239" s="43"/>
      <c r="BFF239" s="43"/>
      <c r="BFG239" s="43"/>
      <c r="BFH239" s="43"/>
      <c r="BFI239" s="43"/>
      <c r="BFJ239" s="43"/>
      <c r="BFK239" s="43"/>
      <c r="BFL239" s="43"/>
      <c r="BFM239" s="43"/>
      <c r="BFN239" s="43"/>
      <c r="BFO239" s="43"/>
      <c r="BFP239" s="43"/>
      <c r="BFQ239" s="43"/>
      <c r="BFR239" s="43"/>
      <c r="BFS239" s="43"/>
      <c r="BFT239" s="43"/>
      <c r="BFU239" s="43"/>
      <c r="BFV239" s="43"/>
      <c r="BFW239" s="43"/>
      <c r="BFX239" s="43"/>
      <c r="BFY239" s="43"/>
      <c r="BFZ239" s="43"/>
      <c r="BGA239" s="43"/>
      <c r="BGB239" s="43"/>
      <c r="BGC239" s="43"/>
      <c r="BGD239" s="43"/>
      <c r="BGE239" s="43"/>
      <c r="BGF239" s="43"/>
      <c r="BGG239" s="43"/>
      <c r="BGH239" s="43"/>
      <c r="BGI239" s="43"/>
      <c r="BGJ239" s="43"/>
      <c r="BGK239" s="43"/>
      <c r="BGL239" s="43"/>
      <c r="BGM239" s="43"/>
      <c r="BGN239" s="43"/>
      <c r="BGO239" s="43"/>
      <c r="BGP239" s="43"/>
      <c r="BGQ239" s="43"/>
      <c r="BGR239" s="43"/>
      <c r="BGS239" s="43"/>
      <c r="BGT239" s="43"/>
      <c r="BGU239" s="43"/>
      <c r="BGV239" s="43"/>
      <c r="BGW239" s="43"/>
      <c r="BGX239" s="43"/>
      <c r="BGY239" s="43"/>
      <c r="BGZ239" s="43"/>
      <c r="BHA239" s="43"/>
      <c r="BHB239" s="43"/>
      <c r="BHC239" s="43"/>
      <c r="BHD239" s="43"/>
      <c r="BHE239" s="43"/>
      <c r="BHF239" s="43"/>
      <c r="BHG239" s="43"/>
      <c r="BHH239" s="43"/>
      <c r="BHI239" s="43"/>
      <c r="BHJ239" s="43"/>
      <c r="BHK239" s="43"/>
      <c r="BHL239" s="43"/>
      <c r="BHM239" s="43"/>
      <c r="BHN239" s="43"/>
      <c r="BHO239" s="43"/>
      <c r="BHP239" s="43"/>
      <c r="BHQ239" s="43"/>
      <c r="BHR239" s="43"/>
      <c r="BHS239" s="43"/>
      <c r="BHT239" s="43"/>
      <c r="BHU239" s="43"/>
      <c r="BHV239" s="43"/>
      <c r="BHW239" s="43"/>
      <c r="BHX239" s="43"/>
      <c r="BHY239" s="43"/>
      <c r="BHZ239" s="43"/>
      <c r="BIA239" s="43"/>
      <c r="BIB239" s="43"/>
      <c r="BIC239" s="43"/>
      <c r="BID239" s="43"/>
      <c r="BIE239" s="43"/>
      <c r="BIF239" s="43"/>
      <c r="BIG239" s="43"/>
      <c r="BIH239" s="43"/>
      <c r="BII239" s="43"/>
      <c r="BIJ239" s="43"/>
      <c r="BIK239" s="43"/>
      <c r="BIL239" s="43"/>
      <c r="BIM239" s="43"/>
      <c r="BIN239" s="43"/>
      <c r="BIO239" s="43"/>
      <c r="BIP239" s="43"/>
      <c r="BIQ239" s="43"/>
      <c r="BIR239" s="43"/>
      <c r="BIS239" s="43"/>
      <c r="BIT239" s="43"/>
      <c r="BIU239" s="43"/>
      <c r="BIV239" s="43"/>
      <c r="BIW239" s="43"/>
      <c r="BIX239" s="43"/>
      <c r="BIY239" s="43"/>
      <c r="BIZ239" s="43"/>
      <c r="BJA239" s="43"/>
      <c r="BJB239" s="43"/>
      <c r="BJC239" s="43"/>
      <c r="BJD239" s="43"/>
      <c r="BJE239" s="43"/>
      <c r="BJF239" s="43"/>
      <c r="BJG239" s="43"/>
      <c r="BJH239" s="43"/>
      <c r="BJI239" s="43"/>
      <c r="BJJ239" s="43"/>
      <c r="BJK239" s="43"/>
      <c r="BJL239" s="43"/>
      <c r="BJM239" s="43"/>
      <c r="BJN239" s="43"/>
      <c r="BJO239" s="43"/>
      <c r="BJP239" s="43"/>
      <c r="BJQ239" s="43"/>
      <c r="BJR239" s="43"/>
      <c r="BJS239" s="43"/>
      <c r="BJT239" s="43"/>
      <c r="BJU239" s="43"/>
      <c r="BJV239" s="43"/>
      <c r="BJW239" s="43"/>
      <c r="BJX239" s="43"/>
      <c r="BJY239" s="43"/>
      <c r="BJZ239" s="43"/>
      <c r="BKA239" s="43"/>
      <c r="BKB239" s="43"/>
      <c r="BKC239" s="43"/>
      <c r="BKD239" s="43"/>
      <c r="BKE239" s="43"/>
      <c r="BKF239" s="43"/>
      <c r="BKG239" s="43"/>
      <c r="BKH239" s="43"/>
      <c r="BKI239" s="43"/>
      <c r="BKJ239" s="43"/>
      <c r="BKK239" s="43"/>
      <c r="BKL239" s="43"/>
      <c r="BKM239" s="43"/>
      <c r="BKN239" s="43"/>
      <c r="BKO239" s="43"/>
      <c r="BKP239" s="43"/>
      <c r="BKQ239" s="43"/>
      <c r="BKR239" s="43"/>
      <c r="BKS239" s="43"/>
      <c r="BKT239" s="43"/>
      <c r="BKU239" s="43"/>
      <c r="BKV239" s="43"/>
      <c r="BKW239" s="43"/>
      <c r="BKX239" s="43"/>
      <c r="BKY239" s="43"/>
      <c r="BKZ239" s="43"/>
      <c r="BLA239" s="43"/>
      <c r="BLB239" s="43"/>
      <c r="BLC239" s="43"/>
      <c r="BLD239" s="43"/>
      <c r="BLE239" s="43"/>
      <c r="BLF239" s="43"/>
      <c r="BLG239" s="43"/>
      <c r="BLH239" s="43"/>
      <c r="BLI239" s="43"/>
      <c r="BLJ239" s="43"/>
      <c r="BLK239" s="43"/>
      <c r="BLL239" s="43"/>
      <c r="BLM239" s="43"/>
      <c r="BLN239" s="43"/>
      <c r="BLO239" s="43"/>
      <c r="BLP239" s="43"/>
      <c r="BLQ239" s="43"/>
      <c r="BLR239" s="43"/>
      <c r="BLS239" s="43"/>
      <c r="BLT239" s="43"/>
      <c r="BLU239" s="43"/>
      <c r="BLV239" s="43"/>
      <c r="BLW239" s="43"/>
      <c r="BLX239" s="43"/>
      <c r="BLY239" s="43"/>
      <c r="BLZ239" s="43"/>
      <c r="BMA239" s="43"/>
      <c r="BMB239" s="43"/>
      <c r="BMC239" s="43"/>
      <c r="BMD239" s="43"/>
      <c r="BME239" s="43"/>
      <c r="BMF239" s="43"/>
      <c r="BMG239" s="43"/>
      <c r="BMH239" s="43"/>
      <c r="BMI239" s="43"/>
      <c r="BMJ239" s="43"/>
      <c r="BMK239" s="43"/>
      <c r="BML239" s="43"/>
      <c r="BMM239" s="43"/>
      <c r="BMN239" s="43"/>
      <c r="BMO239" s="43"/>
      <c r="BMP239" s="43"/>
      <c r="BMQ239" s="43"/>
      <c r="BMR239" s="43"/>
      <c r="BMS239" s="43"/>
      <c r="BMT239" s="43"/>
      <c r="BMU239" s="43"/>
      <c r="BMV239" s="43"/>
      <c r="BMW239" s="43"/>
      <c r="BMX239" s="43"/>
      <c r="BMY239" s="43"/>
      <c r="BMZ239" s="43"/>
      <c r="BNA239" s="43"/>
      <c r="BNB239" s="43"/>
      <c r="BNC239" s="43"/>
      <c r="BND239" s="43"/>
      <c r="BNE239" s="43"/>
      <c r="BNF239" s="43"/>
      <c r="BNG239" s="43"/>
      <c r="BNH239" s="43"/>
      <c r="BNI239" s="43"/>
      <c r="BNJ239" s="43"/>
      <c r="BNK239" s="43"/>
      <c r="BNL239" s="43"/>
      <c r="BNM239" s="43"/>
      <c r="BNN239" s="43"/>
      <c r="BNO239" s="43"/>
      <c r="BNP239" s="43"/>
      <c r="BNQ239" s="43"/>
      <c r="BNR239" s="43"/>
      <c r="BNS239" s="43"/>
      <c r="BNT239" s="43"/>
      <c r="BNU239" s="43"/>
      <c r="BNV239" s="43"/>
      <c r="BNW239" s="43"/>
      <c r="BNX239" s="43"/>
      <c r="BNY239" s="43"/>
      <c r="BNZ239" s="43"/>
      <c r="BOA239" s="43"/>
      <c r="BOB239" s="43"/>
      <c r="BOC239" s="43"/>
      <c r="BOD239" s="43"/>
      <c r="BOE239" s="43"/>
      <c r="BOF239" s="43"/>
      <c r="BOG239" s="43"/>
      <c r="BOH239" s="43"/>
      <c r="BOI239" s="43"/>
      <c r="BOJ239" s="43"/>
      <c r="BOK239" s="43"/>
      <c r="BOL239" s="43"/>
      <c r="BOM239" s="43"/>
      <c r="BON239" s="43"/>
      <c r="BOO239" s="43"/>
      <c r="BOP239" s="43"/>
      <c r="BOQ239" s="43"/>
      <c r="BOR239" s="43"/>
      <c r="BOS239" s="43"/>
      <c r="BOT239" s="43"/>
      <c r="BOU239" s="43"/>
      <c r="BOV239" s="43"/>
      <c r="BOW239" s="43"/>
      <c r="BOX239" s="43"/>
      <c r="BOY239" s="43"/>
      <c r="BOZ239" s="43"/>
      <c r="BPA239" s="43"/>
      <c r="BPB239" s="43"/>
      <c r="BPC239" s="43"/>
      <c r="BPD239" s="43"/>
      <c r="BPE239" s="43"/>
      <c r="BPF239" s="43"/>
      <c r="BPG239" s="43"/>
      <c r="BPH239" s="43"/>
      <c r="BPI239" s="43"/>
      <c r="BPJ239" s="43"/>
      <c r="BPK239" s="43"/>
      <c r="BPL239" s="43"/>
      <c r="BPM239" s="43"/>
      <c r="BPN239" s="43"/>
      <c r="BPO239" s="43"/>
      <c r="BPP239" s="43"/>
      <c r="BPQ239" s="43"/>
      <c r="BPR239" s="43"/>
      <c r="BPS239" s="43"/>
      <c r="BPT239" s="43"/>
      <c r="BPU239" s="43"/>
      <c r="BPV239" s="43"/>
      <c r="BPW239" s="43"/>
      <c r="BPX239" s="43"/>
      <c r="BPY239" s="43"/>
      <c r="BPZ239" s="43"/>
      <c r="BQA239" s="43"/>
      <c r="BQB239" s="43"/>
      <c r="BQC239" s="43"/>
      <c r="BQD239" s="43"/>
      <c r="BQE239" s="43"/>
      <c r="BQF239" s="43"/>
      <c r="BQG239" s="43"/>
      <c r="BQH239" s="43"/>
      <c r="BQI239" s="43"/>
      <c r="BQJ239" s="43"/>
      <c r="BQK239" s="43"/>
      <c r="BQL239" s="43"/>
      <c r="BQM239" s="43"/>
      <c r="BQN239" s="43"/>
      <c r="BQO239" s="43"/>
      <c r="BQP239" s="43"/>
      <c r="BQQ239" s="43"/>
      <c r="BQR239" s="43"/>
      <c r="BQS239" s="43"/>
      <c r="BQT239" s="43"/>
      <c r="BQU239" s="43"/>
      <c r="BQV239" s="43"/>
      <c r="BQW239" s="43"/>
      <c r="BQX239" s="43"/>
      <c r="BQY239" s="43"/>
      <c r="BQZ239" s="43"/>
      <c r="BRA239" s="43"/>
      <c r="BRB239" s="43"/>
      <c r="BRC239" s="43"/>
      <c r="BRD239" s="43"/>
      <c r="BRE239" s="43"/>
      <c r="BRF239" s="43"/>
      <c r="BRG239" s="43"/>
      <c r="BRH239" s="43"/>
      <c r="BRI239" s="43"/>
      <c r="BRJ239" s="43"/>
      <c r="BRK239" s="43"/>
      <c r="BRL239" s="43"/>
      <c r="BRM239" s="43"/>
      <c r="BRN239" s="43"/>
      <c r="BRO239" s="43"/>
      <c r="BRP239" s="43"/>
      <c r="BRQ239" s="43"/>
      <c r="BRR239" s="43"/>
      <c r="BRS239" s="43"/>
      <c r="BRT239" s="43"/>
      <c r="BRU239" s="43"/>
      <c r="BRV239" s="43"/>
      <c r="BRW239" s="43"/>
      <c r="BRX239" s="43"/>
      <c r="BRY239" s="43"/>
      <c r="BRZ239" s="43"/>
      <c r="BSA239" s="43"/>
      <c r="BSB239" s="43"/>
      <c r="BSC239" s="43"/>
      <c r="BSD239" s="43"/>
      <c r="BSE239" s="43"/>
      <c r="BSF239" s="43"/>
      <c r="BSG239" s="43"/>
      <c r="BSH239" s="43"/>
      <c r="BSI239" s="43"/>
      <c r="BSJ239" s="43"/>
      <c r="BSK239" s="43"/>
      <c r="BSL239" s="43"/>
      <c r="BSM239" s="43"/>
      <c r="BSN239" s="43"/>
      <c r="BSO239" s="43"/>
      <c r="BSP239" s="43"/>
      <c r="BSQ239" s="43"/>
      <c r="BSR239" s="43"/>
      <c r="BSS239" s="43"/>
      <c r="BST239" s="43"/>
      <c r="BSU239" s="43"/>
      <c r="BSV239" s="43"/>
      <c r="BSW239" s="43"/>
      <c r="BSX239" s="43"/>
      <c r="BSY239" s="43"/>
      <c r="BSZ239" s="43"/>
      <c r="BTA239" s="43"/>
      <c r="BTB239" s="43"/>
      <c r="BTC239" s="43"/>
      <c r="BTD239" s="43"/>
      <c r="BTE239" s="43"/>
      <c r="BTF239" s="43"/>
      <c r="BTG239" s="43"/>
      <c r="BTH239" s="43"/>
      <c r="BTI239" s="43"/>
      <c r="BTJ239" s="43"/>
      <c r="BTK239" s="43"/>
      <c r="BTL239" s="43"/>
      <c r="BTM239" s="43"/>
      <c r="BTN239" s="43"/>
      <c r="BTO239" s="43"/>
      <c r="BTP239" s="43"/>
      <c r="BTQ239" s="43"/>
      <c r="BTR239" s="43"/>
      <c r="BTS239" s="43"/>
      <c r="BTT239" s="43"/>
      <c r="BTU239" s="43"/>
      <c r="BTV239" s="43"/>
      <c r="BTW239" s="43"/>
      <c r="BTX239" s="43"/>
      <c r="BTY239" s="43"/>
      <c r="BTZ239" s="43"/>
      <c r="BUA239" s="43"/>
      <c r="BUB239" s="43"/>
      <c r="BUC239" s="43"/>
      <c r="BUD239" s="43"/>
      <c r="BUE239" s="43"/>
      <c r="BUF239" s="43"/>
      <c r="BUG239" s="43"/>
      <c r="BUH239" s="43"/>
      <c r="BUI239" s="43"/>
      <c r="BUJ239" s="43"/>
      <c r="BUK239" s="43"/>
      <c r="BUL239" s="43"/>
      <c r="BUM239" s="43"/>
      <c r="BUN239" s="43"/>
      <c r="BUO239" s="43"/>
      <c r="BUP239" s="43"/>
      <c r="BUQ239" s="43"/>
      <c r="BUR239" s="43"/>
      <c r="BUS239" s="43"/>
      <c r="BUT239" s="43"/>
      <c r="BUU239" s="43"/>
      <c r="BUV239" s="43"/>
      <c r="BUW239" s="43"/>
      <c r="BUX239" s="43"/>
      <c r="BUY239" s="43"/>
      <c r="BUZ239" s="43"/>
      <c r="BVA239" s="43"/>
      <c r="BVB239" s="43"/>
      <c r="BVC239" s="43"/>
      <c r="BVD239" s="43"/>
      <c r="BVE239" s="43"/>
      <c r="BVF239" s="43"/>
      <c r="BVG239" s="43"/>
      <c r="BVH239" s="43"/>
      <c r="BVI239" s="43"/>
      <c r="BVJ239" s="43"/>
      <c r="BVK239" s="43"/>
      <c r="BVL239" s="43"/>
      <c r="BVM239" s="43"/>
      <c r="BVN239" s="43"/>
      <c r="BVO239" s="43"/>
      <c r="BVP239" s="43"/>
      <c r="BVQ239" s="43"/>
      <c r="BVR239" s="43"/>
      <c r="BVS239" s="43"/>
      <c r="BVT239" s="43"/>
      <c r="BVU239" s="43"/>
      <c r="BVV239" s="43"/>
      <c r="BVW239" s="43"/>
      <c r="BVX239" s="43"/>
      <c r="BVY239" s="43"/>
      <c r="BVZ239" s="43"/>
      <c r="BWA239" s="43"/>
      <c r="BWB239" s="43"/>
      <c r="BWC239" s="43"/>
      <c r="BWD239" s="43"/>
      <c r="BWE239" s="43"/>
      <c r="BWF239" s="43"/>
      <c r="BWG239" s="43"/>
      <c r="BWH239" s="43"/>
      <c r="BWI239" s="43"/>
      <c r="BWJ239" s="43"/>
      <c r="BWK239" s="43"/>
      <c r="BWL239" s="43"/>
      <c r="BWM239" s="43"/>
      <c r="BWN239" s="43"/>
      <c r="BWO239" s="43"/>
      <c r="BWP239" s="43"/>
      <c r="BWQ239" s="43"/>
      <c r="BWR239" s="43"/>
      <c r="BWS239" s="43"/>
      <c r="BWT239" s="43"/>
      <c r="BWU239" s="43"/>
      <c r="BWV239" s="43"/>
      <c r="BWW239" s="43"/>
      <c r="BWX239" s="43"/>
      <c r="BWY239" s="43"/>
      <c r="BWZ239" s="43"/>
      <c r="BXA239" s="43"/>
      <c r="BXB239" s="43"/>
      <c r="BXC239" s="43"/>
      <c r="BXD239" s="43"/>
      <c r="BXE239" s="43"/>
      <c r="BXF239" s="43"/>
      <c r="BXG239" s="43"/>
      <c r="BXH239" s="43"/>
      <c r="BXI239" s="43"/>
      <c r="BXJ239" s="43"/>
      <c r="BXK239" s="43"/>
      <c r="BXL239" s="43"/>
      <c r="BXM239" s="43"/>
      <c r="BXN239" s="43"/>
      <c r="BXO239" s="43"/>
      <c r="BXP239" s="43"/>
      <c r="BXQ239" s="43"/>
      <c r="BXR239" s="43"/>
      <c r="BXS239" s="43"/>
      <c r="BXT239" s="43"/>
      <c r="BXU239" s="43"/>
      <c r="BXV239" s="43"/>
      <c r="BXW239" s="43"/>
      <c r="BXX239" s="43"/>
      <c r="BXY239" s="43"/>
      <c r="BXZ239" s="43"/>
      <c r="BYA239" s="43"/>
      <c r="BYB239" s="43"/>
      <c r="BYC239" s="43"/>
      <c r="BYD239" s="43"/>
      <c r="BYE239" s="43"/>
      <c r="BYF239" s="43"/>
      <c r="BYG239" s="43"/>
      <c r="BYH239" s="43"/>
      <c r="BYI239" s="43"/>
      <c r="BYJ239" s="43"/>
      <c r="BYK239" s="43"/>
      <c r="BYL239" s="43"/>
      <c r="BYM239" s="43"/>
      <c r="BYN239" s="43"/>
      <c r="BYO239" s="43"/>
      <c r="BYP239" s="43"/>
      <c r="BYQ239" s="43"/>
      <c r="BYR239" s="43"/>
      <c r="BYS239" s="43"/>
      <c r="BYT239" s="43"/>
      <c r="BYU239" s="43"/>
      <c r="BYV239" s="43"/>
      <c r="BYW239" s="43"/>
      <c r="BYX239" s="43"/>
      <c r="BYY239" s="43"/>
      <c r="BYZ239" s="43"/>
      <c r="BZA239" s="43"/>
      <c r="BZB239" s="43"/>
      <c r="BZC239" s="43"/>
      <c r="BZD239" s="43"/>
      <c r="BZE239" s="43"/>
      <c r="BZF239" s="43"/>
      <c r="BZG239" s="43"/>
      <c r="BZH239" s="43"/>
      <c r="BZI239" s="43"/>
      <c r="BZJ239" s="43"/>
      <c r="BZK239" s="43"/>
      <c r="BZL239" s="43"/>
      <c r="BZM239" s="43"/>
      <c r="BZN239" s="43"/>
      <c r="BZO239" s="43"/>
      <c r="BZP239" s="43"/>
      <c r="BZQ239" s="43"/>
      <c r="BZR239" s="43"/>
      <c r="BZS239" s="43"/>
      <c r="BZT239" s="43"/>
      <c r="BZU239" s="43"/>
      <c r="BZV239" s="43"/>
      <c r="BZW239" s="43"/>
      <c r="BZX239" s="43"/>
      <c r="BZY239" s="43"/>
      <c r="BZZ239" s="43"/>
      <c r="CAA239" s="43"/>
      <c r="CAB239" s="43"/>
      <c r="CAC239" s="43"/>
      <c r="CAD239" s="43"/>
      <c r="CAE239" s="43"/>
      <c r="CAF239" s="43"/>
      <c r="CAG239" s="43"/>
      <c r="CAH239" s="43"/>
      <c r="CAI239" s="43"/>
      <c r="CAJ239" s="43"/>
      <c r="CAK239" s="43"/>
      <c r="CAL239" s="43"/>
      <c r="CAM239" s="43"/>
      <c r="CAN239" s="43"/>
      <c r="CAO239" s="43"/>
      <c r="CAP239" s="43"/>
      <c r="CAQ239" s="43"/>
      <c r="CAR239" s="43"/>
      <c r="CAS239" s="43"/>
      <c r="CAT239" s="43"/>
      <c r="CAU239" s="43"/>
      <c r="CAV239" s="43"/>
      <c r="CAW239" s="43"/>
      <c r="CAX239" s="43"/>
      <c r="CAY239" s="43"/>
      <c r="CAZ239" s="43"/>
      <c r="CBA239" s="43"/>
      <c r="CBB239" s="43"/>
      <c r="CBC239" s="43"/>
      <c r="CBD239" s="43"/>
      <c r="CBE239" s="43"/>
      <c r="CBF239" s="43"/>
      <c r="CBG239" s="43"/>
      <c r="CBH239" s="43"/>
      <c r="CBI239" s="43"/>
      <c r="CBJ239" s="43"/>
      <c r="CBK239" s="43"/>
      <c r="CBL239" s="43"/>
      <c r="CBM239" s="43"/>
      <c r="CBN239" s="43"/>
      <c r="CBO239" s="43"/>
      <c r="CBP239" s="43"/>
      <c r="CBQ239" s="43"/>
      <c r="CBR239" s="43"/>
      <c r="CBS239" s="43"/>
      <c r="CBT239" s="43"/>
      <c r="CBU239" s="43"/>
      <c r="CBV239" s="43"/>
      <c r="CBW239" s="43"/>
      <c r="CBX239" s="43"/>
      <c r="CBY239" s="43"/>
      <c r="CBZ239" s="43"/>
      <c r="CCA239" s="43"/>
      <c r="CCB239" s="43"/>
      <c r="CCC239" s="43"/>
      <c r="CCD239" s="43"/>
      <c r="CCE239" s="43"/>
      <c r="CCF239" s="43"/>
      <c r="CCG239" s="43"/>
      <c r="CCH239" s="43"/>
      <c r="CCI239" s="43"/>
      <c r="CCJ239" s="43"/>
      <c r="CCK239" s="43"/>
      <c r="CCL239" s="43"/>
      <c r="CCM239" s="43"/>
      <c r="CCN239" s="43"/>
      <c r="CCO239" s="43"/>
      <c r="CCP239" s="43"/>
      <c r="CCQ239" s="43"/>
      <c r="CCR239" s="43"/>
      <c r="CCS239" s="43"/>
      <c r="CCT239" s="43"/>
      <c r="CCU239" s="43"/>
      <c r="CCV239" s="43"/>
      <c r="CCW239" s="43"/>
      <c r="CCX239" s="43"/>
      <c r="CCY239" s="43"/>
      <c r="CCZ239" s="43"/>
      <c r="CDA239" s="43"/>
      <c r="CDB239" s="43"/>
      <c r="CDC239" s="43"/>
      <c r="CDD239" s="43"/>
      <c r="CDE239" s="43"/>
      <c r="CDF239" s="43"/>
      <c r="CDG239" s="43"/>
      <c r="CDH239" s="43"/>
      <c r="CDI239" s="43"/>
      <c r="CDJ239" s="43"/>
      <c r="CDK239" s="43"/>
      <c r="CDL239" s="43"/>
      <c r="CDM239" s="43"/>
      <c r="CDN239" s="43"/>
      <c r="CDO239" s="43"/>
      <c r="CDP239" s="43"/>
      <c r="CDQ239" s="43"/>
      <c r="CDR239" s="43"/>
      <c r="CDS239" s="43"/>
      <c r="CDT239" s="43"/>
      <c r="CDU239" s="43"/>
      <c r="CDV239" s="43"/>
      <c r="CDW239" s="43"/>
      <c r="CDX239" s="43"/>
      <c r="CDY239" s="43"/>
      <c r="CDZ239" s="43"/>
      <c r="CEA239" s="43"/>
      <c r="CEB239" s="43"/>
      <c r="CEC239" s="43"/>
      <c r="CED239" s="43"/>
      <c r="CEE239" s="43"/>
      <c r="CEF239" s="43"/>
      <c r="CEG239" s="43"/>
      <c r="CEH239" s="43"/>
      <c r="CEI239" s="43"/>
      <c r="CEJ239" s="43"/>
      <c r="CEK239" s="43"/>
      <c r="CEL239" s="43"/>
      <c r="CEM239" s="43"/>
      <c r="CEN239" s="43"/>
      <c r="CEO239" s="43"/>
      <c r="CEP239" s="43"/>
      <c r="CEQ239" s="43"/>
      <c r="CER239" s="43"/>
      <c r="CES239" s="43"/>
      <c r="CET239" s="43"/>
      <c r="CEU239" s="43"/>
      <c r="CEV239" s="43"/>
      <c r="CEW239" s="43"/>
      <c r="CEX239" s="43"/>
      <c r="CEY239" s="43"/>
      <c r="CEZ239" s="43"/>
      <c r="CFA239" s="43"/>
      <c r="CFB239" s="43"/>
      <c r="CFC239" s="43"/>
      <c r="CFD239" s="43"/>
      <c r="CFE239" s="43"/>
      <c r="CFF239" s="43"/>
      <c r="CFG239" s="43"/>
      <c r="CFH239" s="43"/>
      <c r="CFI239" s="43"/>
      <c r="CFJ239" s="43"/>
      <c r="CFK239" s="43"/>
      <c r="CFL239" s="43"/>
      <c r="CFM239" s="43"/>
      <c r="CFN239" s="43"/>
      <c r="CFO239" s="43"/>
      <c r="CFP239" s="43"/>
      <c r="CFQ239" s="43"/>
      <c r="CFR239" s="43"/>
      <c r="CFS239" s="43"/>
      <c r="CFT239" s="43"/>
      <c r="CFU239" s="43"/>
      <c r="CFV239" s="43"/>
      <c r="CFW239" s="43"/>
      <c r="CFX239" s="43"/>
      <c r="CFY239" s="43"/>
      <c r="CFZ239" s="43"/>
      <c r="CGA239" s="43"/>
      <c r="CGB239" s="43"/>
      <c r="CGC239" s="43"/>
      <c r="CGD239" s="43"/>
      <c r="CGE239" s="43"/>
      <c r="CGF239" s="43"/>
      <c r="CGG239" s="43"/>
      <c r="CGH239" s="43"/>
      <c r="CGI239" s="43"/>
      <c r="CGJ239" s="43"/>
      <c r="CGK239" s="43"/>
      <c r="CGL239" s="43"/>
      <c r="CGM239" s="43"/>
      <c r="CGN239" s="43"/>
      <c r="CGO239" s="43"/>
      <c r="CGP239" s="43"/>
      <c r="CGQ239" s="43"/>
      <c r="CGR239" s="43"/>
      <c r="CGS239" s="43"/>
      <c r="CGT239" s="43"/>
      <c r="CGU239" s="43"/>
      <c r="CGV239" s="43"/>
      <c r="CGW239" s="43"/>
      <c r="CGX239" s="43"/>
      <c r="CGY239" s="43"/>
      <c r="CGZ239" s="43"/>
      <c r="CHA239" s="43"/>
      <c r="CHB239" s="43"/>
      <c r="CHC239" s="43"/>
      <c r="CHD239" s="43"/>
      <c r="CHE239" s="43"/>
      <c r="CHF239" s="43"/>
      <c r="CHG239" s="43"/>
      <c r="CHH239" s="43"/>
      <c r="CHI239" s="43"/>
      <c r="CHJ239" s="43"/>
      <c r="CHK239" s="43"/>
      <c r="CHL239" s="43"/>
      <c r="CHM239" s="43"/>
      <c r="CHN239" s="43"/>
      <c r="CHO239" s="43"/>
      <c r="CHP239" s="43"/>
      <c r="CHQ239" s="43"/>
      <c r="CHR239" s="43"/>
      <c r="CHS239" s="43"/>
      <c r="CHT239" s="43"/>
      <c r="CHU239" s="43"/>
      <c r="CHV239" s="43"/>
      <c r="CHW239" s="43"/>
      <c r="CHX239" s="43"/>
      <c r="CHY239" s="43"/>
      <c r="CHZ239" s="43"/>
      <c r="CIA239" s="43"/>
      <c r="CIB239" s="43"/>
      <c r="CIC239" s="43"/>
      <c r="CID239" s="43"/>
      <c r="CIE239" s="43"/>
      <c r="CIF239" s="43"/>
      <c r="CIG239" s="43"/>
      <c r="CIH239" s="43"/>
      <c r="CII239" s="43"/>
      <c r="CIJ239" s="43"/>
      <c r="CIK239" s="43"/>
      <c r="CIL239" s="43"/>
      <c r="CIM239" s="43"/>
      <c r="CIN239" s="43"/>
      <c r="CIO239" s="43"/>
      <c r="CIP239" s="43"/>
      <c r="CIQ239" s="43"/>
      <c r="CIR239" s="43"/>
      <c r="CIS239" s="43"/>
      <c r="CIT239" s="43"/>
      <c r="CIU239" s="43"/>
      <c r="CIV239" s="43"/>
      <c r="CIW239" s="43"/>
      <c r="CIX239" s="43"/>
      <c r="CIY239" s="43"/>
      <c r="CIZ239" s="43"/>
      <c r="CJA239" s="43"/>
      <c r="CJB239" s="43"/>
      <c r="CJC239" s="43"/>
      <c r="CJD239" s="43"/>
      <c r="CJE239" s="43"/>
      <c r="CJF239" s="43"/>
      <c r="CJG239" s="43"/>
      <c r="CJH239" s="43"/>
      <c r="CJI239" s="43"/>
      <c r="CJJ239" s="43"/>
      <c r="CJK239" s="43"/>
      <c r="CJL239" s="43"/>
      <c r="CJM239" s="43"/>
      <c r="CJN239" s="43"/>
      <c r="CJO239" s="43"/>
      <c r="CJP239" s="43"/>
      <c r="CJQ239" s="43"/>
      <c r="CJR239" s="43"/>
      <c r="CJS239" s="43"/>
      <c r="CJT239" s="43"/>
      <c r="CJU239" s="43"/>
      <c r="CJV239" s="43"/>
      <c r="CJW239" s="43"/>
      <c r="CJX239" s="43"/>
      <c r="CJY239" s="43"/>
      <c r="CJZ239" s="43"/>
      <c r="CKA239" s="43"/>
      <c r="CKB239" s="43"/>
      <c r="CKC239" s="43"/>
      <c r="CKD239" s="43"/>
      <c r="CKE239" s="43"/>
      <c r="CKF239" s="43"/>
      <c r="CKG239" s="43"/>
      <c r="CKH239" s="43"/>
      <c r="CKI239" s="43"/>
      <c r="CKJ239" s="43"/>
      <c r="CKK239" s="43"/>
      <c r="CKL239" s="43"/>
      <c r="CKM239" s="43"/>
      <c r="CKN239" s="43"/>
      <c r="CKO239" s="43"/>
      <c r="CKP239" s="43"/>
      <c r="CKQ239" s="43"/>
      <c r="CKR239" s="43"/>
      <c r="CKS239" s="43"/>
      <c r="CKT239" s="43"/>
      <c r="CKU239" s="43"/>
      <c r="CKV239" s="43"/>
      <c r="CKW239" s="43"/>
      <c r="CKX239" s="43"/>
      <c r="CKY239" s="43"/>
      <c r="CKZ239" s="43"/>
      <c r="CLA239" s="43"/>
      <c r="CLB239" s="43"/>
      <c r="CLC239" s="43"/>
      <c r="CLD239" s="43"/>
      <c r="CLE239" s="43"/>
      <c r="CLF239" s="43"/>
      <c r="CLG239" s="43"/>
      <c r="CLH239" s="43"/>
      <c r="CLI239" s="43"/>
      <c r="CLJ239" s="43"/>
      <c r="CLK239" s="43"/>
      <c r="CLL239" s="43"/>
      <c r="CLM239" s="43"/>
      <c r="CLN239" s="43"/>
      <c r="CLO239" s="43"/>
      <c r="CLP239" s="43"/>
      <c r="CLQ239" s="43"/>
      <c r="CLR239" s="43"/>
      <c r="CLS239" s="43"/>
      <c r="CLT239" s="43"/>
      <c r="CLU239" s="43"/>
      <c r="CLV239" s="43"/>
      <c r="CLW239" s="43"/>
      <c r="CLX239" s="43"/>
      <c r="CLY239" s="43"/>
      <c r="CLZ239" s="43"/>
      <c r="CMA239" s="43"/>
      <c r="CMB239" s="43"/>
      <c r="CMC239" s="43"/>
      <c r="CMD239" s="43"/>
      <c r="CME239" s="43"/>
      <c r="CMF239" s="43"/>
      <c r="CMG239" s="43"/>
      <c r="CMH239" s="43"/>
      <c r="CMI239" s="43"/>
      <c r="CMJ239" s="43"/>
      <c r="CMK239" s="43"/>
      <c r="CML239" s="43"/>
      <c r="CMM239" s="43"/>
      <c r="CMN239" s="43"/>
      <c r="CMO239" s="43"/>
      <c r="CMP239" s="43"/>
      <c r="CMQ239" s="43"/>
      <c r="CMR239" s="43"/>
      <c r="CMS239" s="43"/>
      <c r="CMT239" s="43"/>
      <c r="CMU239" s="43"/>
      <c r="CMV239" s="43"/>
      <c r="CMW239" s="43"/>
      <c r="CMX239" s="43"/>
      <c r="CMY239" s="43"/>
      <c r="CMZ239" s="43"/>
      <c r="CNA239" s="43"/>
      <c r="CNB239" s="43"/>
      <c r="CNC239" s="43"/>
      <c r="CND239" s="43"/>
      <c r="CNE239" s="43"/>
      <c r="CNF239" s="43"/>
      <c r="CNG239" s="43"/>
      <c r="CNH239" s="43"/>
      <c r="CNI239" s="43"/>
      <c r="CNJ239" s="43"/>
      <c r="CNK239" s="43"/>
      <c r="CNL239" s="43"/>
      <c r="CNM239" s="43"/>
      <c r="CNN239" s="43"/>
      <c r="CNO239" s="43"/>
      <c r="CNP239" s="43"/>
      <c r="CNQ239" s="43"/>
      <c r="CNR239" s="43"/>
      <c r="CNS239" s="43"/>
      <c r="CNT239" s="43"/>
      <c r="CNU239" s="43"/>
      <c r="CNV239" s="43"/>
      <c r="CNW239" s="43"/>
      <c r="CNX239" s="43"/>
      <c r="CNY239" s="43"/>
      <c r="CNZ239" s="43"/>
      <c r="COA239" s="43"/>
      <c r="COB239" s="43"/>
      <c r="COC239" s="43"/>
      <c r="COD239" s="43"/>
      <c r="COE239" s="43"/>
      <c r="COF239" s="43"/>
      <c r="COG239" s="43"/>
      <c r="COH239" s="43"/>
      <c r="COI239" s="43"/>
      <c r="COJ239" s="43"/>
      <c r="COK239" s="43"/>
      <c r="COL239" s="43"/>
      <c r="COM239" s="43"/>
      <c r="CON239" s="43"/>
      <c r="COO239" s="43"/>
      <c r="COP239" s="43"/>
      <c r="COQ239" s="43"/>
      <c r="COR239" s="43"/>
      <c r="COS239" s="43"/>
      <c r="COT239" s="43"/>
      <c r="COU239" s="43"/>
      <c r="COV239" s="43"/>
      <c r="COW239" s="43"/>
      <c r="COX239" s="43"/>
      <c r="COY239" s="43"/>
      <c r="COZ239" s="43"/>
      <c r="CPA239" s="43"/>
      <c r="CPB239" s="43"/>
      <c r="CPC239" s="43"/>
      <c r="CPD239" s="43"/>
      <c r="CPE239" s="43"/>
      <c r="CPF239" s="43"/>
      <c r="CPG239" s="43"/>
      <c r="CPH239" s="43"/>
      <c r="CPI239" s="43"/>
      <c r="CPJ239" s="43"/>
      <c r="CPK239" s="43"/>
      <c r="CPL239" s="43"/>
      <c r="CPM239" s="43"/>
      <c r="CPN239" s="43"/>
      <c r="CPO239" s="43"/>
      <c r="CPP239" s="43"/>
      <c r="CPQ239" s="43"/>
      <c r="CPR239" s="43"/>
      <c r="CPS239" s="43"/>
      <c r="CPT239" s="43"/>
      <c r="CPU239" s="43"/>
      <c r="CPV239" s="43"/>
      <c r="CPW239" s="43"/>
      <c r="CPX239" s="43"/>
      <c r="CPY239" s="43"/>
      <c r="CPZ239" s="43"/>
      <c r="CQA239" s="43"/>
      <c r="CQB239" s="43"/>
      <c r="CQC239" s="43"/>
      <c r="CQD239" s="43"/>
      <c r="CQE239" s="43"/>
      <c r="CQF239" s="43"/>
      <c r="CQG239" s="43"/>
      <c r="CQH239" s="43"/>
      <c r="CQI239" s="43"/>
      <c r="CQJ239" s="43"/>
      <c r="CQK239" s="43"/>
      <c r="CQL239" s="43"/>
      <c r="CQM239" s="43"/>
      <c r="CQN239" s="43"/>
      <c r="CQO239" s="43"/>
      <c r="CQP239" s="43"/>
      <c r="CQQ239" s="43"/>
      <c r="CQR239" s="43"/>
      <c r="CQS239" s="43"/>
      <c r="CQT239" s="43"/>
      <c r="CQU239" s="43"/>
      <c r="CQV239" s="43"/>
      <c r="CQW239" s="43"/>
      <c r="CQX239" s="43"/>
      <c r="CQY239" s="43"/>
      <c r="CQZ239" s="43"/>
      <c r="CRA239" s="43"/>
      <c r="CRB239" s="43"/>
      <c r="CRC239" s="43"/>
      <c r="CRD239" s="43"/>
      <c r="CRE239" s="43"/>
      <c r="CRF239" s="43"/>
      <c r="CRG239" s="43"/>
      <c r="CRH239" s="43"/>
      <c r="CRI239" s="43"/>
      <c r="CRJ239" s="43"/>
      <c r="CRK239" s="43"/>
      <c r="CRL239" s="43"/>
      <c r="CRM239" s="43"/>
      <c r="CRN239" s="43"/>
      <c r="CRO239" s="43"/>
      <c r="CRP239" s="43"/>
      <c r="CRQ239" s="43"/>
      <c r="CRR239" s="43"/>
      <c r="CRS239" s="43"/>
      <c r="CRT239" s="43"/>
      <c r="CRU239" s="43"/>
      <c r="CRV239" s="43"/>
      <c r="CRW239" s="43"/>
      <c r="CRX239" s="43"/>
      <c r="CRY239" s="43"/>
      <c r="CRZ239" s="43"/>
      <c r="CSA239" s="43"/>
      <c r="CSB239" s="43"/>
      <c r="CSC239" s="43"/>
      <c r="CSD239" s="43"/>
      <c r="CSE239" s="43"/>
      <c r="CSF239" s="43"/>
      <c r="CSG239" s="43"/>
      <c r="CSH239" s="43"/>
      <c r="CSI239" s="43"/>
      <c r="CSJ239" s="43"/>
      <c r="CSK239" s="43"/>
      <c r="CSL239" s="43"/>
      <c r="CSM239" s="43"/>
      <c r="CSN239" s="43"/>
      <c r="CSO239" s="43"/>
      <c r="CSP239" s="43"/>
      <c r="CSQ239" s="43"/>
      <c r="CSR239" s="43"/>
      <c r="CSS239" s="43"/>
      <c r="CST239" s="43"/>
      <c r="CSU239" s="43"/>
      <c r="CSV239" s="43"/>
      <c r="CSW239" s="43"/>
      <c r="CSX239" s="43"/>
      <c r="CSY239" s="43"/>
      <c r="CSZ239" s="43"/>
      <c r="CTA239" s="43"/>
      <c r="CTB239" s="43"/>
      <c r="CTC239" s="43"/>
      <c r="CTD239" s="43"/>
      <c r="CTE239" s="43"/>
      <c r="CTF239" s="43"/>
      <c r="CTG239" s="43"/>
      <c r="CTH239" s="43"/>
      <c r="CTI239" s="43"/>
      <c r="CTJ239" s="43"/>
      <c r="CTK239" s="43"/>
      <c r="CTL239" s="43"/>
      <c r="CTM239" s="43"/>
      <c r="CTN239" s="43"/>
      <c r="CTO239" s="43"/>
      <c r="CTP239" s="43"/>
      <c r="CTQ239" s="43"/>
      <c r="CTR239" s="43"/>
      <c r="CTS239" s="43"/>
      <c r="CTT239" s="43"/>
      <c r="CTU239" s="43"/>
      <c r="CTV239" s="43"/>
      <c r="CTW239" s="43"/>
      <c r="CTX239" s="43"/>
      <c r="CTY239" s="43"/>
      <c r="CTZ239" s="43"/>
      <c r="CUA239" s="43"/>
      <c r="CUB239" s="43"/>
      <c r="CUC239" s="43"/>
      <c r="CUD239" s="43"/>
      <c r="CUE239" s="43"/>
      <c r="CUF239" s="43"/>
      <c r="CUG239" s="43"/>
      <c r="CUH239" s="43"/>
      <c r="CUI239" s="43"/>
      <c r="CUJ239" s="43"/>
      <c r="CUK239" s="43"/>
      <c r="CUL239" s="43"/>
      <c r="CUM239" s="43"/>
      <c r="CUN239" s="43"/>
      <c r="CUO239" s="43"/>
      <c r="CUP239" s="43"/>
      <c r="CUQ239" s="43"/>
      <c r="CUR239" s="43"/>
      <c r="CUS239" s="43"/>
      <c r="CUT239" s="43"/>
      <c r="CUU239" s="43"/>
      <c r="CUV239" s="43"/>
      <c r="CUW239" s="43"/>
      <c r="CUX239" s="43"/>
      <c r="CUY239" s="43"/>
      <c r="CUZ239" s="43"/>
      <c r="CVA239" s="43"/>
      <c r="CVB239" s="43"/>
      <c r="CVC239" s="43"/>
      <c r="CVD239" s="43"/>
      <c r="CVE239" s="43"/>
      <c r="CVF239" s="43"/>
      <c r="CVG239" s="43"/>
      <c r="CVH239" s="43"/>
      <c r="CVI239" s="43"/>
      <c r="CVJ239" s="43"/>
      <c r="CVK239" s="43"/>
      <c r="CVL239" s="43"/>
      <c r="CVM239" s="43"/>
      <c r="CVN239" s="43"/>
      <c r="CVO239" s="43"/>
      <c r="CVP239" s="43"/>
      <c r="CVQ239" s="43"/>
      <c r="CVR239" s="43"/>
      <c r="CVS239" s="43"/>
      <c r="CVT239" s="43"/>
      <c r="CVU239" s="43"/>
      <c r="CVV239" s="43"/>
      <c r="CVW239" s="43"/>
      <c r="CVX239" s="43"/>
      <c r="CVY239" s="43"/>
      <c r="CVZ239" s="43"/>
      <c r="CWA239" s="43"/>
      <c r="CWB239" s="43"/>
      <c r="CWC239" s="43"/>
      <c r="CWD239" s="43"/>
      <c r="CWE239" s="43"/>
      <c r="CWF239" s="43"/>
      <c r="CWG239" s="43"/>
      <c r="CWH239" s="43"/>
      <c r="CWI239" s="43"/>
      <c r="CWJ239" s="43"/>
      <c r="CWK239" s="43"/>
      <c r="CWL239" s="43"/>
      <c r="CWM239" s="43"/>
      <c r="CWN239" s="43"/>
      <c r="CWO239" s="43"/>
      <c r="CWP239" s="43"/>
      <c r="CWQ239" s="43"/>
      <c r="CWR239" s="43"/>
      <c r="CWS239" s="43"/>
      <c r="CWT239" s="43"/>
      <c r="CWU239" s="43"/>
      <c r="CWV239" s="43"/>
      <c r="CWW239" s="43"/>
      <c r="CWX239" s="43"/>
      <c r="CWY239" s="43"/>
      <c r="CWZ239" s="43"/>
      <c r="CXA239" s="43"/>
      <c r="CXB239" s="43"/>
      <c r="CXC239" s="43"/>
      <c r="CXD239" s="43"/>
      <c r="CXE239" s="43"/>
      <c r="CXF239" s="43"/>
      <c r="CXG239" s="43"/>
      <c r="CXH239" s="43"/>
      <c r="CXI239" s="43"/>
      <c r="CXJ239" s="43"/>
      <c r="CXK239" s="43"/>
      <c r="CXL239" s="43"/>
      <c r="CXM239" s="43"/>
      <c r="CXN239" s="43"/>
      <c r="CXO239" s="43"/>
      <c r="CXP239" s="43"/>
      <c r="CXQ239" s="43"/>
      <c r="CXR239" s="43"/>
      <c r="CXS239" s="43"/>
      <c r="CXT239" s="43"/>
      <c r="CXU239" s="43"/>
      <c r="CXV239" s="43"/>
      <c r="CXW239" s="43"/>
      <c r="CXX239" s="43"/>
      <c r="CXY239" s="43"/>
      <c r="CXZ239" s="43"/>
      <c r="CYA239" s="43"/>
      <c r="CYB239" s="43"/>
      <c r="CYC239" s="43"/>
      <c r="CYD239" s="43"/>
      <c r="CYE239" s="43"/>
      <c r="CYF239" s="43"/>
      <c r="CYG239" s="43"/>
      <c r="CYH239" s="43"/>
      <c r="CYI239" s="43"/>
      <c r="CYJ239" s="43"/>
      <c r="CYK239" s="43"/>
      <c r="CYL239" s="43"/>
      <c r="CYM239" s="43"/>
      <c r="CYN239" s="43"/>
      <c r="CYO239" s="43"/>
      <c r="CYP239" s="43"/>
      <c r="CYQ239" s="43"/>
      <c r="CYR239" s="43"/>
      <c r="CYS239" s="43"/>
      <c r="CYT239" s="43"/>
      <c r="CYU239" s="43"/>
      <c r="CYV239" s="43"/>
      <c r="CYW239" s="43"/>
      <c r="CYX239" s="43"/>
      <c r="CYY239" s="43"/>
      <c r="CYZ239" s="43"/>
      <c r="CZA239" s="43"/>
      <c r="CZB239" s="43"/>
      <c r="CZC239" s="43"/>
      <c r="CZD239" s="43"/>
      <c r="CZE239" s="43"/>
      <c r="CZF239" s="43"/>
      <c r="CZG239" s="43"/>
      <c r="CZH239" s="43"/>
      <c r="CZI239" s="43"/>
      <c r="CZJ239" s="43"/>
      <c r="CZK239" s="43"/>
      <c r="CZL239" s="43"/>
      <c r="CZM239" s="43"/>
      <c r="CZN239" s="43"/>
      <c r="CZO239" s="43"/>
      <c r="CZP239" s="43"/>
      <c r="CZQ239" s="43"/>
      <c r="CZR239" s="43"/>
      <c r="CZS239" s="43"/>
      <c r="CZT239" s="43"/>
      <c r="CZU239" s="43"/>
      <c r="CZV239" s="43"/>
      <c r="CZW239" s="43"/>
      <c r="CZX239" s="43"/>
      <c r="CZY239" s="43"/>
      <c r="CZZ239" s="43"/>
      <c r="DAA239" s="43"/>
      <c r="DAB239" s="43"/>
      <c r="DAC239" s="43"/>
      <c r="DAD239" s="43"/>
      <c r="DAE239" s="43"/>
      <c r="DAF239" s="43"/>
      <c r="DAG239" s="43"/>
      <c r="DAH239" s="43"/>
      <c r="DAI239" s="43"/>
      <c r="DAJ239" s="43"/>
      <c r="DAK239" s="43"/>
      <c r="DAL239" s="43"/>
      <c r="DAM239" s="43"/>
      <c r="DAN239" s="43"/>
      <c r="DAO239" s="43"/>
      <c r="DAP239" s="43"/>
      <c r="DAQ239" s="43"/>
      <c r="DAR239" s="43"/>
      <c r="DAS239" s="43"/>
      <c r="DAT239" s="43"/>
      <c r="DAU239" s="43"/>
      <c r="DAV239" s="43"/>
      <c r="DAW239" s="43"/>
      <c r="DAX239" s="43"/>
      <c r="DAY239" s="43"/>
      <c r="DAZ239" s="43"/>
      <c r="DBA239" s="43"/>
      <c r="DBB239" s="43"/>
      <c r="DBC239" s="43"/>
      <c r="DBD239" s="43"/>
      <c r="DBE239" s="43"/>
      <c r="DBF239" s="43"/>
      <c r="DBG239" s="43"/>
      <c r="DBH239" s="43"/>
      <c r="DBI239" s="43"/>
      <c r="DBJ239" s="43"/>
      <c r="DBK239" s="43"/>
      <c r="DBL239" s="43"/>
      <c r="DBM239" s="43"/>
      <c r="DBN239" s="43"/>
      <c r="DBO239" s="43"/>
      <c r="DBP239" s="43"/>
      <c r="DBQ239" s="43"/>
      <c r="DBR239" s="43"/>
      <c r="DBS239" s="43"/>
      <c r="DBT239" s="43"/>
      <c r="DBU239" s="43"/>
      <c r="DBV239" s="43"/>
      <c r="DBW239" s="43"/>
      <c r="DBX239" s="43"/>
      <c r="DBY239" s="43"/>
      <c r="DBZ239" s="43"/>
      <c r="DCA239" s="43"/>
      <c r="DCB239" s="43"/>
      <c r="DCC239" s="43"/>
      <c r="DCD239" s="43"/>
      <c r="DCE239" s="43"/>
      <c r="DCF239" s="43"/>
      <c r="DCG239" s="43"/>
      <c r="DCH239" s="43"/>
      <c r="DCI239" s="43"/>
      <c r="DCJ239" s="43"/>
      <c r="DCK239" s="43"/>
      <c r="DCL239" s="43"/>
      <c r="DCM239" s="43"/>
      <c r="DCN239" s="43"/>
      <c r="DCO239" s="43"/>
      <c r="DCP239" s="43"/>
      <c r="DCQ239" s="43"/>
      <c r="DCR239" s="43"/>
      <c r="DCS239" s="43"/>
      <c r="DCT239" s="43"/>
      <c r="DCU239" s="43"/>
      <c r="DCV239" s="43"/>
      <c r="DCW239" s="43"/>
      <c r="DCX239" s="43"/>
      <c r="DCY239" s="43"/>
      <c r="DCZ239" s="43"/>
      <c r="DDA239" s="43"/>
      <c r="DDB239" s="43"/>
      <c r="DDC239" s="43"/>
      <c r="DDD239" s="43"/>
      <c r="DDE239" s="43"/>
      <c r="DDF239" s="43"/>
      <c r="DDG239" s="43"/>
      <c r="DDH239" s="43"/>
      <c r="DDI239" s="43"/>
      <c r="DDJ239" s="43"/>
      <c r="DDK239" s="43"/>
      <c r="DDL239" s="43"/>
      <c r="DDM239" s="43"/>
      <c r="DDN239" s="43"/>
      <c r="DDO239" s="43"/>
      <c r="DDP239" s="43"/>
      <c r="DDQ239" s="43"/>
      <c r="DDR239" s="43"/>
      <c r="DDS239" s="43"/>
      <c r="DDT239" s="43"/>
      <c r="DDU239" s="43"/>
      <c r="DDV239" s="43"/>
      <c r="DDW239" s="43"/>
      <c r="DDX239" s="43"/>
      <c r="DDY239" s="43"/>
      <c r="DDZ239" s="43"/>
      <c r="DEA239" s="43"/>
      <c r="DEB239" s="43"/>
      <c r="DEC239" s="43"/>
      <c r="DED239" s="43"/>
      <c r="DEE239" s="43"/>
      <c r="DEF239" s="43"/>
      <c r="DEG239" s="43"/>
      <c r="DEH239" s="43"/>
      <c r="DEI239" s="43"/>
      <c r="DEJ239" s="43"/>
      <c r="DEK239" s="43"/>
      <c r="DEL239" s="43"/>
      <c r="DEM239" s="43"/>
      <c r="DEN239" s="43"/>
      <c r="DEO239" s="43"/>
      <c r="DEP239" s="43"/>
      <c r="DEQ239" s="43"/>
      <c r="DER239" s="43"/>
      <c r="DES239" s="43"/>
      <c r="DET239" s="43"/>
      <c r="DEU239" s="43"/>
      <c r="DEV239" s="43"/>
      <c r="DEW239" s="43"/>
      <c r="DEX239" s="43"/>
      <c r="DEY239" s="43"/>
      <c r="DEZ239" s="43"/>
      <c r="DFA239" s="43"/>
      <c r="DFB239" s="43"/>
      <c r="DFC239" s="43"/>
      <c r="DFD239" s="43"/>
      <c r="DFE239" s="43"/>
      <c r="DFF239" s="43"/>
      <c r="DFG239" s="43"/>
      <c r="DFH239" s="43"/>
      <c r="DFI239" s="43"/>
      <c r="DFJ239" s="43"/>
      <c r="DFK239" s="43"/>
      <c r="DFL239" s="43"/>
      <c r="DFM239" s="43"/>
      <c r="DFN239" s="43"/>
      <c r="DFO239" s="43"/>
      <c r="DFP239" s="43"/>
      <c r="DFQ239" s="43"/>
      <c r="DFR239" s="43"/>
      <c r="DFS239" s="43"/>
      <c r="DFT239" s="43"/>
      <c r="DFU239" s="43"/>
      <c r="DFV239" s="43"/>
      <c r="DFW239" s="43"/>
      <c r="DFX239" s="43"/>
      <c r="DFY239" s="43"/>
      <c r="DFZ239" s="43"/>
      <c r="DGA239" s="43"/>
      <c r="DGB239" s="43"/>
      <c r="DGC239" s="43"/>
      <c r="DGD239" s="43"/>
      <c r="DGE239" s="43"/>
      <c r="DGF239" s="43"/>
      <c r="DGG239" s="43"/>
      <c r="DGH239" s="43"/>
      <c r="DGI239" s="43"/>
      <c r="DGJ239" s="43"/>
      <c r="DGK239" s="43"/>
      <c r="DGL239" s="43"/>
      <c r="DGM239" s="43"/>
      <c r="DGN239" s="43"/>
      <c r="DGO239" s="43"/>
      <c r="DGP239" s="43"/>
      <c r="DGQ239" s="43"/>
      <c r="DGR239" s="43"/>
      <c r="DGS239" s="43"/>
      <c r="DGT239" s="43"/>
      <c r="DGU239" s="43"/>
      <c r="DGV239" s="43"/>
      <c r="DGW239" s="43"/>
      <c r="DGX239" s="43"/>
      <c r="DGY239" s="43"/>
      <c r="DGZ239" s="43"/>
      <c r="DHA239" s="43"/>
      <c r="DHB239" s="43"/>
      <c r="DHC239" s="43"/>
      <c r="DHD239" s="43"/>
      <c r="DHE239" s="43"/>
      <c r="DHF239" s="43"/>
      <c r="DHG239" s="43"/>
      <c r="DHH239" s="43"/>
      <c r="DHI239" s="43"/>
      <c r="DHJ239" s="43"/>
      <c r="DHK239" s="43"/>
      <c r="DHL239" s="43"/>
      <c r="DHM239" s="43"/>
      <c r="DHN239" s="43"/>
      <c r="DHO239" s="43"/>
      <c r="DHP239" s="43"/>
      <c r="DHQ239" s="43"/>
      <c r="DHR239" s="43"/>
      <c r="DHS239" s="43"/>
      <c r="DHT239" s="43"/>
      <c r="DHU239" s="43"/>
      <c r="DHV239" s="43"/>
      <c r="DHW239" s="43"/>
      <c r="DHX239" s="43"/>
      <c r="DHY239" s="43"/>
      <c r="DHZ239" s="43"/>
      <c r="DIA239" s="43"/>
      <c r="DIB239" s="43"/>
      <c r="DIC239" s="43"/>
      <c r="DID239" s="43"/>
      <c r="DIE239" s="43"/>
      <c r="DIF239" s="43"/>
      <c r="DIG239" s="43"/>
      <c r="DIH239" s="43"/>
      <c r="DII239" s="43"/>
      <c r="DIJ239" s="43"/>
      <c r="DIK239" s="43"/>
      <c r="DIL239" s="43"/>
      <c r="DIM239" s="43"/>
      <c r="DIN239" s="43"/>
      <c r="DIO239" s="43"/>
      <c r="DIP239" s="43"/>
      <c r="DIQ239" s="43"/>
      <c r="DIR239" s="43"/>
      <c r="DIS239" s="43"/>
      <c r="DIT239" s="43"/>
      <c r="DIU239" s="43"/>
      <c r="DIV239" s="43"/>
      <c r="DIW239" s="43"/>
      <c r="DIX239" s="43"/>
      <c r="DIY239" s="43"/>
      <c r="DIZ239" s="43"/>
      <c r="DJA239" s="43"/>
      <c r="DJB239" s="43"/>
      <c r="DJC239" s="43"/>
      <c r="DJD239" s="43"/>
      <c r="DJE239" s="43"/>
      <c r="DJF239" s="43"/>
      <c r="DJG239" s="43"/>
      <c r="DJH239" s="43"/>
      <c r="DJI239" s="43"/>
      <c r="DJJ239" s="43"/>
      <c r="DJK239" s="43"/>
      <c r="DJL239" s="43"/>
      <c r="DJM239" s="43"/>
      <c r="DJN239" s="43"/>
      <c r="DJO239" s="43"/>
      <c r="DJP239" s="43"/>
      <c r="DJQ239" s="43"/>
      <c r="DJR239" s="43"/>
      <c r="DJS239" s="43"/>
      <c r="DJT239" s="43"/>
      <c r="DJU239" s="43"/>
      <c r="DJV239" s="43"/>
      <c r="DJW239" s="43"/>
      <c r="DJX239" s="43"/>
      <c r="DJY239" s="43"/>
      <c r="DJZ239" s="43"/>
      <c r="DKA239" s="43"/>
      <c r="DKB239" s="43"/>
      <c r="DKC239" s="43"/>
      <c r="DKD239" s="43"/>
      <c r="DKE239" s="43"/>
      <c r="DKF239" s="43"/>
      <c r="DKG239" s="43"/>
      <c r="DKH239" s="43"/>
      <c r="DKI239" s="43"/>
      <c r="DKJ239" s="43"/>
      <c r="DKK239" s="43"/>
      <c r="DKL239" s="43"/>
      <c r="DKM239" s="43"/>
      <c r="DKN239" s="43"/>
      <c r="DKO239" s="43"/>
      <c r="DKP239" s="43"/>
      <c r="DKQ239" s="43"/>
      <c r="DKR239" s="43"/>
      <c r="DKS239" s="43"/>
      <c r="DKT239" s="43"/>
      <c r="DKU239" s="43"/>
      <c r="DKV239" s="43"/>
      <c r="DKW239" s="43"/>
      <c r="DKX239" s="43"/>
      <c r="DKY239" s="43"/>
      <c r="DKZ239" s="43"/>
      <c r="DLA239" s="43"/>
      <c r="DLB239" s="43"/>
      <c r="DLC239" s="43"/>
      <c r="DLD239" s="43"/>
      <c r="DLE239" s="43"/>
      <c r="DLF239" s="43"/>
      <c r="DLG239" s="43"/>
      <c r="DLH239" s="43"/>
      <c r="DLI239" s="43"/>
      <c r="DLJ239" s="43"/>
      <c r="DLK239" s="43"/>
      <c r="DLL239" s="43"/>
      <c r="DLM239" s="43"/>
      <c r="DLN239" s="43"/>
      <c r="DLO239" s="43"/>
      <c r="DLP239" s="43"/>
      <c r="DLQ239" s="43"/>
      <c r="DLR239" s="43"/>
      <c r="DLS239" s="43"/>
      <c r="DLT239" s="43"/>
      <c r="DLU239" s="43"/>
      <c r="DLV239" s="43"/>
      <c r="DLW239" s="43"/>
      <c r="DLX239" s="43"/>
      <c r="DLY239" s="43"/>
      <c r="DLZ239" s="43"/>
      <c r="DMA239" s="43"/>
      <c r="DMB239" s="43"/>
      <c r="DMC239" s="43"/>
      <c r="DMD239" s="43"/>
      <c r="DME239" s="43"/>
      <c r="DMF239" s="43"/>
      <c r="DMG239" s="43"/>
      <c r="DMH239" s="43"/>
      <c r="DMI239" s="43"/>
      <c r="DMJ239" s="43"/>
      <c r="DMK239" s="43"/>
      <c r="DML239" s="43"/>
      <c r="DMM239" s="43"/>
      <c r="DMN239" s="43"/>
      <c r="DMO239" s="43"/>
      <c r="DMP239" s="43"/>
      <c r="DMQ239" s="43"/>
      <c r="DMR239" s="43"/>
      <c r="DMS239" s="43"/>
      <c r="DMT239" s="43"/>
      <c r="DMU239" s="43"/>
      <c r="DMV239" s="43"/>
      <c r="DMW239" s="43"/>
      <c r="DMX239" s="43"/>
      <c r="DMY239" s="43"/>
      <c r="DMZ239" s="43"/>
      <c r="DNA239" s="43"/>
      <c r="DNB239" s="43"/>
      <c r="DNC239" s="43"/>
      <c r="DND239" s="43"/>
      <c r="DNE239" s="43"/>
      <c r="DNF239" s="43"/>
      <c r="DNG239" s="43"/>
      <c r="DNH239" s="43"/>
      <c r="DNI239" s="43"/>
      <c r="DNJ239" s="43"/>
      <c r="DNK239" s="43"/>
      <c r="DNL239" s="43"/>
      <c r="DNM239" s="43"/>
      <c r="DNN239" s="43"/>
      <c r="DNO239" s="43"/>
      <c r="DNP239" s="43"/>
      <c r="DNQ239" s="43"/>
      <c r="DNR239" s="43"/>
      <c r="DNS239" s="43"/>
      <c r="DNT239" s="43"/>
      <c r="DNU239" s="43"/>
      <c r="DNV239" s="43"/>
      <c r="DNW239" s="43"/>
      <c r="DNX239" s="43"/>
      <c r="DNY239" s="43"/>
      <c r="DNZ239" s="43"/>
      <c r="DOA239" s="43"/>
      <c r="DOB239" s="43"/>
      <c r="DOC239" s="43"/>
      <c r="DOD239" s="43"/>
      <c r="DOE239" s="43"/>
      <c r="DOF239" s="43"/>
      <c r="DOG239" s="43"/>
      <c r="DOH239" s="43"/>
      <c r="DOI239" s="43"/>
      <c r="DOJ239" s="43"/>
      <c r="DOK239" s="43"/>
      <c r="DOL239" s="43"/>
      <c r="DOM239" s="43"/>
      <c r="DON239" s="43"/>
      <c r="DOO239" s="43"/>
      <c r="DOP239" s="43"/>
      <c r="DOQ239" s="43"/>
      <c r="DOR239" s="43"/>
      <c r="DOS239" s="43"/>
      <c r="DOT239" s="43"/>
      <c r="DOU239" s="43"/>
      <c r="DOV239" s="43"/>
      <c r="DOW239" s="43"/>
      <c r="DOX239" s="43"/>
      <c r="DOY239" s="43"/>
      <c r="DOZ239" s="43"/>
      <c r="DPA239" s="43"/>
      <c r="DPB239" s="43"/>
      <c r="DPC239" s="43"/>
      <c r="DPD239" s="43"/>
      <c r="DPE239" s="43"/>
      <c r="DPF239" s="43"/>
      <c r="DPG239" s="43"/>
      <c r="DPH239" s="43"/>
      <c r="DPI239" s="43"/>
      <c r="DPJ239" s="43"/>
      <c r="DPK239" s="43"/>
      <c r="DPL239" s="43"/>
      <c r="DPM239" s="43"/>
      <c r="DPN239" s="43"/>
      <c r="DPO239" s="43"/>
      <c r="DPP239" s="43"/>
      <c r="DPQ239" s="43"/>
      <c r="DPR239" s="43"/>
      <c r="DPS239" s="43"/>
      <c r="DPT239" s="43"/>
      <c r="DPU239" s="43"/>
      <c r="DPV239" s="43"/>
      <c r="DPW239" s="43"/>
      <c r="DPX239" s="43"/>
      <c r="DPY239" s="43"/>
      <c r="DPZ239" s="43"/>
      <c r="DQA239" s="43"/>
      <c r="DQB239" s="43"/>
      <c r="DQC239" s="43"/>
      <c r="DQD239" s="43"/>
      <c r="DQE239" s="43"/>
      <c r="DQF239" s="43"/>
      <c r="DQG239" s="43"/>
      <c r="DQH239" s="43"/>
      <c r="DQI239" s="43"/>
      <c r="DQJ239" s="43"/>
      <c r="DQK239" s="43"/>
      <c r="DQL239" s="43"/>
      <c r="DQM239" s="43"/>
      <c r="DQN239" s="43"/>
      <c r="DQO239" s="43"/>
      <c r="DQP239" s="43"/>
      <c r="DQQ239" s="43"/>
      <c r="DQR239" s="43"/>
      <c r="DQS239" s="43"/>
      <c r="DQT239" s="43"/>
      <c r="DQU239" s="43"/>
      <c r="DQV239" s="43"/>
      <c r="DQW239" s="43"/>
      <c r="DQX239" s="43"/>
      <c r="DQY239" s="43"/>
      <c r="DQZ239" s="43"/>
      <c r="DRA239" s="43"/>
      <c r="DRB239" s="43"/>
      <c r="DRC239" s="43"/>
      <c r="DRD239" s="43"/>
      <c r="DRE239" s="43"/>
      <c r="DRF239" s="43"/>
      <c r="DRG239" s="43"/>
      <c r="DRH239" s="43"/>
      <c r="DRI239" s="43"/>
      <c r="DRJ239" s="43"/>
      <c r="DRK239" s="43"/>
      <c r="DRL239" s="43"/>
      <c r="DRM239" s="43"/>
      <c r="DRN239" s="43"/>
      <c r="DRO239" s="43"/>
      <c r="DRP239" s="43"/>
      <c r="DRQ239" s="43"/>
      <c r="DRR239" s="43"/>
      <c r="DRS239" s="43"/>
      <c r="DRT239" s="43"/>
      <c r="DRU239" s="43"/>
      <c r="DRV239" s="43"/>
      <c r="DRW239" s="43"/>
      <c r="DRX239" s="43"/>
      <c r="DRY239" s="43"/>
      <c r="DRZ239" s="43"/>
      <c r="DSA239" s="43"/>
      <c r="DSB239" s="43"/>
      <c r="DSC239" s="43"/>
      <c r="DSD239" s="43"/>
      <c r="DSE239" s="43"/>
      <c r="DSF239" s="43"/>
      <c r="DSG239" s="43"/>
      <c r="DSH239" s="43"/>
      <c r="DSI239" s="43"/>
      <c r="DSJ239" s="43"/>
      <c r="DSK239" s="43"/>
      <c r="DSL239" s="43"/>
      <c r="DSM239" s="43"/>
      <c r="DSN239" s="43"/>
      <c r="DSO239" s="43"/>
      <c r="DSP239" s="43"/>
      <c r="DSQ239" s="43"/>
      <c r="DSR239" s="43"/>
      <c r="DSS239" s="43"/>
      <c r="DST239" s="43"/>
      <c r="DSU239" s="43"/>
      <c r="DSV239" s="43"/>
      <c r="DSW239" s="43"/>
      <c r="DSX239" s="43"/>
      <c r="DSY239" s="43"/>
      <c r="DSZ239" s="43"/>
      <c r="DTA239" s="43"/>
      <c r="DTB239" s="43"/>
      <c r="DTC239" s="43"/>
      <c r="DTD239" s="43"/>
      <c r="DTE239" s="43"/>
      <c r="DTF239" s="43"/>
      <c r="DTG239" s="43"/>
      <c r="DTH239" s="43"/>
      <c r="DTI239" s="43"/>
      <c r="DTJ239" s="43"/>
      <c r="DTK239" s="43"/>
      <c r="DTL239" s="43"/>
      <c r="DTM239" s="43"/>
      <c r="DTN239" s="43"/>
      <c r="DTO239" s="43"/>
      <c r="DTP239" s="43"/>
      <c r="DTQ239" s="43"/>
      <c r="DTR239" s="43"/>
      <c r="DTS239" s="43"/>
      <c r="DTT239" s="43"/>
      <c r="DTU239" s="43"/>
      <c r="DTV239" s="43"/>
      <c r="DTW239" s="43"/>
      <c r="DTX239" s="43"/>
      <c r="DTY239" s="43"/>
      <c r="DTZ239" s="43"/>
      <c r="DUA239" s="43"/>
      <c r="DUB239" s="43"/>
      <c r="DUC239" s="43"/>
      <c r="DUD239" s="43"/>
      <c r="DUE239" s="43"/>
      <c r="DUF239" s="43"/>
      <c r="DUG239" s="43"/>
      <c r="DUH239" s="43"/>
      <c r="DUI239" s="43"/>
      <c r="DUJ239" s="43"/>
      <c r="DUK239" s="43"/>
      <c r="DUL239" s="43"/>
      <c r="DUM239" s="43"/>
      <c r="DUN239" s="43"/>
      <c r="DUO239" s="43"/>
      <c r="DUP239" s="43"/>
      <c r="DUQ239" s="43"/>
      <c r="DUR239" s="43"/>
      <c r="DUS239" s="43"/>
      <c r="DUT239" s="43"/>
      <c r="DUU239" s="43"/>
      <c r="DUV239" s="43"/>
      <c r="DUW239" s="43"/>
      <c r="DUX239" s="43"/>
      <c r="DUY239" s="43"/>
      <c r="DUZ239" s="43"/>
      <c r="DVA239" s="43"/>
      <c r="DVB239" s="43"/>
      <c r="DVC239" s="43"/>
      <c r="DVD239" s="43"/>
      <c r="DVE239" s="43"/>
      <c r="DVF239" s="43"/>
      <c r="DVG239" s="43"/>
      <c r="DVH239" s="43"/>
      <c r="DVI239" s="43"/>
      <c r="DVJ239" s="43"/>
      <c r="DVK239" s="43"/>
      <c r="DVL239" s="43"/>
      <c r="DVM239" s="43"/>
      <c r="DVN239" s="43"/>
      <c r="DVO239" s="43"/>
      <c r="DVP239" s="43"/>
      <c r="DVQ239" s="43"/>
      <c r="DVR239" s="43"/>
      <c r="DVS239" s="43"/>
      <c r="DVT239" s="43"/>
      <c r="DVU239" s="43"/>
      <c r="DVV239" s="43"/>
      <c r="DVW239" s="43"/>
      <c r="DVX239" s="43"/>
      <c r="DVY239" s="43"/>
      <c r="DVZ239" s="43"/>
      <c r="DWA239" s="43"/>
      <c r="DWB239" s="43"/>
      <c r="DWC239" s="43"/>
      <c r="DWD239" s="43"/>
      <c r="DWE239" s="43"/>
      <c r="DWF239" s="43"/>
      <c r="DWG239" s="43"/>
      <c r="DWH239" s="43"/>
      <c r="DWI239" s="43"/>
      <c r="DWJ239" s="43"/>
      <c r="DWK239" s="43"/>
      <c r="DWL239" s="43"/>
      <c r="DWM239" s="43"/>
      <c r="DWN239" s="43"/>
      <c r="DWO239" s="43"/>
      <c r="DWP239" s="43"/>
      <c r="DWQ239" s="43"/>
      <c r="DWR239" s="43"/>
      <c r="DWS239" s="43"/>
      <c r="DWT239" s="43"/>
      <c r="DWU239" s="43"/>
      <c r="DWV239" s="43"/>
      <c r="DWW239" s="43"/>
      <c r="DWX239" s="43"/>
      <c r="DWY239" s="43"/>
      <c r="DWZ239" s="43"/>
      <c r="DXA239" s="43"/>
      <c r="DXB239" s="43"/>
      <c r="DXC239" s="43"/>
      <c r="DXD239" s="43"/>
      <c r="DXE239" s="43"/>
      <c r="DXF239" s="43"/>
      <c r="DXG239" s="43"/>
      <c r="DXH239" s="43"/>
      <c r="DXI239" s="43"/>
      <c r="DXJ239" s="43"/>
      <c r="DXK239" s="43"/>
      <c r="DXL239" s="43"/>
      <c r="DXM239" s="43"/>
      <c r="DXN239" s="43"/>
      <c r="DXO239" s="43"/>
      <c r="DXP239" s="43"/>
      <c r="DXQ239" s="43"/>
      <c r="DXR239" s="43"/>
      <c r="DXS239" s="43"/>
      <c r="DXT239" s="43"/>
      <c r="DXU239" s="43"/>
      <c r="DXV239" s="43"/>
      <c r="DXW239" s="43"/>
      <c r="DXX239" s="43"/>
      <c r="DXY239" s="43"/>
      <c r="DXZ239" s="43"/>
      <c r="DYA239" s="43"/>
      <c r="DYB239" s="43"/>
      <c r="DYC239" s="43"/>
      <c r="DYD239" s="43"/>
      <c r="DYE239" s="43"/>
      <c r="DYF239" s="43"/>
      <c r="DYG239" s="43"/>
      <c r="DYH239" s="43"/>
      <c r="DYI239" s="43"/>
      <c r="DYJ239" s="43"/>
      <c r="DYK239" s="43"/>
      <c r="DYL239" s="43"/>
      <c r="DYM239" s="43"/>
      <c r="DYN239" s="43"/>
      <c r="DYO239" s="43"/>
      <c r="DYP239" s="43"/>
      <c r="DYQ239" s="43"/>
      <c r="DYR239" s="43"/>
      <c r="DYS239" s="43"/>
      <c r="DYT239" s="43"/>
      <c r="DYU239" s="43"/>
      <c r="DYV239" s="43"/>
      <c r="DYW239" s="43"/>
      <c r="DYX239" s="43"/>
      <c r="DYY239" s="43"/>
      <c r="DYZ239" s="43"/>
      <c r="DZA239" s="43"/>
      <c r="DZB239" s="43"/>
      <c r="DZC239" s="43"/>
      <c r="DZD239" s="43"/>
      <c r="DZE239" s="43"/>
      <c r="DZF239" s="43"/>
      <c r="DZG239" s="43"/>
      <c r="DZH239" s="43"/>
      <c r="DZI239" s="43"/>
      <c r="DZJ239" s="43"/>
      <c r="DZK239" s="43"/>
      <c r="DZL239" s="43"/>
      <c r="DZM239" s="43"/>
      <c r="DZN239" s="43"/>
      <c r="DZO239" s="43"/>
      <c r="DZP239" s="43"/>
      <c r="DZQ239" s="43"/>
      <c r="DZR239" s="43"/>
      <c r="DZS239" s="43"/>
      <c r="DZT239" s="43"/>
      <c r="DZU239" s="43"/>
      <c r="DZV239" s="43"/>
      <c r="DZW239" s="43"/>
      <c r="DZX239" s="43"/>
      <c r="DZY239" s="43"/>
      <c r="DZZ239" s="43"/>
      <c r="EAA239" s="43"/>
      <c r="EAB239" s="43"/>
      <c r="EAC239" s="43"/>
      <c r="EAD239" s="43"/>
      <c r="EAE239" s="43"/>
      <c r="EAF239" s="43"/>
      <c r="EAG239" s="43"/>
      <c r="EAH239" s="43"/>
      <c r="EAI239" s="43"/>
      <c r="EAJ239" s="43"/>
      <c r="EAK239" s="43"/>
      <c r="EAL239" s="43"/>
      <c r="EAM239" s="43"/>
      <c r="EAN239" s="43"/>
      <c r="EAO239" s="43"/>
      <c r="EAP239" s="43"/>
      <c r="EAQ239" s="43"/>
      <c r="EAR239" s="43"/>
      <c r="EAS239" s="43"/>
      <c r="EAT239" s="43"/>
      <c r="EAU239" s="43"/>
      <c r="EAV239" s="43"/>
      <c r="EAW239" s="43"/>
      <c r="EAX239" s="43"/>
      <c r="EAY239" s="43"/>
      <c r="EAZ239" s="43"/>
      <c r="EBA239" s="43"/>
      <c r="EBB239" s="43"/>
      <c r="EBC239" s="43"/>
      <c r="EBD239" s="43"/>
      <c r="EBE239" s="43"/>
      <c r="EBF239" s="43"/>
      <c r="EBG239" s="43"/>
      <c r="EBH239" s="43"/>
      <c r="EBI239" s="43"/>
      <c r="EBJ239" s="43"/>
      <c r="EBK239" s="43"/>
      <c r="EBL239" s="43"/>
      <c r="EBM239" s="43"/>
      <c r="EBN239" s="43"/>
      <c r="EBO239" s="43"/>
      <c r="EBP239" s="43"/>
      <c r="EBQ239" s="43"/>
      <c r="EBR239" s="43"/>
      <c r="EBS239" s="43"/>
      <c r="EBT239" s="43"/>
      <c r="EBU239" s="43"/>
      <c r="EBV239" s="43"/>
      <c r="EBW239" s="43"/>
      <c r="EBX239" s="43"/>
      <c r="EBY239" s="43"/>
      <c r="EBZ239" s="43"/>
      <c r="ECA239" s="43"/>
      <c r="ECB239" s="43"/>
      <c r="ECC239" s="43"/>
      <c r="ECD239" s="43"/>
      <c r="ECE239" s="43"/>
      <c r="ECF239" s="43"/>
      <c r="ECG239" s="43"/>
      <c r="ECH239" s="43"/>
      <c r="ECI239" s="43"/>
      <c r="ECJ239" s="43"/>
      <c r="ECK239" s="43"/>
      <c r="ECL239" s="43"/>
      <c r="ECM239" s="43"/>
      <c r="ECN239" s="43"/>
      <c r="ECO239" s="43"/>
      <c r="ECP239" s="43"/>
      <c r="ECQ239" s="43"/>
      <c r="ECR239" s="43"/>
      <c r="ECS239" s="43"/>
      <c r="ECT239" s="43"/>
      <c r="ECU239" s="43"/>
      <c r="ECV239" s="43"/>
      <c r="ECW239" s="43"/>
      <c r="ECX239" s="43"/>
      <c r="ECY239" s="43"/>
      <c r="ECZ239" s="43"/>
      <c r="EDA239" s="43"/>
      <c r="EDB239" s="43"/>
      <c r="EDC239" s="43"/>
      <c r="EDD239" s="43"/>
      <c r="EDE239" s="43"/>
      <c r="EDF239" s="43"/>
      <c r="EDG239" s="43"/>
      <c r="EDH239" s="43"/>
      <c r="EDI239" s="43"/>
      <c r="EDJ239" s="43"/>
      <c r="EDK239" s="43"/>
      <c r="EDL239" s="43"/>
      <c r="EDM239" s="43"/>
      <c r="EDN239" s="43"/>
      <c r="EDO239" s="43"/>
      <c r="EDP239" s="43"/>
      <c r="EDQ239" s="43"/>
      <c r="EDR239" s="43"/>
      <c r="EDS239" s="43"/>
      <c r="EDT239" s="43"/>
      <c r="EDU239" s="43"/>
      <c r="EDV239" s="43"/>
      <c r="EDW239" s="43"/>
      <c r="EDX239" s="43"/>
      <c r="EDY239" s="43"/>
      <c r="EDZ239" s="43"/>
      <c r="EEA239" s="43"/>
      <c r="EEB239" s="43"/>
      <c r="EEC239" s="43"/>
      <c r="EED239" s="43"/>
      <c r="EEE239" s="43"/>
      <c r="EEF239" s="43"/>
      <c r="EEG239" s="43"/>
      <c r="EEH239" s="43"/>
      <c r="EEI239" s="43"/>
      <c r="EEJ239" s="43"/>
      <c r="EEK239" s="43"/>
      <c r="EEL239" s="43"/>
      <c r="EEM239" s="43"/>
      <c r="EEN239" s="43"/>
      <c r="EEO239" s="43"/>
      <c r="EEP239" s="43"/>
      <c r="EEQ239" s="43"/>
      <c r="EER239" s="43"/>
      <c r="EES239" s="43"/>
      <c r="EET239" s="43"/>
      <c r="EEU239" s="43"/>
      <c r="EEV239" s="43"/>
      <c r="EEW239" s="43"/>
      <c r="EEX239" s="43"/>
      <c r="EEY239" s="43"/>
      <c r="EEZ239" s="43"/>
      <c r="EFA239" s="43"/>
      <c r="EFB239" s="43"/>
      <c r="EFC239" s="43"/>
      <c r="EFD239" s="43"/>
      <c r="EFE239" s="43"/>
      <c r="EFF239" s="43"/>
      <c r="EFG239" s="43"/>
      <c r="EFH239" s="43"/>
      <c r="EFI239" s="43"/>
      <c r="EFJ239" s="43"/>
      <c r="EFK239" s="43"/>
      <c r="EFL239" s="43"/>
      <c r="EFM239" s="43"/>
      <c r="EFN239" s="43"/>
      <c r="EFO239" s="43"/>
      <c r="EFP239" s="43"/>
      <c r="EFQ239" s="43"/>
      <c r="EFR239" s="43"/>
      <c r="EFS239" s="43"/>
      <c r="EFT239" s="43"/>
      <c r="EFU239" s="43"/>
      <c r="EFV239" s="43"/>
      <c r="EFW239" s="43"/>
      <c r="EFX239" s="43"/>
      <c r="EFY239" s="43"/>
      <c r="EFZ239" s="43"/>
      <c r="EGA239" s="43"/>
      <c r="EGB239" s="43"/>
      <c r="EGC239" s="43"/>
      <c r="EGD239" s="43"/>
      <c r="EGE239" s="43"/>
      <c r="EGF239" s="43"/>
      <c r="EGG239" s="43"/>
      <c r="EGH239" s="43"/>
      <c r="EGI239" s="43"/>
      <c r="EGJ239" s="43"/>
      <c r="EGK239" s="43"/>
      <c r="EGL239" s="43"/>
      <c r="EGM239" s="43"/>
      <c r="EGN239" s="43"/>
      <c r="EGO239" s="43"/>
      <c r="EGP239" s="43"/>
      <c r="EGQ239" s="43"/>
      <c r="EGR239" s="43"/>
      <c r="EGS239" s="43"/>
      <c r="EGT239" s="43"/>
      <c r="EGU239" s="43"/>
      <c r="EGV239" s="43"/>
      <c r="EGW239" s="43"/>
      <c r="EGX239" s="43"/>
      <c r="EGY239" s="43"/>
      <c r="EGZ239" s="43"/>
      <c r="EHA239" s="43"/>
      <c r="EHB239" s="43"/>
      <c r="EHC239" s="43"/>
      <c r="EHD239" s="43"/>
      <c r="EHE239" s="43"/>
      <c r="EHF239" s="43"/>
      <c r="EHG239" s="43"/>
      <c r="EHH239" s="43"/>
      <c r="EHI239" s="43"/>
      <c r="EHJ239" s="43"/>
      <c r="EHK239" s="43"/>
      <c r="EHL239" s="43"/>
      <c r="EHM239" s="43"/>
      <c r="EHN239" s="43"/>
      <c r="EHO239" s="43"/>
      <c r="EHP239" s="43"/>
      <c r="EHQ239" s="43"/>
      <c r="EHR239" s="43"/>
      <c r="EHS239" s="43"/>
      <c r="EHT239" s="43"/>
      <c r="EHU239" s="43"/>
      <c r="EHV239" s="43"/>
      <c r="EHW239" s="43"/>
      <c r="EHX239" s="43"/>
      <c r="EHY239" s="43"/>
      <c r="EHZ239" s="43"/>
      <c r="EIA239" s="43"/>
      <c r="EIB239" s="43"/>
      <c r="EIC239" s="43"/>
      <c r="EID239" s="43"/>
      <c r="EIE239" s="43"/>
      <c r="EIF239" s="43"/>
      <c r="EIG239" s="43"/>
      <c r="EIH239" s="43"/>
      <c r="EII239" s="43"/>
      <c r="EIJ239" s="43"/>
      <c r="EIK239" s="43"/>
      <c r="EIL239" s="43"/>
      <c r="EIM239" s="43"/>
      <c r="EIN239" s="43"/>
      <c r="EIO239" s="43"/>
      <c r="EIP239" s="43"/>
      <c r="EIQ239" s="43"/>
      <c r="EIR239" s="43"/>
      <c r="EIS239" s="43"/>
      <c r="EIT239" s="43"/>
      <c r="EIU239" s="43"/>
      <c r="EIV239" s="43"/>
      <c r="EIW239" s="43"/>
      <c r="EIX239" s="43"/>
      <c r="EIY239" s="43"/>
      <c r="EIZ239" s="43"/>
      <c r="EJA239" s="43"/>
      <c r="EJB239" s="43"/>
      <c r="EJC239" s="43"/>
      <c r="EJD239" s="43"/>
      <c r="EJE239" s="43"/>
      <c r="EJF239" s="43"/>
      <c r="EJG239" s="43"/>
      <c r="EJH239" s="43"/>
      <c r="EJI239" s="43"/>
      <c r="EJJ239" s="43"/>
      <c r="EJK239" s="43"/>
      <c r="EJL239" s="43"/>
      <c r="EJM239" s="43"/>
      <c r="EJN239" s="43"/>
      <c r="EJO239" s="43"/>
      <c r="EJP239" s="43"/>
      <c r="EJQ239" s="43"/>
      <c r="EJR239" s="43"/>
      <c r="EJS239" s="43"/>
      <c r="EJT239" s="43"/>
      <c r="EJU239" s="43"/>
      <c r="EJV239" s="43"/>
      <c r="EJW239" s="43"/>
      <c r="EJX239" s="43"/>
      <c r="EJY239" s="43"/>
      <c r="EJZ239" s="43"/>
      <c r="EKA239" s="43"/>
      <c r="EKB239" s="43"/>
      <c r="EKC239" s="43"/>
      <c r="EKD239" s="43"/>
      <c r="EKE239" s="43"/>
      <c r="EKF239" s="43"/>
      <c r="EKG239" s="43"/>
      <c r="EKH239" s="43"/>
      <c r="EKI239" s="43"/>
      <c r="EKJ239" s="43"/>
      <c r="EKK239" s="43"/>
      <c r="EKL239" s="43"/>
      <c r="EKM239" s="43"/>
      <c r="EKN239" s="43"/>
      <c r="EKO239" s="43"/>
      <c r="EKP239" s="43"/>
      <c r="EKQ239" s="43"/>
      <c r="EKR239" s="43"/>
      <c r="EKS239" s="43"/>
      <c r="EKT239" s="43"/>
      <c r="EKU239" s="43"/>
      <c r="EKV239" s="43"/>
      <c r="EKW239" s="43"/>
      <c r="EKX239" s="43"/>
      <c r="EKY239" s="43"/>
      <c r="EKZ239" s="43"/>
      <c r="ELA239" s="43"/>
      <c r="ELB239" s="43"/>
      <c r="ELC239" s="43"/>
      <c r="ELD239" s="43"/>
      <c r="ELE239" s="43"/>
      <c r="ELF239" s="43"/>
      <c r="ELG239" s="43"/>
      <c r="ELH239" s="43"/>
      <c r="ELI239" s="43"/>
      <c r="ELJ239" s="43"/>
      <c r="ELK239" s="43"/>
      <c r="ELL239" s="43"/>
      <c r="ELM239" s="43"/>
      <c r="ELN239" s="43"/>
      <c r="ELO239" s="43"/>
      <c r="ELP239" s="43"/>
      <c r="ELQ239" s="43"/>
      <c r="ELR239" s="43"/>
      <c r="ELS239" s="43"/>
      <c r="ELT239" s="43"/>
      <c r="ELU239" s="43"/>
      <c r="ELV239" s="43"/>
      <c r="ELW239" s="43"/>
      <c r="ELX239" s="43"/>
      <c r="ELY239" s="43"/>
      <c r="ELZ239" s="43"/>
      <c r="EMA239" s="43"/>
      <c r="EMB239" s="43"/>
      <c r="EMC239" s="43"/>
      <c r="EMD239" s="43"/>
      <c r="EME239" s="43"/>
      <c r="EMF239" s="43"/>
      <c r="EMG239" s="43"/>
      <c r="EMH239" s="43"/>
      <c r="EMI239" s="43"/>
      <c r="EMJ239" s="43"/>
      <c r="EMK239" s="43"/>
      <c r="EML239" s="43"/>
      <c r="EMM239" s="43"/>
      <c r="EMN239" s="43"/>
      <c r="EMO239" s="43"/>
      <c r="EMP239" s="43"/>
      <c r="EMQ239" s="43"/>
      <c r="EMR239" s="43"/>
      <c r="EMS239" s="43"/>
      <c r="EMT239" s="43"/>
      <c r="EMU239" s="43"/>
      <c r="EMV239" s="43"/>
      <c r="EMW239" s="43"/>
      <c r="EMX239" s="43"/>
      <c r="EMY239" s="43"/>
      <c r="EMZ239" s="43"/>
      <c r="ENA239" s="43"/>
      <c r="ENB239" s="43"/>
      <c r="ENC239" s="43"/>
      <c r="END239" s="43"/>
      <c r="ENE239" s="43"/>
      <c r="ENF239" s="43"/>
      <c r="ENG239" s="43"/>
      <c r="ENH239" s="43"/>
      <c r="ENI239" s="43"/>
      <c r="ENJ239" s="43"/>
      <c r="ENK239" s="43"/>
      <c r="ENL239" s="43"/>
      <c r="ENM239" s="43"/>
      <c r="ENN239" s="43"/>
      <c r="ENO239" s="43"/>
      <c r="ENP239" s="43"/>
      <c r="ENQ239" s="43"/>
      <c r="ENR239" s="43"/>
      <c r="ENS239" s="43"/>
      <c r="ENT239" s="43"/>
      <c r="ENU239" s="43"/>
      <c r="ENV239" s="43"/>
      <c r="ENW239" s="43"/>
      <c r="ENX239" s="43"/>
      <c r="ENY239" s="43"/>
      <c r="ENZ239" s="43"/>
      <c r="EOA239" s="43"/>
      <c r="EOB239" s="43"/>
      <c r="EOC239" s="43"/>
      <c r="EOD239" s="43"/>
      <c r="EOE239" s="43"/>
      <c r="EOF239" s="43"/>
      <c r="EOG239" s="43"/>
      <c r="EOH239" s="43"/>
      <c r="EOI239" s="43"/>
      <c r="EOJ239" s="43"/>
      <c r="EOK239" s="43"/>
      <c r="EOL239" s="43"/>
      <c r="EOM239" s="43"/>
      <c r="EON239" s="43"/>
      <c r="EOO239" s="43"/>
      <c r="EOP239" s="43"/>
      <c r="EOQ239" s="43"/>
      <c r="EOR239" s="43"/>
      <c r="EOS239" s="43"/>
      <c r="EOT239" s="43"/>
      <c r="EOU239" s="43"/>
      <c r="EOV239" s="43"/>
      <c r="EOW239" s="43"/>
      <c r="EOX239" s="43"/>
      <c r="EOY239" s="43"/>
      <c r="EOZ239" s="43"/>
      <c r="EPA239" s="43"/>
      <c r="EPB239" s="43"/>
      <c r="EPC239" s="43"/>
      <c r="EPD239" s="43"/>
      <c r="EPE239" s="43"/>
      <c r="EPF239" s="43"/>
      <c r="EPG239" s="43"/>
      <c r="EPH239" s="43"/>
      <c r="EPI239" s="43"/>
      <c r="EPJ239" s="43"/>
      <c r="EPK239" s="43"/>
      <c r="EPL239" s="43"/>
      <c r="EPM239" s="43"/>
      <c r="EPN239" s="43"/>
      <c r="EPO239" s="43"/>
      <c r="EPP239" s="43"/>
      <c r="EPQ239" s="43"/>
      <c r="EPR239" s="43"/>
      <c r="EPS239" s="43"/>
      <c r="EPT239" s="43"/>
      <c r="EPU239" s="43"/>
      <c r="EPV239" s="43"/>
      <c r="EPW239" s="43"/>
      <c r="EPX239" s="43"/>
      <c r="EPY239" s="43"/>
      <c r="EPZ239" s="43"/>
      <c r="EQA239" s="43"/>
      <c r="EQB239" s="43"/>
      <c r="EQC239" s="43"/>
      <c r="EQD239" s="43"/>
      <c r="EQE239" s="43"/>
      <c r="EQF239" s="43"/>
      <c r="EQG239" s="43"/>
      <c r="EQH239" s="43"/>
      <c r="EQI239" s="43"/>
      <c r="EQJ239" s="43"/>
      <c r="EQK239" s="43"/>
      <c r="EQL239" s="43"/>
      <c r="EQM239" s="43"/>
      <c r="EQN239" s="43"/>
      <c r="EQO239" s="43"/>
      <c r="EQP239" s="43"/>
      <c r="EQQ239" s="43"/>
      <c r="EQR239" s="43"/>
      <c r="EQS239" s="43"/>
      <c r="EQT239" s="43"/>
      <c r="EQU239" s="43"/>
      <c r="EQV239" s="43"/>
      <c r="EQW239" s="43"/>
      <c r="EQX239" s="43"/>
      <c r="EQY239" s="43"/>
      <c r="EQZ239" s="43"/>
      <c r="ERA239" s="43"/>
      <c r="ERB239" s="43"/>
      <c r="ERC239" s="43"/>
      <c r="ERD239" s="43"/>
      <c r="ERE239" s="43"/>
      <c r="ERF239" s="43"/>
      <c r="ERG239" s="43"/>
      <c r="ERH239" s="43"/>
      <c r="ERI239" s="43"/>
      <c r="ERJ239" s="43"/>
      <c r="ERK239" s="43"/>
      <c r="ERL239" s="43"/>
      <c r="ERM239" s="43"/>
      <c r="ERN239" s="43"/>
      <c r="ERO239" s="43"/>
      <c r="ERP239" s="43"/>
      <c r="ERQ239" s="43"/>
      <c r="ERR239" s="43"/>
      <c r="ERS239" s="43"/>
      <c r="ERT239" s="43"/>
      <c r="ERU239" s="43"/>
      <c r="ERV239" s="43"/>
      <c r="ERW239" s="43"/>
      <c r="ERX239" s="43"/>
      <c r="ERY239" s="43"/>
      <c r="ERZ239" s="43"/>
      <c r="ESA239" s="43"/>
      <c r="ESB239" s="43"/>
      <c r="ESC239" s="43"/>
      <c r="ESD239" s="43"/>
      <c r="ESE239" s="43"/>
      <c r="ESF239" s="43"/>
      <c r="ESG239" s="43"/>
      <c r="ESH239" s="43"/>
      <c r="ESI239" s="43"/>
      <c r="ESJ239" s="43"/>
      <c r="ESK239" s="43"/>
      <c r="ESL239" s="43"/>
      <c r="ESM239" s="43"/>
      <c r="ESN239" s="43"/>
      <c r="ESO239" s="43"/>
      <c r="ESP239" s="43"/>
      <c r="ESQ239" s="43"/>
      <c r="ESR239" s="43"/>
      <c r="ESS239" s="43"/>
      <c r="EST239" s="43"/>
      <c r="ESU239" s="43"/>
      <c r="ESV239" s="43"/>
      <c r="ESW239" s="43"/>
      <c r="ESX239" s="43"/>
      <c r="ESY239" s="43"/>
      <c r="ESZ239" s="43"/>
      <c r="ETA239" s="43"/>
      <c r="ETB239" s="43"/>
      <c r="ETC239" s="43"/>
      <c r="ETD239" s="43"/>
      <c r="ETE239" s="43"/>
      <c r="ETF239" s="43"/>
      <c r="ETG239" s="43"/>
      <c r="ETH239" s="43"/>
      <c r="ETI239" s="43"/>
      <c r="ETJ239" s="43"/>
      <c r="ETK239" s="43"/>
      <c r="ETL239" s="43"/>
      <c r="ETM239" s="43"/>
      <c r="ETN239" s="43"/>
      <c r="ETO239" s="43"/>
      <c r="ETP239" s="43"/>
      <c r="ETQ239" s="43"/>
      <c r="ETR239" s="43"/>
      <c r="ETS239" s="43"/>
      <c r="ETT239" s="43"/>
      <c r="ETU239" s="43"/>
      <c r="ETV239" s="43"/>
      <c r="ETW239" s="43"/>
      <c r="ETX239" s="43"/>
      <c r="ETY239" s="43"/>
      <c r="ETZ239" s="43"/>
      <c r="EUA239" s="43"/>
      <c r="EUB239" s="43"/>
      <c r="EUC239" s="43"/>
      <c r="EUD239" s="43"/>
      <c r="EUE239" s="43"/>
      <c r="EUF239" s="43"/>
      <c r="EUG239" s="43"/>
      <c r="EUH239" s="43"/>
      <c r="EUI239" s="43"/>
      <c r="EUJ239" s="43"/>
      <c r="EUK239" s="43"/>
      <c r="EUL239" s="43"/>
      <c r="EUM239" s="43"/>
      <c r="EUN239" s="43"/>
      <c r="EUO239" s="43"/>
      <c r="EUP239" s="43"/>
      <c r="EUQ239" s="43"/>
      <c r="EUR239" s="43"/>
      <c r="EUS239" s="43"/>
      <c r="EUT239" s="43"/>
      <c r="EUU239" s="43"/>
      <c r="EUV239" s="43"/>
      <c r="EUW239" s="43"/>
      <c r="EUX239" s="43"/>
      <c r="EUY239" s="43"/>
      <c r="EUZ239" s="43"/>
      <c r="EVA239" s="43"/>
      <c r="EVB239" s="43"/>
      <c r="EVC239" s="43"/>
      <c r="EVD239" s="43"/>
      <c r="EVE239" s="43"/>
      <c r="EVF239" s="43"/>
      <c r="EVG239" s="43"/>
      <c r="EVH239" s="43"/>
      <c r="EVI239" s="43"/>
      <c r="EVJ239" s="43"/>
      <c r="EVK239" s="43"/>
      <c r="EVL239" s="43"/>
      <c r="EVM239" s="43"/>
      <c r="EVN239" s="43"/>
      <c r="EVO239" s="43"/>
      <c r="EVP239" s="43"/>
      <c r="EVQ239" s="43"/>
      <c r="EVR239" s="43"/>
      <c r="EVS239" s="43"/>
      <c r="EVT239" s="43"/>
      <c r="EVU239" s="43"/>
      <c r="EVV239" s="43"/>
      <c r="EVW239" s="43"/>
      <c r="EVX239" s="43"/>
      <c r="EVY239" s="43"/>
      <c r="EVZ239" s="43"/>
      <c r="EWA239" s="43"/>
      <c r="EWB239" s="43"/>
      <c r="EWC239" s="43"/>
      <c r="EWD239" s="43"/>
      <c r="EWE239" s="43"/>
      <c r="EWF239" s="43"/>
      <c r="EWG239" s="43"/>
      <c r="EWH239" s="43"/>
      <c r="EWI239" s="43"/>
      <c r="EWJ239" s="43"/>
      <c r="EWK239" s="43"/>
      <c r="EWL239" s="43"/>
      <c r="EWM239" s="43"/>
      <c r="EWN239" s="43"/>
      <c r="EWO239" s="43"/>
      <c r="EWP239" s="43"/>
      <c r="EWQ239" s="43"/>
      <c r="EWR239" s="43"/>
      <c r="EWS239" s="43"/>
      <c r="EWT239" s="43"/>
      <c r="EWU239" s="43"/>
      <c r="EWV239" s="43"/>
      <c r="EWW239" s="43"/>
      <c r="EWX239" s="43"/>
      <c r="EWY239" s="43"/>
      <c r="EWZ239" s="43"/>
      <c r="EXA239" s="43"/>
      <c r="EXB239" s="43"/>
      <c r="EXC239" s="43"/>
      <c r="EXD239" s="43"/>
      <c r="EXE239" s="43"/>
      <c r="EXF239" s="43"/>
      <c r="EXG239" s="43"/>
      <c r="EXH239" s="43"/>
      <c r="EXI239" s="43"/>
      <c r="EXJ239" s="43"/>
      <c r="EXK239" s="43"/>
      <c r="EXL239" s="43"/>
      <c r="EXM239" s="43"/>
      <c r="EXN239" s="43"/>
      <c r="EXO239" s="43"/>
      <c r="EXP239" s="43"/>
      <c r="EXQ239" s="43"/>
      <c r="EXR239" s="43"/>
      <c r="EXS239" s="43"/>
      <c r="EXT239" s="43"/>
      <c r="EXU239" s="43"/>
      <c r="EXV239" s="43"/>
      <c r="EXW239" s="43"/>
      <c r="EXX239" s="43"/>
      <c r="EXY239" s="43"/>
      <c r="EXZ239" s="43"/>
      <c r="EYA239" s="43"/>
      <c r="EYB239" s="43"/>
      <c r="EYC239" s="43"/>
      <c r="EYD239" s="43"/>
      <c r="EYE239" s="43"/>
      <c r="EYF239" s="43"/>
      <c r="EYG239" s="43"/>
      <c r="EYH239" s="43"/>
      <c r="EYI239" s="43"/>
      <c r="EYJ239" s="43"/>
      <c r="EYK239" s="43"/>
      <c r="EYL239" s="43"/>
      <c r="EYM239" s="43"/>
      <c r="EYN239" s="43"/>
      <c r="EYO239" s="43"/>
      <c r="EYP239" s="43"/>
      <c r="EYQ239" s="43"/>
      <c r="EYR239" s="43"/>
      <c r="EYS239" s="43"/>
      <c r="EYT239" s="43"/>
      <c r="EYU239" s="43"/>
      <c r="EYV239" s="43"/>
      <c r="EYW239" s="43"/>
      <c r="EYX239" s="43"/>
      <c r="EYY239" s="43"/>
      <c r="EYZ239" s="43"/>
      <c r="EZA239" s="43"/>
      <c r="EZB239" s="43"/>
      <c r="EZC239" s="43"/>
      <c r="EZD239" s="43"/>
      <c r="EZE239" s="43"/>
      <c r="EZF239" s="43"/>
      <c r="EZG239" s="43"/>
      <c r="EZH239" s="43"/>
      <c r="EZI239" s="43"/>
      <c r="EZJ239" s="43"/>
      <c r="EZK239" s="43"/>
      <c r="EZL239" s="43"/>
      <c r="EZM239" s="43"/>
      <c r="EZN239" s="43"/>
      <c r="EZO239" s="43"/>
      <c r="EZP239" s="43"/>
      <c r="EZQ239" s="43"/>
      <c r="EZR239" s="43"/>
      <c r="EZS239" s="43"/>
      <c r="EZT239" s="43"/>
      <c r="EZU239" s="43"/>
      <c r="EZV239" s="43"/>
      <c r="EZW239" s="43"/>
      <c r="EZX239" s="43"/>
      <c r="EZY239" s="43"/>
      <c r="EZZ239" s="43"/>
      <c r="FAA239" s="43"/>
      <c r="FAB239" s="43"/>
      <c r="FAC239" s="43"/>
      <c r="FAD239" s="43"/>
      <c r="FAE239" s="43"/>
      <c r="FAF239" s="43"/>
      <c r="FAG239" s="43"/>
      <c r="FAH239" s="43"/>
      <c r="FAI239" s="43"/>
      <c r="FAJ239" s="43"/>
      <c r="FAK239" s="43"/>
      <c r="FAL239" s="43"/>
      <c r="FAM239" s="43"/>
      <c r="FAN239" s="43"/>
      <c r="FAO239" s="43"/>
      <c r="FAP239" s="43"/>
      <c r="FAQ239" s="43"/>
      <c r="FAR239" s="43"/>
      <c r="FAS239" s="43"/>
      <c r="FAT239" s="43"/>
      <c r="FAU239" s="43"/>
      <c r="FAV239" s="43"/>
      <c r="FAW239" s="43"/>
      <c r="FAX239" s="43"/>
      <c r="FAY239" s="43"/>
      <c r="FAZ239" s="43"/>
      <c r="FBA239" s="43"/>
      <c r="FBB239" s="43"/>
      <c r="FBC239" s="43"/>
      <c r="FBD239" s="43"/>
      <c r="FBE239" s="43"/>
      <c r="FBF239" s="43"/>
      <c r="FBG239" s="43"/>
      <c r="FBH239" s="43"/>
      <c r="FBI239" s="43"/>
      <c r="FBJ239" s="43"/>
      <c r="FBK239" s="43"/>
      <c r="FBL239" s="43"/>
      <c r="FBM239" s="43"/>
      <c r="FBN239" s="43"/>
      <c r="FBO239" s="43"/>
      <c r="FBP239" s="43"/>
      <c r="FBQ239" s="43"/>
      <c r="FBR239" s="43"/>
      <c r="FBS239" s="43"/>
      <c r="FBT239" s="43"/>
      <c r="FBU239" s="43"/>
      <c r="FBV239" s="43"/>
      <c r="FBW239" s="43"/>
      <c r="FBX239" s="43"/>
      <c r="FBY239" s="43"/>
      <c r="FBZ239" s="43"/>
      <c r="FCA239" s="43"/>
      <c r="FCB239" s="43"/>
      <c r="FCC239" s="43"/>
      <c r="FCD239" s="43"/>
      <c r="FCE239" s="43"/>
      <c r="FCF239" s="43"/>
      <c r="FCG239" s="43"/>
      <c r="FCH239" s="43"/>
      <c r="FCI239" s="43"/>
      <c r="FCJ239" s="43"/>
      <c r="FCK239" s="43"/>
      <c r="FCL239" s="43"/>
      <c r="FCM239" s="43"/>
      <c r="FCN239" s="43"/>
      <c r="FCO239" s="43"/>
      <c r="FCP239" s="43"/>
      <c r="FCQ239" s="43"/>
      <c r="FCR239" s="43"/>
      <c r="FCS239" s="43"/>
      <c r="FCT239" s="43"/>
      <c r="FCU239" s="43"/>
      <c r="FCV239" s="43"/>
      <c r="FCW239" s="43"/>
      <c r="FCX239" s="43"/>
      <c r="FCY239" s="43"/>
      <c r="FCZ239" s="43"/>
      <c r="FDA239" s="43"/>
      <c r="FDB239" s="43"/>
      <c r="FDC239" s="43"/>
      <c r="FDD239" s="43"/>
      <c r="FDE239" s="43"/>
      <c r="FDF239" s="43"/>
      <c r="FDG239" s="43"/>
      <c r="FDH239" s="43"/>
      <c r="FDI239" s="43"/>
      <c r="FDJ239" s="43"/>
      <c r="FDK239" s="43"/>
      <c r="FDL239" s="43"/>
      <c r="FDM239" s="43"/>
      <c r="FDN239" s="43"/>
      <c r="FDO239" s="43"/>
      <c r="FDP239" s="43"/>
      <c r="FDQ239" s="43"/>
      <c r="FDR239" s="43"/>
      <c r="FDS239" s="43"/>
      <c r="FDT239" s="43"/>
      <c r="FDU239" s="43"/>
      <c r="FDV239" s="43"/>
      <c r="FDW239" s="43"/>
      <c r="FDX239" s="43"/>
      <c r="FDY239" s="43"/>
      <c r="FDZ239" s="43"/>
      <c r="FEA239" s="43"/>
      <c r="FEB239" s="43"/>
      <c r="FEC239" s="43"/>
      <c r="FED239" s="43"/>
      <c r="FEE239" s="43"/>
      <c r="FEF239" s="43"/>
      <c r="FEG239" s="43"/>
      <c r="FEH239" s="43"/>
      <c r="FEI239" s="43"/>
      <c r="FEJ239" s="43"/>
      <c r="FEK239" s="43"/>
      <c r="FEL239" s="43"/>
      <c r="FEM239" s="43"/>
      <c r="FEN239" s="43"/>
      <c r="FEO239" s="43"/>
      <c r="FEP239" s="43"/>
      <c r="FEQ239" s="43"/>
      <c r="FER239" s="43"/>
      <c r="FES239" s="43"/>
      <c r="FET239" s="43"/>
      <c r="FEU239" s="43"/>
      <c r="FEV239" s="43"/>
      <c r="FEW239" s="43"/>
      <c r="FEX239" s="43"/>
      <c r="FEY239" s="43"/>
      <c r="FEZ239" s="43"/>
      <c r="FFA239" s="43"/>
      <c r="FFB239" s="43"/>
      <c r="FFC239" s="43"/>
      <c r="FFD239" s="43"/>
      <c r="FFE239" s="43"/>
      <c r="FFF239" s="43"/>
      <c r="FFG239" s="43"/>
      <c r="FFH239" s="43"/>
      <c r="FFI239" s="43"/>
      <c r="FFJ239" s="43"/>
      <c r="FFK239" s="43"/>
      <c r="FFL239" s="43"/>
      <c r="FFM239" s="43"/>
      <c r="FFN239" s="43"/>
      <c r="FFO239" s="43"/>
      <c r="FFP239" s="43"/>
      <c r="FFQ239" s="43"/>
      <c r="FFR239" s="43"/>
      <c r="FFS239" s="43"/>
      <c r="FFT239" s="43"/>
      <c r="FFU239" s="43"/>
      <c r="FFV239" s="43"/>
      <c r="FFW239" s="43"/>
      <c r="FFX239" s="43"/>
      <c r="FFY239" s="43"/>
      <c r="FFZ239" s="43"/>
      <c r="FGA239" s="43"/>
      <c r="FGB239" s="43"/>
      <c r="FGC239" s="43"/>
      <c r="FGD239" s="43"/>
      <c r="FGE239" s="43"/>
      <c r="FGF239" s="43"/>
      <c r="FGG239" s="43"/>
      <c r="FGH239" s="43"/>
      <c r="FGI239" s="43"/>
      <c r="FGJ239" s="43"/>
      <c r="FGK239" s="43"/>
      <c r="FGL239" s="43"/>
      <c r="FGM239" s="43"/>
      <c r="FGN239" s="43"/>
      <c r="FGO239" s="43"/>
      <c r="FGP239" s="43"/>
      <c r="FGQ239" s="43"/>
      <c r="FGR239" s="43"/>
      <c r="FGS239" s="43"/>
      <c r="FGT239" s="43"/>
      <c r="FGU239" s="43"/>
      <c r="FGV239" s="43"/>
      <c r="FGW239" s="43"/>
      <c r="FGX239" s="43"/>
      <c r="FGY239" s="43"/>
      <c r="FGZ239" s="43"/>
      <c r="FHA239" s="43"/>
      <c r="FHB239" s="43"/>
      <c r="FHC239" s="43"/>
      <c r="FHD239" s="43"/>
      <c r="FHE239" s="43"/>
      <c r="FHF239" s="43"/>
      <c r="FHG239" s="43"/>
      <c r="FHH239" s="43"/>
      <c r="FHI239" s="43"/>
      <c r="FHJ239" s="43"/>
      <c r="FHK239" s="43"/>
      <c r="FHL239" s="43"/>
      <c r="FHM239" s="43"/>
      <c r="FHN239" s="43"/>
      <c r="FHO239" s="43"/>
      <c r="FHP239" s="43"/>
      <c r="FHQ239" s="43"/>
      <c r="FHR239" s="43"/>
      <c r="FHS239" s="43"/>
      <c r="FHT239" s="43"/>
      <c r="FHU239" s="43"/>
      <c r="FHV239" s="43"/>
      <c r="FHW239" s="43"/>
      <c r="FHX239" s="43"/>
      <c r="FHY239" s="43"/>
      <c r="FHZ239" s="43"/>
      <c r="FIA239" s="43"/>
      <c r="FIB239" s="43"/>
      <c r="FIC239" s="43"/>
      <c r="FID239" s="43"/>
      <c r="FIE239" s="43"/>
      <c r="FIF239" s="43"/>
      <c r="FIG239" s="43"/>
      <c r="FIH239" s="43"/>
      <c r="FII239" s="43"/>
      <c r="FIJ239" s="43"/>
      <c r="FIK239" s="43"/>
      <c r="FIL239" s="43"/>
      <c r="FIM239" s="43"/>
      <c r="FIN239" s="43"/>
      <c r="FIO239" s="43"/>
      <c r="FIP239" s="43"/>
      <c r="FIQ239" s="43"/>
      <c r="FIR239" s="43"/>
      <c r="FIS239" s="43"/>
      <c r="FIT239" s="43"/>
      <c r="FIU239" s="43"/>
      <c r="FIV239" s="43"/>
      <c r="FIW239" s="43"/>
      <c r="FIX239" s="43"/>
      <c r="FIY239" s="43"/>
      <c r="FIZ239" s="43"/>
      <c r="FJA239" s="43"/>
      <c r="FJB239" s="43"/>
      <c r="FJC239" s="43"/>
      <c r="FJD239" s="43"/>
      <c r="FJE239" s="43"/>
      <c r="FJF239" s="43"/>
      <c r="FJG239" s="43"/>
      <c r="FJH239" s="43"/>
      <c r="FJI239" s="43"/>
      <c r="FJJ239" s="43"/>
      <c r="FJK239" s="43"/>
      <c r="FJL239" s="43"/>
      <c r="FJM239" s="43"/>
      <c r="FJN239" s="43"/>
      <c r="FJO239" s="43"/>
      <c r="FJP239" s="43"/>
      <c r="FJQ239" s="43"/>
      <c r="FJR239" s="43"/>
      <c r="FJS239" s="43"/>
      <c r="FJT239" s="43"/>
      <c r="FJU239" s="43"/>
      <c r="FJV239" s="43"/>
      <c r="FJW239" s="43"/>
      <c r="FJX239" s="43"/>
      <c r="FJY239" s="43"/>
      <c r="FJZ239" s="43"/>
      <c r="FKA239" s="43"/>
      <c r="FKB239" s="43"/>
      <c r="FKC239" s="43"/>
      <c r="FKD239" s="43"/>
      <c r="FKE239" s="43"/>
      <c r="FKF239" s="43"/>
      <c r="FKG239" s="43"/>
      <c r="FKH239" s="43"/>
      <c r="FKI239" s="43"/>
      <c r="FKJ239" s="43"/>
      <c r="FKK239" s="43"/>
      <c r="FKL239" s="43"/>
      <c r="FKM239" s="43"/>
      <c r="FKN239" s="43"/>
      <c r="FKO239" s="43"/>
      <c r="FKP239" s="43"/>
      <c r="FKQ239" s="43"/>
      <c r="FKR239" s="43"/>
      <c r="FKS239" s="43"/>
      <c r="FKT239" s="43"/>
      <c r="FKU239" s="43"/>
      <c r="FKV239" s="43"/>
      <c r="FKW239" s="43"/>
      <c r="FKX239" s="43"/>
      <c r="FKY239" s="43"/>
      <c r="FKZ239" s="43"/>
      <c r="FLA239" s="43"/>
      <c r="FLB239" s="43"/>
      <c r="FLC239" s="43"/>
      <c r="FLD239" s="43"/>
      <c r="FLE239" s="43"/>
      <c r="FLF239" s="43"/>
      <c r="FLG239" s="43"/>
      <c r="FLH239" s="43"/>
      <c r="FLI239" s="43"/>
      <c r="FLJ239" s="43"/>
      <c r="FLK239" s="43"/>
      <c r="FLL239" s="43"/>
      <c r="FLM239" s="43"/>
      <c r="FLN239" s="43"/>
      <c r="FLO239" s="43"/>
      <c r="FLP239" s="43"/>
      <c r="FLQ239" s="43"/>
      <c r="FLR239" s="43"/>
      <c r="FLS239" s="43"/>
      <c r="FLT239" s="43"/>
      <c r="FLU239" s="43"/>
      <c r="FLV239" s="43"/>
      <c r="FLW239" s="43"/>
      <c r="FLX239" s="43"/>
      <c r="FLY239" s="43"/>
      <c r="FLZ239" s="43"/>
      <c r="FMA239" s="43"/>
      <c r="FMB239" s="43"/>
      <c r="FMC239" s="43"/>
      <c r="FMD239" s="43"/>
      <c r="FME239" s="43"/>
      <c r="FMF239" s="43"/>
      <c r="FMG239" s="43"/>
      <c r="FMH239" s="43"/>
      <c r="FMI239" s="43"/>
      <c r="FMJ239" s="43"/>
      <c r="FMK239" s="43"/>
      <c r="FML239" s="43"/>
      <c r="FMM239" s="43"/>
      <c r="FMN239" s="43"/>
      <c r="FMO239" s="43"/>
      <c r="FMP239" s="43"/>
      <c r="FMQ239" s="43"/>
      <c r="FMR239" s="43"/>
      <c r="FMS239" s="43"/>
      <c r="FMT239" s="43"/>
      <c r="FMU239" s="43"/>
      <c r="FMV239" s="43"/>
      <c r="FMW239" s="43"/>
      <c r="FMX239" s="43"/>
      <c r="FMY239" s="43"/>
      <c r="FMZ239" s="43"/>
      <c r="FNA239" s="43"/>
      <c r="FNB239" s="43"/>
      <c r="FNC239" s="43"/>
      <c r="FND239" s="43"/>
      <c r="FNE239" s="43"/>
      <c r="FNF239" s="43"/>
      <c r="FNG239" s="43"/>
      <c r="FNH239" s="43"/>
      <c r="FNI239" s="43"/>
      <c r="FNJ239" s="43"/>
      <c r="FNK239" s="43"/>
      <c r="FNL239" s="43"/>
      <c r="FNM239" s="43"/>
      <c r="FNN239" s="43"/>
      <c r="FNO239" s="43"/>
      <c r="FNP239" s="43"/>
      <c r="FNQ239" s="43"/>
      <c r="FNR239" s="43"/>
      <c r="FNS239" s="43"/>
      <c r="FNT239" s="43"/>
      <c r="FNU239" s="43"/>
      <c r="FNV239" s="43"/>
      <c r="FNW239" s="43"/>
      <c r="FNX239" s="43"/>
      <c r="FNY239" s="43"/>
      <c r="FNZ239" s="43"/>
      <c r="FOA239" s="43"/>
      <c r="FOB239" s="43"/>
      <c r="FOC239" s="43"/>
      <c r="FOD239" s="43"/>
      <c r="FOE239" s="43"/>
      <c r="FOF239" s="43"/>
      <c r="FOG239" s="43"/>
      <c r="FOH239" s="43"/>
      <c r="FOI239" s="43"/>
      <c r="FOJ239" s="43"/>
      <c r="FOK239" s="43"/>
      <c r="FOL239" s="43"/>
      <c r="FOM239" s="43"/>
      <c r="FON239" s="43"/>
      <c r="FOO239" s="43"/>
      <c r="FOP239" s="43"/>
      <c r="FOQ239" s="43"/>
      <c r="FOR239" s="43"/>
      <c r="FOS239" s="43"/>
      <c r="FOT239" s="43"/>
      <c r="FOU239" s="43"/>
      <c r="FOV239" s="43"/>
      <c r="FOW239" s="43"/>
      <c r="FOX239" s="43"/>
      <c r="FOY239" s="43"/>
      <c r="FOZ239" s="43"/>
      <c r="FPA239" s="43"/>
      <c r="FPB239" s="43"/>
      <c r="FPC239" s="43"/>
      <c r="FPD239" s="43"/>
      <c r="FPE239" s="43"/>
      <c r="FPF239" s="43"/>
      <c r="FPG239" s="43"/>
      <c r="FPH239" s="43"/>
      <c r="FPI239" s="43"/>
      <c r="FPJ239" s="43"/>
      <c r="FPK239" s="43"/>
      <c r="FPL239" s="43"/>
      <c r="FPM239" s="43"/>
      <c r="FPN239" s="43"/>
      <c r="FPO239" s="43"/>
      <c r="FPP239" s="43"/>
      <c r="FPQ239" s="43"/>
      <c r="FPR239" s="43"/>
      <c r="FPS239" s="43"/>
      <c r="FPT239" s="43"/>
      <c r="FPU239" s="43"/>
      <c r="FPV239" s="43"/>
      <c r="FPW239" s="43"/>
      <c r="FPX239" s="43"/>
      <c r="FPY239" s="43"/>
      <c r="FPZ239" s="43"/>
      <c r="FQA239" s="43"/>
      <c r="FQB239" s="43"/>
      <c r="FQC239" s="43"/>
      <c r="FQD239" s="43"/>
      <c r="FQE239" s="43"/>
      <c r="FQF239" s="43"/>
      <c r="FQG239" s="43"/>
      <c r="FQH239" s="43"/>
      <c r="FQI239" s="43"/>
      <c r="FQJ239" s="43"/>
      <c r="FQK239" s="43"/>
      <c r="FQL239" s="43"/>
      <c r="FQM239" s="43"/>
      <c r="FQN239" s="43"/>
      <c r="FQO239" s="43"/>
      <c r="FQP239" s="43"/>
      <c r="FQQ239" s="43"/>
      <c r="FQR239" s="43"/>
      <c r="FQS239" s="43"/>
      <c r="FQT239" s="43"/>
      <c r="FQU239" s="43"/>
      <c r="FQV239" s="43"/>
      <c r="FQW239" s="43"/>
      <c r="FQX239" s="43"/>
      <c r="FQY239" s="43"/>
      <c r="FQZ239" s="43"/>
      <c r="FRA239" s="43"/>
      <c r="FRB239" s="43"/>
      <c r="FRC239" s="43"/>
      <c r="FRD239" s="43"/>
      <c r="FRE239" s="43"/>
      <c r="FRF239" s="43"/>
      <c r="FRG239" s="43"/>
      <c r="FRH239" s="43"/>
      <c r="FRI239" s="43"/>
      <c r="FRJ239" s="43"/>
      <c r="FRK239" s="43"/>
      <c r="FRL239" s="43"/>
      <c r="FRM239" s="43"/>
      <c r="FRN239" s="43"/>
      <c r="FRO239" s="43"/>
      <c r="FRP239" s="43"/>
      <c r="FRQ239" s="43"/>
      <c r="FRR239" s="43"/>
      <c r="FRS239" s="43"/>
      <c r="FRT239" s="43"/>
      <c r="FRU239" s="43"/>
      <c r="FRV239" s="43"/>
      <c r="FRW239" s="43"/>
      <c r="FRX239" s="43"/>
      <c r="FRY239" s="43"/>
      <c r="FRZ239" s="43"/>
      <c r="FSA239" s="43"/>
      <c r="FSB239" s="43"/>
      <c r="FSC239" s="43"/>
      <c r="FSD239" s="43"/>
      <c r="FSE239" s="43"/>
      <c r="FSF239" s="43"/>
      <c r="FSG239" s="43"/>
      <c r="FSH239" s="43"/>
      <c r="FSI239" s="43"/>
      <c r="FSJ239" s="43"/>
      <c r="FSK239" s="43"/>
      <c r="FSL239" s="43"/>
      <c r="FSM239" s="43"/>
      <c r="FSN239" s="43"/>
      <c r="FSO239" s="43"/>
      <c r="FSP239" s="43"/>
      <c r="FSQ239" s="43"/>
      <c r="FSR239" s="43"/>
      <c r="FSS239" s="43"/>
      <c r="FST239" s="43"/>
      <c r="FSU239" s="43"/>
      <c r="FSV239" s="43"/>
      <c r="FSW239" s="43"/>
      <c r="FSX239" s="43"/>
      <c r="FSY239" s="43"/>
      <c r="FSZ239" s="43"/>
      <c r="FTA239" s="43"/>
      <c r="FTB239" s="43"/>
      <c r="FTC239" s="43"/>
      <c r="FTD239" s="43"/>
      <c r="FTE239" s="43"/>
      <c r="FTF239" s="43"/>
      <c r="FTG239" s="43"/>
      <c r="FTH239" s="43"/>
      <c r="FTI239" s="43"/>
      <c r="FTJ239" s="43"/>
      <c r="FTK239" s="43"/>
      <c r="FTL239" s="43"/>
      <c r="FTM239" s="43"/>
      <c r="FTN239" s="43"/>
      <c r="FTO239" s="43"/>
      <c r="FTP239" s="43"/>
      <c r="FTQ239" s="43"/>
      <c r="FTR239" s="43"/>
      <c r="FTS239" s="43"/>
      <c r="FTT239" s="43"/>
      <c r="FTU239" s="43"/>
      <c r="FTV239" s="43"/>
      <c r="FTW239" s="43"/>
      <c r="FTX239" s="43"/>
      <c r="FTY239" s="43"/>
      <c r="FTZ239" s="43"/>
      <c r="FUA239" s="43"/>
      <c r="FUB239" s="43"/>
      <c r="FUC239" s="43"/>
      <c r="FUD239" s="43"/>
      <c r="FUE239" s="43"/>
      <c r="FUF239" s="43"/>
      <c r="FUG239" s="43"/>
      <c r="FUH239" s="43"/>
      <c r="FUI239" s="43"/>
      <c r="FUJ239" s="43"/>
      <c r="FUK239" s="43"/>
      <c r="FUL239" s="43"/>
      <c r="FUM239" s="43"/>
      <c r="FUN239" s="43"/>
      <c r="FUO239" s="43"/>
      <c r="FUP239" s="43"/>
      <c r="FUQ239" s="43"/>
      <c r="FUR239" s="43"/>
      <c r="FUS239" s="43"/>
      <c r="FUT239" s="43"/>
      <c r="FUU239" s="43"/>
      <c r="FUV239" s="43"/>
      <c r="FUW239" s="43"/>
      <c r="FUX239" s="43"/>
      <c r="FUY239" s="43"/>
      <c r="FUZ239" s="43"/>
      <c r="FVA239" s="43"/>
      <c r="FVB239" s="43"/>
      <c r="FVC239" s="43"/>
      <c r="FVD239" s="43"/>
      <c r="FVE239" s="43"/>
      <c r="FVF239" s="43"/>
      <c r="FVG239" s="43"/>
      <c r="FVH239" s="43"/>
      <c r="FVI239" s="43"/>
      <c r="FVJ239" s="43"/>
      <c r="FVK239" s="43"/>
      <c r="FVL239" s="43"/>
      <c r="FVM239" s="43"/>
      <c r="FVN239" s="43"/>
      <c r="FVO239" s="43"/>
      <c r="FVP239" s="43"/>
      <c r="FVQ239" s="43"/>
      <c r="FVR239" s="43"/>
      <c r="FVS239" s="43"/>
      <c r="FVT239" s="43"/>
      <c r="FVU239" s="43"/>
      <c r="FVV239" s="43"/>
      <c r="FVW239" s="43"/>
      <c r="FVX239" s="43"/>
      <c r="FVY239" s="43"/>
      <c r="FVZ239" s="43"/>
      <c r="FWA239" s="43"/>
      <c r="FWB239" s="43"/>
      <c r="FWC239" s="43"/>
      <c r="FWD239" s="43"/>
      <c r="FWE239" s="43"/>
      <c r="FWF239" s="43"/>
      <c r="FWG239" s="43"/>
      <c r="FWH239" s="43"/>
      <c r="FWI239" s="43"/>
      <c r="FWJ239" s="43"/>
      <c r="FWK239" s="43"/>
      <c r="FWL239" s="43"/>
      <c r="FWM239" s="43"/>
      <c r="FWN239" s="43"/>
      <c r="FWO239" s="43"/>
      <c r="FWP239" s="43"/>
      <c r="FWQ239" s="43"/>
      <c r="FWR239" s="43"/>
      <c r="FWS239" s="43"/>
      <c r="FWT239" s="43"/>
      <c r="FWU239" s="43"/>
      <c r="FWV239" s="43"/>
      <c r="FWW239" s="43"/>
      <c r="FWX239" s="43"/>
      <c r="FWY239" s="43"/>
      <c r="FWZ239" s="43"/>
      <c r="FXA239" s="43"/>
      <c r="FXB239" s="43"/>
      <c r="FXC239" s="43"/>
      <c r="FXD239" s="43"/>
      <c r="FXE239" s="43"/>
      <c r="FXF239" s="43"/>
      <c r="FXG239" s="43"/>
      <c r="FXH239" s="43"/>
      <c r="FXI239" s="43"/>
      <c r="FXJ239" s="43"/>
      <c r="FXK239" s="43"/>
      <c r="FXL239" s="43"/>
      <c r="FXM239" s="43"/>
      <c r="FXN239" s="43"/>
      <c r="FXO239" s="43"/>
      <c r="FXP239" s="43"/>
      <c r="FXQ239" s="43"/>
      <c r="FXR239" s="43"/>
      <c r="FXS239" s="43"/>
      <c r="FXT239" s="43"/>
      <c r="FXU239" s="43"/>
      <c r="FXV239" s="43"/>
      <c r="FXW239" s="43"/>
      <c r="FXX239" s="43"/>
      <c r="FXY239" s="43"/>
      <c r="FXZ239" s="43"/>
      <c r="FYA239" s="43"/>
      <c r="FYB239" s="43"/>
      <c r="FYC239" s="43"/>
      <c r="FYD239" s="43"/>
      <c r="FYE239" s="43"/>
      <c r="FYF239" s="43"/>
      <c r="FYG239" s="43"/>
      <c r="FYH239" s="43"/>
      <c r="FYI239" s="43"/>
      <c r="FYJ239" s="43"/>
      <c r="FYK239" s="43"/>
      <c r="FYL239" s="43"/>
      <c r="FYM239" s="43"/>
      <c r="FYN239" s="43"/>
      <c r="FYO239" s="43"/>
      <c r="FYP239" s="43"/>
      <c r="FYQ239" s="43"/>
      <c r="FYR239" s="43"/>
      <c r="FYS239" s="43"/>
      <c r="FYT239" s="43"/>
      <c r="FYU239" s="43"/>
      <c r="FYV239" s="43"/>
      <c r="FYW239" s="43"/>
      <c r="FYX239" s="43"/>
      <c r="FYY239" s="43"/>
      <c r="FYZ239" s="43"/>
      <c r="FZA239" s="43"/>
      <c r="FZB239" s="43"/>
      <c r="FZC239" s="43"/>
      <c r="FZD239" s="43"/>
      <c r="FZE239" s="43"/>
      <c r="FZF239" s="43"/>
      <c r="FZG239" s="43"/>
      <c r="FZH239" s="43"/>
      <c r="FZI239" s="43"/>
      <c r="FZJ239" s="43"/>
      <c r="FZK239" s="43"/>
      <c r="FZL239" s="43"/>
      <c r="FZM239" s="43"/>
      <c r="FZN239" s="43"/>
      <c r="FZO239" s="43"/>
      <c r="FZP239" s="43"/>
      <c r="FZQ239" s="43"/>
      <c r="FZR239" s="43"/>
      <c r="FZS239" s="43"/>
      <c r="FZT239" s="43"/>
      <c r="FZU239" s="43"/>
      <c r="FZV239" s="43"/>
      <c r="FZW239" s="43"/>
      <c r="FZX239" s="43"/>
      <c r="FZY239" s="43"/>
      <c r="FZZ239" s="43"/>
      <c r="GAA239" s="43"/>
      <c r="GAB239" s="43"/>
      <c r="GAC239" s="43"/>
      <c r="GAD239" s="43"/>
      <c r="GAE239" s="43"/>
      <c r="GAF239" s="43"/>
      <c r="GAG239" s="43"/>
      <c r="GAH239" s="43"/>
      <c r="GAI239" s="43"/>
      <c r="GAJ239" s="43"/>
      <c r="GAK239" s="43"/>
      <c r="GAL239" s="43"/>
      <c r="GAM239" s="43"/>
      <c r="GAN239" s="43"/>
      <c r="GAO239" s="43"/>
      <c r="GAP239" s="43"/>
      <c r="GAQ239" s="43"/>
      <c r="GAR239" s="43"/>
      <c r="GAS239" s="43"/>
      <c r="GAT239" s="43"/>
      <c r="GAU239" s="43"/>
      <c r="GAV239" s="43"/>
      <c r="GAW239" s="43"/>
      <c r="GAX239" s="43"/>
      <c r="GAY239" s="43"/>
      <c r="GAZ239" s="43"/>
      <c r="GBA239" s="43"/>
      <c r="GBB239" s="43"/>
      <c r="GBC239" s="43"/>
      <c r="GBD239" s="43"/>
      <c r="GBE239" s="43"/>
      <c r="GBF239" s="43"/>
      <c r="GBG239" s="43"/>
      <c r="GBH239" s="43"/>
      <c r="GBI239" s="43"/>
      <c r="GBJ239" s="43"/>
      <c r="GBK239" s="43"/>
      <c r="GBL239" s="43"/>
      <c r="GBM239" s="43"/>
      <c r="GBN239" s="43"/>
      <c r="GBO239" s="43"/>
      <c r="GBP239" s="43"/>
      <c r="GBQ239" s="43"/>
      <c r="GBR239" s="43"/>
      <c r="GBS239" s="43"/>
      <c r="GBT239" s="43"/>
      <c r="GBU239" s="43"/>
      <c r="GBV239" s="43"/>
      <c r="GBW239" s="43"/>
      <c r="GBX239" s="43"/>
      <c r="GBY239" s="43"/>
      <c r="GBZ239" s="43"/>
      <c r="GCA239" s="43"/>
      <c r="GCB239" s="43"/>
      <c r="GCC239" s="43"/>
      <c r="GCD239" s="43"/>
      <c r="GCE239" s="43"/>
      <c r="GCF239" s="43"/>
      <c r="GCG239" s="43"/>
      <c r="GCH239" s="43"/>
      <c r="GCI239" s="43"/>
      <c r="GCJ239" s="43"/>
      <c r="GCK239" s="43"/>
      <c r="GCL239" s="43"/>
      <c r="GCM239" s="43"/>
      <c r="GCN239" s="43"/>
      <c r="GCO239" s="43"/>
      <c r="GCP239" s="43"/>
      <c r="GCQ239" s="43"/>
      <c r="GCR239" s="43"/>
      <c r="GCS239" s="43"/>
      <c r="GCT239" s="43"/>
      <c r="GCU239" s="43"/>
      <c r="GCV239" s="43"/>
      <c r="GCW239" s="43"/>
      <c r="GCX239" s="43"/>
      <c r="GCY239" s="43"/>
      <c r="GCZ239" s="43"/>
      <c r="GDA239" s="43"/>
      <c r="GDB239" s="43"/>
      <c r="GDC239" s="43"/>
      <c r="GDD239" s="43"/>
      <c r="GDE239" s="43"/>
      <c r="GDF239" s="43"/>
      <c r="GDG239" s="43"/>
      <c r="GDH239" s="43"/>
      <c r="GDI239" s="43"/>
      <c r="GDJ239" s="43"/>
      <c r="GDK239" s="43"/>
      <c r="GDL239" s="43"/>
      <c r="GDM239" s="43"/>
      <c r="GDN239" s="43"/>
      <c r="GDO239" s="43"/>
      <c r="GDP239" s="43"/>
      <c r="GDQ239" s="43"/>
      <c r="GDR239" s="43"/>
      <c r="GDS239" s="43"/>
      <c r="GDT239" s="43"/>
      <c r="GDU239" s="43"/>
      <c r="GDV239" s="43"/>
      <c r="GDW239" s="43"/>
      <c r="GDX239" s="43"/>
      <c r="GDY239" s="43"/>
      <c r="GDZ239" s="43"/>
      <c r="GEA239" s="43"/>
      <c r="GEB239" s="43"/>
      <c r="GEC239" s="43"/>
      <c r="GED239" s="43"/>
      <c r="GEE239" s="43"/>
      <c r="GEF239" s="43"/>
      <c r="GEG239" s="43"/>
      <c r="GEH239" s="43"/>
      <c r="GEI239" s="43"/>
      <c r="GEJ239" s="43"/>
      <c r="GEK239" s="43"/>
      <c r="GEL239" s="43"/>
      <c r="GEM239" s="43"/>
      <c r="GEN239" s="43"/>
      <c r="GEO239" s="43"/>
      <c r="GEP239" s="43"/>
      <c r="GEQ239" s="43"/>
      <c r="GER239" s="43"/>
      <c r="GES239" s="43"/>
      <c r="GET239" s="43"/>
      <c r="GEU239" s="43"/>
      <c r="GEV239" s="43"/>
      <c r="GEW239" s="43"/>
      <c r="GEX239" s="43"/>
      <c r="GEY239" s="43"/>
      <c r="GEZ239" s="43"/>
      <c r="GFA239" s="43"/>
      <c r="GFB239" s="43"/>
      <c r="GFC239" s="43"/>
      <c r="GFD239" s="43"/>
      <c r="GFE239" s="43"/>
      <c r="GFF239" s="43"/>
      <c r="GFG239" s="43"/>
      <c r="GFH239" s="43"/>
      <c r="GFI239" s="43"/>
      <c r="GFJ239" s="43"/>
      <c r="GFK239" s="43"/>
      <c r="GFL239" s="43"/>
      <c r="GFM239" s="43"/>
      <c r="GFN239" s="43"/>
      <c r="GFO239" s="43"/>
      <c r="GFP239" s="43"/>
      <c r="GFQ239" s="43"/>
      <c r="GFR239" s="43"/>
      <c r="GFS239" s="43"/>
      <c r="GFT239" s="43"/>
      <c r="GFU239" s="43"/>
      <c r="GFV239" s="43"/>
      <c r="GFW239" s="43"/>
      <c r="GFX239" s="43"/>
      <c r="GFY239" s="43"/>
      <c r="GFZ239" s="43"/>
      <c r="GGA239" s="43"/>
      <c r="GGB239" s="43"/>
      <c r="GGC239" s="43"/>
      <c r="GGD239" s="43"/>
      <c r="GGE239" s="43"/>
      <c r="GGF239" s="43"/>
      <c r="GGG239" s="43"/>
      <c r="GGH239" s="43"/>
      <c r="GGI239" s="43"/>
      <c r="GGJ239" s="43"/>
      <c r="GGK239" s="43"/>
      <c r="GGL239" s="43"/>
      <c r="GGM239" s="43"/>
      <c r="GGN239" s="43"/>
      <c r="GGO239" s="43"/>
      <c r="GGP239" s="43"/>
      <c r="GGQ239" s="43"/>
      <c r="GGR239" s="43"/>
      <c r="GGS239" s="43"/>
      <c r="GGT239" s="43"/>
      <c r="GGU239" s="43"/>
      <c r="GGV239" s="43"/>
      <c r="GGW239" s="43"/>
      <c r="GGX239" s="43"/>
      <c r="GGY239" s="43"/>
      <c r="GGZ239" s="43"/>
      <c r="GHA239" s="43"/>
      <c r="GHB239" s="43"/>
      <c r="GHC239" s="43"/>
      <c r="GHD239" s="43"/>
      <c r="GHE239" s="43"/>
      <c r="GHF239" s="43"/>
      <c r="GHG239" s="43"/>
      <c r="GHH239" s="43"/>
      <c r="GHI239" s="43"/>
      <c r="GHJ239" s="43"/>
      <c r="GHK239" s="43"/>
      <c r="GHL239" s="43"/>
      <c r="GHM239" s="43"/>
      <c r="GHN239" s="43"/>
      <c r="GHO239" s="43"/>
      <c r="GHP239" s="43"/>
      <c r="GHQ239" s="43"/>
      <c r="GHR239" s="43"/>
      <c r="GHS239" s="43"/>
      <c r="GHT239" s="43"/>
      <c r="GHU239" s="43"/>
      <c r="GHV239" s="43"/>
      <c r="GHW239" s="43"/>
      <c r="GHX239" s="43"/>
      <c r="GHY239" s="43"/>
      <c r="GHZ239" s="43"/>
      <c r="GIA239" s="43"/>
      <c r="GIB239" s="43"/>
      <c r="GIC239" s="43"/>
      <c r="GID239" s="43"/>
      <c r="GIE239" s="43"/>
      <c r="GIF239" s="43"/>
      <c r="GIG239" s="43"/>
      <c r="GIH239" s="43"/>
      <c r="GII239" s="43"/>
      <c r="GIJ239" s="43"/>
      <c r="GIK239" s="43"/>
      <c r="GIL239" s="43"/>
      <c r="GIM239" s="43"/>
      <c r="GIN239" s="43"/>
      <c r="GIO239" s="43"/>
      <c r="GIP239" s="43"/>
      <c r="GIQ239" s="43"/>
      <c r="GIR239" s="43"/>
      <c r="GIS239" s="43"/>
      <c r="GIT239" s="43"/>
      <c r="GIU239" s="43"/>
      <c r="GIV239" s="43"/>
      <c r="GIW239" s="43"/>
      <c r="GIX239" s="43"/>
      <c r="GIY239" s="43"/>
      <c r="GIZ239" s="43"/>
      <c r="GJA239" s="43"/>
      <c r="GJB239" s="43"/>
      <c r="GJC239" s="43"/>
      <c r="GJD239" s="43"/>
      <c r="GJE239" s="43"/>
      <c r="GJF239" s="43"/>
      <c r="GJG239" s="43"/>
      <c r="GJH239" s="43"/>
      <c r="GJI239" s="43"/>
      <c r="GJJ239" s="43"/>
      <c r="GJK239" s="43"/>
      <c r="GJL239" s="43"/>
      <c r="GJM239" s="43"/>
      <c r="GJN239" s="43"/>
      <c r="GJO239" s="43"/>
      <c r="GJP239" s="43"/>
      <c r="GJQ239" s="43"/>
      <c r="GJR239" s="43"/>
      <c r="GJS239" s="43"/>
      <c r="GJT239" s="43"/>
      <c r="GJU239" s="43"/>
      <c r="GJV239" s="43"/>
      <c r="GJW239" s="43"/>
      <c r="GJX239" s="43"/>
      <c r="GJY239" s="43"/>
      <c r="GJZ239" s="43"/>
      <c r="GKA239" s="43"/>
      <c r="GKB239" s="43"/>
      <c r="GKC239" s="43"/>
      <c r="GKD239" s="43"/>
      <c r="GKE239" s="43"/>
      <c r="GKF239" s="43"/>
      <c r="GKG239" s="43"/>
      <c r="GKH239" s="43"/>
      <c r="GKI239" s="43"/>
      <c r="GKJ239" s="43"/>
      <c r="GKK239" s="43"/>
      <c r="GKL239" s="43"/>
      <c r="GKM239" s="43"/>
      <c r="GKN239" s="43"/>
      <c r="GKO239" s="43"/>
      <c r="GKP239" s="43"/>
      <c r="GKQ239" s="43"/>
      <c r="GKR239" s="43"/>
      <c r="GKS239" s="43"/>
      <c r="GKT239" s="43"/>
      <c r="GKU239" s="43"/>
      <c r="GKV239" s="43"/>
      <c r="GKW239" s="43"/>
      <c r="GKX239" s="43"/>
      <c r="GKY239" s="43"/>
      <c r="GKZ239" s="43"/>
      <c r="GLA239" s="43"/>
      <c r="GLB239" s="43"/>
      <c r="GLC239" s="43"/>
      <c r="GLD239" s="43"/>
      <c r="GLE239" s="43"/>
      <c r="GLF239" s="43"/>
      <c r="GLG239" s="43"/>
      <c r="GLH239" s="43"/>
      <c r="GLI239" s="43"/>
      <c r="GLJ239" s="43"/>
      <c r="GLK239" s="43"/>
      <c r="GLL239" s="43"/>
      <c r="GLM239" s="43"/>
      <c r="GLN239" s="43"/>
      <c r="GLO239" s="43"/>
      <c r="GLP239" s="43"/>
      <c r="GLQ239" s="43"/>
      <c r="GLR239" s="43"/>
      <c r="GLS239" s="43"/>
      <c r="GLT239" s="43"/>
      <c r="GLU239" s="43"/>
      <c r="GLV239" s="43"/>
      <c r="GLW239" s="43"/>
      <c r="GLX239" s="43"/>
      <c r="GLY239" s="43"/>
      <c r="GLZ239" s="43"/>
      <c r="GMA239" s="43"/>
      <c r="GMB239" s="43"/>
      <c r="GMC239" s="43"/>
      <c r="GMD239" s="43"/>
      <c r="GME239" s="43"/>
      <c r="GMF239" s="43"/>
      <c r="GMG239" s="43"/>
      <c r="GMH239" s="43"/>
      <c r="GMI239" s="43"/>
      <c r="GMJ239" s="43"/>
      <c r="GMK239" s="43"/>
      <c r="GML239" s="43"/>
      <c r="GMM239" s="43"/>
      <c r="GMN239" s="43"/>
      <c r="GMO239" s="43"/>
      <c r="GMP239" s="43"/>
      <c r="GMQ239" s="43"/>
      <c r="GMR239" s="43"/>
      <c r="GMS239" s="43"/>
      <c r="GMT239" s="43"/>
      <c r="GMU239" s="43"/>
      <c r="GMV239" s="43"/>
      <c r="GMW239" s="43"/>
      <c r="GMX239" s="43"/>
      <c r="GMY239" s="43"/>
      <c r="GMZ239" s="43"/>
      <c r="GNA239" s="43"/>
      <c r="GNB239" s="43"/>
      <c r="GNC239" s="43"/>
      <c r="GND239" s="43"/>
      <c r="GNE239" s="43"/>
      <c r="GNF239" s="43"/>
      <c r="GNG239" s="43"/>
      <c r="GNH239" s="43"/>
      <c r="GNI239" s="43"/>
      <c r="GNJ239" s="43"/>
      <c r="GNK239" s="43"/>
      <c r="GNL239" s="43"/>
      <c r="GNM239" s="43"/>
      <c r="GNN239" s="43"/>
      <c r="GNO239" s="43"/>
      <c r="GNP239" s="43"/>
      <c r="GNQ239" s="43"/>
      <c r="GNR239" s="43"/>
      <c r="GNS239" s="43"/>
      <c r="GNT239" s="43"/>
      <c r="GNU239" s="43"/>
      <c r="GNV239" s="43"/>
      <c r="GNW239" s="43"/>
      <c r="GNX239" s="43"/>
      <c r="GNY239" s="43"/>
      <c r="GNZ239" s="43"/>
      <c r="GOA239" s="43"/>
      <c r="GOB239" s="43"/>
      <c r="GOC239" s="43"/>
      <c r="GOD239" s="43"/>
      <c r="GOE239" s="43"/>
      <c r="GOF239" s="43"/>
      <c r="GOG239" s="43"/>
      <c r="GOH239" s="43"/>
      <c r="GOI239" s="43"/>
      <c r="GOJ239" s="43"/>
      <c r="GOK239" s="43"/>
      <c r="GOL239" s="43"/>
      <c r="GOM239" s="43"/>
      <c r="GON239" s="43"/>
      <c r="GOO239" s="43"/>
      <c r="GOP239" s="43"/>
      <c r="GOQ239" s="43"/>
      <c r="GOR239" s="43"/>
      <c r="GOS239" s="43"/>
      <c r="GOT239" s="43"/>
      <c r="GOU239" s="43"/>
      <c r="GOV239" s="43"/>
      <c r="GOW239" s="43"/>
      <c r="GOX239" s="43"/>
      <c r="GOY239" s="43"/>
      <c r="GOZ239" s="43"/>
      <c r="GPA239" s="43"/>
      <c r="GPB239" s="43"/>
      <c r="GPC239" s="43"/>
      <c r="GPD239" s="43"/>
      <c r="GPE239" s="43"/>
      <c r="GPF239" s="43"/>
      <c r="GPG239" s="43"/>
      <c r="GPH239" s="43"/>
      <c r="GPI239" s="43"/>
      <c r="GPJ239" s="43"/>
      <c r="GPK239" s="43"/>
      <c r="GPL239" s="43"/>
      <c r="GPM239" s="43"/>
      <c r="GPN239" s="43"/>
      <c r="GPO239" s="43"/>
      <c r="GPP239" s="43"/>
      <c r="GPQ239" s="43"/>
      <c r="GPR239" s="43"/>
      <c r="GPS239" s="43"/>
      <c r="GPT239" s="43"/>
      <c r="GPU239" s="43"/>
      <c r="GPV239" s="43"/>
      <c r="GPW239" s="43"/>
      <c r="GPX239" s="43"/>
      <c r="GPY239" s="43"/>
      <c r="GPZ239" s="43"/>
      <c r="GQA239" s="43"/>
      <c r="GQB239" s="43"/>
      <c r="GQC239" s="43"/>
      <c r="GQD239" s="43"/>
      <c r="GQE239" s="43"/>
      <c r="GQF239" s="43"/>
      <c r="GQG239" s="43"/>
      <c r="GQH239" s="43"/>
      <c r="GQI239" s="43"/>
      <c r="GQJ239" s="43"/>
      <c r="GQK239" s="43"/>
      <c r="GQL239" s="43"/>
      <c r="GQM239" s="43"/>
      <c r="GQN239" s="43"/>
      <c r="GQO239" s="43"/>
      <c r="GQP239" s="43"/>
      <c r="GQQ239" s="43"/>
      <c r="GQR239" s="43"/>
      <c r="GQS239" s="43"/>
      <c r="GQT239" s="43"/>
      <c r="GQU239" s="43"/>
      <c r="GQV239" s="43"/>
      <c r="GQW239" s="43"/>
      <c r="GQX239" s="43"/>
      <c r="GQY239" s="43"/>
      <c r="GQZ239" s="43"/>
      <c r="GRA239" s="43"/>
      <c r="GRB239" s="43"/>
      <c r="GRC239" s="43"/>
      <c r="GRD239" s="43"/>
      <c r="GRE239" s="43"/>
      <c r="GRF239" s="43"/>
      <c r="GRG239" s="43"/>
      <c r="GRH239" s="43"/>
      <c r="GRI239" s="43"/>
      <c r="GRJ239" s="43"/>
      <c r="GRK239" s="43"/>
      <c r="GRL239" s="43"/>
      <c r="GRM239" s="43"/>
      <c r="GRN239" s="43"/>
      <c r="GRO239" s="43"/>
      <c r="GRP239" s="43"/>
      <c r="GRQ239" s="43"/>
      <c r="GRR239" s="43"/>
      <c r="GRS239" s="43"/>
      <c r="GRT239" s="43"/>
      <c r="GRU239" s="43"/>
      <c r="GRV239" s="43"/>
      <c r="GRW239" s="43"/>
      <c r="GRX239" s="43"/>
      <c r="GRY239" s="43"/>
      <c r="GRZ239" s="43"/>
      <c r="GSA239" s="43"/>
      <c r="GSB239" s="43"/>
      <c r="GSC239" s="43"/>
      <c r="GSD239" s="43"/>
      <c r="GSE239" s="43"/>
      <c r="GSF239" s="43"/>
      <c r="GSG239" s="43"/>
      <c r="GSH239" s="43"/>
      <c r="GSI239" s="43"/>
      <c r="GSJ239" s="43"/>
      <c r="GSK239" s="43"/>
      <c r="GSL239" s="43"/>
      <c r="GSM239" s="43"/>
      <c r="GSN239" s="43"/>
      <c r="GSO239" s="43"/>
      <c r="GSP239" s="43"/>
      <c r="GSQ239" s="43"/>
      <c r="GSR239" s="43"/>
      <c r="GSS239" s="43"/>
      <c r="GST239" s="43"/>
      <c r="GSU239" s="43"/>
      <c r="GSV239" s="43"/>
      <c r="GSW239" s="43"/>
      <c r="GSX239" s="43"/>
      <c r="GSY239" s="43"/>
      <c r="GSZ239" s="43"/>
      <c r="GTA239" s="43"/>
      <c r="GTB239" s="43"/>
      <c r="GTC239" s="43"/>
      <c r="GTD239" s="43"/>
      <c r="GTE239" s="43"/>
      <c r="GTF239" s="43"/>
      <c r="GTG239" s="43"/>
      <c r="GTH239" s="43"/>
      <c r="GTI239" s="43"/>
      <c r="GTJ239" s="43"/>
      <c r="GTK239" s="43"/>
      <c r="GTL239" s="43"/>
      <c r="GTM239" s="43"/>
      <c r="GTN239" s="43"/>
      <c r="GTO239" s="43"/>
      <c r="GTP239" s="43"/>
      <c r="GTQ239" s="43"/>
      <c r="GTR239" s="43"/>
      <c r="GTS239" s="43"/>
      <c r="GTT239" s="43"/>
      <c r="GTU239" s="43"/>
      <c r="GTV239" s="43"/>
      <c r="GTW239" s="43"/>
      <c r="GTX239" s="43"/>
      <c r="GTY239" s="43"/>
      <c r="GTZ239" s="43"/>
      <c r="GUA239" s="43"/>
      <c r="GUB239" s="43"/>
      <c r="GUC239" s="43"/>
      <c r="GUD239" s="43"/>
      <c r="GUE239" s="43"/>
      <c r="GUF239" s="43"/>
      <c r="GUG239" s="43"/>
      <c r="GUH239" s="43"/>
      <c r="GUI239" s="43"/>
      <c r="GUJ239" s="43"/>
      <c r="GUK239" s="43"/>
      <c r="GUL239" s="43"/>
      <c r="GUM239" s="43"/>
      <c r="GUN239" s="43"/>
      <c r="GUO239" s="43"/>
      <c r="GUP239" s="43"/>
      <c r="GUQ239" s="43"/>
      <c r="GUR239" s="43"/>
      <c r="GUS239" s="43"/>
      <c r="GUT239" s="43"/>
      <c r="GUU239" s="43"/>
      <c r="GUV239" s="43"/>
      <c r="GUW239" s="43"/>
      <c r="GUX239" s="43"/>
      <c r="GUY239" s="43"/>
      <c r="GUZ239" s="43"/>
      <c r="GVA239" s="43"/>
      <c r="GVB239" s="43"/>
      <c r="GVC239" s="43"/>
      <c r="GVD239" s="43"/>
      <c r="GVE239" s="43"/>
      <c r="GVF239" s="43"/>
      <c r="GVG239" s="43"/>
      <c r="GVH239" s="43"/>
      <c r="GVI239" s="43"/>
      <c r="GVJ239" s="43"/>
      <c r="GVK239" s="43"/>
      <c r="GVL239" s="43"/>
      <c r="GVM239" s="43"/>
      <c r="GVN239" s="43"/>
      <c r="GVO239" s="43"/>
      <c r="GVP239" s="43"/>
      <c r="GVQ239" s="43"/>
      <c r="GVR239" s="43"/>
      <c r="GVS239" s="43"/>
      <c r="GVT239" s="43"/>
      <c r="GVU239" s="43"/>
      <c r="GVV239" s="43"/>
      <c r="GVW239" s="43"/>
      <c r="GVX239" s="43"/>
      <c r="GVY239" s="43"/>
      <c r="GVZ239" s="43"/>
      <c r="GWA239" s="43"/>
      <c r="GWB239" s="43"/>
      <c r="GWC239" s="43"/>
      <c r="GWD239" s="43"/>
      <c r="GWE239" s="43"/>
      <c r="GWF239" s="43"/>
      <c r="GWG239" s="43"/>
      <c r="GWH239" s="43"/>
      <c r="GWI239" s="43"/>
      <c r="GWJ239" s="43"/>
      <c r="GWK239" s="43"/>
      <c r="GWL239" s="43"/>
      <c r="GWM239" s="43"/>
      <c r="GWN239" s="43"/>
      <c r="GWO239" s="43"/>
      <c r="GWP239" s="43"/>
      <c r="GWQ239" s="43"/>
      <c r="GWR239" s="43"/>
      <c r="GWS239" s="43"/>
      <c r="GWT239" s="43"/>
      <c r="GWU239" s="43"/>
      <c r="GWV239" s="43"/>
      <c r="GWW239" s="43"/>
      <c r="GWX239" s="43"/>
      <c r="GWY239" s="43"/>
      <c r="GWZ239" s="43"/>
      <c r="GXA239" s="43"/>
      <c r="GXB239" s="43"/>
      <c r="GXC239" s="43"/>
      <c r="GXD239" s="43"/>
      <c r="GXE239" s="43"/>
      <c r="GXF239" s="43"/>
      <c r="GXG239" s="43"/>
      <c r="GXH239" s="43"/>
      <c r="GXI239" s="43"/>
      <c r="GXJ239" s="43"/>
      <c r="GXK239" s="43"/>
      <c r="GXL239" s="43"/>
      <c r="GXM239" s="43"/>
      <c r="GXN239" s="43"/>
      <c r="GXO239" s="43"/>
      <c r="GXP239" s="43"/>
      <c r="GXQ239" s="43"/>
      <c r="GXR239" s="43"/>
      <c r="GXS239" s="43"/>
      <c r="GXT239" s="43"/>
      <c r="GXU239" s="43"/>
      <c r="GXV239" s="43"/>
      <c r="GXW239" s="43"/>
      <c r="GXX239" s="43"/>
      <c r="GXY239" s="43"/>
      <c r="GXZ239" s="43"/>
      <c r="GYA239" s="43"/>
      <c r="GYB239" s="43"/>
      <c r="GYC239" s="43"/>
      <c r="GYD239" s="43"/>
      <c r="GYE239" s="43"/>
      <c r="GYF239" s="43"/>
      <c r="GYG239" s="43"/>
      <c r="GYH239" s="43"/>
      <c r="GYI239" s="43"/>
      <c r="GYJ239" s="43"/>
      <c r="GYK239" s="43"/>
      <c r="GYL239" s="43"/>
      <c r="GYM239" s="43"/>
      <c r="GYN239" s="43"/>
      <c r="GYO239" s="43"/>
      <c r="GYP239" s="43"/>
      <c r="GYQ239" s="43"/>
      <c r="GYR239" s="43"/>
      <c r="GYS239" s="43"/>
      <c r="GYT239" s="43"/>
      <c r="GYU239" s="43"/>
      <c r="GYV239" s="43"/>
      <c r="GYW239" s="43"/>
      <c r="GYX239" s="43"/>
      <c r="GYY239" s="43"/>
      <c r="GYZ239" s="43"/>
      <c r="GZA239" s="43"/>
      <c r="GZB239" s="43"/>
      <c r="GZC239" s="43"/>
      <c r="GZD239" s="43"/>
      <c r="GZE239" s="43"/>
      <c r="GZF239" s="43"/>
      <c r="GZG239" s="43"/>
      <c r="GZH239" s="43"/>
      <c r="GZI239" s="43"/>
      <c r="GZJ239" s="43"/>
      <c r="GZK239" s="43"/>
      <c r="GZL239" s="43"/>
      <c r="GZM239" s="43"/>
      <c r="GZN239" s="43"/>
      <c r="GZO239" s="43"/>
      <c r="GZP239" s="43"/>
      <c r="GZQ239" s="43"/>
      <c r="GZR239" s="43"/>
      <c r="GZS239" s="43"/>
      <c r="GZT239" s="43"/>
      <c r="GZU239" s="43"/>
      <c r="GZV239" s="43"/>
      <c r="GZW239" s="43"/>
      <c r="GZX239" s="43"/>
      <c r="GZY239" s="43"/>
      <c r="GZZ239" s="43"/>
      <c r="HAA239" s="43"/>
      <c r="HAB239" s="43"/>
      <c r="HAC239" s="43"/>
      <c r="HAD239" s="43"/>
      <c r="HAE239" s="43"/>
      <c r="HAF239" s="43"/>
      <c r="HAG239" s="43"/>
      <c r="HAH239" s="43"/>
      <c r="HAI239" s="43"/>
      <c r="HAJ239" s="43"/>
      <c r="HAK239" s="43"/>
      <c r="HAL239" s="43"/>
      <c r="HAM239" s="43"/>
      <c r="HAN239" s="43"/>
      <c r="HAO239" s="43"/>
      <c r="HAP239" s="43"/>
      <c r="HAQ239" s="43"/>
      <c r="HAR239" s="43"/>
      <c r="HAS239" s="43"/>
      <c r="HAT239" s="43"/>
      <c r="HAU239" s="43"/>
      <c r="HAV239" s="43"/>
      <c r="HAW239" s="43"/>
      <c r="HAX239" s="43"/>
      <c r="HAY239" s="43"/>
      <c r="HAZ239" s="43"/>
      <c r="HBA239" s="43"/>
      <c r="HBB239" s="43"/>
      <c r="HBC239" s="43"/>
      <c r="HBD239" s="43"/>
      <c r="HBE239" s="43"/>
      <c r="HBF239" s="43"/>
      <c r="HBG239" s="43"/>
      <c r="HBH239" s="43"/>
      <c r="HBI239" s="43"/>
      <c r="HBJ239" s="43"/>
      <c r="HBK239" s="43"/>
      <c r="HBL239" s="43"/>
      <c r="HBM239" s="43"/>
      <c r="HBN239" s="43"/>
      <c r="HBO239" s="43"/>
      <c r="HBP239" s="43"/>
      <c r="HBQ239" s="43"/>
      <c r="HBR239" s="43"/>
      <c r="HBS239" s="43"/>
      <c r="HBT239" s="43"/>
      <c r="HBU239" s="43"/>
      <c r="HBV239" s="43"/>
      <c r="HBW239" s="43"/>
      <c r="HBX239" s="43"/>
      <c r="HBY239" s="43"/>
      <c r="HBZ239" s="43"/>
      <c r="HCA239" s="43"/>
      <c r="HCB239" s="43"/>
      <c r="HCC239" s="43"/>
      <c r="HCD239" s="43"/>
      <c r="HCE239" s="43"/>
      <c r="HCF239" s="43"/>
      <c r="HCG239" s="43"/>
      <c r="HCH239" s="43"/>
      <c r="HCI239" s="43"/>
      <c r="HCJ239" s="43"/>
      <c r="HCK239" s="43"/>
      <c r="HCL239" s="43"/>
      <c r="HCM239" s="43"/>
      <c r="HCN239" s="43"/>
      <c r="HCO239" s="43"/>
      <c r="HCP239" s="43"/>
      <c r="HCQ239" s="43"/>
      <c r="HCR239" s="43"/>
      <c r="HCS239" s="43"/>
      <c r="HCT239" s="43"/>
      <c r="HCU239" s="43"/>
      <c r="HCV239" s="43"/>
      <c r="HCW239" s="43"/>
      <c r="HCX239" s="43"/>
      <c r="HCY239" s="43"/>
      <c r="HCZ239" s="43"/>
      <c r="HDA239" s="43"/>
      <c r="HDB239" s="43"/>
      <c r="HDC239" s="43"/>
      <c r="HDD239" s="43"/>
      <c r="HDE239" s="43"/>
      <c r="HDF239" s="43"/>
      <c r="HDG239" s="43"/>
      <c r="HDH239" s="43"/>
      <c r="HDI239" s="43"/>
      <c r="HDJ239" s="43"/>
      <c r="HDK239" s="43"/>
      <c r="HDL239" s="43"/>
      <c r="HDM239" s="43"/>
      <c r="HDN239" s="43"/>
      <c r="HDO239" s="43"/>
      <c r="HDP239" s="43"/>
      <c r="HDQ239" s="43"/>
      <c r="HDR239" s="43"/>
      <c r="HDS239" s="43"/>
      <c r="HDT239" s="43"/>
      <c r="HDU239" s="43"/>
      <c r="HDV239" s="43"/>
      <c r="HDW239" s="43"/>
      <c r="HDX239" s="43"/>
      <c r="HDY239" s="43"/>
      <c r="HDZ239" s="43"/>
      <c r="HEA239" s="43"/>
      <c r="HEB239" s="43"/>
      <c r="HEC239" s="43"/>
      <c r="HED239" s="43"/>
      <c r="HEE239" s="43"/>
      <c r="HEF239" s="43"/>
      <c r="HEG239" s="43"/>
      <c r="HEH239" s="43"/>
      <c r="HEI239" s="43"/>
      <c r="HEJ239" s="43"/>
      <c r="HEK239" s="43"/>
      <c r="HEL239" s="43"/>
      <c r="HEM239" s="43"/>
      <c r="HEN239" s="43"/>
      <c r="HEO239" s="43"/>
      <c r="HEP239" s="43"/>
      <c r="HEQ239" s="43"/>
      <c r="HER239" s="43"/>
      <c r="HES239" s="43"/>
      <c r="HET239" s="43"/>
      <c r="HEU239" s="43"/>
      <c r="HEV239" s="43"/>
      <c r="HEW239" s="43"/>
      <c r="HEX239" s="43"/>
      <c r="HEY239" s="43"/>
      <c r="HEZ239" s="43"/>
      <c r="HFA239" s="43"/>
      <c r="HFB239" s="43"/>
      <c r="HFC239" s="43"/>
      <c r="HFD239" s="43"/>
      <c r="HFE239" s="43"/>
      <c r="HFF239" s="43"/>
      <c r="HFG239" s="43"/>
      <c r="HFH239" s="43"/>
      <c r="HFI239" s="43"/>
      <c r="HFJ239" s="43"/>
      <c r="HFK239" s="43"/>
      <c r="HFL239" s="43"/>
      <c r="HFM239" s="43"/>
      <c r="HFN239" s="43"/>
      <c r="HFO239" s="43"/>
      <c r="HFP239" s="43"/>
      <c r="HFQ239" s="43"/>
      <c r="HFR239" s="43"/>
      <c r="HFS239" s="43"/>
      <c r="HFT239" s="43"/>
      <c r="HFU239" s="43"/>
      <c r="HFV239" s="43"/>
      <c r="HFW239" s="43"/>
      <c r="HFX239" s="43"/>
      <c r="HFY239" s="43"/>
      <c r="HFZ239" s="43"/>
      <c r="HGA239" s="43"/>
      <c r="HGB239" s="43"/>
      <c r="HGC239" s="43"/>
      <c r="HGD239" s="43"/>
      <c r="HGE239" s="43"/>
      <c r="HGF239" s="43"/>
      <c r="HGG239" s="43"/>
      <c r="HGH239" s="43"/>
      <c r="HGI239" s="43"/>
      <c r="HGJ239" s="43"/>
      <c r="HGK239" s="43"/>
      <c r="HGL239" s="43"/>
      <c r="HGM239" s="43"/>
      <c r="HGN239" s="43"/>
      <c r="HGO239" s="43"/>
      <c r="HGP239" s="43"/>
      <c r="HGQ239" s="43"/>
      <c r="HGR239" s="43"/>
      <c r="HGS239" s="43"/>
      <c r="HGT239" s="43"/>
      <c r="HGU239" s="43"/>
      <c r="HGV239" s="43"/>
      <c r="HGW239" s="43"/>
      <c r="HGX239" s="43"/>
      <c r="HGY239" s="43"/>
      <c r="HGZ239" s="43"/>
      <c r="HHA239" s="43"/>
      <c r="HHB239" s="43"/>
      <c r="HHC239" s="43"/>
      <c r="HHD239" s="43"/>
      <c r="HHE239" s="43"/>
      <c r="HHF239" s="43"/>
      <c r="HHG239" s="43"/>
      <c r="HHH239" s="43"/>
      <c r="HHI239" s="43"/>
      <c r="HHJ239" s="43"/>
      <c r="HHK239" s="43"/>
      <c r="HHL239" s="43"/>
      <c r="HHM239" s="43"/>
      <c r="HHN239" s="43"/>
      <c r="HHO239" s="43"/>
      <c r="HHP239" s="43"/>
      <c r="HHQ239" s="43"/>
      <c r="HHR239" s="43"/>
      <c r="HHS239" s="43"/>
      <c r="HHT239" s="43"/>
      <c r="HHU239" s="43"/>
      <c r="HHV239" s="43"/>
      <c r="HHW239" s="43"/>
      <c r="HHX239" s="43"/>
      <c r="HHY239" s="43"/>
      <c r="HHZ239" s="43"/>
      <c r="HIA239" s="43"/>
      <c r="HIB239" s="43"/>
      <c r="HIC239" s="43"/>
      <c r="HID239" s="43"/>
      <c r="HIE239" s="43"/>
      <c r="HIF239" s="43"/>
      <c r="HIG239" s="43"/>
      <c r="HIH239" s="43"/>
      <c r="HII239" s="43"/>
      <c r="HIJ239" s="43"/>
      <c r="HIK239" s="43"/>
      <c r="HIL239" s="43"/>
      <c r="HIM239" s="43"/>
      <c r="HIN239" s="43"/>
      <c r="HIO239" s="43"/>
      <c r="HIP239" s="43"/>
      <c r="HIQ239" s="43"/>
      <c r="HIR239" s="43"/>
      <c r="HIS239" s="43"/>
      <c r="HIT239" s="43"/>
      <c r="HIU239" s="43"/>
      <c r="HIV239" s="43"/>
      <c r="HIW239" s="43"/>
      <c r="HIX239" s="43"/>
      <c r="HIY239" s="43"/>
      <c r="HIZ239" s="43"/>
      <c r="HJA239" s="43"/>
      <c r="HJB239" s="43"/>
      <c r="HJC239" s="43"/>
      <c r="HJD239" s="43"/>
      <c r="HJE239" s="43"/>
      <c r="HJF239" s="43"/>
      <c r="HJG239" s="43"/>
      <c r="HJH239" s="43"/>
      <c r="HJI239" s="43"/>
      <c r="HJJ239" s="43"/>
      <c r="HJK239" s="43"/>
      <c r="HJL239" s="43"/>
      <c r="HJM239" s="43"/>
      <c r="HJN239" s="43"/>
      <c r="HJO239" s="43"/>
      <c r="HJP239" s="43"/>
      <c r="HJQ239" s="43"/>
      <c r="HJR239" s="43"/>
      <c r="HJS239" s="43"/>
      <c r="HJT239" s="43"/>
      <c r="HJU239" s="43"/>
      <c r="HJV239" s="43"/>
      <c r="HJW239" s="43"/>
      <c r="HJX239" s="43"/>
      <c r="HJY239" s="43"/>
      <c r="HJZ239" s="43"/>
      <c r="HKA239" s="43"/>
      <c r="HKB239" s="43"/>
      <c r="HKC239" s="43"/>
      <c r="HKD239" s="43"/>
      <c r="HKE239" s="43"/>
      <c r="HKF239" s="43"/>
      <c r="HKG239" s="43"/>
      <c r="HKH239" s="43"/>
      <c r="HKI239" s="43"/>
      <c r="HKJ239" s="43"/>
      <c r="HKK239" s="43"/>
      <c r="HKL239" s="43"/>
      <c r="HKM239" s="43"/>
      <c r="HKN239" s="43"/>
      <c r="HKO239" s="43"/>
      <c r="HKP239" s="43"/>
      <c r="HKQ239" s="43"/>
      <c r="HKR239" s="43"/>
      <c r="HKS239" s="43"/>
      <c r="HKT239" s="43"/>
      <c r="HKU239" s="43"/>
      <c r="HKV239" s="43"/>
      <c r="HKW239" s="43"/>
      <c r="HKX239" s="43"/>
      <c r="HKY239" s="43"/>
      <c r="HKZ239" s="43"/>
      <c r="HLA239" s="43"/>
      <c r="HLB239" s="43"/>
      <c r="HLC239" s="43"/>
      <c r="HLD239" s="43"/>
      <c r="HLE239" s="43"/>
      <c r="HLF239" s="43"/>
      <c r="HLG239" s="43"/>
      <c r="HLH239" s="43"/>
      <c r="HLI239" s="43"/>
      <c r="HLJ239" s="43"/>
      <c r="HLK239" s="43"/>
      <c r="HLL239" s="43"/>
      <c r="HLM239" s="43"/>
      <c r="HLN239" s="43"/>
      <c r="HLO239" s="43"/>
      <c r="HLP239" s="43"/>
      <c r="HLQ239" s="43"/>
      <c r="HLR239" s="43"/>
      <c r="HLS239" s="43"/>
      <c r="HLT239" s="43"/>
      <c r="HLU239" s="43"/>
      <c r="HLV239" s="43"/>
      <c r="HLW239" s="43"/>
      <c r="HLX239" s="43"/>
      <c r="HLY239" s="43"/>
      <c r="HLZ239" s="43"/>
      <c r="HMA239" s="43"/>
      <c r="HMB239" s="43"/>
      <c r="HMC239" s="43"/>
      <c r="HMD239" s="43"/>
      <c r="HME239" s="43"/>
      <c r="HMF239" s="43"/>
      <c r="HMG239" s="43"/>
      <c r="HMH239" s="43"/>
      <c r="HMI239" s="43"/>
      <c r="HMJ239" s="43"/>
      <c r="HMK239" s="43"/>
      <c r="HML239" s="43"/>
      <c r="HMM239" s="43"/>
      <c r="HMN239" s="43"/>
      <c r="HMO239" s="43"/>
      <c r="HMP239" s="43"/>
      <c r="HMQ239" s="43"/>
      <c r="HMR239" s="43"/>
      <c r="HMS239" s="43"/>
      <c r="HMT239" s="43"/>
      <c r="HMU239" s="43"/>
      <c r="HMV239" s="43"/>
      <c r="HMW239" s="43"/>
      <c r="HMX239" s="43"/>
      <c r="HMY239" s="43"/>
      <c r="HMZ239" s="43"/>
      <c r="HNA239" s="43"/>
      <c r="HNB239" s="43"/>
      <c r="HNC239" s="43"/>
      <c r="HND239" s="43"/>
      <c r="HNE239" s="43"/>
      <c r="HNF239" s="43"/>
      <c r="HNG239" s="43"/>
      <c r="HNH239" s="43"/>
      <c r="HNI239" s="43"/>
      <c r="HNJ239" s="43"/>
      <c r="HNK239" s="43"/>
      <c r="HNL239" s="43"/>
      <c r="HNM239" s="43"/>
      <c r="HNN239" s="43"/>
      <c r="HNO239" s="43"/>
      <c r="HNP239" s="43"/>
      <c r="HNQ239" s="43"/>
      <c r="HNR239" s="43"/>
      <c r="HNS239" s="43"/>
      <c r="HNT239" s="43"/>
      <c r="HNU239" s="43"/>
      <c r="HNV239" s="43"/>
      <c r="HNW239" s="43"/>
      <c r="HNX239" s="43"/>
      <c r="HNY239" s="43"/>
      <c r="HNZ239" s="43"/>
      <c r="HOA239" s="43"/>
      <c r="HOB239" s="43"/>
      <c r="HOC239" s="43"/>
      <c r="HOD239" s="43"/>
      <c r="HOE239" s="43"/>
      <c r="HOF239" s="43"/>
      <c r="HOG239" s="43"/>
      <c r="HOH239" s="43"/>
      <c r="HOI239" s="43"/>
      <c r="HOJ239" s="43"/>
      <c r="HOK239" s="43"/>
      <c r="HOL239" s="43"/>
      <c r="HOM239" s="43"/>
      <c r="HON239" s="43"/>
      <c r="HOO239" s="43"/>
      <c r="HOP239" s="43"/>
      <c r="HOQ239" s="43"/>
      <c r="HOR239" s="43"/>
      <c r="HOS239" s="43"/>
      <c r="HOT239" s="43"/>
      <c r="HOU239" s="43"/>
      <c r="HOV239" s="43"/>
      <c r="HOW239" s="43"/>
      <c r="HOX239" s="43"/>
      <c r="HOY239" s="43"/>
      <c r="HOZ239" s="43"/>
      <c r="HPA239" s="43"/>
      <c r="HPB239" s="43"/>
      <c r="HPC239" s="43"/>
      <c r="HPD239" s="43"/>
      <c r="HPE239" s="43"/>
      <c r="HPF239" s="43"/>
      <c r="HPG239" s="43"/>
      <c r="HPH239" s="43"/>
      <c r="HPI239" s="43"/>
      <c r="HPJ239" s="43"/>
      <c r="HPK239" s="43"/>
      <c r="HPL239" s="43"/>
      <c r="HPM239" s="43"/>
      <c r="HPN239" s="43"/>
      <c r="HPO239" s="43"/>
      <c r="HPP239" s="43"/>
      <c r="HPQ239" s="43"/>
      <c r="HPR239" s="43"/>
      <c r="HPS239" s="43"/>
      <c r="HPT239" s="43"/>
      <c r="HPU239" s="43"/>
      <c r="HPV239" s="43"/>
      <c r="HPW239" s="43"/>
      <c r="HPX239" s="43"/>
      <c r="HPY239" s="43"/>
      <c r="HPZ239" s="43"/>
      <c r="HQA239" s="43"/>
      <c r="HQB239" s="43"/>
      <c r="HQC239" s="43"/>
      <c r="HQD239" s="43"/>
      <c r="HQE239" s="43"/>
      <c r="HQF239" s="43"/>
      <c r="HQG239" s="43"/>
      <c r="HQH239" s="43"/>
      <c r="HQI239" s="43"/>
      <c r="HQJ239" s="43"/>
      <c r="HQK239" s="43"/>
      <c r="HQL239" s="43"/>
      <c r="HQM239" s="43"/>
      <c r="HQN239" s="43"/>
      <c r="HQO239" s="43"/>
      <c r="HQP239" s="43"/>
      <c r="HQQ239" s="43"/>
      <c r="HQR239" s="43"/>
      <c r="HQS239" s="43"/>
      <c r="HQT239" s="43"/>
      <c r="HQU239" s="43"/>
      <c r="HQV239" s="43"/>
      <c r="HQW239" s="43"/>
      <c r="HQX239" s="43"/>
      <c r="HQY239" s="43"/>
      <c r="HQZ239" s="43"/>
      <c r="HRA239" s="43"/>
      <c r="HRB239" s="43"/>
      <c r="HRC239" s="43"/>
      <c r="HRD239" s="43"/>
      <c r="HRE239" s="43"/>
      <c r="HRF239" s="43"/>
      <c r="HRG239" s="43"/>
      <c r="HRH239" s="43"/>
      <c r="HRI239" s="43"/>
      <c r="HRJ239" s="43"/>
      <c r="HRK239" s="43"/>
      <c r="HRL239" s="43"/>
      <c r="HRM239" s="43"/>
      <c r="HRN239" s="43"/>
      <c r="HRO239" s="43"/>
      <c r="HRP239" s="43"/>
      <c r="HRQ239" s="43"/>
      <c r="HRR239" s="43"/>
      <c r="HRS239" s="43"/>
      <c r="HRT239" s="43"/>
      <c r="HRU239" s="43"/>
      <c r="HRV239" s="43"/>
      <c r="HRW239" s="43"/>
      <c r="HRX239" s="43"/>
      <c r="HRY239" s="43"/>
      <c r="HRZ239" s="43"/>
      <c r="HSA239" s="43"/>
      <c r="HSB239" s="43"/>
      <c r="HSC239" s="43"/>
      <c r="HSD239" s="43"/>
      <c r="HSE239" s="43"/>
      <c r="HSF239" s="43"/>
      <c r="HSG239" s="43"/>
      <c r="HSH239" s="43"/>
      <c r="HSI239" s="43"/>
      <c r="HSJ239" s="43"/>
      <c r="HSK239" s="43"/>
      <c r="HSL239" s="43"/>
      <c r="HSM239" s="43"/>
      <c r="HSN239" s="43"/>
      <c r="HSO239" s="43"/>
      <c r="HSP239" s="43"/>
      <c r="HSQ239" s="43"/>
      <c r="HSR239" s="43"/>
      <c r="HSS239" s="43"/>
      <c r="HST239" s="43"/>
      <c r="HSU239" s="43"/>
      <c r="HSV239" s="43"/>
      <c r="HSW239" s="43"/>
      <c r="HSX239" s="43"/>
      <c r="HSY239" s="43"/>
      <c r="HSZ239" s="43"/>
      <c r="HTA239" s="43"/>
      <c r="HTB239" s="43"/>
      <c r="HTC239" s="43"/>
      <c r="HTD239" s="43"/>
      <c r="HTE239" s="43"/>
      <c r="HTF239" s="43"/>
      <c r="HTG239" s="43"/>
      <c r="HTH239" s="43"/>
      <c r="HTI239" s="43"/>
      <c r="HTJ239" s="43"/>
      <c r="HTK239" s="43"/>
      <c r="HTL239" s="43"/>
      <c r="HTM239" s="43"/>
      <c r="HTN239" s="43"/>
      <c r="HTO239" s="43"/>
      <c r="HTP239" s="43"/>
      <c r="HTQ239" s="43"/>
      <c r="HTR239" s="43"/>
      <c r="HTS239" s="43"/>
      <c r="HTT239" s="43"/>
      <c r="HTU239" s="43"/>
      <c r="HTV239" s="43"/>
      <c r="HTW239" s="43"/>
      <c r="HTX239" s="43"/>
      <c r="HTY239" s="43"/>
      <c r="HTZ239" s="43"/>
      <c r="HUA239" s="43"/>
      <c r="HUB239" s="43"/>
      <c r="HUC239" s="43"/>
      <c r="HUD239" s="43"/>
      <c r="HUE239" s="43"/>
      <c r="HUF239" s="43"/>
      <c r="HUG239" s="43"/>
      <c r="HUH239" s="43"/>
      <c r="HUI239" s="43"/>
      <c r="HUJ239" s="43"/>
      <c r="HUK239" s="43"/>
      <c r="HUL239" s="43"/>
      <c r="HUM239" s="43"/>
      <c r="HUN239" s="43"/>
      <c r="HUO239" s="43"/>
      <c r="HUP239" s="43"/>
      <c r="HUQ239" s="43"/>
      <c r="HUR239" s="43"/>
      <c r="HUS239" s="43"/>
      <c r="HUT239" s="43"/>
      <c r="HUU239" s="43"/>
      <c r="HUV239" s="43"/>
      <c r="HUW239" s="43"/>
      <c r="HUX239" s="43"/>
      <c r="HUY239" s="43"/>
      <c r="HUZ239" s="43"/>
      <c r="HVA239" s="43"/>
      <c r="HVB239" s="43"/>
      <c r="HVC239" s="43"/>
      <c r="HVD239" s="43"/>
      <c r="HVE239" s="43"/>
      <c r="HVF239" s="43"/>
      <c r="HVG239" s="43"/>
      <c r="HVH239" s="43"/>
      <c r="HVI239" s="43"/>
      <c r="HVJ239" s="43"/>
      <c r="HVK239" s="43"/>
      <c r="HVL239" s="43"/>
      <c r="HVM239" s="43"/>
      <c r="HVN239" s="43"/>
      <c r="HVO239" s="43"/>
      <c r="HVP239" s="43"/>
      <c r="HVQ239" s="43"/>
      <c r="HVR239" s="43"/>
      <c r="HVS239" s="43"/>
      <c r="HVT239" s="43"/>
      <c r="HVU239" s="43"/>
      <c r="HVV239" s="43"/>
      <c r="HVW239" s="43"/>
      <c r="HVX239" s="43"/>
      <c r="HVY239" s="43"/>
      <c r="HVZ239" s="43"/>
      <c r="HWA239" s="43"/>
      <c r="HWB239" s="43"/>
      <c r="HWC239" s="43"/>
      <c r="HWD239" s="43"/>
      <c r="HWE239" s="43"/>
      <c r="HWF239" s="43"/>
      <c r="HWG239" s="43"/>
      <c r="HWH239" s="43"/>
      <c r="HWI239" s="43"/>
      <c r="HWJ239" s="43"/>
      <c r="HWK239" s="43"/>
      <c r="HWL239" s="43"/>
      <c r="HWM239" s="43"/>
      <c r="HWN239" s="43"/>
      <c r="HWO239" s="43"/>
      <c r="HWP239" s="43"/>
      <c r="HWQ239" s="43"/>
      <c r="HWR239" s="43"/>
      <c r="HWS239" s="43"/>
      <c r="HWT239" s="43"/>
      <c r="HWU239" s="43"/>
      <c r="HWV239" s="43"/>
      <c r="HWW239" s="43"/>
      <c r="HWX239" s="43"/>
      <c r="HWY239" s="43"/>
      <c r="HWZ239" s="43"/>
      <c r="HXA239" s="43"/>
      <c r="HXB239" s="43"/>
      <c r="HXC239" s="43"/>
      <c r="HXD239" s="43"/>
      <c r="HXE239" s="43"/>
      <c r="HXF239" s="43"/>
      <c r="HXG239" s="43"/>
      <c r="HXH239" s="43"/>
      <c r="HXI239" s="43"/>
      <c r="HXJ239" s="43"/>
      <c r="HXK239" s="43"/>
      <c r="HXL239" s="43"/>
      <c r="HXM239" s="43"/>
      <c r="HXN239" s="43"/>
      <c r="HXO239" s="43"/>
      <c r="HXP239" s="43"/>
      <c r="HXQ239" s="43"/>
      <c r="HXR239" s="43"/>
      <c r="HXS239" s="43"/>
      <c r="HXT239" s="43"/>
      <c r="HXU239" s="43"/>
      <c r="HXV239" s="43"/>
      <c r="HXW239" s="43"/>
      <c r="HXX239" s="43"/>
      <c r="HXY239" s="43"/>
      <c r="HXZ239" s="43"/>
      <c r="HYA239" s="43"/>
      <c r="HYB239" s="43"/>
      <c r="HYC239" s="43"/>
      <c r="HYD239" s="43"/>
      <c r="HYE239" s="43"/>
      <c r="HYF239" s="43"/>
      <c r="HYG239" s="43"/>
      <c r="HYH239" s="43"/>
      <c r="HYI239" s="43"/>
      <c r="HYJ239" s="43"/>
      <c r="HYK239" s="43"/>
      <c r="HYL239" s="43"/>
      <c r="HYM239" s="43"/>
      <c r="HYN239" s="43"/>
      <c r="HYO239" s="43"/>
      <c r="HYP239" s="43"/>
      <c r="HYQ239" s="43"/>
      <c r="HYR239" s="43"/>
      <c r="HYS239" s="43"/>
      <c r="HYT239" s="43"/>
      <c r="HYU239" s="43"/>
      <c r="HYV239" s="43"/>
      <c r="HYW239" s="43"/>
      <c r="HYX239" s="43"/>
      <c r="HYY239" s="43"/>
      <c r="HYZ239" s="43"/>
      <c r="HZA239" s="43"/>
      <c r="HZB239" s="43"/>
      <c r="HZC239" s="43"/>
      <c r="HZD239" s="43"/>
      <c r="HZE239" s="43"/>
      <c r="HZF239" s="43"/>
      <c r="HZG239" s="43"/>
      <c r="HZH239" s="43"/>
      <c r="HZI239" s="43"/>
      <c r="HZJ239" s="43"/>
      <c r="HZK239" s="43"/>
      <c r="HZL239" s="43"/>
      <c r="HZM239" s="43"/>
      <c r="HZN239" s="43"/>
      <c r="HZO239" s="43"/>
      <c r="HZP239" s="43"/>
      <c r="HZQ239" s="43"/>
      <c r="HZR239" s="43"/>
      <c r="HZS239" s="43"/>
      <c r="HZT239" s="43"/>
      <c r="HZU239" s="43"/>
      <c r="HZV239" s="43"/>
      <c r="HZW239" s="43"/>
      <c r="HZX239" s="43"/>
      <c r="HZY239" s="43"/>
      <c r="HZZ239" s="43"/>
      <c r="IAA239" s="43"/>
      <c r="IAB239" s="43"/>
      <c r="IAC239" s="43"/>
      <c r="IAD239" s="43"/>
      <c r="IAE239" s="43"/>
      <c r="IAF239" s="43"/>
      <c r="IAG239" s="43"/>
      <c r="IAH239" s="43"/>
      <c r="IAI239" s="43"/>
      <c r="IAJ239" s="43"/>
      <c r="IAK239" s="43"/>
      <c r="IAL239" s="43"/>
      <c r="IAM239" s="43"/>
      <c r="IAN239" s="43"/>
      <c r="IAO239" s="43"/>
      <c r="IAP239" s="43"/>
      <c r="IAQ239" s="43"/>
      <c r="IAR239" s="43"/>
      <c r="IAS239" s="43"/>
      <c r="IAT239" s="43"/>
      <c r="IAU239" s="43"/>
      <c r="IAV239" s="43"/>
      <c r="IAW239" s="43"/>
      <c r="IAX239" s="43"/>
      <c r="IAY239" s="43"/>
      <c r="IAZ239" s="43"/>
      <c r="IBA239" s="43"/>
      <c r="IBB239" s="43"/>
      <c r="IBC239" s="43"/>
      <c r="IBD239" s="43"/>
      <c r="IBE239" s="43"/>
      <c r="IBF239" s="43"/>
      <c r="IBG239" s="43"/>
      <c r="IBH239" s="43"/>
      <c r="IBI239" s="43"/>
      <c r="IBJ239" s="43"/>
      <c r="IBK239" s="43"/>
      <c r="IBL239" s="43"/>
      <c r="IBM239" s="43"/>
      <c r="IBN239" s="43"/>
      <c r="IBO239" s="43"/>
      <c r="IBP239" s="43"/>
      <c r="IBQ239" s="43"/>
      <c r="IBR239" s="43"/>
      <c r="IBS239" s="43"/>
      <c r="IBT239" s="43"/>
      <c r="IBU239" s="43"/>
      <c r="IBV239" s="43"/>
      <c r="IBW239" s="43"/>
      <c r="IBX239" s="43"/>
      <c r="IBY239" s="43"/>
      <c r="IBZ239" s="43"/>
      <c r="ICA239" s="43"/>
      <c r="ICB239" s="43"/>
      <c r="ICC239" s="43"/>
      <c r="ICD239" s="43"/>
      <c r="ICE239" s="43"/>
      <c r="ICF239" s="43"/>
      <c r="ICG239" s="43"/>
      <c r="ICH239" s="43"/>
      <c r="ICI239" s="43"/>
      <c r="ICJ239" s="43"/>
      <c r="ICK239" s="43"/>
      <c r="ICL239" s="43"/>
      <c r="ICM239" s="43"/>
      <c r="ICN239" s="43"/>
      <c r="ICO239" s="43"/>
      <c r="ICP239" s="43"/>
      <c r="ICQ239" s="43"/>
      <c r="ICR239" s="43"/>
      <c r="ICS239" s="43"/>
      <c r="ICT239" s="43"/>
      <c r="ICU239" s="43"/>
      <c r="ICV239" s="43"/>
      <c r="ICW239" s="43"/>
      <c r="ICX239" s="43"/>
      <c r="ICY239" s="43"/>
      <c r="ICZ239" s="43"/>
      <c r="IDA239" s="43"/>
      <c r="IDB239" s="43"/>
      <c r="IDC239" s="43"/>
      <c r="IDD239" s="43"/>
      <c r="IDE239" s="43"/>
      <c r="IDF239" s="43"/>
      <c r="IDG239" s="43"/>
      <c r="IDH239" s="43"/>
      <c r="IDI239" s="43"/>
      <c r="IDJ239" s="43"/>
      <c r="IDK239" s="43"/>
      <c r="IDL239" s="43"/>
      <c r="IDM239" s="43"/>
      <c r="IDN239" s="43"/>
      <c r="IDO239" s="43"/>
      <c r="IDP239" s="43"/>
      <c r="IDQ239" s="43"/>
      <c r="IDR239" s="43"/>
      <c r="IDS239" s="43"/>
      <c r="IDT239" s="43"/>
      <c r="IDU239" s="43"/>
      <c r="IDV239" s="43"/>
      <c r="IDW239" s="43"/>
      <c r="IDX239" s="43"/>
      <c r="IDY239" s="43"/>
      <c r="IDZ239" s="43"/>
      <c r="IEA239" s="43"/>
      <c r="IEB239" s="43"/>
      <c r="IEC239" s="43"/>
      <c r="IED239" s="43"/>
      <c r="IEE239" s="43"/>
      <c r="IEF239" s="43"/>
      <c r="IEG239" s="43"/>
      <c r="IEH239" s="43"/>
      <c r="IEI239" s="43"/>
      <c r="IEJ239" s="43"/>
      <c r="IEK239" s="43"/>
      <c r="IEL239" s="43"/>
      <c r="IEM239" s="43"/>
      <c r="IEN239" s="43"/>
      <c r="IEO239" s="43"/>
      <c r="IEP239" s="43"/>
      <c r="IEQ239" s="43"/>
      <c r="IER239" s="43"/>
      <c r="IES239" s="43"/>
      <c r="IET239" s="43"/>
      <c r="IEU239" s="43"/>
      <c r="IEV239" s="43"/>
      <c r="IEW239" s="43"/>
      <c r="IEX239" s="43"/>
      <c r="IEY239" s="43"/>
      <c r="IEZ239" s="43"/>
      <c r="IFA239" s="43"/>
      <c r="IFB239" s="43"/>
      <c r="IFC239" s="43"/>
      <c r="IFD239" s="43"/>
      <c r="IFE239" s="43"/>
      <c r="IFF239" s="43"/>
      <c r="IFG239" s="43"/>
      <c r="IFH239" s="43"/>
      <c r="IFI239" s="43"/>
      <c r="IFJ239" s="43"/>
      <c r="IFK239" s="43"/>
      <c r="IFL239" s="43"/>
      <c r="IFM239" s="43"/>
      <c r="IFN239" s="43"/>
      <c r="IFO239" s="43"/>
      <c r="IFP239" s="43"/>
      <c r="IFQ239" s="43"/>
      <c r="IFR239" s="43"/>
      <c r="IFS239" s="43"/>
      <c r="IFT239" s="43"/>
      <c r="IFU239" s="43"/>
      <c r="IFV239" s="43"/>
      <c r="IFW239" s="43"/>
      <c r="IFX239" s="43"/>
      <c r="IFY239" s="43"/>
      <c r="IFZ239" s="43"/>
      <c r="IGA239" s="43"/>
      <c r="IGB239" s="43"/>
      <c r="IGC239" s="43"/>
      <c r="IGD239" s="43"/>
      <c r="IGE239" s="43"/>
      <c r="IGF239" s="43"/>
      <c r="IGG239" s="43"/>
      <c r="IGH239" s="43"/>
      <c r="IGI239" s="43"/>
      <c r="IGJ239" s="43"/>
      <c r="IGK239" s="43"/>
      <c r="IGL239" s="43"/>
      <c r="IGM239" s="43"/>
      <c r="IGN239" s="43"/>
      <c r="IGO239" s="43"/>
      <c r="IGP239" s="43"/>
      <c r="IGQ239" s="43"/>
      <c r="IGR239" s="43"/>
      <c r="IGS239" s="43"/>
      <c r="IGT239" s="43"/>
      <c r="IGU239" s="43"/>
      <c r="IGV239" s="43"/>
      <c r="IGW239" s="43"/>
      <c r="IGX239" s="43"/>
      <c r="IGY239" s="43"/>
      <c r="IGZ239" s="43"/>
      <c r="IHA239" s="43"/>
      <c r="IHB239" s="43"/>
      <c r="IHC239" s="43"/>
      <c r="IHD239" s="43"/>
      <c r="IHE239" s="43"/>
      <c r="IHF239" s="43"/>
      <c r="IHG239" s="43"/>
      <c r="IHH239" s="43"/>
      <c r="IHI239" s="43"/>
      <c r="IHJ239" s="43"/>
      <c r="IHK239" s="43"/>
      <c r="IHL239" s="43"/>
      <c r="IHM239" s="43"/>
      <c r="IHN239" s="43"/>
      <c r="IHO239" s="43"/>
      <c r="IHP239" s="43"/>
      <c r="IHQ239" s="43"/>
      <c r="IHR239" s="43"/>
      <c r="IHS239" s="43"/>
      <c r="IHT239" s="43"/>
      <c r="IHU239" s="43"/>
      <c r="IHV239" s="43"/>
      <c r="IHW239" s="43"/>
      <c r="IHX239" s="43"/>
      <c r="IHY239" s="43"/>
      <c r="IHZ239" s="43"/>
      <c r="IIA239" s="43"/>
      <c r="IIB239" s="43"/>
      <c r="IIC239" s="43"/>
      <c r="IID239" s="43"/>
      <c r="IIE239" s="43"/>
      <c r="IIF239" s="43"/>
      <c r="IIG239" s="43"/>
      <c r="IIH239" s="43"/>
      <c r="III239" s="43"/>
      <c r="IIJ239" s="43"/>
      <c r="IIK239" s="43"/>
      <c r="IIL239" s="43"/>
      <c r="IIM239" s="43"/>
      <c r="IIN239" s="43"/>
      <c r="IIO239" s="43"/>
      <c r="IIP239" s="43"/>
      <c r="IIQ239" s="43"/>
      <c r="IIR239" s="43"/>
      <c r="IIS239" s="43"/>
      <c r="IIT239" s="43"/>
      <c r="IIU239" s="43"/>
      <c r="IIV239" s="43"/>
      <c r="IIW239" s="43"/>
      <c r="IIX239" s="43"/>
      <c r="IIY239" s="43"/>
      <c r="IIZ239" s="43"/>
      <c r="IJA239" s="43"/>
      <c r="IJB239" s="43"/>
      <c r="IJC239" s="43"/>
      <c r="IJD239" s="43"/>
      <c r="IJE239" s="43"/>
      <c r="IJF239" s="43"/>
      <c r="IJG239" s="43"/>
      <c r="IJH239" s="43"/>
      <c r="IJI239" s="43"/>
      <c r="IJJ239" s="43"/>
      <c r="IJK239" s="43"/>
      <c r="IJL239" s="43"/>
      <c r="IJM239" s="43"/>
      <c r="IJN239" s="43"/>
      <c r="IJO239" s="43"/>
      <c r="IJP239" s="43"/>
      <c r="IJQ239" s="43"/>
      <c r="IJR239" s="43"/>
      <c r="IJS239" s="43"/>
      <c r="IJT239" s="43"/>
      <c r="IJU239" s="43"/>
      <c r="IJV239" s="43"/>
      <c r="IJW239" s="43"/>
      <c r="IJX239" s="43"/>
      <c r="IJY239" s="43"/>
      <c r="IJZ239" s="43"/>
      <c r="IKA239" s="43"/>
      <c r="IKB239" s="43"/>
      <c r="IKC239" s="43"/>
      <c r="IKD239" s="43"/>
      <c r="IKE239" s="43"/>
      <c r="IKF239" s="43"/>
      <c r="IKG239" s="43"/>
      <c r="IKH239" s="43"/>
      <c r="IKI239" s="43"/>
      <c r="IKJ239" s="43"/>
      <c r="IKK239" s="43"/>
      <c r="IKL239" s="43"/>
      <c r="IKM239" s="43"/>
      <c r="IKN239" s="43"/>
      <c r="IKO239" s="43"/>
      <c r="IKP239" s="43"/>
      <c r="IKQ239" s="43"/>
      <c r="IKR239" s="43"/>
      <c r="IKS239" s="43"/>
      <c r="IKT239" s="43"/>
      <c r="IKU239" s="43"/>
      <c r="IKV239" s="43"/>
      <c r="IKW239" s="43"/>
      <c r="IKX239" s="43"/>
      <c r="IKY239" s="43"/>
      <c r="IKZ239" s="43"/>
      <c r="ILA239" s="43"/>
      <c r="ILB239" s="43"/>
      <c r="ILC239" s="43"/>
      <c r="ILD239" s="43"/>
      <c r="ILE239" s="43"/>
      <c r="ILF239" s="43"/>
      <c r="ILG239" s="43"/>
      <c r="ILH239" s="43"/>
      <c r="ILI239" s="43"/>
      <c r="ILJ239" s="43"/>
      <c r="ILK239" s="43"/>
      <c r="ILL239" s="43"/>
      <c r="ILM239" s="43"/>
      <c r="ILN239" s="43"/>
      <c r="ILO239" s="43"/>
      <c r="ILP239" s="43"/>
      <c r="ILQ239" s="43"/>
      <c r="ILR239" s="43"/>
      <c r="ILS239" s="43"/>
      <c r="ILT239" s="43"/>
      <c r="ILU239" s="43"/>
      <c r="ILV239" s="43"/>
      <c r="ILW239" s="43"/>
      <c r="ILX239" s="43"/>
      <c r="ILY239" s="43"/>
      <c r="ILZ239" s="43"/>
      <c r="IMA239" s="43"/>
      <c r="IMB239" s="43"/>
      <c r="IMC239" s="43"/>
      <c r="IMD239" s="43"/>
      <c r="IME239" s="43"/>
      <c r="IMF239" s="43"/>
      <c r="IMG239" s="43"/>
      <c r="IMH239" s="43"/>
      <c r="IMI239" s="43"/>
      <c r="IMJ239" s="43"/>
      <c r="IMK239" s="43"/>
      <c r="IML239" s="43"/>
      <c r="IMM239" s="43"/>
      <c r="IMN239" s="43"/>
      <c r="IMO239" s="43"/>
      <c r="IMP239" s="43"/>
      <c r="IMQ239" s="43"/>
      <c r="IMR239" s="43"/>
      <c r="IMS239" s="43"/>
      <c r="IMT239" s="43"/>
      <c r="IMU239" s="43"/>
      <c r="IMV239" s="43"/>
      <c r="IMW239" s="43"/>
      <c r="IMX239" s="43"/>
      <c r="IMY239" s="43"/>
      <c r="IMZ239" s="43"/>
      <c r="INA239" s="43"/>
      <c r="INB239" s="43"/>
      <c r="INC239" s="43"/>
      <c r="IND239" s="43"/>
      <c r="INE239" s="43"/>
      <c r="INF239" s="43"/>
      <c r="ING239" s="43"/>
      <c r="INH239" s="43"/>
      <c r="INI239" s="43"/>
      <c r="INJ239" s="43"/>
      <c r="INK239" s="43"/>
      <c r="INL239" s="43"/>
      <c r="INM239" s="43"/>
      <c r="INN239" s="43"/>
      <c r="INO239" s="43"/>
      <c r="INP239" s="43"/>
      <c r="INQ239" s="43"/>
      <c r="INR239" s="43"/>
      <c r="INS239" s="43"/>
      <c r="INT239" s="43"/>
      <c r="INU239" s="43"/>
      <c r="INV239" s="43"/>
      <c r="INW239" s="43"/>
      <c r="INX239" s="43"/>
      <c r="INY239" s="43"/>
      <c r="INZ239" s="43"/>
      <c r="IOA239" s="43"/>
      <c r="IOB239" s="43"/>
      <c r="IOC239" s="43"/>
      <c r="IOD239" s="43"/>
      <c r="IOE239" s="43"/>
      <c r="IOF239" s="43"/>
      <c r="IOG239" s="43"/>
      <c r="IOH239" s="43"/>
      <c r="IOI239" s="43"/>
      <c r="IOJ239" s="43"/>
      <c r="IOK239" s="43"/>
      <c r="IOL239" s="43"/>
      <c r="IOM239" s="43"/>
      <c r="ION239" s="43"/>
      <c r="IOO239" s="43"/>
      <c r="IOP239" s="43"/>
      <c r="IOQ239" s="43"/>
      <c r="IOR239" s="43"/>
      <c r="IOS239" s="43"/>
      <c r="IOT239" s="43"/>
      <c r="IOU239" s="43"/>
      <c r="IOV239" s="43"/>
      <c r="IOW239" s="43"/>
      <c r="IOX239" s="43"/>
      <c r="IOY239" s="43"/>
      <c r="IOZ239" s="43"/>
      <c r="IPA239" s="43"/>
      <c r="IPB239" s="43"/>
      <c r="IPC239" s="43"/>
      <c r="IPD239" s="43"/>
      <c r="IPE239" s="43"/>
      <c r="IPF239" s="43"/>
      <c r="IPG239" s="43"/>
      <c r="IPH239" s="43"/>
      <c r="IPI239" s="43"/>
      <c r="IPJ239" s="43"/>
      <c r="IPK239" s="43"/>
      <c r="IPL239" s="43"/>
      <c r="IPM239" s="43"/>
      <c r="IPN239" s="43"/>
      <c r="IPO239" s="43"/>
      <c r="IPP239" s="43"/>
      <c r="IPQ239" s="43"/>
      <c r="IPR239" s="43"/>
      <c r="IPS239" s="43"/>
      <c r="IPT239" s="43"/>
      <c r="IPU239" s="43"/>
      <c r="IPV239" s="43"/>
      <c r="IPW239" s="43"/>
      <c r="IPX239" s="43"/>
      <c r="IPY239" s="43"/>
      <c r="IPZ239" s="43"/>
      <c r="IQA239" s="43"/>
      <c r="IQB239" s="43"/>
      <c r="IQC239" s="43"/>
      <c r="IQD239" s="43"/>
      <c r="IQE239" s="43"/>
      <c r="IQF239" s="43"/>
      <c r="IQG239" s="43"/>
      <c r="IQH239" s="43"/>
      <c r="IQI239" s="43"/>
      <c r="IQJ239" s="43"/>
      <c r="IQK239" s="43"/>
      <c r="IQL239" s="43"/>
      <c r="IQM239" s="43"/>
      <c r="IQN239" s="43"/>
      <c r="IQO239" s="43"/>
      <c r="IQP239" s="43"/>
      <c r="IQQ239" s="43"/>
      <c r="IQR239" s="43"/>
      <c r="IQS239" s="43"/>
      <c r="IQT239" s="43"/>
      <c r="IQU239" s="43"/>
      <c r="IQV239" s="43"/>
      <c r="IQW239" s="43"/>
      <c r="IQX239" s="43"/>
      <c r="IQY239" s="43"/>
      <c r="IQZ239" s="43"/>
      <c r="IRA239" s="43"/>
      <c r="IRB239" s="43"/>
      <c r="IRC239" s="43"/>
      <c r="IRD239" s="43"/>
      <c r="IRE239" s="43"/>
      <c r="IRF239" s="43"/>
      <c r="IRG239" s="43"/>
      <c r="IRH239" s="43"/>
      <c r="IRI239" s="43"/>
      <c r="IRJ239" s="43"/>
      <c r="IRK239" s="43"/>
      <c r="IRL239" s="43"/>
      <c r="IRM239" s="43"/>
      <c r="IRN239" s="43"/>
      <c r="IRO239" s="43"/>
      <c r="IRP239" s="43"/>
      <c r="IRQ239" s="43"/>
      <c r="IRR239" s="43"/>
      <c r="IRS239" s="43"/>
      <c r="IRT239" s="43"/>
      <c r="IRU239" s="43"/>
      <c r="IRV239" s="43"/>
      <c r="IRW239" s="43"/>
      <c r="IRX239" s="43"/>
      <c r="IRY239" s="43"/>
      <c r="IRZ239" s="43"/>
      <c r="ISA239" s="43"/>
      <c r="ISB239" s="43"/>
      <c r="ISC239" s="43"/>
      <c r="ISD239" s="43"/>
      <c r="ISE239" s="43"/>
      <c r="ISF239" s="43"/>
      <c r="ISG239" s="43"/>
      <c r="ISH239" s="43"/>
      <c r="ISI239" s="43"/>
      <c r="ISJ239" s="43"/>
      <c r="ISK239" s="43"/>
      <c r="ISL239" s="43"/>
      <c r="ISM239" s="43"/>
      <c r="ISN239" s="43"/>
      <c r="ISO239" s="43"/>
      <c r="ISP239" s="43"/>
      <c r="ISQ239" s="43"/>
      <c r="ISR239" s="43"/>
      <c r="ISS239" s="43"/>
      <c r="IST239" s="43"/>
      <c r="ISU239" s="43"/>
      <c r="ISV239" s="43"/>
      <c r="ISW239" s="43"/>
      <c r="ISX239" s="43"/>
      <c r="ISY239" s="43"/>
      <c r="ISZ239" s="43"/>
      <c r="ITA239" s="43"/>
      <c r="ITB239" s="43"/>
      <c r="ITC239" s="43"/>
      <c r="ITD239" s="43"/>
      <c r="ITE239" s="43"/>
      <c r="ITF239" s="43"/>
      <c r="ITG239" s="43"/>
      <c r="ITH239" s="43"/>
      <c r="ITI239" s="43"/>
      <c r="ITJ239" s="43"/>
      <c r="ITK239" s="43"/>
      <c r="ITL239" s="43"/>
      <c r="ITM239" s="43"/>
      <c r="ITN239" s="43"/>
      <c r="ITO239" s="43"/>
      <c r="ITP239" s="43"/>
      <c r="ITQ239" s="43"/>
      <c r="ITR239" s="43"/>
      <c r="ITS239" s="43"/>
      <c r="ITT239" s="43"/>
      <c r="ITU239" s="43"/>
      <c r="ITV239" s="43"/>
      <c r="ITW239" s="43"/>
      <c r="ITX239" s="43"/>
      <c r="ITY239" s="43"/>
      <c r="ITZ239" s="43"/>
      <c r="IUA239" s="43"/>
      <c r="IUB239" s="43"/>
      <c r="IUC239" s="43"/>
      <c r="IUD239" s="43"/>
      <c r="IUE239" s="43"/>
      <c r="IUF239" s="43"/>
      <c r="IUG239" s="43"/>
      <c r="IUH239" s="43"/>
      <c r="IUI239" s="43"/>
      <c r="IUJ239" s="43"/>
      <c r="IUK239" s="43"/>
      <c r="IUL239" s="43"/>
      <c r="IUM239" s="43"/>
      <c r="IUN239" s="43"/>
      <c r="IUO239" s="43"/>
      <c r="IUP239" s="43"/>
      <c r="IUQ239" s="43"/>
      <c r="IUR239" s="43"/>
      <c r="IUS239" s="43"/>
      <c r="IUT239" s="43"/>
      <c r="IUU239" s="43"/>
      <c r="IUV239" s="43"/>
      <c r="IUW239" s="43"/>
      <c r="IUX239" s="43"/>
      <c r="IUY239" s="43"/>
      <c r="IUZ239" s="43"/>
      <c r="IVA239" s="43"/>
      <c r="IVB239" s="43"/>
      <c r="IVC239" s="43"/>
      <c r="IVD239" s="43"/>
      <c r="IVE239" s="43"/>
      <c r="IVF239" s="43"/>
      <c r="IVG239" s="43"/>
      <c r="IVH239" s="43"/>
      <c r="IVI239" s="43"/>
      <c r="IVJ239" s="43"/>
      <c r="IVK239" s="43"/>
      <c r="IVL239" s="43"/>
      <c r="IVM239" s="43"/>
      <c r="IVN239" s="43"/>
      <c r="IVO239" s="43"/>
      <c r="IVP239" s="43"/>
      <c r="IVQ239" s="43"/>
      <c r="IVR239" s="43"/>
      <c r="IVS239" s="43"/>
      <c r="IVT239" s="43"/>
      <c r="IVU239" s="43"/>
      <c r="IVV239" s="43"/>
      <c r="IVW239" s="43"/>
      <c r="IVX239" s="43"/>
      <c r="IVY239" s="43"/>
      <c r="IVZ239" s="43"/>
      <c r="IWA239" s="43"/>
      <c r="IWB239" s="43"/>
      <c r="IWC239" s="43"/>
      <c r="IWD239" s="43"/>
      <c r="IWE239" s="43"/>
      <c r="IWF239" s="43"/>
      <c r="IWG239" s="43"/>
      <c r="IWH239" s="43"/>
      <c r="IWI239" s="43"/>
      <c r="IWJ239" s="43"/>
      <c r="IWK239" s="43"/>
      <c r="IWL239" s="43"/>
      <c r="IWM239" s="43"/>
      <c r="IWN239" s="43"/>
      <c r="IWO239" s="43"/>
      <c r="IWP239" s="43"/>
      <c r="IWQ239" s="43"/>
      <c r="IWR239" s="43"/>
      <c r="IWS239" s="43"/>
      <c r="IWT239" s="43"/>
      <c r="IWU239" s="43"/>
      <c r="IWV239" s="43"/>
      <c r="IWW239" s="43"/>
      <c r="IWX239" s="43"/>
      <c r="IWY239" s="43"/>
      <c r="IWZ239" s="43"/>
      <c r="IXA239" s="43"/>
      <c r="IXB239" s="43"/>
      <c r="IXC239" s="43"/>
      <c r="IXD239" s="43"/>
      <c r="IXE239" s="43"/>
      <c r="IXF239" s="43"/>
      <c r="IXG239" s="43"/>
      <c r="IXH239" s="43"/>
      <c r="IXI239" s="43"/>
      <c r="IXJ239" s="43"/>
      <c r="IXK239" s="43"/>
      <c r="IXL239" s="43"/>
      <c r="IXM239" s="43"/>
      <c r="IXN239" s="43"/>
      <c r="IXO239" s="43"/>
      <c r="IXP239" s="43"/>
      <c r="IXQ239" s="43"/>
      <c r="IXR239" s="43"/>
      <c r="IXS239" s="43"/>
      <c r="IXT239" s="43"/>
      <c r="IXU239" s="43"/>
      <c r="IXV239" s="43"/>
      <c r="IXW239" s="43"/>
      <c r="IXX239" s="43"/>
      <c r="IXY239" s="43"/>
      <c r="IXZ239" s="43"/>
      <c r="IYA239" s="43"/>
      <c r="IYB239" s="43"/>
      <c r="IYC239" s="43"/>
      <c r="IYD239" s="43"/>
      <c r="IYE239" s="43"/>
      <c r="IYF239" s="43"/>
      <c r="IYG239" s="43"/>
      <c r="IYH239" s="43"/>
      <c r="IYI239" s="43"/>
      <c r="IYJ239" s="43"/>
      <c r="IYK239" s="43"/>
      <c r="IYL239" s="43"/>
      <c r="IYM239" s="43"/>
      <c r="IYN239" s="43"/>
      <c r="IYO239" s="43"/>
      <c r="IYP239" s="43"/>
      <c r="IYQ239" s="43"/>
      <c r="IYR239" s="43"/>
      <c r="IYS239" s="43"/>
      <c r="IYT239" s="43"/>
      <c r="IYU239" s="43"/>
      <c r="IYV239" s="43"/>
      <c r="IYW239" s="43"/>
      <c r="IYX239" s="43"/>
      <c r="IYY239" s="43"/>
      <c r="IYZ239" s="43"/>
      <c r="IZA239" s="43"/>
      <c r="IZB239" s="43"/>
      <c r="IZC239" s="43"/>
      <c r="IZD239" s="43"/>
      <c r="IZE239" s="43"/>
      <c r="IZF239" s="43"/>
      <c r="IZG239" s="43"/>
      <c r="IZH239" s="43"/>
      <c r="IZI239" s="43"/>
      <c r="IZJ239" s="43"/>
      <c r="IZK239" s="43"/>
      <c r="IZL239" s="43"/>
      <c r="IZM239" s="43"/>
      <c r="IZN239" s="43"/>
      <c r="IZO239" s="43"/>
      <c r="IZP239" s="43"/>
      <c r="IZQ239" s="43"/>
      <c r="IZR239" s="43"/>
      <c r="IZS239" s="43"/>
      <c r="IZT239" s="43"/>
      <c r="IZU239" s="43"/>
      <c r="IZV239" s="43"/>
      <c r="IZW239" s="43"/>
      <c r="IZX239" s="43"/>
      <c r="IZY239" s="43"/>
      <c r="IZZ239" s="43"/>
      <c r="JAA239" s="43"/>
      <c r="JAB239" s="43"/>
      <c r="JAC239" s="43"/>
      <c r="JAD239" s="43"/>
      <c r="JAE239" s="43"/>
      <c r="JAF239" s="43"/>
      <c r="JAG239" s="43"/>
      <c r="JAH239" s="43"/>
      <c r="JAI239" s="43"/>
      <c r="JAJ239" s="43"/>
      <c r="JAK239" s="43"/>
      <c r="JAL239" s="43"/>
      <c r="JAM239" s="43"/>
      <c r="JAN239" s="43"/>
      <c r="JAO239" s="43"/>
      <c r="JAP239" s="43"/>
      <c r="JAQ239" s="43"/>
      <c r="JAR239" s="43"/>
      <c r="JAS239" s="43"/>
      <c r="JAT239" s="43"/>
      <c r="JAU239" s="43"/>
      <c r="JAV239" s="43"/>
      <c r="JAW239" s="43"/>
      <c r="JAX239" s="43"/>
      <c r="JAY239" s="43"/>
      <c r="JAZ239" s="43"/>
      <c r="JBA239" s="43"/>
      <c r="JBB239" s="43"/>
      <c r="JBC239" s="43"/>
      <c r="JBD239" s="43"/>
      <c r="JBE239" s="43"/>
      <c r="JBF239" s="43"/>
      <c r="JBG239" s="43"/>
      <c r="JBH239" s="43"/>
      <c r="JBI239" s="43"/>
      <c r="JBJ239" s="43"/>
      <c r="JBK239" s="43"/>
      <c r="JBL239" s="43"/>
      <c r="JBM239" s="43"/>
      <c r="JBN239" s="43"/>
      <c r="JBO239" s="43"/>
      <c r="JBP239" s="43"/>
      <c r="JBQ239" s="43"/>
      <c r="JBR239" s="43"/>
      <c r="JBS239" s="43"/>
      <c r="JBT239" s="43"/>
      <c r="JBU239" s="43"/>
      <c r="JBV239" s="43"/>
      <c r="JBW239" s="43"/>
      <c r="JBX239" s="43"/>
      <c r="JBY239" s="43"/>
      <c r="JBZ239" s="43"/>
      <c r="JCA239" s="43"/>
      <c r="JCB239" s="43"/>
      <c r="JCC239" s="43"/>
      <c r="JCD239" s="43"/>
      <c r="JCE239" s="43"/>
      <c r="JCF239" s="43"/>
      <c r="JCG239" s="43"/>
      <c r="JCH239" s="43"/>
      <c r="JCI239" s="43"/>
      <c r="JCJ239" s="43"/>
      <c r="JCK239" s="43"/>
      <c r="JCL239" s="43"/>
      <c r="JCM239" s="43"/>
      <c r="JCN239" s="43"/>
      <c r="JCO239" s="43"/>
      <c r="JCP239" s="43"/>
      <c r="JCQ239" s="43"/>
      <c r="JCR239" s="43"/>
      <c r="JCS239" s="43"/>
      <c r="JCT239" s="43"/>
      <c r="JCU239" s="43"/>
      <c r="JCV239" s="43"/>
      <c r="JCW239" s="43"/>
      <c r="JCX239" s="43"/>
      <c r="JCY239" s="43"/>
      <c r="JCZ239" s="43"/>
      <c r="JDA239" s="43"/>
      <c r="JDB239" s="43"/>
      <c r="JDC239" s="43"/>
      <c r="JDD239" s="43"/>
      <c r="JDE239" s="43"/>
      <c r="JDF239" s="43"/>
      <c r="JDG239" s="43"/>
      <c r="JDH239" s="43"/>
      <c r="JDI239" s="43"/>
      <c r="JDJ239" s="43"/>
      <c r="JDK239" s="43"/>
      <c r="JDL239" s="43"/>
      <c r="JDM239" s="43"/>
      <c r="JDN239" s="43"/>
      <c r="JDO239" s="43"/>
      <c r="JDP239" s="43"/>
      <c r="JDQ239" s="43"/>
      <c r="JDR239" s="43"/>
      <c r="JDS239" s="43"/>
      <c r="JDT239" s="43"/>
      <c r="JDU239" s="43"/>
      <c r="JDV239" s="43"/>
      <c r="JDW239" s="43"/>
      <c r="JDX239" s="43"/>
      <c r="JDY239" s="43"/>
      <c r="JDZ239" s="43"/>
      <c r="JEA239" s="43"/>
      <c r="JEB239" s="43"/>
      <c r="JEC239" s="43"/>
      <c r="JED239" s="43"/>
      <c r="JEE239" s="43"/>
      <c r="JEF239" s="43"/>
      <c r="JEG239" s="43"/>
      <c r="JEH239" s="43"/>
      <c r="JEI239" s="43"/>
      <c r="JEJ239" s="43"/>
      <c r="JEK239" s="43"/>
      <c r="JEL239" s="43"/>
      <c r="JEM239" s="43"/>
      <c r="JEN239" s="43"/>
      <c r="JEO239" s="43"/>
      <c r="JEP239" s="43"/>
      <c r="JEQ239" s="43"/>
      <c r="JER239" s="43"/>
      <c r="JES239" s="43"/>
      <c r="JET239" s="43"/>
      <c r="JEU239" s="43"/>
      <c r="JEV239" s="43"/>
      <c r="JEW239" s="43"/>
      <c r="JEX239" s="43"/>
      <c r="JEY239" s="43"/>
      <c r="JEZ239" s="43"/>
      <c r="JFA239" s="43"/>
      <c r="JFB239" s="43"/>
      <c r="JFC239" s="43"/>
      <c r="JFD239" s="43"/>
      <c r="JFE239" s="43"/>
      <c r="JFF239" s="43"/>
      <c r="JFG239" s="43"/>
      <c r="JFH239" s="43"/>
      <c r="JFI239" s="43"/>
      <c r="JFJ239" s="43"/>
      <c r="JFK239" s="43"/>
      <c r="JFL239" s="43"/>
      <c r="JFM239" s="43"/>
      <c r="JFN239" s="43"/>
      <c r="JFO239" s="43"/>
      <c r="JFP239" s="43"/>
      <c r="JFQ239" s="43"/>
      <c r="JFR239" s="43"/>
      <c r="JFS239" s="43"/>
      <c r="JFT239" s="43"/>
      <c r="JFU239" s="43"/>
      <c r="JFV239" s="43"/>
      <c r="JFW239" s="43"/>
      <c r="JFX239" s="43"/>
      <c r="JFY239" s="43"/>
      <c r="JFZ239" s="43"/>
      <c r="JGA239" s="43"/>
      <c r="JGB239" s="43"/>
      <c r="JGC239" s="43"/>
      <c r="JGD239" s="43"/>
      <c r="JGE239" s="43"/>
      <c r="JGF239" s="43"/>
      <c r="JGG239" s="43"/>
      <c r="JGH239" s="43"/>
      <c r="JGI239" s="43"/>
      <c r="JGJ239" s="43"/>
      <c r="JGK239" s="43"/>
      <c r="JGL239" s="43"/>
      <c r="JGM239" s="43"/>
      <c r="JGN239" s="43"/>
      <c r="JGO239" s="43"/>
      <c r="JGP239" s="43"/>
      <c r="JGQ239" s="43"/>
      <c r="JGR239" s="43"/>
      <c r="JGS239" s="43"/>
      <c r="JGT239" s="43"/>
      <c r="JGU239" s="43"/>
      <c r="JGV239" s="43"/>
      <c r="JGW239" s="43"/>
      <c r="JGX239" s="43"/>
      <c r="JGY239" s="43"/>
      <c r="JGZ239" s="43"/>
      <c r="JHA239" s="43"/>
      <c r="JHB239" s="43"/>
      <c r="JHC239" s="43"/>
      <c r="JHD239" s="43"/>
      <c r="JHE239" s="43"/>
      <c r="JHF239" s="43"/>
      <c r="JHG239" s="43"/>
      <c r="JHH239" s="43"/>
      <c r="JHI239" s="43"/>
      <c r="JHJ239" s="43"/>
      <c r="JHK239" s="43"/>
      <c r="JHL239" s="43"/>
      <c r="JHM239" s="43"/>
      <c r="JHN239" s="43"/>
      <c r="JHO239" s="43"/>
      <c r="JHP239" s="43"/>
      <c r="JHQ239" s="43"/>
      <c r="JHR239" s="43"/>
      <c r="JHS239" s="43"/>
      <c r="JHT239" s="43"/>
      <c r="JHU239" s="43"/>
      <c r="JHV239" s="43"/>
      <c r="JHW239" s="43"/>
      <c r="JHX239" s="43"/>
      <c r="JHY239" s="43"/>
      <c r="JHZ239" s="43"/>
      <c r="JIA239" s="43"/>
      <c r="JIB239" s="43"/>
      <c r="JIC239" s="43"/>
      <c r="JID239" s="43"/>
      <c r="JIE239" s="43"/>
      <c r="JIF239" s="43"/>
      <c r="JIG239" s="43"/>
      <c r="JIH239" s="43"/>
      <c r="JII239" s="43"/>
      <c r="JIJ239" s="43"/>
      <c r="JIK239" s="43"/>
      <c r="JIL239" s="43"/>
      <c r="JIM239" s="43"/>
      <c r="JIN239" s="43"/>
      <c r="JIO239" s="43"/>
      <c r="JIP239" s="43"/>
      <c r="JIQ239" s="43"/>
      <c r="JIR239" s="43"/>
      <c r="JIS239" s="43"/>
      <c r="JIT239" s="43"/>
      <c r="JIU239" s="43"/>
      <c r="JIV239" s="43"/>
      <c r="JIW239" s="43"/>
      <c r="JIX239" s="43"/>
      <c r="JIY239" s="43"/>
      <c r="JIZ239" s="43"/>
      <c r="JJA239" s="43"/>
      <c r="JJB239" s="43"/>
      <c r="JJC239" s="43"/>
      <c r="JJD239" s="43"/>
      <c r="JJE239" s="43"/>
      <c r="JJF239" s="43"/>
      <c r="JJG239" s="43"/>
      <c r="JJH239" s="43"/>
      <c r="JJI239" s="43"/>
      <c r="JJJ239" s="43"/>
      <c r="JJK239" s="43"/>
      <c r="JJL239" s="43"/>
      <c r="JJM239" s="43"/>
      <c r="JJN239" s="43"/>
      <c r="JJO239" s="43"/>
      <c r="JJP239" s="43"/>
      <c r="JJQ239" s="43"/>
      <c r="JJR239" s="43"/>
      <c r="JJS239" s="43"/>
      <c r="JJT239" s="43"/>
      <c r="JJU239" s="43"/>
      <c r="JJV239" s="43"/>
      <c r="JJW239" s="43"/>
      <c r="JJX239" s="43"/>
      <c r="JJY239" s="43"/>
      <c r="JJZ239" s="43"/>
      <c r="JKA239" s="43"/>
      <c r="JKB239" s="43"/>
      <c r="JKC239" s="43"/>
      <c r="JKD239" s="43"/>
      <c r="JKE239" s="43"/>
      <c r="JKF239" s="43"/>
      <c r="JKG239" s="43"/>
      <c r="JKH239" s="43"/>
      <c r="JKI239" s="43"/>
      <c r="JKJ239" s="43"/>
      <c r="JKK239" s="43"/>
      <c r="JKL239" s="43"/>
      <c r="JKM239" s="43"/>
      <c r="JKN239" s="43"/>
      <c r="JKO239" s="43"/>
      <c r="JKP239" s="43"/>
      <c r="JKQ239" s="43"/>
      <c r="JKR239" s="43"/>
      <c r="JKS239" s="43"/>
      <c r="JKT239" s="43"/>
      <c r="JKU239" s="43"/>
      <c r="JKV239" s="43"/>
      <c r="JKW239" s="43"/>
      <c r="JKX239" s="43"/>
      <c r="JKY239" s="43"/>
      <c r="JKZ239" s="43"/>
      <c r="JLA239" s="43"/>
      <c r="JLB239" s="43"/>
      <c r="JLC239" s="43"/>
      <c r="JLD239" s="43"/>
      <c r="JLE239" s="43"/>
      <c r="JLF239" s="43"/>
      <c r="JLG239" s="43"/>
      <c r="JLH239" s="43"/>
      <c r="JLI239" s="43"/>
      <c r="JLJ239" s="43"/>
      <c r="JLK239" s="43"/>
      <c r="JLL239" s="43"/>
      <c r="JLM239" s="43"/>
      <c r="JLN239" s="43"/>
      <c r="JLO239" s="43"/>
      <c r="JLP239" s="43"/>
      <c r="JLQ239" s="43"/>
      <c r="JLR239" s="43"/>
      <c r="JLS239" s="43"/>
      <c r="JLT239" s="43"/>
      <c r="JLU239" s="43"/>
      <c r="JLV239" s="43"/>
      <c r="JLW239" s="43"/>
      <c r="JLX239" s="43"/>
      <c r="JLY239" s="43"/>
      <c r="JLZ239" s="43"/>
      <c r="JMA239" s="43"/>
      <c r="JMB239" s="43"/>
      <c r="JMC239" s="43"/>
      <c r="JMD239" s="43"/>
      <c r="JME239" s="43"/>
      <c r="JMF239" s="43"/>
      <c r="JMG239" s="43"/>
      <c r="JMH239" s="43"/>
      <c r="JMI239" s="43"/>
      <c r="JMJ239" s="43"/>
      <c r="JMK239" s="43"/>
      <c r="JML239" s="43"/>
      <c r="JMM239" s="43"/>
      <c r="JMN239" s="43"/>
      <c r="JMO239" s="43"/>
      <c r="JMP239" s="43"/>
      <c r="JMQ239" s="43"/>
      <c r="JMR239" s="43"/>
      <c r="JMS239" s="43"/>
      <c r="JMT239" s="43"/>
      <c r="JMU239" s="43"/>
      <c r="JMV239" s="43"/>
      <c r="JMW239" s="43"/>
      <c r="JMX239" s="43"/>
      <c r="JMY239" s="43"/>
      <c r="JMZ239" s="43"/>
      <c r="JNA239" s="43"/>
      <c r="JNB239" s="43"/>
      <c r="JNC239" s="43"/>
      <c r="JND239" s="43"/>
      <c r="JNE239" s="43"/>
      <c r="JNF239" s="43"/>
      <c r="JNG239" s="43"/>
      <c r="JNH239" s="43"/>
      <c r="JNI239" s="43"/>
      <c r="JNJ239" s="43"/>
      <c r="JNK239" s="43"/>
      <c r="JNL239" s="43"/>
      <c r="JNM239" s="43"/>
      <c r="JNN239" s="43"/>
      <c r="JNO239" s="43"/>
      <c r="JNP239" s="43"/>
      <c r="JNQ239" s="43"/>
      <c r="JNR239" s="43"/>
      <c r="JNS239" s="43"/>
      <c r="JNT239" s="43"/>
      <c r="JNU239" s="43"/>
      <c r="JNV239" s="43"/>
      <c r="JNW239" s="43"/>
      <c r="JNX239" s="43"/>
      <c r="JNY239" s="43"/>
      <c r="JNZ239" s="43"/>
      <c r="JOA239" s="43"/>
      <c r="JOB239" s="43"/>
      <c r="JOC239" s="43"/>
      <c r="JOD239" s="43"/>
      <c r="JOE239" s="43"/>
      <c r="JOF239" s="43"/>
      <c r="JOG239" s="43"/>
      <c r="JOH239" s="43"/>
      <c r="JOI239" s="43"/>
      <c r="JOJ239" s="43"/>
      <c r="JOK239" s="43"/>
      <c r="JOL239" s="43"/>
      <c r="JOM239" s="43"/>
      <c r="JON239" s="43"/>
      <c r="JOO239" s="43"/>
      <c r="JOP239" s="43"/>
      <c r="JOQ239" s="43"/>
      <c r="JOR239" s="43"/>
      <c r="JOS239" s="43"/>
      <c r="JOT239" s="43"/>
      <c r="JOU239" s="43"/>
      <c r="JOV239" s="43"/>
      <c r="JOW239" s="43"/>
      <c r="JOX239" s="43"/>
      <c r="JOY239" s="43"/>
      <c r="JOZ239" s="43"/>
      <c r="JPA239" s="43"/>
      <c r="JPB239" s="43"/>
      <c r="JPC239" s="43"/>
      <c r="JPD239" s="43"/>
      <c r="JPE239" s="43"/>
      <c r="JPF239" s="43"/>
      <c r="JPG239" s="43"/>
      <c r="JPH239" s="43"/>
      <c r="JPI239" s="43"/>
      <c r="JPJ239" s="43"/>
      <c r="JPK239" s="43"/>
      <c r="JPL239" s="43"/>
      <c r="JPM239" s="43"/>
      <c r="JPN239" s="43"/>
      <c r="JPO239" s="43"/>
      <c r="JPP239" s="43"/>
      <c r="JPQ239" s="43"/>
      <c r="JPR239" s="43"/>
      <c r="JPS239" s="43"/>
      <c r="JPT239" s="43"/>
      <c r="JPU239" s="43"/>
      <c r="JPV239" s="43"/>
      <c r="JPW239" s="43"/>
      <c r="JPX239" s="43"/>
      <c r="JPY239" s="43"/>
      <c r="JPZ239" s="43"/>
      <c r="JQA239" s="43"/>
      <c r="JQB239" s="43"/>
      <c r="JQC239" s="43"/>
      <c r="JQD239" s="43"/>
      <c r="JQE239" s="43"/>
      <c r="JQF239" s="43"/>
      <c r="JQG239" s="43"/>
      <c r="JQH239" s="43"/>
      <c r="JQI239" s="43"/>
      <c r="JQJ239" s="43"/>
      <c r="JQK239" s="43"/>
      <c r="JQL239" s="43"/>
      <c r="JQM239" s="43"/>
      <c r="JQN239" s="43"/>
      <c r="JQO239" s="43"/>
      <c r="JQP239" s="43"/>
      <c r="JQQ239" s="43"/>
      <c r="JQR239" s="43"/>
      <c r="JQS239" s="43"/>
      <c r="JQT239" s="43"/>
      <c r="JQU239" s="43"/>
      <c r="JQV239" s="43"/>
      <c r="JQW239" s="43"/>
      <c r="JQX239" s="43"/>
      <c r="JQY239" s="43"/>
      <c r="JQZ239" s="43"/>
      <c r="JRA239" s="43"/>
      <c r="JRB239" s="43"/>
      <c r="JRC239" s="43"/>
      <c r="JRD239" s="43"/>
      <c r="JRE239" s="43"/>
      <c r="JRF239" s="43"/>
      <c r="JRG239" s="43"/>
      <c r="JRH239" s="43"/>
      <c r="JRI239" s="43"/>
      <c r="JRJ239" s="43"/>
      <c r="JRK239" s="43"/>
      <c r="JRL239" s="43"/>
      <c r="JRM239" s="43"/>
      <c r="JRN239" s="43"/>
      <c r="JRO239" s="43"/>
      <c r="JRP239" s="43"/>
      <c r="JRQ239" s="43"/>
      <c r="JRR239" s="43"/>
      <c r="JRS239" s="43"/>
      <c r="JRT239" s="43"/>
      <c r="JRU239" s="43"/>
      <c r="JRV239" s="43"/>
      <c r="JRW239" s="43"/>
      <c r="JRX239" s="43"/>
      <c r="JRY239" s="43"/>
      <c r="JRZ239" s="43"/>
      <c r="JSA239" s="43"/>
      <c r="JSB239" s="43"/>
      <c r="JSC239" s="43"/>
      <c r="JSD239" s="43"/>
      <c r="JSE239" s="43"/>
      <c r="JSF239" s="43"/>
      <c r="JSG239" s="43"/>
      <c r="JSH239" s="43"/>
      <c r="JSI239" s="43"/>
      <c r="JSJ239" s="43"/>
      <c r="JSK239" s="43"/>
      <c r="JSL239" s="43"/>
      <c r="JSM239" s="43"/>
      <c r="JSN239" s="43"/>
      <c r="JSO239" s="43"/>
      <c r="JSP239" s="43"/>
      <c r="JSQ239" s="43"/>
      <c r="JSR239" s="43"/>
      <c r="JSS239" s="43"/>
      <c r="JST239" s="43"/>
      <c r="JSU239" s="43"/>
      <c r="JSV239" s="43"/>
      <c r="JSW239" s="43"/>
      <c r="JSX239" s="43"/>
      <c r="JSY239" s="43"/>
      <c r="JSZ239" s="43"/>
      <c r="JTA239" s="43"/>
      <c r="JTB239" s="43"/>
      <c r="JTC239" s="43"/>
      <c r="JTD239" s="43"/>
      <c r="JTE239" s="43"/>
      <c r="JTF239" s="43"/>
      <c r="JTG239" s="43"/>
      <c r="JTH239" s="43"/>
      <c r="JTI239" s="43"/>
      <c r="JTJ239" s="43"/>
      <c r="JTK239" s="43"/>
      <c r="JTL239" s="43"/>
      <c r="JTM239" s="43"/>
      <c r="JTN239" s="43"/>
      <c r="JTO239" s="43"/>
      <c r="JTP239" s="43"/>
      <c r="JTQ239" s="43"/>
      <c r="JTR239" s="43"/>
      <c r="JTS239" s="43"/>
      <c r="JTT239" s="43"/>
      <c r="JTU239" s="43"/>
      <c r="JTV239" s="43"/>
      <c r="JTW239" s="43"/>
      <c r="JTX239" s="43"/>
      <c r="JTY239" s="43"/>
      <c r="JTZ239" s="43"/>
      <c r="JUA239" s="43"/>
      <c r="JUB239" s="43"/>
      <c r="JUC239" s="43"/>
      <c r="JUD239" s="43"/>
      <c r="JUE239" s="43"/>
      <c r="JUF239" s="43"/>
      <c r="JUG239" s="43"/>
      <c r="JUH239" s="43"/>
      <c r="JUI239" s="43"/>
      <c r="JUJ239" s="43"/>
      <c r="JUK239" s="43"/>
      <c r="JUL239" s="43"/>
      <c r="JUM239" s="43"/>
      <c r="JUN239" s="43"/>
      <c r="JUO239" s="43"/>
      <c r="JUP239" s="43"/>
      <c r="JUQ239" s="43"/>
      <c r="JUR239" s="43"/>
      <c r="JUS239" s="43"/>
      <c r="JUT239" s="43"/>
      <c r="JUU239" s="43"/>
      <c r="JUV239" s="43"/>
      <c r="JUW239" s="43"/>
      <c r="JUX239" s="43"/>
      <c r="JUY239" s="43"/>
      <c r="JUZ239" s="43"/>
      <c r="JVA239" s="43"/>
      <c r="JVB239" s="43"/>
      <c r="JVC239" s="43"/>
      <c r="JVD239" s="43"/>
      <c r="JVE239" s="43"/>
      <c r="JVF239" s="43"/>
      <c r="JVG239" s="43"/>
      <c r="JVH239" s="43"/>
      <c r="JVI239" s="43"/>
      <c r="JVJ239" s="43"/>
      <c r="JVK239" s="43"/>
      <c r="JVL239" s="43"/>
      <c r="JVM239" s="43"/>
      <c r="JVN239" s="43"/>
      <c r="JVO239" s="43"/>
      <c r="JVP239" s="43"/>
      <c r="JVQ239" s="43"/>
      <c r="JVR239" s="43"/>
      <c r="JVS239" s="43"/>
      <c r="JVT239" s="43"/>
      <c r="JVU239" s="43"/>
      <c r="JVV239" s="43"/>
      <c r="JVW239" s="43"/>
      <c r="JVX239" s="43"/>
      <c r="JVY239" s="43"/>
      <c r="JVZ239" s="43"/>
      <c r="JWA239" s="43"/>
      <c r="JWB239" s="43"/>
      <c r="JWC239" s="43"/>
      <c r="JWD239" s="43"/>
      <c r="JWE239" s="43"/>
      <c r="JWF239" s="43"/>
      <c r="JWG239" s="43"/>
      <c r="JWH239" s="43"/>
      <c r="JWI239" s="43"/>
      <c r="JWJ239" s="43"/>
      <c r="JWK239" s="43"/>
      <c r="JWL239" s="43"/>
      <c r="JWM239" s="43"/>
      <c r="JWN239" s="43"/>
      <c r="JWO239" s="43"/>
      <c r="JWP239" s="43"/>
      <c r="JWQ239" s="43"/>
      <c r="JWR239" s="43"/>
      <c r="JWS239" s="43"/>
      <c r="JWT239" s="43"/>
      <c r="JWU239" s="43"/>
      <c r="JWV239" s="43"/>
      <c r="JWW239" s="43"/>
      <c r="JWX239" s="43"/>
      <c r="JWY239" s="43"/>
      <c r="JWZ239" s="43"/>
      <c r="JXA239" s="43"/>
      <c r="JXB239" s="43"/>
      <c r="JXC239" s="43"/>
      <c r="JXD239" s="43"/>
      <c r="JXE239" s="43"/>
      <c r="JXF239" s="43"/>
      <c r="JXG239" s="43"/>
      <c r="JXH239" s="43"/>
      <c r="JXI239" s="43"/>
      <c r="JXJ239" s="43"/>
      <c r="JXK239" s="43"/>
      <c r="JXL239" s="43"/>
      <c r="JXM239" s="43"/>
      <c r="JXN239" s="43"/>
      <c r="JXO239" s="43"/>
      <c r="JXP239" s="43"/>
      <c r="JXQ239" s="43"/>
      <c r="JXR239" s="43"/>
      <c r="JXS239" s="43"/>
      <c r="JXT239" s="43"/>
      <c r="JXU239" s="43"/>
      <c r="JXV239" s="43"/>
      <c r="JXW239" s="43"/>
      <c r="JXX239" s="43"/>
      <c r="JXY239" s="43"/>
      <c r="JXZ239" s="43"/>
      <c r="JYA239" s="43"/>
      <c r="JYB239" s="43"/>
      <c r="JYC239" s="43"/>
      <c r="JYD239" s="43"/>
      <c r="JYE239" s="43"/>
      <c r="JYF239" s="43"/>
      <c r="JYG239" s="43"/>
      <c r="JYH239" s="43"/>
      <c r="JYI239" s="43"/>
      <c r="JYJ239" s="43"/>
      <c r="JYK239" s="43"/>
      <c r="JYL239" s="43"/>
      <c r="JYM239" s="43"/>
      <c r="JYN239" s="43"/>
      <c r="JYO239" s="43"/>
      <c r="JYP239" s="43"/>
      <c r="JYQ239" s="43"/>
      <c r="JYR239" s="43"/>
      <c r="JYS239" s="43"/>
      <c r="JYT239" s="43"/>
      <c r="JYU239" s="43"/>
      <c r="JYV239" s="43"/>
      <c r="JYW239" s="43"/>
      <c r="JYX239" s="43"/>
      <c r="JYY239" s="43"/>
      <c r="JYZ239" s="43"/>
      <c r="JZA239" s="43"/>
      <c r="JZB239" s="43"/>
      <c r="JZC239" s="43"/>
      <c r="JZD239" s="43"/>
      <c r="JZE239" s="43"/>
      <c r="JZF239" s="43"/>
      <c r="JZG239" s="43"/>
      <c r="JZH239" s="43"/>
      <c r="JZI239" s="43"/>
      <c r="JZJ239" s="43"/>
      <c r="JZK239" s="43"/>
      <c r="JZL239" s="43"/>
      <c r="JZM239" s="43"/>
      <c r="JZN239" s="43"/>
      <c r="JZO239" s="43"/>
      <c r="JZP239" s="43"/>
      <c r="JZQ239" s="43"/>
      <c r="JZR239" s="43"/>
      <c r="JZS239" s="43"/>
      <c r="JZT239" s="43"/>
      <c r="JZU239" s="43"/>
      <c r="JZV239" s="43"/>
      <c r="JZW239" s="43"/>
      <c r="JZX239" s="43"/>
      <c r="JZY239" s="43"/>
      <c r="JZZ239" s="43"/>
      <c r="KAA239" s="43"/>
      <c r="KAB239" s="43"/>
      <c r="KAC239" s="43"/>
      <c r="KAD239" s="43"/>
      <c r="KAE239" s="43"/>
      <c r="KAF239" s="43"/>
      <c r="KAG239" s="43"/>
      <c r="KAH239" s="43"/>
      <c r="KAI239" s="43"/>
      <c r="KAJ239" s="43"/>
      <c r="KAK239" s="43"/>
      <c r="KAL239" s="43"/>
      <c r="KAM239" s="43"/>
      <c r="KAN239" s="43"/>
      <c r="KAO239" s="43"/>
      <c r="KAP239" s="43"/>
      <c r="KAQ239" s="43"/>
      <c r="KAR239" s="43"/>
      <c r="KAS239" s="43"/>
      <c r="KAT239" s="43"/>
      <c r="KAU239" s="43"/>
      <c r="KAV239" s="43"/>
      <c r="KAW239" s="43"/>
      <c r="KAX239" s="43"/>
      <c r="KAY239" s="43"/>
      <c r="KAZ239" s="43"/>
      <c r="KBA239" s="43"/>
      <c r="KBB239" s="43"/>
      <c r="KBC239" s="43"/>
      <c r="KBD239" s="43"/>
      <c r="KBE239" s="43"/>
      <c r="KBF239" s="43"/>
      <c r="KBG239" s="43"/>
      <c r="KBH239" s="43"/>
      <c r="KBI239" s="43"/>
      <c r="KBJ239" s="43"/>
      <c r="KBK239" s="43"/>
      <c r="KBL239" s="43"/>
      <c r="KBM239" s="43"/>
      <c r="KBN239" s="43"/>
      <c r="KBO239" s="43"/>
      <c r="KBP239" s="43"/>
      <c r="KBQ239" s="43"/>
      <c r="KBR239" s="43"/>
      <c r="KBS239" s="43"/>
      <c r="KBT239" s="43"/>
      <c r="KBU239" s="43"/>
      <c r="KBV239" s="43"/>
      <c r="KBW239" s="43"/>
      <c r="KBX239" s="43"/>
      <c r="KBY239" s="43"/>
      <c r="KBZ239" s="43"/>
      <c r="KCA239" s="43"/>
      <c r="KCB239" s="43"/>
      <c r="KCC239" s="43"/>
      <c r="KCD239" s="43"/>
      <c r="KCE239" s="43"/>
      <c r="KCF239" s="43"/>
      <c r="KCG239" s="43"/>
      <c r="KCH239" s="43"/>
      <c r="KCI239" s="43"/>
      <c r="KCJ239" s="43"/>
      <c r="KCK239" s="43"/>
      <c r="KCL239" s="43"/>
      <c r="KCM239" s="43"/>
      <c r="KCN239" s="43"/>
      <c r="KCO239" s="43"/>
      <c r="KCP239" s="43"/>
      <c r="KCQ239" s="43"/>
      <c r="KCR239" s="43"/>
      <c r="KCS239" s="43"/>
      <c r="KCT239" s="43"/>
      <c r="KCU239" s="43"/>
      <c r="KCV239" s="43"/>
      <c r="KCW239" s="43"/>
      <c r="KCX239" s="43"/>
      <c r="KCY239" s="43"/>
      <c r="KCZ239" s="43"/>
      <c r="KDA239" s="43"/>
      <c r="KDB239" s="43"/>
      <c r="KDC239" s="43"/>
      <c r="KDD239" s="43"/>
      <c r="KDE239" s="43"/>
      <c r="KDF239" s="43"/>
      <c r="KDG239" s="43"/>
      <c r="KDH239" s="43"/>
      <c r="KDI239" s="43"/>
      <c r="KDJ239" s="43"/>
      <c r="KDK239" s="43"/>
      <c r="KDL239" s="43"/>
      <c r="KDM239" s="43"/>
      <c r="KDN239" s="43"/>
      <c r="KDO239" s="43"/>
      <c r="KDP239" s="43"/>
      <c r="KDQ239" s="43"/>
      <c r="KDR239" s="43"/>
      <c r="KDS239" s="43"/>
      <c r="KDT239" s="43"/>
      <c r="KDU239" s="43"/>
      <c r="KDV239" s="43"/>
      <c r="KDW239" s="43"/>
      <c r="KDX239" s="43"/>
      <c r="KDY239" s="43"/>
      <c r="KDZ239" s="43"/>
      <c r="KEA239" s="43"/>
      <c r="KEB239" s="43"/>
      <c r="KEC239" s="43"/>
      <c r="KED239" s="43"/>
      <c r="KEE239" s="43"/>
      <c r="KEF239" s="43"/>
      <c r="KEG239" s="43"/>
      <c r="KEH239" s="43"/>
      <c r="KEI239" s="43"/>
      <c r="KEJ239" s="43"/>
      <c r="KEK239" s="43"/>
      <c r="KEL239" s="43"/>
      <c r="KEM239" s="43"/>
      <c r="KEN239" s="43"/>
      <c r="KEO239" s="43"/>
      <c r="KEP239" s="43"/>
      <c r="KEQ239" s="43"/>
      <c r="KER239" s="43"/>
      <c r="KES239" s="43"/>
      <c r="KET239" s="43"/>
      <c r="KEU239" s="43"/>
      <c r="KEV239" s="43"/>
      <c r="KEW239" s="43"/>
      <c r="KEX239" s="43"/>
      <c r="KEY239" s="43"/>
      <c r="KEZ239" s="43"/>
      <c r="KFA239" s="43"/>
      <c r="KFB239" s="43"/>
      <c r="KFC239" s="43"/>
      <c r="KFD239" s="43"/>
      <c r="KFE239" s="43"/>
      <c r="KFF239" s="43"/>
      <c r="KFG239" s="43"/>
      <c r="KFH239" s="43"/>
      <c r="KFI239" s="43"/>
      <c r="KFJ239" s="43"/>
      <c r="KFK239" s="43"/>
      <c r="KFL239" s="43"/>
      <c r="KFM239" s="43"/>
      <c r="KFN239" s="43"/>
      <c r="KFO239" s="43"/>
      <c r="KFP239" s="43"/>
      <c r="KFQ239" s="43"/>
      <c r="KFR239" s="43"/>
      <c r="KFS239" s="43"/>
      <c r="KFT239" s="43"/>
      <c r="KFU239" s="43"/>
      <c r="KFV239" s="43"/>
      <c r="KFW239" s="43"/>
      <c r="KFX239" s="43"/>
      <c r="KFY239" s="43"/>
      <c r="KFZ239" s="43"/>
      <c r="KGA239" s="43"/>
      <c r="KGB239" s="43"/>
      <c r="KGC239" s="43"/>
      <c r="KGD239" s="43"/>
      <c r="KGE239" s="43"/>
      <c r="KGF239" s="43"/>
      <c r="KGG239" s="43"/>
      <c r="KGH239" s="43"/>
      <c r="KGI239" s="43"/>
      <c r="KGJ239" s="43"/>
      <c r="KGK239" s="43"/>
      <c r="KGL239" s="43"/>
      <c r="KGM239" s="43"/>
      <c r="KGN239" s="43"/>
      <c r="KGO239" s="43"/>
      <c r="KGP239" s="43"/>
      <c r="KGQ239" s="43"/>
      <c r="KGR239" s="43"/>
      <c r="KGS239" s="43"/>
      <c r="KGT239" s="43"/>
      <c r="KGU239" s="43"/>
      <c r="KGV239" s="43"/>
      <c r="KGW239" s="43"/>
      <c r="KGX239" s="43"/>
      <c r="KGY239" s="43"/>
      <c r="KGZ239" s="43"/>
      <c r="KHA239" s="43"/>
      <c r="KHB239" s="43"/>
      <c r="KHC239" s="43"/>
      <c r="KHD239" s="43"/>
      <c r="KHE239" s="43"/>
      <c r="KHF239" s="43"/>
      <c r="KHG239" s="43"/>
      <c r="KHH239" s="43"/>
      <c r="KHI239" s="43"/>
      <c r="KHJ239" s="43"/>
      <c r="KHK239" s="43"/>
      <c r="KHL239" s="43"/>
      <c r="KHM239" s="43"/>
      <c r="KHN239" s="43"/>
      <c r="KHO239" s="43"/>
      <c r="KHP239" s="43"/>
      <c r="KHQ239" s="43"/>
      <c r="KHR239" s="43"/>
      <c r="KHS239" s="43"/>
      <c r="KHT239" s="43"/>
      <c r="KHU239" s="43"/>
      <c r="KHV239" s="43"/>
      <c r="KHW239" s="43"/>
      <c r="KHX239" s="43"/>
      <c r="KHY239" s="43"/>
      <c r="KHZ239" s="43"/>
      <c r="KIA239" s="43"/>
      <c r="KIB239" s="43"/>
      <c r="KIC239" s="43"/>
      <c r="KID239" s="43"/>
      <c r="KIE239" s="43"/>
      <c r="KIF239" s="43"/>
      <c r="KIG239" s="43"/>
      <c r="KIH239" s="43"/>
      <c r="KII239" s="43"/>
      <c r="KIJ239" s="43"/>
      <c r="KIK239" s="43"/>
      <c r="KIL239" s="43"/>
      <c r="KIM239" s="43"/>
      <c r="KIN239" s="43"/>
      <c r="KIO239" s="43"/>
      <c r="KIP239" s="43"/>
      <c r="KIQ239" s="43"/>
      <c r="KIR239" s="43"/>
      <c r="KIS239" s="43"/>
      <c r="KIT239" s="43"/>
      <c r="KIU239" s="43"/>
      <c r="KIV239" s="43"/>
      <c r="KIW239" s="43"/>
      <c r="KIX239" s="43"/>
      <c r="KIY239" s="43"/>
      <c r="KIZ239" s="43"/>
      <c r="KJA239" s="43"/>
      <c r="KJB239" s="43"/>
      <c r="KJC239" s="43"/>
      <c r="KJD239" s="43"/>
      <c r="KJE239" s="43"/>
      <c r="KJF239" s="43"/>
      <c r="KJG239" s="43"/>
      <c r="KJH239" s="43"/>
      <c r="KJI239" s="43"/>
      <c r="KJJ239" s="43"/>
      <c r="KJK239" s="43"/>
      <c r="KJL239" s="43"/>
      <c r="KJM239" s="43"/>
      <c r="KJN239" s="43"/>
      <c r="KJO239" s="43"/>
      <c r="KJP239" s="43"/>
      <c r="KJQ239" s="43"/>
      <c r="KJR239" s="43"/>
      <c r="KJS239" s="43"/>
      <c r="KJT239" s="43"/>
      <c r="KJU239" s="43"/>
      <c r="KJV239" s="43"/>
      <c r="KJW239" s="43"/>
      <c r="KJX239" s="43"/>
      <c r="KJY239" s="43"/>
      <c r="KJZ239" s="43"/>
      <c r="KKA239" s="43"/>
      <c r="KKB239" s="43"/>
      <c r="KKC239" s="43"/>
      <c r="KKD239" s="43"/>
      <c r="KKE239" s="43"/>
      <c r="KKF239" s="43"/>
      <c r="KKG239" s="43"/>
      <c r="KKH239" s="43"/>
      <c r="KKI239" s="43"/>
      <c r="KKJ239" s="43"/>
      <c r="KKK239" s="43"/>
      <c r="KKL239" s="43"/>
      <c r="KKM239" s="43"/>
      <c r="KKN239" s="43"/>
      <c r="KKO239" s="43"/>
      <c r="KKP239" s="43"/>
      <c r="KKQ239" s="43"/>
      <c r="KKR239" s="43"/>
      <c r="KKS239" s="43"/>
      <c r="KKT239" s="43"/>
      <c r="KKU239" s="43"/>
      <c r="KKV239" s="43"/>
      <c r="KKW239" s="43"/>
      <c r="KKX239" s="43"/>
      <c r="KKY239" s="43"/>
      <c r="KKZ239" s="43"/>
      <c r="KLA239" s="43"/>
      <c r="KLB239" s="43"/>
      <c r="KLC239" s="43"/>
      <c r="KLD239" s="43"/>
      <c r="KLE239" s="43"/>
      <c r="KLF239" s="43"/>
      <c r="KLG239" s="43"/>
      <c r="KLH239" s="43"/>
      <c r="KLI239" s="43"/>
      <c r="KLJ239" s="43"/>
      <c r="KLK239" s="43"/>
      <c r="KLL239" s="43"/>
      <c r="KLM239" s="43"/>
      <c r="KLN239" s="43"/>
      <c r="KLO239" s="43"/>
      <c r="KLP239" s="43"/>
      <c r="KLQ239" s="43"/>
      <c r="KLR239" s="43"/>
      <c r="KLS239" s="43"/>
      <c r="KLT239" s="43"/>
      <c r="KLU239" s="43"/>
      <c r="KLV239" s="43"/>
      <c r="KLW239" s="43"/>
      <c r="KLX239" s="43"/>
      <c r="KLY239" s="43"/>
      <c r="KLZ239" s="43"/>
      <c r="KMA239" s="43"/>
      <c r="KMB239" s="43"/>
      <c r="KMC239" s="43"/>
      <c r="KMD239" s="43"/>
      <c r="KME239" s="43"/>
      <c r="KMF239" s="43"/>
      <c r="KMG239" s="43"/>
      <c r="KMH239" s="43"/>
      <c r="KMI239" s="43"/>
      <c r="KMJ239" s="43"/>
      <c r="KMK239" s="43"/>
      <c r="KML239" s="43"/>
      <c r="KMM239" s="43"/>
      <c r="KMN239" s="43"/>
      <c r="KMO239" s="43"/>
      <c r="KMP239" s="43"/>
      <c r="KMQ239" s="43"/>
      <c r="KMR239" s="43"/>
      <c r="KMS239" s="43"/>
      <c r="KMT239" s="43"/>
      <c r="KMU239" s="43"/>
      <c r="KMV239" s="43"/>
      <c r="KMW239" s="43"/>
      <c r="KMX239" s="43"/>
      <c r="KMY239" s="43"/>
      <c r="KMZ239" s="43"/>
      <c r="KNA239" s="43"/>
      <c r="KNB239" s="43"/>
      <c r="KNC239" s="43"/>
      <c r="KND239" s="43"/>
      <c r="KNE239" s="43"/>
      <c r="KNF239" s="43"/>
      <c r="KNG239" s="43"/>
      <c r="KNH239" s="43"/>
      <c r="KNI239" s="43"/>
      <c r="KNJ239" s="43"/>
      <c r="KNK239" s="43"/>
      <c r="KNL239" s="43"/>
      <c r="KNM239" s="43"/>
      <c r="KNN239" s="43"/>
      <c r="KNO239" s="43"/>
      <c r="KNP239" s="43"/>
      <c r="KNQ239" s="43"/>
      <c r="KNR239" s="43"/>
      <c r="KNS239" s="43"/>
      <c r="KNT239" s="43"/>
      <c r="KNU239" s="43"/>
      <c r="KNV239" s="43"/>
      <c r="KNW239" s="43"/>
      <c r="KNX239" s="43"/>
      <c r="KNY239" s="43"/>
      <c r="KNZ239" s="43"/>
      <c r="KOA239" s="43"/>
      <c r="KOB239" s="43"/>
      <c r="KOC239" s="43"/>
      <c r="KOD239" s="43"/>
      <c r="KOE239" s="43"/>
      <c r="KOF239" s="43"/>
      <c r="KOG239" s="43"/>
      <c r="KOH239" s="43"/>
      <c r="KOI239" s="43"/>
      <c r="KOJ239" s="43"/>
      <c r="KOK239" s="43"/>
      <c r="KOL239" s="43"/>
      <c r="KOM239" s="43"/>
      <c r="KON239" s="43"/>
      <c r="KOO239" s="43"/>
      <c r="KOP239" s="43"/>
      <c r="KOQ239" s="43"/>
      <c r="KOR239" s="43"/>
      <c r="KOS239" s="43"/>
      <c r="KOT239" s="43"/>
      <c r="KOU239" s="43"/>
      <c r="KOV239" s="43"/>
      <c r="KOW239" s="43"/>
      <c r="KOX239" s="43"/>
      <c r="KOY239" s="43"/>
      <c r="KOZ239" s="43"/>
      <c r="KPA239" s="43"/>
      <c r="KPB239" s="43"/>
      <c r="KPC239" s="43"/>
      <c r="KPD239" s="43"/>
      <c r="KPE239" s="43"/>
      <c r="KPF239" s="43"/>
      <c r="KPG239" s="43"/>
      <c r="KPH239" s="43"/>
      <c r="KPI239" s="43"/>
      <c r="KPJ239" s="43"/>
      <c r="KPK239" s="43"/>
      <c r="KPL239" s="43"/>
      <c r="KPM239" s="43"/>
      <c r="KPN239" s="43"/>
      <c r="KPO239" s="43"/>
      <c r="KPP239" s="43"/>
      <c r="KPQ239" s="43"/>
      <c r="KPR239" s="43"/>
      <c r="KPS239" s="43"/>
      <c r="KPT239" s="43"/>
      <c r="KPU239" s="43"/>
      <c r="KPV239" s="43"/>
      <c r="KPW239" s="43"/>
      <c r="KPX239" s="43"/>
      <c r="KPY239" s="43"/>
      <c r="KPZ239" s="43"/>
      <c r="KQA239" s="43"/>
      <c r="KQB239" s="43"/>
      <c r="KQC239" s="43"/>
      <c r="KQD239" s="43"/>
      <c r="KQE239" s="43"/>
      <c r="KQF239" s="43"/>
      <c r="KQG239" s="43"/>
      <c r="KQH239" s="43"/>
      <c r="KQI239" s="43"/>
      <c r="KQJ239" s="43"/>
      <c r="KQK239" s="43"/>
      <c r="KQL239" s="43"/>
      <c r="KQM239" s="43"/>
      <c r="KQN239" s="43"/>
      <c r="KQO239" s="43"/>
      <c r="KQP239" s="43"/>
      <c r="KQQ239" s="43"/>
      <c r="KQR239" s="43"/>
      <c r="KQS239" s="43"/>
      <c r="KQT239" s="43"/>
      <c r="KQU239" s="43"/>
      <c r="KQV239" s="43"/>
      <c r="KQW239" s="43"/>
      <c r="KQX239" s="43"/>
      <c r="KQY239" s="43"/>
      <c r="KQZ239" s="43"/>
      <c r="KRA239" s="43"/>
      <c r="KRB239" s="43"/>
      <c r="KRC239" s="43"/>
      <c r="KRD239" s="43"/>
      <c r="KRE239" s="43"/>
      <c r="KRF239" s="43"/>
      <c r="KRG239" s="43"/>
      <c r="KRH239" s="43"/>
      <c r="KRI239" s="43"/>
      <c r="KRJ239" s="43"/>
      <c r="KRK239" s="43"/>
      <c r="KRL239" s="43"/>
      <c r="KRM239" s="43"/>
      <c r="KRN239" s="43"/>
      <c r="KRO239" s="43"/>
      <c r="KRP239" s="43"/>
      <c r="KRQ239" s="43"/>
      <c r="KRR239" s="43"/>
      <c r="KRS239" s="43"/>
      <c r="KRT239" s="43"/>
      <c r="KRU239" s="43"/>
      <c r="KRV239" s="43"/>
      <c r="KRW239" s="43"/>
      <c r="KRX239" s="43"/>
      <c r="KRY239" s="43"/>
      <c r="KRZ239" s="43"/>
      <c r="KSA239" s="43"/>
      <c r="KSB239" s="43"/>
      <c r="KSC239" s="43"/>
      <c r="KSD239" s="43"/>
      <c r="KSE239" s="43"/>
      <c r="KSF239" s="43"/>
      <c r="KSG239" s="43"/>
      <c r="KSH239" s="43"/>
      <c r="KSI239" s="43"/>
      <c r="KSJ239" s="43"/>
      <c r="KSK239" s="43"/>
      <c r="KSL239" s="43"/>
      <c r="KSM239" s="43"/>
      <c r="KSN239" s="43"/>
      <c r="KSO239" s="43"/>
      <c r="KSP239" s="43"/>
      <c r="KSQ239" s="43"/>
      <c r="KSR239" s="43"/>
      <c r="KSS239" s="43"/>
      <c r="KST239" s="43"/>
      <c r="KSU239" s="43"/>
      <c r="KSV239" s="43"/>
      <c r="KSW239" s="43"/>
      <c r="KSX239" s="43"/>
      <c r="KSY239" s="43"/>
      <c r="KSZ239" s="43"/>
      <c r="KTA239" s="43"/>
      <c r="KTB239" s="43"/>
      <c r="KTC239" s="43"/>
      <c r="KTD239" s="43"/>
      <c r="KTE239" s="43"/>
      <c r="KTF239" s="43"/>
      <c r="KTG239" s="43"/>
      <c r="KTH239" s="43"/>
      <c r="KTI239" s="43"/>
      <c r="KTJ239" s="43"/>
      <c r="KTK239" s="43"/>
      <c r="KTL239" s="43"/>
      <c r="KTM239" s="43"/>
      <c r="KTN239" s="43"/>
      <c r="KTO239" s="43"/>
      <c r="KTP239" s="43"/>
      <c r="KTQ239" s="43"/>
      <c r="KTR239" s="43"/>
      <c r="KTS239" s="43"/>
      <c r="KTT239" s="43"/>
      <c r="KTU239" s="43"/>
      <c r="KTV239" s="43"/>
      <c r="KTW239" s="43"/>
      <c r="KTX239" s="43"/>
      <c r="KTY239" s="43"/>
      <c r="KTZ239" s="43"/>
      <c r="KUA239" s="43"/>
      <c r="KUB239" s="43"/>
      <c r="KUC239" s="43"/>
      <c r="KUD239" s="43"/>
      <c r="KUE239" s="43"/>
      <c r="KUF239" s="43"/>
      <c r="KUG239" s="43"/>
      <c r="KUH239" s="43"/>
      <c r="KUI239" s="43"/>
      <c r="KUJ239" s="43"/>
      <c r="KUK239" s="43"/>
      <c r="KUL239" s="43"/>
      <c r="KUM239" s="43"/>
      <c r="KUN239" s="43"/>
      <c r="KUO239" s="43"/>
      <c r="KUP239" s="43"/>
      <c r="KUQ239" s="43"/>
      <c r="KUR239" s="43"/>
      <c r="KUS239" s="43"/>
      <c r="KUT239" s="43"/>
      <c r="KUU239" s="43"/>
      <c r="KUV239" s="43"/>
      <c r="KUW239" s="43"/>
      <c r="KUX239" s="43"/>
      <c r="KUY239" s="43"/>
      <c r="KUZ239" s="43"/>
      <c r="KVA239" s="43"/>
      <c r="KVB239" s="43"/>
      <c r="KVC239" s="43"/>
      <c r="KVD239" s="43"/>
      <c r="KVE239" s="43"/>
      <c r="KVF239" s="43"/>
      <c r="KVG239" s="43"/>
      <c r="KVH239" s="43"/>
      <c r="KVI239" s="43"/>
      <c r="KVJ239" s="43"/>
      <c r="KVK239" s="43"/>
      <c r="KVL239" s="43"/>
      <c r="KVM239" s="43"/>
      <c r="KVN239" s="43"/>
      <c r="KVO239" s="43"/>
      <c r="KVP239" s="43"/>
      <c r="KVQ239" s="43"/>
      <c r="KVR239" s="43"/>
      <c r="KVS239" s="43"/>
      <c r="KVT239" s="43"/>
      <c r="KVU239" s="43"/>
      <c r="KVV239" s="43"/>
      <c r="KVW239" s="43"/>
      <c r="KVX239" s="43"/>
      <c r="KVY239" s="43"/>
      <c r="KVZ239" s="43"/>
      <c r="KWA239" s="43"/>
      <c r="KWB239" s="43"/>
      <c r="KWC239" s="43"/>
      <c r="KWD239" s="43"/>
      <c r="KWE239" s="43"/>
      <c r="KWF239" s="43"/>
      <c r="KWG239" s="43"/>
      <c r="KWH239" s="43"/>
      <c r="KWI239" s="43"/>
      <c r="KWJ239" s="43"/>
      <c r="KWK239" s="43"/>
      <c r="KWL239" s="43"/>
      <c r="KWM239" s="43"/>
      <c r="KWN239" s="43"/>
      <c r="KWO239" s="43"/>
      <c r="KWP239" s="43"/>
      <c r="KWQ239" s="43"/>
      <c r="KWR239" s="43"/>
      <c r="KWS239" s="43"/>
      <c r="KWT239" s="43"/>
      <c r="KWU239" s="43"/>
      <c r="KWV239" s="43"/>
      <c r="KWW239" s="43"/>
      <c r="KWX239" s="43"/>
      <c r="KWY239" s="43"/>
      <c r="KWZ239" s="43"/>
      <c r="KXA239" s="43"/>
      <c r="KXB239" s="43"/>
      <c r="KXC239" s="43"/>
      <c r="KXD239" s="43"/>
      <c r="KXE239" s="43"/>
      <c r="KXF239" s="43"/>
      <c r="KXG239" s="43"/>
      <c r="KXH239" s="43"/>
      <c r="KXI239" s="43"/>
      <c r="KXJ239" s="43"/>
      <c r="KXK239" s="43"/>
      <c r="KXL239" s="43"/>
      <c r="KXM239" s="43"/>
      <c r="KXN239" s="43"/>
      <c r="KXO239" s="43"/>
      <c r="KXP239" s="43"/>
      <c r="KXQ239" s="43"/>
      <c r="KXR239" s="43"/>
      <c r="KXS239" s="43"/>
      <c r="KXT239" s="43"/>
      <c r="KXU239" s="43"/>
      <c r="KXV239" s="43"/>
      <c r="KXW239" s="43"/>
      <c r="KXX239" s="43"/>
      <c r="KXY239" s="43"/>
      <c r="KXZ239" s="43"/>
      <c r="KYA239" s="43"/>
      <c r="KYB239" s="43"/>
      <c r="KYC239" s="43"/>
      <c r="KYD239" s="43"/>
      <c r="KYE239" s="43"/>
      <c r="KYF239" s="43"/>
      <c r="KYG239" s="43"/>
      <c r="KYH239" s="43"/>
      <c r="KYI239" s="43"/>
      <c r="KYJ239" s="43"/>
      <c r="KYK239" s="43"/>
      <c r="KYL239" s="43"/>
      <c r="KYM239" s="43"/>
      <c r="KYN239" s="43"/>
      <c r="KYO239" s="43"/>
      <c r="KYP239" s="43"/>
      <c r="KYQ239" s="43"/>
      <c r="KYR239" s="43"/>
      <c r="KYS239" s="43"/>
      <c r="KYT239" s="43"/>
      <c r="KYU239" s="43"/>
      <c r="KYV239" s="43"/>
      <c r="KYW239" s="43"/>
      <c r="KYX239" s="43"/>
      <c r="KYY239" s="43"/>
      <c r="KYZ239" s="43"/>
      <c r="KZA239" s="43"/>
      <c r="KZB239" s="43"/>
      <c r="KZC239" s="43"/>
      <c r="KZD239" s="43"/>
      <c r="KZE239" s="43"/>
      <c r="KZF239" s="43"/>
      <c r="KZG239" s="43"/>
      <c r="KZH239" s="43"/>
      <c r="KZI239" s="43"/>
      <c r="KZJ239" s="43"/>
      <c r="KZK239" s="43"/>
      <c r="KZL239" s="43"/>
      <c r="KZM239" s="43"/>
      <c r="KZN239" s="43"/>
      <c r="KZO239" s="43"/>
      <c r="KZP239" s="43"/>
      <c r="KZQ239" s="43"/>
      <c r="KZR239" s="43"/>
      <c r="KZS239" s="43"/>
      <c r="KZT239" s="43"/>
      <c r="KZU239" s="43"/>
      <c r="KZV239" s="43"/>
      <c r="KZW239" s="43"/>
      <c r="KZX239" s="43"/>
      <c r="KZY239" s="43"/>
      <c r="KZZ239" s="43"/>
      <c r="LAA239" s="43"/>
      <c r="LAB239" s="43"/>
      <c r="LAC239" s="43"/>
      <c r="LAD239" s="43"/>
      <c r="LAE239" s="43"/>
      <c r="LAF239" s="43"/>
      <c r="LAG239" s="43"/>
      <c r="LAH239" s="43"/>
      <c r="LAI239" s="43"/>
      <c r="LAJ239" s="43"/>
      <c r="LAK239" s="43"/>
      <c r="LAL239" s="43"/>
      <c r="LAM239" s="43"/>
      <c r="LAN239" s="43"/>
      <c r="LAO239" s="43"/>
      <c r="LAP239" s="43"/>
      <c r="LAQ239" s="43"/>
      <c r="LAR239" s="43"/>
      <c r="LAS239" s="43"/>
      <c r="LAT239" s="43"/>
      <c r="LAU239" s="43"/>
      <c r="LAV239" s="43"/>
      <c r="LAW239" s="43"/>
      <c r="LAX239" s="43"/>
      <c r="LAY239" s="43"/>
      <c r="LAZ239" s="43"/>
      <c r="LBA239" s="43"/>
      <c r="LBB239" s="43"/>
      <c r="LBC239" s="43"/>
      <c r="LBD239" s="43"/>
      <c r="LBE239" s="43"/>
      <c r="LBF239" s="43"/>
      <c r="LBG239" s="43"/>
      <c r="LBH239" s="43"/>
      <c r="LBI239" s="43"/>
      <c r="LBJ239" s="43"/>
      <c r="LBK239" s="43"/>
      <c r="LBL239" s="43"/>
      <c r="LBM239" s="43"/>
      <c r="LBN239" s="43"/>
      <c r="LBO239" s="43"/>
      <c r="LBP239" s="43"/>
      <c r="LBQ239" s="43"/>
      <c r="LBR239" s="43"/>
      <c r="LBS239" s="43"/>
      <c r="LBT239" s="43"/>
      <c r="LBU239" s="43"/>
      <c r="LBV239" s="43"/>
      <c r="LBW239" s="43"/>
      <c r="LBX239" s="43"/>
      <c r="LBY239" s="43"/>
      <c r="LBZ239" s="43"/>
      <c r="LCA239" s="43"/>
      <c r="LCB239" s="43"/>
      <c r="LCC239" s="43"/>
      <c r="LCD239" s="43"/>
      <c r="LCE239" s="43"/>
      <c r="LCF239" s="43"/>
      <c r="LCG239" s="43"/>
      <c r="LCH239" s="43"/>
      <c r="LCI239" s="43"/>
      <c r="LCJ239" s="43"/>
      <c r="LCK239" s="43"/>
      <c r="LCL239" s="43"/>
      <c r="LCM239" s="43"/>
      <c r="LCN239" s="43"/>
      <c r="LCO239" s="43"/>
      <c r="LCP239" s="43"/>
      <c r="LCQ239" s="43"/>
      <c r="LCR239" s="43"/>
      <c r="LCS239" s="43"/>
      <c r="LCT239" s="43"/>
      <c r="LCU239" s="43"/>
      <c r="LCV239" s="43"/>
      <c r="LCW239" s="43"/>
      <c r="LCX239" s="43"/>
      <c r="LCY239" s="43"/>
      <c r="LCZ239" s="43"/>
      <c r="LDA239" s="43"/>
      <c r="LDB239" s="43"/>
      <c r="LDC239" s="43"/>
      <c r="LDD239" s="43"/>
      <c r="LDE239" s="43"/>
      <c r="LDF239" s="43"/>
      <c r="LDG239" s="43"/>
      <c r="LDH239" s="43"/>
      <c r="LDI239" s="43"/>
      <c r="LDJ239" s="43"/>
      <c r="LDK239" s="43"/>
      <c r="LDL239" s="43"/>
      <c r="LDM239" s="43"/>
      <c r="LDN239" s="43"/>
      <c r="LDO239" s="43"/>
      <c r="LDP239" s="43"/>
      <c r="LDQ239" s="43"/>
      <c r="LDR239" s="43"/>
      <c r="LDS239" s="43"/>
      <c r="LDT239" s="43"/>
      <c r="LDU239" s="43"/>
      <c r="LDV239" s="43"/>
      <c r="LDW239" s="43"/>
      <c r="LDX239" s="43"/>
      <c r="LDY239" s="43"/>
      <c r="LDZ239" s="43"/>
      <c r="LEA239" s="43"/>
      <c r="LEB239" s="43"/>
      <c r="LEC239" s="43"/>
      <c r="LED239" s="43"/>
      <c r="LEE239" s="43"/>
      <c r="LEF239" s="43"/>
      <c r="LEG239" s="43"/>
      <c r="LEH239" s="43"/>
      <c r="LEI239" s="43"/>
      <c r="LEJ239" s="43"/>
      <c r="LEK239" s="43"/>
      <c r="LEL239" s="43"/>
      <c r="LEM239" s="43"/>
      <c r="LEN239" s="43"/>
      <c r="LEO239" s="43"/>
      <c r="LEP239" s="43"/>
      <c r="LEQ239" s="43"/>
      <c r="LER239" s="43"/>
      <c r="LES239" s="43"/>
      <c r="LET239" s="43"/>
      <c r="LEU239" s="43"/>
      <c r="LEV239" s="43"/>
      <c r="LEW239" s="43"/>
      <c r="LEX239" s="43"/>
      <c r="LEY239" s="43"/>
      <c r="LEZ239" s="43"/>
      <c r="LFA239" s="43"/>
      <c r="LFB239" s="43"/>
      <c r="LFC239" s="43"/>
      <c r="LFD239" s="43"/>
      <c r="LFE239" s="43"/>
      <c r="LFF239" s="43"/>
      <c r="LFG239" s="43"/>
      <c r="LFH239" s="43"/>
      <c r="LFI239" s="43"/>
      <c r="LFJ239" s="43"/>
      <c r="LFK239" s="43"/>
      <c r="LFL239" s="43"/>
      <c r="LFM239" s="43"/>
      <c r="LFN239" s="43"/>
      <c r="LFO239" s="43"/>
      <c r="LFP239" s="43"/>
      <c r="LFQ239" s="43"/>
      <c r="LFR239" s="43"/>
      <c r="LFS239" s="43"/>
      <c r="LFT239" s="43"/>
      <c r="LFU239" s="43"/>
      <c r="LFV239" s="43"/>
      <c r="LFW239" s="43"/>
      <c r="LFX239" s="43"/>
      <c r="LFY239" s="43"/>
      <c r="LFZ239" s="43"/>
      <c r="LGA239" s="43"/>
      <c r="LGB239" s="43"/>
      <c r="LGC239" s="43"/>
      <c r="LGD239" s="43"/>
      <c r="LGE239" s="43"/>
      <c r="LGF239" s="43"/>
      <c r="LGG239" s="43"/>
      <c r="LGH239" s="43"/>
      <c r="LGI239" s="43"/>
      <c r="LGJ239" s="43"/>
      <c r="LGK239" s="43"/>
      <c r="LGL239" s="43"/>
      <c r="LGM239" s="43"/>
      <c r="LGN239" s="43"/>
      <c r="LGO239" s="43"/>
      <c r="LGP239" s="43"/>
      <c r="LGQ239" s="43"/>
      <c r="LGR239" s="43"/>
      <c r="LGS239" s="43"/>
      <c r="LGT239" s="43"/>
      <c r="LGU239" s="43"/>
      <c r="LGV239" s="43"/>
      <c r="LGW239" s="43"/>
      <c r="LGX239" s="43"/>
      <c r="LGY239" s="43"/>
      <c r="LGZ239" s="43"/>
      <c r="LHA239" s="43"/>
      <c r="LHB239" s="43"/>
      <c r="LHC239" s="43"/>
      <c r="LHD239" s="43"/>
      <c r="LHE239" s="43"/>
      <c r="LHF239" s="43"/>
      <c r="LHG239" s="43"/>
      <c r="LHH239" s="43"/>
      <c r="LHI239" s="43"/>
      <c r="LHJ239" s="43"/>
      <c r="LHK239" s="43"/>
      <c r="LHL239" s="43"/>
      <c r="LHM239" s="43"/>
      <c r="LHN239" s="43"/>
      <c r="LHO239" s="43"/>
      <c r="LHP239" s="43"/>
      <c r="LHQ239" s="43"/>
      <c r="LHR239" s="43"/>
      <c r="LHS239" s="43"/>
      <c r="LHT239" s="43"/>
      <c r="LHU239" s="43"/>
      <c r="LHV239" s="43"/>
      <c r="LHW239" s="43"/>
      <c r="LHX239" s="43"/>
      <c r="LHY239" s="43"/>
      <c r="LHZ239" s="43"/>
      <c r="LIA239" s="43"/>
      <c r="LIB239" s="43"/>
      <c r="LIC239" s="43"/>
      <c r="LID239" s="43"/>
      <c r="LIE239" s="43"/>
      <c r="LIF239" s="43"/>
      <c r="LIG239" s="43"/>
      <c r="LIH239" s="43"/>
      <c r="LII239" s="43"/>
      <c r="LIJ239" s="43"/>
      <c r="LIK239" s="43"/>
      <c r="LIL239" s="43"/>
      <c r="LIM239" s="43"/>
      <c r="LIN239" s="43"/>
      <c r="LIO239" s="43"/>
      <c r="LIP239" s="43"/>
      <c r="LIQ239" s="43"/>
      <c r="LIR239" s="43"/>
      <c r="LIS239" s="43"/>
      <c r="LIT239" s="43"/>
      <c r="LIU239" s="43"/>
      <c r="LIV239" s="43"/>
      <c r="LIW239" s="43"/>
      <c r="LIX239" s="43"/>
      <c r="LIY239" s="43"/>
      <c r="LIZ239" s="43"/>
      <c r="LJA239" s="43"/>
      <c r="LJB239" s="43"/>
      <c r="LJC239" s="43"/>
      <c r="LJD239" s="43"/>
      <c r="LJE239" s="43"/>
      <c r="LJF239" s="43"/>
      <c r="LJG239" s="43"/>
      <c r="LJH239" s="43"/>
      <c r="LJI239" s="43"/>
      <c r="LJJ239" s="43"/>
      <c r="LJK239" s="43"/>
      <c r="LJL239" s="43"/>
      <c r="LJM239" s="43"/>
      <c r="LJN239" s="43"/>
      <c r="LJO239" s="43"/>
      <c r="LJP239" s="43"/>
      <c r="LJQ239" s="43"/>
      <c r="LJR239" s="43"/>
      <c r="LJS239" s="43"/>
      <c r="LJT239" s="43"/>
      <c r="LJU239" s="43"/>
      <c r="LJV239" s="43"/>
      <c r="LJW239" s="43"/>
      <c r="LJX239" s="43"/>
      <c r="LJY239" s="43"/>
      <c r="LJZ239" s="43"/>
      <c r="LKA239" s="43"/>
      <c r="LKB239" s="43"/>
      <c r="LKC239" s="43"/>
      <c r="LKD239" s="43"/>
      <c r="LKE239" s="43"/>
      <c r="LKF239" s="43"/>
      <c r="LKG239" s="43"/>
      <c r="LKH239" s="43"/>
      <c r="LKI239" s="43"/>
      <c r="LKJ239" s="43"/>
      <c r="LKK239" s="43"/>
      <c r="LKL239" s="43"/>
      <c r="LKM239" s="43"/>
      <c r="LKN239" s="43"/>
      <c r="LKO239" s="43"/>
      <c r="LKP239" s="43"/>
      <c r="LKQ239" s="43"/>
      <c r="LKR239" s="43"/>
      <c r="LKS239" s="43"/>
      <c r="LKT239" s="43"/>
      <c r="LKU239" s="43"/>
      <c r="LKV239" s="43"/>
      <c r="LKW239" s="43"/>
      <c r="LKX239" s="43"/>
      <c r="LKY239" s="43"/>
      <c r="LKZ239" s="43"/>
      <c r="LLA239" s="43"/>
      <c r="LLB239" s="43"/>
      <c r="LLC239" s="43"/>
      <c r="LLD239" s="43"/>
      <c r="LLE239" s="43"/>
      <c r="LLF239" s="43"/>
      <c r="LLG239" s="43"/>
      <c r="LLH239" s="43"/>
      <c r="LLI239" s="43"/>
      <c r="LLJ239" s="43"/>
      <c r="LLK239" s="43"/>
      <c r="LLL239" s="43"/>
      <c r="LLM239" s="43"/>
      <c r="LLN239" s="43"/>
      <c r="LLO239" s="43"/>
      <c r="LLP239" s="43"/>
      <c r="LLQ239" s="43"/>
      <c r="LLR239" s="43"/>
      <c r="LLS239" s="43"/>
      <c r="LLT239" s="43"/>
      <c r="LLU239" s="43"/>
      <c r="LLV239" s="43"/>
      <c r="LLW239" s="43"/>
      <c r="LLX239" s="43"/>
      <c r="LLY239" s="43"/>
      <c r="LLZ239" s="43"/>
      <c r="LMA239" s="43"/>
      <c r="LMB239" s="43"/>
      <c r="LMC239" s="43"/>
      <c r="LMD239" s="43"/>
      <c r="LME239" s="43"/>
      <c r="LMF239" s="43"/>
      <c r="LMG239" s="43"/>
      <c r="LMH239" s="43"/>
      <c r="LMI239" s="43"/>
      <c r="LMJ239" s="43"/>
      <c r="LMK239" s="43"/>
      <c r="LML239" s="43"/>
      <c r="LMM239" s="43"/>
      <c r="LMN239" s="43"/>
      <c r="LMO239" s="43"/>
      <c r="LMP239" s="43"/>
      <c r="LMQ239" s="43"/>
      <c r="LMR239" s="43"/>
      <c r="LMS239" s="43"/>
      <c r="LMT239" s="43"/>
      <c r="LMU239" s="43"/>
      <c r="LMV239" s="43"/>
      <c r="LMW239" s="43"/>
      <c r="LMX239" s="43"/>
      <c r="LMY239" s="43"/>
      <c r="LMZ239" s="43"/>
      <c r="LNA239" s="43"/>
      <c r="LNB239" s="43"/>
      <c r="LNC239" s="43"/>
      <c r="LND239" s="43"/>
      <c r="LNE239" s="43"/>
      <c r="LNF239" s="43"/>
      <c r="LNG239" s="43"/>
      <c r="LNH239" s="43"/>
      <c r="LNI239" s="43"/>
      <c r="LNJ239" s="43"/>
      <c r="LNK239" s="43"/>
      <c r="LNL239" s="43"/>
      <c r="LNM239" s="43"/>
      <c r="LNN239" s="43"/>
      <c r="LNO239" s="43"/>
      <c r="LNP239" s="43"/>
      <c r="LNQ239" s="43"/>
      <c r="LNR239" s="43"/>
      <c r="LNS239" s="43"/>
      <c r="LNT239" s="43"/>
      <c r="LNU239" s="43"/>
      <c r="LNV239" s="43"/>
      <c r="LNW239" s="43"/>
      <c r="LNX239" s="43"/>
      <c r="LNY239" s="43"/>
      <c r="LNZ239" s="43"/>
      <c r="LOA239" s="43"/>
      <c r="LOB239" s="43"/>
      <c r="LOC239" s="43"/>
      <c r="LOD239" s="43"/>
      <c r="LOE239" s="43"/>
      <c r="LOF239" s="43"/>
      <c r="LOG239" s="43"/>
      <c r="LOH239" s="43"/>
      <c r="LOI239" s="43"/>
      <c r="LOJ239" s="43"/>
      <c r="LOK239" s="43"/>
      <c r="LOL239" s="43"/>
      <c r="LOM239" s="43"/>
      <c r="LON239" s="43"/>
      <c r="LOO239" s="43"/>
      <c r="LOP239" s="43"/>
      <c r="LOQ239" s="43"/>
      <c r="LOR239" s="43"/>
      <c r="LOS239" s="43"/>
      <c r="LOT239" s="43"/>
      <c r="LOU239" s="43"/>
      <c r="LOV239" s="43"/>
      <c r="LOW239" s="43"/>
      <c r="LOX239" s="43"/>
      <c r="LOY239" s="43"/>
      <c r="LOZ239" s="43"/>
      <c r="LPA239" s="43"/>
      <c r="LPB239" s="43"/>
      <c r="LPC239" s="43"/>
      <c r="LPD239" s="43"/>
      <c r="LPE239" s="43"/>
      <c r="LPF239" s="43"/>
      <c r="LPG239" s="43"/>
      <c r="LPH239" s="43"/>
      <c r="LPI239" s="43"/>
      <c r="LPJ239" s="43"/>
      <c r="LPK239" s="43"/>
      <c r="LPL239" s="43"/>
      <c r="LPM239" s="43"/>
      <c r="LPN239" s="43"/>
      <c r="LPO239" s="43"/>
      <c r="LPP239" s="43"/>
      <c r="LPQ239" s="43"/>
      <c r="LPR239" s="43"/>
      <c r="LPS239" s="43"/>
      <c r="LPT239" s="43"/>
      <c r="LPU239" s="43"/>
      <c r="LPV239" s="43"/>
      <c r="LPW239" s="43"/>
      <c r="LPX239" s="43"/>
      <c r="LPY239" s="43"/>
      <c r="LPZ239" s="43"/>
      <c r="LQA239" s="43"/>
      <c r="LQB239" s="43"/>
      <c r="LQC239" s="43"/>
      <c r="LQD239" s="43"/>
      <c r="LQE239" s="43"/>
      <c r="LQF239" s="43"/>
      <c r="LQG239" s="43"/>
      <c r="LQH239" s="43"/>
      <c r="LQI239" s="43"/>
      <c r="LQJ239" s="43"/>
      <c r="LQK239" s="43"/>
      <c r="LQL239" s="43"/>
      <c r="LQM239" s="43"/>
      <c r="LQN239" s="43"/>
      <c r="LQO239" s="43"/>
      <c r="LQP239" s="43"/>
      <c r="LQQ239" s="43"/>
      <c r="LQR239" s="43"/>
      <c r="LQS239" s="43"/>
      <c r="LQT239" s="43"/>
      <c r="LQU239" s="43"/>
      <c r="LQV239" s="43"/>
      <c r="LQW239" s="43"/>
      <c r="LQX239" s="43"/>
      <c r="LQY239" s="43"/>
      <c r="LQZ239" s="43"/>
      <c r="LRA239" s="43"/>
      <c r="LRB239" s="43"/>
      <c r="LRC239" s="43"/>
      <c r="LRD239" s="43"/>
      <c r="LRE239" s="43"/>
      <c r="LRF239" s="43"/>
      <c r="LRG239" s="43"/>
      <c r="LRH239" s="43"/>
      <c r="LRI239" s="43"/>
      <c r="LRJ239" s="43"/>
      <c r="LRK239" s="43"/>
      <c r="LRL239" s="43"/>
      <c r="LRM239" s="43"/>
      <c r="LRN239" s="43"/>
      <c r="LRO239" s="43"/>
      <c r="LRP239" s="43"/>
      <c r="LRQ239" s="43"/>
      <c r="LRR239" s="43"/>
      <c r="LRS239" s="43"/>
      <c r="LRT239" s="43"/>
      <c r="LRU239" s="43"/>
      <c r="LRV239" s="43"/>
      <c r="LRW239" s="43"/>
      <c r="LRX239" s="43"/>
      <c r="LRY239" s="43"/>
      <c r="LRZ239" s="43"/>
      <c r="LSA239" s="43"/>
      <c r="LSB239" s="43"/>
      <c r="LSC239" s="43"/>
      <c r="LSD239" s="43"/>
      <c r="LSE239" s="43"/>
      <c r="LSF239" s="43"/>
      <c r="LSG239" s="43"/>
      <c r="LSH239" s="43"/>
      <c r="LSI239" s="43"/>
      <c r="LSJ239" s="43"/>
      <c r="LSK239" s="43"/>
      <c r="LSL239" s="43"/>
      <c r="LSM239" s="43"/>
      <c r="LSN239" s="43"/>
      <c r="LSO239" s="43"/>
      <c r="LSP239" s="43"/>
      <c r="LSQ239" s="43"/>
      <c r="LSR239" s="43"/>
      <c r="LSS239" s="43"/>
      <c r="LST239" s="43"/>
      <c r="LSU239" s="43"/>
      <c r="LSV239" s="43"/>
      <c r="LSW239" s="43"/>
      <c r="LSX239" s="43"/>
      <c r="LSY239" s="43"/>
      <c r="LSZ239" s="43"/>
      <c r="LTA239" s="43"/>
      <c r="LTB239" s="43"/>
      <c r="LTC239" s="43"/>
      <c r="LTD239" s="43"/>
      <c r="LTE239" s="43"/>
      <c r="LTF239" s="43"/>
      <c r="LTG239" s="43"/>
      <c r="LTH239" s="43"/>
      <c r="LTI239" s="43"/>
      <c r="LTJ239" s="43"/>
      <c r="LTK239" s="43"/>
      <c r="LTL239" s="43"/>
      <c r="LTM239" s="43"/>
      <c r="LTN239" s="43"/>
      <c r="LTO239" s="43"/>
      <c r="LTP239" s="43"/>
      <c r="LTQ239" s="43"/>
      <c r="LTR239" s="43"/>
      <c r="LTS239" s="43"/>
      <c r="LTT239" s="43"/>
      <c r="LTU239" s="43"/>
      <c r="LTV239" s="43"/>
      <c r="LTW239" s="43"/>
      <c r="LTX239" s="43"/>
      <c r="LTY239" s="43"/>
      <c r="LTZ239" s="43"/>
      <c r="LUA239" s="43"/>
      <c r="LUB239" s="43"/>
      <c r="LUC239" s="43"/>
      <c r="LUD239" s="43"/>
      <c r="LUE239" s="43"/>
      <c r="LUF239" s="43"/>
      <c r="LUG239" s="43"/>
      <c r="LUH239" s="43"/>
      <c r="LUI239" s="43"/>
      <c r="LUJ239" s="43"/>
      <c r="LUK239" s="43"/>
      <c r="LUL239" s="43"/>
      <c r="LUM239" s="43"/>
      <c r="LUN239" s="43"/>
      <c r="LUO239" s="43"/>
      <c r="LUP239" s="43"/>
      <c r="LUQ239" s="43"/>
      <c r="LUR239" s="43"/>
      <c r="LUS239" s="43"/>
      <c r="LUT239" s="43"/>
      <c r="LUU239" s="43"/>
      <c r="LUV239" s="43"/>
      <c r="LUW239" s="43"/>
      <c r="LUX239" s="43"/>
      <c r="LUY239" s="43"/>
      <c r="LUZ239" s="43"/>
      <c r="LVA239" s="43"/>
      <c r="LVB239" s="43"/>
      <c r="LVC239" s="43"/>
      <c r="LVD239" s="43"/>
      <c r="LVE239" s="43"/>
      <c r="LVF239" s="43"/>
      <c r="LVG239" s="43"/>
      <c r="LVH239" s="43"/>
      <c r="LVI239" s="43"/>
      <c r="LVJ239" s="43"/>
      <c r="LVK239" s="43"/>
      <c r="LVL239" s="43"/>
      <c r="LVM239" s="43"/>
      <c r="LVN239" s="43"/>
      <c r="LVO239" s="43"/>
      <c r="LVP239" s="43"/>
      <c r="LVQ239" s="43"/>
      <c r="LVR239" s="43"/>
      <c r="LVS239" s="43"/>
      <c r="LVT239" s="43"/>
      <c r="LVU239" s="43"/>
      <c r="LVV239" s="43"/>
      <c r="LVW239" s="43"/>
      <c r="LVX239" s="43"/>
      <c r="LVY239" s="43"/>
      <c r="LVZ239" s="43"/>
      <c r="LWA239" s="43"/>
      <c r="LWB239" s="43"/>
      <c r="LWC239" s="43"/>
      <c r="LWD239" s="43"/>
      <c r="LWE239" s="43"/>
      <c r="LWF239" s="43"/>
      <c r="LWG239" s="43"/>
      <c r="LWH239" s="43"/>
      <c r="LWI239" s="43"/>
      <c r="LWJ239" s="43"/>
      <c r="LWK239" s="43"/>
      <c r="LWL239" s="43"/>
      <c r="LWM239" s="43"/>
      <c r="LWN239" s="43"/>
      <c r="LWO239" s="43"/>
      <c r="LWP239" s="43"/>
      <c r="LWQ239" s="43"/>
      <c r="LWR239" s="43"/>
      <c r="LWS239" s="43"/>
      <c r="LWT239" s="43"/>
      <c r="LWU239" s="43"/>
      <c r="LWV239" s="43"/>
      <c r="LWW239" s="43"/>
      <c r="LWX239" s="43"/>
      <c r="LWY239" s="43"/>
      <c r="LWZ239" s="43"/>
      <c r="LXA239" s="43"/>
      <c r="LXB239" s="43"/>
      <c r="LXC239" s="43"/>
      <c r="LXD239" s="43"/>
      <c r="LXE239" s="43"/>
      <c r="LXF239" s="43"/>
      <c r="LXG239" s="43"/>
      <c r="LXH239" s="43"/>
      <c r="LXI239" s="43"/>
      <c r="LXJ239" s="43"/>
      <c r="LXK239" s="43"/>
      <c r="LXL239" s="43"/>
      <c r="LXM239" s="43"/>
      <c r="LXN239" s="43"/>
      <c r="LXO239" s="43"/>
      <c r="LXP239" s="43"/>
      <c r="LXQ239" s="43"/>
      <c r="LXR239" s="43"/>
      <c r="LXS239" s="43"/>
      <c r="LXT239" s="43"/>
      <c r="LXU239" s="43"/>
      <c r="LXV239" s="43"/>
      <c r="LXW239" s="43"/>
      <c r="LXX239" s="43"/>
      <c r="LXY239" s="43"/>
      <c r="LXZ239" s="43"/>
      <c r="LYA239" s="43"/>
      <c r="LYB239" s="43"/>
      <c r="LYC239" s="43"/>
      <c r="LYD239" s="43"/>
      <c r="LYE239" s="43"/>
      <c r="LYF239" s="43"/>
      <c r="LYG239" s="43"/>
      <c r="LYH239" s="43"/>
      <c r="LYI239" s="43"/>
      <c r="LYJ239" s="43"/>
      <c r="LYK239" s="43"/>
      <c r="LYL239" s="43"/>
      <c r="LYM239" s="43"/>
      <c r="LYN239" s="43"/>
      <c r="LYO239" s="43"/>
      <c r="LYP239" s="43"/>
      <c r="LYQ239" s="43"/>
      <c r="LYR239" s="43"/>
      <c r="LYS239" s="43"/>
      <c r="LYT239" s="43"/>
      <c r="LYU239" s="43"/>
      <c r="LYV239" s="43"/>
      <c r="LYW239" s="43"/>
      <c r="LYX239" s="43"/>
      <c r="LYY239" s="43"/>
      <c r="LYZ239" s="43"/>
      <c r="LZA239" s="43"/>
      <c r="LZB239" s="43"/>
      <c r="LZC239" s="43"/>
      <c r="LZD239" s="43"/>
      <c r="LZE239" s="43"/>
      <c r="LZF239" s="43"/>
      <c r="LZG239" s="43"/>
      <c r="LZH239" s="43"/>
      <c r="LZI239" s="43"/>
      <c r="LZJ239" s="43"/>
      <c r="LZK239" s="43"/>
      <c r="LZL239" s="43"/>
      <c r="LZM239" s="43"/>
      <c r="LZN239" s="43"/>
      <c r="LZO239" s="43"/>
      <c r="LZP239" s="43"/>
      <c r="LZQ239" s="43"/>
      <c r="LZR239" s="43"/>
      <c r="LZS239" s="43"/>
      <c r="LZT239" s="43"/>
      <c r="LZU239" s="43"/>
      <c r="LZV239" s="43"/>
      <c r="LZW239" s="43"/>
      <c r="LZX239" s="43"/>
      <c r="LZY239" s="43"/>
      <c r="LZZ239" s="43"/>
      <c r="MAA239" s="43"/>
      <c r="MAB239" s="43"/>
      <c r="MAC239" s="43"/>
      <c r="MAD239" s="43"/>
      <c r="MAE239" s="43"/>
      <c r="MAF239" s="43"/>
      <c r="MAG239" s="43"/>
      <c r="MAH239" s="43"/>
      <c r="MAI239" s="43"/>
      <c r="MAJ239" s="43"/>
      <c r="MAK239" s="43"/>
      <c r="MAL239" s="43"/>
      <c r="MAM239" s="43"/>
      <c r="MAN239" s="43"/>
      <c r="MAO239" s="43"/>
      <c r="MAP239" s="43"/>
      <c r="MAQ239" s="43"/>
      <c r="MAR239" s="43"/>
      <c r="MAS239" s="43"/>
      <c r="MAT239" s="43"/>
      <c r="MAU239" s="43"/>
      <c r="MAV239" s="43"/>
      <c r="MAW239" s="43"/>
      <c r="MAX239" s="43"/>
      <c r="MAY239" s="43"/>
      <c r="MAZ239" s="43"/>
      <c r="MBA239" s="43"/>
      <c r="MBB239" s="43"/>
      <c r="MBC239" s="43"/>
      <c r="MBD239" s="43"/>
      <c r="MBE239" s="43"/>
      <c r="MBF239" s="43"/>
      <c r="MBG239" s="43"/>
      <c r="MBH239" s="43"/>
      <c r="MBI239" s="43"/>
      <c r="MBJ239" s="43"/>
      <c r="MBK239" s="43"/>
      <c r="MBL239" s="43"/>
      <c r="MBM239" s="43"/>
      <c r="MBN239" s="43"/>
      <c r="MBO239" s="43"/>
      <c r="MBP239" s="43"/>
      <c r="MBQ239" s="43"/>
      <c r="MBR239" s="43"/>
      <c r="MBS239" s="43"/>
      <c r="MBT239" s="43"/>
      <c r="MBU239" s="43"/>
      <c r="MBV239" s="43"/>
      <c r="MBW239" s="43"/>
      <c r="MBX239" s="43"/>
      <c r="MBY239" s="43"/>
      <c r="MBZ239" s="43"/>
      <c r="MCA239" s="43"/>
      <c r="MCB239" s="43"/>
      <c r="MCC239" s="43"/>
      <c r="MCD239" s="43"/>
      <c r="MCE239" s="43"/>
      <c r="MCF239" s="43"/>
      <c r="MCG239" s="43"/>
      <c r="MCH239" s="43"/>
      <c r="MCI239" s="43"/>
      <c r="MCJ239" s="43"/>
      <c r="MCK239" s="43"/>
      <c r="MCL239" s="43"/>
      <c r="MCM239" s="43"/>
      <c r="MCN239" s="43"/>
      <c r="MCO239" s="43"/>
      <c r="MCP239" s="43"/>
      <c r="MCQ239" s="43"/>
      <c r="MCR239" s="43"/>
      <c r="MCS239" s="43"/>
      <c r="MCT239" s="43"/>
      <c r="MCU239" s="43"/>
      <c r="MCV239" s="43"/>
      <c r="MCW239" s="43"/>
      <c r="MCX239" s="43"/>
      <c r="MCY239" s="43"/>
      <c r="MCZ239" s="43"/>
      <c r="MDA239" s="43"/>
      <c r="MDB239" s="43"/>
      <c r="MDC239" s="43"/>
      <c r="MDD239" s="43"/>
      <c r="MDE239" s="43"/>
      <c r="MDF239" s="43"/>
      <c r="MDG239" s="43"/>
      <c r="MDH239" s="43"/>
      <c r="MDI239" s="43"/>
      <c r="MDJ239" s="43"/>
      <c r="MDK239" s="43"/>
      <c r="MDL239" s="43"/>
      <c r="MDM239" s="43"/>
      <c r="MDN239" s="43"/>
      <c r="MDO239" s="43"/>
      <c r="MDP239" s="43"/>
      <c r="MDQ239" s="43"/>
      <c r="MDR239" s="43"/>
      <c r="MDS239" s="43"/>
      <c r="MDT239" s="43"/>
      <c r="MDU239" s="43"/>
      <c r="MDV239" s="43"/>
      <c r="MDW239" s="43"/>
      <c r="MDX239" s="43"/>
      <c r="MDY239" s="43"/>
      <c r="MDZ239" s="43"/>
      <c r="MEA239" s="43"/>
      <c r="MEB239" s="43"/>
      <c r="MEC239" s="43"/>
      <c r="MED239" s="43"/>
      <c r="MEE239" s="43"/>
      <c r="MEF239" s="43"/>
      <c r="MEG239" s="43"/>
      <c r="MEH239" s="43"/>
      <c r="MEI239" s="43"/>
      <c r="MEJ239" s="43"/>
      <c r="MEK239" s="43"/>
      <c r="MEL239" s="43"/>
      <c r="MEM239" s="43"/>
      <c r="MEN239" s="43"/>
      <c r="MEO239" s="43"/>
      <c r="MEP239" s="43"/>
      <c r="MEQ239" s="43"/>
      <c r="MER239" s="43"/>
      <c r="MES239" s="43"/>
      <c r="MET239" s="43"/>
      <c r="MEU239" s="43"/>
      <c r="MEV239" s="43"/>
      <c r="MEW239" s="43"/>
      <c r="MEX239" s="43"/>
      <c r="MEY239" s="43"/>
      <c r="MEZ239" s="43"/>
      <c r="MFA239" s="43"/>
      <c r="MFB239" s="43"/>
      <c r="MFC239" s="43"/>
      <c r="MFD239" s="43"/>
      <c r="MFE239" s="43"/>
      <c r="MFF239" s="43"/>
      <c r="MFG239" s="43"/>
      <c r="MFH239" s="43"/>
      <c r="MFI239" s="43"/>
      <c r="MFJ239" s="43"/>
      <c r="MFK239" s="43"/>
      <c r="MFL239" s="43"/>
      <c r="MFM239" s="43"/>
      <c r="MFN239" s="43"/>
      <c r="MFO239" s="43"/>
      <c r="MFP239" s="43"/>
      <c r="MFQ239" s="43"/>
      <c r="MFR239" s="43"/>
      <c r="MFS239" s="43"/>
      <c r="MFT239" s="43"/>
      <c r="MFU239" s="43"/>
      <c r="MFV239" s="43"/>
      <c r="MFW239" s="43"/>
      <c r="MFX239" s="43"/>
      <c r="MFY239" s="43"/>
      <c r="MFZ239" s="43"/>
      <c r="MGA239" s="43"/>
      <c r="MGB239" s="43"/>
      <c r="MGC239" s="43"/>
      <c r="MGD239" s="43"/>
      <c r="MGE239" s="43"/>
      <c r="MGF239" s="43"/>
      <c r="MGG239" s="43"/>
      <c r="MGH239" s="43"/>
      <c r="MGI239" s="43"/>
      <c r="MGJ239" s="43"/>
      <c r="MGK239" s="43"/>
      <c r="MGL239" s="43"/>
      <c r="MGM239" s="43"/>
      <c r="MGN239" s="43"/>
      <c r="MGO239" s="43"/>
      <c r="MGP239" s="43"/>
      <c r="MGQ239" s="43"/>
      <c r="MGR239" s="43"/>
      <c r="MGS239" s="43"/>
      <c r="MGT239" s="43"/>
      <c r="MGU239" s="43"/>
      <c r="MGV239" s="43"/>
      <c r="MGW239" s="43"/>
      <c r="MGX239" s="43"/>
      <c r="MGY239" s="43"/>
      <c r="MGZ239" s="43"/>
      <c r="MHA239" s="43"/>
      <c r="MHB239" s="43"/>
      <c r="MHC239" s="43"/>
      <c r="MHD239" s="43"/>
      <c r="MHE239" s="43"/>
      <c r="MHF239" s="43"/>
      <c r="MHG239" s="43"/>
      <c r="MHH239" s="43"/>
      <c r="MHI239" s="43"/>
      <c r="MHJ239" s="43"/>
      <c r="MHK239" s="43"/>
      <c r="MHL239" s="43"/>
      <c r="MHM239" s="43"/>
      <c r="MHN239" s="43"/>
      <c r="MHO239" s="43"/>
      <c r="MHP239" s="43"/>
      <c r="MHQ239" s="43"/>
      <c r="MHR239" s="43"/>
      <c r="MHS239" s="43"/>
      <c r="MHT239" s="43"/>
      <c r="MHU239" s="43"/>
      <c r="MHV239" s="43"/>
      <c r="MHW239" s="43"/>
      <c r="MHX239" s="43"/>
      <c r="MHY239" s="43"/>
      <c r="MHZ239" s="43"/>
      <c r="MIA239" s="43"/>
      <c r="MIB239" s="43"/>
      <c r="MIC239" s="43"/>
      <c r="MID239" s="43"/>
      <c r="MIE239" s="43"/>
      <c r="MIF239" s="43"/>
      <c r="MIG239" s="43"/>
      <c r="MIH239" s="43"/>
      <c r="MII239" s="43"/>
      <c r="MIJ239" s="43"/>
      <c r="MIK239" s="43"/>
      <c r="MIL239" s="43"/>
      <c r="MIM239" s="43"/>
      <c r="MIN239" s="43"/>
      <c r="MIO239" s="43"/>
      <c r="MIP239" s="43"/>
      <c r="MIQ239" s="43"/>
      <c r="MIR239" s="43"/>
      <c r="MIS239" s="43"/>
      <c r="MIT239" s="43"/>
      <c r="MIU239" s="43"/>
      <c r="MIV239" s="43"/>
      <c r="MIW239" s="43"/>
      <c r="MIX239" s="43"/>
      <c r="MIY239" s="43"/>
      <c r="MIZ239" s="43"/>
      <c r="MJA239" s="43"/>
      <c r="MJB239" s="43"/>
      <c r="MJC239" s="43"/>
      <c r="MJD239" s="43"/>
      <c r="MJE239" s="43"/>
      <c r="MJF239" s="43"/>
      <c r="MJG239" s="43"/>
      <c r="MJH239" s="43"/>
      <c r="MJI239" s="43"/>
      <c r="MJJ239" s="43"/>
      <c r="MJK239" s="43"/>
      <c r="MJL239" s="43"/>
      <c r="MJM239" s="43"/>
      <c r="MJN239" s="43"/>
      <c r="MJO239" s="43"/>
      <c r="MJP239" s="43"/>
      <c r="MJQ239" s="43"/>
      <c r="MJR239" s="43"/>
      <c r="MJS239" s="43"/>
      <c r="MJT239" s="43"/>
      <c r="MJU239" s="43"/>
      <c r="MJV239" s="43"/>
      <c r="MJW239" s="43"/>
      <c r="MJX239" s="43"/>
      <c r="MJY239" s="43"/>
      <c r="MJZ239" s="43"/>
      <c r="MKA239" s="43"/>
      <c r="MKB239" s="43"/>
      <c r="MKC239" s="43"/>
      <c r="MKD239" s="43"/>
      <c r="MKE239" s="43"/>
      <c r="MKF239" s="43"/>
      <c r="MKG239" s="43"/>
      <c r="MKH239" s="43"/>
      <c r="MKI239" s="43"/>
      <c r="MKJ239" s="43"/>
      <c r="MKK239" s="43"/>
      <c r="MKL239" s="43"/>
      <c r="MKM239" s="43"/>
      <c r="MKN239" s="43"/>
      <c r="MKO239" s="43"/>
      <c r="MKP239" s="43"/>
      <c r="MKQ239" s="43"/>
      <c r="MKR239" s="43"/>
      <c r="MKS239" s="43"/>
      <c r="MKT239" s="43"/>
      <c r="MKU239" s="43"/>
      <c r="MKV239" s="43"/>
      <c r="MKW239" s="43"/>
      <c r="MKX239" s="43"/>
      <c r="MKY239" s="43"/>
      <c r="MKZ239" s="43"/>
      <c r="MLA239" s="43"/>
      <c r="MLB239" s="43"/>
      <c r="MLC239" s="43"/>
      <c r="MLD239" s="43"/>
      <c r="MLE239" s="43"/>
      <c r="MLF239" s="43"/>
      <c r="MLG239" s="43"/>
      <c r="MLH239" s="43"/>
      <c r="MLI239" s="43"/>
      <c r="MLJ239" s="43"/>
      <c r="MLK239" s="43"/>
      <c r="MLL239" s="43"/>
      <c r="MLM239" s="43"/>
      <c r="MLN239" s="43"/>
      <c r="MLO239" s="43"/>
      <c r="MLP239" s="43"/>
      <c r="MLQ239" s="43"/>
      <c r="MLR239" s="43"/>
      <c r="MLS239" s="43"/>
      <c r="MLT239" s="43"/>
      <c r="MLU239" s="43"/>
      <c r="MLV239" s="43"/>
      <c r="MLW239" s="43"/>
      <c r="MLX239" s="43"/>
      <c r="MLY239" s="43"/>
      <c r="MLZ239" s="43"/>
      <c r="MMA239" s="43"/>
      <c r="MMB239" s="43"/>
      <c r="MMC239" s="43"/>
      <c r="MMD239" s="43"/>
      <c r="MME239" s="43"/>
      <c r="MMF239" s="43"/>
      <c r="MMG239" s="43"/>
      <c r="MMH239" s="43"/>
      <c r="MMI239" s="43"/>
      <c r="MMJ239" s="43"/>
      <c r="MMK239" s="43"/>
      <c r="MML239" s="43"/>
      <c r="MMM239" s="43"/>
      <c r="MMN239" s="43"/>
      <c r="MMO239" s="43"/>
      <c r="MMP239" s="43"/>
      <c r="MMQ239" s="43"/>
      <c r="MMR239" s="43"/>
      <c r="MMS239" s="43"/>
      <c r="MMT239" s="43"/>
      <c r="MMU239" s="43"/>
      <c r="MMV239" s="43"/>
      <c r="MMW239" s="43"/>
      <c r="MMX239" s="43"/>
      <c r="MMY239" s="43"/>
      <c r="MMZ239" s="43"/>
      <c r="MNA239" s="43"/>
      <c r="MNB239" s="43"/>
      <c r="MNC239" s="43"/>
      <c r="MND239" s="43"/>
      <c r="MNE239" s="43"/>
      <c r="MNF239" s="43"/>
      <c r="MNG239" s="43"/>
      <c r="MNH239" s="43"/>
      <c r="MNI239" s="43"/>
      <c r="MNJ239" s="43"/>
      <c r="MNK239" s="43"/>
      <c r="MNL239" s="43"/>
      <c r="MNM239" s="43"/>
      <c r="MNN239" s="43"/>
      <c r="MNO239" s="43"/>
      <c r="MNP239" s="43"/>
      <c r="MNQ239" s="43"/>
      <c r="MNR239" s="43"/>
      <c r="MNS239" s="43"/>
      <c r="MNT239" s="43"/>
      <c r="MNU239" s="43"/>
      <c r="MNV239" s="43"/>
      <c r="MNW239" s="43"/>
      <c r="MNX239" s="43"/>
      <c r="MNY239" s="43"/>
      <c r="MNZ239" s="43"/>
      <c r="MOA239" s="43"/>
      <c r="MOB239" s="43"/>
      <c r="MOC239" s="43"/>
      <c r="MOD239" s="43"/>
      <c r="MOE239" s="43"/>
      <c r="MOF239" s="43"/>
      <c r="MOG239" s="43"/>
      <c r="MOH239" s="43"/>
      <c r="MOI239" s="43"/>
      <c r="MOJ239" s="43"/>
      <c r="MOK239" s="43"/>
      <c r="MOL239" s="43"/>
      <c r="MOM239" s="43"/>
      <c r="MON239" s="43"/>
      <c r="MOO239" s="43"/>
      <c r="MOP239" s="43"/>
      <c r="MOQ239" s="43"/>
      <c r="MOR239" s="43"/>
      <c r="MOS239" s="43"/>
      <c r="MOT239" s="43"/>
      <c r="MOU239" s="43"/>
      <c r="MOV239" s="43"/>
      <c r="MOW239" s="43"/>
      <c r="MOX239" s="43"/>
      <c r="MOY239" s="43"/>
      <c r="MOZ239" s="43"/>
      <c r="MPA239" s="43"/>
      <c r="MPB239" s="43"/>
      <c r="MPC239" s="43"/>
      <c r="MPD239" s="43"/>
      <c r="MPE239" s="43"/>
      <c r="MPF239" s="43"/>
      <c r="MPG239" s="43"/>
      <c r="MPH239" s="43"/>
      <c r="MPI239" s="43"/>
      <c r="MPJ239" s="43"/>
      <c r="MPK239" s="43"/>
      <c r="MPL239" s="43"/>
      <c r="MPM239" s="43"/>
      <c r="MPN239" s="43"/>
      <c r="MPO239" s="43"/>
      <c r="MPP239" s="43"/>
      <c r="MPQ239" s="43"/>
      <c r="MPR239" s="43"/>
      <c r="MPS239" s="43"/>
      <c r="MPT239" s="43"/>
      <c r="MPU239" s="43"/>
      <c r="MPV239" s="43"/>
      <c r="MPW239" s="43"/>
      <c r="MPX239" s="43"/>
      <c r="MPY239" s="43"/>
      <c r="MPZ239" s="43"/>
      <c r="MQA239" s="43"/>
      <c r="MQB239" s="43"/>
      <c r="MQC239" s="43"/>
      <c r="MQD239" s="43"/>
      <c r="MQE239" s="43"/>
      <c r="MQF239" s="43"/>
      <c r="MQG239" s="43"/>
      <c r="MQH239" s="43"/>
      <c r="MQI239" s="43"/>
      <c r="MQJ239" s="43"/>
      <c r="MQK239" s="43"/>
      <c r="MQL239" s="43"/>
      <c r="MQM239" s="43"/>
      <c r="MQN239" s="43"/>
      <c r="MQO239" s="43"/>
      <c r="MQP239" s="43"/>
      <c r="MQQ239" s="43"/>
      <c r="MQR239" s="43"/>
      <c r="MQS239" s="43"/>
      <c r="MQT239" s="43"/>
      <c r="MQU239" s="43"/>
      <c r="MQV239" s="43"/>
      <c r="MQW239" s="43"/>
      <c r="MQX239" s="43"/>
      <c r="MQY239" s="43"/>
      <c r="MQZ239" s="43"/>
      <c r="MRA239" s="43"/>
      <c r="MRB239" s="43"/>
      <c r="MRC239" s="43"/>
      <c r="MRD239" s="43"/>
      <c r="MRE239" s="43"/>
      <c r="MRF239" s="43"/>
      <c r="MRG239" s="43"/>
      <c r="MRH239" s="43"/>
      <c r="MRI239" s="43"/>
      <c r="MRJ239" s="43"/>
      <c r="MRK239" s="43"/>
      <c r="MRL239" s="43"/>
      <c r="MRM239" s="43"/>
      <c r="MRN239" s="43"/>
      <c r="MRO239" s="43"/>
      <c r="MRP239" s="43"/>
      <c r="MRQ239" s="43"/>
      <c r="MRR239" s="43"/>
      <c r="MRS239" s="43"/>
      <c r="MRT239" s="43"/>
      <c r="MRU239" s="43"/>
      <c r="MRV239" s="43"/>
      <c r="MRW239" s="43"/>
      <c r="MRX239" s="43"/>
      <c r="MRY239" s="43"/>
      <c r="MRZ239" s="43"/>
      <c r="MSA239" s="43"/>
      <c r="MSB239" s="43"/>
      <c r="MSC239" s="43"/>
      <c r="MSD239" s="43"/>
      <c r="MSE239" s="43"/>
      <c r="MSF239" s="43"/>
      <c r="MSG239" s="43"/>
      <c r="MSH239" s="43"/>
      <c r="MSI239" s="43"/>
      <c r="MSJ239" s="43"/>
      <c r="MSK239" s="43"/>
      <c r="MSL239" s="43"/>
      <c r="MSM239" s="43"/>
      <c r="MSN239" s="43"/>
      <c r="MSO239" s="43"/>
      <c r="MSP239" s="43"/>
      <c r="MSQ239" s="43"/>
      <c r="MSR239" s="43"/>
      <c r="MSS239" s="43"/>
      <c r="MST239" s="43"/>
      <c r="MSU239" s="43"/>
      <c r="MSV239" s="43"/>
      <c r="MSW239" s="43"/>
      <c r="MSX239" s="43"/>
      <c r="MSY239" s="43"/>
      <c r="MSZ239" s="43"/>
      <c r="MTA239" s="43"/>
      <c r="MTB239" s="43"/>
      <c r="MTC239" s="43"/>
      <c r="MTD239" s="43"/>
      <c r="MTE239" s="43"/>
      <c r="MTF239" s="43"/>
      <c r="MTG239" s="43"/>
      <c r="MTH239" s="43"/>
      <c r="MTI239" s="43"/>
      <c r="MTJ239" s="43"/>
      <c r="MTK239" s="43"/>
      <c r="MTL239" s="43"/>
      <c r="MTM239" s="43"/>
      <c r="MTN239" s="43"/>
      <c r="MTO239" s="43"/>
      <c r="MTP239" s="43"/>
      <c r="MTQ239" s="43"/>
      <c r="MTR239" s="43"/>
      <c r="MTS239" s="43"/>
      <c r="MTT239" s="43"/>
      <c r="MTU239" s="43"/>
      <c r="MTV239" s="43"/>
      <c r="MTW239" s="43"/>
      <c r="MTX239" s="43"/>
      <c r="MTY239" s="43"/>
      <c r="MTZ239" s="43"/>
      <c r="MUA239" s="43"/>
      <c r="MUB239" s="43"/>
      <c r="MUC239" s="43"/>
      <c r="MUD239" s="43"/>
      <c r="MUE239" s="43"/>
      <c r="MUF239" s="43"/>
      <c r="MUG239" s="43"/>
      <c r="MUH239" s="43"/>
      <c r="MUI239" s="43"/>
      <c r="MUJ239" s="43"/>
      <c r="MUK239" s="43"/>
      <c r="MUL239" s="43"/>
      <c r="MUM239" s="43"/>
      <c r="MUN239" s="43"/>
      <c r="MUO239" s="43"/>
      <c r="MUP239" s="43"/>
      <c r="MUQ239" s="43"/>
      <c r="MUR239" s="43"/>
      <c r="MUS239" s="43"/>
      <c r="MUT239" s="43"/>
      <c r="MUU239" s="43"/>
      <c r="MUV239" s="43"/>
      <c r="MUW239" s="43"/>
      <c r="MUX239" s="43"/>
      <c r="MUY239" s="43"/>
      <c r="MUZ239" s="43"/>
      <c r="MVA239" s="43"/>
      <c r="MVB239" s="43"/>
      <c r="MVC239" s="43"/>
      <c r="MVD239" s="43"/>
      <c r="MVE239" s="43"/>
      <c r="MVF239" s="43"/>
      <c r="MVG239" s="43"/>
      <c r="MVH239" s="43"/>
      <c r="MVI239" s="43"/>
      <c r="MVJ239" s="43"/>
      <c r="MVK239" s="43"/>
      <c r="MVL239" s="43"/>
      <c r="MVM239" s="43"/>
      <c r="MVN239" s="43"/>
      <c r="MVO239" s="43"/>
      <c r="MVP239" s="43"/>
      <c r="MVQ239" s="43"/>
      <c r="MVR239" s="43"/>
      <c r="MVS239" s="43"/>
      <c r="MVT239" s="43"/>
      <c r="MVU239" s="43"/>
      <c r="MVV239" s="43"/>
      <c r="MVW239" s="43"/>
      <c r="MVX239" s="43"/>
      <c r="MVY239" s="43"/>
      <c r="MVZ239" s="43"/>
      <c r="MWA239" s="43"/>
      <c r="MWB239" s="43"/>
      <c r="MWC239" s="43"/>
      <c r="MWD239" s="43"/>
      <c r="MWE239" s="43"/>
      <c r="MWF239" s="43"/>
      <c r="MWG239" s="43"/>
      <c r="MWH239" s="43"/>
      <c r="MWI239" s="43"/>
      <c r="MWJ239" s="43"/>
      <c r="MWK239" s="43"/>
      <c r="MWL239" s="43"/>
      <c r="MWM239" s="43"/>
      <c r="MWN239" s="43"/>
      <c r="MWO239" s="43"/>
      <c r="MWP239" s="43"/>
      <c r="MWQ239" s="43"/>
      <c r="MWR239" s="43"/>
      <c r="MWS239" s="43"/>
      <c r="MWT239" s="43"/>
      <c r="MWU239" s="43"/>
      <c r="MWV239" s="43"/>
      <c r="MWW239" s="43"/>
      <c r="MWX239" s="43"/>
      <c r="MWY239" s="43"/>
      <c r="MWZ239" s="43"/>
      <c r="MXA239" s="43"/>
      <c r="MXB239" s="43"/>
      <c r="MXC239" s="43"/>
      <c r="MXD239" s="43"/>
      <c r="MXE239" s="43"/>
      <c r="MXF239" s="43"/>
      <c r="MXG239" s="43"/>
      <c r="MXH239" s="43"/>
      <c r="MXI239" s="43"/>
      <c r="MXJ239" s="43"/>
      <c r="MXK239" s="43"/>
      <c r="MXL239" s="43"/>
      <c r="MXM239" s="43"/>
      <c r="MXN239" s="43"/>
      <c r="MXO239" s="43"/>
      <c r="MXP239" s="43"/>
      <c r="MXQ239" s="43"/>
      <c r="MXR239" s="43"/>
      <c r="MXS239" s="43"/>
      <c r="MXT239" s="43"/>
      <c r="MXU239" s="43"/>
      <c r="MXV239" s="43"/>
      <c r="MXW239" s="43"/>
      <c r="MXX239" s="43"/>
      <c r="MXY239" s="43"/>
      <c r="MXZ239" s="43"/>
      <c r="MYA239" s="43"/>
      <c r="MYB239" s="43"/>
      <c r="MYC239" s="43"/>
      <c r="MYD239" s="43"/>
      <c r="MYE239" s="43"/>
      <c r="MYF239" s="43"/>
      <c r="MYG239" s="43"/>
      <c r="MYH239" s="43"/>
      <c r="MYI239" s="43"/>
      <c r="MYJ239" s="43"/>
      <c r="MYK239" s="43"/>
      <c r="MYL239" s="43"/>
      <c r="MYM239" s="43"/>
      <c r="MYN239" s="43"/>
      <c r="MYO239" s="43"/>
      <c r="MYP239" s="43"/>
      <c r="MYQ239" s="43"/>
      <c r="MYR239" s="43"/>
      <c r="MYS239" s="43"/>
      <c r="MYT239" s="43"/>
      <c r="MYU239" s="43"/>
      <c r="MYV239" s="43"/>
      <c r="MYW239" s="43"/>
      <c r="MYX239" s="43"/>
      <c r="MYY239" s="43"/>
      <c r="MYZ239" s="43"/>
      <c r="MZA239" s="43"/>
      <c r="MZB239" s="43"/>
      <c r="MZC239" s="43"/>
      <c r="MZD239" s="43"/>
      <c r="MZE239" s="43"/>
      <c r="MZF239" s="43"/>
      <c r="MZG239" s="43"/>
      <c r="MZH239" s="43"/>
      <c r="MZI239" s="43"/>
      <c r="MZJ239" s="43"/>
      <c r="MZK239" s="43"/>
      <c r="MZL239" s="43"/>
      <c r="MZM239" s="43"/>
      <c r="MZN239" s="43"/>
      <c r="MZO239" s="43"/>
      <c r="MZP239" s="43"/>
      <c r="MZQ239" s="43"/>
      <c r="MZR239" s="43"/>
      <c r="MZS239" s="43"/>
      <c r="MZT239" s="43"/>
      <c r="MZU239" s="43"/>
      <c r="MZV239" s="43"/>
      <c r="MZW239" s="43"/>
      <c r="MZX239" s="43"/>
      <c r="MZY239" s="43"/>
      <c r="MZZ239" s="43"/>
      <c r="NAA239" s="43"/>
      <c r="NAB239" s="43"/>
      <c r="NAC239" s="43"/>
      <c r="NAD239" s="43"/>
      <c r="NAE239" s="43"/>
      <c r="NAF239" s="43"/>
      <c r="NAG239" s="43"/>
      <c r="NAH239" s="43"/>
      <c r="NAI239" s="43"/>
      <c r="NAJ239" s="43"/>
      <c r="NAK239" s="43"/>
      <c r="NAL239" s="43"/>
      <c r="NAM239" s="43"/>
      <c r="NAN239" s="43"/>
      <c r="NAO239" s="43"/>
      <c r="NAP239" s="43"/>
      <c r="NAQ239" s="43"/>
      <c r="NAR239" s="43"/>
      <c r="NAS239" s="43"/>
      <c r="NAT239" s="43"/>
      <c r="NAU239" s="43"/>
      <c r="NAV239" s="43"/>
      <c r="NAW239" s="43"/>
      <c r="NAX239" s="43"/>
      <c r="NAY239" s="43"/>
      <c r="NAZ239" s="43"/>
      <c r="NBA239" s="43"/>
      <c r="NBB239" s="43"/>
      <c r="NBC239" s="43"/>
      <c r="NBD239" s="43"/>
      <c r="NBE239" s="43"/>
      <c r="NBF239" s="43"/>
      <c r="NBG239" s="43"/>
      <c r="NBH239" s="43"/>
      <c r="NBI239" s="43"/>
      <c r="NBJ239" s="43"/>
      <c r="NBK239" s="43"/>
      <c r="NBL239" s="43"/>
      <c r="NBM239" s="43"/>
      <c r="NBN239" s="43"/>
      <c r="NBO239" s="43"/>
      <c r="NBP239" s="43"/>
      <c r="NBQ239" s="43"/>
      <c r="NBR239" s="43"/>
      <c r="NBS239" s="43"/>
      <c r="NBT239" s="43"/>
      <c r="NBU239" s="43"/>
      <c r="NBV239" s="43"/>
      <c r="NBW239" s="43"/>
      <c r="NBX239" s="43"/>
      <c r="NBY239" s="43"/>
      <c r="NBZ239" s="43"/>
      <c r="NCA239" s="43"/>
      <c r="NCB239" s="43"/>
      <c r="NCC239" s="43"/>
      <c r="NCD239" s="43"/>
      <c r="NCE239" s="43"/>
      <c r="NCF239" s="43"/>
      <c r="NCG239" s="43"/>
      <c r="NCH239" s="43"/>
      <c r="NCI239" s="43"/>
      <c r="NCJ239" s="43"/>
      <c r="NCK239" s="43"/>
      <c r="NCL239" s="43"/>
      <c r="NCM239" s="43"/>
      <c r="NCN239" s="43"/>
      <c r="NCO239" s="43"/>
      <c r="NCP239" s="43"/>
      <c r="NCQ239" s="43"/>
      <c r="NCR239" s="43"/>
      <c r="NCS239" s="43"/>
      <c r="NCT239" s="43"/>
      <c r="NCU239" s="43"/>
      <c r="NCV239" s="43"/>
      <c r="NCW239" s="43"/>
      <c r="NCX239" s="43"/>
      <c r="NCY239" s="43"/>
      <c r="NCZ239" s="43"/>
      <c r="NDA239" s="43"/>
      <c r="NDB239" s="43"/>
      <c r="NDC239" s="43"/>
      <c r="NDD239" s="43"/>
      <c r="NDE239" s="43"/>
      <c r="NDF239" s="43"/>
      <c r="NDG239" s="43"/>
      <c r="NDH239" s="43"/>
      <c r="NDI239" s="43"/>
      <c r="NDJ239" s="43"/>
      <c r="NDK239" s="43"/>
      <c r="NDL239" s="43"/>
      <c r="NDM239" s="43"/>
      <c r="NDN239" s="43"/>
      <c r="NDO239" s="43"/>
      <c r="NDP239" s="43"/>
      <c r="NDQ239" s="43"/>
      <c r="NDR239" s="43"/>
      <c r="NDS239" s="43"/>
      <c r="NDT239" s="43"/>
      <c r="NDU239" s="43"/>
      <c r="NDV239" s="43"/>
      <c r="NDW239" s="43"/>
      <c r="NDX239" s="43"/>
      <c r="NDY239" s="43"/>
      <c r="NDZ239" s="43"/>
      <c r="NEA239" s="43"/>
      <c r="NEB239" s="43"/>
      <c r="NEC239" s="43"/>
      <c r="NED239" s="43"/>
      <c r="NEE239" s="43"/>
      <c r="NEF239" s="43"/>
      <c r="NEG239" s="43"/>
      <c r="NEH239" s="43"/>
      <c r="NEI239" s="43"/>
      <c r="NEJ239" s="43"/>
      <c r="NEK239" s="43"/>
      <c r="NEL239" s="43"/>
      <c r="NEM239" s="43"/>
      <c r="NEN239" s="43"/>
      <c r="NEO239" s="43"/>
      <c r="NEP239" s="43"/>
      <c r="NEQ239" s="43"/>
      <c r="NER239" s="43"/>
      <c r="NES239" s="43"/>
      <c r="NET239" s="43"/>
      <c r="NEU239" s="43"/>
      <c r="NEV239" s="43"/>
      <c r="NEW239" s="43"/>
      <c r="NEX239" s="43"/>
      <c r="NEY239" s="43"/>
      <c r="NEZ239" s="43"/>
      <c r="NFA239" s="43"/>
      <c r="NFB239" s="43"/>
      <c r="NFC239" s="43"/>
      <c r="NFD239" s="43"/>
      <c r="NFE239" s="43"/>
      <c r="NFF239" s="43"/>
      <c r="NFG239" s="43"/>
      <c r="NFH239" s="43"/>
      <c r="NFI239" s="43"/>
      <c r="NFJ239" s="43"/>
      <c r="NFK239" s="43"/>
      <c r="NFL239" s="43"/>
      <c r="NFM239" s="43"/>
      <c r="NFN239" s="43"/>
      <c r="NFO239" s="43"/>
      <c r="NFP239" s="43"/>
      <c r="NFQ239" s="43"/>
      <c r="NFR239" s="43"/>
      <c r="NFS239" s="43"/>
      <c r="NFT239" s="43"/>
      <c r="NFU239" s="43"/>
      <c r="NFV239" s="43"/>
      <c r="NFW239" s="43"/>
      <c r="NFX239" s="43"/>
      <c r="NFY239" s="43"/>
      <c r="NFZ239" s="43"/>
      <c r="NGA239" s="43"/>
      <c r="NGB239" s="43"/>
      <c r="NGC239" s="43"/>
      <c r="NGD239" s="43"/>
      <c r="NGE239" s="43"/>
      <c r="NGF239" s="43"/>
      <c r="NGG239" s="43"/>
      <c r="NGH239" s="43"/>
      <c r="NGI239" s="43"/>
      <c r="NGJ239" s="43"/>
      <c r="NGK239" s="43"/>
      <c r="NGL239" s="43"/>
      <c r="NGM239" s="43"/>
      <c r="NGN239" s="43"/>
      <c r="NGO239" s="43"/>
      <c r="NGP239" s="43"/>
      <c r="NGQ239" s="43"/>
      <c r="NGR239" s="43"/>
      <c r="NGS239" s="43"/>
      <c r="NGT239" s="43"/>
      <c r="NGU239" s="43"/>
      <c r="NGV239" s="43"/>
      <c r="NGW239" s="43"/>
      <c r="NGX239" s="43"/>
      <c r="NGY239" s="43"/>
      <c r="NGZ239" s="43"/>
      <c r="NHA239" s="43"/>
      <c r="NHB239" s="43"/>
      <c r="NHC239" s="43"/>
      <c r="NHD239" s="43"/>
      <c r="NHE239" s="43"/>
      <c r="NHF239" s="43"/>
      <c r="NHG239" s="43"/>
      <c r="NHH239" s="43"/>
      <c r="NHI239" s="43"/>
      <c r="NHJ239" s="43"/>
      <c r="NHK239" s="43"/>
      <c r="NHL239" s="43"/>
      <c r="NHM239" s="43"/>
      <c r="NHN239" s="43"/>
      <c r="NHO239" s="43"/>
      <c r="NHP239" s="43"/>
      <c r="NHQ239" s="43"/>
      <c r="NHR239" s="43"/>
      <c r="NHS239" s="43"/>
      <c r="NHT239" s="43"/>
      <c r="NHU239" s="43"/>
      <c r="NHV239" s="43"/>
      <c r="NHW239" s="43"/>
      <c r="NHX239" s="43"/>
      <c r="NHY239" s="43"/>
      <c r="NHZ239" s="43"/>
      <c r="NIA239" s="43"/>
      <c r="NIB239" s="43"/>
      <c r="NIC239" s="43"/>
      <c r="NID239" s="43"/>
      <c r="NIE239" s="43"/>
      <c r="NIF239" s="43"/>
      <c r="NIG239" s="43"/>
      <c r="NIH239" s="43"/>
      <c r="NII239" s="43"/>
      <c r="NIJ239" s="43"/>
      <c r="NIK239" s="43"/>
      <c r="NIL239" s="43"/>
      <c r="NIM239" s="43"/>
      <c r="NIN239" s="43"/>
      <c r="NIO239" s="43"/>
      <c r="NIP239" s="43"/>
      <c r="NIQ239" s="43"/>
      <c r="NIR239" s="43"/>
      <c r="NIS239" s="43"/>
      <c r="NIT239" s="43"/>
      <c r="NIU239" s="43"/>
      <c r="NIV239" s="43"/>
      <c r="NIW239" s="43"/>
      <c r="NIX239" s="43"/>
      <c r="NIY239" s="43"/>
      <c r="NIZ239" s="43"/>
      <c r="NJA239" s="43"/>
      <c r="NJB239" s="43"/>
      <c r="NJC239" s="43"/>
      <c r="NJD239" s="43"/>
      <c r="NJE239" s="43"/>
      <c r="NJF239" s="43"/>
      <c r="NJG239" s="43"/>
      <c r="NJH239" s="43"/>
      <c r="NJI239" s="43"/>
      <c r="NJJ239" s="43"/>
      <c r="NJK239" s="43"/>
      <c r="NJL239" s="43"/>
      <c r="NJM239" s="43"/>
      <c r="NJN239" s="43"/>
      <c r="NJO239" s="43"/>
      <c r="NJP239" s="43"/>
      <c r="NJQ239" s="43"/>
      <c r="NJR239" s="43"/>
      <c r="NJS239" s="43"/>
      <c r="NJT239" s="43"/>
      <c r="NJU239" s="43"/>
      <c r="NJV239" s="43"/>
      <c r="NJW239" s="43"/>
      <c r="NJX239" s="43"/>
      <c r="NJY239" s="43"/>
      <c r="NJZ239" s="43"/>
      <c r="NKA239" s="43"/>
      <c r="NKB239" s="43"/>
      <c r="NKC239" s="43"/>
      <c r="NKD239" s="43"/>
      <c r="NKE239" s="43"/>
      <c r="NKF239" s="43"/>
      <c r="NKG239" s="43"/>
      <c r="NKH239" s="43"/>
      <c r="NKI239" s="43"/>
      <c r="NKJ239" s="43"/>
      <c r="NKK239" s="43"/>
      <c r="NKL239" s="43"/>
      <c r="NKM239" s="43"/>
      <c r="NKN239" s="43"/>
      <c r="NKO239" s="43"/>
      <c r="NKP239" s="43"/>
      <c r="NKQ239" s="43"/>
      <c r="NKR239" s="43"/>
      <c r="NKS239" s="43"/>
      <c r="NKT239" s="43"/>
      <c r="NKU239" s="43"/>
      <c r="NKV239" s="43"/>
      <c r="NKW239" s="43"/>
      <c r="NKX239" s="43"/>
      <c r="NKY239" s="43"/>
      <c r="NKZ239" s="43"/>
      <c r="NLA239" s="43"/>
      <c r="NLB239" s="43"/>
      <c r="NLC239" s="43"/>
      <c r="NLD239" s="43"/>
      <c r="NLE239" s="43"/>
      <c r="NLF239" s="43"/>
      <c r="NLG239" s="43"/>
      <c r="NLH239" s="43"/>
      <c r="NLI239" s="43"/>
      <c r="NLJ239" s="43"/>
      <c r="NLK239" s="43"/>
      <c r="NLL239" s="43"/>
      <c r="NLM239" s="43"/>
      <c r="NLN239" s="43"/>
      <c r="NLO239" s="43"/>
      <c r="NLP239" s="43"/>
      <c r="NLQ239" s="43"/>
      <c r="NLR239" s="43"/>
      <c r="NLS239" s="43"/>
      <c r="NLT239" s="43"/>
      <c r="NLU239" s="43"/>
      <c r="NLV239" s="43"/>
      <c r="NLW239" s="43"/>
      <c r="NLX239" s="43"/>
      <c r="NLY239" s="43"/>
      <c r="NLZ239" s="43"/>
      <c r="NMA239" s="43"/>
      <c r="NMB239" s="43"/>
      <c r="NMC239" s="43"/>
      <c r="NMD239" s="43"/>
      <c r="NME239" s="43"/>
      <c r="NMF239" s="43"/>
      <c r="NMG239" s="43"/>
      <c r="NMH239" s="43"/>
      <c r="NMI239" s="43"/>
      <c r="NMJ239" s="43"/>
      <c r="NMK239" s="43"/>
      <c r="NML239" s="43"/>
      <c r="NMM239" s="43"/>
      <c r="NMN239" s="43"/>
      <c r="NMO239" s="43"/>
      <c r="NMP239" s="43"/>
      <c r="NMQ239" s="43"/>
      <c r="NMR239" s="43"/>
      <c r="NMS239" s="43"/>
      <c r="NMT239" s="43"/>
      <c r="NMU239" s="43"/>
      <c r="NMV239" s="43"/>
      <c r="NMW239" s="43"/>
      <c r="NMX239" s="43"/>
      <c r="NMY239" s="43"/>
      <c r="NMZ239" s="43"/>
      <c r="NNA239" s="43"/>
      <c r="NNB239" s="43"/>
      <c r="NNC239" s="43"/>
      <c r="NND239" s="43"/>
      <c r="NNE239" s="43"/>
      <c r="NNF239" s="43"/>
      <c r="NNG239" s="43"/>
      <c r="NNH239" s="43"/>
      <c r="NNI239" s="43"/>
      <c r="NNJ239" s="43"/>
      <c r="NNK239" s="43"/>
      <c r="NNL239" s="43"/>
      <c r="NNM239" s="43"/>
      <c r="NNN239" s="43"/>
      <c r="NNO239" s="43"/>
      <c r="NNP239" s="43"/>
      <c r="NNQ239" s="43"/>
      <c r="NNR239" s="43"/>
      <c r="NNS239" s="43"/>
      <c r="NNT239" s="43"/>
      <c r="NNU239" s="43"/>
      <c r="NNV239" s="43"/>
      <c r="NNW239" s="43"/>
      <c r="NNX239" s="43"/>
      <c r="NNY239" s="43"/>
      <c r="NNZ239" s="43"/>
      <c r="NOA239" s="43"/>
      <c r="NOB239" s="43"/>
      <c r="NOC239" s="43"/>
      <c r="NOD239" s="43"/>
      <c r="NOE239" s="43"/>
      <c r="NOF239" s="43"/>
      <c r="NOG239" s="43"/>
      <c r="NOH239" s="43"/>
      <c r="NOI239" s="43"/>
      <c r="NOJ239" s="43"/>
      <c r="NOK239" s="43"/>
      <c r="NOL239" s="43"/>
      <c r="NOM239" s="43"/>
      <c r="NON239" s="43"/>
      <c r="NOO239" s="43"/>
      <c r="NOP239" s="43"/>
      <c r="NOQ239" s="43"/>
      <c r="NOR239" s="43"/>
      <c r="NOS239" s="43"/>
      <c r="NOT239" s="43"/>
      <c r="NOU239" s="43"/>
      <c r="NOV239" s="43"/>
      <c r="NOW239" s="43"/>
      <c r="NOX239" s="43"/>
      <c r="NOY239" s="43"/>
      <c r="NOZ239" s="43"/>
      <c r="NPA239" s="43"/>
      <c r="NPB239" s="43"/>
      <c r="NPC239" s="43"/>
      <c r="NPD239" s="43"/>
      <c r="NPE239" s="43"/>
      <c r="NPF239" s="43"/>
      <c r="NPG239" s="43"/>
      <c r="NPH239" s="43"/>
      <c r="NPI239" s="43"/>
      <c r="NPJ239" s="43"/>
      <c r="NPK239" s="43"/>
      <c r="NPL239" s="43"/>
      <c r="NPM239" s="43"/>
      <c r="NPN239" s="43"/>
      <c r="NPO239" s="43"/>
      <c r="NPP239" s="43"/>
      <c r="NPQ239" s="43"/>
      <c r="NPR239" s="43"/>
      <c r="NPS239" s="43"/>
      <c r="NPT239" s="43"/>
      <c r="NPU239" s="43"/>
      <c r="NPV239" s="43"/>
      <c r="NPW239" s="43"/>
      <c r="NPX239" s="43"/>
      <c r="NPY239" s="43"/>
      <c r="NPZ239" s="43"/>
      <c r="NQA239" s="43"/>
      <c r="NQB239" s="43"/>
      <c r="NQC239" s="43"/>
      <c r="NQD239" s="43"/>
      <c r="NQE239" s="43"/>
      <c r="NQF239" s="43"/>
      <c r="NQG239" s="43"/>
      <c r="NQH239" s="43"/>
      <c r="NQI239" s="43"/>
      <c r="NQJ239" s="43"/>
      <c r="NQK239" s="43"/>
      <c r="NQL239" s="43"/>
      <c r="NQM239" s="43"/>
      <c r="NQN239" s="43"/>
      <c r="NQO239" s="43"/>
      <c r="NQP239" s="43"/>
      <c r="NQQ239" s="43"/>
      <c r="NQR239" s="43"/>
      <c r="NQS239" s="43"/>
      <c r="NQT239" s="43"/>
      <c r="NQU239" s="43"/>
      <c r="NQV239" s="43"/>
      <c r="NQW239" s="43"/>
      <c r="NQX239" s="43"/>
      <c r="NQY239" s="43"/>
      <c r="NQZ239" s="43"/>
      <c r="NRA239" s="43"/>
      <c r="NRB239" s="43"/>
      <c r="NRC239" s="43"/>
      <c r="NRD239" s="43"/>
      <c r="NRE239" s="43"/>
      <c r="NRF239" s="43"/>
      <c r="NRG239" s="43"/>
      <c r="NRH239" s="43"/>
      <c r="NRI239" s="43"/>
      <c r="NRJ239" s="43"/>
      <c r="NRK239" s="43"/>
      <c r="NRL239" s="43"/>
      <c r="NRM239" s="43"/>
      <c r="NRN239" s="43"/>
      <c r="NRO239" s="43"/>
      <c r="NRP239" s="43"/>
      <c r="NRQ239" s="43"/>
      <c r="NRR239" s="43"/>
      <c r="NRS239" s="43"/>
      <c r="NRT239" s="43"/>
      <c r="NRU239" s="43"/>
      <c r="NRV239" s="43"/>
      <c r="NRW239" s="43"/>
      <c r="NRX239" s="43"/>
      <c r="NRY239" s="43"/>
      <c r="NRZ239" s="43"/>
      <c r="NSA239" s="43"/>
      <c r="NSB239" s="43"/>
      <c r="NSC239" s="43"/>
      <c r="NSD239" s="43"/>
      <c r="NSE239" s="43"/>
      <c r="NSF239" s="43"/>
      <c r="NSG239" s="43"/>
      <c r="NSH239" s="43"/>
      <c r="NSI239" s="43"/>
      <c r="NSJ239" s="43"/>
      <c r="NSK239" s="43"/>
      <c r="NSL239" s="43"/>
      <c r="NSM239" s="43"/>
      <c r="NSN239" s="43"/>
      <c r="NSO239" s="43"/>
      <c r="NSP239" s="43"/>
      <c r="NSQ239" s="43"/>
      <c r="NSR239" s="43"/>
      <c r="NSS239" s="43"/>
      <c r="NST239" s="43"/>
      <c r="NSU239" s="43"/>
      <c r="NSV239" s="43"/>
      <c r="NSW239" s="43"/>
      <c r="NSX239" s="43"/>
      <c r="NSY239" s="43"/>
      <c r="NSZ239" s="43"/>
      <c r="NTA239" s="43"/>
      <c r="NTB239" s="43"/>
      <c r="NTC239" s="43"/>
      <c r="NTD239" s="43"/>
      <c r="NTE239" s="43"/>
      <c r="NTF239" s="43"/>
      <c r="NTG239" s="43"/>
      <c r="NTH239" s="43"/>
      <c r="NTI239" s="43"/>
      <c r="NTJ239" s="43"/>
      <c r="NTK239" s="43"/>
      <c r="NTL239" s="43"/>
      <c r="NTM239" s="43"/>
      <c r="NTN239" s="43"/>
      <c r="NTO239" s="43"/>
      <c r="NTP239" s="43"/>
      <c r="NTQ239" s="43"/>
      <c r="NTR239" s="43"/>
      <c r="NTS239" s="43"/>
      <c r="NTT239" s="43"/>
      <c r="NTU239" s="43"/>
      <c r="NTV239" s="43"/>
      <c r="NTW239" s="43"/>
      <c r="NTX239" s="43"/>
      <c r="NTY239" s="43"/>
      <c r="NTZ239" s="43"/>
      <c r="NUA239" s="43"/>
      <c r="NUB239" s="43"/>
      <c r="NUC239" s="43"/>
      <c r="NUD239" s="43"/>
      <c r="NUE239" s="43"/>
      <c r="NUF239" s="43"/>
      <c r="NUG239" s="43"/>
      <c r="NUH239" s="43"/>
      <c r="NUI239" s="43"/>
      <c r="NUJ239" s="43"/>
      <c r="NUK239" s="43"/>
      <c r="NUL239" s="43"/>
      <c r="NUM239" s="43"/>
      <c r="NUN239" s="43"/>
      <c r="NUO239" s="43"/>
      <c r="NUP239" s="43"/>
      <c r="NUQ239" s="43"/>
      <c r="NUR239" s="43"/>
      <c r="NUS239" s="43"/>
      <c r="NUT239" s="43"/>
      <c r="NUU239" s="43"/>
      <c r="NUV239" s="43"/>
      <c r="NUW239" s="43"/>
      <c r="NUX239" s="43"/>
      <c r="NUY239" s="43"/>
      <c r="NUZ239" s="43"/>
      <c r="NVA239" s="43"/>
      <c r="NVB239" s="43"/>
      <c r="NVC239" s="43"/>
      <c r="NVD239" s="43"/>
      <c r="NVE239" s="43"/>
      <c r="NVF239" s="43"/>
      <c r="NVG239" s="43"/>
      <c r="NVH239" s="43"/>
      <c r="NVI239" s="43"/>
      <c r="NVJ239" s="43"/>
      <c r="NVK239" s="43"/>
      <c r="NVL239" s="43"/>
      <c r="NVM239" s="43"/>
      <c r="NVN239" s="43"/>
      <c r="NVO239" s="43"/>
      <c r="NVP239" s="43"/>
      <c r="NVQ239" s="43"/>
      <c r="NVR239" s="43"/>
      <c r="NVS239" s="43"/>
      <c r="NVT239" s="43"/>
      <c r="NVU239" s="43"/>
      <c r="NVV239" s="43"/>
      <c r="NVW239" s="43"/>
      <c r="NVX239" s="43"/>
      <c r="NVY239" s="43"/>
      <c r="NVZ239" s="43"/>
      <c r="NWA239" s="43"/>
      <c r="NWB239" s="43"/>
      <c r="NWC239" s="43"/>
      <c r="NWD239" s="43"/>
      <c r="NWE239" s="43"/>
      <c r="NWF239" s="43"/>
      <c r="NWG239" s="43"/>
      <c r="NWH239" s="43"/>
      <c r="NWI239" s="43"/>
      <c r="NWJ239" s="43"/>
      <c r="NWK239" s="43"/>
      <c r="NWL239" s="43"/>
      <c r="NWM239" s="43"/>
      <c r="NWN239" s="43"/>
      <c r="NWO239" s="43"/>
      <c r="NWP239" s="43"/>
      <c r="NWQ239" s="43"/>
      <c r="NWR239" s="43"/>
      <c r="NWS239" s="43"/>
      <c r="NWT239" s="43"/>
      <c r="NWU239" s="43"/>
      <c r="NWV239" s="43"/>
      <c r="NWW239" s="43"/>
      <c r="NWX239" s="43"/>
      <c r="NWY239" s="43"/>
      <c r="NWZ239" s="43"/>
      <c r="NXA239" s="43"/>
      <c r="NXB239" s="43"/>
      <c r="NXC239" s="43"/>
      <c r="NXD239" s="43"/>
      <c r="NXE239" s="43"/>
      <c r="NXF239" s="43"/>
      <c r="NXG239" s="43"/>
      <c r="NXH239" s="43"/>
      <c r="NXI239" s="43"/>
      <c r="NXJ239" s="43"/>
      <c r="NXK239" s="43"/>
      <c r="NXL239" s="43"/>
      <c r="NXM239" s="43"/>
      <c r="NXN239" s="43"/>
      <c r="NXO239" s="43"/>
      <c r="NXP239" s="43"/>
      <c r="NXQ239" s="43"/>
      <c r="NXR239" s="43"/>
      <c r="NXS239" s="43"/>
      <c r="NXT239" s="43"/>
      <c r="NXU239" s="43"/>
      <c r="NXV239" s="43"/>
      <c r="NXW239" s="43"/>
      <c r="NXX239" s="43"/>
      <c r="NXY239" s="43"/>
      <c r="NXZ239" s="43"/>
      <c r="NYA239" s="43"/>
      <c r="NYB239" s="43"/>
      <c r="NYC239" s="43"/>
      <c r="NYD239" s="43"/>
      <c r="NYE239" s="43"/>
      <c r="NYF239" s="43"/>
      <c r="NYG239" s="43"/>
      <c r="NYH239" s="43"/>
      <c r="NYI239" s="43"/>
      <c r="NYJ239" s="43"/>
      <c r="NYK239" s="43"/>
      <c r="NYL239" s="43"/>
      <c r="NYM239" s="43"/>
      <c r="NYN239" s="43"/>
      <c r="NYO239" s="43"/>
      <c r="NYP239" s="43"/>
      <c r="NYQ239" s="43"/>
      <c r="NYR239" s="43"/>
      <c r="NYS239" s="43"/>
      <c r="NYT239" s="43"/>
      <c r="NYU239" s="43"/>
      <c r="NYV239" s="43"/>
      <c r="NYW239" s="43"/>
      <c r="NYX239" s="43"/>
      <c r="NYY239" s="43"/>
      <c r="NYZ239" s="43"/>
      <c r="NZA239" s="43"/>
      <c r="NZB239" s="43"/>
      <c r="NZC239" s="43"/>
      <c r="NZD239" s="43"/>
      <c r="NZE239" s="43"/>
      <c r="NZF239" s="43"/>
      <c r="NZG239" s="43"/>
      <c r="NZH239" s="43"/>
      <c r="NZI239" s="43"/>
      <c r="NZJ239" s="43"/>
      <c r="NZK239" s="43"/>
      <c r="NZL239" s="43"/>
      <c r="NZM239" s="43"/>
      <c r="NZN239" s="43"/>
      <c r="NZO239" s="43"/>
      <c r="NZP239" s="43"/>
      <c r="NZQ239" s="43"/>
      <c r="NZR239" s="43"/>
      <c r="NZS239" s="43"/>
      <c r="NZT239" s="43"/>
      <c r="NZU239" s="43"/>
      <c r="NZV239" s="43"/>
      <c r="NZW239" s="43"/>
      <c r="NZX239" s="43"/>
      <c r="NZY239" s="43"/>
      <c r="NZZ239" s="43"/>
      <c r="OAA239" s="43"/>
      <c r="OAB239" s="43"/>
      <c r="OAC239" s="43"/>
      <c r="OAD239" s="43"/>
      <c r="OAE239" s="43"/>
      <c r="OAF239" s="43"/>
      <c r="OAG239" s="43"/>
      <c r="OAH239" s="43"/>
      <c r="OAI239" s="43"/>
      <c r="OAJ239" s="43"/>
      <c r="OAK239" s="43"/>
      <c r="OAL239" s="43"/>
      <c r="OAM239" s="43"/>
      <c r="OAN239" s="43"/>
      <c r="OAO239" s="43"/>
      <c r="OAP239" s="43"/>
      <c r="OAQ239" s="43"/>
      <c r="OAR239" s="43"/>
      <c r="OAS239" s="43"/>
      <c r="OAT239" s="43"/>
      <c r="OAU239" s="43"/>
      <c r="OAV239" s="43"/>
      <c r="OAW239" s="43"/>
      <c r="OAX239" s="43"/>
      <c r="OAY239" s="43"/>
      <c r="OAZ239" s="43"/>
      <c r="OBA239" s="43"/>
      <c r="OBB239" s="43"/>
      <c r="OBC239" s="43"/>
      <c r="OBD239" s="43"/>
      <c r="OBE239" s="43"/>
      <c r="OBF239" s="43"/>
      <c r="OBG239" s="43"/>
      <c r="OBH239" s="43"/>
      <c r="OBI239" s="43"/>
      <c r="OBJ239" s="43"/>
      <c r="OBK239" s="43"/>
      <c r="OBL239" s="43"/>
      <c r="OBM239" s="43"/>
      <c r="OBN239" s="43"/>
      <c r="OBO239" s="43"/>
      <c r="OBP239" s="43"/>
      <c r="OBQ239" s="43"/>
      <c r="OBR239" s="43"/>
      <c r="OBS239" s="43"/>
      <c r="OBT239" s="43"/>
      <c r="OBU239" s="43"/>
      <c r="OBV239" s="43"/>
      <c r="OBW239" s="43"/>
      <c r="OBX239" s="43"/>
      <c r="OBY239" s="43"/>
      <c r="OBZ239" s="43"/>
      <c r="OCA239" s="43"/>
      <c r="OCB239" s="43"/>
      <c r="OCC239" s="43"/>
      <c r="OCD239" s="43"/>
      <c r="OCE239" s="43"/>
      <c r="OCF239" s="43"/>
      <c r="OCG239" s="43"/>
      <c r="OCH239" s="43"/>
      <c r="OCI239" s="43"/>
      <c r="OCJ239" s="43"/>
      <c r="OCK239" s="43"/>
      <c r="OCL239" s="43"/>
      <c r="OCM239" s="43"/>
      <c r="OCN239" s="43"/>
      <c r="OCO239" s="43"/>
      <c r="OCP239" s="43"/>
      <c r="OCQ239" s="43"/>
      <c r="OCR239" s="43"/>
      <c r="OCS239" s="43"/>
      <c r="OCT239" s="43"/>
      <c r="OCU239" s="43"/>
      <c r="OCV239" s="43"/>
      <c r="OCW239" s="43"/>
      <c r="OCX239" s="43"/>
      <c r="OCY239" s="43"/>
      <c r="OCZ239" s="43"/>
      <c r="ODA239" s="43"/>
      <c r="ODB239" s="43"/>
      <c r="ODC239" s="43"/>
      <c r="ODD239" s="43"/>
      <c r="ODE239" s="43"/>
      <c r="ODF239" s="43"/>
      <c r="ODG239" s="43"/>
      <c r="ODH239" s="43"/>
      <c r="ODI239" s="43"/>
      <c r="ODJ239" s="43"/>
      <c r="ODK239" s="43"/>
      <c r="ODL239" s="43"/>
      <c r="ODM239" s="43"/>
      <c r="ODN239" s="43"/>
      <c r="ODO239" s="43"/>
      <c r="ODP239" s="43"/>
      <c r="ODQ239" s="43"/>
      <c r="ODR239" s="43"/>
      <c r="ODS239" s="43"/>
      <c r="ODT239" s="43"/>
      <c r="ODU239" s="43"/>
      <c r="ODV239" s="43"/>
      <c r="ODW239" s="43"/>
      <c r="ODX239" s="43"/>
      <c r="ODY239" s="43"/>
      <c r="ODZ239" s="43"/>
      <c r="OEA239" s="43"/>
      <c r="OEB239" s="43"/>
      <c r="OEC239" s="43"/>
      <c r="OED239" s="43"/>
      <c r="OEE239" s="43"/>
      <c r="OEF239" s="43"/>
      <c r="OEG239" s="43"/>
      <c r="OEH239" s="43"/>
      <c r="OEI239" s="43"/>
      <c r="OEJ239" s="43"/>
      <c r="OEK239" s="43"/>
      <c r="OEL239" s="43"/>
      <c r="OEM239" s="43"/>
      <c r="OEN239" s="43"/>
      <c r="OEO239" s="43"/>
      <c r="OEP239" s="43"/>
      <c r="OEQ239" s="43"/>
      <c r="OER239" s="43"/>
      <c r="OES239" s="43"/>
      <c r="OET239" s="43"/>
      <c r="OEU239" s="43"/>
      <c r="OEV239" s="43"/>
      <c r="OEW239" s="43"/>
      <c r="OEX239" s="43"/>
      <c r="OEY239" s="43"/>
      <c r="OEZ239" s="43"/>
      <c r="OFA239" s="43"/>
      <c r="OFB239" s="43"/>
      <c r="OFC239" s="43"/>
      <c r="OFD239" s="43"/>
      <c r="OFE239" s="43"/>
      <c r="OFF239" s="43"/>
      <c r="OFG239" s="43"/>
      <c r="OFH239" s="43"/>
      <c r="OFI239" s="43"/>
      <c r="OFJ239" s="43"/>
      <c r="OFK239" s="43"/>
      <c r="OFL239" s="43"/>
      <c r="OFM239" s="43"/>
      <c r="OFN239" s="43"/>
      <c r="OFO239" s="43"/>
      <c r="OFP239" s="43"/>
      <c r="OFQ239" s="43"/>
      <c r="OFR239" s="43"/>
      <c r="OFS239" s="43"/>
      <c r="OFT239" s="43"/>
      <c r="OFU239" s="43"/>
      <c r="OFV239" s="43"/>
      <c r="OFW239" s="43"/>
      <c r="OFX239" s="43"/>
      <c r="OFY239" s="43"/>
      <c r="OFZ239" s="43"/>
      <c r="OGA239" s="43"/>
      <c r="OGB239" s="43"/>
      <c r="OGC239" s="43"/>
      <c r="OGD239" s="43"/>
      <c r="OGE239" s="43"/>
      <c r="OGF239" s="43"/>
      <c r="OGG239" s="43"/>
      <c r="OGH239" s="43"/>
      <c r="OGI239" s="43"/>
      <c r="OGJ239" s="43"/>
      <c r="OGK239" s="43"/>
      <c r="OGL239" s="43"/>
      <c r="OGM239" s="43"/>
      <c r="OGN239" s="43"/>
      <c r="OGO239" s="43"/>
      <c r="OGP239" s="43"/>
      <c r="OGQ239" s="43"/>
      <c r="OGR239" s="43"/>
      <c r="OGS239" s="43"/>
      <c r="OGT239" s="43"/>
      <c r="OGU239" s="43"/>
      <c r="OGV239" s="43"/>
      <c r="OGW239" s="43"/>
      <c r="OGX239" s="43"/>
      <c r="OGY239" s="43"/>
      <c r="OGZ239" s="43"/>
      <c r="OHA239" s="43"/>
      <c r="OHB239" s="43"/>
      <c r="OHC239" s="43"/>
      <c r="OHD239" s="43"/>
      <c r="OHE239" s="43"/>
      <c r="OHF239" s="43"/>
      <c r="OHG239" s="43"/>
      <c r="OHH239" s="43"/>
      <c r="OHI239" s="43"/>
      <c r="OHJ239" s="43"/>
      <c r="OHK239" s="43"/>
      <c r="OHL239" s="43"/>
      <c r="OHM239" s="43"/>
      <c r="OHN239" s="43"/>
      <c r="OHO239" s="43"/>
      <c r="OHP239" s="43"/>
      <c r="OHQ239" s="43"/>
      <c r="OHR239" s="43"/>
      <c r="OHS239" s="43"/>
      <c r="OHT239" s="43"/>
      <c r="OHU239" s="43"/>
      <c r="OHV239" s="43"/>
      <c r="OHW239" s="43"/>
      <c r="OHX239" s="43"/>
      <c r="OHY239" s="43"/>
      <c r="OHZ239" s="43"/>
      <c r="OIA239" s="43"/>
      <c r="OIB239" s="43"/>
      <c r="OIC239" s="43"/>
      <c r="OID239" s="43"/>
      <c r="OIE239" s="43"/>
      <c r="OIF239" s="43"/>
      <c r="OIG239" s="43"/>
      <c r="OIH239" s="43"/>
      <c r="OII239" s="43"/>
      <c r="OIJ239" s="43"/>
      <c r="OIK239" s="43"/>
      <c r="OIL239" s="43"/>
      <c r="OIM239" s="43"/>
      <c r="OIN239" s="43"/>
      <c r="OIO239" s="43"/>
      <c r="OIP239" s="43"/>
      <c r="OIQ239" s="43"/>
      <c r="OIR239" s="43"/>
      <c r="OIS239" s="43"/>
      <c r="OIT239" s="43"/>
      <c r="OIU239" s="43"/>
      <c r="OIV239" s="43"/>
      <c r="OIW239" s="43"/>
      <c r="OIX239" s="43"/>
      <c r="OIY239" s="43"/>
      <c r="OIZ239" s="43"/>
      <c r="OJA239" s="43"/>
      <c r="OJB239" s="43"/>
      <c r="OJC239" s="43"/>
      <c r="OJD239" s="43"/>
      <c r="OJE239" s="43"/>
      <c r="OJF239" s="43"/>
      <c r="OJG239" s="43"/>
      <c r="OJH239" s="43"/>
      <c r="OJI239" s="43"/>
      <c r="OJJ239" s="43"/>
      <c r="OJK239" s="43"/>
      <c r="OJL239" s="43"/>
      <c r="OJM239" s="43"/>
      <c r="OJN239" s="43"/>
      <c r="OJO239" s="43"/>
      <c r="OJP239" s="43"/>
      <c r="OJQ239" s="43"/>
      <c r="OJR239" s="43"/>
      <c r="OJS239" s="43"/>
      <c r="OJT239" s="43"/>
      <c r="OJU239" s="43"/>
      <c r="OJV239" s="43"/>
      <c r="OJW239" s="43"/>
      <c r="OJX239" s="43"/>
      <c r="OJY239" s="43"/>
      <c r="OJZ239" s="43"/>
      <c r="OKA239" s="43"/>
      <c r="OKB239" s="43"/>
      <c r="OKC239" s="43"/>
      <c r="OKD239" s="43"/>
      <c r="OKE239" s="43"/>
      <c r="OKF239" s="43"/>
      <c r="OKG239" s="43"/>
      <c r="OKH239" s="43"/>
      <c r="OKI239" s="43"/>
      <c r="OKJ239" s="43"/>
      <c r="OKK239" s="43"/>
      <c r="OKL239" s="43"/>
      <c r="OKM239" s="43"/>
      <c r="OKN239" s="43"/>
      <c r="OKO239" s="43"/>
      <c r="OKP239" s="43"/>
      <c r="OKQ239" s="43"/>
      <c r="OKR239" s="43"/>
      <c r="OKS239" s="43"/>
      <c r="OKT239" s="43"/>
      <c r="OKU239" s="43"/>
      <c r="OKV239" s="43"/>
      <c r="OKW239" s="43"/>
      <c r="OKX239" s="43"/>
      <c r="OKY239" s="43"/>
      <c r="OKZ239" s="43"/>
      <c r="OLA239" s="43"/>
      <c r="OLB239" s="43"/>
      <c r="OLC239" s="43"/>
      <c r="OLD239" s="43"/>
      <c r="OLE239" s="43"/>
      <c r="OLF239" s="43"/>
      <c r="OLG239" s="43"/>
      <c r="OLH239" s="43"/>
      <c r="OLI239" s="43"/>
      <c r="OLJ239" s="43"/>
      <c r="OLK239" s="43"/>
      <c r="OLL239" s="43"/>
      <c r="OLM239" s="43"/>
      <c r="OLN239" s="43"/>
      <c r="OLO239" s="43"/>
      <c r="OLP239" s="43"/>
      <c r="OLQ239" s="43"/>
      <c r="OLR239" s="43"/>
      <c r="OLS239" s="43"/>
      <c r="OLT239" s="43"/>
      <c r="OLU239" s="43"/>
      <c r="OLV239" s="43"/>
      <c r="OLW239" s="43"/>
      <c r="OLX239" s="43"/>
      <c r="OLY239" s="43"/>
      <c r="OLZ239" s="43"/>
      <c r="OMA239" s="43"/>
      <c r="OMB239" s="43"/>
      <c r="OMC239" s="43"/>
      <c r="OMD239" s="43"/>
      <c r="OME239" s="43"/>
      <c r="OMF239" s="43"/>
      <c r="OMG239" s="43"/>
      <c r="OMH239" s="43"/>
      <c r="OMI239" s="43"/>
      <c r="OMJ239" s="43"/>
      <c r="OMK239" s="43"/>
      <c r="OML239" s="43"/>
      <c r="OMM239" s="43"/>
      <c r="OMN239" s="43"/>
      <c r="OMO239" s="43"/>
      <c r="OMP239" s="43"/>
      <c r="OMQ239" s="43"/>
      <c r="OMR239" s="43"/>
      <c r="OMS239" s="43"/>
      <c r="OMT239" s="43"/>
      <c r="OMU239" s="43"/>
      <c r="OMV239" s="43"/>
      <c r="OMW239" s="43"/>
      <c r="OMX239" s="43"/>
      <c r="OMY239" s="43"/>
      <c r="OMZ239" s="43"/>
      <c r="ONA239" s="43"/>
      <c r="ONB239" s="43"/>
      <c r="ONC239" s="43"/>
      <c r="OND239" s="43"/>
      <c r="ONE239" s="43"/>
      <c r="ONF239" s="43"/>
      <c r="ONG239" s="43"/>
      <c r="ONH239" s="43"/>
      <c r="ONI239" s="43"/>
      <c r="ONJ239" s="43"/>
      <c r="ONK239" s="43"/>
      <c r="ONL239" s="43"/>
      <c r="ONM239" s="43"/>
      <c r="ONN239" s="43"/>
      <c r="ONO239" s="43"/>
      <c r="ONP239" s="43"/>
      <c r="ONQ239" s="43"/>
      <c r="ONR239" s="43"/>
      <c r="ONS239" s="43"/>
      <c r="ONT239" s="43"/>
      <c r="ONU239" s="43"/>
      <c r="ONV239" s="43"/>
      <c r="ONW239" s="43"/>
      <c r="ONX239" s="43"/>
      <c r="ONY239" s="43"/>
      <c r="ONZ239" s="43"/>
      <c r="OOA239" s="43"/>
      <c r="OOB239" s="43"/>
      <c r="OOC239" s="43"/>
      <c r="OOD239" s="43"/>
      <c r="OOE239" s="43"/>
      <c r="OOF239" s="43"/>
      <c r="OOG239" s="43"/>
      <c r="OOH239" s="43"/>
      <c r="OOI239" s="43"/>
      <c r="OOJ239" s="43"/>
      <c r="OOK239" s="43"/>
      <c r="OOL239" s="43"/>
      <c r="OOM239" s="43"/>
      <c r="OON239" s="43"/>
      <c r="OOO239" s="43"/>
      <c r="OOP239" s="43"/>
      <c r="OOQ239" s="43"/>
      <c r="OOR239" s="43"/>
      <c r="OOS239" s="43"/>
      <c r="OOT239" s="43"/>
      <c r="OOU239" s="43"/>
      <c r="OOV239" s="43"/>
      <c r="OOW239" s="43"/>
      <c r="OOX239" s="43"/>
      <c r="OOY239" s="43"/>
      <c r="OOZ239" s="43"/>
      <c r="OPA239" s="43"/>
      <c r="OPB239" s="43"/>
      <c r="OPC239" s="43"/>
      <c r="OPD239" s="43"/>
      <c r="OPE239" s="43"/>
      <c r="OPF239" s="43"/>
      <c r="OPG239" s="43"/>
      <c r="OPH239" s="43"/>
      <c r="OPI239" s="43"/>
      <c r="OPJ239" s="43"/>
      <c r="OPK239" s="43"/>
      <c r="OPL239" s="43"/>
      <c r="OPM239" s="43"/>
      <c r="OPN239" s="43"/>
      <c r="OPO239" s="43"/>
      <c r="OPP239" s="43"/>
      <c r="OPQ239" s="43"/>
      <c r="OPR239" s="43"/>
      <c r="OPS239" s="43"/>
      <c r="OPT239" s="43"/>
      <c r="OPU239" s="43"/>
      <c r="OPV239" s="43"/>
      <c r="OPW239" s="43"/>
      <c r="OPX239" s="43"/>
      <c r="OPY239" s="43"/>
      <c r="OPZ239" s="43"/>
      <c r="OQA239" s="43"/>
      <c r="OQB239" s="43"/>
      <c r="OQC239" s="43"/>
      <c r="OQD239" s="43"/>
      <c r="OQE239" s="43"/>
      <c r="OQF239" s="43"/>
      <c r="OQG239" s="43"/>
      <c r="OQH239" s="43"/>
      <c r="OQI239" s="43"/>
      <c r="OQJ239" s="43"/>
      <c r="OQK239" s="43"/>
      <c r="OQL239" s="43"/>
      <c r="OQM239" s="43"/>
      <c r="OQN239" s="43"/>
      <c r="OQO239" s="43"/>
      <c r="OQP239" s="43"/>
      <c r="OQQ239" s="43"/>
      <c r="OQR239" s="43"/>
      <c r="OQS239" s="43"/>
      <c r="OQT239" s="43"/>
      <c r="OQU239" s="43"/>
      <c r="OQV239" s="43"/>
      <c r="OQW239" s="43"/>
      <c r="OQX239" s="43"/>
      <c r="OQY239" s="43"/>
      <c r="OQZ239" s="43"/>
      <c r="ORA239" s="43"/>
      <c r="ORB239" s="43"/>
      <c r="ORC239" s="43"/>
      <c r="ORD239" s="43"/>
      <c r="ORE239" s="43"/>
      <c r="ORF239" s="43"/>
      <c r="ORG239" s="43"/>
      <c r="ORH239" s="43"/>
      <c r="ORI239" s="43"/>
      <c r="ORJ239" s="43"/>
      <c r="ORK239" s="43"/>
      <c r="ORL239" s="43"/>
      <c r="ORM239" s="43"/>
      <c r="ORN239" s="43"/>
      <c r="ORO239" s="43"/>
      <c r="ORP239" s="43"/>
      <c r="ORQ239" s="43"/>
      <c r="ORR239" s="43"/>
      <c r="ORS239" s="43"/>
      <c r="ORT239" s="43"/>
      <c r="ORU239" s="43"/>
      <c r="ORV239" s="43"/>
      <c r="ORW239" s="43"/>
      <c r="ORX239" s="43"/>
      <c r="ORY239" s="43"/>
      <c r="ORZ239" s="43"/>
      <c r="OSA239" s="43"/>
      <c r="OSB239" s="43"/>
      <c r="OSC239" s="43"/>
      <c r="OSD239" s="43"/>
      <c r="OSE239" s="43"/>
      <c r="OSF239" s="43"/>
      <c r="OSG239" s="43"/>
      <c r="OSH239" s="43"/>
      <c r="OSI239" s="43"/>
      <c r="OSJ239" s="43"/>
      <c r="OSK239" s="43"/>
      <c r="OSL239" s="43"/>
      <c r="OSM239" s="43"/>
      <c r="OSN239" s="43"/>
      <c r="OSO239" s="43"/>
      <c r="OSP239" s="43"/>
      <c r="OSQ239" s="43"/>
      <c r="OSR239" s="43"/>
      <c r="OSS239" s="43"/>
      <c r="OST239" s="43"/>
      <c r="OSU239" s="43"/>
      <c r="OSV239" s="43"/>
      <c r="OSW239" s="43"/>
      <c r="OSX239" s="43"/>
      <c r="OSY239" s="43"/>
      <c r="OSZ239" s="43"/>
      <c r="OTA239" s="43"/>
      <c r="OTB239" s="43"/>
      <c r="OTC239" s="43"/>
      <c r="OTD239" s="43"/>
      <c r="OTE239" s="43"/>
      <c r="OTF239" s="43"/>
      <c r="OTG239" s="43"/>
      <c r="OTH239" s="43"/>
      <c r="OTI239" s="43"/>
      <c r="OTJ239" s="43"/>
      <c r="OTK239" s="43"/>
      <c r="OTL239" s="43"/>
      <c r="OTM239" s="43"/>
      <c r="OTN239" s="43"/>
      <c r="OTO239" s="43"/>
      <c r="OTP239" s="43"/>
      <c r="OTQ239" s="43"/>
      <c r="OTR239" s="43"/>
      <c r="OTS239" s="43"/>
      <c r="OTT239" s="43"/>
      <c r="OTU239" s="43"/>
      <c r="OTV239" s="43"/>
      <c r="OTW239" s="43"/>
      <c r="OTX239" s="43"/>
      <c r="OTY239" s="43"/>
      <c r="OTZ239" s="43"/>
      <c r="OUA239" s="43"/>
      <c r="OUB239" s="43"/>
      <c r="OUC239" s="43"/>
      <c r="OUD239" s="43"/>
      <c r="OUE239" s="43"/>
      <c r="OUF239" s="43"/>
      <c r="OUG239" s="43"/>
      <c r="OUH239" s="43"/>
      <c r="OUI239" s="43"/>
      <c r="OUJ239" s="43"/>
      <c r="OUK239" s="43"/>
      <c r="OUL239" s="43"/>
      <c r="OUM239" s="43"/>
      <c r="OUN239" s="43"/>
      <c r="OUO239" s="43"/>
      <c r="OUP239" s="43"/>
      <c r="OUQ239" s="43"/>
      <c r="OUR239" s="43"/>
      <c r="OUS239" s="43"/>
      <c r="OUT239" s="43"/>
      <c r="OUU239" s="43"/>
      <c r="OUV239" s="43"/>
      <c r="OUW239" s="43"/>
      <c r="OUX239" s="43"/>
      <c r="OUY239" s="43"/>
      <c r="OUZ239" s="43"/>
      <c r="OVA239" s="43"/>
      <c r="OVB239" s="43"/>
      <c r="OVC239" s="43"/>
      <c r="OVD239" s="43"/>
      <c r="OVE239" s="43"/>
      <c r="OVF239" s="43"/>
      <c r="OVG239" s="43"/>
      <c r="OVH239" s="43"/>
      <c r="OVI239" s="43"/>
      <c r="OVJ239" s="43"/>
      <c r="OVK239" s="43"/>
      <c r="OVL239" s="43"/>
      <c r="OVM239" s="43"/>
      <c r="OVN239" s="43"/>
      <c r="OVO239" s="43"/>
      <c r="OVP239" s="43"/>
      <c r="OVQ239" s="43"/>
      <c r="OVR239" s="43"/>
      <c r="OVS239" s="43"/>
      <c r="OVT239" s="43"/>
      <c r="OVU239" s="43"/>
      <c r="OVV239" s="43"/>
      <c r="OVW239" s="43"/>
      <c r="OVX239" s="43"/>
      <c r="OVY239" s="43"/>
      <c r="OVZ239" s="43"/>
      <c r="OWA239" s="43"/>
      <c r="OWB239" s="43"/>
      <c r="OWC239" s="43"/>
      <c r="OWD239" s="43"/>
      <c r="OWE239" s="43"/>
      <c r="OWF239" s="43"/>
      <c r="OWG239" s="43"/>
      <c r="OWH239" s="43"/>
      <c r="OWI239" s="43"/>
      <c r="OWJ239" s="43"/>
      <c r="OWK239" s="43"/>
      <c r="OWL239" s="43"/>
      <c r="OWM239" s="43"/>
      <c r="OWN239" s="43"/>
      <c r="OWO239" s="43"/>
      <c r="OWP239" s="43"/>
      <c r="OWQ239" s="43"/>
      <c r="OWR239" s="43"/>
      <c r="OWS239" s="43"/>
      <c r="OWT239" s="43"/>
      <c r="OWU239" s="43"/>
      <c r="OWV239" s="43"/>
      <c r="OWW239" s="43"/>
      <c r="OWX239" s="43"/>
      <c r="OWY239" s="43"/>
      <c r="OWZ239" s="43"/>
      <c r="OXA239" s="43"/>
      <c r="OXB239" s="43"/>
      <c r="OXC239" s="43"/>
      <c r="OXD239" s="43"/>
      <c r="OXE239" s="43"/>
      <c r="OXF239" s="43"/>
      <c r="OXG239" s="43"/>
      <c r="OXH239" s="43"/>
      <c r="OXI239" s="43"/>
      <c r="OXJ239" s="43"/>
      <c r="OXK239" s="43"/>
      <c r="OXL239" s="43"/>
      <c r="OXM239" s="43"/>
      <c r="OXN239" s="43"/>
      <c r="OXO239" s="43"/>
      <c r="OXP239" s="43"/>
      <c r="OXQ239" s="43"/>
      <c r="OXR239" s="43"/>
      <c r="OXS239" s="43"/>
      <c r="OXT239" s="43"/>
      <c r="OXU239" s="43"/>
      <c r="OXV239" s="43"/>
      <c r="OXW239" s="43"/>
      <c r="OXX239" s="43"/>
      <c r="OXY239" s="43"/>
      <c r="OXZ239" s="43"/>
      <c r="OYA239" s="43"/>
      <c r="OYB239" s="43"/>
      <c r="OYC239" s="43"/>
      <c r="OYD239" s="43"/>
      <c r="OYE239" s="43"/>
      <c r="OYF239" s="43"/>
      <c r="OYG239" s="43"/>
      <c r="OYH239" s="43"/>
      <c r="OYI239" s="43"/>
      <c r="OYJ239" s="43"/>
      <c r="OYK239" s="43"/>
      <c r="OYL239" s="43"/>
      <c r="OYM239" s="43"/>
      <c r="OYN239" s="43"/>
      <c r="OYO239" s="43"/>
      <c r="OYP239" s="43"/>
      <c r="OYQ239" s="43"/>
      <c r="OYR239" s="43"/>
      <c r="OYS239" s="43"/>
      <c r="OYT239" s="43"/>
      <c r="OYU239" s="43"/>
      <c r="OYV239" s="43"/>
      <c r="OYW239" s="43"/>
      <c r="OYX239" s="43"/>
      <c r="OYY239" s="43"/>
      <c r="OYZ239" s="43"/>
      <c r="OZA239" s="43"/>
      <c r="OZB239" s="43"/>
      <c r="OZC239" s="43"/>
      <c r="OZD239" s="43"/>
      <c r="OZE239" s="43"/>
      <c r="OZF239" s="43"/>
      <c r="OZG239" s="43"/>
      <c r="OZH239" s="43"/>
      <c r="OZI239" s="43"/>
      <c r="OZJ239" s="43"/>
      <c r="OZK239" s="43"/>
      <c r="OZL239" s="43"/>
      <c r="OZM239" s="43"/>
      <c r="OZN239" s="43"/>
      <c r="OZO239" s="43"/>
      <c r="OZP239" s="43"/>
      <c r="OZQ239" s="43"/>
      <c r="OZR239" s="43"/>
      <c r="OZS239" s="43"/>
      <c r="OZT239" s="43"/>
      <c r="OZU239" s="43"/>
      <c r="OZV239" s="43"/>
      <c r="OZW239" s="43"/>
      <c r="OZX239" s="43"/>
      <c r="OZY239" s="43"/>
      <c r="OZZ239" s="43"/>
      <c r="PAA239" s="43"/>
      <c r="PAB239" s="43"/>
      <c r="PAC239" s="43"/>
      <c r="PAD239" s="43"/>
      <c r="PAE239" s="43"/>
      <c r="PAF239" s="43"/>
      <c r="PAG239" s="43"/>
      <c r="PAH239" s="43"/>
      <c r="PAI239" s="43"/>
      <c r="PAJ239" s="43"/>
      <c r="PAK239" s="43"/>
      <c r="PAL239" s="43"/>
      <c r="PAM239" s="43"/>
      <c r="PAN239" s="43"/>
      <c r="PAO239" s="43"/>
      <c r="PAP239" s="43"/>
      <c r="PAQ239" s="43"/>
      <c r="PAR239" s="43"/>
      <c r="PAS239" s="43"/>
      <c r="PAT239" s="43"/>
      <c r="PAU239" s="43"/>
      <c r="PAV239" s="43"/>
      <c r="PAW239" s="43"/>
      <c r="PAX239" s="43"/>
      <c r="PAY239" s="43"/>
      <c r="PAZ239" s="43"/>
      <c r="PBA239" s="43"/>
      <c r="PBB239" s="43"/>
      <c r="PBC239" s="43"/>
      <c r="PBD239" s="43"/>
      <c r="PBE239" s="43"/>
      <c r="PBF239" s="43"/>
      <c r="PBG239" s="43"/>
      <c r="PBH239" s="43"/>
      <c r="PBI239" s="43"/>
      <c r="PBJ239" s="43"/>
      <c r="PBK239" s="43"/>
      <c r="PBL239" s="43"/>
      <c r="PBM239" s="43"/>
      <c r="PBN239" s="43"/>
      <c r="PBO239" s="43"/>
      <c r="PBP239" s="43"/>
      <c r="PBQ239" s="43"/>
      <c r="PBR239" s="43"/>
      <c r="PBS239" s="43"/>
      <c r="PBT239" s="43"/>
      <c r="PBU239" s="43"/>
      <c r="PBV239" s="43"/>
      <c r="PBW239" s="43"/>
      <c r="PBX239" s="43"/>
      <c r="PBY239" s="43"/>
      <c r="PBZ239" s="43"/>
      <c r="PCA239" s="43"/>
      <c r="PCB239" s="43"/>
      <c r="PCC239" s="43"/>
      <c r="PCD239" s="43"/>
      <c r="PCE239" s="43"/>
      <c r="PCF239" s="43"/>
      <c r="PCG239" s="43"/>
      <c r="PCH239" s="43"/>
      <c r="PCI239" s="43"/>
      <c r="PCJ239" s="43"/>
      <c r="PCK239" s="43"/>
      <c r="PCL239" s="43"/>
      <c r="PCM239" s="43"/>
      <c r="PCN239" s="43"/>
      <c r="PCO239" s="43"/>
      <c r="PCP239" s="43"/>
      <c r="PCQ239" s="43"/>
      <c r="PCR239" s="43"/>
      <c r="PCS239" s="43"/>
      <c r="PCT239" s="43"/>
      <c r="PCU239" s="43"/>
      <c r="PCV239" s="43"/>
      <c r="PCW239" s="43"/>
      <c r="PCX239" s="43"/>
      <c r="PCY239" s="43"/>
      <c r="PCZ239" s="43"/>
      <c r="PDA239" s="43"/>
      <c r="PDB239" s="43"/>
      <c r="PDC239" s="43"/>
      <c r="PDD239" s="43"/>
      <c r="PDE239" s="43"/>
      <c r="PDF239" s="43"/>
      <c r="PDG239" s="43"/>
      <c r="PDH239" s="43"/>
      <c r="PDI239" s="43"/>
      <c r="PDJ239" s="43"/>
      <c r="PDK239" s="43"/>
      <c r="PDL239" s="43"/>
      <c r="PDM239" s="43"/>
      <c r="PDN239" s="43"/>
      <c r="PDO239" s="43"/>
      <c r="PDP239" s="43"/>
      <c r="PDQ239" s="43"/>
      <c r="PDR239" s="43"/>
      <c r="PDS239" s="43"/>
      <c r="PDT239" s="43"/>
      <c r="PDU239" s="43"/>
      <c r="PDV239" s="43"/>
      <c r="PDW239" s="43"/>
      <c r="PDX239" s="43"/>
      <c r="PDY239" s="43"/>
      <c r="PDZ239" s="43"/>
      <c r="PEA239" s="43"/>
      <c r="PEB239" s="43"/>
      <c r="PEC239" s="43"/>
      <c r="PED239" s="43"/>
      <c r="PEE239" s="43"/>
      <c r="PEF239" s="43"/>
      <c r="PEG239" s="43"/>
      <c r="PEH239" s="43"/>
      <c r="PEI239" s="43"/>
      <c r="PEJ239" s="43"/>
      <c r="PEK239" s="43"/>
      <c r="PEL239" s="43"/>
      <c r="PEM239" s="43"/>
      <c r="PEN239" s="43"/>
      <c r="PEO239" s="43"/>
      <c r="PEP239" s="43"/>
      <c r="PEQ239" s="43"/>
      <c r="PER239" s="43"/>
      <c r="PES239" s="43"/>
      <c r="PET239" s="43"/>
      <c r="PEU239" s="43"/>
      <c r="PEV239" s="43"/>
      <c r="PEW239" s="43"/>
      <c r="PEX239" s="43"/>
      <c r="PEY239" s="43"/>
      <c r="PEZ239" s="43"/>
      <c r="PFA239" s="43"/>
      <c r="PFB239" s="43"/>
      <c r="PFC239" s="43"/>
      <c r="PFD239" s="43"/>
      <c r="PFE239" s="43"/>
      <c r="PFF239" s="43"/>
      <c r="PFG239" s="43"/>
      <c r="PFH239" s="43"/>
      <c r="PFI239" s="43"/>
      <c r="PFJ239" s="43"/>
      <c r="PFK239" s="43"/>
      <c r="PFL239" s="43"/>
      <c r="PFM239" s="43"/>
      <c r="PFN239" s="43"/>
      <c r="PFO239" s="43"/>
      <c r="PFP239" s="43"/>
      <c r="PFQ239" s="43"/>
      <c r="PFR239" s="43"/>
      <c r="PFS239" s="43"/>
      <c r="PFT239" s="43"/>
      <c r="PFU239" s="43"/>
      <c r="PFV239" s="43"/>
      <c r="PFW239" s="43"/>
      <c r="PFX239" s="43"/>
      <c r="PFY239" s="43"/>
      <c r="PFZ239" s="43"/>
      <c r="PGA239" s="43"/>
      <c r="PGB239" s="43"/>
      <c r="PGC239" s="43"/>
      <c r="PGD239" s="43"/>
      <c r="PGE239" s="43"/>
      <c r="PGF239" s="43"/>
      <c r="PGG239" s="43"/>
      <c r="PGH239" s="43"/>
      <c r="PGI239" s="43"/>
      <c r="PGJ239" s="43"/>
      <c r="PGK239" s="43"/>
      <c r="PGL239" s="43"/>
      <c r="PGM239" s="43"/>
      <c r="PGN239" s="43"/>
      <c r="PGO239" s="43"/>
      <c r="PGP239" s="43"/>
      <c r="PGQ239" s="43"/>
      <c r="PGR239" s="43"/>
      <c r="PGS239" s="43"/>
      <c r="PGT239" s="43"/>
      <c r="PGU239" s="43"/>
      <c r="PGV239" s="43"/>
      <c r="PGW239" s="43"/>
      <c r="PGX239" s="43"/>
      <c r="PGY239" s="43"/>
      <c r="PGZ239" s="43"/>
      <c r="PHA239" s="43"/>
      <c r="PHB239" s="43"/>
      <c r="PHC239" s="43"/>
      <c r="PHD239" s="43"/>
      <c r="PHE239" s="43"/>
      <c r="PHF239" s="43"/>
      <c r="PHG239" s="43"/>
      <c r="PHH239" s="43"/>
      <c r="PHI239" s="43"/>
      <c r="PHJ239" s="43"/>
      <c r="PHK239" s="43"/>
      <c r="PHL239" s="43"/>
      <c r="PHM239" s="43"/>
      <c r="PHN239" s="43"/>
      <c r="PHO239" s="43"/>
      <c r="PHP239" s="43"/>
      <c r="PHQ239" s="43"/>
      <c r="PHR239" s="43"/>
      <c r="PHS239" s="43"/>
      <c r="PHT239" s="43"/>
      <c r="PHU239" s="43"/>
      <c r="PHV239" s="43"/>
      <c r="PHW239" s="43"/>
      <c r="PHX239" s="43"/>
      <c r="PHY239" s="43"/>
      <c r="PHZ239" s="43"/>
      <c r="PIA239" s="43"/>
      <c r="PIB239" s="43"/>
      <c r="PIC239" s="43"/>
      <c r="PID239" s="43"/>
      <c r="PIE239" s="43"/>
      <c r="PIF239" s="43"/>
      <c r="PIG239" s="43"/>
      <c r="PIH239" s="43"/>
      <c r="PII239" s="43"/>
      <c r="PIJ239" s="43"/>
      <c r="PIK239" s="43"/>
      <c r="PIL239" s="43"/>
      <c r="PIM239" s="43"/>
      <c r="PIN239" s="43"/>
      <c r="PIO239" s="43"/>
      <c r="PIP239" s="43"/>
      <c r="PIQ239" s="43"/>
      <c r="PIR239" s="43"/>
      <c r="PIS239" s="43"/>
      <c r="PIT239" s="43"/>
      <c r="PIU239" s="43"/>
      <c r="PIV239" s="43"/>
      <c r="PIW239" s="43"/>
      <c r="PIX239" s="43"/>
      <c r="PIY239" s="43"/>
      <c r="PIZ239" s="43"/>
      <c r="PJA239" s="43"/>
      <c r="PJB239" s="43"/>
      <c r="PJC239" s="43"/>
      <c r="PJD239" s="43"/>
      <c r="PJE239" s="43"/>
      <c r="PJF239" s="43"/>
      <c r="PJG239" s="43"/>
      <c r="PJH239" s="43"/>
      <c r="PJI239" s="43"/>
      <c r="PJJ239" s="43"/>
      <c r="PJK239" s="43"/>
      <c r="PJL239" s="43"/>
      <c r="PJM239" s="43"/>
      <c r="PJN239" s="43"/>
      <c r="PJO239" s="43"/>
      <c r="PJP239" s="43"/>
      <c r="PJQ239" s="43"/>
      <c r="PJR239" s="43"/>
      <c r="PJS239" s="43"/>
      <c r="PJT239" s="43"/>
      <c r="PJU239" s="43"/>
      <c r="PJV239" s="43"/>
      <c r="PJW239" s="43"/>
      <c r="PJX239" s="43"/>
      <c r="PJY239" s="43"/>
      <c r="PJZ239" s="43"/>
      <c r="PKA239" s="43"/>
      <c r="PKB239" s="43"/>
      <c r="PKC239" s="43"/>
      <c r="PKD239" s="43"/>
      <c r="PKE239" s="43"/>
      <c r="PKF239" s="43"/>
      <c r="PKG239" s="43"/>
      <c r="PKH239" s="43"/>
      <c r="PKI239" s="43"/>
      <c r="PKJ239" s="43"/>
      <c r="PKK239" s="43"/>
      <c r="PKL239" s="43"/>
      <c r="PKM239" s="43"/>
      <c r="PKN239" s="43"/>
      <c r="PKO239" s="43"/>
      <c r="PKP239" s="43"/>
      <c r="PKQ239" s="43"/>
      <c r="PKR239" s="43"/>
      <c r="PKS239" s="43"/>
      <c r="PKT239" s="43"/>
      <c r="PKU239" s="43"/>
      <c r="PKV239" s="43"/>
      <c r="PKW239" s="43"/>
      <c r="PKX239" s="43"/>
      <c r="PKY239" s="43"/>
      <c r="PKZ239" s="43"/>
      <c r="PLA239" s="43"/>
      <c r="PLB239" s="43"/>
      <c r="PLC239" s="43"/>
      <c r="PLD239" s="43"/>
      <c r="PLE239" s="43"/>
      <c r="PLF239" s="43"/>
      <c r="PLG239" s="43"/>
      <c r="PLH239" s="43"/>
      <c r="PLI239" s="43"/>
      <c r="PLJ239" s="43"/>
      <c r="PLK239" s="43"/>
      <c r="PLL239" s="43"/>
      <c r="PLM239" s="43"/>
      <c r="PLN239" s="43"/>
      <c r="PLO239" s="43"/>
      <c r="PLP239" s="43"/>
      <c r="PLQ239" s="43"/>
      <c r="PLR239" s="43"/>
      <c r="PLS239" s="43"/>
      <c r="PLT239" s="43"/>
      <c r="PLU239" s="43"/>
      <c r="PLV239" s="43"/>
      <c r="PLW239" s="43"/>
      <c r="PLX239" s="43"/>
      <c r="PLY239" s="43"/>
      <c r="PLZ239" s="43"/>
      <c r="PMA239" s="43"/>
      <c r="PMB239" s="43"/>
      <c r="PMC239" s="43"/>
      <c r="PMD239" s="43"/>
      <c r="PME239" s="43"/>
      <c r="PMF239" s="43"/>
      <c r="PMG239" s="43"/>
      <c r="PMH239" s="43"/>
      <c r="PMI239" s="43"/>
      <c r="PMJ239" s="43"/>
      <c r="PMK239" s="43"/>
      <c r="PML239" s="43"/>
      <c r="PMM239" s="43"/>
      <c r="PMN239" s="43"/>
      <c r="PMO239" s="43"/>
      <c r="PMP239" s="43"/>
      <c r="PMQ239" s="43"/>
      <c r="PMR239" s="43"/>
      <c r="PMS239" s="43"/>
      <c r="PMT239" s="43"/>
      <c r="PMU239" s="43"/>
      <c r="PMV239" s="43"/>
      <c r="PMW239" s="43"/>
      <c r="PMX239" s="43"/>
      <c r="PMY239" s="43"/>
      <c r="PMZ239" s="43"/>
      <c r="PNA239" s="43"/>
      <c r="PNB239" s="43"/>
      <c r="PNC239" s="43"/>
      <c r="PND239" s="43"/>
      <c r="PNE239" s="43"/>
      <c r="PNF239" s="43"/>
      <c r="PNG239" s="43"/>
      <c r="PNH239" s="43"/>
      <c r="PNI239" s="43"/>
      <c r="PNJ239" s="43"/>
      <c r="PNK239" s="43"/>
      <c r="PNL239" s="43"/>
      <c r="PNM239" s="43"/>
      <c r="PNN239" s="43"/>
      <c r="PNO239" s="43"/>
      <c r="PNP239" s="43"/>
      <c r="PNQ239" s="43"/>
      <c r="PNR239" s="43"/>
      <c r="PNS239" s="43"/>
      <c r="PNT239" s="43"/>
      <c r="PNU239" s="43"/>
      <c r="PNV239" s="43"/>
      <c r="PNW239" s="43"/>
      <c r="PNX239" s="43"/>
      <c r="PNY239" s="43"/>
      <c r="PNZ239" s="43"/>
      <c r="POA239" s="43"/>
      <c r="POB239" s="43"/>
      <c r="POC239" s="43"/>
      <c r="POD239" s="43"/>
      <c r="POE239" s="43"/>
      <c r="POF239" s="43"/>
      <c r="POG239" s="43"/>
      <c r="POH239" s="43"/>
      <c r="POI239" s="43"/>
      <c r="POJ239" s="43"/>
      <c r="POK239" s="43"/>
      <c r="POL239" s="43"/>
      <c r="POM239" s="43"/>
      <c r="PON239" s="43"/>
      <c r="POO239" s="43"/>
      <c r="POP239" s="43"/>
      <c r="POQ239" s="43"/>
      <c r="POR239" s="43"/>
      <c r="POS239" s="43"/>
      <c r="POT239" s="43"/>
      <c r="POU239" s="43"/>
      <c r="POV239" s="43"/>
      <c r="POW239" s="43"/>
      <c r="POX239" s="43"/>
      <c r="POY239" s="43"/>
      <c r="POZ239" s="43"/>
      <c r="PPA239" s="43"/>
      <c r="PPB239" s="43"/>
      <c r="PPC239" s="43"/>
      <c r="PPD239" s="43"/>
      <c r="PPE239" s="43"/>
      <c r="PPF239" s="43"/>
      <c r="PPG239" s="43"/>
      <c r="PPH239" s="43"/>
      <c r="PPI239" s="43"/>
      <c r="PPJ239" s="43"/>
      <c r="PPK239" s="43"/>
      <c r="PPL239" s="43"/>
      <c r="PPM239" s="43"/>
      <c r="PPN239" s="43"/>
      <c r="PPO239" s="43"/>
      <c r="PPP239" s="43"/>
      <c r="PPQ239" s="43"/>
      <c r="PPR239" s="43"/>
      <c r="PPS239" s="43"/>
      <c r="PPT239" s="43"/>
      <c r="PPU239" s="43"/>
      <c r="PPV239" s="43"/>
      <c r="PPW239" s="43"/>
      <c r="PPX239" s="43"/>
      <c r="PPY239" s="43"/>
      <c r="PPZ239" s="43"/>
      <c r="PQA239" s="43"/>
      <c r="PQB239" s="43"/>
      <c r="PQC239" s="43"/>
      <c r="PQD239" s="43"/>
      <c r="PQE239" s="43"/>
      <c r="PQF239" s="43"/>
      <c r="PQG239" s="43"/>
      <c r="PQH239" s="43"/>
      <c r="PQI239" s="43"/>
      <c r="PQJ239" s="43"/>
      <c r="PQK239" s="43"/>
      <c r="PQL239" s="43"/>
      <c r="PQM239" s="43"/>
      <c r="PQN239" s="43"/>
      <c r="PQO239" s="43"/>
      <c r="PQP239" s="43"/>
      <c r="PQQ239" s="43"/>
      <c r="PQR239" s="43"/>
      <c r="PQS239" s="43"/>
      <c r="PQT239" s="43"/>
      <c r="PQU239" s="43"/>
      <c r="PQV239" s="43"/>
      <c r="PQW239" s="43"/>
      <c r="PQX239" s="43"/>
      <c r="PQY239" s="43"/>
      <c r="PQZ239" s="43"/>
      <c r="PRA239" s="43"/>
      <c r="PRB239" s="43"/>
      <c r="PRC239" s="43"/>
      <c r="PRD239" s="43"/>
      <c r="PRE239" s="43"/>
      <c r="PRF239" s="43"/>
      <c r="PRG239" s="43"/>
      <c r="PRH239" s="43"/>
      <c r="PRI239" s="43"/>
      <c r="PRJ239" s="43"/>
      <c r="PRK239" s="43"/>
      <c r="PRL239" s="43"/>
      <c r="PRM239" s="43"/>
      <c r="PRN239" s="43"/>
      <c r="PRO239" s="43"/>
      <c r="PRP239" s="43"/>
      <c r="PRQ239" s="43"/>
      <c r="PRR239" s="43"/>
      <c r="PRS239" s="43"/>
      <c r="PRT239" s="43"/>
      <c r="PRU239" s="43"/>
      <c r="PRV239" s="43"/>
      <c r="PRW239" s="43"/>
      <c r="PRX239" s="43"/>
      <c r="PRY239" s="43"/>
      <c r="PRZ239" s="43"/>
      <c r="PSA239" s="43"/>
      <c r="PSB239" s="43"/>
      <c r="PSC239" s="43"/>
      <c r="PSD239" s="43"/>
      <c r="PSE239" s="43"/>
      <c r="PSF239" s="43"/>
      <c r="PSG239" s="43"/>
      <c r="PSH239" s="43"/>
      <c r="PSI239" s="43"/>
      <c r="PSJ239" s="43"/>
      <c r="PSK239" s="43"/>
      <c r="PSL239" s="43"/>
      <c r="PSM239" s="43"/>
      <c r="PSN239" s="43"/>
      <c r="PSO239" s="43"/>
      <c r="PSP239" s="43"/>
      <c r="PSQ239" s="43"/>
      <c r="PSR239" s="43"/>
      <c r="PSS239" s="43"/>
      <c r="PST239" s="43"/>
      <c r="PSU239" s="43"/>
      <c r="PSV239" s="43"/>
      <c r="PSW239" s="43"/>
      <c r="PSX239" s="43"/>
      <c r="PSY239" s="43"/>
      <c r="PSZ239" s="43"/>
      <c r="PTA239" s="43"/>
      <c r="PTB239" s="43"/>
      <c r="PTC239" s="43"/>
      <c r="PTD239" s="43"/>
      <c r="PTE239" s="43"/>
      <c r="PTF239" s="43"/>
      <c r="PTG239" s="43"/>
      <c r="PTH239" s="43"/>
      <c r="PTI239" s="43"/>
      <c r="PTJ239" s="43"/>
      <c r="PTK239" s="43"/>
      <c r="PTL239" s="43"/>
      <c r="PTM239" s="43"/>
      <c r="PTN239" s="43"/>
      <c r="PTO239" s="43"/>
      <c r="PTP239" s="43"/>
      <c r="PTQ239" s="43"/>
      <c r="PTR239" s="43"/>
      <c r="PTS239" s="43"/>
      <c r="PTT239" s="43"/>
      <c r="PTU239" s="43"/>
      <c r="PTV239" s="43"/>
      <c r="PTW239" s="43"/>
      <c r="PTX239" s="43"/>
      <c r="PTY239" s="43"/>
      <c r="PTZ239" s="43"/>
      <c r="PUA239" s="43"/>
      <c r="PUB239" s="43"/>
      <c r="PUC239" s="43"/>
      <c r="PUD239" s="43"/>
      <c r="PUE239" s="43"/>
      <c r="PUF239" s="43"/>
      <c r="PUG239" s="43"/>
      <c r="PUH239" s="43"/>
      <c r="PUI239" s="43"/>
      <c r="PUJ239" s="43"/>
      <c r="PUK239" s="43"/>
      <c r="PUL239" s="43"/>
      <c r="PUM239" s="43"/>
      <c r="PUN239" s="43"/>
      <c r="PUO239" s="43"/>
      <c r="PUP239" s="43"/>
      <c r="PUQ239" s="43"/>
      <c r="PUR239" s="43"/>
      <c r="PUS239" s="43"/>
      <c r="PUT239" s="43"/>
      <c r="PUU239" s="43"/>
      <c r="PUV239" s="43"/>
      <c r="PUW239" s="43"/>
      <c r="PUX239" s="43"/>
      <c r="PUY239" s="43"/>
      <c r="PUZ239" s="43"/>
      <c r="PVA239" s="43"/>
      <c r="PVB239" s="43"/>
      <c r="PVC239" s="43"/>
      <c r="PVD239" s="43"/>
      <c r="PVE239" s="43"/>
      <c r="PVF239" s="43"/>
      <c r="PVG239" s="43"/>
      <c r="PVH239" s="43"/>
      <c r="PVI239" s="43"/>
      <c r="PVJ239" s="43"/>
      <c r="PVK239" s="43"/>
      <c r="PVL239" s="43"/>
      <c r="PVM239" s="43"/>
      <c r="PVN239" s="43"/>
      <c r="PVO239" s="43"/>
      <c r="PVP239" s="43"/>
      <c r="PVQ239" s="43"/>
      <c r="PVR239" s="43"/>
      <c r="PVS239" s="43"/>
      <c r="PVT239" s="43"/>
      <c r="PVU239" s="43"/>
      <c r="PVV239" s="43"/>
      <c r="PVW239" s="43"/>
      <c r="PVX239" s="43"/>
      <c r="PVY239" s="43"/>
      <c r="PVZ239" s="43"/>
      <c r="PWA239" s="43"/>
      <c r="PWB239" s="43"/>
      <c r="PWC239" s="43"/>
      <c r="PWD239" s="43"/>
      <c r="PWE239" s="43"/>
      <c r="PWF239" s="43"/>
      <c r="PWG239" s="43"/>
      <c r="PWH239" s="43"/>
      <c r="PWI239" s="43"/>
      <c r="PWJ239" s="43"/>
      <c r="PWK239" s="43"/>
      <c r="PWL239" s="43"/>
      <c r="PWM239" s="43"/>
      <c r="PWN239" s="43"/>
      <c r="PWO239" s="43"/>
      <c r="PWP239" s="43"/>
      <c r="PWQ239" s="43"/>
      <c r="PWR239" s="43"/>
      <c r="PWS239" s="43"/>
      <c r="PWT239" s="43"/>
      <c r="PWU239" s="43"/>
      <c r="PWV239" s="43"/>
      <c r="PWW239" s="43"/>
      <c r="PWX239" s="43"/>
      <c r="PWY239" s="43"/>
      <c r="PWZ239" s="43"/>
      <c r="PXA239" s="43"/>
      <c r="PXB239" s="43"/>
      <c r="PXC239" s="43"/>
      <c r="PXD239" s="43"/>
      <c r="PXE239" s="43"/>
      <c r="PXF239" s="43"/>
      <c r="PXG239" s="43"/>
      <c r="PXH239" s="43"/>
      <c r="PXI239" s="43"/>
      <c r="PXJ239" s="43"/>
      <c r="PXK239" s="43"/>
      <c r="PXL239" s="43"/>
      <c r="PXM239" s="43"/>
      <c r="PXN239" s="43"/>
      <c r="PXO239" s="43"/>
      <c r="PXP239" s="43"/>
      <c r="PXQ239" s="43"/>
      <c r="PXR239" s="43"/>
      <c r="PXS239" s="43"/>
      <c r="PXT239" s="43"/>
      <c r="PXU239" s="43"/>
      <c r="PXV239" s="43"/>
      <c r="PXW239" s="43"/>
      <c r="PXX239" s="43"/>
      <c r="PXY239" s="43"/>
      <c r="PXZ239" s="43"/>
      <c r="PYA239" s="43"/>
      <c r="PYB239" s="43"/>
      <c r="PYC239" s="43"/>
      <c r="PYD239" s="43"/>
      <c r="PYE239" s="43"/>
      <c r="PYF239" s="43"/>
      <c r="PYG239" s="43"/>
      <c r="PYH239" s="43"/>
      <c r="PYI239" s="43"/>
      <c r="PYJ239" s="43"/>
      <c r="PYK239" s="43"/>
      <c r="PYL239" s="43"/>
      <c r="PYM239" s="43"/>
      <c r="PYN239" s="43"/>
      <c r="PYO239" s="43"/>
      <c r="PYP239" s="43"/>
      <c r="PYQ239" s="43"/>
      <c r="PYR239" s="43"/>
      <c r="PYS239" s="43"/>
      <c r="PYT239" s="43"/>
      <c r="PYU239" s="43"/>
      <c r="PYV239" s="43"/>
      <c r="PYW239" s="43"/>
      <c r="PYX239" s="43"/>
      <c r="PYY239" s="43"/>
      <c r="PYZ239" s="43"/>
      <c r="PZA239" s="43"/>
      <c r="PZB239" s="43"/>
      <c r="PZC239" s="43"/>
      <c r="PZD239" s="43"/>
      <c r="PZE239" s="43"/>
      <c r="PZF239" s="43"/>
      <c r="PZG239" s="43"/>
      <c r="PZH239" s="43"/>
      <c r="PZI239" s="43"/>
      <c r="PZJ239" s="43"/>
      <c r="PZK239" s="43"/>
      <c r="PZL239" s="43"/>
      <c r="PZM239" s="43"/>
      <c r="PZN239" s="43"/>
      <c r="PZO239" s="43"/>
      <c r="PZP239" s="43"/>
      <c r="PZQ239" s="43"/>
      <c r="PZR239" s="43"/>
      <c r="PZS239" s="43"/>
      <c r="PZT239" s="43"/>
      <c r="PZU239" s="43"/>
      <c r="PZV239" s="43"/>
      <c r="PZW239" s="43"/>
      <c r="PZX239" s="43"/>
      <c r="PZY239" s="43"/>
      <c r="PZZ239" s="43"/>
      <c r="QAA239" s="43"/>
      <c r="QAB239" s="43"/>
      <c r="QAC239" s="43"/>
      <c r="QAD239" s="43"/>
      <c r="QAE239" s="43"/>
      <c r="QAF239" s="43"/>
      <c r="QAG239" s="43"/>
      <c r="QAH239" s="43"/>
      <c r="QAI239" s="43"/>
      <c r="QAJ239" s="43"/>
      <c r="QAK239" s="43"/>
      <c r="QAL239" s="43"/>
      <c r="QAM239" s="43"/>
      <c r="QAN239" s="43"/>
      <c r="QAO239" s="43"/>
      <c r="QAP239" s="43"/>
      <c r="QAQ239" s="43"/>
      <c r="QAR239" s="43"/>
      <c r="QAS239" s="43"/>
      <c r="QAT239" s="43"/>
      <c r="QAU239" s="43"/>
      <c r="QAV239" s="43"/>
      <c r="QAW239" s="43"/>
      <c r="QAX239" s="43"/>
      <c r="QAY239" s="43"/>
      <c r="QAZ239" s="43"/>
      <c r="QBA239" s="43"/>
      <c r="QBB239" s="43"/>
      <c r="QBC239" s="43"/>
      <c r="QBD239" s="43"/>
      <c r="QBE239" s="43"/>
      <c r="QBF239" s="43"/>
      <c r="QBG239" s="43"/>
      <c r="QBH239" s="43"/>
      <c r="QBI239" s="43"/>
      <c r="QBJ239" s="43"/>
      <c r="QBK239" s="43"/>
      <c r="QBL239" s="43"/>
      <c r="QBM239" s="43"/>
      <c r="QBN239" s="43"/>
      <c r="QBO239" s="43"/>
      <c r="QBP239" s="43"/>
      <c r="QBQ239" s="43"/>
      <c r="QBR239" s="43"/>
      <c r="QBS239" s="43"/>
      <c r="QBT239" s="43"/>
      <c r="QBU239" s="43"/>
      <c r="QBV239" s="43"/>
      <c r="QBW239" s="43"/>
      <c r="QBX239" s="43"/>
      <c r="QBY239" s="43"/>
      <c r="QBZ239" s="43"/>
      <c r="QCA239" s="43"/>
      <c r="QCB239" s="43"/>
      <c r="QCC239" s="43"/>
      <c r="QCD239" s="43"/>
      <c r="QCE239" s="43"/>
      <c r="QCF239" s="43"/>
      <c r="QCG239" s="43"/>
      <c r="QCH239" s="43"/>
      <c r="QCI239" s="43"/>
      <c r="QCJ239" s="43"/>
      <c r="QCK239" s="43"/>
      <c r="QCL239" s="43"/>
      <c r="QCM239" s="43"/>
      <c r="QCN239" s="43"/>
      <c r="QCO239" s="43"/>
      <c r="QCP239" s="43"/>
      <c r="QCQ239" s="43"/>
      <c r="QCR239" s="43"/>
      <c r="QCS239" s="43"/>
      <c r="QCT239" s="43"/>
      <c r="QCU239" s="43"/>
      <c r="QCV239" s="43"/>
      <c r="QCW239" s="43"/>
      <c r="QCX239" s="43"/>
      <c r="QCY239" s="43"/>
      <c r="QCZ239" s="43"/>
      <c r="QDA239" s="43"/>
      <c r="QDB239" s="43"/>
      <c r="QDC239" s="43"/>
      <c r="QDD239" s="43"/>
      <c r="QDE239" s="43"/>
      <c r="QDF239" s="43"/>
      <c r="QDG239" s="43"/>
      <c r="QDH239" s="43"/>
      <c r="QDI239" s="43"/>
      <c r="QDJ239" s="43"/>
      <c r="QDK239" s="43"/>
      <c r="QDL239" s="43"/>
      <c r="QDM239" s="43"/>
      <c r="QDN239" s="43"/>
      <c r="QDO239" s="43"/>
      <c r="QDP239" s="43"/>
      <c r="QDQ239" s="43"/>
      <c r="QDR239" s="43"/>
      <c r="QDS239" s="43"/>
      <c r="QDT239" s="43"/>
      <c r="QDU239" s="43"/>
      <c r="QDV239" s="43"/>
      <c r="QDW239" s="43"/>
      <c r="QDX239" s="43"/>
      <c r="QDY239" s="43"/>
      <c r="QDZ239" s="43"/>
      <c r="QEA239" s="43"/>
      <c r="QEB239" s="43"/>
      <c r="QEC239" s="43"/>
      <c r="QED239" s="43"/>
      <c r="QEE239" s="43"/>
      <c r="QEF239" s="43"/>
      <c r="QEG239" s="43"/>
      <c r="QEH239" s="43"/>
      <c r="QEI239" s="43"/>
      <c r="QEJ239" s="43"/>
      <c r="QEK239" s="43"/>
      <c r="QEL239" s="43"/>
      <c r="QEM239" s="43"/>
      <c r="QEN239" s="43"/>
      <c r="QEO239" s="43"/>
      <c r="QEP239" s="43"/>
      <c r="QEQ239" s="43"/>
      <c r="QER239" s="43"/>
      <c r="QES239" s="43"/>
      <c r="QET239" s="43"/>
      <c r="QEU239" s="43"/>
      <c r="QEV239" s="43"/>
      <c r="QEW239" s="43"/>
      <c r="QEX239" s="43"/>
      <c r="QEY239" s="43"/>
      <c r="QEZ239" s="43"/>
      <c r="QFA239" s="43"/>
      <c r="QFB239" s="43"/>
      <c r="QFC239" s="43"/>
      <c r="QFD239" s="43"/>
      <c r="QFE239" s="43"/>
      <c r="QFF239" s="43"/>
      <c r="QFG239" s="43"/>
      <c r="QFH239" s="43"/>
      <c r="QFI239" s="43"/>
      <c r="QFJ239" s="43"/>
      <c r="QFK239" s="43"/>
      <c r="QFL239" s="43"/>
      <c r="QFM239" s="43"/>
      <c r="QFN239" s="43"/>
      <c r="QFO239" s="43"/>
      <c r="QFP239" s="43"/>
      <c r="QFQ239" s="43"/>
      <c r="QFR239" s="43"/>
      <c r="QFS239" s="43"/>
      <c r="QFT239" s="43"/>
      <c r="QFU239" s="43"/>
      <c r="QFV239" s="43"/>
      <c r="QFW239" s="43"/>
      <c r="QFX239" s="43"/>
      <c r="QFY239" s="43"/>
      <c r="QFZ239" s="43"/>
      <c r="QGA239" s="43"/>
      <c r="QGB239" s="43"/>
      <c r="QGC239" s="43"/>
      <c r="QGD239" s="43"/>
      <c r="QGE239" s="43"/>
      <c r="QGF239" s="43"/>
      <c r="QGG239" s="43"/>
      <c r="QGH239" s="43"/>
      <c r="QGI239" s="43"/>
      <c r="QGJ239" s="43"/>
      <c r="QGK239" s="43"/>
      <c r="QGL239" s="43"/>
      <c r="QGM239" s="43"/>
      <c r="QGN239" s="43"/>
      <c r="QGO239" s="43"/>
      <c r="QGP239" s="43"/>
      <c r="QGQ239" s="43"/>
      <c r="QGR239" s="43"/>
      <c r="QGS239" s="43"/>
      <c r="QGT239" s="43"/>
      <c r="QGU239" s="43"/>
      <c r="QGV239" s="43"/>
      <c r="QGW239" s="43"/>
      <c r="QGX239" s="43"/>
      <c r="QGY239" s="43"/>
      <c r="QGZ239" s="43"/>
      <c r="QHA239" s="43"/>
      <c r="QHB239" s="43"/>
      <c r="QHC239" s="43"/>
      <c r="QHD239" s="43"/>
      <c r="QHE239" s="43"/>
      <c r="QHF239" s="43"/>
      <c r="QHG239" s="43"/>
      <c r="QHH239" s="43"/>
      <c r="QHI239" s="43"/>
      <c r="QHJ239" s="43"/>
      <c r="QHK239" s="43"/>
      <c r="QHL239" s="43"/>
      <c r="QHM239" s="43"/>
      <c r="QHN239" s="43"/>
      <c r="QHO239" s="43"/>
      <c r="QHP239" s="43"/>
      <c r="QHQ239" s="43"/>
      <c r="QHR239" s="43"/>
      <c r="QHS239" s="43"/>
      <c r="QHT239" s="43"/>
      <c r="QHU239" s="43"/>
      <c r="QHV239" s="43"/>
      <c r="QHW239" s="43"/>
      <c r="QHX239" s="43"/>
      <c r="QHY239" s="43"/>
      <c r="QHZ239" s="43"/>
      <c r="QIA239" s="43"/>
      <c r="QIB239" s="43"/>
      <c r="QIC239" s="43"/>
      <c r="QID239" s="43"/>
      <c r="QIE239" s="43"/>
      <c r="QIF239" s="43"/>
      <c r="QIG239" s="43"/>
      <c r="QIH239" s="43"/>
      <c r="QII239" s="43"/>
      <c r="QIJ239" s="43"/>
      <c r="QIK239" s="43"/>
      <c r="QIL239" s="43"/>
      <c r="QIM239" s="43"/>
      <c r="QIN239" s="43"/>
      <c r="QIO239" s="43"/>
      <c r="QIP239" s="43"/>
      <c r="QIQ239" s="43"/>
      <c r="QIR239" s="43"/>
      <c r="QIS239" s="43"/>
      <c r="QIT239" s="43"/>
      <c r="QIU239" s="43"/>
      <c r="QIV239" s="43"/>
      <c r="QIW239" s="43"/>
      <c r="QIX239" s="43"/>
      <c r="QIY239" s="43"/>
      <c r="QIZ239" s="43"/>
      <c r="QJA239" s="43"/>
      <c r="QJB239" s="43"/>
      <c r="QJC239" s="43"/>
      <c r="QJD239" s="43"/>
      <c r="QJE239" s="43"/>
      <c r="QJF239" s="43"/>
      <c r="QJG239" s="43"/>
      <c r="QJH239" s="43"/>
      <c r="QJI239" s="43"/>
      <c r="QJJ239" s="43"/>
      <c r="QJK239" s="43"/>
      <c r="QJL239" s="43"/>
      <c r="QJM239" s="43"/>
      <c r="QJN239" s="43"/>
      <c r="QJO239" s="43"/>
      <c r="QJP239" s="43"/>
      <c r="QJQ239" s="43"/>
      <c r="QJR239" s="43"/>
      <c r="QJS239" s="43"/>
      <c r="QJT239" s="43"/>
      <c r="QJU239" s="43"/>
      <c r="QJV239" s="43"/>
      <c r="QJW239" s="43"/>
      <c r="QJX239" s="43"/>
      <c r="QJY239" s="43"/>
      <c r="QJZ239" s="43"/>
      <c r="QKA239" s="43"/>
      <c r="QKB239" s="43"/>
      <c r="QKC239" s="43"/>
      <c r="QKD239" s="43"/>
      <c r="QKE239" s="43"/>
      <c r="QKF239" s="43"/>
      <c r="QKG239" s="43"/>
      <c r="QKH239" s="43"/>
      <c r="QKI239" s="43"/>
      <c r="QKJ239" s="43"/>
      <c r="QKK239" s="43"/>
      <c r="QKL239" s="43"/>
      <c r="QKM239" s="43"/>
      <c r="QKN239" s="43"/>
      <c r="QKO239" s="43"/>
      <c r="QKP239" s="43"/>
      <c r="QKQ239" s="43"/>
      <c r="QKR239" s="43"/>
      <c r="QKS239" s="43"/>
      <c r="QKT239" s="43"/>
      <c r="QKU239" s="43"/>
      <c r="QKV239" s="43"/>
      <c r="QKW239" s="43"/>
      <c r="QKX239" s="43"/>
      <c r="QKY239" s="43"/>
      <c r="QKZ239" s="43"/>
      <c r="QLA239" s="43"/>
      <c r="QLB239" s="43"/>
      <c r="QLC239" s="43"/>
      <c r="QLD239" s="43"/>
      <c r="QLE239" s="43"/>
      <c r="QLF239" s="43"/>
      <c r="QLG239" s="43"/>
      <c r="QLH239" s="43"/>
      <c r="QLI239" s="43"/>
      <c r="QLJ239" s="43"/>
      <c r="QLK239" s="43"/>
      <c r="QLL239" s="43"/>
      <c r="QLM239" s="43"/>
      <c r="QLN239" s="43"/>
      <c r="QLO239" s="43"/>
      <c r="QLP239" s="43"/>
      <c r="QLQ239" s="43"/>
      <c r="QLR239" s="43"/>
      <c r="QLS239" s="43"/>
      <c r="QLT239" s="43"/>
      <c r="QLU239" s="43"/>
      <c r="QLV239" s="43"/>
      <c r="QLW239" s="43"/>
      <c r="QLX239" s="43"/>
      <c r="QLY239" s="43"/>
      <c r="QLZ239" s="43"/>
      <c r="QMA239" s="43"/>
      <c r="QMB239" s="43"/>
      <c r="QMC239" s="43"/>
      <c r="QMD239" s="43"/>
      <c r="QME239" s="43"/>
      <c r="QMF239" s="43"/>
      <c r="QMG239" s="43"/>
      <c r="QMH239" s="43"/>
      <c r="QMI239" s="43"/>
      <c r="QMJ239" s="43"/>
      <c r="QMK239" s="43"/>
      <c r="QML239" s="43"/>
      <c r="QMM239" s="43"/>
      <c r="QMN239" s="43"/>
      <c r="QMO239" s="43"/>
      <c r="QMP239" s="43"/>
      <c r="QMQ239" s="43"/>
      <c r="QMR239" s="43"/>
      <c r="QMS239" s="43"/>
      <c r="QMT239" s="43"/>
      <c r="QMU239" s="43"/>
      <c r="QMV239" s="43"/>
      <c r="QMW239" s="43"/>
      <c r="QMX239" s="43"/>
      <c r="QMY239" s="43"/>
      <c r="QMZ239" s="43"/>
      <c r="QNA239" s="43"/>
      <c r="QNB239" s="43"/>
      <c r="QNC239" s="43"/>
      <c r="QND239" s="43"/>
      <c r="QNE239" s="43"/>
      <c r="QNF239" s="43"/>
      <c r="QNG239" s="43"/>
      <c r="QNH239" s="43"/>
      <c r="QNI239" s="43"/>
      <c r="QNJ239" s="43"/>
      <c r="QNK239" s="43"/>
      <c r="QNL239" s="43"/>
      <c r="QNM239" s="43"/>
      <c r="QNN239" s="43"/>
      <c r="QNO239" s="43"/>
      <c r="QNP239" s="43"/>
      <c r="QNQ239" s="43"/>
      <c r="QNR239" s="43"/>
      <c r="QNS239" s="43"/>
      <c r="QNT239" s="43"/>
      <c r="QNU239" s="43"/>
      <c r="QNV239" s="43"/>
      <c r="QNW239" s="43"/>
      <c r="QNX239" s="43"/>
      <c r="QNY239" s="43"/>
      <c r="QNZ239" s="43"/>
      <c r="QOA239" s="43"/>
      <c r="QOB239" s="43"/>
      <c r="QOC239" s="43"/>
      <c r="QOD239" s="43"/>
      <c r="QOE239" s="43"/>
      <c r="QOF239" s="43"/>
      <c r="QOG239" s="43"/>
      <c r="QOH239" s="43"/>
      <c r="QOI239" s="43"/>
      <c r="QOJ239" s="43"/>
      <c r="QOK239" s="43"/>
      <c r="QOL239" s="43"/>
      <c r="QOM239" s="43"/>
      <c r="QON239" s="43"/>
      <c r="QOO239" s="43"/>
      <c r="QOP239" s="43"/>
      <c r="QOQ239" s="43"/>
      <c r="QOR239" s="43"/>
      <c r="QOS239" s="43"/>
      <c r="QOT239" s="43"/>
      <c r="QOU239" s="43"/>
      <c r="QOV239" s="43"/>
      <c r="QOW239" s="43"/>
      <c r="QOX239" s="43"/>
      <c r="QOY239" s="43"/>
      <c r="QOZ239" s="43"/>
      <c r="QPA239" s="43"/>
      <c r="QPB239" s="43"/>
      <c r="QPC239" s="43"/>
      <c r="QPD239" s="43"/>
      <c r="QPE239" s="43"/>
      <c r="QPF239" s="43"/>
      <c r="QPG239" s="43"/>
      <c r="QPH239" s="43"/>
      <c r="QPI239" s="43"/>
      <c r="QPJ239" s="43"/>
      <c r="QPK239" s="43"/>
      <c r="QPL239" s="43"/>
      <c r="QPM239" s="43"/>
      <c r="QPN239" s="43"/>
      <c r="QPO239" s="43"/>
      <c r="QPP239" s="43"/>
      <c r="QPQ239" s="43"/>
      <c r="QPR239" s="43"/>
      <c r="QPS239" s="43"/>
      <c r="QPT239" s="43"/>
      <c r="QPU239" s="43"/>
      <c r="QPV239" s="43"/>
      <c r="QPW239" s="43"/>
      <c r="QPX239" s="43"/>
      <c r="QPY239" s="43"/>
      <c r="QPZ239" s="43"/>
      <c r="QQA239" s="43"/>
      <c r="QQB239" s="43"/>
      <c r="QQC239" s="43"/>
      <c r="QQD239" s="43"/>
      <c r="QQE239" s="43"/>
      <c r="QQF239" s="43"/>
      <c r="QQG239" s="43"/>
      <c r="QQH239" s="43"/>
      <c r="QQI239" s="43"/>
      <c r="QQJ239" s="43"/>
      <c r="QQK239" s="43"/>
      <c r="QQL239" s="43"/>
      <c r="QQM239" s="43"/>
      <c r="QQN239" s="43"/>
      <c r="QQO239" s="43"/>
      <c r="QQP239" s="43"/>
      <c r="QQQ239" s="43"/>
      <c r="QQR239" s="43"/>
      <c r="QQS239" s="43"/>
      <c r="QQT239" s="43"/>
      <c r="QQU239" s="43"/>
      <c r="QQV239" s="43"/>
      <c r="QQW239" s="43"/>
      <c r="QQX239" s="43"/>
      <c r="QQY239" s="43"/>
      <c r="QQZ239" s="43"/>
      <c r="QRA239" s="43"/>
      <c r="QRB239" s="43"/>
      <c r="QRC239" s="43"/>
      <c r="QRD239" s="43"/>
      <c r="QRE239" s="43"/>
      <c r="QRF239" s="43"/>
      <c r="QRG239" s="43"/>
      <c r="QRH239" s="43"/>
      <c r="QRI239" s="43"/>
      <c r="QRJ239" s="43"/>
      <c r="QRK239" s="43"/>
      <c r="QRL239" s="43"/>
      <c r="QRM239" s="43"/>
      <c r="QRN239" s="43"/>
      <c r="QRO239" s="43"/>
      <c r="QRP239" s="43"/>
      <c r="QRQ239" s="43"/>
      <c r="QRR239" s="43"/>
      <c r="QRS239" s="43"/>
      <c r="QRT239" s="43"/>
      <c r="QRU239" s="43"/>
      <c r="QRV239" s="43"/>
      <c r="QRW239" s="43"/>
      <c r="QRX239" s="43"/>
      <c r="QRY239" s="43"/>
      <c r="QRZ239" s="43"/>
      <c r="QSA239" s="43"/>
      <c r="QSB239" s="43"/>
      <c r="QSC239" s="43"/>
      <c r="QSD239" s="43"/>
      <c r="QSE239" s="43"/>
      <c r="QSF239" s="43"/>
      <c r="QSG239" s="43"/>
      <c r="QSH239" s="43"/>
      <c r="QSI239" s="43"/>
      <c r="QSJ239" s="43"/>
      <c r="QSK239" s="43"/>
      <c r="QSL239" s="43"/>
      <c r="QSM239" s="43"/>
      <c r="QSN239" s="43"/>
      <c r="QSO239" s="43"/>
      <c r="QSP239" s="43"/>
      <c r="QSQ239" s="43"/>
      <c r="QSR239" s="43"/>
      <c r="QSS239" s="43"/>
      <c r="QST239" s="43"/>
      <c r="QSU239" s="43"/>
      <c r="QSV239" s="43"/>
      <c r="QSW239" s="43"/>
      <c r="QSX239" s="43"/>
      <c r="QSY239" s="43"/>
      <c r="QSZ239" s="43"/>
      <c r="QTA239" s="43"/>
      <c r="QTB239" s="43"/>
      <c r="QTC239" s="43"/>
      <c r="QTD239" s="43"/>
      <c r="QTE239" s="43"/>
      <c r="QTF239" s="43"/>
      <c r="QTG239" s="43"/>
      <c r="QTH239" s="43"/>
      <c r="QTI239" s="43"/>
      <c r="QTJ239" s="43"/>
      <c r="QTK239" s="43"/>
      <c r="QTL239" s="43"/>
      <c r="QTM239" s="43"/>
      <c r="QTN239" s="43"/>
      <c r="QTO239" s="43"/>
      <c r="QTP239" s="43"/>
      <c r="QTQ239" s="43"/>
      <c r="QTR239" s="43"/>
      <c r="QTS239" s="43"/>
      <c r="QTT239" s="43"/>
      <c r="QTU239" s="43"/>
      <c r="QTV239" s="43"/>
      <c r="QTW239" s="43"/>
      <c r="QTX239" s="43"/>
      <c r="QTY239" s="43"/>
      <c r="QTZ239" s="43"/>
      <c r="QUA239" s="43"/>
      <c r="QUB239" s="43"/>
      <c r="QUC239" s="43"/>
      <c r="QUD239" s="43"/>
      <c r="QUE239" s="43"/>
      <c r="QUF239" s="43"/>
      <c r="QUG239" s="43"/>
      <c r="QUH239" s="43"/>
      <c r="QUI239" s="43"/>
      <c r="QUJ239" s="43"/>
      <c r="QUK239" s="43"/>
      <c r="QUL239" s="43"/>
      <c r="QUM239" s="43"/>
      <c r="QUN239" s="43"/>
      <c r="QUO239" s="43"/>
      <c r="QUP239" s="43"/>
      <c r="QUQ239" s="43"/>
      <c r="QUR239" s="43"/>
      <c r="QUS239" s="43"/>
      <c r="QUT239" s="43"/>
      <c r="QUU239" s="43"/>
      <c r="QUV239" s="43"/>
      <c r="QUW239" s="43"/>
      <c r="QUX239" s="43"/>
      <c r="QUY239" s="43"/>
      <c r="QUZ239" s="43"/>
      <c r="QVA239" s="43"/>
      <c r="QVB239" s="43"/>
      <c r="QVC239" s="43"/>
      <c r="QVD239" s="43"/>
      <c r="QVE239" s="43"/>
      <c r="QVF239" s="43"/>
      <c r="QVG239" s="43"/>
      <c r="QVH239" s="43"/>
      <c r="QVI239" s="43"/>
      <c r="QVJ239" s="43"/>
      <c r="QVK239" s="43"/>
      <c r="QVL239" s="43"/>
      <c r="QVM239" s="43"/>
      <c r="QVN239" s="43"/>
      <c r="QVO239" s="43"/>
      <c r="QVP239" s="43"/>
      <c r="QVQ239" s="43"/>
      <c r="QVR239" s="43"/>
      <c r="QVS239" s="43"/>
      <c r="QVT239" s="43"/>
      <c r="QVU239" s="43"/>
      <c r="QVV239" s="43"/>
      <c r="QVW239" s="43"/>
      <c r="QVX239" s="43"/>
      <c r="QVY239" s="43"/>
      <c r="QVZ239" s="43"/>
      <c r="QWA239" s="43"/>
      <c r="QWB239" s="43"/>
      <c r="QWC239" s="43"/>
      <c r="QWD239" s="43"/>
      <c r="QWE239" s="43"/>
      <c r="QWF239" s="43"/>
      <c r="QWG239" s="43"/>
      <c r="QWH239" s="43"/>
      <c r="QWI239" s="43"/>
      <c r="QWJ239" s="43"/>
      <c r="QWK239" s="43"/>
      <c r="QWL239" s="43"/>
      <c r="QWM239" s="43"/>
      <c r="QWN239" s="43"/>
      <c r="QWO239" s="43"/>
      <c r="QWP239" s="43"/>
      <c r="QWQ239" s="43"/>
      <c r="QWR239" s="43"/>
      <c r="QWS239" s="43"/>
      <c r="QWT239" s="43"/>
      <c r="QWU239" s="43"/>
      <c r="QWV239" s="43"/>
      <c r="QWW239" s="43"/>
      <c r="QWX239" s="43"/>
      <c r="QWY239" s="43"/>
      <c r="QWZ239" s="43"/>
      <c r="QXA239" s="43"/>
      <c r="QXB239" s="43"/>
      <c r="QXC239" s="43"/>
      <c r="QXD239" s="43"/>
      <c r="QXE239" s="43"/>
      <c r="QXF239" s="43"/>
      <c r="QXG239" s="43"/>
      <c r="QXH239" s="43"/>
      <c r="QXI239" s="43"/>
      <c r="QXJ239" s="43"/>
      <c r="QXK239" s="43"/>
      <c r="QXL239" s="43"/>
      <c r="QXM239" s="43"/>
      <c r="QXN239" s="43"/>
      <c r="QXO239" s="43"/>
      <c r="QXP239" s="43"/>
      <c r="QXQ239" s="43"/>
      <c r="QXR239" s="43"/>
      <c r="QXS239" s="43"/>
      <c r="QXT239" s="43"/>
      <c r="QXU239" s="43"/>
      <c r="QXV239" s="43"/>
      <c r="QXW239" s="43"/>
      <c r="QXX239" s="43"/>
      <c r="QXY239" s="43"/>
      <c r="QXZ239" s="43"/>
      <c r="QYA239" s="43"/>
      <c r="QYB239" s="43"/>
      <c r="QYC239" s="43"/>
      <c r="QYD239" s="43"/>
      <c r="QYE239" s="43"/>
      <c r="QYF239" s="43"/>
      <c r="QYG239" s="43"/>
      <c r="QYH239" s="43"/>
      <c r="QYI239" s="43"/>
      <c r="QYJ239" s="43"/>
      <c r="QYK239" s="43"/>
      <c r="QYL239" s="43"/>
      <c r="QYM239" s="43"/>
      <c r="QYN239" s="43"/>
      <c r="QYO239" s="43"/>
      <c r="QYP239" s="43"/>
      <c r="QYQ239" s="43"/>
      <c r="QYR239" s="43"/>
      <c r="QYS239" s="43"/>
      <c r="QYT239" s="43"/>
      <c r="QYU239" s="43"/>
      <c r="QYV239" s="43"/>
      <c r="QYW239" s="43"/>
      <c r="QYX239" s="43"/>
      <c r="QYY239" s="43"/>
      <c r="QYZ239" s="43"/>
      <c r="QZA239" s="43"/>
      <c r="QZB239" s="43"/>
      <c r="QZC239" s="43"/>
      <c r="QZD239" s="43"/>
      <c r="QZE239" s="43"/>
      <c r="QZF239" s="43"/>
      <c r="QZG239" s="43"/>
      <c r="QZH239" s="43"/>
      <c r="QZI239" s="43"/>
      <c r="QZJ239" s="43"/>
      <c r="QZK239" s="43"/>
      <c r="QZL239" s="43"/>
      <c r="QZM239" s="43"/>
      <c r="QZN239" s="43"/>
      <c r="QZO239" s="43"/>
      <c r="QZP239" s="43"/>
      <c r="QZQ239" s="43"/>
      <c r="QZR239" s="43"/>
      <c r="QZS239" s="43"/>
      <c r="QZT239" s="43"/>
      <c r="QZU239" s="43"/>
      <c r="QZV239" s="43"/>
      <c r="QZW239" s="43"/>
      <c r="QZX239" s="43"/>
      <c r="QZY239" s="43"/>
      <c r="QZZ239" s="43"/>
      <c r="RAA239" s="43"/>
      <c r="RAB239" s="43"/>
      <c r="RAC239" s="43"/>
      <c r="RAD239" s="43"/>
      <c r="RAE239" s="43"/>
      <c r="RAF239" s="43"/>
      <c r="RAG239" s="43"/>
      <c r="RAH239" s="43"/>
      <c r="RAI239" s="43"/>
      <c r="RAJ239" s="43"/>
      <c r="RAK239" s="43"/>
      <c r="RAL239" s="43"/>
      <c r="RAM239" s="43"/>
      <c r="RAN239" s="43"/>
      <c r="RAO239" s="43"/>
      <c r="RAP239" s="43"/>
      <c r="RAQ239" s="43"/>
      <c r="RAR239" s="43"/>
      <c r="RAS239" s="43"/>
      <c r="RAT239" s="43"/>
      <c r="RAU239" s="43"/>
      <c r="RAV239" s="43"/>
      <c r="RAW239" s="43"/>
      <c r="RAX239" s="43"/>
      <c r="RAY239" s="43"/>
      <c r="RAZ239" s="43"/>
      <c r="RBA239" s="43"/>
      <c r="RBB239" s="43"/>
      <c r="RBC239" s="43"/>
      <c r="RBD239" s="43"/>
      <c r="RBE239" s="43"/>
      <c r="RBF239" s="43"/>
      <c r="RBG239" s="43"/>
      <c r="RBH239" s="43"/>
      <c r="RBI239" s="43"/>
      <c r="RBJ239" s="43"/>
      <c r="RBK239" s="43"/>
      <c r="RBL239" s="43"/>
      <c r="RBM239" s="43"/>
      <c r="RBN239" s="43"/>
      <c r="RBO239" s="43"/>
      <c r="RBP239" s="43"/>
      <c r="RBQ239" s="43"/>
      <c r="RBR239" s="43"/>
      <c r="RBS239" s="43"/>
      <c r="RBT239" s="43"/>
      <c r="RBU239" s="43"/>
      <c r="RBV239" s="43"/>
      <c r="RBW239" s="43"/>
      <c r="RBX239" s="43"/>
      <c r="RBY239" s="43"/>
      <c r="RBZ239" s="43"/>
      <c r="RCA239" s="43"/>
      <c r="RCB239" s="43"/>
      <c r="RCC239" s="43"/>
      <c r="RCD239" s="43"/>
      <c r="RCE239" s="43"/>
      <c r="RCF239" s="43"/>
      <c r="RCG239" s="43"/>
      <c r="RCH239" s="43"/>
      <c r="RCI239" s="43"/>
      <c r="RCJ239" s="43"/>
      <c r="RCK239" s="43"/>
      <c r="RCL239" s="43"/>
      <c r="RCM239" s="43"/>
      <c r="RCN239" s="43"/>
      <c r="RCO239" s="43"/>
      <c r="RCP239" s="43"/>
      <c r="RCQ239" s="43"/>
      <c r="RCR239" s="43"/>
      <c r="RCS239" s="43"/>
      <c r="RCT239" s="43"/>
      <c r="RCU239" s="43"/>
      <c r="RCV239" s="43"/>
      <c r="RCW239" s="43"/>
      <c r="RCX239" s="43"/>
      <c r="RCY239" s="43"/>
      <c r="RCZ239" s="43"/>
      <c r="RDA239" s="43"/>
      <c r="RDB239" s="43"/>
      <c r="RDC239" s="43"/>
      <c r="RDD239" s="43"/>
      <c r="RDE239" s="43"/>
      <c r="RDF239" s="43"/>
      <c r="RDG239" s="43"/>
      <c r="RDH239" s="43"/>
      <c r="RDI239" s="43"/>
      <c r="RDJ239" s="43"/>
      <c r="RDK239" s="43"/>
      <c r="RDL239" s="43"/>
      <c r="RDM239" s="43"/>
      <c r="RDN239" s="43"/>
      <c r="RDO239" s="43"/>
      <c r="RDP239" s="43"/>
      <c r="RDQ239" s="43"/>
      <c r="RDR239" s="43"/>
      <c r="RDS239" s="43"/>
      <c r="RDT239" s="43"/>
      <c r="RDU239" s="43"/>
      <c r="RDV239" s="43"/>
      <c r="RDW239" s="43"/>
      <c r="RDX239" s="43"/>
      <c r="RDY239" s="43"/>
      <c r="RDZ239" s="43"/>
      <c r="REA239" s="43"/>
      <c r="REB239" s="43"/>
      <c r="REC239" s="43"/>
      <c r="RED239" s="43"/>
      <c r="REE239" s="43"/>
      <c r="REF239" s="43"/>
      <c r="REG239" s="43"/>
      <c r="REH239" s="43"/>
      <c r="REI239" s="43"/>
      <c r="REJ239" s="43"/>
      <c r="REK239" s="43"/>
      <c r="REL239" s="43"/>
      <c r="REM239" s="43"/>
      <c r="REN239" s="43"/>
      <c r="REO239" s="43"/>
      <c r="REP239" s="43"/>
      <c r="REQ239" s="43"/>
      <c r="RER239" s="43"/>
      <c r="RES239" s="43"/>
      <c r="RET239" s="43"/>
      <c r="REU239" s="43"/>
      <c r="REV239" s="43"/>
      <c r="REW239" s="43"/>
      <c r="REX239" s="43"/>
      <c r="REY239" s="43"/>
      <c r="REZ239" s="43"/>
      <c r="RFA239" s="43"/>
      <c r="RFB239" s="43"/>
      <c r="RFC239" s="43"/>
      <c r="RFD239" s="43"/>
      <c r="RFE239" s="43"/>
      <c r="RFF239" s="43"/>
      <c r="RFG239" s="43"/>
      <c r="RFH239" s="43"/>
      <c r="RFI239" s="43"/>
      <c r="RFJ239" s="43"/>
      <c r="RFK239" s="43"/>
      <c r="RFL239" s="43"/>
      <c r="RFM239" s="43"/>
      <c r="RFN239" s="43"/>
      <c r="RFO239" s="43"/>
      <c r="RFP239" s="43"/>
      <c r="RFQ239" s="43"/>
      <c r="RFR239" s="43"/>
      <c r="RFS239" s="43"/>
      <c r="RFT239" s="43"/>
      <c r="RFU239" s="43"/>
      <c r="RFV239" s="43"/>
      <c r="RFW239" s="43"/>
      <c r="RFX239" s="43"/>
      <c r="RFY239" s="43"/>
      <c r="RFZ239" s="43"/>
      <c r="RGA239" s="43"/>
      <c r="RGB239" s="43"/>
      <c r="RGC239" s="43"/>
      <c r="RGD239" s="43"/>
      <c r="RGE239" s="43"/>
      <c r="RGF239" s="43"/>
      <c r="RGG239" s="43"/>
      <c r="RGH239" s="43"/>
      <c r="RGI239" s="43"/>
      <c r="RGJ239" s="43"/>
      <c r="RGK239" s="43"/>
      <c r="RGL239" s="43"/>
      <c r="RGM239" s="43"/>
      <c r="RGN239" s="43"/>
      <c r="RGO239" s="43"/>
      <c r="RGP239" s="43"/>
      <c r="RGQ239" s="43"/>
      <c r="RGR239" s="43"/>
      <c r="RGS239" s="43"/>
      <c r="RGT239" s="43"/>
      <c r="RGU239" s="43"/>
      <c r="RGV239" s="43"/>
      <c r="RGW239" s="43"/>
      <c r="RGX239" s="43"/>
      <c r="RGY239" s="43"/>
      <c r="RGZ239" s="43"/>
      <c r="RHA239" s="43"/>
      <c r="RHB239" s="43"/>
      <c r="RHC239" s="43"/>
      <c r="RHD239" s="43"/>
      <c r="RHE239" s="43"/>
      <c r="RHF239" s="43"/>
      <c r="RHG239" s="43"/>
      <c r="RHH239" s="43"/>
      <c r="RHI239" s="43"/>
      <c r="RHJ239" s="43"/>
      <c r="RHK239" s="43"/>
      <c r="RHL239" s="43"/>
      <c r="RHM239" s="43"/>
      <c r="RHN239" s="43"/>
      <c r="RHO239" s="43"/>
      <c r="RHP239" s="43"/>
      <c r="RHQ239" s="43"/>
      <c r="RHR239" s="43"/>
      <c r="RHS239" s="43"/>
      <c r="RHT239" s="43"/>
      <c r="RHU239" s="43"/>
      <c r="RHV239" s="43"/>
      <c r="RHW239" s="43"/>
      <c r="RHX239" s="43"/>
      <c r="RHY239" s="43"/>
      <c r="RHZ239" s="43"/>
      <c r="RIA239" s="43"/>
      <c r="RIB239" s="43"/>
      <c r="RIC239" s="43"/>
      <c r="RID239" s="43"/>
      <c r="RIE239" s="43"/>
      <c r="RIF239" s="43"/>
      <c r="RIG239" s="43"/>
      <c r="RIH239" s="43"/>
      <c r="RII239" s="43"/>
      <c r="RIJ239" s="43"/>
      <c r="RIK239" s="43"/>
      <c r="RIL239" s="43"/>
      <c r="RIM239" s="43"/>
      <c r="RIN239" s="43"/>
      <c r="RIO239" s="43"/>
      <c r="RIP239" s="43"/>
      <c r="RIQ239" s="43"/>
      <c r="RIR239" s="43"/>
      <c r="RIS239" s="43"/>
      <c r="RIT239" s="43"/>
      <c r="RIU239" s="43"/>
      <c r="RIV239" s="43"/>
      <c r="RIW239" s="43"/>
      <c r="RIX239" s="43"/>
      <c r="RIY239" s="43"/>
      <c r="RIZ239" s="43"/>
      <c r="RJA239" s="43"/>
      <c r="RJB239" s="43"/>
      <c r="RJC239" s="43"/>
      <c r="RJD239" s="43"/>
      <c r="RJE239" s="43"/>
      <c r="RJF239" s="43"/>
      <c r="RJG239" s="43"/>
      <c r="RJH239" s="43"/>
      <c r="RJI239" s="43"/>
      <c r="RJJ239" s="43"/>
      <c r="RJK239" s="43"/>
      <c r="RJL239" s="43"/>
      <c r="RJM239" s="43"/>
      <c r="RJN239" s="43"/>
      <c r="RJO239" s="43"/>
      <c r="RJP239" s="43"/>
      <c r="RJQ239" s="43"/>
      <c r="RJR239" s="43"/>
      <c r="RJS239" s="43"/>
      <c r="RJT239" s="43"/>
      <c r="RJU239" s="43"/>
      <c r="RJV239" s="43"/>
      <c r="RJW239" s="43"/>
      <c r="RJX239" s="43"/>
      <c r="RJY239" s="43"/>
      <c r="RJZ239" s="43"/>
      <c r="RKA239" s="43"/>
      <c r="RKB239" s="43"/>
      <c r="RKC239" s="43"/>
      <c r="RKD239" s="43"/>
      <c r="RKE239" s="43"/>
      <c r="RKF239" s="43"/>
      <c r="RKG239" s="43"/>
      <c r="RKH239" s="43"/>
      <c r="RKI239" s="43"/>
      <c r="RKJ239" s="43"/>
      <c r="RKK239" s="43"/>
      <c r="RKL239" s="43"/>
      <c r="RKM239" s="43"/>
      <c r="RKN239" s="43"/>
      <c r="RKO239" s="43"/>
      <c r="RKP239" s="43"/>
      <c r="RKQ239" s="43"/>
      <c r="RKR239" s="43"/>
      <c r="RKS239" s="43"/>
      <c r="RKT239" s="43"/>
      <c r="RKU239" s="43"/>
      <c r="RKV239" s="43"/>
      <c r="RKW239" s="43"/>
      <c r="RKX239" s="43"/>
      <c r="RKY239" s="43"/>
      <c r="RKZ239" s="43"/>
      <c r="RLA239" s="43"/>
      <c r="RLB239" s="43"/>
      <c r="RLC239" s="43"/>
      <c r="RLD239" s="43"/>
      <c r="RLE239" s="43"/>
      <c r="RLF239" s="43"/>
      <c r="RLG239" s="43"/>
      <c r="RLH239" s="43"/>
      <c r="RLI239" s="43"/>
      <c r="RLJ239" s="43"/>
      <c r="RLK239" s="43"/>
      <c r="RLL239" s="43"/>
      <c r="RLM239" s="43"/>
      <c r="RLN239" s="43"/>
      <c r="RLO239" s="43"/>
      <c r="RLP239" s="43"/>
      <c r="RLQ239" s="43"/>
      <c r="RLR239" s="43"/>
      <c r="RLS239" s="43"/>
      <c r="RLT239" s="43"/>
      <c r="RLU239" s="43"/>
      <c r="RLV239" s="43"/>
      <c r="RLW239" s="43"/>
      <c r="RLX239" s="43"/>
      <c r="RLY239" s="43"/>
      <c r="RLZ239" s="43"/>
      <c r="RMA239" s="43"/>
      <c r="RMB239" s="43"/>
      <c r="RMC239" s="43"/>
      <c r="RMD239" s="43"/>
      <c r="RME239" s="43"/>
      <c r="RMF239" s="43"/>
      <c r="RMG239" s="43"/>
      <c r="RMH239" s="43"/>
      <c r="RMI239" s="43"/>
      <c r="RMJ239" s="43"/>
      <c r="RMK239" s="43"/>
      <c r="RML239" s="43"/>
      <c r="RMM239" s="43"/>
      <c r="RMN239" s="43"/>
      <c r="RMO239" s="43"/>
      <c r="RMP239" s="43"/>
      <c r="RMQ239" s="43"/>
      <c r="RMR239" s="43"/>
      <c r="RMS239" s="43"/>
      <c r="RMT239" s="43"/>
      <c r="RMU239" s="43"/>
      <c r="RMV239" s="43"/>
      <c r="RMW239" s="43"/>
      <c r="RMX239" s="43"/>
      <c r="RMY239" s="43"/>
      <c r="RMZ239" s="43"/>
      <c r="RNA239" s="43"/>
      <c r="RNB239" s="43"/>
      <c r="RNC239" s="43"/>
      <c r="RND239" s="43"/>
      <c r="RNE239" s="43"/>
      <c r="RNF239" s="43"/>
      <c r="RNG239" s="43"/>
      <c r="RNH239" s="43"/>
      <c r="RNI239" s="43"/>
      <c r="RNJ239" s="43"/>
      <c r="RNK239" s="43"/>
      <c r="RNL239" s="43"/>
      <c r="RNM239" s="43"/>
      <c r="RNN239" s="43"/>
      <c r="RNO239" s="43"/>
      <c r="RNP239" s="43"/>
      <c r="RNQ239" s="43"/>
      <c r="RNR239" s="43"/>
      <c r="RNS239" s="43"/>
      <c r="RNT239" s="43"/>
      <c r="RNU239" s="43"/>
      <c r="RNV239" s="43"/>
      <c r="RNW239" s="43"/>
      <c r="RNX239" s="43"/>
      <c r="RNY239" s="43"/>
      <c r="RNZ239" s="43"/>
      <c r="ROA239" s="43"/>
      <c r="ROB239" s="43"/>
      <c r="ROC239" s="43"/>
      <c r="ROD239" s="43"/>
      <c r="ROE239" s="43"/>
      <c r="ROF239" s="43"/>
      <c r="ROG239" s="43"/>
      <c r="ROH239" s="43"/>
      <c r="ROI239" s="43"/>
      <c r="ROJ239" s="43"/>
      <c r="ROK239" s="43"/>
      <c r="ROL239" s="43"/>
      <c r="ROM239" s="43"/>
      <c r="RON239" s="43"/>
      <c r="ROO239" s="43"/>
      <c r="ROP239" s="43"/>
      <c r="ROQ239" s="43"/>
      <c r="ROR239" s="43"/>
      <c r="ROS239" s="43"/>
      <c r="ROT239" s="43"/>
      <c r="ROU239" s="43"/>
      <c r="ROV239" s="43"/>
      <c r="ROW239" s="43"/>
      <c r="ROX239" s="43"/>
      <c r="ROY239" s="43"/>
      <c r="ROZ239" s="43"/>
      <c r="RPA239" s="43"/>
      <c r="RPB239" s="43"/>
      <c r="RPC239" s="43"/>
      <c r="RPD239" s="43"/>
      <c r="RPE239" s="43"/>
      <c r="RPF239" s="43"/>
      <c r="RPG239" s="43"/>
      <c r="RPH239" s="43"/>
      <c r="RPI239" s="43"/>
      <c r="RPJ239" s="43"/>
      <c r="RPK239" s="43"/>
      <c r="RPL239" s="43"/>
      <c r="RPM239" s="43"/>
      <c r="RPN239" s="43"/>
      <c r="RPO239" s="43"/>
      <c r="RPP239" s="43"/>
      <c r="RPQ239" s="43"/>
      <c r="RPR239" s="43"/>
      <c r="RPS239" s="43"/>
      <c r="RPT239" s="43"/>
      <c r="RPU239" s="43"/>
      <c r="RPV239" s="43"/>
      <c r="RPW239" s="43"/>
      <c r="RPX239" s="43"/>
      <c r="RPY239" s="43"/>
      <c r="RPZ239" s="43"/>
      <c r="RQA239" s="43"/>
      <c r="RQB239" s="43"/>
      <c r="RQC239" s="43"/>
      <c r="RQD239" s="43"/>
      <c r="RQE239" s="43"/>
      <c r="RQF239" s="43"/>
      <c r="RQG239" s="43"/>
      <c r="RQH239" s="43"/>
      <c r="RQI239" s="43"/>
      <c r="RQJ239" s="43"/>
      <c r="RQK239" s="43"/>
      <c r="RQL239" s="43"/>
      <c r="RQM239" s="43"/>
      <c r="RQN239" s="43"/>
      <c r="RQO239" s="43"/>
      <c r="RQP239" s="43"/>
      <c r="RQQ239" s="43"/>
      <c r="RQR239" s="43"/>
      <c r="RQS239" s="43"/>
      <c r="RQT239" s="43"/>
      <c r="RQU239" s="43"/>
      <c r="RQV239" s="43"/>
      <c r="RQW239" s="43"/>
      <c r="RQX239" s="43"/>
      <c r="RQY239" s="43"/>
      <c r="RQZ239" s="43"/>
      <c r="RRA239" s="43"/>
      <c r="RRB239" s="43"/>
      <c r="RRC239" s="43"/>
      <c r="RRD239" s="43"/>
      <c r="RRE239" s="43"/>
      <c r="RRF239" s="43"/>
      <c r="RRG239" s="43"/>
      <c r="RRH239" s="43"/>
      <c r="RRI239" s="43"/>
      <c r="RRJ239" s="43"/>
      <c r="RRK239" s="43"/>
      <c r="RRL239" s="43"/>
      <c r="RRM239" s="43"/>
      <c r="RRN239" s="43"/>
      <c r="RRO239" s="43"/>
      <c r="RRP239" s="43"/>
      <c r="RRQ239" s="43"/>
      <c r="RRR239" s="43"/>
      <c r="RRS239" s="43"/>
      <c r="RRT239" s="43"/>
      <c r="RRU239" s="43"/>
      <c r="RRV239" s="43"/>
      <c r="RRW239" s="43"/>
      <c r="RRX239" s="43"/>
      <c r="RRY239" s="43"/>
      <c r="RRZ239" s="43"/>
      <c r="RSA239" s="43"/>
      <c r="RSB239" s="43"/>
      <c r="RSC239" s="43"/>
      <c r="RSD239" s="43"/>
      <c r="RSE239" s="43"/>
      <c r="RSF239" s="43"/>
      <c r="RSG239" s="43"/>
      <c r="RSH239" s="43"/>
      <c r="RSI239" s="43"/>
      <c r="RSJ239" s="43"/>
      <c r="RSK239" s="43"/>
      <c r="RSL239" s="43"/>
      <c r="RSM239" s="43"/>
      <c r="RSN239" s="43"/>
      <c r="RSO239" s="43"/>
      <c r="RSP239" s="43"/>
      <c r="RSQ239" s="43"/>
      <c r="RSR239" s="43"/>
      <c r="RSS239" s="43"/>
      <c r="RST239" s="43"/>
      <c r="RSU239" s="43"/>
      <c r="RSV239" s="43"/>
      <c r="RSW239" s="43"/>
      <c r="RSX239" s="43"/>
      <c r="RSY239" s="43"/>
      <c r="RSZ239" s="43"/>
      <c r="RTA239" s="43"/>
      <c r="RTB239" s="43"/>
      <c r="RTC239" s="43"/>
      <c r="RTD239" s="43"/>
      <c r="RTE239" s="43"/>
      <c r="RTF239" s="43"/>
      <c r="RTG239" s="43"/>
      <c r="RTH239" s="43"/>
      <c r="RTI239" s="43"/>
      <c r="RTJ239" s="43"/>
      <c r="RTK239" s="43"/>
      <c r="RTL239" s="43"/>
      <c r="RTM239" s="43"/>
      <c r="RTN239" s="43"/>
      <c r="RTO239" s="43"/>
      <c r="RTP239" s="43"/>
      <c r="RTQ239" s="43"/>
      <c r="RTR239" s="43"/>
      <c r="RTS239" s="43"/>
      <c r="RTT239" s="43"/>
      <c r="RTU239" s="43"/>
      <c r="RTV239" s="43"/>
      <c r="RTW239" s="43"/>
      <c r="RTX239" s="43"/>
      <c r="RTY239" s="43"/>
      <c r="RTZ239" s="43"/>
      <c r="RUA239" s="43"/>
      <c r="RUB239" s="43"/>
      <c r="RUC239" s="43"/>
      <c r="RUD239" s="43"/>
      <c r="RUE239" s="43"/>
      <c r="RUF239" s="43"/>
      <c r="RUG239" s="43"/>
      <c r="RUH239" s="43"/>
      <c r="RUI239" s="43"/>
      <c r="RUJ239" s="43"/>
      <c r="RUK239" s="43"/>
      <c r="RUL239" s="43"/>
      <c r="RUM239" s="43"/>
      <c r="RUN239" s="43"/>
      <c r="RUO239" s="43"/>
      <c r="RUP239" s="43"/>
      <c r="RUQ239" s="43"/>
      <c r="RUR239" s="43"/>
      <c r="RUS239" s="43"/>
      <c r="RUT239" s="43"/>
      <c r="RUU239" s="43"/>
      <c r="RUV239" s="43"/>
      <c r="RUW239" s="43"/>
      <c r="RUX239" s="43"/>
      <c r="RUY239" s="43"/>
      <c r="RUZ239" s="43"/>
      <c r="RVA239" s="43"/>
      <c r="RVB239" s="43"/>
      <c r="RVC239" s="43"/>
      <c r="RVD239" s="43"/>
      <c r="RVE239" s="43"/>
      <c r="RVF239" s="43"/>
      <c r="RVG239" s="43"/>
      <c r="RVH239" s="43"/>
      <c r="RVI239" s="43"/>
      <c r="RVJ239" s="43"/>
      <c r="RVK239" s="43"/>
      <c r="RVL239" s="43"/>
      <c r="RVM239" s="43"/>
      <c r="RVN239" s="43"/>
      <c r="RVO239" s="43"/>
      <c r="RVP239" s="43"/>
      <c r="RVQ239" s="43"/>
      <c r="RVR239" s="43"/>
      <c r="RVS239" s="43"/>
      <c r="RVT239" s="43"/>
      <c r="RVU239" s="43"/>
      <c r="RVV239" s="43"/>
      <c r="RVW239" s="43"/>
      <c r="RVX239" s="43"/>
      <c r="RVY239" s="43"/>
      <c r="RVZ239" s="43"/>
      <c r="RWA239" s="43"/>
      <c r="RWB239" s="43"/>
      <c r="RWC239" s="43"/>
      <c r="RWD239" s="43"/>
      <c r="RWE239" s="43"/>
      <c r="RWF239" s="43"/>
      <c r="RWG239" s="43"/>
      <c r="RWH239" s="43"/>
      <c r="RWI239" s="43"/>
      <c r="RWJ239" s="43"/>
      <c r="RWK239" s="43"/>
      <c r="RWL239" s="43"/>
      <c r="RWM239" s="43"/>
      <c r="RWN239" s="43"/>
      <c r="RWO239" s="43"/>
      <c r="RWP239" s="43"/>
      <c r="RWQ239" s="43"/>
      <c r="RWR239" s="43"/>
      <c r="RWS239" s="43"/>
      <c r="RWT239" s="43"/>
      <c r="RWU239" s="43"/>
      <c r="RWV239" s="43"/>
      <c r="RWW239" s="43"/>
      <c r="RWX239" s="43"/>
      <c r="RWY239" s="43"/>
      <c r="RWZ239" s="43"/>
      <c r="RXA239" s="43"/>
      <c r="RXB239" s="43"/>
      <c r="RXC239" s="43"/>
      <c r="RXD239" s="43"/>
      <c r="RXE239" s="43"/>
      <c r="RXF239" s="43"/>
      <c r="RXG239" s="43"/>
      <c r="RXH239" s="43"/>
      <c r="RXI239" s="43"/>
      <c r="RXJ239" s="43"/>
      <c r="RXK239" s="43"/>
      <c r="RXL239" s="43"/>
      <c r="RXM239" s="43"/>
      <c r="RXN239" s="43"/>
      <c r="RXO239" s="43"/>
      <c r="RXP239" s="43"/>
      <c r="RXQ239" s="43"/>
      <c r="RXR239" s="43"/>
      <c r="RXS239" s="43"/>
      <c r="RXT239" s="43"/>
      <c r="RXU239" s="43"/>
      <c r="RXV239" s="43"/>
      <c r="RXW239" s="43"/>
      <c r="RXX239" s="43"/>
      <c r="RXY239" s="43"/>
      <c r="RXZ239" s="43"/>
      <c r="RYA239" s="43"/>
      <c r="RYB239" s="43"/>
      <c r="RYC239" s="43"/>
      <c r="RYD239" s="43"/>
      <c r="RYE239" s="43"/>
      <c r="RYF239" s="43"/>
      <c r="RYG239" s="43"/>
      <c r="RYH239" s="43"/>
      <c r="RYI239" s="43"/>
      <c r="RYJ239" s="43"/>
      <c r="RYK239" s="43"/>
      <c r="RYL239" s="43"/>
      <c r="RYM239" s="43"/>
      <c r="RYN239" s="43"/>
      <c r="RYO239" s="43"/>
      <c r="RYP239" s="43"/>
      <c r="RYQ239" s="43"/>
      <c r="RYR239" s="43"/>
      <c r="RYS239" s="43"/>
      <c r="RYT239" s="43"/>
      <c r="RYU239" s="43"/>
      <c r="RYV239" s="43"/>
      <c r="RYW239" s="43"/>
      <c r="RYX239" s="43"/>
      <c r="RYY239" s="43"/>
      <c r="RYZ239" s="43"/>
      <c r="RZA239" s="43"/>
      <c r="RZB239" s="43"/>
      <c r="RZC239" s="43"/>
      <c r="RZD239" s="43"/>
      <c r="RZE239" s="43"/>
      <c r="RZF239" s="43"/>
      <c r="RZG239" s="43"/>
      <c r="RZH239" s="43"/>
      <c r="RZI239" s="43"/>
      <c r="RZJ239" s="43"/>
      <c r="RZK239" s="43"/>
      <c r="RZL239" s="43"/>
      <c r="RZM239" s="43"/>
      <c r="RZN239" s="43"/>
      <c r="RZO239" s="43"/>
      <c r="RZP239" s="43"/>
      <c r="RZQ239" s="43"/>
      <c r="RZR239" s="43"/>
      <c r="RZS239" s="43"/>
      <c r="RZT239" s="43"/>
      <c r="RZU239" s="43"/>
      <c r="RZV239" s="43"/>
      <c r="RZW239" s="43"/>
      <c r="RZX239" s="43"/>
      <c r="RZY239" s="43"/>
      <c r="RZZ239" s="43"/>
      <c r="SAA239" s="43"/>
      <c r="SAB239" s="43"/>
      <c r="SAC239" s="43"/>
      <c r="SAD239" s="43"/>
      <c r="SAE239" s="43"/>
      <c r="SAF239" s="43"/>
      <c r="SAG239" s="43"/>
      <c r="SAH239" s="43"/>
      <c r="SAI239" s="43"/>
      <c r="SAJ239" s="43"/>
      <c r="SAK239" s="43"/>
      <c r="SAL239" s="43"/>
      <c r="SAM239" s="43"/>
      <c r="SAN239" s="43"/>
      <c r="SAO239" s="43"/>
      <c r="SAP239" s="43"/>
      <c r="SAQ239" s="43"/>
      <c r="SAR239" s="43"/>
      <c r="SAS239" s="43"/>
      <c r="SAT239" s="43"/>
      <c r="SAU239" s="43"/>
      <c r="SAV239" s="43"/>
      <c r="SAW239" s="43"/>
      <c r="SAX239" s="43"/>
      <c r="SAY239" s="43"/>
      <c r="SAZ239" s="43"/>
      <c r="SBA239" s="43"/>
      <c r="SBB239" s="43"/>
      <c r="SBC239" s="43"/>
      <c r="SBD239" s="43"/>
      <c r="SBE239" s="43"/>
      <c r="SBF239" s="43"/>
      <c r="SBG239" s="43"/>
      <c r="SBH239" s="43"/>
      <c r="SBI239" s="43"/>
      <c r="SBJ239" s="43"/>
      <c r="SBK239" s="43"/>
      <c r="SBL239" s="43"/>
      <c r="SBM239" s="43"/>
      <c r="SBN239" s="43"/>
      <c r="SBO239" s="43"/>
      <c r="SBP239" s="43"/>
      <c r="SBQ239" s="43"/>
      <c r="SBR239" s="43"/>
      <c r="SBS239" s="43"/>
      <c r="SBT239" s="43"/>
      <c r="SBU239" s="43"/>
      <c r="SBV239" s="43"/>
      <c r="SBW239" s="43"/>
      <c r="SBX239" s="43"/>
      <c r="SBY239" s="43"/>
      <c r="SBZ239" s="43"/>
      <c r="SCA239" s="43"/>
      <c r="SCB239" s="43"/>
      <c r="SCC239" s="43"/>
      <c r="SCD239" s="43"/>
      <c r="SCE239" s="43"/>
      <c r="SCF239" s="43"/>
      <c r="SCG239" s="43"/>
      <c r="SCH239" s="43"/>
      <c r="SCI239" s="43"/>
      <c r="SCJ239" s="43"/>
      <c r="SCK239" s="43"/>
      <c r="SCL239" s="43"/>
      <c r="SCM239" s="43"/>
      <c r="SCN239" s="43"/>
      <c r="SCO239" s="43"/>
      <c r="SCP239" s="43"/>
      <c r="SCQ239" s="43"/>
      <c r="SCR239" s="43"/>
      <c r="SCS239" s="43"/>
      <c r="SCT239" s="43"/>
      <c r="SCU239" s="43"/>
      <c r="SCV239" s="43"/>
      <c r="SCW239" s="43"/>
      <c r="SCX239" s="43"/>
      <c r="SCY239" s="43"/>
      <c r="SCZ239" s="43"/>
      <c r="SDA239" s="43"/>
      <c r="SDB239" s="43"/>
      <c r="SDC239" s="43"/>
      <c r="SDD239" s="43"/>
      <c r="SDE239" s="43"/>
      <c r="SDF239" s="43"/>
      <c r="SDG239" s="43"/>
      <c r="SDH239" s="43"/>
      <c r="SDI239" s="43"/>
      <c r="SDJ239" s="43"/>
      <c r="SDK239" s="43"/>
      <c r="SDL239" s="43"/>
      <c r="SDM239" s="43"/>
      <c r="SDN239" s="43"/>
      <c r="SDO239" s="43"/>
      <c r="SDP239" s="43"/>
      <c r="SDQ239" s="43"/>
      <c r="SDR239" s="43"/>
      <c r="SDS239" s="43"/>
      <c r="SDT239" s="43"/>
      <c r="SDU239" s="43"/>
      <c r="SDV239" s="43"/>
      <c r="SDW239" s="43"/>
      <c r="SDX239" s="43"/>
      <c r="SDY239" s="43"/>
      <c r="SDZ239" s="43"/>
      <c r="SEA239" s="43"/>
      <c r="SEB239" s="43"/>
      <c r="SEC239" s="43"/>
      <c r="SED239" s="43"/>
      <c r="SEE239" s="43"/>
      <c r="SEF239" s="43"/>
      <c r="SEG239" s="43"/>
      <c r="SEH239" s="43"/>
      <c r="SEI239" s="43"/>
      <c r="SEJ239" s="43"/>
      <c r="SEK239" s="43"/>
      <c r="SEL239" s="43"/>
      <c r="SEM239" s="43"/>
      <c r="SEN239" s="43"/>
      <c r="SEO239" s="43"/>
      <c r="SEP239" s="43"/>
      <c r="SEQ239" s="43"/>
      <c r="SER239" s="43"/>
      <c r="SES239" s="43"/>
      <c r="SET239" s="43"/>
      <c r="SEU239" s="43"/>
      <c r="SEV239" s="43"/>
      <c r="SEW239" s="43"/>
      <c r="SEX239" s="43"/>
      <c r="SEY239" s="43"/>
      <c r="SEZ239" s="43"/>
      <c r="SFA239" s="43"/>
      <c r="SFB239" s="43"/>
      <c r="SFC239" s="43"/>
      <c r="SFD239" s="43"/>
      <c r="SFE239" s="43"/>
      <c r="SFF239" s="43"/>
      <c r="SFG239" s="43"/>
      <c r="SFH239" s="43"/>
      <c r="SFI239" s="43"/>
      <c r="SFJ239" s="43"/>
      <c r="SFK239" s="43"/>
      <c r="SFL239" s="43"/>
      <c r="SFM239" s="43"/>
      <c r="SFN239" s="43"/>
      <c r="SFO239" s="43"/>
      <c r="SFP239" s="43"/>
      <c r="SFQ239" s="43"/>
      <c r="SFR239" s="43"/>
      <c r="SFS239" s="43"/>
      <c r="SFT239" s="43"/>
      <c r="SFU239" s="43"/>
      <c r="SFV239" s="43"/>
      <c r="SFW239" s="43"/>
      <c r="SFX239" s="43"/>
      <c r="SFY239" s="43"/>
      <c r="SFZ239" s="43"/>
      <c r="SGA239" s="43"/>
      <c r="SGB239" s="43"/>
      <c r="SGC239" s="43"/>
      <c r="SGD239" s="43"/>
      <c r="SGE239" s="43"/>
      <c r="SGF239" s="43"/>
      <c r="SGG239" s="43"/>
      <c r="SGH239" s="43"/>
      <c r="SGI239" s="43"/>
      <c r="SGJ239" s="43"/>
      <c r="SGK239" s="43"/>
      <c r="SGL239" s="43"/>
      <c r="SGM239" s="43"/>
      <c r="SGN239" s="43"/>
      <c r="SGO239" s="43"/>
      <c r="SGP239" s="43"/>
      <c r="SGQ239" s="43"/>
      <c r="SGR239" s="43"/>
      <c r="SGS239" s="43"/>
      <c r="SGT239" s="43"/>
      <c r="SGU239" s="43"/>
      <c r="SGV239" s="43"/>
      <c r="SGW239" s="43"/>
      <c r="SGX239" s="43"/>
      <c r="SGY239" s="43"/>
      <c r="SGZ239" s="43"/>
      <c r="SHA239" s="43"/>
      <c r="SHB239" s="43"/>
      <c r="SHC239" s="43"/>
      <c r="SHD239" s="43"/>
      <c r="SHE239" s="43"/>
      <c r="SHF239" s="43"/>
      <c r="SHG239" s="43"/>
      <c r="SHH239" s="43"/>
      <c r="SHI239" s="43"/>
      <c r="SHJ239" s="43"/>
      <c r="SHK239" s="43"/>
      <c r="SHL239" s="43"/>
      <c r="SHM239" s="43"/>
      <c r="SHN239" s="43"/>
      <c r="SHO239" s="43"/>
      <c r="SHP239" s="43"/>
      <c r="SHQ239" s="43"/>
      <c r="SHR239" s="43"/>
      <c r="SHS239" s="43"/>
      <c r="SHT239" s="43"/>
      <c r="SHU239" s="43"/>
      <c r="SHV239" s="43"/>
      <c r="SHW239" s="43"/>
      <c r="SHX239" s="43"/>
      <c r="SHY239" s="43"/>
      <c r="SHZ239" s="43"/>
      <c r="SIA239" s="43"/>
      <c r="SIB239" s="43"/>
      <c r="SIC239" s="43"/>
      <c r="SID239" s="43"/>
      <c r="SIE239" s="43"/>
      <c r="SIF239" s="43"/>
      <c r="SIG239" s="43"/>
      <c r="SIH239" s="43"/>
      <c r="SII239" s="43"/>
      <c r="SIJ239" s="43"/>
      <c r="SIK239" s="43"/>
      <c r="SIL239" s="43"/>
      <c r="SIM239" s="43"/>
      <c r="SIN239" s="43"/>
      <c r="SIO239" s="43"/>
      <c r="SIP239" s="43"/>
      <c r="SIQ239" s="43"/>
      <c r="SIR239" s="43"/>
      <c r="SIS239" s="43"/>
      <c r="SIT239" s="43"/>
      <c r="SIU239" s="43"/>
      <c r="SIV239" s="43"/>
      <c r="SIW239" s="43"/>
      <c r="SIX239" s="43"/>
      <c r="SIY239" s="43"/>
      <c r="SIZ239" s="43"/>
      <c r="SJA239" s="43"/>
      <c r="SJB239" s="43"/>
      <c r="SJC239" s="43"/>
      <c r="SJD239" s="43"/>
      <c r="SJE239" s="43"/>
      <c r="SJF239" s="43"/>
      <c r="SJG239" s="43"/>
      <c r="SJH239" s="43"/>
      <c r="SJI239" s="43"/>
      <c r="SJJ239" s="43"/>
      <c r="SJK239" s="43"/>
      <c r="SJL239" s="43"/>
      <c r="SJM239" s="43"/>
      <c r="SJN239" s="43"/>
      <c r="SJO239" s="43"/>
      <c r="SJP239" s="43"/>
      <c r="SJQ239" s="43"/>
      <c r="SJR239" s="43"/>
      <c r="SJS239" s="43"/>
      <c r="SJT239" s="43"/>
      <c r="SJU239" s="43"/>
      <c r="SJV239" s="43"/>
      <c r="SJW239" s="43"/>
      <c r="SJX239" s="43"/>
      <c r="SJY239" s="43"/>
      <c r="SJZ239" s="43"/>
      <c r="SKA239" s="43"/>
      <c r="SKB239" s="43"/>
      <c r="SKC239" s="43"/>
      <c r="SKD239" s="43"/>
      <c r="SKE239" s="43"/>
      <c r="SKF239" s="43"/>
      <c r="SKG239" s="43"/>
      <c r="SKH239" s="43"/>
      <c r="SKI239" s="43"/>
      <c r="SKJ239" s="43"/>
      <c r="SKK239" s="43"/>
      <c r="SKL239" s="43"/>
      <c r="SKM239" s="43"/>
      <c r="SKN239" s="43"/>
      <c r="SKO239" s="43"/>
      <c r="SKP239" s="43"/>
      <c r="SKQ239" s="43"/>
      <c r="SKR239" s="43"/>
      <c r="SKS239" s="43"/>
      <c r="SKT239" s="43"/>
      <c r="SKU239" s="43"/>
      <c r="SKV239" s="43"/>
      <c r="SKW239" s="43"/>
      <c r="SKX239" s="43"/>
      <c r="SKY239" s="43"/>
      <c r="SKZ239" s="43"/>
      <c r="SLA239" s="43"/>
      <c r="SLB239" s="43"/>
      <c r="SLC239" s="43"/>
      <c r="SLD239" s="43"/>
      <c r="SLE239" s="43"/>
      <c r="SLF239" s="43"/>
      <c r="SLG239" s="43"/>
      <c r="SLH239" s="43"/>
      <c r="SLI239" s="43"/>
      <c r="SLJ239" s="43"/>
      <c r="SLK239" s="43"/>
      <c r="SLL239" s="43"/>
      <c r="SLM239" s="43"/>
      <c r="SLN239" s="43"/>
      <c r="SLO239" s="43"/>
      <c r="SLP239" s="43"/>
      <c r="SLQ239" s="43"/>
      <c r="SLR239" s="43"/>
      <c r="SLS239" s="43"/>
      <c r="SLT239" s="43"/>
      <c r="SLU239" s="43"/>
      <c r="SLV239" s="43"/>
      <c r="SLW239" s="43"/>
      <c r="SLX239" s="43"/>
      <c r="SLY239" s="43"/>
      <c r="SLZ239" s="43"/>
      <c r="SMA239" s="43"/>
      <c r="SMB239" s="43"/>
      <c r="SMC239" s="43"/>
      <c r="SMD239" s="43"/>
      <c r="SME239" s="43"/>
      <c r="SMF239" s="43"/>
      <c r="SMG239" s="43"/>
      <c r="SMH239" s="43"/>
      <c r="SMI239" s="43"/>
      <c r="SMJ239" s="43"/>
      <c r="SMK239" s="43"/>
      <c r="SML239" s="43"/>
      <c r="SMM239" s="43"/>
      <c r="SMN239" s="43"/>
      <c r="SMO239" s="43"/>
      <c r="SMP239" s="43"/>
      <c r="SMQ239" s="43"/>
      <c r="SMR239" s="43"/>
      <c r="SMS239" s="43"/>
      <c r="SMT239" s="43"/>
      <c r="SMU239" s="43"/>
      <c r="SMV239" s="43"/>
      <c r="SMW239" s="43"/>
      <c r="SMX239" s="43"/>
      <c r="SMY239" s="43"/>
      <c r="SMZ239" s="43"/>
      <c r="SNA239" s="43"/>
      <c r="SNB239" s="43"/>
      <c r="SNC239" s="43"/>
      <c r="SND239" s="43"/>
      <c r="SNE239" s="43"/>
      <c r="SNF239" s="43"/>
      <c r="SNG239" s="43"/>
      <c r="SNH239" s="43"/>
      <c r="SNI239" s="43"/>
      <c r="SNJ239" s="43"/>
      <c r="SNK239" s="43"/>
      <c r="SNL239" s="43"/>
      <c r="SNM239" s="43"/>
      <c r="SNN239" s="43"/>
      <c r="SNO239" s="43"/>
      <c r="SNP239" s="43"/>
      <c r="SNQ239" s="43"/>
      <c r="SNR239" s="43"/>
      <c r="SNS239" s="43"/>
      <c r="SNT239" s="43"/>
      <c r="SNU239" s="43"/>
      <c r="SNV239" s="43"/>
      <c r="SNW239" s="43"/>
      <c r="SNX239" s="43"/>
      <c r="SNY239" s="43"/>
      <c r="SNZ239" s="43"/>
      <c r="SOA239" s="43"/>
      <c r="SOB239" s="43"/>
      <c r="SOC239" s="43"/>
      <c r="SOD239" s="43"/>
      <c r="SOE239" s="43"/>
      <c r="SOF239" s="43"/>
      <c r="SOG239" s="43"/>
      <c r="SOH239" s="43"/>
      <c r="SOI239" s="43"/>
      <c r="SOJ239" s="43"/>
      <c r="SOK239" s="43"/>
      <c r="SOL239" s="43"/>
      <c r="SOM239" s="43"/>
      <c r="SON239" s="43"/>
      <c r="SOO239" s="43"/>
      <c r="SOP239" s="43"/>
      <c r="SOQ239" s="43"/>
      <c r="SOR239" s="43"/>
      <c r="SOS239" s="43"/>
      <c r="SOT239" s="43"/>
      <c r="SOU239" s="43"/>
      <c r="SOV239" s="43"/>
      <c r="SOW239" s="43"/>
      <c r="SOX239" s="43"/>
      <c r="SOY239" s="43"/>
      <c r="SOZ239" s="43"/>
      <c r="SPA239" s="43"/>
      <c r="SPB239" s="43"/>
      <c r="SPC239" s="43"/>
      <c r="SPD239" s="43"/>
      <c r="SPE239" s="43"/>
      <c r="SPF239" s="43"/>
      <c r="SPG239" s="43"/>
      <c r="SPH239" s="43"/>
      <c r="SPI239" s="43"/>
      <c r="SPJ239" s="43"/>
      <c r="SPK239" s="43"/>
      <c r="SPL239" s="43"/>
      <c r="SPM239" s="43"/>
      <c r="SPN239" s="43"/>
      <c r="SPO239" s="43"/>
      <c r="SPP239" s="43"/>
      <c r="SPQ239" s="43"/>
      <c r="SPR239" s="43"/>
      <c r="SPS239" s="43"/>
      <c r="SPT239" s="43"/>
      <c r="SPU239" s="43"/>
      <c r="SPV239" s="43"/>
      <c r="SPW239" s="43"/>
      <c r="SPX239" s="43"/>
      <c r="SPY239" s="43"/>
      <c r="SPZ239" s="43"/>
      <c r="SQA239" s="43"/>
      <c r="SQB239" s="43"/>
      <c r="SQC239" s="43"/>
      <c r="SQD239" s="43"/>
      <c r="SQE239" s="43"/>
      <c r="SQF239" s="43"/>
      <c r="SQG239" s="43"/>
      <c r="SQH239" s="43"/>
      <c r="SQI239" s="43"/>
      <c r="SQJ239" s="43"/>
      <c r="SQK239" s="43"/>
      <c r="SQL239" s="43"/>
      <c r="SQM239" s="43"/>
      <c r="SQN239" s="43"/>
      <c r="SQO239" s="43"/>
      <c r="SQP239" s="43"/>
      <c r="SQQ239" s="43"/>
      <c r="SQR239" s="43"/>
      <c r="SQS239" s="43"/>
      <c r="SQT239" s="43"/>
      <c r="SQU239" s="43"/>
      <c r="SQV239" s="43"/>
      <c r="SQW239" s="43"/>
      <c r="SQX239" s="43"/>
      <c r="SQY239" s="43"/>
      <c r="SQZ239" s="43"/>
      <c r="SRA239" s="43"/>
      <c r="SRB239" s="43"/>
      <c r="SRC239" s="43"/>
      <c r="SRD239" s="43"/>
      <c r="SRE239" s="43"/>
      <c r="SRF239" s="43"/>
      <c r="SRG239" s="43"/>
      <c r="SRH239" s="43"/>
      <c r="SRI239" s="43"/>
      <c r="SRJ239" s="43"/>
      <c r="SRK239" s="43"/>
      <c r="SRL239" s="43"/>
      <c r="SRM239" s="43"/>
      <c r="SRN239" s="43"/>
      <c r="SRO239" s="43"/>
      <c r="SRP239" s="43"/>
      <c r="SRQ239" s="43"/>
      <c r="SRR239" s="43"/>
      <c r="SRS239" s="43"/>
      <c r="SRT239" s="43"/>
      <c r="SRU239" s="43"/>
      <c r="SRV239" s="43"/>
      <c r="SRW239" s="43"/>
      <c r="SRX239" s="43"/>
      <c r="SRY239" s="43"/>
      <c r="SRZ239" s="43"/>
      <c r="SSA239" s="43"/>
      <c r="SSB239" s="43"/>
      <c r="SSC239" s="43"/>
      <c r="SSD239" s="43"/>
      <c r="SSE239" s="43"/>
      <c r="SSF239" s="43"/>
      <c r="SSG239" s="43"/>
      <c r="SSH239" s="43"/>
      <c r="SSI239" s="43"/>
      <c r="SSJ239" s="43"/>
      <c r="SSK239" s="43"/>
      <c r="SSL239" s="43"/>
      <c r="SSM239" s="43"/>
      <c r="SSN239" s="43"/>
      <c r="SSO239" s="43"/>
      <c r="SSP239" s="43"/>
      <c r="SSQ239" s="43"/>
      <c r="SSR239" s="43"/>
      <c r="SSS239" s="43"/>
      <c r="SST239" s="43"/>
      <c r="SSU239" s="43"/>
      <c r="SSV239" s="43"/>
      <c r="SSW239" s="43"/>
      <c r="SSX239" s="43"/>
      <c r="SSY239" s="43"/>
      <c r="SSZ239" s="43"/>
      <c r="STA239" s="43"/>
      <c r="STB239" s="43"/>
      <c r="STC239" s="43"/>
      <c r="STD239" s="43"/>
      <c r="STE239" s="43"/>
      <c r="STF239" s="43"/>
      <c r="STG239" s="43"/>
      <c r="STH239" s="43"/>
      <c r="STI239" s="43"/>
      <c r="STJ239" s="43"/>
      <c r="STK239" s="43"/>
      <c r="STL239" s="43"/>
      <c r="STM239" s="43"/>
      <c r="STN239" s="43"/>
      <c r="STO239" s="43"/>
      <c r="STP239" s="43"/>
      <c r="STQ239" s="43"/>
      <c r="STR239" s="43"/>
      <c r="STS239" s="43"/>
      <c r="STT239" s="43"/>
      <c r="STU239" s="43"/>
      <c r="STV239" s="43"/>
      <c r="STW239" s="43"/>
      <c r="STX239" s="43"/>
      <c r="STY239" s="43"/>
      <c r="STZ239" s="43"/>
      <c r="SUA239" s="43"/>
      <c r="SUB239" s="43"/>
      <c r="SUC239" s="43"/>
      <c r="SUD239" s="43"/>
      <c r="SUE239" s="43"/>
      <c r="SUF239" s="43"/>
      <c r="SUG239" s="43"/>
      <c r="SUH239" s="43"/>
      <c r="SUI239" s="43"/>
      <c r="SUJ239" s="43"/>
      <c r="SUK239" s="43"/>
      <c r="SUL239" s="43"/>
      <c r="SUM239" s="43"/>
      <c r="SUN239" s="43"/>
      <c r="SUO239" s="43"/>
      <c r="SUP239" s="43"/>
      <c r="SUQ239" s="43"/>
      <c r="SUR239" s="43"/>
      <c r="SUS239" s="43"/>
      <c r="SUT239" s="43"/>
      <c r="SUU239" s="43"/>
      <c r="SUV239" s="43"/>
      <c r="SUW239" s="43"/>
      <c r="SUX239" s="43"/>
      <c r="SUY239" s="43"/>
      <c r="SUZ239" s="43"/>
      <c r="SVA239" s="43"/>
      <c r="SVB239" s="43"/>
      <c r="SVC239" s="43"/>
      <c r="SVD239" s="43"/>
      <c r="SVE239" s="43"/>
      <c r="SVF239" s="43"/>
      <c r="SVG239" s="43"/>
      <c r="SVH239" s="43"/>
      <c r="SVI239" s="43"/>
      <c r="SVJ239" s="43"/>
      <c r="SVK239" s="43"/>
      <c r="SVL239" s="43"/>
      <c r="SVM239" s="43"/>
      <c r="SVN239" s="43"/>
      <c r="SVO239" s="43"/>
      <c r="SVP239" s="43"/>
      <c r="SVQ239" s="43"/>
      <c r="SVR239" s="43"/>
      <c r="SVS239" s="43"/>
      <c r="SVT239" s="43"/>
      <c r="SVU239" s="43"/>
      <c r="SVV239" s="43"/>
      <c r="SVW239" s="43"/>
      <c r="SVX239" s="43"/>
      <c r="SVY239" s="43"/>
      <c r="SVZ239" s="43"/>
      <c r="SWA239" s="43"/>
      <c r="SWB239" s="43"/>
      <c r="SWC239" s="43"/>
      <c r="SWD239" s="43"/>
      <c r="SWE239" s="43"/>
      <c r="SWF239" s="43"/>
      <c r="SWG239" s="43"/>
      <c r="SWH239" s="43"/>
      <c r="SWI239" s="43"/>
      <c r="SWJ239" s="43"/>
      <c r="SWK239" s="43"/>
      <c r="SWL239" s="43"/>
      <c r="SWM239" s="43"/>
      <c r="SWN239" s="43"/>
      <c r="SWO239" s="43"/>
      <c r="SWP239" s="43"/>
      <c r="SWQ239" s="43"/>
      <c r="SWR239" s="43"/>
      <c r="SWS239" s="43"/>
      <c r="SWT239" s="43"/>
      <c r="SWU239" s="43"/>
      <c r="SWV239" s="43"/>
      <c r="SWW239" s="43"/>
      <c r="SWX239" s="43"/>
      <c r="SWY239" s="43"/>
      <c r="SWZ239" s="43"/>
      <c r="SXA239" s="43"/>
      <c r="SXB239" s="43"/>
      <c r="SXC239" s="43"/>
      <c r="SXD239" s="43"/>
      <c r="SXE239" s="43"/>
      <c r="SXF239" s="43"/>
      <c r="SXG239" s="43"/>
      <c r="SXH239" s="43"/>
      <c r="SXI239" s="43"/>
      <c r="SXJ239" s="43"/>
      <c r="SXK239" s="43"/>
      <c r="SXL239" s="43"/>
      <c r="SXM239" s="43"/>
      <c r="SXN239" s="43"/>
      <c r="SXO239" s="43"/>
      <c r="SXP239" s="43"/>
      <c r="SXQ239" s="43"/>
      <c r="SXR239" s="43"/>
      <c r="SXS239" s="43"/>
      <c r="SXT239" s="43"/>
      <c r="SXU239" s="43"/>
      <c r="SXV239" s="43"/>
      <c r="SXW239" s="43"/>
      <c r="SXX239" s="43"/>
      <c r="SXY239" s="43"/>
      <c r="SXZ239" s="43"/>
      <c r="SYA239" s="43"/>
      <c r="SYB239" s="43"/>
      <c r="SYC239" s="43"/>
      <c r="SYD239" s="43"/>
      <c r="SYE239" s="43"/>
      <c r="SYF239" s="43"/>
      <c r="SYG239" s="43"/>
      <c r="SYH239" s="43"/>
      <c r="SYI239" s="43"/>
      <c r="SYJ239" s="43"/>
      <c r="SYK239" s="43"/>
      <c r="SYL239" s="43"/>
      <c r="SYM239" s="43"/>
      <c r="SYN239" s="43"/>
      <c r="SYO239" s="43"/>
      <c r="SYP239" s="43"/>
      <c r="SYQ239" s="43"/>
      <c r="SYR239" s="43"/>
      <c r="SYS239" s="43"/>
      <c r="SYT239" s="43"/>
      <c r="SYU239" s="43"/>
      <c r="SYV239" s="43"/>
      <c r="SYW239" s="43"/>
      <c r="SYX239" s="43"/>
      <c r="SYY239" s="43"/>
      <c r="SYZ239" s="43"/>
      <c r="SZA239" s="43"/>
      <c r="SZB239" s="43"/>
      <c r="SZC239" s="43"/>
      <c r="SZD239" s="43"/>
      <c r="SZE239" s="43"/>
      <c r="SZF239" s="43"/>
      <c r="SZG239" s="43"/>
      <c r="SZH239" s="43"/>
      <c r="SZI239" s="43"/>
      <c r="SZJ239" s="43"/>
      <c r="SZK239" s="43"/>
      <c r="SZL239" s="43"/>
      <c r="SZM239" s="43"/>
      <c r="SZN239" s="43"/>
      <c r="SZO239" s="43"/>
      <c r="SZP239" s="43"/>
      <c r="SZQ239" s="43"/>
      <c r="SZR239" s="43"/>
      <c r="SZS239" s="43"/>
      <c r="SZT239" s="43"/>
      <c r="SZU239" s="43"/>
      <c r="SZV239" s="43"/>
      <c r="SZW239" s="43"/>
      <c r="SZX239" s="43"/>
      <c r="SZY239" s="43"/>
      <c r="SZZ239" s="43"/>
      <c r="TAA239" s="43"/>
      <c r="TAB239" s="43"/>
      <c r="TAC239" s="43"/>
      <c r="TAD239" s="43"/>
      <c r="TAE239" s="43"/>
      <c r="TAF239" s="43"/>
      <c r="TAG239" s="43"/>
      <c r="TAH239" s="43"/>
      <c r="TAI239" s="43"/>
      <c r="TAJ239" s="43"/>
      <c r="TAK239" s="43"/>
      <c r="TAL239" s="43"/>
      <c r="TAM239" s="43"/>
      <c r="TAN239" s="43"/>
      <c r="TAO239" s="43"/>
      <c r="TAP239" s="43"/>
      <c r="TAQ239" s="43"/>
      <c r="TAR239" s="43"/>
      <c r="TAS239" s="43"/>
      <c r="TAT239" s="43"/>
      <c r="TAU239" s="43"/>
      <c r="TAV239" s="43"/>
      <c r="TAW239" s="43"/>
      <c r="TAX239" s="43"/>
      <c r="TAY239" s="43"/>
      <c r="TAZ239" s="43"/>
      <c r="TBA239" s="43"/>
      <c r="TBB239" s="43"/>
      <c r="TBC239" s="43"/>
      <c r="TBD239" s="43"/>
      <c r="TBE239" s="43"/>
      <c r="TBF239" s="43"/>
      <c r="TBG239" s="43"/>
      <c r="TBH239" s="43"/>
      <c r="TBI239" s="43"/>
      <c r="TBJ239" s="43"/>
      <c r="TBK239" s="43"/>
      <c r="TBL239" s="43"/>
      <c r="TBM239" s="43"/>
      <c r="TBN239" s="43"/>
      <c r="TBO239" s="43"/>
      <c r="TBP239" s="43"/>
      <c r="TBQ239" s="43"/>
      <c r="TBR239" s="43"/>
      <c r="TBS239" s="43"/>
      <c r="TBT239" s="43"/>
      <c r="TBU239" s="43"/>
      <c r="TBV239" s="43"/>
      <c r="TBW239" s="43"/>
      <c r="TBX239" s="43"/>
      <c r="TBY239" s="43"/>
      <c r="TBZ239" s="43"/>
      <c r="TCA239" s="43"/>
      <c r="TCB239" s="43"/>
      <c r="TCC239" s="43"/>
      <c r="TCD239" s="43"/>
      <c r="TCE239" s="43"/>
      <c r="TCF239" s="43"/>
      <c r="TCG239" s="43"/>
      <c r="TCH239" s="43"/>
      <c r="TCI239" s="43"/>
      <c r="TCJ239" s="43"/>
      <c r="TCK239" s="43"/>
      <c r="TCL239" s="43"/>
      <c r="TCM239" s="43"/>
      <c r="TCN239" s="43"/>
      <c r="TCO239" s="43"/>
      <c r="TCP239" s="43"/>
      <c r="TCQ239" s="43"/>
      <c r="TCR239" s="43"/>
      <c r="TCS239" s="43"/>
      <c r="TCT239" s="43"/>
      <c r="TCU239" s="43"/>
      <c r="TCV239" s="43"/>
      <c r="TCW239" s="43"/>
      <c r="TCX239" s="43"/>
      <c r="TCY239" s="43"/>
      <c r="TCZ239" s="43"/>
      <c r="TDA239" s="43"/>
      <c r="TDB239" s="43"/>
      <c r="TDC239" s="43"/>
      <c r="TDD239" s="43"/>
      <c r="TDE239" s="43"/>
      <c r="TDF239" s="43"/>
      <c r="TDG239" s="43"/>
      <c r="TDH239" s="43"/>
      <c r="TDI239" s="43"/>
      <c r="TDJ239" s="43"/>
      <c r="TDK239" s="43"/>
      <c r="TDL239" s="43"/>
      <c r="TDM239" s="43"/>
      <c r="TDN239" s="43"/>
      <c r="TDO239" s="43"/>
      <c r="TDP239" s="43"/>
      <c r="TDQ239" s="43"/>
      <c r="TDR239" s="43"/>
      <c r="TDS239" s="43"/>
      <c r="TDT239" s="43"/>
      <c r="TDU239" s="43"/>
      <c r="TDV239" s="43"/>
      <c r="TDW239" s="43"/>
      <c r="TDX239" s="43"/>
      <c r="TDY239" s="43"/>
      <c r="TDZ239" s="43"/>
      <c r="TEA239" s="43"/>
      <c r="TEB239" s="43"/>
      <c r="TEC239" s="43"/>
      <c r="TED239" s="43"/>
      <c r="TEE239" s="43"/>
      <c r="TEF239" s="43"/>
      <c r="TEG239" s="43"/>
      <c r="TEH239" s="43"/>
      <c r="TEI239" s="43"/>
      <c r="TEJ239" s="43"/>
      <c r="TEK239" s="43"/>
      <c r="TEL239" s="43"/>
      <c r="TEM239" s="43"/>
      <c r="TEN239" s="43"/>
      <c r="TEO239" s="43"/>
      <c r="TEP239" s="43"/>
      <c r="TEQ239" s="43"/>
      <c r="TER239" s="43"/>
      <c r="TES239" s="43"/>
      <c r="TET239" s="43"/>
      <c r="TEU239" s="43"/>
      <c r="TEV239" s="43"/>
      <c r="TEW239" s="43"/>
      <c r="TEX239" s="43"/>
      <c r="TEY239" s="43"/>
      <c r="TEZ239" s="43"/>
      <c r="TFA239" s="43"/>
      <c r="TFB239" s="43"/>
      <c r="TFC239" s="43"/>
      <c r="TFD239" s="43"/>
      <c r="TFE239" s="43"/>
      <c r="TFF239" s="43"/>
      <c r="TFG239" s="43"/>
      <c r="TFH239" s="43"/>
      <c r="TFI239" s="43"/>
      <c r="TFJ239" s="43"/>
      <c r="TFK239" s="43"/>
      <c r="TFL239" s="43"/>
      <c r="TFM239" s="43"/>
      <c r="TFN239" s="43"/>
      <c r="TFO239" s="43"/>
      <c r="TFP239" s="43"/>
      <c r="TFQ239" s="43"/>
      <c r="TFR239" s="43"/>
      <c r="TFS239" s="43"/>
      <c r="TFT239" s="43"/>
      <c r="TFU239" s="43"/>
      <c r="TFV239" s="43"/>
      <c r="TFW239" s="43"/>
      <c r="TFX239" s="43"/>
      <c r="TFY239" s="43"/>
      <c r="TFZ239" s="43"/>
      <c r="TGA239" s="43"/>
      <c r="TGB239" s="43"/>
      <c r="TGC239" s="43"/>
      <c r="TGD239" s="43"/>
      <c r="TGE239" s="43"/>
      <c r="TGF239" s="43"/>
      <c r="TGG239" s="43"/>
      <c r="TGH239" s="43"/>
      <c r="TGI239" s="43"/>
      <c r="TGJ239" s="43"/>
      <c r="TGK239" s="43"/>
      <c r="TGL239" s="43"/>
      <c r="TGM239" s="43"/>
      <c r="TGN239" s="43"/>
      <c r="TGO239" s="43"/>
      <c r="TGP239" s="43"/>
      <c r="TGQ239" s="43"/>
      <c r="TGR239" s="43"/>
      <c r="TGS239" s="43"/>
      <c r="TGT239" s="43"/>
      <c r="TGU239" s="43"/>
      <c r="TGV239" s="43"/>
      <c r="TGW239" s="43"/>
      <c r="TGX239" s="43"/>
      <c r="TGY239" s="43"/>
      <c r="TGZ239" s="43"/>
      <c r="THA239" s="43"/>
      <c r="THB239" s="43"/>
      <c r="THC239" s="43"/>
      <c r="THD239" s="43"/>
      <c r="THE239" s="43"/>
      <c r="THF239" s="43"/>
      <c r="THG239" s="43"/>
      <c r="THH239" s="43"/>
      <c r="THI239" s="43"/>
      <c r="THJ239" s="43"/>
      <c r="THK239" s="43"/>
      <c r="THL239" s="43"/>
      <c r="THM239" s="43"/>
      <c r="THN239" s="43"/>
      <c r="THO239" s="43"/>
      <c r="THP239" s="43"/>
      <c r="THQ239" s="43"/>
      <c r="THR239" s="43"/>
      <c r="THS239" s="43"/>
      <c r="THT239" s="43"/>
      <c r="THU239" s="43"/>
      <c r="THV239" s="43"/>
      <c r="THW239" s="43"/>
      <c r="THX239" s="43"/>
      <c r="THY239" s="43"/>
      <c r="THZ239" s="43"/>
      <c r="TIA239" s="43"/>
      <c r="TIB239" s="43"/>
      <c r="TIC239" s="43"/>
      <c r="TID239" s="43"/>
      <c r="TIE239" s="43"/>
      <c r="TIF239" s="43"/>
      <c r="TIG239" s="43"/>
      <c r="TIH239" s="43"/>
      <c r="TII239" s="43"/>
      <c r="TIJ239" s="43"/>
      <c r="TIK239" s="43"/>
      <c r="TIL239" s="43"/>
      <c r="TIM239" s="43"/>
      <c r="TIN239" s="43"/>
      <c r="TIO239" s="43"/>
      <c r="TIP239" s="43"/>
      <c r="TIQ239" s="43"/>
      <c r="TIR239" s="43"/>
      <c r="TIS239" s="43"/>
      <c r="TIT239" s="43"/>
      <c r="TIU239" s="43"/>
      <c r="TIV239" s="43"/>
      <c r="TIW239" s="43"/>
      <c r="TIX239" s="43"/>
      <c r="TIY239" s="43"/>
      <c r="TIZ239" s="43"/>
      <c r="TJA239" s="43"/>
      <c r="TJB239" s="43"/>
      <c r="TJC239" s="43"/>
      <c r="TJD239" s="43"/>
      <c r="TJE239" s="43"/>
      <c r="TJF239" s="43"/>
      <c r="TJG239" s="43"/>
      <c r="TJH239" s="43"/>
      <c r="TJI239" s="43"/>
      <c r="TJJ239" s="43"/>
      <c r="TJK239" s="43"/>
      <c r="TJL239" s="43"/>
      <c r="TJM239" s="43"/>
      <c r="TJN239" s="43"/>
      <c r="TJO239" s="43"/>
      <c r="TJP239" s="43"/>
      <c r="TJQ239" s="43"/>
      <c r="TJR239" s="43"/>
      <c r="TJS239" s="43"/>
      <c r="TJT239" s="43"/>
      <c r="TJU239" s="43"/>
      <c r="TJV239" s="43"/>
      <c r="TJW239" s="43"/>
      <c r="TJX239" s="43"/>
      <c r="TJY239" s="43"/>
      <c r="TJZ239" s="43"/>
      <c r="TKA239" s="43"/>
      <c r="TKB239" s="43"/>
      <c r="TKC239" s="43"/>
      <c r="TKD239" s="43"/>
      <c r="TKE239" s="43"/>
      <c r="TKF239" s="43"/>
      <c r="TKG239" s="43"/>
      <c r="TKH239" s="43"/>
      <c r="TKI239" s="43"/>
      <c r="TKJ239" s="43"/>
      <c r="TKK239" s="43"/>
      <c r="TKL239" s="43"/>
      <c r="TKM239" s="43"/>
      <c r="TKN239" s="43"/>
      <c r="TKO239" s="43"/>
      <c r="TKP239" s="43"/>
      <c r="TKQ239" s="43"/>
      <c r="TKR239" s="43"/>
      <c r="TKS239" s="43"/>
      <c r="TKT239" s="43"/>
      <c r="TKU239" s="43"/>
      <c r="TKV239" s="43"/>
      <c r="TKW239" s="43"/>
      <c r="TKX239" s="43"/>
      <c r="TKY239" s="43"/>
      <c r="TKZ239" s="43"/>
      <c r="TLA239" s="43"/>
      <c r="TLB239" s="43"/>
      <c r="TLC239" s="43"/>
      <c r="TLD239" s="43"/>
      <c r="TLE239" s="43"/>
      <c r="TLF239" s="43"/>
      <c r="TLG239" s="43"/>
      <c r="TLH239" s="43"/>
      <c r="TLI239" s="43"/>
      <c r="TLJ239" s="43"/>
      <c r="TLK239" s="43"/>
      <c r="TLL239" s="43"/>
      <c r="TLM239" s="43"/>
      <c r="TLN239" s="43"/>
      <c r="TLO239" s="43"/>
      <c r="TLP239" s="43"/>
      <c r="TLQ239" s="43"/>
      <c r="TLR239" s="43"/>
      <c r="TLS239" s="43"/>
      <c r="TLT239" s="43"/>
      <c r="TLU239" s="43"/>
      <c r="TLV239" s="43"/>
      <c r="TLW239" s="43"/>
      <c r="TLX239" s="43"/>
      <c r="TLY239" s="43"/>
      <c r="TLZ239" s="43"/>
      <c r="TMA239" s="43"/>
      <c r="TMB239" s="43"/>
      <c r="TMC239" s="43"/>
      <c r="TMD239" s="43"/>
      <c r="TME239" s="43"/>
      <c r="TMF239" s="43"/>
      <c r="TMG239" s="43"/>
      <c r="TMH239" s="43"/>
      <c r="TMI239" s="43"/>
      <c r="TMJ239" s="43"/>
      <c r="TMK239" s="43"/>
      <c r="TML239" s="43"/>
      <c r="TMM239" s="43"/>
      <c r="TMN239" s="43"/>
      <c r="TMO239" s="43"/>
      <c r="TMP239" s="43"/>
      <c r="TMQ239" s="43"/>
      <c r="TMR239" s="43"/>
      <c r="TMS239" s="43"/>
      <c r="TMT239" s="43"/>
      <c r="TMU239" s="43"/>
      <c r="TMV239" s="43"/>
      <c r="TMW239" s="43"/>
      <c r="TMX239" s="43"/>
      <c r="TMY239" s="43"/>
      <c r="TMZ239" s="43"/>
      <c r="TNA239" s="43"/>
      <c r="TNB239" s="43"/>
      <c r="TNC239" s="43"/>
      <c r="TND239" s="43"/>
      <c r="TNE239" s="43"/>
      <c r="TNF239" s="43"/>
      <c r="TNG239" s="43"/>
      <c r="TNH239" s="43"/>
      <c r="TNI239" s="43"/>
      <c r="TNJ239" s="43"/>
      <c r="TNK239" s="43"/>
      <c r="TNL239" s="43"/>
      <c r="TNM239" s="43"/>
      <c r="TNN239" s="43"/>
      <c r="TNO239" s="43"/>
      <c r="TNP239" s="43"/>
      <c r="TNQ239" s="43"/>
      <c r="TNR239" s="43"/>
      <c r="TNS239" s="43"/>
      <c r="TNT239" s="43"/>
      <c r="TNU239" s="43"/>
      <c r="TNV239" s="43"/>
      <c r="TNW239" s="43"/>
      <c r="TNX239" s="43"/>
      <c r="TNY239" s="43"/>
      <c r="TNZ239" s="43"/>
      <c r="TOA239" s="43"/>
      <c r="TOB239" s="43"/>
      <c r="TOC239" s="43"/>
      <c r="TOD239" s="43"/>
      <c r="TOE239" s="43"/>
      <c r="TOF239" s="43"/>
      <c r="TOG239" s="43"/>
      <c r="TOH239" s="43"/>
      <c r="TOI239" s="43"/>
      <c r="TOJ239" s="43"/>
      <c r="TOK239" s="43"/>
      <c r="TOL239" s="43"/>
      <c r="TOM239" s="43"/>
      <c r="TON239" s="43"/>
      <c r="TOO239" s="43"/>
      <c r="TOP239" s="43"/>
      <c r="TOQ239" s="43"/>
      <c r="TOR239" s="43"/>
      <c r="TOS239" s="43"/>
      <c r="TOT239" s="43"/>
      <c r="TOU239" s="43"/>
      <c r="TOV239" s="43"/>
      <c r="TOW239" s="43"/>
      <c r="TOX239" s="43"/>
      <c r="TOY239" s="43"/>
      <c r="TOZ239" s="43"/>
      <c r="TPA239" s="43"/>
      <c r="TPB239" s="43"/>
      <c r="TPC239" s="43"/>
      <c r="TPD239" s="43"/>
      <c r="TPE239" s="43"/>
      <c r="TPF239" s="43"/>
      <c r="TPG239" s="43"/>
      <c r="TPH239" s="43"/>
      <c r="TPI239" s="43"/>
      <c r="TPJ239" s="43"/>
      <c r="TPK239" s="43"/>
      <c r="TPL239" s="43"/>
      <c r="TPM239" s="43"/>
      <c r="TPN239" s="43"/>
      <c r="TPO239" s="43"/>
      <c r="TPP239" s="43"/>
      <c r="TPQ239" s="43"/>
      <c r="TPR239" s="43"/>
      <c r="TPS239" s="43"/>
      <c r="TPT239" s="43"/>
      <c r="TPU239" s="43"/>
      <c r="TPV239" s="43"/>
      <c r="TPW239" s="43"/>
      <c r="TPX239" s="43"/>
      <c r="TPY239" s="43"/>
      <c r="TPZ239" s="43"/>
      <c r="TQA239" s="43"/>
      <c r="TQB239" s="43"/>
      <c r="TQC239" s="43"/>
      <c r="TQD239" s="43"/>
      <c r="TQE239" s="43"/>
      <c r="TQF239" s="43"/>
      <c r="TQG239" s="43"/>
      <c r="TQH239" s="43"/>
      <c r="TQI239" s="43"/>
      <c r="TQJ239" s="43"/>
      <c r="TQK239" s="43"/>
      <c r="TQL239" s="43"/>
      <c r="TQM239" s="43"/>
      <c r="TQN239" s="43"/>
      <c r="TQO239" s="43"/>
      <c r="TQP239" s="43"/>
      <c r="TQQ239" s="43"/>
      <c r="TQR239" s="43"/>
      <c r="TQS239" s="43"/>
      <c r="TQT239" s="43"/>
      <c r="TQU239" s="43"/>
      <c r="TQV239" s="43"/>
      <c r="TQW239" s="43"/>
      <c r="TQX239" s="43"/>
      <c r="TQY239" s="43"/>
      <c r="TQZ239" s="43"/>
      <c r="TRA239" s="43"/>
      <c r="TRB239" s="43"/>
      <c r="TRC239" s="43"/>
      <c r="TRD239" s="43"/>
      <c r="TRE239" s="43"/>
      <c r="TRF239" s="43"/>
      <c r="TRG239" s="43"/>
      <c r="TRH239" s="43"/>
      <c r="TRI239" s="43"/>
      <c r="TRJ239" s="43"/>
      <c r="TRK239" s="43"/>
      <c r="TRL239" s="43"/>
      <c r="TRM239" s="43"/>
      <c r="TRN239" s="43"/>
      <c r="TRO239" s="43"/>
      <c r="TRP239" s="43"/>
      <c r="TRQ239" s="43"/>
      <c r="TRR239" s="43"/>
      <c r="TRS239" s="43"/>
      <c r="TRT239" s="43"/>
      <c r="TRU239" s="43"/>
      <c r="TRV239" s="43"/>
      <c r="TRW239" s="43"/>
      <c r="TRX239" s="43"/>
      <c r="TRY239" s="43"/>
      <c r="TRZ239" s="43"/>
      <c r="TSA239" s="43"/>
      <c r="TSB239" s="43"/>
      <c r="TSC239" s="43"/>
      <c r="TSD239" s="43"/>
      <c r="TSE239" s="43"/>
      <c r="TSF239" s="43"/>
      <c r="TSG239" s="43"/>
      <c r="TSH239" s="43"/>
      <c r="TSI239" s="43"/>
      <c r="TSJ239" s="43"/>
      <c r="TSK239" s="43"/>
      <c r="TSL239" s="43"/>
      <c r="TSM239" s="43"/>
      <c r="TSN239" s="43"/>
      <c r="TSO239" s="43"/>
      <c r="TSP239" s="43"/>
      <c r="TSQ239" s="43"/>
      <c r="TSR239" s="43"/>
      <c r="TSS239" s="43"/>
      <c r="TST239" s="43"/>
      <c r="TSU239" s="43"/>
      <c r="TSV239" s="43"/>
      <c r="TSW239" s="43"/>
      <c r="TSX239" s="43"/>
      <c r="TSY239" s="43"/>
      <c r="TSZ239" s="43"/>
      <c r="TTA239" s="43"/>
      <c r="TTB239" s="43"/>
      <c r="TTC239" s="43"/>
      <c r="TTD239" s="43"/>
      <c r="TTE239" s="43"/>
      <c r="TTF239" s="43"/>
      <c r="TTG239" s="43"/>
      <c r="TTH239" s="43"/>
      <c r="TTI239" s="43"/>
      <c r="TTJ239" s="43"/>
      <c r="TTK239" s="43"/>
      <c r="TTL239" s="43"/>
      <c r="TTM239" s="43"/>
      <c r="TTN239" s="43"/>
      <c r="TTO239" s="43"/>
      <c r="TTP239" s="43"/>
      <c r="TTQ239" s="43"/>
      <c r="TTR239" s="43"/>
      <c r="TTS239" s="43"/>
      <c r="TTT239" s="43"/>
      <c r="TTU239" s="43"/>
      <c r="TTV239" s="43"/>
      <c r="TTW239" s="43"/>
      <c r="TTX239" s="43"/>
      <c r="TTY239" s="43"/>
      <c r="TTZ239" s="43"/>
      <c r="TUA239" s="43"/>
      <c r="TUB239" s="43"/>
      <c r="TUC239" s="43"/>
      <c r="TUD239" s="43"/>
      <c r="TUE239" s="43"/>
      <c r="TUF239" s="43"/>
      <c r="TUG239" s="43"/>
      <c r="TUH239" s="43"/>
      <c r="TUI239" s="43"/>
      <c r="TUJ239" s="43"/>
      <c r="TUK239" s="43"/>
      <c r="TUL239" s="43"/>
      <c r="TUM239" s="43"/>
      <c r="TUN239" s="43"/>
      <c r="TUO239" s="43"/>
      <c r="TUP239" s="43"/>
      <c r="TUQ239" s="43"/>
      <c r="TUR239" s="43"/>
      <c r="TUS239" s="43"/>
      <c r="TUT239" s="43"/>
      <c r="TUU239" s="43"/>
      <c r="TUV239" s="43"/>
      <c r="TUW239" s="43"/>
      <c r="TUX239" s="43"/>
      <c r="TUY239" s="43"/>
      <c r="TUZ239" s="43"/>
      <c r="TVA239" s="43"/>
      <c r="TVB239" s="43"/>
      <c r="TVC239" s="43"/>
      <c r="TVD239" s="43"/>
      <c r="TVE239" s="43"/>
      <c r="TVF239" s="43"/>
      <c r="TVG239" s="43"/>
      <c r="TVH239" s="43"/>
      <c r="TVI239" s="43"/>
      <c r="TVJ239" s="43"/>
      <c r="TVK239" s="43"/>
      <c r="TVL239" s="43"/>
      <c r="TVM239" s="43"/>
      <c r="TVN239" s="43"/>
      <c r="TVO239" s="43"/>
      <c r="TVP239" s="43"/>
      <c r="TVQ239" s="43"/>
      <c r="TVR239" s="43"/>
      <c r="TVS239" s="43"/>
      <c r="TVT239" s="43"/>
      <c r="TVU239" s="43"/>
      <c r="TVV239" s="43"/>
      <c r="TVW239" s="43"/>
      <c r="TVX239" s="43"/>
      <c r="TVY239" s="43"/>
      <c r="TVZ239" s="43"/>
      <c r="TWA239" s="43"/>
      <c r="TWB239" s="43"/>
      <c r="TWC239" s="43"/>
      <c r="TWD239" s="43"/>
      <c r="TWE239" s="43"/>
      <c r="TWF239" s="43"/>
      <c r="TWG239" s="43"/>
      <c r="TWH239" s="43"/>
      <c r="TWI239" s="43"/>
      <c r="TWJ239" s="43"/>
      <c r="TWK239" s="43"/>
      <c r="TWL239" s="43"/>
      <c r="TWM239" s="43"/>
      <c r="TWN239" s="43"/>
      <c r="TWO239" s="43"/>
      <c r="TWP239" s="43"/>
      <c r="TWQ239" s="43"/>
      <c r="TWR239" s="43"/>
      <c r="TWS239" s="43"/>
      <c r="TWT239" s="43"/>
      <c r="TWU239" s="43"/>
      <c r="TWV239" s="43"/>
      <c r="TWW239" s="43"/>
      <c r="TWX239" s="43"/>
      <c r="TWY239" s="43"/>
      <c r="TWZ239" s="43"/>
      <c r="TXA239" s="43"/>
      <c r="TXB239" s="43"/>
      <c r="TXC239" s="43"/>
      <c r="TXD239" s="43"/>
      <c r="TXE239" s="43"/>
      <c r="TXF239" s="43"/>
      <c r="TXG239" s="43"/>
      <c r="TXH239" s="43"/>
      <c r="TXI239" s="43"/>
      <c r="TXJ239" s="43"/>
      <c r="TXK239" s="43"/>
      <c r="TXL239" s="43"/>
      <c r="TXM239" s="43"/>
      <c r="TXN239" s="43"/>
      <c r="TXO239" s="43"/>
      <c r="TXP239" s="43"/>
      <c r="TXQ239" s="43"/>
      <c r="TXR239" s="43"/>
      <c r="TXS239" s="43"/>
      <c r="TXT239" s="43"/>
      <c r="TXU239" s="43"/>
      <c r="TXV239" s="43"/>
      <c r="TXW239" s="43"/>
      <c r="TXX239" s="43"/>
      <c r="TXY239" s="43"/>
      <c r="TXZ239" s="43"/>
      <c r="TYA239" s="43"/>
      <c r="TYB239" s="43"/>
      <c r="TYC239" s="43"/>
      <c r="TYD239" s="43"/>
      <c r="TYE239" s="43"/>
      <c r="TYF239" s="43"/>
      <c r="TYG239" s="43"/>
      <c r="TYH239" s="43"/>
      <c r="TYI239" s="43"/>
      <c r="TYJ239" s="43"/>
      <c r="TYK239" s="43"/>
      <c r="TYL239" s="43"/>
      <c r="TYM239" s="43"/>
      <c r="TYN239" s="43"/>
      <c r="TYO239" s="43"/>
      <c r="TYP239" s="43"/>
      <c r="TYQ239" s="43"/>
      <c r="TYR239" s="43"/>
      <c r="TYS239" s="43"/>
      <c r="TYT239" s="43"/>
      <c r="TYU239" s="43"/>
      <c r="TYV239" s="43"/>
      <c r="TYW239" s="43"/>
      <c r="TYX239" s="43"/>
      <c r="TYY239" s="43"/>
      <c r="TYZ239" s="43"/>
      <c r="TZA239" s="43"/>
      <c r="TZB239" s="43"/>
      <c r="TZC239" s="43"/>
      <c r="TZD239" s="43"/>
      <c r="TZE239" s="43"/>
      <c r="TZF239" s="43"/>
      <c r="TZG239" s="43"/>
      <c r="TZH239" s="43"/>
      <c r="TZI239" s="43"/>
      <c r="TZJ239" s="43"/>
      <c r="TZK239" s="43"/>
      <c r="TZL239" s="43"/>
      <c r="TZM239" s="43"/>
      <c r="TZN239" s="43"/>
      <c r="TZO239" s="43"/>
      <c r="TZP239" s="43"/>
      <c r="TZQ239" s="43"/>
      <c r="TZR239" s="43"/>
      <c r="TZS239" s="43"/>
      <c r="TZT239" s="43"/>
      <c r="TZU239" s="43"/>
      <c r="TZV239" s="43"/>
      <c r="TZW239" s="43"/>
      <c r="TZX239" s="43"/>
      <c r="TZY239" s="43"/>
      <c r="TZZ239" s="43"/>
      <c r="UAA239" s="43"/>
      <c r="UAB239" s="43"/>
      <c r="UAC239" s="43"/>
      <c r="UAD239" s="43"/>
      <c r="UAE239" s="43"/>
      <c r="UAF239" s="43"/>
      <c r="UAG239" s="43"/>
      <c r="UAH239" s="43"/>
      <c r="UAI239" s="43"/>
      <c r="UAJ239" s="43"/>
      <c r="UAK239" s="43"/>
      <c r="UAL239" s="43"/>
      <c r="UAM239" s="43"/>
      <c r="UAN239" s="43"/>
      <c r="UAO239" s="43"/>
      <c r="UAP239" s="43"/>
      <c r="UAQ239" s="43"/>
      <c r="UAR239" s="43"/>
      <c r="UAS239" s="43"/>
      <c r="UAT239" s="43"/>
      <c r="UAU239" s="43"/>
      <c r="UAV239" s="43"/>
      <c r="UAW239" s="43"/>
      <c r="UAX239" s="43"/>
      <c r="UAY239" s="43"/>
      <c r="UAZ239" s="43"/>
      <c r="UBA239" s="43"/>
      <c r="UBB239" s="43"/>
      <c r="UBC239" s="43"/>
      <c r="UBD239" s="43"/>
      <c r="UBE239" s="43"/>
      <c r="UBF239" s="43"/>
      <c r="UBG239" s="43"/>
      <c r="UBH239" s="43"/>
      <c r="UBI239" s="43"/>
      <c r="UBJ239" s="43"/>
      <c r="UBK239" s="43"/>
      <c r="UBL239" s="43"/>
      <c r="UBM239" s="43"/>
      <c r="UBN239" s="43"/>
      <c r="UBO239" s="43"/>
      <c r="UBP239" s="43"/>
      <c r="UBQ239" s="43"/>
      <c r="UBR239" s="43"/>
      <c r="UBS239" s="43"/>
      <c r="UBT239" s="43"/>
      <c r="UBU239" s="43"/>
      <c r="UBV239" s="43"/>
      <c r="UBW239" s="43"/>
      <c r="UBX239" s="43"/>
      <c r="UBY239" s="43"/>
      <c r="UBZ239" s="43"/>
      <c r="UCA239" s="43"/>
      <c r="UCB239" s="43"/>
      <c r="UCC239" s="43"/>
      <c r="UCD239" s="43"/>
      <c r="UCE239" s="43"/>
      <c r="UCF239" s="43"/>
      <c r="UCG239" s="43"/>
      <c r="UCH239" s="43"/>
      <c r="UCI239" s="43"/>
      <c r="UCJ239" s="43"/>
      <c r="UCK239" s="43"/>
      <c r="UCL239" s="43"/>
      <c r="UCM239" s="43"/>
      <c r="UCN239" s="43"/>
      <c r="UCO239" s="43"/>
      <c r="UCP239" s="43"/>
      <c r="UCQ239" s="43"/>
      <c r="UCR239" s="43"/>
      <c r="UCS239" s="43"/>
      <c r="UCT239" s="43"/>
      <c r="UCU239" s="43"/>
      <c r="UCV239" s="43"/>
      <c r="UCW239" s="43"/>
      <c r="UCX239" s="43"/>
      <c r="UCY239" s="43"/>
      <c r="UCZ239" s="43"/>
      <c r="UDA239" s="43"/>
      <c r="UDB239" s="43"/>
      <c r="UDC239" s="43"/>
      <c r="UDD239" s="43"/>
      <c r="UDE239" s="43"/>
      <c r="UDF239" s="43"/>
      <c r="UDG239" s="43"/>
      <c r="UDH239" s="43"/>
      <c r="UDI239" s="43"/>
      <c r="UDJ239" s="43"/>
      <c r="UDK239" s="43"/>
      <c r="UDL239" s="43"/>
      <c r="UDM239" s="43"/>
      <c r="UDN239" s="43"/>
      <c r="UDO239" s="43"/>
      <c r="UDP239" s="43"/>
      <c r="UDQ239" s="43"/>
      <c r="UDR239" s="43"/>
      <c r="UDS239" s="43"/>
      <c r="UDT239" s="43"/>
      <c r="UDU239" s="43"/>
      <c r="UDV239" s="43"/>
      <c r="UDW239" s="43"/>
      <c r="UDX239" s="43"/>
      <c r="UDY239" s="43"/>
      <c r="UDZ239" s="43"/>
      <c r="UEA239" s="43"/>
      <c r="UEB239" s="43"/>
      <c r="UEC239" s="43"/>
      <c r="UED239" s="43"/>
      <c r="UEE239" s="43"/>
      <c r="UEF239" s="43"/>
      <c r="UEG239" s="43"/>
      <c r="UEH239" s="43"/>
      <c r="UEI239" s="43"/>
      <c r="UEJ239" s="43"/>
      <c r="UEK239" s="43"/>
      <c r="UEL239" s="43"/>
      <c r="UEM239" s="43"/>
      <c r="UEN239" s="43"/>
      <c r="UEO239" s="43"/>
      <c r="UEP239" s="43"/>
      <c r="UEQ239" s="43"/>
      <c r="UER239" s="43"/>
      <c r="UES239" s="43"/>
      <c r="UET239" s="43"/>
      <c r="UEU239" s="43"/>
      <c r="UEV239" s="43"/>
      <c r="UEW239" s="43"/>
      <c r="UEX239" s="43"/>
      <c r="UEY239" s="43"/>
      <c r="UEZ239" s="43"/>
      <c r="UFA239" s="43"/>
      <c r="UFB239" s="43"/>
      <c r="UFC239" s="43"/>
      <c r="UFD239" s="43"/>
      <c r="UFE239" s="43"/>
      <c r="UFF239" s="43"/>
      <c r="UFG239" s="43"/>
      <c r="UFH239" s="43"/>
      <c r="UFI239" s="43"/>
      <c r="UFJ239" s="43"/>
      <c r="UFK239" s="43"/>
      <c r="UFL239" s="43"/>
      <c r="UFM239" s="43"/>
      <c r="UFN239" s="43"/>
      <c r="UFO239" s="43"/>
      <c r="UFP239" s="43"/>
      <c r="UFQ239" s="43"/>
      <c r="UFR239" s="43"/>
      <c r="UFS239" s="43"/>
      <c r="UFT239" s="43"/>
      <c r="UFU239" s="43"/>
      <c r="UFV239" s="43"/>
      <c r="UFW239" s="43"/>
      <c r="UFX239" s="43"/>
      <c r="UFY239" s="43"/>
      <c r="UFZ239" s="43"/>
      <c r="UGA239" s="43"/>
      <c r="UGB239" s="43"/>
      <c r="UGC239" s="43"/>
      <c r="UGD239" s="43"/>
      <c r="UGE239" s="43"/>
      <c r="UGF239" s="43"/>
      <c r="UGG239" s="43"/>
      <c r="UGH239" s="43"/>
      <c r="UGI239" s="43"/>
      <c r="UGJ239" s="43"/>
      <c r="UGK239" s="43"/>
      <c r="UGL239" s="43"/>
      <c r="UGM239" s="43"/>
      <c r="UGN239" s="43"/>
      <c r="UGO239" s="43"/>
      <c r="UGP239" s="43"/>
      <c r="UGQ239" s="43"/>
      <c r="UGR239" s="43"/>
      <c r="UGS239" s="43"/>
      <c r="UGT239" s="43"/>
      <c r="UGU239" s="43"/>
      <c r="UGV239" s="43"/>
      <c r="UGW239" s="43"/>
      <c r="UGX239" s="43"/>
      <c r="UGY239" s="43"/>
      <c r="UGZ239" s="43"/>
      <c r="UHA239" s="43"/>
      <c r="UHB239" s="43"/>
      <c r="UHC239" s="43"/>
      <c r="UHD239" s="43"/>
      <c r="UHE239" s="43"/>
      <c r="UHF239" s="43"/>
      <c r="UHG239" s="43"/>
      <c r="UHH239" s="43"/>
      <c r="UHI239" s="43"/>
      <c r="UHJ239" s="43"/>
      <c r="UHK239" s="43"/>
      <c r="UHL239" s="43"/>
      <c r="UHM239" s="43"/>
      <c r="UHN239" s="43"/>
      <c r="UHO239" s="43"/>
      <c r="UHP239" s="43"/>
      <c r="UHQ239" s="43"/>
      <c r="UHR239" s="43"/>
      <c r="UHS239" s="43"/>
      <c r="UHT239" s="43"/>
      <c r="UHU239" s="43"/>
      <c r="UHV239" s="43"/>
      <c r="UHW239" s="43"/>
      <c r="UHX239" s="43"/>
      <c r="UHY239" s="43"/>
      <c r="UHZ239" s="43"/>
      <c r="UIA239" s="43"/>
      <c r="UIB239" s="43"/>
      <c r="UIC239" s="43"/>
      <c r="UID239" s="43"/>
      <c r="UIE239" s="43"/>
      <c r="UIF239" s="43"/>
      <c r="UIG239" s="43"/>
      <c r="UIH239" s="43"/>
      <c r="UII239" s="43"/>
      <c r="UIJ239" s="43"/>
      <c r="UIK239" s="43"/>
      <c r="UIL239" s="43"/>
      <c r="UIM239" s="43"/>
      <c r="UIN239" s="43"/>
      <c r="UIO239" s="43"/>
      <c r="UIP239" s="43"/>
      <c r="UIQ239" s="43"/>
      <c r="UIR239" s="43"/>
      <c r="UIS239" s="43"/>
      <c r="UIT239" s="43"/>
      <c r="UIU239" s="43"/>
      <c r="UIV239" s="43"/>
      <c r="UIW239" s="43"/>
      <c r="UIX239" s="43"/>
      <c r="UIY239" s="43"/>
      <c r="UIZ239" s="43"/>
      <c r="UJA239" s="43"/>
      <c r="UJB239" s="43"/>
      <c r="UJC239" s="43"/>
      <c r="UJD239" s="43"/>
      <c r="UJE239" s="43"/>
      <c r="UJF239" s="43"/>
      <c r="UJG239" s="43"/>
      <c r="UJH239" s="43"/>
      <c r="UJI239" s="43"/>
      <c r="UJJ239" s="43"/>
      <c r="UJK239" s="43"/>
      <c r="UJL239" s="43"/>
      <c r="UJM239" s="43"/>
      <c r="UJN239" s="43"/>
      <c r="UJO239" s="43"/>
      <c r="UJP239" s="43"/>
      <c r="UJQ239" s="43"/>
      <c r="UJR239" s="43"/>
      <c r="UJS239" s="43"/>
      <c r="UJT239" s="43"/>
      <c r="UJU239" s="43"/>
      <c r="UJV239" s="43"/>
      <c r="UJW239" s="43"/>
      <c r="UJX239" s="43"/>
      <c r="UJY239" s="43"/>
      <c r="UJZ239" s="43"/>
      <c r="UKA239" s="43"/>
      <c r="UKB239" s="43"/>
      <c r="UKC239" s="43"/>
      <c r="UKD239" s="43"/>
      <c r="UKE239" s="43"/>
      <c r="UKF239" s="43"/>
      <c r="UKG239" s="43"/>
      <c r="UKH239" s="43"/>
      <c r="UKI239" s="43"/>
      <c r="UKJ239" s="43"/>
      <c r="UKK239" s="43"/>
      <c r="UKL239" s="43"/>
      <c r="UKM239" s="43"/>
      <c r="UKN239" s="43"/>
      <c r="UKO239" s="43"/>
      <c r="UKP239" s="43"/>
      <c r="UKQ239" s="43"/>
      <c r="UKR239" s="43"/>
      <c r="UKS239" s="43"/>
      <c r="UKT239" s="43"/>
      <c r="UKU239" s="43"/>
      <c r="UKV239" s="43"/>
      <c r="UKW239" s="43"/>
      <c r="UKX239" s="43"/>
      <c r="UKY239" s="43"/>
      <c r="UKZ239" s="43"/>
      <c r="ULA239" s="43"/>
      <c r="ULB239" s="43"/>
      <c r="ULC239" s="43"/>
      <c r="ULD239" s="43"/>
      <c r="ULE239" s="43"/>
      <c r="ULF239" s="43"/>
      <c r="ULG239" s="43"/>
      <c r="ULH239" s="43"/>
      <c r="ULI239" s="43"/>
      <c r="ULJ239" s="43"/>
      <c r="ULK239" s="43"/>
      <c r="ULL239" s="43"/>
      <c r="ULM239" s="43"/>
      <c r="ULN239" s="43"/>
      <c r="ULO239" s="43"/>
      <c r="ULP239" s="43"/>
      <c r="ULQ239" s="43"/>
      <c r="ULR239" s="43"/>
      <c r="ULS239" s="43"/>
      <c r="ULT239" s="43"/>
      <c r="ULU239" s="43"/>
      <c r="ULV239" s="43"/>
      <c r="ULW239" s="43"/>
      <c r="ULX239" s="43"/>
      <c r="ULY239" s="43"/>
      <c r="ULZ239" s="43"/>
      <c r="UMA239" s="43"/>
      <c r="UMB239" s="43"/>
      <c r="UMC239" s="43"/>
      <c r="UMD239" s="43"/>
      <c r="UME239" s="43"/>
      <c r="UMF239" s="43"/>
      <c r="UMG239" s="43"/>
      <c r="UMH239" s="43"/>
      <c r="UMI239" s="43"/>
      <c r="UMJ239" s="43"/>
      <c r="UMK239" s="43"/>
      <c r="UML239" s="43"/>
      <c r="UMM239" s="43"/>
      <c r="UMN239" s="43"/>
      <c r="UMO239" s="43"/>
      <c r="UMP239" s="43"/>
      <c r="UMQ239" s="43"/>
      <c r="UMR239" s="43"/>
      <c r="UMS239" s="43"/>
      <c r="UMT239" s="43"/>
      <c r="UMU239" s="43"/>
      <c r="UMV239" s="43"/>
      <c r="UMW239" s="43"/>
      <c r="UMX239" s="43"/>
      <c r="UMY239" s="43"/>
      <c r="UMZ239" s="43"/>
      <c r="UNA239" s="43"/>
      <c r="UNB239" s="43"/>
      <c r="UNC239" s="43"/>
      <c r="UND239" s="43"/>
      <c r="UNE239" s="43"/>
      <c r="UNF239" s="43"/>
      <c r="UNG239" s="43"/>
      <c r="UNH239" s="43"/>
      <c r="UNI239" s="43"/>
      <c r="UNJ239" s="43"/>
      <c r="UNK239" s="43"/>
      <c r="UNL239" s="43"/>
      <c r="UNM239" s="43"/>
      <c r="UNN239" s="43"/>
      <c r="UNO239" s="43"/>
      <c r="UNP239" s="43"/>
      <c r="UNQ239" s="43"/>
      <c r="UNR239" s="43"/>
      <c r="UNS239" s="43"/>
      <c r="UNT239" s="43"/>
      <c r="UNU239" s="43"/>
      <c r="UNV239" s="43"/>
      <c r="UNW239" s="43"/>
      <c r="UNX239" s="43"/>
      <c r="UNY239" s="43"/>
      <c r="UNZ239" s="43"/>
      <c r="UOA239" s="43"/>
      <c r="UOB239" s="43"/>
      <c r="UOC239" s="43"/>
      <c r="UOD239" s="43"/>
      <c r="UOE239" s="43"/>
      <c r="UOF239" s="43"/>
      <c r="UOG239" s="43"/>
      <c r="UOH239" s="43"/>
      <c r="UOI239" s="43"/>
      <c r="UOJ239" s="43"/>
      <c r="UOK239" s="43"/>
      <c r="UOL239" s="43"/>
      <c r="UOM239" s="43"/>
      <c r="UON239" s="43"/>
      <c r="UOO239" s="43"/>
      <c r="UOP239" s="43"/>
      <c r="UOQ239" s="43"/>
      <c r="UOR239" s="43"/>
      <c r="UOS239" s="43"/>
      <c r="UOT239" s="43"/>
      <c r="UOU239" s="43"/>
      <c r="UOV239" s="43"/>
      <c r="UOW239" s="43"/>
      <c r="UOX239" s="43"/>
      <c r="UOY239" s="43"/>
      <c r="UOZ239" s="43"/>
      <c r="UPA239" s="43"/>
      <c r="UPB239" s="43"/>
      <c r="UPC239" s="43"/>
      <c r="UPD239" s="43"/>
      <c r="UPE239" s="43"/>
      <c r="UPF239" s="43"/>
      <c r="UPG239" s="43"/>
      <c r="UPH239" s="43"/>
      <c r="UPI239" s="43"/>
      <c r="UPJ239" s="43"/>
      <c r="UPK239" s="43"/>
      <c r="UPL239" s="43"/>
      <c r="UPM239" s="43"/>
      <c r="UPN239" s="43"/>
      <c r="UPO239" s="43"/>
      <c r="UPP239" s="43"/>
      <c r="UPQ239" s="43"/>
      <c r="UPR239" s="43"/>
      <c r="UPS239" s="43"/>
      <c r="UPT239" s="43"/>
      <c r="UPU239" s="43"/>
      <c r="UPV239" s="43"/>
      <c r="UPW239" s="43"/>
      <c r="UPX239" s="43"/>
      <c r="UPY239" s="43"/>
      <c r="UPZ239" s="43"/>
      <c r="UQA239" s="43"/>
      <c r="UQB239" s="43"/>
      <c r="UQC239" s="43"/>
      <c r="UQD239" s="43"/>
      <c r="UQE239" s="43"/>
      <c r="UQF239" s="43"/>
      <c r="UQG239" s="43"/>
      <c r="UQH239" s="43"/>
      <c r="UQI239" s="43"/>
      <c r="UQJ239" s="43"/>
      <c r="UQK239" s="43"/>
      <c r="UQL239" s="43"/>
      <c r="UQM239" s="43"/>
      <c r="UQN239" s="43"/>
      <c r="UQO239" s="43"/>
      <c r="UQP239" s="43"/>
      <c r="UQQ239" s="43"/>
      <c r="UQR239" s="43"/>
      <c r="UQS239" s="43"/>
      <c r="UQT239" s="43"/>
      <c r="UQU239" s="43"/>
      <c r="UQV239" s="43"/>
      <c r="UQW239" s="43"/>
      <c r="UQX239" s="43"/>
      <c r="UQY239" s="43"/>
      <c r="UQZ239" s="43"/>
      <c r="URA239" s="43"/>
      <c r="URB239" s="43"/>
      <c r="URC239" s="43"/>
      <c r="URD239" s="43"/>
      <c r="URE239" s="43"/>
      <c r="URF239" s="43"/>
      <c r="URG239" s="43"/>
      <c r="URH239" s="43"/>
      <c r="URI239" s="43"/>
      <c r="URJ239" s="43"/>
      <c r="URK239" s="43"/>
      <c r="URL239" s="43"/>
      <c r="URM239" s="43"/>
      <c r="URN239" s="43"/>
      <c r="URO239" s="43"/>
      <c r="URP239" s="43"/>
      <c r="URQ239" s="43"/>
      <c r="URR239" s="43"/>
      <c r="URS239" s="43"/>
      <c r="URT239" s="43"/>
      <c r="URU239" s="43"/>
      <c r="URV239" s="43"/>
      <c r="URW239" s="43"/>
      <c r="URX239" s="43"/>
      <c r="URY239" s="43"/>
      <c r="URZ239" s="43"/>
      <c r="USA239" s="43"/>
      <c r="USB239" s="43"/>
      <c r="USC239" s="43"/>
      <c r="USD239" s="43"/>
      <c r="USE239" s="43"/>
      <c r="USF239" s="43"/>
      <c r="USG239" s="43"/>
      <c r="USH239" s="43"/>
      <c r="USI239" s="43"/>
      <c r="USJ239" s="43"/>
      <c r="USK239" s="43"/>
      <c r="USL239" s="43"/>
      <c r="USM239" s="43"/>
      <c r="USN239" s="43"/>
      <c r="USO239" s="43"/>
      <c r="USP239" s="43"/>
      <c r="USQ239" s="43"/>
      <c r="USR239" s="43"/>
      <c r="USS239" s="43"/>
      <c r="UST239" s="43"/>
      <c r="USU239" s="43"/>
      <c r="USV239" s="43"/>
      <c r="USW239" s="43"/>
      <c r="USX239" s="43"/>
      <c r="USY239" s="43"/>
      <c r="USZ239" s="43"/>
      <c r="UTA239" s="43"/>
      <c r="UTB239" s="43"/>
      <c r="UTC239" s="43"/>
      <c r="UTD239" s="43"/>
      <c r="UTE239" s="43"/>
      <c r="UTF239" s="43"/>
      <c r="UTG239" s="43"/>
      <c r="UTH239" s="43"/>
      <c r="UTI239" s="43"/>
      <c r="UTJ239" s="43"/>
      <c r="UTK239" s="43"/>
      <c r="UTL239" s="43"/>
      <c r="UTM239" s="43"/>
      <c r="UTN239" s="43"/>
      <c r="UTO239" s="43"/>
      <c r="UTP239" s="43"/>
      <c r="UTQ239" s="43"/>
      <c r="UTR239" s="43"/>
      <c r="UTS239" s="43"/>
      <c r="UTT239" s="43"/>
      <c r="UTU239" s="43"/>
      <c r="UTV239" s="43"/>
      <c r="UTW239" s="43"/>
      <c r="UTX239" s="43"/>
      <c r="UTY239" s="43"/>
      <c r="UTZ239" s="43"/>
      <c r="UUA239" s="43"/>
      <c r="UUB239" s="43"/>
      <c r="UUC239" s="43"/>
      <c r="UUD239" s="43"/>
      <c r="UUE239" s="43"/>
      <c r="UUF239" s="43"/>
      <c r="UUG239" s="43"/>
      <c r="UUH239" s="43"/>
      <c r="UUI239" s="43"/>
      <c r="UUJ239" s="43"/>
      <c r="UUK239" s="43"/>
      <c r="UUL239" s="43"/>
      <c r="UUM239" s="43"/>
      <c r="UUN239" s="43"/>
      <c r="UUO239" s="43"/>
      <c r="UUP239" s="43"/>
      <c r="UUQ239" s="43"/>
      <c r="UUR239" s="43"/>
      <c r="UUS239" s="43"/>
      <c r="UUT239" s="43"/>
      <c r="UUU239" s="43"/>
      <c r="UUV239" s="43"/>
      <c r="UUW239" s="43"/>
      <c r="UUX239" s="43"/>
      <c r="UUY239" s="43"/>
      <c r="UUZ239" s="43"/>
      <c r="UVA239" s="43"/>
      <c r="UVB239" s="43"/>
      <c r="UVC239" s="43"/>
      <c r="UVD239" s="43"/>
      <c r="UVE239" s="43"/>
      <c r="UVF239" s="43"/>
      <c r="UVG239" s="43"/>
      <c r="UVH239" s="43"/>
      <c r="UVI239" s="43"/>
      <c r="UVJ239" s="43"/>
      <c r="UVK239" s="43"/>
      <c r="UVL239" s="43"/>
      <c r="UVM239" s="43"/>
      <c r="UVN239" s="43"/>
      <c r="UVO239" s="43"/>
      <c r="UVP239" s="43"/>
      <c r="UVQ239" s="43"/>
      <c r="UVR239" s="43"/>
      <c r="UVS239" s="43"/>
      <c r="UVT239" s="43"/>
      <c r="UVU239" s="43"/>
      <c r="UVV239" s="43"/>
      <c r="UVW239" s="43"/>
      <c r="UVX239" s="43"/>
      <c r="UVY239" s="43"/>
      <c r="UVZ239" s="43"/>
      <c r="UWA239" s="43"/>
      <c r="UWB239" s="43"/>
      <c r="UWC239" s="43"/>
      <c r="UWD239" s="43"/>
      <c r="UWE239" s="43"/>
      <c r="UWF239" s="43"/>
      <c r="UWG239" s="43"/>
      <c r="UWH239" s="43"/>
      <c r="UWI239" s="43"/>
      <c r="UWJ239" s="43"/>
      <c r="UWK239" s="43"/>
      <c r="UWL239" s="43"/>
      <c r="UWM239" s="43"/>
      <c r="UWN239" s="43"/>
      <c r="UWO239" s="43"/>
      <c r="UWP239" s="43"/>
      <c r="UWQ239" s="43"/>
      <c r="UWR239" s="43"/>
      <c r="UWS239" s="43"/>
      <c r="UWT239" s="43"/>
      <c r="UWU239" s="43"/>
      <c r="UWV239" s="43"/>
      <c r="UWW239" s="43"/>
      <c r="UWX239" s="43"/>
      <c r="UWY239" s="43"/>
      <c r="UWZ239" s="43"/>
      <c r="UXA239" s="43"/>
      <c r="UXB239" s="43"/>
      <c r="UXC239" s="43"/>
      <c r="UXD239" s="43"/>
      <c r="UXE239" s="43"/>
      <c r="UXF239" s="43"/>
      <c r="UXG239" s="43"/>
      <c r="UXH239" s="43"/>
      <c r="UXI239" s="43"/>
      <c r="UXJ239" s="43"/>
      <c r="UXK239" s="43"/>
      <c r="UXL239" s="43"/>
      <c r="UXM239" s="43"/>
      <c r="UXN239" s="43"/>
      <c r="UXO239" s="43"/>
      <c r="UXP239" s="43"/>
      <c r="UXQ239" s="43"/>
      <c r="UXR239" s="43"/>
      <c r="UXS239" s="43"/>
      <c r="UXT239" s="43"/>
      <c r="UXU239" s="43"/>
      <c r="UXV239" s="43"/>
      <c r="UXW239" s="43"/>
      <c r="UXX239" s="43"/>
      <c r="UXY239" s="43"/>
      <c r="UXZ239" s="43"/>
      <c r="UYA239" s="43"/>
      <c r="UYB239" s="43"/>
      <c r="UYC239" s="43"/>
      <c r="UYD239" s="43"/>
      <c r="UYE239" s="43"/>
      <c r="UYF239" s="43"/>
      <c r="UYG239" s="43"/>
      <c r="UYH239" s="43"/>
      <c r="UYI239" s="43"/>
      <c r="UYJ239" s="43"/>
      <c r="UYK239" s="43"/>
      <c r="UYL239" s="43"/>
      <c r="UYM239" s="43"/>
      <c r="UYN239" s="43"/>
      <c r="UYO239" s="43"/>
      <c r="UYP239" s="43"/>
      <c r="UYQ239" s="43"/>
      <c r="UYR239" s="43"/>
      <c r="UYS239" s="43"/>
      <c r="UYT239" s="43"/>
      <c r="UYU239" s="43"/>
      <c r="UYV239" s="43"/>
      <c r="UYW239" s="43"/>
      <c r="UYX239" s="43"/>
      <c r="UYY239" s="43"/>
      <c r="UYZ239" s="43"/>
      <c r="UZA239" s="43"/>
      <c r="UZB239" s="43"/>
      <c r="UZC239" s="43"/>
      <c r="UZD239" s="43"/>
      <c r="UZE239" s="43"/>
      <c r="UZF239" s="43"/>
      <c r="UZG239" s="43"/>
      <c r="UZH239" s="43"/>
      <c r="UZI239" s="43"/>
      <c r="UZJ239" s="43"/>
      <c r="UZK239" s="43"/>
      <c r="UZL239" s="43"/>
      <c r="UZM239" s="43"/>
      <c r="UZN239" s="43"/>
      <c r="UZO239" s="43"/>
      <c r="UZP239" s="43"/>
      <c r="UZQ239" s="43"/>
      <c r="UZR239" s="43"/>
      <c r="UZS239" s="43"/>
      <c r="UZT239" s="43"/>
      <c r="UZU239" s="43"/>
      <c r="UZV239" s="43"/>
      <c r="UZW239" s="43"/>
      <c r="UZX239" s="43"/>
      <c r="UZY239" s="43"/>
      <c r="UZZ239" s="43"/>
      <c r="VAA239" s="43"/>
      <c r="VAB239" s="43"/>
      <c r="VAC239" s="43"/>
      <c r="VAD239" s="43"/>
      <c r="VAE239" s="43"/>
      <c r="VAF239" s="43"/>
      <c r="VAG239" s="43"/>
      <c r="VAH239" s="43"/>
      <c r="VAI239" s="43"/>
      <c r="VAJ239" s="43"/>
      <c r="VAK239" s="43"/>
      <c r="VAL239" s="43"/>
      <c r="VAM239" s="43"/>
      <c r="VAN239" s="43"/>
      <c r="VAO239" s="43"/>
      <c r="VAP239" s="43"/>
      <c r="VAQ239" s="43"/>
      <c r="VAR239" s="43"/>
      <c r="VAS239" s="43"/>
      <c r="VAT239" s="43"/>
      <c r="VAU239" s="43"/>
      <c r="VAV239" s="43"/>
      <c r="VAW239" s="43"/>
      <c r="VAX239" s="43"/>
      <c r="VAY239" s="43"/>
      <c r="VAZ239" s="43"/>
      <c r="VBA239" s="43"/>
      <c r="VBB239" s="43"/>
      <c r="VBC239" s="43"/>
      <c r="VBD239" s="43"/>
      <c r="VBE239" s="43"/>
      <c r="VBF239" s="43"/>
      <c r="VBG239" s="43"/>
      <c r="VBH239" s="43"/>
      <c r="VBI239" s="43"/>
      <c r="VBJ239" s="43"/>
      <c r="VBK239" s="43"/>
      <c r="VBL239" s="43"/>
      <c r="VBM239" s="43"/>
      <c r="VBN239" s="43"/>
      <c r="VBO239" s="43"/>
      <c r="VBP239" s="43"/>
      <c r="VBQ239" s="43"/>
      <c r="VBR239" s="43"/>
      <c r="VBS239" s="43"/>
      <c r="VBT239" s="43"/>
      <c r="VBU239" s="43"/>
      <c r="VBV239" s="43"/>
      <c r="VBW239" s="43"/>
      <c r="VBX239" s="43"/>
      <c r="VBY239" s="43"/>
      <c r="VBZ239" s="43"/>
      <c r="VCA239" s="43"/>
      <c r="VCB239" s="43"/>
      <c r="VCC239" s="43"/>
      <c r="VCD239" s="43"/>
      <c r="VCE239" s="43"/>
      <c r="VCF239" s="43"/>
      <c r="VCG239" s="43"/>
      <c r="VCH239" s="43"/>
      <c r="VCI239" s="43"/>
      <c r="VCJ239" s="43"/>
      <c r="VCK239" s="43"/>
      <c r="VCL239" s="43"/>
      <c r="VCM239" s="43"/>
      <c r="VCN239" s="43"/>
      <c r="VCO239" s="43"/>
      <c r="VCP239" s="43"/>
      <c r="VCQ239" s="43"/>
      <c r="VCR239" s="43"/>
      <c r="VCS239" s="43"/>
      <c r="VCT239" s="43"/>
      <c r="VCU239" s="43"/>
      <c r="VCV239" s="43"/>
      <c r="VCW239" s="43"/>
      <c r="VCX239" s="43"/>
      <c r="VCY239" s="43"/>
      <c r="VCZ239" s="43"/>
      <c r="VDA239" s="43"/>
      <c r="VDB239" s="43"/>
      <c r="VDC239" s="43"/>
      <c r="VDD239" s="43"/>
      <c r="VDE239" s="43"/>
      <c r="VDF239" s="43"/>
      <c r="VDG239" s="43"/>
      <c r="VDH239" s="43"/>
      <c r="VDI239" s="43"/>
      <c r="VDJ239" s="43"/>
      <c r="VDK239" s="43"/>
      <c r="VDL239" s="43"/>
      <c r="VDM239" s="43"/>
      <c r="VDN239" s="43"/>
      <c r="VDO239" s="43"/>
      <c r="VDP239" s="43"/>
      <c r="VDQ239" s="43"/>
      <c r="VDR239" s="43"/>
      <c r="VDS239" s="43"/>
      <c r="VDT239" s="43"/>
      <c r="VDU239" s="43"/>
      <c r="VDV239" s="43"/>
      <c r="VDW239" s="43"/>
      <c r="VDX239" s="43"/>
      <c r="VDY239" s="43"/>
      <c r="VDZ239" s="43"/>
      <c r="VEA239" s="43"/>
      <c r="VEB239" s="43"/>
      <c r="VEC239" s="43"/>
      <c r="VED239" s="43"/>
      <c r="VEE239" s="43"/>
      <c r="VEF239" s="43"/>
      <c r="VEG239" s="43"/>
      <c r="VEH239" s="43"/>
      <c r="VEI239" s="43"/>
      <c r="VEJ239" s="43"/>
      <c r="VEK239" s="43"/>
      <c r="VEL239" s="43"/>
      <c r="VEM239" s="43"/>
      <c r="VEN239" s="43"/>
      <c r="VEO239" s="43"/>
      <c r="VEP239" s="43"/>
      <c r="VEQ239" s="43"/>
      <c r="VER239" s="43"/>
      <c r="VES239" s="43"/>
      <c r="VET239" s="43"/>
      <c r="VEU239" s="43"/>
      <c r="VEV239" s="43"/>
      <c r="VEW239" s="43"/>
      <c r="VEX239" s="43"/>
      <c r="VEY239" s="43"/>
      <c r="VEZ239" s="43"/>
      <c r="VFA239" s="43"/>
      <c r="VFB239" s="43"/>
      <c r="VFC239" s="43"/>
      <c r="VFD239" s="43"/>
      <c r="VFE239" s="43"/>
      <c r="VFF239" s="43"/>
      <c r="VFG239" s="43"/>
      <c r="VFH239" s="43"/>
      <c r="VFI239" s="43"/>
      <c r="VFJ239" s="43"/>
      <c r="VFK239" s="43"/>
      <c r="VFL239" s="43"/>
      <c r="VFM239" s="43"/>
      <c r="VFN239" s="43"/>
      <c r="VFO239" s="43"/>
      <c r="VFP239" s="43"/>
      <c r="VFQ239" s="43"/>
      <c r="VFR239" s="43"/>
      <c r="VFS239" s="43"/>
      <c r="VFT239" s="43"/>
      <c r="VFU239" s="43"/>
      <c r="VFV239" s="43"/>
      <c r="VFW239" s="43"/>
      <c r="VFX239" s="43"/>
      <c r="VFY239" s="43"/>
      <c r="VFZ239" s="43"/>
      <c r="VGA239" s="43"/>
      <c r="VGB239" s="43"/>
      <c r="VGC239" s="43"/>
      <c r="VGD239" s="43"/>
      <c r="VGE239" s="43"/>
      <c r="VGF239" s="43"/>
      <c r="VGG239" s="43"/>
      <c r="VGH239" s="43"/>
      <c r="VGI239" s="43"/>
      <c r="VGJ239" s="43"/>
      <c r="VGK239" s="43"/>
      <c r="VGL239" s="43"/>
      <c r="VGM239" s="43"/>
      <c r="VGN239" s="43"/>
      <c r="VGO239" s="43"/>
      <c r="VGP239" s="43"/>
      <c r="VGQ239" s="43"/>
      <c r="VGR239" s="43"/>
      <c r="VGS239" s="43"/>
      <c r="VGT239" s="43"/>
      <c r="VGU239" s="43"/>
      <c r="VGV239" s="43"/>
      <c r="VGW239" s="43"/>
      <c r="VGX239" s="43"/>
      <c r="VGY239" s="43"/>
      <c r="VGZ239" s="43"/>
      <c r="VHA239" s="43"/>
      <c r="VHB239" s="43"/>
      <c r="VHC239" s="43"/>
      <c r="VHD239" s="43"/>
      <c r="VHE239" s="43"/>
      <c r="VHF239" s="43"/>
      <c r="VHG239" s="43"/>
      <c r="VHH239" s="43"/>
      <c r="VHI239" s="43"/>
      <c r="VHJ239" s="43"/>
      <c r="VHK239" s="43"/>
      <c r="VHL239" s="43"/>
      <c r="VHM239" s="43"/>
      <c r="VHN239" s="43"/>
      <c r="VHO239" s="43"/>
      <c r="VHP239" s="43"/>
      <c r="VHQ239" s="43"/>
      <c r="VHR239" s="43"/>
      <c r="VHS239" s="43"/>
      <c r="VHT239" s="43"/>
      <c r="VHU239" s="43"/>
      <c r="VHV239" s="43"/>
      <c r="VHW239" s="43"/>
      <c r="VHX239" s="43"/>
      <c r="VHY239" s="43"/>
      <c r="VHZ239" s="43"/>
      <c r="VIA239" s="43"/>
      <c r="VIB239" s="43"/>
      <c r="VIC239" s="43"/>
      <c r="VID239" s="43"/>
      <c r="VIE239" s="43"/>
      <c r="VIF239" s="43"/>
      <c r="VIG239" s="43"/>
      <c r="VIH239" s="43"/>
      <c r="VII239" s="43"/>
      <c r="VIJ239" s="43"/>
      <c r="VIK239" s="43"/>
      <c r="VIL239" s="43"/>
      <c r="VIM239" s="43"/>
      <c r="VIN239" s="43"/>
      <c r="VIO239" s="43"/>
      <c r="VIP239" s="43"/>
      <c r="VIQ239" s="43"/>
      <c r="VIR239" s="43"/>
      <c r="VIS239" s="43"/>
      <c r="VIT239" s="43"/>
      <c r="VIU239" s="43"/>
      <c r="VIV239" s="43"/>
      <c r="VIW239" s="43"/>
      <c r="VIX239" s="43"/>
      <c r="VIY239" s="43"/>
      <c r="VIZ239" s="43"/>
      <c r="VJA239" s="43"/>
      <c r="VJB239" s="43"/>
      <c r="VJC239" s="43"/>
      <c r="VJD239" s="43"/>
      <c r="VJE239" s="43"/>
      <c r="VJF239" s="43"/>
      <c r="VJG239" s="43"/>
      <c r="VJH239" s="43"/>
      <c r="VJI239" s="43"/>
      <c r="VJJ239" s="43"/>
      <c r="VJK239" s="43"/>
      <c r="VJL239" s="43"/>
      <c r="VJM239" s="43"/>
      <c r="VJN239" s="43"/>
      <c r="VJO239" s="43"/>
      <c r="VJP239" s="43"/>
      <c r="VJQ239" s="43"/>
      <c r="VJR239" s="43"/>
      <c r="VJS239" s="43"/>
      <c r="VJT239" s="43"/>
      <c r="VJU239" s="43"/>
      <c r="VJV239" s="43"/>
      <c r="VJW239" s="43"/>
      <c r="VJX239" s="43"/>
      <c r="VJY239" s="43"/>
      <c r="VJZ239" s="43"/>
      <c r="VKA239" s="43"/>
      <c r="VKB239" s="43"/>
      <c r="VKC239" s="43"/>
      <c r="VKD239" s="43"/>
      <c r="VKE239" s="43"/>
      <c r="VKF239" s="43"/>
      <c r="VKG239" s="43"/>
      <c r="VKH239" s="43"/>
      <c r="VKI239" s="43"/>
      <c r="VKJ239" s="43"/>
      <c r="VKK239" s="43"/>
      <c r="VKL239" s="43"/>
      <c r="VKM239" s="43"/>
      <c r="VKN239" s="43"/>
      <c r="VKO239" s="43"/>
      <c r="VKP239" s="43"/>
      <c r="VKQ239" s="43"/>
      <c r="VKR239" s="43"/>
      <c r="VKS239" s="43"/>
      <c r="VKT239" s="43"/>
      <c r="VKU239" s="43"/>
      <c r="VKV239" s="43"/>
      <c r="VKW239" s="43"/>
      <c r="VKX239" s="43"/>
      <c r="VKY239" s="43"/>
      <c r="VKZ239" s="43"/>
      <c r="VLA239" s="43"/>
      <c r="VLB239" s="43"/>
      <c r="VLC239" s="43"/>
      <c r="VLD239" s="43"/>
      <c r="VLE239" s="43"/>
      <c r="VLF239" s="43"/>
      <c r="VLG239" s="43"/>
      <c r="VLH239" s="43"/>
      <c r="VLI239" s="43"/>
      <c r="VLJ239" s="43"/>
      <c r="VLK239" s="43"/>
      <c r="VLL239" s="43"/>
      <c r="VLM239" s="43"/>
      <c r="VLN239" s="43"/>
      <c r="VLO239" s="43"/>
      <c r="VLP239" s="43"/>
      <c r="VLQ239" s="43"/>
      <c r="VLR239" s="43"/>
      <c r="VLS239" s="43"/>
      <c r="VLT239" s="43"/>
      <c r="VLU239" s="43"/>
      <c r="VLV239" s="43"/>
      <c r="VLW239" s="43"/>
      <c r="VLX239" s="43"/>
      <c r="VLY239" s="43"/>
      <c r="VLZ239" s="43"/>
      <c r="VMA239" s="43"/>
      <c r="VMB239" s="43"/>
      <c r="VMC239" s="43"/>
      <c r="VMD239" s="43"/>
      <c r="VME239" s="43"/>
      <c r="VMF239" s="43"/>
      <c r="VMG239" s="43"/>
      <c r="VMH239" s="43"/>
      <c r="VMI239" s="43"/>
      <c r="VMJ239" s="43"/>
      <c r="VMK239" s="43"/>
      <c r="VML239" s="43"/>
      <c r="VMM239" s="43"/>
      <c r="VMN239" s="43"/>
      <c r="VMO239" s="43"/>
      <c r="VMP239" s="43"/>
      <c r="VMQ239" s="43"/>
      <c r="VMR239" s="43"/>
      <c r="VMS239" s="43"/>
      <c r="VMT239" s="43"/>
      <c r="VMU239" s="43"/>
      <c r="VMV239" s="43"/>
      <c r="VMW239" s="43"/>
      <c r="VMX239" s="43"/>
      <c r="VMY239" s="43"/>
      <c r="VMZ239" s="43"/>
      <c r="VNA239" s="43"/>
      <c r="VNB239" s="43"/>
      <c r="VNC239" s="43"/>
      <c r="VND239" s="43"/>
      <c r="VNE239" s="43"/>
      <c r="VNF239" s="43"/>
      <c r="VNG239" s="43"/>
      <c r="VNH239" s="43"/>
      <c r="VNI239" s="43"/>
      <c r="VNJ239" s="43"/>
      <c r="VNK239" s="43"/>
      <c r="VNL239" s="43"/>
      <c r="VNM239" s="43"/>
      <c r="VNN239" s="43"/>
      <c r="VNO239" s="43"/>
      <c r="VNP239" s="43"/>
      <c r="VNQ239" s="43"/>
      <c r="VNR239" s="43"/>
      <c r="VNS239" s="43"/>
      <c r="VNT239" s="43"/>
      <c r="VNU239" s="43"/>
      <c r="VNV239" s="43"/>
      <c r="VNW239" s="43"/>
      <c r="VNX239" s="43"/>
      <c r="VNY239" s="43"/>
      <c r="VNZ239" s="43"/>
      <c r="VOA239" s="43"/>
      <c r="VOB239" s="43"/>
      <c r="VOC239" s="43"/>
      <c r="VOD239" s="43"/>
      <c r="VOE239" s="43"/>
      <c r="VOF239" s="43"/>
      <c r="VOG239" s="43"/>
      <c r="VOH239" s="43"/>
      <c r="VOI239" s="43"/>
      <c r="VOJ239" s="43"/>
      <c r="VOK239" s="43"/>
      <c r="VOL239" s="43"/>
      <c r="VOM239" s="43"/>
      <c r="VON239" s="43"/>
      <c r="VOO239" s="43"/>
      <c r="VOP239" s="43"/>
      <c r="VOQ239" s="43"/>
      <c r="VOR239" s="43"/>
      <c r="VOS239" s="43"/>
      <c r="VOT239" s="43"/>
      <c r="VOU239" s="43"/>
      <c r="VOV239" s="43"/>
      <c r="VOW239" s="43"/>
      <c r="VOX239" s="43"/>
      <c r="VOY239" s="43"/>
      <c r="VOZ239" s="43"/>
      <c r="VPA239" s="43"/>
      <c r="VPB239" s="43"/>
      <c r="VPC239" s="43"/>
      <c r="VPD239" s="43"/>
      <c r="VPE239" s="43"/>
      <c r="VPF239" s="43"/>
      <c r="VPG239" s="43"/>
      <c r="VPH239" s="43"/>
      <c r="VPI239" s="43"/>
      <c r="VPJ239" s="43"/>
      <c r="VPK239" s="43"/>
      <c r="VPL239" s="43"/>
      <c r="VPM239" s="43"/>
      <c r="VPN239" s="43"/>
      <c r="VPO239" s="43"/>
      <c r="VPP239" s="43"/>
      <c r="VPQ239" s="43"/>
      <c r="VPR239" s="43"/>
      <c r="VPS239" s="43"/>
      <c r="VPT239" s="43"/>
      <c r="VPU239" s="43"/>
      <c r="VPV239" s="43"/>
      <c r="VPW239" s="43"/>
      <c r="VPX239" s="43"/>
      <c r="VPY239" s="43"/>
      <c r="VPZ239" s="43"/>
      <c r="VQA239" s="43"/>
      <c r="VQB239" s="43"/>
      <c r="VQC239" s="43"/>
      <c r="VQD239" s="43"/>
      <c r="VQE239" s="43"/>
      <c r="VQF239" s="43"/>
      <c r="VQG239" s="43"/>
      <c r="VQH239" s="43"/>
      <c r="VQI239" s="43"/>
      <c r="VQJ239" s="43"/>
      <c r="VQK239" s="43"/>
      <c r="VQL239" s="43"/>
      <c r="VQM239" s="43"/>
      <c r="VQN239" s="43"/>
      <c r="VQO239" s="43"/>
      <c r="VQP239" s="43"/>
      <c r="VQQ239" s="43"/>
      <c r="VQR239" s="43"/>
      <c r="VQS239" s="43"/>
      <c r="VQT239" s="43"/>
      <c r="VQU239" s="43"/>
      <c r="VQV239" s="43"/>
      <c r="VQW239" s="43"/>
      <c r="VQX239" s="43"/>
      <c r="VQY239" s="43"/>
      <c r="VQZ239" s="43"/>
      <c r="VRA239" s="43"/>
      <c r="VRB239" s="43"/>
      <c r="VRC239" s="43"/>
      <c r="VRD239" s="43"/>
      <c r="VRE239" s="43"/>
      <c r="VRF239" s="43"/>
      <c r="VRG239" s="43"/>
      <c r="VRH239" s="43"/>
      <c r="VRI239" s="43"/>
      <c r="VRJ239" s="43"/>
      <c r="VRK239" s="43"/>
      <c r="VRL239" s="43"/>
      <c r="VRM239" s="43"/>
      <c r="VRN239" s="43"/>
      <c r="VRO239" s="43"/>
      <c r="VRP239" s="43"/>
      <c r="VRQ239" s="43"/>
      <c r="VRR239" s="43"/>
      <c r="VRS239" s="43"/>
      <c r="VRT239" s="43"/>
      <c r="VRU239" s="43"/>
      <c r="VRV239" s="43"/>
      <c r="VRW239" s="43"/>
      <c r="VRX239" s="43"/>
      <c r="VRY239" s="43"/>
      <c r="VRZ239" s="43"/>
      <c r="VSA239" s="43"/>
      <c r="VSB239" s="43"/>
      <c r="VSC239" s="43"/>
      <c r="VSD239" s="43"/>
      <c r="VSE239" s="43"/>
      <c r="VSF239" s="43"/>
      <c r="VSG239" s="43"/>
      <c r="VSH239" s="43"/>
      <c r="VSI239" s="43"/>
      <c r="VSJ239" s="43"/>
      <c r="VSK239" s="43"/>
      <c r="VSL239" s="43"/>
      <c r="VSM239" s="43"/>
      <c r="VSN239" s="43"/>
      <c r="VSO239" s="43"/>
      <c r="VSP239" s="43"/>
      <c r="VSQ239" s="43"/>
      <c r="VSR239" s="43"/>
      <c r="VSS239" s="43"/>
      <c r="VST239" s="43"/>
      <c r="VSU239" s="43"/>
      <c r="VSV239" s="43"/>
      <c r="VSW239" s="43"/>
      <c r="VSX239" s="43"/>
      <c r="VSY239" s="43"/>
      <c r="VSZ239" s="43"/>
      <c r="VTA239" s="43"/>
      <c r="VTB239" s="43"/>
      <c r="VTC239" s="43"/>
      <c r="VTD239" s="43"/>
      <c r="VTE239" s="43"/>
      <c r="VTF239" s="43"/>
      <c r="VTG239" s="43"/>
      <c r="VTH239" s="43"/>
      <c r="VTI239" s="43"/>
      <c r="VTJ239" s="43"/>
      <c r="VTK239" s="43"/>
      <c r="VTL239" s="43"/>
      <c r="VTM239" s="43"/>
      <c r="VTN239" s="43"/>
      <c r="VTO239" s="43"/>
      <c r="VTP239" s="43"/>
      <c r="VTQ239" s="43"/>
      <c r="VTR239" s="43"/>
      <c r="VTS239" s="43"/>
      <c r="VTT239" s="43"/>
      <c r="VTU239" s="43"/>
      <c r="VTV239" s="43"/>
      <c r="VTW239" s="43"/>
      <c r="VTX239" s="43"/>
      <c r="VTY239" s="43"/>
      <c r="VTZ239" s="43"/>
      <c r="VUA239" s="43"/>
      <c r="VUB239" s="43"/>
      <c r="VUC239" s="43"/>
      <c r="VUD239" s="43"/>
      <c r="VUE239" s="43"/>
      <c r="VUF239" s="43"/>
      <c r="VUG239" s="43"/>
      <c r="VUH239" s="43"/>
      <c r="VUI239" s="43"/>
      <c r="VUJ239" s="43"/>
      <c r="VUK239" s="43"/>
      <c r="VUL239" s="43"/>
      <c r="VUM239" s="43"/>
      <c r="VUN239" s="43"/>
      <c r="VUO239" s="43"/>
      <c r="VUP239" s="43"/>
      <c r="VUQ239" s="43"/>
      <c r="VUR239" s="43"/>
      <c r="VUS239" s="43"/>
      <c r="VUT239" s="43"/>
      <c r="VUU239" s="43"/>
      <c r="VUV239" s="43"/>
      <c r="VUW239" s="43"/>
      <c r="VUX239" s="43"/>
      <c r="VUY239" s="43"/>
      <c r="VUZ239" s="43"/>
      <c r="VVA239" s="43"/>
      <c r="VVB239" s="43"/>
      <c r="VVC239" s="43"/>
      <c r="VVD239" s="43"/>
      <c r="VVE239" s="43"/>
      <c r="VVF239" s="43"/>
      <c r="VVG239" s="43"/>
      <c r="VVH239" s="43"/>
      <c r="VVI239" s="43"/>
      <c r="VVJ239" s="43"/>
      <c r="VVK239" s="43"/>
      <c r="VVL239" s="43"/>
      <c r="VVM239" s="43"/>
      <c r="VVN239" s="43"/>
      <c r="VVO239" s="43"/>
      <c r="VVP239" s="43"/>
      <c r="VVQ239" s="43"/>
      <c r="VVR239" s="43"/>
      <c r="VVS239" s="43"/>
      <c r="VVT239" s="43"/>
      <c r="VVU239" s="43"/>
      <c r="VVV239" s="43"/>
      <c r="VVW239" s="43"/>
      <c r="VVX239" s="43"/>
      <c r="VVY239" s="43"/>
      <c r="VVZ239" s="43"/>
      <c r="VWA239" s="43"/>
      <c r="VWB239" s="43"/>
      <c r="VWC239" s="43"/>
      <c r="VWD239" s="43"/>
      <c r="VWE239" s="43"/>
      <c r="VWF239" s="43"/>
      <c r="VWG239" s="43"/>
      <c r="VWH239" s="43"/>
      <c r="VWI239" s="43"/>
      <c r="VWJ239" s="43"/>
      <c r="VWK239" s="43"/>
      <c r="VWL239" s="43"/>
      <c r="VWM239" s="43"/>
      <c r="VWN239" s="43"/>
      <c r="VWO239" s="43"/>
      <c r="VWP239" s="43"/>
      <c r="VWQ239" s="43"/>
      <c r="VWR239" s="43"/>
      <c r="VWS239" s="43"/>
      <c r="VWT239" s="43"/>
      <c r="VWU239" s="43"/>
      <c r="VWV239" s="43"/>
      <c r="VWW239" s="43"/>
      <c r="VWX239" s="43"/>
      <c r="VWY239" s="43"/>
      <c r="VWZ239" s="43"/>
      <c r="VXA239" s="43"/>
      <c r="VXB239" s="43"/>
      <c r="VXC239" s="43"/>
      <c r="VXD239" s="43"/>
      <c r="VXE239" s="43"/>
      <c r="VXF239" s="43"/>
      <c r="VXG239" s="43"/>
      <c r="VXH239" s="43"/>
      <c r="VXI239" s="43"/>
      <c r="VXJ239" s="43"/>
      <c r="VXK239" s="43"/>
      <c r="VXL239" s="43"/>
      <c r="VXM239" s="43"/>
      <c r="VXN239" s="43"/>
      <c r="VXO239" s="43"/>
      <c r="VXP239" s="43"/>
      <c r="VXQ239" s="43"/>
      <c r="VXR239" s="43"/>
      <c r="VXS239" s="43"/>
      <c r="VXT239" s="43"/>
      <c r="VXU239" s="43"/>
      <c r="VXV239" s="43"/>
      <c r="VXW239" s="43"/>
      <c r="VXX239" s="43"/>
      <c r="VXY239" s="43"/>
      <c r="VXZ239" s="43"/>
      <c r="VYA239" s="43"/>
      <c r="VYB239" s="43"/>
      <c r="VYC239" s="43"/>
      <c r="VYD239" s="43"/>
      <c r="VYE239" s="43"/>
      <c r="VYF239" s="43"/>
      <c r="VYG239" s="43"/>
      <c r="VYH239" s="43"/>
      <c r="VYI239" s="43"/>
      <c r="VYJ239" s="43"/>
      <c r="VYK239" s="43"/>
      <c r="VYL239" s="43"/>
      <c r="VYM239" s="43"/>
      <c r="VYN239" s="43"/>
      <c r="VYO239" s="43"/>
      <c r="VYP239" s="43"/>
      <c r="VYQ239" s="43"/>
      <c r="VYR239" s="43"/>
      <c r="VYS239" s="43"/>
      <c r="VYT239" s="43"/>
      <c r="VYU239" s="43"/>
      <c r="VYV239" s="43"/>
      <c r="VYW239" s="43"/>
      <c r="VYX239" s="43"/>
      <c r="VYY239" s="43"/>
      <c r="VYZ239" s="43"/>
      <c r="VZA239" s="43"/>
      <c r="VZB239" s="43"/>
      <c r="VZC239" s="43"/>
      <c r="VZD239" s="43"/>
      <c r="VZE239" s="43"/>
      <c r="VZF239" s="43"/>
      <c r="VZG239" s="43"/>
      <c r="VZH239" s="43"/>
      <c r="VZI239" s="43"/>
      <c r="VZJ239" s="43"/>
      <c r="VZK239" s="43"/>
      <c r="VZL239" s="43"/>
      <c r="VZM239" s="43"/>
      <c r="VZN239" s="43"/>
      <c r="VZO239" s="43"/>
      <c r="VZP239" s="43"/>
      <c r="VZQ239" s="43"/>
      <c r="VZR239" s="43"/>
      <c r="VZS239" s="43"/>
      <c r="VZT239" s="43"/>
      <c r="VZU239" s="43"/>
      <c r="VZV239" s="43"/>
      <c r="VZW239" s="43"/>
      <c r="VZX239" s="43"/>
      <c r="VZY239" s="43"/>
      <c r="VZZ239" s="43"/>
      <c r="WAA239" s="43"/>
      <c r="WAB239" s="43"/>
      <c r="WAC239" s="43"/>
      <c r="WAD239" s="43"/>
      <c r="WAE239" s="43"/>
      <c r="WAF239" s="43"/>
      <c r="WAG239" s="43"/>
      <c r="WAH239" s="43"/>
      <c r="WAI239" s="43"/>
      <c r="WAJ239" s="43"/>
      <c r="WAK239" s="43"/>
      <c r="WAL239" s="43"/>
      <c r="WAM239" s="43"/>
      <c r="WAN239" s="43"/>
      <c r="WAO239" s="43"/>
      <c r="WAP239" s="43"/>
      <c r="WAQ239" s="43"/>
      <c r="WAR239" s="43"/>
      <c r="WAS239" s="43"/>
      <c r="WAT239" s="43"/>
      <c r="WAU239" s="43"/>
      <c r="WAV239" s="43"/>
      <c r="WAW239" s="43"/>
      <c r="WAX239" s="43"/>
      <c r="WAY239" s="43"/>
      <c r="WAZ239" s="43"/>
      <c r="WBA239" s="43"/>
      <c r="WBB239" s="43"/>
      <c r="WBC239" s="43"/>
      <c r="WBD239" s="43"/>
      <c r="WBE239" s="43"/>
      <c r="WBF239" s="43"/>
      <c r="WBG239" s="43"/>
      <c r="WBH239" s="43"/>
      <c r="WBI239" s="43"/>
      <c r="WBJ239" s="43"/>
      <c r="WBK239" s="43"/>
      <c r="WBL239" s="43"/>
      <c r="WBM239" s="43"/>
      <c r="WBN239" s="43"/>
      <c r="WBO239" s="43"/>
      <c r="WBP239" s="43"/>
      <c r="WBQ239" s="43"/>
      <c r="WBR239" s="43"/>
      <c r="WBS239" s="43"/>
      <c r="WBT239" s="43"/>
      <c r="WBU239" s="43"/>
      <c r="WBV239" s="43"/>
      <c r="WBW239" s="43"/>
      <c r="WBX239" s="43"/>
      <c r="WBY239" s="43"/>
      <c r="WBZ239" s="43"/>
      <c r="WCA239" s="43"/>
      <c r="WCB239" s="43"/>
      <c r="WCC239" s="43"/>
      <c r="WCD239" s="43"/>
      <c r="WCE239" s="43"/>
      <c r="WCF239" s="43"/>
      <c r="WCG239" s="43"/>
      <c r="WCH239" s="43"/>
      <c r="WCI239" s="43"/>
      <c r="WCJ239" s="43"/>
      <c r="WCK239" s="43"/>
      <c r="WCL239" s="43"/>
      <c r="WCM239" s="43"/>
      <c r="WCN239" s="43"/>
      <c r="WCO239" s="43"/>
      <c r="WCP239" s="43"/>
      <c r="WCQ239" s="43"/>
      <c r="WCR239" s="43"/>
      <c r="WCS239" s="43"/>
      <c r="WCT239" s="43"/>
      <c r="WCU239" s="43"/>
      <c r="WCV239" s="43"/>
      <c r="WCW239" s="43"/>
      <c r="WCX239" s="43"/>
      <c r="WCY239" s="43"/>
      <c r="WCZ239" s="43"/>
      <c r="WDA239" s="43"/>
      <c r="WDB239" s="43"/>
      <c r="WDC239" s="43"/>
      <c r="WDD239" s="43"/>
      <c r="WDE239" s="43"/>
      <c r="WDF239" s="43"/>
      <c r="WDG239" s="43"/>
      <c r="WDH239" s="43"/>
      <c r="WDI239" s="43"/>
      <c r="WDJ239" s="43"/>
      <c r="WDK239" s="43"/>
      <c r="WDL239" s="43"/>
      <c r="WDM239" s="43"/>
      <c r="WDN239" s="43"/>
      <c r="WDO239" s="43"/>
      <c r="WDP239" s="43"/>
      <c r="WDQ239" s="43"/>
      <c r="WDR239" s="43"/>
      <c r="WDS239" s="43"/>
      <c r="WDT239" s="43"/>
      <c r="WDU239" s="43"/>
      <c r="WDV239" s="43"/>
      <c r="WDW239" s="43"/>
      <c r="WDX239" s="43"/>
      <c r="WDY239" s="43"/>
      <c r="WDZ239" s="43"/>
      <c r="WEA239" s="43"/>
      <c r="WEB239" s="43"/>
      <c r="WEC239" s="43"/>
      <c r="WED239" s="43"/>
      <c r="WEE239" s="43"/>
      <c r="WEF239" s="43"/>
      <c r="WEG239" s="43"/>
      <c r="WEH239" s="43"/>
      <c r="WEI239" s="43"/>
      <c r="WEJ239" s="43"/>
      <c r="WEK239" s="43"/>
      <c r="WEL239" s="43"/>
      <c r="WEM239" s="43"/>
      <c r="WEN239" s="43"/>
      <c r="WEO239" s="43"/>
      <c r="WEP239" s="43"/>
      <c r="WEQ239" s="43"/>
      <c r="WER239" s="43"/>
      <c r="WES239" s="43"/>
      <c r="WET239" s="43"/>
      <c r="WEU239" s="43"/>
      <c r="WEV239" s="43"/>
      <c r="WEW239" s="43"/>
      <c r="WEX239" s="43"/>
      <c r="WEY239" s="43"/>
      <c r="WEZ239" s="43"/>
      <c r="WFA239" s="43"/>
      <c r="WFB239" s="43"/>
      <c r="WFC239" s="43"/>
      <c r="WFD239" s="43"/>
      <c r="WFE239" s="43"/>
      <c r="WFF239" s="43"/>
      <c r="WFG239" s="43"/>
      <c r="WFH239" s="43"/>
      <c r="WFI239" s="43"/>
      <c r="WFJ239" s="43"/>
      <c r="WFK239" s="43"/>
      <c r="WFL239" s="43"/>
      <c r="WFM239" s="43"/>
      <c r="WFN239" s="43"/>
      <c r="WFO239" s="43"/>
      <c r="WFP239" s="43"/>
      <c r="WFQ239" s="43"/>
      <c r="WFR239" s="43"/>
      <c r="WFS239" s="43"/>
      <c r="WFT239" s="43"/>
      <c r="WFU239" s="43"/>
      <c r="WFV239" s="43"/>
      <c r="WFW239" s="43"/>
      <c r="WFX239" s="43"/>
      <c r="WFY239" s="43"/>
      <c r="WFZ239" s="43"/>
      <c r="WGA239" s="43"/>
      <c r="WGB239" s="43"/>
      <c r="WGC239" s="43"/>
      <c r="WGD239" s="43"/>
      <c r="WGE239" s="43"/>
      <c r="WGF239" s="43"/>
      <c r="WGG239" s="43"/>
      <c r="WGH239" s="43"/>
      <c r="WGI239" s="43"/>
      <c r="WGJ239" s="43"/>
      <c r="WGK239" s="43"/>
      <c r="WGL239" s="43"/>
      <c r="WGM239" s="43"/>
      <c r="WGN239" s="43"/>
      <c r="WGO239" s="43"/>
      <c r="WGP239" s="43"/>
      <c r="WGQ239" s="43"/>
      <c r="WGR239" s="43"/>
      <c r="WGS239" s="43"/>
      <c r="WGT239" s="43"/>
      <c r="WGU239" s="43"/>
      <c r="WGV239" s="43"/>
      <c r="WGW239" s="43"/>
      <c r="WGX239" s="43"/>
      <c r="WGY239" s="43"/>
      <c r="WGZ239" s="43"/>
      <c r="WHA239" s="43"/>
      <c r="WHB239" s="43"/>
      <c r="WHC239" s="43"/>
      <c r="WHD239" s="43"/>
      <c r="WHE239" s="43"/>
      <c r="WHF239" s="43"/>
      <c r="WHG239" s="43"/>
      <c r="WHH239" s="43"/>
      <c r="WHI239" s="43"/>
      <c r="WHJ239" s="43"/>
      <c r="WHK239" s="43"/>
      <c r="WHL239" s="43"/>
      <c r="WHM239" s="43"/>
      <c r="WHN239" s="43"/>
      <c r="WHO239" s="43"/>
      <c r="WHP239" s="43"/>
      <c r="WHQ239" s="43"/>
      <c r="WHR239" s="43"/>
      <c r="WHS239" s="43"/>
      <c r="WHT239" s="43"/>
      <c r="WHU239" s="43"/>
      <c r="WHV239" s="43"/>
      <c r="WHW239" s="43"/>
      <c r="WHX239" s="43"/>
      <c r="WHY239" s="43"/>
      <c r="WHZ239" s="43"/>
      <c r="WIA239" s="43"/>
      <c r="WIB239" s="43"/>
      <c r="WIC239" s="43"/>
      <c r="WID239" s="43"/>
      <c r="WIE239" s="43"/>
      <c r="WIF239" s="43"/>
      <c r="WIG239" s="43"/>
      <c r="WIH239" s="43"/>
      <c r="WII239" s="43"/>
      <c r="WIJ239" s="43"/>
      <c r="WIK239" s="43"/>
      <c r="WIL239" s="43"/>
      <c r="WIM239" s="43"/>
      <c r="WIN239" s="43"/>
      <c r="WIO239" s="43"/>
      <c r="WIP239" s="43"/>
      <c r="WIQ239" s="43"/>
      <c r="WIR239" s="43"/>
      <c r="WIS239" s="43"/>
      <c r="WIT239" s="43"/>
      <c r="WIU239" s="43"/>
      <c r="WIV239" s="43"/>
      <c r="WIW239" s="43"/>
      <c r="WIX239" s="43"/>
      <c r="WIY239" s="43"/>
      <c r="WIZ239" s="43"/>
      <c r="WJA239" s="43"/>
      <c r="WJB239" s="43"/>
      <c r="WJC239" s="43"/>
      <c r="WJD239" s="43"/>
      <c r="WJE239" s="43"/>
      <c r="WJF239" s="43"/>
      <c r="WJG239" s="43"/>
      <c r="WJH239" s="43"/>
      <c r="WJI239" s="43"/>
      <c r="WJJ239" s="43"/>
      <c r="WJK239" s="43"/>
      <c r="WJL239" s="43"/>
      <c r="WJM239" s="43"/>
      <c r="WJN239" s="43"/>
      <c r="WJO239" s="43"/>
      <c r="WJP239" s="43"/>
      <c r="WJQ239" s="43"/>
      <c r="WJR239" s="43"/>
      <c r="WJS239" s="43"/>
      <c r="WJT239" s="43"/>
      <c r="WJU239" s="43"/>
      <c r="WJV239" s="43"/>
      <c r="WJW239" s="43"/>
      <c r="WJX239" s="43"/>
      <c r="WJY239" s="43"/>
      <c r="WJZ239" s="43"/>
      <c r="WKA239" s="43"/>
      <c r="WKB239" s="43"/>
      <c r="WKC239" s="43"/>
      <c r="WKD239" s="43"/>
      <c r="WKE239" s="43"/>
      <c r="WKF239" s="43"/>
      <c r="WKG239" s="43"/>
      <c r="WKH239" s="43"/>
      <c r="WKI239" s="43"/>
      <c r="WKJ239" s="43"/>
      <c r="WKK239" s="43"/>
      <c r="WKL239" s="43"/>
      <c r="WKM239" s="43"/>
      <c r="WKN239" s="43"/>
      <c r="WKO239" s="43"/>
      <c r="WKP239" s="43"/>
      <c r="WKQ239" s="43"/>
      <c r="WKR239" s="43"/>
      <c r="WKS239" s="43"/>
      <c r="WKT239" s="43"/>
      <c r="WKU239" s="43"/>
      <c r="WKV239" s="43"/>
      <c r="WKW239" s="43"/>
      <c r="WKX239" s="43"/>
      <c r="WKY239" s="43"/>
      <c r="WKZ239" s="43"/>
      <c r="WLA239" s="43"/>
      <c r="WLB239" s="43"/>
      <c r="WLC239" s="43"/>
      <c r="WLD239" s="43"/>
      <c r="WLE239" s="43"/>
      <c r="WLF239" s="43"/>
      <c r="WLG239" s="43"/>
      <c r="WLH239" s="43"/>
      <c r="WLI239" s="43"/>
      <c r="WLJ239" s="43"/>
      <c r="WLK239" s="43"/>
      <c r="WLL239" s="43"/>
      <c r="WLM239" s="43"/>
      <c r="WLN239" s="43"/>
      <c r="WLO239" s="43"/>
      <c r="WLP239" s="43"/>
      <c r="WLQ239" s="43"/>
      <c r="WLR239" s="43"/>
      <c r="WLS239" s="43"/>
      <c r="WLT239" s="43"/>
      <c r="WLU239" s="43"/>
      <c r="WLV239" s="43"/>
      <c r="WLW239" s="43"/>
      <c r="WLX239" s="43"/>
      <c r="WLY239" s="43"/>
      <c r="WLZ239" s="43"/>
      <c r="WMA239" s="43"/>
      <c r="WMB239" s="43"/>
      <c r="WMC239" s="43"/>
      <c r="WMD239" s="43"/>
      <c r="WME239" s="43"/>
      <c r="WMF239" s="43"/>
      <c r="WMG239" s="43"/>
      <c r="WMH239" s="43"/>
      <c r="WMI239" s="43"/>
      <c r="WMJ239" s="43"/>
      <c r="WMK239" s="43"/>
      <c r="WML239" s="43"/>
      <c r="WMM239" s="43"/>
      <c r="WMN239" s="43"/>
      <c r="WMO239" s="43"/>
      <c r="WMP239" s="43"/>
      <c r="WMQ239" s="43"/>
      <c r="WMR239" s="43"/>
      <c r="WMS239" s="43"/>
      <c r="WMT239" s="43"/>
      <c r="WMU239" s="43"/>
      <c r="WMV239" s="43"/>
      <c r="WMW239" s="43"/>
      <c r="WMX239" s="43"/>
      <c r="WMY239" s="43"/>
      <c r="WMZ239" s="43"/>
      <c r="WNA239" s="43"/>
      <c r="WNB239" s="43"/>
      <c r="WNC239" s="43"/>
      <c r="WND239" s="43"/>
      <c r="WNE239" s="43"/>
      <c r="WNF239" s="43"/>
      <c r="WNG239" s="43"/>
      <c r="WNH239" s="43"/>
      <c r="WNI239" s="43"/>
      <c r="WNJ239" s="43"/>
      <c r="WNK239" s="43"/>
      <c r="WNL239" s="43"/>
      <c r="WNM239" s="43"/>
      <c r="WNN239" s="43"/>
      <c r="WNO239" s="43"/>
      <c r="WNP239" s="43"/>
      <c r="WNQ239" s="43"/>
      <c r="WNR239" s="43"/>
      <c r="WNS239" s="43"/>
      <c r="WNT239" s="43"/>
      <c r="WNU239" s="43"/>
      <c r="WNV239" s="43"/>
      <c r="WNW239" s="43"/>
      <c r="WNX239" s="43"/>
      <c r="WNY239" s="43"/>
      <c r="WNZ239" s="43"/>
      <c r="WOA239" s="43"/>
      <c r="WOB239" s="43"/>
      <c r="WOC239" s="43"/>
      <c r="WOD239" s="43"/>
      <c r="WOE239" s="43"/>
      <c r="WOF239" s="43"/>
      <c r="WOG239" s="43"/>
      <c r="WOH239" s="43"/>
      <c r="WOI239" s="43"/>
      <c r="WOJ239" s="43"/>
      <c r="WOK239" s="43"/>
      <c r="WOL239" s="43"/>
      <c r="WOM239" s="43"/>
      <c r="WON239" s="43"/>
      <c r="WOO239" s="43"/>
      <c r="WOP239" s="43"/>
      <c r="WOQ239" s="43"/>
      <c r="WOR239" s="43"/>
      <c r="WOS239" s="43"/>
      <c r="WOT239" s="43"/>
      <c r="WOU239" s="43"/>
      <c r="WOV239" s="43"/>
      <c r="WOW239" s="43"/>
      <c r="WOX239" s="43"/>
      <c r="WOY239" s="43"/>
      <c r="WOZ239" s="43"/>
      <c r="WPA239" s="43"/>
      <c r="WPB239" s="43"/>
      <c r="WPC239" s="43"/>
      <c r="WPD239" s="43"/>
      <c r="WPE239" s="43"/>
      <c r="WPF239" s="43"/>
      <c r="WPG239" s="43"/>
      <c r="WPH239" s="43"/>
      <c r="WPI239" s="43"/>
      <c r="WPJ239" s="43"/>
      <c r="WPK239" s="43"/>
      <c r="WPL239" s="43"/>
      <c r="WPM239" s="43"/>
      <c r="WPN239" s="43"/>
      <c r="WPO239" s="43"/>
      <c r="WPP239" s="43"/>
      <c r="WPQ239" s="43"/>
      <c r="WPR239" s="43"/>
      <c r="WPS239" s="43"/>
      <c r="WPT239" s="43"/>
      <c r="WPU239" s="43"/>
      <c r="WPV239" s="43"/>
      <c r="WPW239" s="43"/>
      <c r="WPX239" s="43"/>
      <c r="WPY239" s="43"/>
      <c r="WPZ239" s="43"/>
      <c r="WQA239" s="43"/>
      <c r="WQB239" s="43"/>
      <c r="WQC239" s="43"/>
      <c r="WQD239" s="43"/>
      <c r="WQE239" s="43"/>
      <c r="WQF239" s="43"/>
      <c r="WQG239" s="43"/>
      <c r="WQH239" s="43"/>
      <c r="WQI239" s="43"/>
      <c r="WQJ239" s="43"/>
      <c r="WQK239" s="43"/>
      <c r="WQL239" s="43"/>
      <c r="WQM239" s="43"/>
      <c r="WQN239" s="43"/>
      <c r="WQO239" s="43"/>
      <c r="WQP239" s="43"/>
      <c r="WQQ239" s="43"/>
      <c r="WQR239" s="43"/>
      <c r="WQS239" s="43"/>
      <c r="WQT239" s="43"/>
      <c r="WQU239" s="43"/>
      <c r="WQV239" s="43"/>
      <c r="WQW239" s="43"/>
      <c r="WQX239" s="43"/>
      <c r="WQY239" s="43"/>
      <c r="WQZ239" s="43"/>
      <c r="WRA239" s="43"/>
      <c r="WRB239" s="43"/>
      <c r="WRC239" s="43"/>
      <c r="WRD239" s="43"/>
      <c r="WRE239" s="43"/>
      <c r="WRF239" s="43"/>
      <c r="WRG239" s="43"/>
      <c r="WRH239" s="43"/>
      <c r="WRI239" s="43"/>
      <c r="WRJ239" s="43"/>
      <c r="WRK239" s="43"/>
      <c r="WRL239" s="43"/>
      <c r="WRM239" s="43"/>
      <c r="WRN239" s="43"/>
      <c r="WRO239" s="43"/>
      <c r="WRP239" s="43"/>
      <c r="WRQ239" s="43"/>
      <c r="WRR239" s="43"/>
      <c r="WRS239" s="43"/>
      <c r="WRT239" s="43"/>
      <c r="WRU239" s="43"/>
      <c r="WRV239" s="43"/>
      <c r="WRW239" s="43"/>
      <c r="WRX239" s="43"/>
      <c r="WRY239" s="43"/>
      <c r="WRZ239" s="43"/>
      <c r="WSA239" s="43"/>
      <c r="WSB239" s="43"/>
      <c r="WSC239" s="43"/>
      <c r="WSD239" s="43"/>
      <c r="WSE239" s="43"/>
      <c r="WSF239" s="43"/>
      <c r="WSG239" s="43"/>
      <c r="WSH239" s="43"/>
      <c r="WSI239" s="43"/>
      <c r="WSJ239" s="43"/>
      <c r="WSK239" s="43"/>
      <c r="WSL239" s="43"/>
      <c r="WSM239" s="43"/>
      <c r="WSN239" s="43"/>
      <c r="WSO239" s="43"/>
      <c r="WSP239" s="43"/>
      <c r="WSQ239" s="43"/>
      <c r="WSR239" s="43"/>
      <c r="WSS239" s="43"/>
      <c r="WST239" s="43"/>
      <c r="WSU239" s="43"/>
      <c r="WSV239" s="43"/>
      <c r="WSW239" s="43"/>
      <c r="WSX239" s="43"/>
      <c r="WSY239" s="43"/>
      <c r="WSZ239" s="43"/>
      <c r="WTA239" s="43"/>
      <c r="WTB239" s="43"/>
      <c r="WTC239" s="43"/>
      <c r="WTD239" s="43"/>
      <c r="WTE239" s="43"/>
      <c r="WTF239" s="43"/>
      <c r="WTG239" s="43"/>
      <c r="WTH239" s="43"/>
      <c r="WTI239" s="43"/>
      <c r="WTJ239" s="43"/>
      <c r="WTK239" s="43"/>
      <c r="WTL239" s="43"/>
      <c r="WTM239" s="43"/>
      <c r="WTN239" s="43"/>
      <c r="WTO239" s="43"/>
      <c r="WTP239" s="43"/>
      <c r="WTQ239" s="43"/>
      <c r="WTR239" s="43"/>
      <c r="WTS239" s="43"/>
      <c r="WTT239" s="43"/>
      <c r="WTU239" s="43"/>
      <c r="WTV239" s="43"/>
      <c r="WTW239" s="43"/>
      <c r="WTX239" s="43"/>
      <c r="WTY239" s="43"/>
      <c r="WTZ239" s="43"/>
      <c r="WUA239" s="43"/>
      <c r="WUB239" s="43"/>
      <c r="WUC239" s="43"/>
      <c r="WUD239" s="43"/>
      <c r="WUE239" s="43"/>
      <c r="WUF239" s="43"/>
      <c r="WUG239" s="43"/>
      <c r="WUH239" s="43"/>
      <c r="WUI239" s="43"/>
      <c r="WUJ239" s="43"/>
      <c r="WUK239" s="43"/>
      <c r="WUL239" s="43"/>
      <c r="WUM239" s="43"/>
      <c r="WUN239" s="43"/>
      <c r="WUO239" s="43"/>
      <c r="WUP239" s="43"/>
    </row>
    <row r="240" spans="1:16110" s="43" customFormat="1" x14ac:dyDescent="0.2">
      <c r="A240" s="663" t="s">
        <v>599</v>
      </c>
      <c r="B240" s="546" t="s">
        <v>530</v>
      </c>
      <c r="C240" s="664" t="s">
        <v>199</v>
      </c>
      <c r="D240" s="645">
        <v>176</v>
      </c>
      <c r="E240" s="665">
        <v>176</v>
      </c>
      <c r="F240" s="665">
        <v>176</v>
      </c>
      <c r="G240" s="665">
        <v>163</v>
      </c>
      <c r="H240" s="666">
        <v>151</v>
      </c>
      <c r="I240" s="667">
        <f t="shared" si="262"/>
        <v>0.92613636363636365</v>
      </c>
      <c r="J240" s="668">
        <f t="shared" si="263"/>
        <v>0.92613636363636365</v>
      </c>
      <c r="K240" s="645">
        <v>197</v>
      </c>
      <c r="L240" s="665">
        <v>196</v>
      </c>
      <c r="M240" s="665">
        <v>196</v>
      </c>
      <c r="N240" s="665">
        <v>186</v>
      </c>
      <c r="O240" s="666">
        <v>159</v>
      </c>
      <c r="P240" s="667">
        <f t="shared" si="286"/>
        <v>0.94897959183673475</v>
      </c>
      <c r="Q240" s="668">
        <f t="shared" si="287"/>
        <v>0.94897959183673475</v>
      </c>
      <c r="R240" s="645">
        <v>189</v>
      </c>
      <c r="S240" s="665">
        <v>189</v>
      </c>
      <c r="T240" s="665">
        <v>189</v>
      </c>
      <c r="U240" s="665">
        <v>163</v>
      </c>
      <c r="V240" s="666">
        <v>136</v>
      </c>
      <c r="W240" s="667">
        <f t="shared" si="260"/>
        <v>0.86243386243386244</v>
      </c>
      <c r="X240" s="668">
        <f t="shared" si="261"/>
        <v>0.86243386243386244</v>
      </c>
      <c r="Y240" s="645">
        <v>138</v>
      </c>
      <c r="Z240" s="665">
        <v>137</v>
      </c>
      <c r="AA240" s="665">
        <v>120</v>
      </c>
      <c r="AB240" s="665">
        <v>119</v>
      </c>
      <c r="AC240" s="666">
        <v>105</v>
      </c>
      <c r="AD240" s="667">
        <f>AB240/Z240</f>
        <v>0.86861313868613144</v>
      </c>
      <c r="AE240" s="668">
        <f>AB240/AA240</f>
        <v>0.9916666666666667</v>
      </c>
      <c r="AF240" s="645">
        <v>113</v>
      </c>
      <c r="AG240" s="665">
        <v>113</v>
      </c>
      <c r="AH240" s="665">
        <v>98</v>
      </c>
      <c r="AI240" s="665">
        <v>96</v>
      </c>
      <c r="AJ240" s="666">
        <v>79</v>
      </c>
      <c r="AK240" s="667">
        <f>AI240/AG240</f>
        <v>0.84955752212389379</v>
      </c>
      <c r="AL240" s="668">
        <f>AI240/AH240</f>
        <v>0.97959183673469385</v>
      </c>
      <c r="AM240" s="645">
        <v>104</v>
      </c>
      <c r="AN240" s="665">
        <v>104</v>
      </c>
      <c r="AO240" s="665">
        <v>95</v>
      </c>
      <c r="AP240" s="665">
        <v>93</v>
      </c>
      <c r="AQ240" s="666">
        <v>76</v>
      </c>
      <c r="AR240" s="667">
        <f>AP240/AN240</f>
        <v>0.89423076923076927</v>
      </c>
      <c r="AS240" s="668">
        <f>AP240/AO240</f>
        <v>0.97894736842105268</v>
      </c>
      <c r="AT240" s="645">
        <v>193</v>
      </c>
      <c r="AU240" s="665">
        <v>190</v>
      </c>
      <c r="AV240" s="665">
        <v>163</v>
      </c>
      <c r="AW240" s="665">
        <v>162</v>
      </c>
      <c r="AX240" s="666">
        <v>129</v>
      </c>
      <c r="AY240" s="667">
        <f>AW240/AU240</f>
        <v>0.85263157894736841</v>
      </c>
      <c r="AZ240" s="668">
        <f>AW240/AV240</f>
        <v>0.99386503067484666</v>
      </c>
      <c r="BA240" s="645">
        <v>173</v>
      </c>
      <c r="BB240" s="665">
        <v>170</v>
      </c>
      <c r="BC240" s="665">
        <v>168</v>
      </c>
      <c r="BD240" s="665">
        <v>137</v>
      </c>
      <c r="BE240" s="666">
        <v>111</v>
      </c>
      <c r="BF240" s="667">
        <f>BD240/BB240</f>
        <v>0.80588235294117649</v>
      </c>
      <c r="BG240" s="668">
        <f>BD240/BC240</f>
        <v>0.81547619047619047</v>
      </c>
      <c r="BH240" s="645">
        <v>170</v>
      </c>
      <c r="BI240" s="665">
        <v>167</v>
      </c>
      <c r="BJ240" s="665">
        <v>167</v>
      </c>
      <c r="BK240" s="665">
        <v>137</v>
      </c>
      <c r="BL240" s="666">
        <v>106</v>
      </c>
      <c r="BM240" s="667">
        <f>BK240/BI240</f>
        <v>0.82035928143712578</v>
      </c>
      <c r="BN240" s="668">
        <f>BK240/BJ240</f>
        <v>0.82035928143712578</v>
      </c>
      <c r="BO240" s="645">
        <v>143</v>
      </c>
      <c r="BP240" s="665">
        <v>142</v>
      </c>
      <c r="BQ240" s="665">
        <v>142</v>
      </c>
      <c r="BR240" s="665">
        <v>101</v>
      </c>
      <c r="BS240" s="666">
        <v>75</v>
      </c>
      <c r="BT240" s="667">
        <f>BR240/BP240</f>
        <v>0.71126760563380287</v>
      </c>
      <c r="BU240" s="668">
        <f>BR240/BQ240</f>
        <v>0.71126760563380287</v>
      </c>
      <c r="BV240" s="645">
        <v>157</v>
      </c>
      <c r="BW240" s="665">
        <v>155</v>
      </c>
      <c r="BX240" s="665">
        <v>106</v>
      </c>
      <c r="BY240" s="665">
        <v>106</v>
      </c>
      <c r="BZ240" s="666">
        <v>106</v>
      </c>
      <c r="CA240" s="667">
        <f>BY240/BW240</f>
        <v>0.68387096774193545</v>
      </c>
      <c r="CB240" s="668">
        <f>BY240/BX240</f>
        <v>1</v>
      </c>
      <c r="CC240" s="645">
        <v>90</v>
      </c>
      <c r="CD240" s="665">
        <v>88</v>
      </c>
      <c r="CE240" s="665">
        <v>83</v>
      </c>
      <c r="CF240" s="665">
        <v>82</v>
      </c>
      <c r="CG240" s="666">
        <v>66</v>
      </c>
      <c r="CH240" s="667">
        <f>CF240/CD240</f>
        <v>0.93181818181818177</v>
      </c>
      <c r="CI240" s="668">
        <f>CF240/CE240</f>
        <v>0.98795180722891562</v>
      </c>
      <c r="CJ240" s="645">
        <v>122</v>
      </c>
      <c r="CK240" s="665">
        <v>121</v>
      </c>
      <c r="CL240" s="665">
        <v>68</v>
      </c>
      <c r="CM240" s="665">
        <v>28</v>
      </c>
      <c r="CN240" s="666">
        <v>22</v>
      </c>
      <c r="CO240" s="667">
        <f>CM240/CK240</f>
        <v>0.23140495867768596</v>
      </c>
      <c r="CP240" s="766">
        <f>CM240/CL240</f>
        <v>0.41176470588235292</v>
      </c>
      <c r="CQ240" s="667">
        <v>0.23140495867768596</v>
      </c>
      <c r="CR240" s="668">
        <v>0.41176470588235292</v>
      </c>
      <c r="CS240" s="130"/>
      <c r="CT240" s="130"/>
      <c r="CU240" s="130"/>
      <c r="CV240" s="130"/>
      <c r="CW240" s="130"/>
      <c r="CX240" s="130"/>
      <c r="CY240" s="130"/>
      <c r="CZ240" s="130"/>
      <c r="DA240" s="130"/>
      <c r="DB240" s="130"/>
      <c r="DC240" s="130"/>
      <c r="DD240" s="130"/>
      <c r="DE240" s="130"/>
      <c r="DF240" s="130"/>
      <c r="DG240" s="130"/>
      <c r="DH240" s="130"/>
      <c r="DI240" s="130"/>
      <c r="DJ240" s="130"/>
      <c r="DK240" s="130"/>
      <c r="DL240" s="130"/>
      <c r="DM240" s="130"/>
      <c r="DN240" s="130"/>
      <c r="DO240" s="130"/>
      <c r="DP240" s="130"/>
      <c r="DQ240" s="130"/>
      <c r="DR240" s="130"/>
      <c r="DS240" s="130"/>
      <c r="DT240" s="130"/>
      <c r="DU240" s="130"/>
      <c r="DV240" s="130"/>
      <c r="DW240" s="130"/>
      <c r="DX240" s="130"/>
      <c r="DY240" s="130"/>
      <c r="DZ240" s="130"/>
      <c r="EA240" s="130"/>
      <c r="EB240" s="130"/>
      <c r="EC240" s="130"/>
      <c r="ED240" s="130"/>
      <c r="EE240" s="130"/>
      <c r="EF240" s="130"/>
      <c r="EG240" s="130"/>
      <c r="EH240" s="130"/>
      <c r="EI240" s="130"/>
      <c r="EJ240" s="130"/>
      <c r="EK240" s="130"/>
      <c r="EL240" s="130"/>
      <c r="EM240" s="130"/>
      <c r="EN240" s="130"/>
      <c r="EO240" s="130"/>
      <c r="EP240" s="130"/>
      <c r="EQ240" s="130"/>
      <c r="ER240" s="130"/>
      <c r="ES240" s="130"/>
      <c r="ET240" s="130"/>
      <c r="EU240" s="130"/>
      <c r="EV240" s="130"/>
      <c r="EW240" s="130"/>
      <c r="EX240" s="130"/>
      <c r="EY240" s="130"/>
      <c r="EZ240" s="130"/>
      <c r="FA240" s="130"/>
      <c r="FB240" s="130"/>
      <c r="FC240" s="130"/>
      <c r="FD240" s="130"/>
      <c r="FE240" s="130"/>
      <c r="FF240" s="130"/>
      <c r="FG240" s="130"/>
      <c r="FH240" s="130"/>
      <c r="FI240" s="130"/>
      <c r="FJ240" s="130"/>
      <c r="FK240" s="130"/>
      <c r="FL240" s="130"/>
      <c r="FM240" s="130"/>
      <c r="FN240" s="130"/>
      <c r="FO240" s="130"/>
      <c r="FP240" s="130"/>
      <c r="FQ240" s="130"/>
      <c r="FR240" s="130"/>
      <c r="FS240" s="130"/>
      <c r="FT240" s="130"/>
      <c r="FU240" s="130"/>
      <c r="FV240" s="130"/>
      <c r="FW240" s="130"/>
      <c r="FX240" s="130"/>
      <c r="FY240" s="130"/>
      <c r="FZ240" s="130"/>
      <c r="GA240" s="130"/>
      <c r="GB240" s="130"/>
      <c r="GC240" s="130"/>
      <c r="GD240" s="130"/>
      <c r="GE240" s="130"/>
      <c r="GF240" s="130"/>
      <c r="GG240" s="130"/>
      <c r="GH240" s="130"/>
      <c r="GI240" s="130"/>
      <c r="GJ240" s="130"/>
      <c r="GK240" s="130"/>
      <c r="GL240" s="130"/>
      <c r="GM240" s="130"/>
      <c r="GN240" s="130"/>
      <c r="GO240" s="130"/>
      <c r="GP240" s="130"/>
      <c r="GQ240" s="130"/>
      <c r="GR240" s="130"/>
      <c r="GS240" s="130"/>
      <c r="GT240" s="130"/>
      <c r="GU240" s="130"/>
      <c r="GV240" s="130"/>
      <c r="GW240" s="130"/>
      <c r="GX240" s="130"/>
      <c r="GY240" s="130"/>
      <c r="GZ240" s="130"/>
      <c r="HA240" s="130"/>
      <c r="HB240" s="130"/>
      <c r="HC240" s="130"/>
      <c r="HD240" s="130"/>
      <c r="HE240" s="130"/>
      <c r="HF240" s="130"/>
      <c r="HG240" s="130"/>
      <c r="HH240" s="130"/>
      <c r="HI240" s="130"/>
      <c r="HJ240" s="130"/>
      <c r="HK240" s="130"/>
      <c r="HL240" s="130"/>
      <c r="HM240" s="130"/>
      <c r="HN240" s="130"/>
      <c r="HO240" s="130"/>
      <c r="HP240" s="130"/>
      <c r="HQ240" s="130"/>
      <c r="HR240" s="130"/>
      <c r="HS240" s="130"/>
      <c r="HT240" s="130"/>
      <c r="HU240" s="130"/>
      <c r="HV240" s="130"/>
      <c r="HW240" s="130"/>
      <c r="HX240" s="130"/>
      <c r="HY240" s="130"/>
      <c r="HZ240" s="130"/>
      <c r="IA240" s="130"/>
      <c r="IB240" s="130"/>
      <c r="IC240" s="130"/>
      <c r="ID240" s="130"/>
      <c r="IE240" s="130"/>
      <c r="IF240" s="130"/>
      <c r="IG240" s="130"/>
      <c r="IH240" s="130"/>
      <c r="II240" s="130"/>
      <c r="IJ240" s="130"/>
      <c r="IK240" s="130"/>
      <c r="IL240" s="130"/>
      <c r="IM240" s="130"/>
      <c r="IN240" s="130"/>
      <c r="IO240" s="130"/>
      <c r="IP240" s="130"/>
      <c r="IQ240" s="130"/>
      <c r="IR240" s="130"/>
      <c r="IS240" s="130"/>
      <c r="IT240" s="130"/>
      <c r="IU240" s="130"/>
      <c r="IV240" s="130"/>
      <c r="IW240" s="130"/>
      <c r="IX240" s="130"/>
      <c r="IY240" s="130"/>
      <c r="IZ240" s="130"/>
      <c r="JA240" s="130"/>
      <c r="JB240" s="130"/>
      <c r="JC240" s="130"/>
      <c r="JD240" s="130"/>
      <c r="JE240" s="130"/>
      <c r="JF240" s="130"/>
      <c r="JG240" s="130"/>
      <c r="JH240" s="130"/>
      <c r="JI240" s="130"/>
      <c r="JJ240" s="130"/>
      <c r="JK240" s="130"/>
      <c r="JL240" s="130"/>
      <c r="JM240" s="130"/>
      <c r="JN240" s="130"/>
      <c r="JO240" s="130"/>
      <c r="JP240" s="130"/>
      <c r="JQ240" s="130"/>
      <c r="JR240" s="130"/>
      <c r="JS240" s="130"/>
      <c r="JT240" s="130"/>
      <c r="JU240" s="130"/>
      <c r="JV240" s="130"/>
      <c r="JW240" s="130"/>
      <c r="JX240" s="130"/>
      <c r="JY240" s="130"/>
      <c r="JZ240" s="130"/>
      <c r="KA240" s="130"/>
      <c r="KB240" s="130"/>
      <c r="KC240" s="130"/>
      <c r="KD240" s="130"/>
      <c r="KE240" s="130"/>
      <c r="KF240" s="130"/>
      <c r="KG240" s="130"/>
      <c r="KH240" s="130"/>
      <c r="KI240" s="130"/>
      <c r="KJ240" s="130"/>
      <c r="KK240" s="130"/>
      <c r="KL240" s="130"/>
      <c r="KM240" s="130"/>
      <c r="KN240" s="130"/>
      <c r="KO240" s="130"/>
      <c r="KP240" s="130"/>
      <c r="KQ240" s="130"/>
      <c r="KR240" s="130"/>
      <c r="KS240" s="130"/>
      <c r="KT240" s="130"/>
      <c r="KU240" s="130"/>
      <c r="KV240" s="130"/>
      <c r="KW240" s="130"/>
      <c r="KX240" s="130"/>
      <c r="KY240" s="130"/>
      <c r="KZ240" s="130"/>
      <c r="LA240" s="130"/>
      <c r="LB240" s="130"/>
      <c r="LC240" s="130"/>
      <c r="LD240" s="130"/>
      <c r="LE240" s="130"/>
      <c r="LF240" s="130"/>
      <c r="LG240" s="130"/>
      <c r="LH240" s="130"/>
      <c r="LI240" s="130"/>
      <c r="LJ240" s="130"/>
      <c r="LK240" s="130"/>
      <c r="LL240" s="130"/>
      <c r="LM240" s="130"/>
      <c r="LN240" s="130"/>
      <c r="LO240" s="130"/>
      <c r="LP240" s="130"/>
      <c r="LQ240" s="130"/>
      <c r="LR240" s="130"/>
      <c r="LS240" s="130"/>
      <c r="LT240" s="130"/>
      <c r="LU240" s="130"/>
      <c r="LV240" s="130"/>
      <c r="LW240" s="130"/>
      <c r="LX240" s="130"/>
      <c r="LY240" s="130"/>
      <c r="LZ240" s="130"/>
      <c r="MA240" s="130"/>
      <c r="MB240" s="130"/>
      <c r="MC240" s="130"/>
      <c r="MD240" s="130"/>
      <c r="ME240" s="130"/>
      <c r="MF240" s="130"/>
      <c r="MG240" s="130"/>
      <c r="MH240" s="130"/>
      <c r="MI240" s="130"/>
      <c r="MJ240" s="130"/>
      <c r="MK240" s="130"/>
      <c r="ML240" s="130"/>
      <c r="MM240" s="130"/>
      <c r="MN240" s="130"/>
      <c r="MO240" s="130"/>
      <c r="MP240" s="130"/>
      <c r="MQ240" s="130"/>
      <c r="MR240" s="130"/>
      <c r="MS240" s="130"/>
      <c r="MT240" s="130"/>
      <c r="MU240" s="130"/>
      <c r="MV240" s="130"/>
      <c r="MW240" s="130"/>
      <c r="MX240" s="130"/>
      <c r="MY240" s="130"/>
      <c r="MZ240" s="130"/>
      <c r="NA240" s="130"/>
      <c r="NB240" s="130"/>
      <c r="NC240" s="130"/>
      <c r="ND240" s="130"/>
      <c r="NE240" s="130"/>
      <c r="NF240" s="130"/>
      <c r="NG240" s="130"/>
      <c r="NH240" s="130"/>
      <c r="NI240" s="130"/>
      <c r="NJ240" s="130"/>
      <c r="NK240" s="130"/>
      <c r="NL240" s="130"/>
      <c r="NM240" s="130"/>
      <c r="NN240" s="130"/>
      <c r="NO240" s="130"/>
      <c r="NP240" s="130"/>
      <c r="NQ240" s="130"/>
      <c r="NR240" s="130"/>
      <c r="NS240" s="130"/>
      <c r="NT240" s="130"/>
      <c r="NU240" s="130"/>
      <c r="NV240" s="130"/>
      <c r="NW240" s="130"/>
      <c r="NX240" s="130"/>
      <c r="NY240" s="130"/>
      <c r="NZ240" s="130"/>
      <c r="OA240" s="130"/>
      <c r="OB240" s="130"/>
      <c r="OC240" s="130"/>
      <c r="OD240" s="130"/>
      <c r="OE240" s="130"/>
      <c r="OF240" s="130"/>
      <c r="OG240" s="130"/>
      <c r="OH240" s="130"/>
      <c r="OI240" s="130"/>
      <c r="OJ240" s="130"/>
      <c r="OK240" s="130"/>
      <c r="OL240" s="130"/>
      <c r="OM240" s="130"/>
      <c r="ON240" s="130"/>
      <c r="OO240" s="130"/>
      <c r="OP240" s="130"/>
      <c r="OQ240" s="130"/>
      <c r="OR240" s="130"/>
      <c r="OS240" s="130"/>
      <c r="OT240" s="130"/>
      <c r="OU240" s="130"/>
      <c r="OV240" s="130"/>
      <c r="OW240" s="130"/>
      <c r="OX240" s="130"/>
      <c r="OY240" s="130"/>
      <c r="OZ240" s="130"/>
      <c r="PA240" s="130"/>
      <c r="PB240" s="130"/>
      <c r="PC240" s="130"/>
      <c r="PD240" s="130"/>
      <c r="PE240" s="130"/>
      <c r="PF240" s="130"/>
      <c r="PG240" s="130"/>
      <c r="PH240" s="130"/>
      <c r="PI240" s="130"/>
      <c r="PJ240" s="130"/>
      <c r="PK240" s="130"/>
      <c r="PL240" s="130"/>
      <c r="PM240" s="130"/>
      <c r="PN240" s="130"/>
      <c r="PO240" s="130"/>
      <c r="PP240" s="130"/>
      <c r="PQ240" s="130"/>
      <c r="PR240" s="130"/>
      <c r="PS240" s="130"/>
      <c r="PT240" s="130"/>
      <c r="PU240" s="130"/>
      <c r="PV240" s="130"/>
      <c r="PW240" s="130"/>
      <c r="PX240" s="130"/>
      <c r="PY240" s="130"/>
      <c r="PZ240" s="130"/>
      <c r="QA240" s="130"/>
      <c r="QB240" s="130"/>
      <c r="QC240" s="130"/>
      <c r="QD240" s="130"/>
      <c r="QE240" s="130"/>
      <c r="QF240" s="130"/>
      <c r="QG240" s="130"/>
      <c r="QH240" s="130"/>
      <c r="QI240" s="130"/>
      <c r="QJ240" s="130"/>
      <c r="QK240" s="130"/>
      <c r="QL240" s="130"/>
      <c r="QM240" s="130"/>
      <c r="QN240" s="130"/>
      <c r="QO240" s="130"/>
      <c r="QP240" s="130"/>
      <c r="QQ240" s="130"/>
      <c r="QR240" s="130"/>
      <c r="QS240" s="130"/>
      <c r="QT240" s="130"/>
      <c r="QU240" s="130"/>
      <c r="QV240" s="130"/>
      <c r="QW240" s="130"/>
      <c r="QX240" s="130"/>
      <c r="QY240" s="130"/>
      <c r="QZ240" s="130"/>
      <c r="RA240" s="130"/>
      <c r="RB240" s="130"/>
      <c r="RC240" s="130"/>
      <c r="RD240" s="130"/>
      <c r="RE240" s="130"/>
      <c r="RF240" s="130"/>
      <c r="RG240" s="130"/>
      <c r="RH240" s="130"/>
      <c r="RI240" s="130"/>
      <c r="RJ240" s="130"/>
      <c r="RK240" s="130"/>
      <c r="RL240" s="130"/>
      <c r="RM240" s="130"/>
      <c r="RN240" s="130"/>
      <c r="RO240" s="130"/>
      <c r="RP240" s="130"/>
      <c r="RQ240" s="130"/>
      <c r="RR240" s="130"/>
      <c r="RS240" s="130"/>
      <c r="RT240" s="130"/>
      <c r="RU240" s="130"/>
      <c r="RV240" s="130"/>
      <c r="RW240" s="130"/>
      <c r="RX240" s="130"/>
      <c r="RY240" s="130"/>
      <c r="RZ240" s="130"/>
      <c r="SA240" s="130"/>
      <c r="SB240" s="130"/>
      <c r="SC240" s="130"/>
      <c r="SD240" s="130"/>
      <c r="SE240" s="130"/>
      <c r="SF240" s="130"/>
      <c r="SG240" s="130"/>
      <c r="SH240" s="130"/>
      <c r="SI240" s="130"/>
      <c r="SJ240" s="130"/>
      <c r="SK240" s="130"/>
      <c r="SL240" s="130"/>
      <c r="SM240" s="130"/>
      <c r="SN240" s="130"/>
      <c r="SO240" s="130"/>
      <c r="SP240" s="130"/>
      <c r="SQ240" s="130"/>
      <c r="SR240" s="130"/>
      <c r="SS240" s="130"/>
      <c r="ST240" s="130"/>
      <c r="SU240" s="130"/>
      <c r="SV240" s="130"/>
      <c r="SW240" s="130"/>
      <c r="SX240" s="130"/>
      <c r="SY240" s="130"/>
      <c r="SZ240" s="130"/>
      <c r="TA240" s="130"/>
      <c r="TB240" s="130"/>
      <c r="TC240" s="130"/>
      <c r="TD240" s="130"/>
      <c r="TE240" s="130"/>
      <c r="TF240" s="130"/>
      <c r="TG240" s="130"/>
      <c r="TH240" s="130"/>
      <c r="TI240" s="130"/>
      <c r="TJ240" s="130"/>
      <c r="TK240" s="130"/>
      <c r="TL240" s="130"/>
      <c r="TM240" s="130"/>
      <c r="TN240" s="130"/>
      <c r="TO240" s="130"/>
      <c r="TP240" s="130"/>
      <c r="TQ240" s="130"/>
      <c r="TR240" s="130"/>
      <c r="TS240" s="130"/>
      <c r="TT240" s="130"/>
      <c r="TU240" s="130"/>
      <c r="TV240" s="130"/>
      <c r="TW240" s="130"/>
      <c r="TX240" s="130"/>
      <c r="TY240" s="130"/>
      <c r="TZ240" s="130"/>
      <c r="UA240" s="130"/>
      <c r="UB240" s="130"/>
      <c r="UC240" s="130"/>
      <c r="UD240" s="130"/>
      <c r="UE240" s="130"/>
      <c r="UF240" s="130"/>
      <c r="UG240" s="130"/>
      <c r="UH240" s="130"/>
      <c r="UI240" s="130"/>
      <c r="UJ240" s="130"/>
      <c r="UK240" s="130"/>
      <c r="UL240" s="130"/>
      <c r="UM240" s="130"/>
      <c r="UN240" s="130"/>
      <c r="UO240" s="130"/>
      <c r="UP240" s="130"/>
      <c r="UQ240" s="130"/>
      <c r="UR240" s="130"/>
      <c r="US240" s="130"/>
      <c r="UT240" s="130"/>
      <c r="UU240" s="130"/>
      <c r="UV240" s="130"/>
      <c r="UW240" s="130"/>
      <c r="UX240" s="130"/>
      <c r="UY240" s="130"/>
      <c r="UZ240" s="130"/>
      <c r="VA240" s="130"/>
      <c r="VB240" s="130"/>
      <c r="VC240" s="130"/>
      <c r="VD240" s="130"/>
      <c r="VE240" s="130"/>
      <c r="VF240" s="130"/>
      <c r="VG240" s="130"/>
      <c r="VH240" s="130"/>
      <c r="VI240" s="130"/>
      <c r="VJ240" s="130"/>
      <c r="VK240" s="130"/>
      <c r="VL240" s="130"/>
      <c r="VM240" s="130"/>
      <c r="VN240" s="130"/>
      <c r="VO240" s="130"/>
      <c r="VP240" s="130"/>
      <c r="VQ240" s="130"/>
      <c r="VR240" s="130"/>
      <c r="VS240" s="130"/>
      <c r="VT240" s="130"/>
      <c r="VU240" s="130"/>
      <c r="VV240" s="130"/>
      <c r="VW240" s="130"/>
      <c r="VX240" s="130"/>
      <c r="VY240" s="130"/>
      <c r="VZ240" s="130"/>
      <c r="WA240" s="130"/>
      <c r="WB240" s="130"/>
      <c r="WC240" s="130"/>
      <c r="WD240" s="130"/>
      <c r="WE240" s="130"/>
      <c r="WF240" s="130"/>
      <c r="WG240" s="130"/>
      <c r="WH240" s="130"/>
      <c r="WI240" s="130"/>
      <c r="WJ240" s="130"/>
      <c r="WK240" s="130"/>
      <c r="WL240" s="130"/>
      <c r="WM240" s="130"/>
      <c r="WN240" s="130"/>
      <c r="WO240" s="130"/>
      <c r="WP240" s="130"/>
      <c r="WQ240" s="130"/>
      <c r="WR240" s="130"/>
      <c r="WS240" s="130"/>
      <c r="WT240" s="130"/>
      <c r="WU240" s="130"/>
      <c r="WV240" s="130"/>
      <c r="WW240" s="130"/>
      <c r="WX240" s="130"/>
      <c r="WY240" s="130"/>
      <c r="WZ240" s="130"/>
      <c r="XA240" s="130"/>
      <c r="XB240" s="130"/>
      <c r="XC240" s="130"/>
      <c r="XD240" s="130"/>
      <c r="XE240" s="130"/>
      <c r="XF240" s="130"/>
      <c r="XG240" s="130"/>
      <c r="XH240" s="130"/>
      <c r="XI240" s="130"/>
      <c r="XJ240" s="130"/>
      <c r="XK240" s="130"/>
      <c r="XL240" s="130"/>
      <c r="XM240" s="130"/>
      <c r="XN240" s="130"/>
      <c r="XO240" s="130"/>
      <c r="XP240" s="130"/>
      <c r="XQ240" s="130"/>
      <c r="XR240" s="130"/>
      <c r="XS240" s="130"/>
      <c r="XT240" s="130"/>
      <c r="XU240" s="130"/>
      <c r="XV240" s="130"/>
      <c r="XW240" s="130"/>
      <c r="XX240" s="130"/>
      <c r="XY240" s="130"/>
      <c r="XZ240" s="130"/>
      <c r="YA240" s="130"/>
      <c r="YB240" s="130"/>
      <c r="YC240" s="130"/>
      <c r="YD240" s="130"/>
      <c r="YE240" s="130"/>
      <c r="YF240" s="130"/>
      <c r="YG240" s="130"/>
      <c r="YH240" s="130"/>
      <c r="YI240" s="130"/>
      <c r="YJ240" s="130"/>
      <c r="YK240" s="130"/>
      <c r="YL240" s="130"/>
      <c r="YM240" s="130"/>
      <c r="YN240" s="130"/>
      <c r="YO240" s="130"/>
      <c r="YP240" s="130"/>
      <c r="YQ240" s="130"/>
      <c r="YR240" s="130"/>
      <c r="YS240" s="130"/>
      <c r="YT240" s="130"/>
      <c r="YU240" s="130"/>
      <c r="YV240" s="130"/>
      <c r="YW240" s="130"/>
      <c r="YX240" s="130"/>
      <c r="YY240" s="130"/>
      <c r="YZ240" s="130"/>
      <c r="ZA240" s="130"/>
      <c r="ZB240" s="130"/>
      <c r="ZC240" s="130"/>
      <c r="ZD240" s="130"/>
      <c r="ZE240" s="130"/>
      <c r="ZF240" s="130"/>
      <c r="ZG240" s="130"/>
      <c r="ZH240" s="130"/>
      <c r="ZI240" s="130"/>
      <c r="ZJ240" s="130"/>
      <c r="ZK240" s="130"/>
      <c r="ZL240" s="130"/>
      <c r="ZM240" s="130"/>
      <c r="ZN240" s="130"/>
      <c r="ZO240" s="130"/>
      <c r="ZP240" s="130"/>
      <c r="ZQ240" s="130"/>
      <c r="ZR240" s="130"/>
      <c r="ZS240" s="130"/>
      <c r="ZT240" s="130"/>
      <c r="ZU240" s="130"/>
      <c r="ZV240" s="130"/>
      <c r="ZW240" s="130"/>
      <c r="ZX240" s="130"/>
      <c r="ZY240" s="130"/>
      <c r="ZZ240" s="130"/>
      <c r="AAA240" s="130"/>
      <c r="AAB240" s="130"/>
      <c r="AAC240" s="130"/>
      <c r="AAD240" s="130"/>
      <c r="AAE240" s="130"/>
      <c r="AAF240" s="130"/>
      <c r="AAG240" s="130"/>
      <c r="AAH240" s="130"/>
      <c r="AAI240" s="130"/>
      <c r="AAJ240" s="130"/>
      <c r="AAK240" s="130"/>
      <c r="AAL240" s="130"/>
      <c r="AAM240" s="130"/>
      <c r="AAN240" s="130"/>
      <c r="AAO240" s="130"/>
      <c r="AAP240" s="130"/>
      <c r="AAQ240" s="130"/>
      <c r="AAR240" s="130"/>
      <c r="AAS240" s="130"/>
      <c r="AAT240" s="130"/>
      <c r="AAU240" s="130"/>
      <c r="AAV240" s="130"/>
      <c r="AAW240" s="130"/>
      <c r="AAX240" s="130"/>
      <c r="AAY240" s="130"/>
      <c r="AAZ240" s="130"/>
      <c r="ABA240" s="130"/>
      <c r="ABB240" s="130"/>
      <c r="ABC240" s="130"/>
      <c r="ABD240" s="130"/>
      <c r="ABE240" s="130"/>
      <c r="ABF240" s="130"/>
      <c r="ABG240" s="130"/>
      <c r="ABH240" s="130"/>
      <c r="ABI240" s="130"/>
      <c r="ABJ240" s="130"/>
      <c r="ABK240" s="130"/>
      <c r="ABL240" s="130"/>
      <c r="ABM240" s="130"/>
      <c r="ABN240" s="130"/>
      <c r="ABO240" s="130"/>
      <c r="ABP240" s="130"/>
      <c r="ABQ240" s="130"/>
      <c r="ABR240" s="130"/>
      <c r="ABS240" s="130"/>
      <c r="ABT240" s="130"/>
      <c r="ABU240" s="130"/>
      <c r="ABV240" s="130"/>
      <c r="ABW240" s="130"/>
      <c r="ABX240" s="130"/>
      <c r="ABY240" s="130"/>
      <c r="ABZ240" s="130"/>
      <c r="ACA240" s="130"/>
      <c r="ACB240" s="130"/>
      <c r="ACC240" s="130"/>
      <c r="ACD240" s="130"/>
      <c r="ACE240" s="130"/>
      <c r="ACF240" s="130"/>
      <c r="ACG240" s="130"/>
      <c r="ACH240" s="130"/>
      <c r="ACI240" s="130"/>
      <c r="ACJ240" s="130"/>
      <c r="ACK240" s="130"/>
      <c r="ACL240" s="130"/>
      <c r="ACM240" s="130"/>
      <c r="ACN240" s="130"/>
      <c r="ACO240" s="130"/>
      <c r="ACP240" s="130"/>
      <c r="ACQ240" s="130"/>
      <c r="ACR240" s="130"/>
      <c r="ACS240" s="130"/>
      <c r="ACT240" s="130"/>
      <c r="ACU240" s="130"/>
      <c r="ACV240" s="130"/>
      <c r="ACW240" s="130"/>
      <c r="ACX240" s="130"/>
      <c r="ACY240" s="130"/>
      <c r="ACZ240" s="130"/>
      <c r="ADA240" s="130"/>
      <c r="ADB240" s="130"/>
      <c r="ADC240" s="130"/>
      <c r="ADD240" s="130"/>
      <c r="ADE240" s="130"/>
      <c r="ADF240" s="130"/>
      <c r="ADG240" s="130"/>
      <c r="ADH240" s="130"/>
      <c r="ADI240" s="130"/>
      <c r="ADJ240" s="130"/>
      <c r="ADK240" s="130"/>
      <c r="ADL240" s="130"/>
      <c r="ADM240" s="130"/>
      <c r="ADN240" s="130"/>
      <c r="ADO240" s="130"/>
      <c r="ADP240" s="130"/>
      <c r="ADQ240" s="130"/>
      <c r="ADR240" s="130"/>
      <c r="ADS240" s="130"/>
      <c r="ADT240" s="130"/>
      <c r="ADU240" s="130"/>
      <c r="ADV240" s="130"/>
      <c r="ADW240" s="130"/>
      <c r="ADX240" s="130"/>
      <c r="ADY240" s="130"/>
      <c r="ADZ240" s="130"/>
      <c r="AEA240" s="130"/>
      <c r="AEB240" s="130"/>
      <c r="AEC240" s="130"/>
      <c r="AED240" s="130"/>
      <c r="AEE240" s="130"/>
      <c r="AEF240" s="130"/>
      <c r="AEG240" s="130"/>
      <c r="AEH240" s="130"/>
      <c r="AEI240" s="130"/>
      <c r="AEJ240" s="130"/>
      <c r="AEK240" s="130"/>
      <c r="AEL240" s="130"/>
      <c r="AEM240" s="130"/>
      <c r="AEN240" s="130"/>
      <c r="AEO240" s="130"/>
      <c r="AEP240" s="130"/>
      <c r="AEQ240" s="130"/>
      <c r="AER240" s="130"/>
      <c r="AES240" s="130"/>
      <c r="AET240" s="130"/>
      <c r="AEU240" s="130"/>
      <c r="AEV240" s="130"/>
      <c r="AEW240" s="130"/>
      <c r="AEX240" s="130"/>
      <c r="AEY240" s="130"/>
      <c r="AEZ240" s="130"/>
      <c r="AFA240" s="130"/>
      <c r="AFB240" s="130"/>
      <c r="AFC240" s="130"/>
      <c r="AFD240" s="130"/>
      <c r="AFE240" s="130"/>
      <c r="AFF240" s="130"/>
      <c r="AFG240" s="130"/>
      <c r="AFH240" s="130"/>
      <c r="AFI240" s="130"/>
      <c r="AFJ240" s="130"/>
      <c r="AFK240" s="130"/>
      <c r="AFL240" s="130"/>
      <c r="AFM240" s="130"/>
      <c r="AFN240" s="130"/>
      <c r="AFO240" s="130"/>
      <c r="AFP240" s="130"/>
      <c r="AFQ240" s="130"/>
      <c r="AFR240" s="130"/>
      <c r="AFS240" s="130"/>
      <c r="AFT240" s="130"/>
      <c r="AFU240" s="130"/>
      <c r="AFV240" s="130"/>
      <c r="AFW240" s="130"/>
      <c r="AFX240" s="130"/>
      <c r="AFY240" s="130"/>
      <c r="AFZ240" s="130"/>
      <c r="AGA240" s="130"/>
      <c r="AGB240" s="130"/>
      <c r="AGC240" s="130"/>
      <c r="AGD240" s="130"/>
      <c r="AGE240" s="130"/>
      <c r="AGF240" s="130"/>
      <c r="AGG240" s="130"/>
      <c r="AGH240" s="130"/>
      <c r="AGI240" s="130"/>
      <c r="AGJ240" s="130"/>
      <c r="AGK240" s="130"/>
      <c r="AGL240" s="130"/>
      <c r="AGM240" s="130"/>
      <c r="AGN240" s="130"/>
      <c r="AGO240" s="130"/>
      <c r="AGP240" s="130"/>
      <c r="AGQ240" s="130"/>
      <c r="AGR240" s="130"/>
      <c r="AGS240" s="130"/>
      <c r="AGT240" s="130"/>
      <c r="AGU240" s="130"/>
      <c r="AGV240" s="130"/>
      <c r="AGW240" s="130"/>
      <c r="AGX240" s="130"/>
      <c r="AGY240" s="130"/>
      <c r="AGZ240" s="130"/>
      <c r="AHA240" s="130"/>
      <c r="AHB240" s="130"/>
      <c r="AHC240" s="130"/>
      <c r="AHD240" s="130"/>
      <c r="AHE240" s="130"/>
      <c r="AHF240" s="130"/>
      <c r="AHG240" s="130"/>
      <c r="AHH240" s="130"/>
      <c r="AHI240" s="130"/>
      <c r="AHJ240" s="130"/>
      <c r="AHK240" s="130"/>
      <c r="AHL240" s="130"/>
      <c r="AHM240" s="130"/>
      <c r="AHN240" s="130"/>
      <c r="AHO240" s="130"/>
      <c r="AHP240" s="130"/>
      <c r="AHQ240" s="130"/>
      <c r="AHR240" s="130"/>
      <c r="AHS240" s="130"/>
      <c r="AHT240" s="130"/>
      <c r="AHU240" s="130"/>
      <c r="AHV240" s="130"/>
      <c r="AHW240" s="130"/>
      <c r="AHX240" s="130"/>
      <c r="AHY240" s="130"/>
      <c r="AHZ240" s="130"/>
      <c r="AIA240" s="130"/>
      <c r="AIB240" s="130"/>
      <c r="AIC240" s="130"/>
      <c r="AID240" s="130"/>
      <c r="AIE240" s="130"/>
      <c r="AIF240" s="130"/>
      <c r="AIG240" s="130"/>
      <c r="AIH240" s="130"/>
      <c r="AII240" s="130"/>
      <c r="AIJ240" s="130"/>
      <c r="AIK240" s="130"/>
      <c r="AIL240" s="130"/>
      <c r="AIM240" s="130"/>
      <c r="AIN240" s="130"/>
      <c r="AIO240" s="130"/>
      <c r="AIP240" s="130"/>
      <c r="AIQ240" s="130"/>
      <c r="AIR240" s="130"/>
      <c r="AIS240" s="130"/>
      <c r="AIT240" s="130"/>
      <c r="AIU240" s="130"/>
      <c r="AIV240" s="130"/>
      <c r="AIW240" s="130"/>
      <c r="AIX240" s="130"/>
      <c r="AIY240" s="130"/>
      <c r="AIZ240" s="130"/>
      <c r="AJA240" s="130"/>
      <c r="AJB240" s="130"/>
      <c r="AJC240" s="130"/>
      <c r="AJD240" s="130"/>
      <c r="AJE240" s="130"/>
      <c r="AJF240" s="130"/>
      <c r="AJG240" s="130"/>
      <c r="AJH240" s="130"/>
      <c r="AJI240" s="130"/>
      <c r="AJJ240" s="130"/>
      <c r="AJK240" s="130"/>
      <c r="AJL240" s="130"/>
      <c r="AJM240" s="130"/>
      <c r="AJN240" s="130"/>
      <c r="AJO240" s="130"/>
      <c r="AJP240" s="130"/>
      <c r="AJQ240" s="130"/>
      <c r="AJR240" s="130"/>
      <c r="AJS240" s="130"/>
      <c r="AJT240" s="130"/>
      <c r="AJU240" s="130"/>
      <c r="AJV240" s="130"/>
      <c r="AJW240" s="130"/>
      <c r="AJX240" s="130"/>
      <c r="AJY240" s="130"/>
      <c r="AJZ240" s="130"/>
      <c r="AKA240" s="130"/>
      <c r="AKB240" s="130"/>
      <c r="AKC240" s="130"/>
      <c r="AKD240" s="130"/>
      <c r="AKE240" s="130"/>
      <c r="AKF240" s="130"/>
      <c r="AKG240" s="130"/>
      <c r="AKH240" s="130"/>
      <c r="AKI240" s="130"/>
      <c r="AKJ240" s="130"/>
      <c r="AKK240" s="130"/>
      <c r="AKL240" s="130"/>
      <c r="AKM240" s="130"/>
      <c r="AKN240" s="130"/>
      <c r="AKO240" s="130"/>
      <c r="AKP240" s="130"/>
      <c r="AKQ240" s="130"/>
      <c r="AKR240" s="130"/>
      <c r="AKS240" s="130"/>
      <c r="AKT240" s="130"/>
      <c r="AKU240" s="130"/>
      <c r="AKV240" s="130"/>
      <c r="AKW240" s="130"/>
      <c r="AKX240" s="130"/>
      <c r="AKY240" s="130"/>
      <c r="AKZ240" s="130"/>
      <c r="ALA240" s="130"/>
      <c r="ALB240" s="130"/>
      <c r="ALC240" s="130"/>
      <c r="ALD240" s="130"/>
      <c r="ALE240" s="130"/>
      <c r="ALF240" s="130"/>
      <c r="ALG240" s="130"/>
      <c r="ALH240" s="130"/>
      <c r="ALI240" s="130"/>
      <c r="ALJ240" s="130"/>
      <c r="ALK240" s="130"/>
      <c r="ALL240" s="130"/>
      <c r="ALM240" s="130"/>
      <c r="ALN240" s="130"/>
      <c r="ALO240" s="130"/>
      <c r="ALP240" s="130"/>
      <c r="ALQ240" s="130"/>
      <c r="ALR240" s="130"/>
      <c r="ALS240" s="130"/>
      <c r="ALT240" s="130"/>
      <c r="ALU240" s="130"/>
      <c r="ALV240" s="130"/>
      <c r="ALW240" s="130"/>
      <c r="ALX240" s="130"/>
      <c r="ALY240" s="130"/>
      <c r="ALZ240" s="130"/>
      <c r="AMA240" s="130"/>
      <c r="AMB240" s="130"/>
      <c r="AMC240" s="130"/>
      <c r="AMD240" s="130"/>
      <c r="AME240" s="130"/>
      <c r="AMF240" s="130"/>
      <c r="AMG240" s="130"/>
      <c r="AMH240" s="130"/>
      <c r="AMI240" s="130"/>
      <c r="AMJ240" s="130"/>
      <c r="AMK240" s="130"/>
      <c r="AML240" s="130"/>
      <c r="AMM240" s="130"/>
      <c r="AMN240" s="130"/>
      <c r="AMO240" s="130"/>
      <c r="AMP240" s="130"/>
      <c r="AMQ240" s="130"/>
      <c r="AMR240" s="130"/>
      <c r="AMS240" s="130"/>
      <c r="AMT240" s="130"/>
      <c r="AMU240" s="130"/>
      <c r="AMV240" s="130"/>
      <c r="AMW240" s="130"/>
      <c r="AMX240" s="130"/>
      <c r="AMY240" s="130"/>
      <c r="AMZ240" s="130"/>
      <c r="ANA240" s="130"/>
      <c r="ANB240" s="130"/>
      <c r="ANC240" s="130"/>
      <c r="AND240" s="130"/>
      <c r="ANE240" s="130"/>
      <c r="ANF240" s="130"/>
      <c r="ANG240" s="130"/>
      <c r="ANH240" s="130"/>
      <c r="ANI240" s="130"/>
      <c r="ANJ240" s="130"/>
      <c r="ANK240" s="130"/>
      <c r="ANL240" s="130"/>
      <c r="ANM240" s="130"/>
      <c r="ANN240" s="130"/>
      <c r="ANO240" s="130"/>
      <c r="ANP240" s="130"/>
      <c r="ANQ240" s="130"/>
      <c r="ANR240" s="130"/>
      <c r="ANS240" s="130"/>
      <c r="ANT240" s="130"/>
      <c r="ANU240" s="130"/>
      <c r="ANV240" s="130"/>
      <c r="ANW240" s="130"/>
      <c r="ANX240" s="130"/>
      <c r="ANY240" s="130"/>
      <c r="ANZ240" s="130"/>
      <c r="AOA240" s="130"/>
      <c r="AOB240" s="130"/>
      <c r="AOC240" s="130"/>
      <c r="AOD240" s="130"/>
      <c r="AOE240" s="130"/>
      <c r="AOF240" s="130"/>
      <c r="AOG240" s="130"/>
      <c r="AOH240" s="130"/>
      <c r="AOI240" s="130"/>
      <c r="AOJ240" s="130"/>
      <c r="AOK240" s="130"/>
      <c r="AOL240" s="130"/>
      <c r="AOM240" s="130"/>
      <c r="AON240" s="130"/>
      <c r="AOO240" s="130"/>
      <c r="AOP240" s="130"/>
      <c r="AOQ240" s="130"/>
      <c r="AOR240" s="130"/>
      <c r="AOS240" s="130"/>
      <c r="AOT240" s="130"/>
      <c r="AOU240" s="130"/>
      <c r="AOV240" s="130"/>
      <c r="AOW240" s="130"/>
      <c r="AOX240" s="130"/>
      <c r="AOY240" s="130"/>
      <c r="AOZ240" s="130"/>
      <c r="APA240" s="130"/>
      <c r="APB240" s="130"/>
      <c r="APC240" s="130"/>
      <c r="APD240" s="130"/>
      <c r="APE240" s="130"/>
      <c r="APF240" s="130"/>
      <c r="APG240" s="130"/>
      <c r="APH240" s="130"/>
      <c r="API240" s="130"/>
      <c r="APJ240" s="130"/>
      <c r="APK240" s="130"/>
      <c r="APL240" s="130"/>
      <c r="APM240" s="130"/>
      <c r="APN240" s="130"/>
      <c r="APO240" s="130"/>
      <c r="APP240" s="130"/>
      <c r="APQ240" s="130"/>
      <c r="APR240" s="130"/>
      <c r="APS240" s="130"/>
      <c r="APT240" s="130"/>
      <c r="APU240" s="130"/>
      <c r="APV240" s="130"/>
      <c r="APW240" s="130"/>
      <c r="APX240" s="130"/>
      <c r="APY240" s="130"/>
      <c r="APZ240" s="130"/>
      <c r="AQA240" s="130"/>
      <c r="AQB240" s="130"/>
      <c r="AQC240" s="130"/>
      <c r="AQD240" s="130"/>
      <c r="AQE240" s="130"/>
      <c r="AQF240" s="130"/>
      <c r="AQG240" s="130"/>
      <c r="AQH240" s="130"/>
      <c r="AQI240" s="130"/>
      <c r="AQJ240" s="130"/>
      <c r="AQK240" s="130"/>
      <c r="AQL240" s="130"/>
      <c r="AQM240" s="130"/>
      <c r="AQN240" s="130"/>
      <c r="AQO240" s="130"/>
      <c r="AQP240" s="130"/>
      <c r="AQQ240" s="130"/>
      <c r="AQR240" s="130"/>
      <c r="AQS240" s="130"/>
      <c r="AQT240" s="130"/>
      <c r="AQU240" s="130"/>
      <c r="AQV240" s="130"/>
      <c r="AQW240" s="130"/>
      <c r="AQX240" s="130"/>
      <c r="AQY240" s="130"/>
      <c r="AQZ240" s="130"/>
      <c r="ARA240" s="130"/>
      <c r="ARB240" s="130"/>
      <c r="ARC240" s="130"/>
      <c r="ARD240" s="130"/>
      <c r="ARE240" s="130"/>
      <c r="ARF240" s="130"/>
      <c r="ARG240" s="130"/>
      <c r="ARH240" s="130"/>
      <c r="ARI240" s="130"/>
      <c r="ARJ240" s="130"/>
      <c r="ARK240" s="130"/>
      <c r="ARL240" s="130"/>
      <c r="ARM240" s="130"/>
      <c r="ARN240" s="130"/>
      <c r="ARO240" s="130"/>
      <c r="ARP240" s="130"/>
      <c r="ARQ240" s="130"/>
      <c r="ARR240" s="130"/>
      <c r="ARS240" s="130"/>
      <c r="ART240" s="130"/>
      <c r="ARU240" s="130"/>
      <c r="ARV240" s="130"/>
      <c r="ARW240" s="130"/>
      <c r="ARX240" s="130"/>
      <c r="ARY240" s="130"/>
      <c r="ARZ240" s="130"/>
      <c r="ASA240" s="130"/>
      <c r="ASB240" s="130"/>
      <c r="ASC240" s="130"/>
      <c r="ASD240" s="130"/>
      <c r="ASE240" s="130"/>
      <c r="ASF240" s="130"/>
      <c r="ASG240" s="130"/>
      <c r="ASH240" s="130"/>
      <c r="ASI240" s="130"/>
      <c r="ASJ240" s="130"/>
      <c r="ASK240" s="130"/>
      <c r="ASL240" s="130"/>
      <c r="ASM240" s="130"/>
      <c r="ASN240" s="130"/>
      <c r="ASO240" s="130"/>
      <c r="ASP240" s="130"/>
      <c r="ASQ240" s="130"/>
      <c r="ASR240" s="130"/>
      <c r="ASS240" s="130"/>
      <c r="AST240" s="130"/>
      <c r="ASU240" s="130"/>
      <c r="ASV240" s="130"/>
      <c r="ASW240" s="130"/>
      <c r="ASX240" s="130"/>
      <c r="ASY240" s="130"/>
      <c r="ASZ240" s="130"/>
      <c r="ATA240" s="130"/>
      <c r="ATB240" s="130"/>
      <c r="ATC240" s="130"/>
      <c r="ATD240" s="130"/>
      <c r="ATE240" s="130"/>
      <c r="ATF240" s="130"/>
      <c r="ATG240" s="130"/>
      <c r="ATH240" s="130"/>
      <c r="ATI240" s="130"/>
      <c r="ATJ240" s="130"/>
      <c r="ATK240" s="130"/>
      <c r="ATL240" s="130"/>
      <c r="ATM240" s="130"/>
      <c r="ATN240" s="130"/>
      <c r="ATO240" s="130"/>
      <c r="ATP240" s="130"/>
      <c r="ATQ240" s="130"/>
      <c r="ATR240" s="130"/>
      <c r="ATS240" s="130"/>
      <c r="ATT240" s="130"/>
      <c r="ATU240" s="130"/>
      <c r="ATV240" s="130"/>
      <c r="ATW240" s="130"/>
      <c r="ATX240" s="130"/>
      <c r="ATY240" s="130"/>
      <c r="ATZ240" s="130"/>
      <c r="AUA240" s="130"/>
      <c r="AUB240" s="130"/>
      <c r="AUC240" s="130"/>
      <c r="AUD240" s="130"/>
      <c r="AUE240" s="130"/>
      <c r="AUF240" s="130"/>
      <c r="AUG240" s="130"/>
      <c r="AUH240" s="130"/>
      <c r="AUI240" s="130"/>
      <c r="AUJ240" s="130"/>
      <c r="AUK240" s="130"/>
      <c r="AUL240" s="130"/>
      <c r="AUM240" s="130"/>
      <c r="AUN240" s="130"/>
      <c r="AUO240" s="130"/>
      <c r="AUP240" s="130"/>
      <c r="AUQ240" s="130"/>
      <c r="AUR240" s="130"/>
      <c r="AUS240" s="130"/>
      <c r="AUT240" s="130"/>
      <c r="AUU240" s="130"/>
      <c r="AUV240" s="130"/>
      <c r="AUW240" s="130"/>
      <c r="AUX240" s="130"/>
      <c r="AUY240" s="130"/>
      <c r="AUZ240" s="130"/>
      <c r="AVA240" s="130"/>
      <c r="AVB240" s="130"/>
      <c r="AVC240" s="130"/>
      <c r="AVD240" s="130"/>
      <c r="AVE240" s="130"/>
      <c r="AVF240" s="130"/>
      <c r="AVG240" s="130"/>
      <c r="AVH240" s="130"/>
      <c r="AVI240" s="130"/>
      <c r="AVJ240" s="130"/>
      <c r="AVK240" s="130"/>
      <c r="AVL240" s="130"/>
      <c r="AVM240" s="130"/>
      <c r="AVN240" s="130"/>
      <c r="AVO240" s="130"/>
      <c r="AVP240" s="130"/>
      <c r="AVQ240" s="130"/>
      <c r="AVR240" s="130"/>
      <c r="AVS240" s="130"/>
      <c r="AVT240" s="130"/>
      <c r="AVU240" s="130"/>
      <c r="AVV240" s="130"/>
      <c r="AVW240" s="130"/>
      <c r="AVX240" s="130"/>
      <c r="AVY240" s="130"/>
      <c r="AVZ240" s="130"/>
      <c r="AWA240" s="130"/>
      <c r="AWB240" s="130"/>
      <c r="AWC240" s="130"/>
      <c r="AWD240" s="130"/>
      <c r="AWE240" s="130"/>
      <c r="AWF240" s="130"/>
      <c r="AWG240" s="130"/>
      <c r="AWH240" s="130"/>
      <c r="AWI240" s="130"/>
      <c r="AWJ240" s="130"/>
      <c r="AWK240" s="130"/>
      <c r="AWL240" s="130"/>
      <c r="AWM240" s="130"/>
      <c r="AWN240" s="130"/>
      <c r="AWO240" s="130"/>
      <c r="AWP240" s="130"/>
      <c r="AWQ240" s="130"/>
      <c r="AWR240" s="130"/>
      <c r="AWS240" s="130"/>
      <c r="AWT240" s="130"/>
      <c r="AWU240" s="130"/>
      <c r="AWV240" s="130"/>
      <c r="AWW240" s="130"/>
      <c r="AWX240" s="130"/>
      <c r="AWY240" s="130"/>
      <c r="AWZ240" s="130"/>
      <c r="AXA240" s="130"/>
      <c r="AXB240" s="130"/>
      <c r="AXC240" s="130"/>
      <c r="AXD240" s="130"/>
      <c r="AXE240" s="130"/>
      <c r="AXF240" s="130"/>
      <c r="AXG240" s="130"/>
      <c r="AXH240" s="130"/>
      <c r="AXI240" s="130"/>
      <c r="AXJ240" s="130"/>
      <c r="AXK240" s="130"/>
      <c r="AXL240" s="130"/>
      <c r="AXM240" s="130"/>
      <c r="AXN240" s="130"/>
      <c r="AXO240" s="130"/>
      <c r="AXP240" s="130"/>
      <c r="AXQ240" s="130"/>
      <c r="AXR240" s="130"/>
      <c r="AXS240" s="130"/>
      <c r="AXT240" s="130"/>
      <c r="AXU240" s="130"/>
      <c r="AXV240" s="130"/>
      <c r="AXW240" s="130"/>
      <c r="AXX240" s="130"/>
      <c r="AXY240" s="130"/>
      <c r="AXZ240" s="130"/>
      <c r="AYA240" s="130"/>
      <c r="AYB240" s="130"/>
      <c r="AYC240" s="130"/>
      <c r="AYD240" s="130"/>
      <c r="AYE240" s="130"/>
      <c r="AYF240" s="130"/>
      <c r="AYG240" s="130"/>
      <c r="AYH240" s="130"/>
      <c r="AYI240" s="130"/>
      <c r="AYJ240" s="130"/>
      <c r="AYK240" s="130"/>
      <c r="AYL240" s="130"/>
      <c r="AYM240" s="130"/>
      <c r="AYN240" s="130"/>
      <c r="AYO240" s="130"/>
      <c r="AYP240" s="130"/>
      <c r="AYQ240" s="130"/>
      <c r="AYR240" s="130"/>
      <c r="AYS240" s="130"/>
      <c r="AYT240" s="130"/>
      <c r="AYU240" s="130"/>
      <c r="AYV240" s="130"/>
      <c r="AYW240" s="130"/>
      <c r="AYX240" s="130"/>
      <c r="AYY240" s="130"/>
      <c r="AYZ240" s="130"/>
      <c r="AZA240" s="130"/>
      <c r="AZB240" s="130"/>
      <c r="AZC240" s="130"/>
      <c r="AZD240" s="130"/>
      <c r="AZE240" s="130"/>
      <c r="AZF240" s="130"/>
      <c r="AZG240" s="130"/>
      <c r="AZH240" s="130"/>
      <c r="AZI240" s="130"/>
      <c r="AZJ240" s="130"/>
      <c r="AZK240" s="130"/>
      <c r="AZL240" s="130"/>
      <c r="AZM240" s="130"/>
      <c r="AZN240" s="130"/>
      <c r="AZO240" s="130"/>
      <c r="AZP240" s="130"/>
      <c r="AZQ240" s="130"/>
      <c r="AZR240" s="130"/>
      <c r="AZS240" s="130"/>
      <c r="AZT240" s="130"/>
      <c r="AZU240" s="130"/>
      <c r="AZV240" s="130"/>
      <c r="AZW240" s="130"/>
      <c r="AZX240" s="130"/>
      <c r="AZY240" s="130"/>
      <c r="AZZ240" s="130"/>
      <c r="BAA240" s="130"/>
      <c r="BAB240" s="130"/>
      <c r="BAC240" s="130"/>
      <c r="BAD240" s="130"/>
      <c r="BAE240" s="130"/>
      <c r="BAF240" s="130"/>
      <c r="BAG240" s="130"/>
      <c r="BAH240" s="130"/>
      <c r="BAI240" s="130"/>
      <c r="BAJ240" s="130"/>
      <c r="BAK240" s="130"/>
      <c r="BAL240" s="130"/>
      <c r="BAM240" s="130"/>
      <c r="BAN240" s="130"/>
      <c r="BAO240" s="130"/>
      <c r="BAP240" s="130"/>
      <c r="BAQ240" s="130"/>
      <c r="BAR240" s="130"/>
      <c r="BAS240" s="130"/>
      <c r="BAT240" s="130"/>
      <c r="BAU240" s="130"/>
      <c r="BAV240" s="130"/>
      <c r="BAW240" s="130"/>
      <c r="BAX240" s="130"/>
      <c r="BAY240" s="130"/>
      <c r="BAZ240" s="130"/>
      <c r="BBA240" s="130"/>
      <c r="BBB240" s="130"/>
      <c r="BBC240" s="130"/>
      <c r="BBD240" s="130"/>
      <c r="BBE240" s="130"/>
      <c r="BBF240" s="130"/>
      <c r="BBG240" s="130"/>
      <c r="BBH240" s="130"/>
      <c r="BBI240" s="130"/>
      <c r="BBJ240" s="130"/>
      <c r="BBK240" s="130"/>
      <c r="BBL240" s="130"/>
      <c r="BBM240" s="130"/>
      <c r="BBN240" s="130"/>
      <c r="BBO240" s="130"/>
      <c r="BBP240" s="130"/>
      <c r="BBQ240" s="130"/>
      <c r="BBR240" s="130"/>
      <c r="BBS240" s="130"/>
      <c r="BBT240" s="130"/>
      <c r="BBU240" s="130"/>
      <c r="BBV240" s="130"/>
      <c r="BBW240" s="130"/>
      <c r="BBX240" s="130"/>
      <c r="BBY240" s="130"/>
      <c r="BBZ240" s="130"/>
      <c r="BCA240" s="130"/>
      <c r="BCB240" s="130"/>
      <c r="BCC240" s="130"/>
      <c r="BCD240" s="130"/>
      <c r="BCE240" s="130"/>
      <c r="BCF240" s="130"/>
      <c r="BCG240" s="130"/>
      <c r="BCH240" s="130"/>
      <c r="BCI240" s="130"/>
      <c r="BCJ240" s="130"/>
      <c r="BCK240" s="130"/>
      <c r="BCL240" s="130"/>
      <c r="BCM240" s="130"/>
      <c r="BCN240" s="130"/>
      <c r="BCO240" s="130"/>
      <c r="BCP240" s="130"/>
      <c r="BCQ240" s="130"/>
      <c r="BCR240" s="130"/>
      <c r="BCS240" s="130"/>
      <c r="BCT240" s="130"/>
      <c r="BCU240" s="130"/>
      <c r="BCV240" s="130"/>
      <c r="BCW240" s="130"/>
      <c r="BCX240" s="130"/>
      <c r="BCY240" s="130"/>
      <c r="BCZ240" s="130"/>
      <c r="BDA240" s="130"/>
      <c r="BDB240" s="130"/>
      <c r="BDC240" s="130"/>
      <c r="BDD240" s="130"/>
      <c r="BDE240" s="130"/>
      <c r="BDF240" s="130"/>
      <c r="BDG240" s="130"/>
      <c r="BDH240" s="130"/>
      <c r="BDI240" s="130"/>
      <c r="BDJ240" s="130"/>
      <c r="BDK240" s="130"/>
      <c r="BDL240" s="130"/>
      <c r="BDM240" s="130"/>
      <c r="BDN240" s="130"/>
      <c r="BDO240" s="130"/>
      <c r="BDP240" s="130"/>
      <c r="BDQ240" s="130"/>
      <c r="BDR240" s="130"/>
      <c r="BDS240" s="130"/>
      <c r="BDT240" s="130"/>
      <c r="BDU240" s="130"/>
      <c r="BDV240" s="130"/>
      <c r="BDW240" s="130"/>
      <c r="BDX240" s="130"/>
      <c r="BDY240" s="130"/>
      <c r="BDZ240" s="130"/>
      <c r="BEA240" s="130"/>
      <c r="BEB240" s="130"/>
      <c r="BEC240" s="130"/>
      <c r="BED240" s="130"/>
      <c r="BEE240" s="130"/>
      <c r="BEF240" s="130"/>
      <c r="BEG240" s="130"/>
      <c r="BEH240" s="130"/>
      <c r="BEI240" s="130"/>
      <c r="BEJ240" s="130"/>
      <c r="BEK240" s="130"/>
      <c r="BEL240" s="130"/>
      <c r="BEM240" s="130"/>
      <c r="BEN240" s="130"/>
      <c r="BEO240" s="130"/>
      <c r="BEP240" s="130"/>
      <c r="BEQ240" s="130"/>
      <c r="BER240" s="130"/>
      <c r="BES240" s="130"/>
      <c r="BET240" s="130"/>
      <c r="BEU240" s="130"/>
      <c r="BEV240" s="130"/>
      <c r="BEW240" s="130"/>
      <c r="BEX240" s="130"/>
      <c r="BEY240" s="130"/>
      <c r="BEZ240" s="130"/>
      <c r="BFA240" s="130"/>
      <c r="BFB240" s="130"/>
      <c r="BFC240" s="130"/>
      <c r="BFD240" s="130"/>
      <c r="BFE240" s="130"/>
      <c r="BFF240" s="130"/>
      <c r="BFG240" s="130"/>
      <c r="BFH240" s="130"/>
      <c r="BFI240" s="130"/>
      <c r="BFJ240" s="130"/>
      <c r="BFK240" s="130"/>
      <c r="BFL240" s="130"/>
      <c r="BFM240" s="130"/>
      <c r="BFN240" s="130"/>
      <c r="BFO240" s="130"/>
      <c r="BFP240" s="130"/>
      <c r="BFQ240" s="130"/>
      <c r="BFR240" s="130"/>
      <c r="BFS240" s="130"/>
      <c r="BFT240" s="130"/>
      <c r="BFU240" s="130"/>
      <c r="BFV240" s="130"/>
      <c r="BFW240" s="130"/>
      <c r="BFX240" s="130"/>
      <c r="BFY240" s="130"/>
      <c r="BFZ240" s="130"/>
      <c r="BGA240" s="130"/>
      <c r="BGB240" s="130"/>
      <c r="BGC240" s="130"/>
      <c r="BGD240" s="130"/>
      <c r="BGE240" s="130"/>
      <c r="BGF240" s="130"/>
      <c r="BGG240" s="130"/>
      <c r="BGH240" s="130"/>
      <c r="BGI240" s="130"/>
      <c r="BGJ240" s="130"/>
      <c r="BGK240" s="130"/>
      <c r="BGL240" s="130"/>
      <c r="BGM240" s="130"/>
      <c r="BGN240" s="130"/>
      <c r="BGO240" s="130"/>
      <c r="BGP240" s="130"/>
      <c r="BGQ240" s="130"/>
      <c r="BGR240" s="130"/>
      <c r="BGS240" s="130"/>
      <c r="BGT240" s="130"/>
      <c r="BGU240" s="130"/>
      <c r="BGV240" s="130"/>
      <c r="BGW240" s="130"/>
      <c r="BGX240" s="130"/>
      <c r="BGY240" s="130"/>
      <c r="BGZ240" s="130"/>
      <c r="BHA240" s="130"/>
      <c r="BHB240" s="130"/>
      <c r="BHC240" s="130"/>
      <c r="BHD240" s="130"/>
      <c r="BHE240" s="130"/>
      <c r="BHF240" s="130"/>
      <c r="BHG240" s="130"/>
      <c r="BHH240" s="130"/>
      <c r="BHI240" s="130"/>
      <c r="BHJ240" s="130"/>
      <c r="BHK240" s="130"/>
      <c r="BHL240" s="130"/>
      <c r="BHM240" s="130"/>
      <c r="BHN240" s="130"/>
      <c r="BHO240" s="130"/>
      <c r="BHP240" s="130"/>
      <c r="BHQ240" s="130"/>
      <c r="BHR240" s="130"/>
      <c r="BHS240" s="130"/>
      <c r="BHT240" s="130"/>
      <c r="BHU240" s="130"/>
      <c r="BHV240" s="130"/>
      <c r="BHW240" s="130"/>
      <c r="BHX240" s="130"/>
      <c r="BHY240" s="130"/>
      <c r="BHZ240" s="130"/>
      <c r="BIA240" s="130"/>
      <c r="BIB240" s="130"/>
      <c r="BIC240" s="130"/>
      <c r="BID240" s="130"/>
      <c r="BIE240" s="130"/>
      <c r="BIF240" s="130"/>
      <c r="BIG240" s="130"/>
      <c r="BIH240" s="130"/>
      <c r="BII240" s="130"/>
      <c r="BIJ240" s="130"/>
      <c r="BIK240" s="130"/>
      <c r="BIL240" s="130"/>
      <c r="BIM240" s="130"/>
      <c r="BIN240" s="130"/>
      <c r="BIO240" s="130"/>
      <c r="BIP240" s="130"/>
      <c r="BIQ240" s="130"/>
      <c r="BIR240" s="130"/>
      <c r="BIS240" s="130"/>
      <c r="BIT240" s="130"/>
      <c r="BIU240" s="130"/>
      <c r="BIV240" s="130"/>
      <c r="BIW240" s="130"/>
      <c r="BIX240" s="130"/>
      <c r="BIY240" s="130"/>
      <c r="BIZ240" s="130"/>
      <c r="BJA240" s="130"/>
      <c r="BJB240" s="130"/>
      <c r="BJC240" s="130"/>
      <c r="BJD240" s="130"/>
      <c r="BJE240" s="130"/>
      <c r="BJF240" s="130"/>
      <c r="BJG240" s="130"/>
      <c r="BJH240" s="130"/>
      <c r="BJI240" s="130"/>
      <c r="BJJ240" s="130"/>
      <c r="BJK240" s="130"/>
      <c r="BJL240" s="130"/>
      <c r="BJM240" s="130"/>
      <c r="BJN240" s="130"/>
      <c r="BJO240" s="130"/>
      <c r="BJP240" s="130"/>
      <c r="BJQ240" s="130"/>
      <c r="BJR240" s="130"/>
      <c r="BJS240" s="130"/>
      <c r="BJT240" s="130"/>
      <c r="BJU240" s="130"/>
      <c r="BJV240" s="130"/>
      <c r="BJW240" s="130"/>
      <c r="BJX240" s="130"/>
      <c r="BJY240" s="130"/>
      <c r="BJZ240" s="130"/>
      <c r="BKA240" s="130"/>
      <c r="BKB240" s="130"/>
      <c r="BKC240" s="130"/>
      <c r="BKD240" s="130"/>
      <c r="BKE240" s="130"/>
      <c r="BKF240" s="130"/>
      <c r="BKG240" s="130"/>
      <c r="BKH240" s="130"/>
      <c r="BKI240" s="130"/>
      <c r="BKJ240" s="130"/>
      <c r="BKK240" s="130"/>
      <c r="BKL240" s="130"/>
      <c r="BKM240" s="130"/>
      <c r="BKN240" s="130"/>
      <c r="BKO240" s="130"/>
      <c r="BKP240" s="130"/>
      <c r="BKQ240" s="130"/>
      <c r="BKR240" s="130"/>
      <c r="BKS240" s="130"/>
      <c r="BKT240" s="130"/>
      <c r="BKU240" s="130"/>
      <c r="BKV240" s="130"/>
      <c r="BKW240" s="130"/>
      <c r="BKX240" s="130"/>
      <c r="BKY240" s="130"/>
      <c r="BKZ240" s="130"/>
      <c r="BLA240" s="130"/>
      <c r="BLB240" s="130"/>
      <c r="BLC240" s="130"/>
      <c r="BLD240" s="130"/>
      <c r="BLE240" s="130"/>
      <c r="BLF240" s="130"/>
      <c r="BLG240" s="130"/>
      <c r="BLH240" s="130"/>
      <c r="BLI240" s="130"/>
      <c r="BLJ240" s="130"/>
      <c r="BLK240" s="130"/>
      <c r="BLL240" s="130"/>
      <c r="BLM240" s="130"/>
      <c r="BLN240" s="130"/>
      <c r="BLO240" s="130"/>
      <c r="BLP240" s="130"/>
      <c r="BLQ240" s="130"/>
      <c r="BLR240" s="130"/>
      <c r="BLS240" s="130"/>
      <c r="BLT240" s="130"/>
      <c r="BLU240" s="130"/>
      <c r="BLV240" s="130"/>
      <c r="BLW240" s="130"/>
      <c r="BLX240" s="130"/>
      <c r="BLY240" s="130"/>
      <c r="BLZ240" s="130"/>
      <c r="BMA240" s="130"/>
      <c r="BMB240" s="130"/>
      <c r="BMC240" s="130"/>
      <c r="BMD240" s="130"/>
      <c r="BME240" s="130"/>
      <c r="BMF240" s="130"/>
      <c r="BMG240" s="130"/>
      <c r="BMH240" s="130"/>
      <c r="BMI240" s="130"/>
      <c r="BMJ240" s="130"/>
      <c r="BMK240" s="130"/>
      <c r="BML240" s="130"/>
      <c r="BMM240" s="130"/>
      <c r="BMN240" s="130"/>
      <c r="BMO240" s="130"/>
      <c r="BMP240" s="130"/>
      <c r="BMQ240" s="130"/>
      <c r="BMR240" s="130"/>
      <c r="BMS240" s="130"/>
      <c r="BMT240" s="130"/>
      <c r="BMU240" s="130"/>
      <c r="BMV240" s="130"/>
      <c r="BMW240" s="130"/>
      <c r="BMX240" s="130"/>
      <c r="BMY240" s="130"/>
      <c r="BMZ240" s="130"/>
      <c r="BNA240" s="130"/>
      <c r="BNB240" s="130"/>
      <c r="BNC240" s="130"/>
      <c r="BND240" s="130"/>
      <c r="BNE240" s="130"/>
      <c r="BNF240" s="130"/>
      <c r="BNG240" s="130"/>
      <c r="BNH240" s="130"/>
      <c r="BNI240" s="130"/>
      <c r="BNJ240" s="130"/>
      <c r="BNK240" s="130"/>
      <c r="BNL240" s="130"/>
      <c r="BNM240" s="130"/>
      <c r="BNN240" s="130"/>
      <c r="BNO240" s="130"/>
      <c r="BNP240" s="130"/>
      <c r="BNQ240" s="130"/>
      <c r="BNR240" s="130"/>
      <c r="BNS240" s="130"/>
      <c r="BNT240" s="130"/>
      <c r="BNU240" s="130"/>
      <c r="BNV240" s="130"/>
      <c r="BNW240" s="130"/>
      <c r="BNX240" s="130"/>
      <c r="BNY240" s="130"/>
      <c r="BNZ240" s="130"/>
      <c r="BOA240" s="130"/>
      <c r="BOB240" s="130"/>
      <c r="BOC240" s="130"/>
      <c r="BOD240" s="130"/>
      <c r="BOE240" s="130"/>
      <c r="BOF240" s="130"/>
      <c r="BOG240" s="130"/>
      <c r="BOH240" s="130"/>
      <c r="BOI240" s="130"/>
      <c r="BOJ240" s="130"/>
      <c r="BOK240" s="130"/>
      <c r="BOL240" s="130"/>
      <c r="BOM240" s="130"/>
      <c r="BON240" s="130"/>
      <c r="BOO240" s="130"/>
      <c r="BOP240" s="130"/>
      <c r="BOQ240" s="130"/>
      <c r="BOR240" s="130"/>
      <c r="BOS240" s="130"/>
      <c r="BOT240" s="130"/>
      <c r="BOU240" s="130"/>
      <c r="BOV240" s="130"/>
      <c r="BOW240" s="130"/>
      <c r="BOX240" s="130"/>
      <c r="BOY240" s="130"/>
      <c r="BOZ240" s="130"/>
      <c r="BPA240" s="130"/>
      <c r="BPB240" s="130"/>
      <c r="BPC240" s="130"/>
      <c r="BPD240" s="130"/>
      <c r="BPE240" s="130"/>
      <c r="BPF240" s="130"/>
      <c r="BPG240" s="130"/>
      <c r="BPH240" s="130"/>
      <c r="BPI240" s="130"/>
      <c r="BPJ240" s="130"/>
      <c r="BPK240" s="130"/>
      <c r="BPL240" s="130"/>
      <c r="BPM240" s="130"/>
      <c r="BPN240" s="130"/>
      <c r="BPO240" s="130"/>
      <c r="BPP240" s="130"/>
      <c r="BPQ240" s="130"/>
      <c r="BPR240" s="130"/>
      <c r="BPS240" s="130"/>
      <c r="BPT240" s="130"/>
      <c r="BPU240" s="130"/>
      <c r="BPV240" s="130"/>
      <c r="BPW240" s="130"/>
      <c r="BPX240" s="130"/>
      <c r="BPY240" s="130"/>
      <c r="BPZ240" s="130"/>
      <c r="BQA240" s="130"/>
      <c r="BQB240" s="130"/>
      <c r="BQC240" s="130"/>
      <c r="BQD240" s="130"/>
      <c r="BQE240" s="130"/>
      <c r="BQF240" s="130"/>
      <c r="BQG240" s="130"/>
      <c r="BQH240" s="130"/>
      <c r="BQI240" s="130"/>
      <c r="BQJ240" s="130"/>
      <c r="BQK240" s="130"/>
      <c r="BQL240" s="130"/>
      <c r="BQM240" s="130"/>
      <c r="BQN240" s="130"/>
      <c r="BQO240" s="130"/>
      <c r="BQP240" s="130"/>
      <c r="BQQ240" s="130"/>
      <c r="BQR240" s="130"/>
      <c r="BQS240" s="130"/>
      <c r="BQT240" s="130"/>
      <c r="BQU240" s="130"/>
      <c r="BQV240" s="130"/>
      <c r="BQW240" s="130"/>
      <c r="BQX240" s="130"/>
      <c r="BQY240" s="130"/>
      <c r="BQZ240" s="130"/>
      <c r="BRA240" s="130"/>
      <c r="BRB240" s="130"/>
      <c r="BRC240" s="130"/>
      <c r="BRD240" s="130"/>
      <c r="BRE240" s="130"/>
      <c r="BRF240" s="130"/>
      <c r="BRG240" s="130"/>
      <c r="BRH240" s="130"/>
      <c r="BRI240" s="130"/>
      <c r="BRJ240" s="130"/>
      <c r="BRK240" s="130"/>
      <c r="BRL240" s="130"/>
      <c r="BRM240" s="130"/>
      <c r="BRN240" s="130"/>
      <c r="BRO240" s="130"/>
      <c r="BRP240" s="130"/>
      <c r="BRQ240" s="130"/>
      <c r="BRR240" s="130"/>
      <c r="BRS240" s="130"/>
      <c r="BRT240" s="130"/>
      <c r="BRU240" s="130"/>
      <c r="BRV240" s="130"/>
      <c r="BRW240" s="130"/>
      <c r="BRX240" s="130"/>
      <c r="BRY240" s="130"/>
      <c r="BRZ240" s="130"/>
      <c r="BSA240" s="130"/>
      <c r="BSB240" s="130"/>
      <c r="BSC240" s="130"/>
      <c r="BSD240" s="130"/>
      <c r="BSE240" s="130"/>
      <c r="BSF240" s="130"/>
      <c r="BSG240" s="130"/>
      <c r="BSH240" s="130"/>
      <c r="BSI240" s="130"/>
      <c r="BSJ240" s="130"/>
      <c r="BSK240" s="130"/>
      <c r="BSL240" s="130"/>
      <c r="BSM240" s="130"/>
      <c r="BSN240" s="130"/>
      <c r="BSO240" s="130"/>
      <c r="BSP240" s="130"/>
      <c r="BSQ240" s="130"/>
      <c r="BSR240" s="130"/>
      <c r="BSS240" s="130"/>
      <c r="BST240" s="130"/>
      <c r="BSU240" s="130"/>
      <c r="BSV240" s="130"/>
      <c r="BSW240" s="130"/>
      <c r="BSX240" s="130"/>
      <c r="BSY240" s="130"/>
      <c r="BSZ240" s="130"/>
      <c r="BTA240" s="130"/>
      <c r="BTB240" s="130"/>
      <c r="BTC240" s="130"/>
      <c r="BTD240" s="130"/>
      <c r="BTE240" s="130"/>
      <c r="BTF240" s="130"/>
      <c r="BTG240" s="130"/>
      <c r="BTH240" s="130"/>
      <c r="BTI240" s="130"/>
      <c r="BTJ240" s="130"/>
      <c r="BTK240" s="130"/>
      <c r="BTL240" s="130"/>
      <c r="BTM240" s="130"/>
      <c r="BTN240" s="130"/>
      <c r="BTO240" s="130"/>
      <c r="BTP240" s="130"/>
      <c r="BTQ240" s="130"/>
      <c r="BTR240" s="130"/>
      <c r="BTS240" s="130"/>
      <c r="BTT240" s="130"/>
      <c r="BTU240" s="130"/>
      <c r="BTV240" s="130"/>
      <c r="BTW240" s="130"/>
      <c r="BTX240" s="130"/>
      <c r="BTY240" s="130"/>
      <c r="BTZ240" s="130"/>
      <c r="BUA240" s="130"/>
      <c r="BUB240" s="130"/>
      <c r="BUC240" s="130"/>
      <c r="BUD240" s="130"/>
      <c r="BUE240" s="130"/>
      <c r="BUF240" s="130"/>
      <c r="BUG240" s="130"/>
      <c r="BUH240" s="130"/>
      <c r="BUI240" s="130"/>
      <c r="BUJ240" s="130"/>
      <c r="BUK240" s="130"/>
      <c r="BUL240" s="130"/>
      <c r="BUM240" s="130"/>
      <c r="BUN240" s="130"/>
      <c r="BUO240" s="130"/>
      <c r="BUP240" s="130"/>
      <c r="BUQ240" s="130"/>
      <c r="BUR240" s="130"/>
      <c r="BUS240" s="130"/>
      <c r="BUT240" s="130"/>
      <c r="BUU240" s="130"/>
      <c r="BUV240" s="130"/>
      <c r="BUW240" s="130"/>
      <c r="BUX240" s="130"/>
      <c r="BUY240" s="130"/>
      <c r="BUZ240" s="130"/>
      <c r="BVA240" s="130"/>
      <c r="BVB240" s="130"/>
      <c r="BVC240" s="130"/>
      <c r="BVD240" s="130"/>
      <c r="BVE240" s="130"/>
      <c r="BVF240" s="130"/>
      <c r="BVG240" s="130"/>
      <c r="BVH240" s="130"/>
      <c r="BVI240" s="130"/>
      <c r="BVJ240" s="130"/>
      <c r="BVK240" s="130"/>
      <c r="BVL240" s="130"/>
      <c r="BVM240" s="130"/>
      <c r="BVN240" s="130"/>
      <c r="BVO240" s="130"/>
      <c r="BVP240" s="130"/>
      <c r="BVQ240" s="130"/>
      <c r="BVR240" s="130"/>
      <c r="BVS240" s="130"/>
      <c r="BVT240" s="130"/>
      <c r="BVU240" s="130"/>
      <c r="BVV240" s="130"/>
      <c r="BVW240" s="130"/>
      <c r="BVX240" s="130"/>
      <c r="BVY240" s="130"/>
      <c r="BVZ240" s="130"/>
      <c r="BWA240" s="130"/>
      <c r="BWB240" s="130"/>
      <c r="BWC240" s="130"/>
      <c r="BWD240" s="130"/>
      <c r="BWE240" s="130"/>
      <c r="BWF240" s="130"/>
      <c r="BWG240" s="130"/>
      <c r="BWH240" s="130"/>
      <c r="BWI240" s="130"/>
      <c r="BWJ240" s="130"/>
      <c r="BWK240" s="130"/>
      <c r="BWL240" s="130"/>
      <c r="BWM240" s="130"/>
      <c r="BWN240" s="130"/>
      <c r="BWO240" s="130"/>
      <c r="BWP240" s="130"/>
      <c r="BWQ240" s="130"/>
      <c r="BWR240" s="130"/>
      <c r="BWS240" s="130"/>
      <c r="BWT240" s="130"/>
      <c r="BWU240" s="130"/>
      <c r="BWV240" s="130"/>
      <c r="BWW240" s="130"/>
      <c r="BWX240" s="130"/>
      <c r="BWY240" s="130"/>
      <c r="BWZ240" s="130"/>
      <c r="BXA240" s="130"/>
      <c r="BXB240" s="130"/>
      <c r="BXC240" s="130"/>
      <c r="BXD240" s="130"/>
      <c r="BXE240" s="130"/>
      <c r="BXF240" s="130"/>
      <c r="BXG240" s="130"/>
      <c r="BXH240" s="130"/>
      <c r="BXI240" s="130"/>
      <c r="BXJ240" s="130"/>
      <c r="BXK240" s="130"/>
      <c r="BXL240" s="130"/>
      <c r="BXM240" s="130"/>
      <c r="BXN240" s="130"/>
      <c r="BXO240" s="130"/>
      <c r="BXP240" s="130"/>
      <c r="BXQ240" s="130"/>
      <c r="BXR240" s="130"/>
      <c r="BXS240" s="130"/>
      <c r="BXT240" s="130"/>
      <c r="BXU240" s="130"/>
      <c r="BXV240" s="130"/>
      <c r="BXW240" s="130"/>
      <c r="BXX240" s="130"/>
      <c r="BXY240" s="130"/>
      <c r="BXZ240" s="130"/>
      <c r="BYA240" s="130"/>
      <c r="BYB240" s="130"/>
      <c r="BYC240" s="130"/>
      <c r="BYD240" s="130"/>
      <c r="BYE240" s="130"/>
      <c r="BYF240" s="130"/>
      <c r="BYG240" s="130"/>
      <c r="BYH240" s="130"/>
      <c r="BYI240" s="130"/>
      <c r="BYJ240" s="130"/>
      <c r="BYK240" s="130"/>
      <c r="BYL240" s="130"/>
      <c r="BYM240" s="130"/>
      <c r="BYN240" s="130"/>
      <c r="BYO240" s="130"/>
      <c r="BYP240" s="130"/>
      <c r="BYQ240" s="130"/>
      <c r="BYR240" s="130"/>
      <c r="BYS240" s="130"/>
      <c r="BYT240" s="130"/>
      <c r="BYU240" s="130"/>
      <c r="BYV240" s="130"/>
      <c r="BYW240" s="130"/>
      <c r="BYX240" s="130"/>
      <c r="BYY240" s="130"/>
      <c r="BYZ240" s="130"/>
      <c r="BZA240" s="130"/>
      <c r="BZB240" s="130"/>
      <c r="BZC240" s="130"/>
      <c r="BZD240" s="130"/>
      <c r="BZE240" s="130"/>
      <c r="BZF240" s="130"/>
      <c r="BZG240" s="130"/>
      <c r="BZH240" s="130"/>
      <c r="BZI240" s="130"/>
      <c r="BZJ240" s="130"/>
      <c r="BZK240" s="130"/>
      <c r="BZL240" s="130"/>
      <c r="BZM240" s="130"/>
      <c r="BZN240" s="130"/>
      <c r="BZO240" s="130"/>
      <c r="BZP240" s="130"/>
      <c r="BZQ240" s="130"/>
      <c r="BZR240" s="130"/>
      <c r="BZS240" s="130"/>
      <c r="BZT240" s="130"/>
      <c r="BZU240" s="130"/>
      <c r="BZV240" s="130"/>
      <c r="BZW240" s="130"/>
      <c r="BZX240" s="130"/>
      <c r="BZY240" s="130"/>
      <c r="BZZ240" s="130"/>
      <c r="CAA240" s="130"/>
      <c r="CAB240" s="130"/>
      <c r="CAC240" s="130"/>
      <c r="CAD240" s="130"/>
      <c r="CAE240" s="130"/>
      <c r="CAF240" s="130"/>
      <c r="CAG240" s="130"/>
      <c r="CAH240" s="130"/>
      <c r="CAI240" s="130"/>
      <c r="CAJ240" s="130"/>
      <c r="CAK240" s="130"/>
      <c r="CAL240" s="130"/>
      <c r="CAM240" s="130"/>
      <c r="CAN240" s="130"/>
      <c r="CAO240" s="130"/>
      <c r="CAP240" s="130"/>
      <c r="CAQ240" s="130"/>
      <c r="CAR240" s="130"/>
      <c r="CAS240" s="130"/>
      <c r="CAT240" s="130"/>
      <c r="CAU240" s="130"/>
      <c r="CAV240" s="130"/>
      <c r="CAW240" s="130"/>
      <c r="CAX240" s="130"/>
      <c r="CAY240" s="130"/>
      <c r="CAZ240" s="130"/>
      <c r="CBA240" s="130"/>
      <c r="CBB240" s="130"/>
      <c r="CBC240" s="130"/>
      <c r="CBD240" s="130"/>
      <c r="CBE240" s="130"/>
      <c r="CBF240" s="130"/>
      <c r="CBG240" s="130"/>
      <c r="CBH240" s="130"/>
      <c r="CBI240" s="130"/>
      <c r="CBJ240" s="130"/>
      <c r="CBK240" s="130"/>
      <c r="CBL240" s="130"/>
      <c r="CBM240" s="130"/>
      <c r="CBN240" s="130"/>
      <c r="CBO240" s="130"/>
      <c r="CBP240" s="130"/>
      <c r="CBQ240" s="130"/>
      <c r="CBR240" s="130"/>
      <c r="CBS240" s="130"/>
      <c r="CBT240" s="130"/>
      <c r="CBU240" s="130"/>
      <c r="CBV240" s="130"/>
      <c r="CBW240" s="130"/>
      <c r="CBX240" s="130"/>
      <c r="CBY240" s="130"/>
      <c r="CBZ240" s="130"/>
      <c r="CCA240" s="130"/>
      <c r="CCB240" s="130"/>
      <c r="CCC240" s="130"/>
      <c r="CCD240" s="130"/>
      <c r="CCE240" s="130"/>
      <c r="CCF240" s="130"/>
      <c r="CCG240" s="130"/>
      <c r="CCH240" s="130"/>
      <c r="CCI240" s="130"/>
      <c r="CCJ240" s="130"/>
      <c r="CCK240" s="130"/>
      <c r="CCL240" s="130"/>
      <c r="CCM240" s="130"/>
      <c r="CCN240" s="130"/>
      <c r="CCO240" s="130"/>
      <c r="CCP240" s="130"/>
      <c r="CCQ240" s="130"/>
      <c r="CCR240" s="130"/>
      <c r="CCS240" s="130"/>
      <c r="CCT240" s="130"/>
      <c r="CCU240" s="130"/>
      <c r="CCV240" s="130"/>
      <c r="CCW240" s="130"/>
      <c r="CCX240" s="130"/>
      <c r="CCY240" s="130"/>
      <c r="CCZ240" s="130"/>
      <c r="CDA240" s="130"/>
      <c r="CDB240" s="130"/>
      <c r="CDC240" s="130"/>
      <c r="CDD240" s="130"/>
      <c r="CDE240" s="130"/>
      <c r="CDF240" s="130"/>
      <c r="CDG240" s="130"/>
      <c r="CDH240" s="130"/>
      <c r="CDI240" s="130"/>
      <c r="CDJ240" s="130"/>
      <c r="CDK240" s="130"/>
      <c r="CDL240" s="130"/>
      <c r="CDM240" s="130"/>
      <c r="CDN240" s="130"/>
      <c r="CDO240" s="130"/>
      <c r="CDP240" s="130"/>
      <c r="CDQ240" s="130"/>
      <c r="CDR240" s="130"/>
      <c r="CDS240" s="130"/>
      <c r="CDT240" s="130"/>
      <c r="CDU240" s="130"/>
      <c r="CDV240" s="130"/>
      <c r="CDW240" s="130"/>
      <c r="CDX240" s="130"/>
      <c r="CDY240" s="130"/>
      <c r="CDZ240" s="130"/>
      <c r="CEA240" s="130"/>
      <c r="CEB240" s="130"/>
      <c r="CEC240" s="130"/>
      <c r="CED240" s="130"/>
      <c r="CEE240" s="130"/>
      <c r="CEF240" s="130"/>
      <c r="CEG240" s="130"/>
      <c r="CEH240" s="130"/>
      <c r="CEI240" s="130"/>
      <c r="CEJ240" s="130"/>
      <c r="CEK240" s="130"/>
      <c r="CEL240" s="130"/>
      <c r="CEM240" s="130"/>
      <c r="CEN240" s="130"/>
      <c r="CEO240" s="130"/>
      <c r="CEP240" s="130"/>
      <c r="CEQ240" s="130"/>
      <c r="CER240" s="130"/>
      <c r="CES240" s="130"/>
      <c r="CET240" s="130"/>
      <c r="CEU240" s="130"/>
      <c r="CEV240" s="130"/>
      <c r="CEW240" s="130"/>
      <c r="CEX240" s="130"/>
      <c r="CEY240" s="130"/>
      <c r="CEZ240" s="130"/>
      <c r="CFA240" s="130"/>
      <c r="CFB240" s="130"/>
      <c r="CFC240" s="130"/>
      <c r="CFD240" s="130"/>
      <c r="CFE240" s="130"/>
      <c r="CFF240" s="130"/>
      <c r="CFG240" s="130"/>
      <c r="CFH240" s="130"/>
      <c r="CFI240" s="130"/>
      <c r="CFJ240" s="130"/>
      <c r="CFK240" s="130"/>
      <c r="CFL240" s="130"/>
      <c r="CFM240" s="130"/>
      <c r="CFN240" s="130"/>
      <c r="CFO240" s="130"/>
      <c r="CFP240" s="130"/>
      <c r="CFQ240" s="130"/>
      <c r="CFR240" s="130"/>
      <c r="CFS240" s="130"/>
      <c r="CFT240" s="130"/>
      <c r="CFU240" s="130"/>
      <c r="CFV240" s="130"/>
      <c r="CFW240" s="130"/>
      <c r="CFX240" s="130"/>
      <c r="CFY240" s="130"/>
      <c r="CFZ240" s="130"/>
      <c r="CGA240" s="130"/>
      <c r="CGB240" s="130"/>
      <c r="CGC240" s="130"/>
      <c r="CGD240" s="130"/>
      <c r="CGE240" s="130"/>
      <c r="CGF240" s="130"/>
      <c r="CGG240" s="130"/>
      <c r="CGH240" s="130"/>
      <c r="CGI240" s="130"/>
      <c r="CGJ240" s="130"/>
      <c r="CGK240" s="130"/>
      <c r="CGL240" s="130"/>
      <c r="CGM240" s="130"/>
      <c r="CGN240" s="130"/>
      <c r="CGO240" s="130"/>
      <c r="CGP240" s="130"/>
      <c r="CGQ240" s="130"/>
      <c r="CGR240" s="130"/>
      <c r="CGS240" s="130"/>
      <c r="CGT240" s="130"/>
      <c r="CGU240" s="130"/>
      <c r="CGV240" s="130"/>
      <c r="CGW240" s="130"/>
      <c r="CGX240" s="130"/>
      <c r="CGY240" s="130"/>
      <c r="CGZ240" s="130"/>
      <c r="CHA240" s="130"/>
      <c r="CHB240" s="130"/>
      <c r="CHC240" s="130"/>
      <c r="CHD240" s="130"/>
      <c r="CHE240" s="130"/>
      <c r="CHF240" s="130"/>
      <c r="CHG240" s="130"/>
      <c r="CHH240" s="130"/>
      <c r="CHI240" s="130"/>
      <c r="CHJ240" s="130"/>
      <c r="CHK240" s="130"/>
      <c r="CHL240" s="130"/>
      <c r="CHM240" s="130"/>
      <c r="CHN240" s="130"/>
      <c r="CHO240" s="130"/>
      <c r="CHP240" s="130"/>
      <c r="CHQ240" s="130"/>
      <c r="CHR240" s="130"/>
      <c r="CHS240" s="130"/>
      <c r="CHT240" s="130"/>
      <c r="CHU240" s="130"/>
      <c r="CHV240" s="130"/>
      <c r="CHW240" s="130"/>
      <c r="CHX240" s="130"/>
      <c r="CHY240" s="130"/>
      <c r="CHZ240" s="130"/>
      <c r="CIA240" s="130"/>
      <c r="CIB240" s="130"/>
      <c r="CIC240" s="130"/>
      <c r="CID240" s="130"/>
      <c r="CIE240" s="130"/>
      <c r="CIF240" s="130"/>
      <c r="CIG240" s="130"/>
      <c r="CIH240" s="130"/>
      <c r="CII240" s="130"/>
      <c r="CIJ240" s="130"/>
      <c r="CIK240" s="130"/>
      <c r="CIL240" s="130"/>
      <c r="CIM240" s="130"/>
      <c r="CIN240" s="130"/>
      <c r="CIO240" s="130"/>
      <c r="CIP240" s="130"/>
      <c r="CIQ240" s="130"/>
      <c r="CIR240" s="130"/>
      <c r="CIS240" s="130"/>
      <c r="CIT240" s="130"/>
      <c r="CIU240" s="130"/>
      <c r="CIV240" s="130"/>
      <c r="CIW240" s="130"/>
      <c r="CIX240" s="130"/>
      <c r="CIY240" s="130"/>
      <c r="CIZ240" s="130"/>
      <c r="CJA240" s="130"/>
      <c r="CJB240" s="130"/>
      <c r="CJC240" s="130"/>
      <c r="CJD240" s="130"/>
      <c r="CJE240" s="130"/>
      <c r="CJF240" s="130"/>
      <c r="CJG240" s="130"/>
      <c r="CJH240" s="130"/>
      <c r="CJI240" s="130"/>
      <c r="CJJ240" s="130"/>
      <c r="CJK240" s="130"/>
      <c r="CJL240" s="130"/>
      <c r="CJM240" s="130"/>
      <c r="CJN240" s="130"/>
      <c r="CJO240" s="130"/>
      <c r="CJP240" s="130"/>
      <c r="CJQ240" s="130"/>
      <c r="CJR240" s="130"/>
      <c r="CJS240" s="130"/>
      <c r="CJT240" s="130"/>
      <c r="CJU240" s="130"/>
      <c r="CJV240" s="130"/>
      <c r="CJW240" s="130"/>
      <c r="CJX240" s="130"/>
      <c r="CJY240" s="130"/>
      <c r="CJZ240" s="130"/>
      <c r="CKA240" s="130"/>
      <c r="CKB240" s="130"/>
      <c r="CKC240" s="130"/>
      <c r="CKD240" s="130"/>
      <c r="CKE240" s="130"/>
      <c r="CKF240" s="130"/>
      <c r="CKG240" s="130"/>
      <c r="CKH240" s="130"/>
      <c r="CKI240" s="130"/>
      <c r="CKJ240" s="130"/>
      <c r="CKK240" s="130"/>
      <c r="CKL240" s="130"/>
      <c r="CKM240" s="130"/>
      <c r="CKN240" s="130"/>
      <c r="CKO240" s="130"/>
      <c r="CKP240" s="130"/>
      <c r="CKQ240" s="130"/>
      <c r="CKR240" s="130"/>
      <c r="CKS240" s="130"/>
      <c r="CKT240" s="130"/>
      <c r="CKU240" s="130"/>
      <c r="CKV240" s="130"/>
      <c r="CKW240" s="130"/>
      <c r="CKX240" s="130"/>
      <c r="CKY240" s="130"/>
      <c r="CKZ240" s="130"/>
      <c r="CLA240" s="130"/>
      <c r="CLB240" s="130"/>
      <c r="CLC240" s="130"/>
      <c r="CLD240" s="130"/>
      <c r="CLE240" s="130"/>
      <c r="CLF240" s="130"/>
      <c r="CLG240" s="130"/>
      <c r="CLH240" s="130"/>
      <c r="CLI240" s="130"/>
      <c r="CLJ240" s="130"/>
      <c r="CLK240" s="130"/>
      <c r="CLL240" s="130"/>
      <c r="CLM240" s="130"/>
      <c r="CLN240" s="130"/>
      <c r="CLO240" s="130"/>
      <c r="CLP240" s="130"/>
      <c r="CLQ240" s="130"/>
      <c r="CLR240" s="130"/>
      <c r="CLS240" s="130"/>
      <c r="CLT240" s="130"/>
      <c r="CLU240" s="130"/>
      <c r="CLV240" s="130"/>
      <c r="CLW240" s="130"/>
      <c r="CLX240" s="130"/>
      <c r="CLY240" s="130"/>
      <c r="CLZ240" s="130"/>
      <c r="CMA240" s="130"/>
      <c r="CMB240" s="130"/>
      <c r="CMC240" s="130"/>
      <c r="CMD240" s="130"/>
      <c r="CME240" s="130"/>
      <c r="CMF240" s="130"/>
      <c r="CMG240" s="130"/>
      <c r="CMH240" s="130"/>
      <c r="CMI240" s="130"/>
      <c r="CMJ240" s="130"/>
      <c r="CMK240" s="130"/>
      <c r="CML240" s="130"/>
      <c r="CMM240" s="130"/>
      <c r="CMN240" s="130"/>
      <c r="CMO240" s="130"/>
      <c r="CMP240" s="130"/>
      <c r="CMQ240" s="130"/>
      <c r="CMR240" s="130"/>
      <c r="CMS240" s="130"/>
      <c r="CMT240" s="130"/>
      <c r="CMU240" s="130"/>
      <c r="CMV240" s="130"/>
      <c r="CMW240" s="130"/>
      <c r="CMX240" s="130"/>
      <c r="CMY240" s="130"/>
      <c r="CMZ240" s="130"/>
      <c r="CNA240" s="130"/>
      <c r="CNB240" s="130"/>
      <c r="CNC240" s="130"/>
      <c r="CND240" s="130"/>
      <c r="CNE240" s="130"/>
      <c r="CNF240" s="130"/>
      <c r="CNG240" s="130"/>
      <c r="CNH240" s="130"/>
      <c r="CNI240" s="130"/>
      <c r="CNJ240" s="130"/>
      <c r="CNK240" s="130"/>
      <c r="CNL240" s="130"/>
      <c r="CNM240" s="130"/>
      <c r="CNN240" s="130"/>
      <c r="CNO240" s="130"/>
      <c r="CNP240" s="130"/>
      <c r="CNQ240" s="130"/>
      <c r="CNR240" s="130"/>
      <c r="CNS240" s="130"/>
      <c r="CNT240" s="130"/>
      <c r="CNU240" s="130"/>
      <c r="CNV240" s="130"/>
      <c r="CNW240" s="130"/>
      <c r="CNX240" s="130"/>
      <c r="CNY240" s="130"/>
      <c r="CNZ240" s="130"/>
      <c r="COA240" s="130"/>
      <c r="COB240" s="130"/>
      <c r="COC240" s="130"/>
      <c r="COD240" s="130"/>
      <c r="COE240" s="130"/>
      <c r="COF240" s="130"/>
      <c r="COG240" s="130"/>
      <c r="COH240" s="130"/>
      <c r="COI240" s="130"/>
      <c r="COJ240" s="130"/>
      <c r="COK240" s="130"/>
      <c r="COL240" s="130"/>
      <c r="COM240" s="130"/>
      <c r="CON240" s="130"/>
      <c r="COO240" s="130"/>
      <c r="COP240" s="130"/>
      <c r="COQ240" s="130"/>
      <c r="COR240" s="130"/>
      <c r="COS240" s="130"/>
      <c r="COT240" s="130"/>
      <c r="COU240" s="130"/>
      <c r="COV240" s="130"/>
      <c r="COW240" s="130"/>
      <c r="COX240" s="130"/>
      <c r="COY240" s="130"/>
      <c r="COZ240" s="130"/>
      <c r="CPA240" s="130"/>
      <c r="CPB240" s="130"/>
      <c r="CPC240" s="130"/>
      <c r="CPD240" s="130"/>
      <c r="CPE240" s="130"/>
      <c r="CPF240" s="130"/>
      <c r="CPG240" s="130"/>
      <c r="CPH240" s="130"/>
      <c r="CPI240" s="130"/>
      <c r="CPJ240" s="130"/>
      <c r="CPK240" s="130"/>
      <c r="CPL240" s="130"/>
      <c r="CPM240" s="130"/>
      <c r="CPN240" s="130"/>
      <c r="CPO240" s="130"/>
      <c r="CPP240" s="130"/>
      <c r="CPQ240" s="130"/>
      <c r="CPR240" s="130"/>
      <c r="CPS240" s="130"/>
      <c r="CPT240" s="130"/>
      <c r="CPU240" s="130"/>
      <c r="CPV240" s="130"/>
      <c r="CPW240" s="130"/>
      <c r="CPX240" s="130"/>
      <c r="CPY240" s="130"/>
      <c r="CPZ240" s="130"/>
      <c r="CQA240" s="130"/>
      <c r="CQB240" s="130"/>
      <c r="CQC240" s="130"/>
      <c r="CQD240" s="130"/>
      <c r="CQE240" s="130"/>
      <c r="CQF240" s="130"/>
      <c r="CQG240" s="130"/>
      <c r="CQH240" s="130"/>
      <c r="CQI240" s="130"/>
      <c r="CQJ240" s="130"/>
      <c r="CQK240" s="130"/>
      <c r="CQL240" s="130"/>
      <c r="CQM240" s="130"/>
      <c r="CQN240" s="130"/>
      <c r="CQO240" s="130"/>
      <c r="CQP240" s="130"/>
      <c r="CQQ240" s="130"/>
      <c r="CQR240" s="130"/>
      <c r="CQS240" s="130"/>
      <c r="CQT240" s="130"/>
      <c r="CQU240" s="130"/>
      <c r="CQV240" s="130"/>
      <c r="CQW240" s="130"/>
      <c r="CQX240" s="130"/>
      <c r="CQY240" s="130"/>
      <c r="CQZ240" s="130"/>
      <c r="CRA240" s="130"/>
      <c r="CRB240" s="130"/>
      <c r="CRC240" s="130"/>
      <c r="CRD240" s="130"/>
      <c r="CRE240" s="130"/>
      <c r="CRF240" s="130"/>
      <c r="CRG240" s="130"/>
      <c r="CRH240" s="130"/>
      <c r="CRI240" s="130"/>
      <c r="CRJ240" s="130"/>
      <c r="CRK240" s="130"/>
      <c r="CRL240" s="130"/>
      <c r="CRM240" s="130"/>
      <c r="CRN240" s="130"/>
      <c r="CRO240" s="130"/>
      <c r="CRP240" s="130"/>
      <c r="CRQ240" s="130"/>
      <c r="CRR240" s="130"/>
      <c r="CRS240" s="130"/>
      <c r="CRT240" s="130"/>
      <c r="CRU240" s="130"/>
      <c r="CRV240" s="130"/>
      <c r="CRW240" s="130"/>
      <c r="CRX240" s="130"/>
      <c r="CRY240" s="130"/>
      <c r="CRZ240" s="130"/>
      <c r="CSA240" s="130"/>
      <c r="CSB240" s="130"/>
      <c r="CSC240" s="130"/>
      <c r="CSD240" s="130"/>
      <c r="CSE240" s="130"/>
      <c r="CSF240" s="130"/>
      <c r="CSG240" s="130"/>
      <c r="CSH240" s="130"/>
      <c r="CSI240" s="130"/>
      <c r="CSJ240" s="130"/>
      <c r="CSK240" s="130"/>
      <c r="CSL240" s="130"/>
      <c r="CSM240" s="130"/>
      <c r="CSN240" s="130"/>
      <c r="CSO240" s="130"/>
      <c r="CSP240" s="130"/>
      <c r="CSQ240" s="130"/>
      <c r="CSR240" s="130"/>
      <c r="CSS240" s="130"/>
      <c r="CST240" s="130"/>
      <c r="CSU240" s="130"/>
      <c r="CSV240" s="130"/>
      <c r="CSW240" s="130"/>
      <c r="CSX240" s="130"/>
      <c r="CSY240" s="130"/>
      <c r="CSZ240" s="130"/>
      <c r="CTA240" s="130"/>
      <c r="CTB240" s="130"/>
      <c r="CTC240" s="130"/>
      <c r="CTD240" s="130"/>
      <c r="CTE240" s="130"/>
      <c r="CTF240" s="130"/>
      <c r="CTG240" s="130"/>
      <c r="CTH240" s="130"/>
      <c r="CTI240" s="130"/>
      <c r="CTJ240" s="130"/>
      <c r="CTK240" s="130"/>
      <c r="CTL240" s="130"/>
      <c r="CTM240" s="130"/>
      <c r="CTN240" s="130"/>
      <c r="CTO240" s="130"/>
      <c r="CTP240" s="130"/>
      <c r="CTQ240" s="130"/>
      <c r="CTR240" s="130"/>
      <c r="CTS240" s="130"/>
      <c r="CTT240" s="130"/>
      <c r="CTU240" s="130"/>
      <c r="CTV240" s="130"/>
      <c r="CTW240" s="130"/>
      <c r="CTX240" s="130"/>
      <c r="CTY240" s="130"/>
      <c r="CTZ240" s="130"/>
      <c r="CUA240" s="130"/>
      <c r="CUB240" s="130"/>
      <c r="CUC240" s="130"/>
      <c r="CUD240" s="130"/>
      <c r="CUE240" s="130"/>
      <c r="CUF240" s="130"/>
      <c r="CUG240" s="130"/>
      <c r="CUH240" s="130"/>
      <c r="CUI240" s="130"/>
      <c r="CUJ240" s="130"/>
      <c r="CUK240" s="130"/>
      <c r="CUL240" s="130"/>
      <c r="CUM240" s="130"/>
      <c r="CUN240" s="130"/>
      <c r="CUO240" s="130"/>
      <c r="CUP240" s="130"/>
      <c r="CUQ240" s="130"/>
      <c r="CUR240" s="130"/>
      <c r="CUS240" s="130"/>
      <c r="CUT240" s="130"/>
      <c r="CUU240" s="130"/>
      <c r="CUV240" s="130"/>
      <c r="CUW240" s="130"/>
      <c r="CUX240" s="130"/>
      <c r="CUY240" s="130"/>
      <c r="CUZ240" s="130"/>
      <c r="CVA240" s="130"/>
      <c r="CVB240" s="130"/>
      <c r="CVC240" s="130"/>
      <c r="CVD240" s="130"/>
      <c r="CVE240" s="130"/>
      <c r="CVF240" s="130"/>
      <c r="CVG240" s="130"/>
      <c r="CVH240" s="130"/>
      <c r="CVI240" s="130"/>
      <c r="CVJ240" s="130"/>
      <c r="CVK240" s="130"/>
      <c r="CVL240" s="130"/>
      <c r="CVM240" s="130"/>
      <c r="CVN240" s="130"/>
      <c r="CVO240" s="130"/>
      <c r="CVP240" s="130"/>
      <c r="CVQ240" s="130"/>
      <c r="CVR240" s="130"/>
      <c r="CVS240" s="130"/>
      <c r="CVT240" s="130"/>
      <c r="CVU240" s="130"/>
      <c r="CVV240" s="130"/>
      <c r="CVW240" s="130"/>
      <c r="CVX240" s="130"/>
      <c r="CVY240" s="130"/>
      <c r="CVZ240" s="130"/>
      <c r="CWA240" s="130"/>
      <c r="CWB240" s="130"/>
      <c r="CWC240" s="130"/>
      <c r="CWD240" s="130"/>
      <c r="CWE240" s="130"/>
      <c r="CWF240" s="130"/>
      <c r="CWG240" s="130"/>
      <c r="CWH240" s="130"/>
      <c r="CWI240" s="130"/>
      <c r="CWJ240" s="130"/>
      <c r="CWK240" s="130"/>
      <c r="CWL240" s="130"/>
      <c r="CWM240" s="130"/>
      <c r="CWN240" s="130"/>
      <c r="CWO240" s="130"/>
      <c r="CWP240" s="130"/>
      <c r="CWQ240" s="130"/>
      <c r="CWR240" s="130"/>
      <c r="CWS240" s="130"/>
      <c r="CWT240" s="130"/>
      <c r="CWU240" s="130"/>
      <c r="CWV240" s="130"/>
      <c r="CWW240" s="130"/>
      <c r="CWX240" s="130"/>
      <c r="CWY240" s="130"/>
      <c r="CWZ240" s="130"/>
      <c r="CXA240" s="130"/>
      <c r="CXB240" s="130"/>
      <c r="CXC240" s="130"/>
      <c r="CXD240" s="130"/>
      <c r="CXE240" s="130"/>
      <c r="CXF240" s="130"/>
      <c r="CXG240" s="130"/>
      <c r="CXH240" s="130"/>
      <c r="CXI240" s="130"/>
      <c r="CXJ240" s="130"/>
      <c r="CXK240" s="130"/>
      <c r="CXL240" s="130"/>
      <c r="CXM240" s="130"/>
      <c r="CXN240" s="130"/>
      <c r="CXO240" s="130"/>
      <c r="CXP240" s="130"/>
      <c r="CXQ240" s="130"/>
      <c r="CXR240" s="130"/>
      <c r="CXS240" s="130"/>
      <c r="CXT240" s="130"/>
      <c r="CXU240" s="130"/>
      <c r="CXV240" s="130"/>
      <c r="CXW240" s="130"/>
      <c r="CXX240" s="130"/>
      <c r="CXY240" s="130"/>
      <c r="CXZ240" s="130"/>
      <c r="CYA240" s="130"/>
      <c r="CYB240" s="130"/>
      <c r="CYC240" s="130"/>
      <c r="CYD240" s="130"/>
      <c r="CYE240" s="130"/>
      <c r="CYF240" s="130"/>
      <c r="CYG240" s="130"/>
      <c r="CYH240" s="130"/>
      <c r="CYI240" s="130"/>
      <c r="CYJ240" s="130"/>
      <c r="CYK240" s="130"/>
      <c r="CYL240" s="130"/>
      <c r="CYM240" s="130"/>
      <c r="CYN240" s="130"/>
      <c r="CYO240" s="130"/>
      <c r="CYP240" s="130"/>
      <c r="CYQ240" s="130"/>
      <c r="CYR240" s="130"/>
      <c r="CYS240" s="130"/>
      <c r="CYT240" s="130"/>
      <c r="CYU240" s="130"/>
      <c r="CYV240" s="130"/>
      <c r="CYW240" s="130"/>
      <c r="CYX240" s="130"/>
      <c r="CYY240" s="130"/>
      <c r="CYZ240" s="130"/>
      <c r="CZA240" s="130"/>
      <c r="CZB240" s="130"/>
      <c r="CZC240" s="130"/>
      <c r="CZD240" s="130"/>
      <c r="CZE240" s="130"/>
      <c r="CZF240" s="130"/>
      <c r="CZG240" s="130"/>
      <c r="CZH240" s="130"/>
      <c r="CZI240" s="130"/>
      <c r="CZJ240" s="130"/>
      <c r="CZK240" s="130"/>
      <c r="CZL240" s="130"/>
      <c r="CZM240" s="130"/>
      <c r="CZN240" s="130"/>
      <c r="CZO240" s="130"/>
      <c r="CZP240" s="130"/>
      <c r="CZQ240" s="130"/>
      <c r="CZR240" s="130"/>
      <c r="CZS240" s="130"/>
      <c r="CZT240" s="130"/>
      <c r="CZU240" s="130"/>
      <c r="CZV240" s="130"/>
      <c r="CZW240" s="130"/>
      <c r="CZX240" s="130"/>
      <c r="CZY240" s="130"/>
      <c r="CZZ240" s="130"/>
      <c r="DAA240" s="130"/>
      <c r="DAB240" s="130"/>
      <c r="DAC240" s="130"/>
      <c r="DAD240" s="130"/>
      <c r="DAE240" s="130"/>
      <c r="DAF240" s="130"/>
      <c r="DAG240" s="130"/>
      <c r="DAH240" s="130"/>
      <c r="DAI240" s="130"/>
      <c r="DAJ240" s="130"/>
      <c r="DAK240" s="130"/>
      <c r="DAL240" s="130"/>
      <c r="DAM240" s="130"/>
      <c r="DAN240" s="130"/>
      <c r="DAO240" s="130"/>
      <c r="DAP240" s="130"/>
      <c r="DAQ240" s="130"/>
      <c r="DAR240" s="130"/>
      <c r="DAS240" s="130"/>
      <c r="DAT240" s="130"/>
      <c r="DAU240" s="130"/>
      <c r="DAV240" s="130"/>
      <c r="DAW240" s="130"/>
      <c r="DAX240" s="130"/>
      <c r="DAY240" s="130"/>
      <c r="DAZ240" s="130"/>
      <c r="DBA240" s="130"/>
      <c r="DBB240" s="130"/>
      <c r="DBC240" s="130"/>
      <c r="DBD240" s="130"/>
      <c r="DBE240" s="130"/>
      <c r="DBF240" s="130"/>
      <c r="DBG240" s="130"/>
      <c r="DBH240" s="130"/>
      <c r="DBI240" s="130"/>
      <c r="DBJ240" s="130"/>
      <c r="DBK240" s="130"/>
      <c r="DBL240" s="130"/>
      <c r="DBM240" s="130"/>
      <c r="DBN240" s="130"/>
      <c r="DBO240" s="130"/>
      <c r="DBP240" s="130"/>
      <c r="DBQ240" s="130"/>
      <c r="DBR240" s="130"/>
      <c r="DBS240" s="130"/>
      <c r="DBT240" s="130"/>
      <c r="DBU240" s="130"/>
      <c r="DBV240" s="130"/>
      <c r="DBW240" s="130"/>
      <c r="DBX240" s="130"/>
      <c r="DBY240" s="130"/>
      <c r="DBZ240" s="130"/>
      <c r="DCA240" s="130"/>
      <c r="DCB240" s="130"/>
      <c r="DCC240" s="130"/>
      <c r="DCD240" s="130"/>
      <c r="DCE240" s="130"/>
      <c r="DCF240" s="130"/>
      <c r="DCG240" s="130"/>
      <c r="DCH240" s="130"/>
      <c r="DCI240" s="130"/>
      <c r="DCJ240" s="130"/>
      <c r="DCK240" s="130"/>
      <c r="DCL240" s="130"/>
      <c r="DCM240" s="130"/>
      <c r="DCN240" s="130"/>
      <c r="DCO240" s="130"/>
      <c r="DCP240" s="130"/>
      <c r="DCQ240" s="130"/>
      <c r="DCR240" s="130"/>
      <c r="DCS240" s="130"/>
      <c r="DCT240" s="130"/>
      <c r="DCU240" s="130"/>
      <c r="DCV240" s="130"/>
      <c r="DCW240" s="130"/>
      <c r="DCX240" s="130"/>
      <c r="DCY240" s="130"/>
      <c r="DCZ240" s="130"/>
      <c r="DDA240" s="130"/>
      <c r="DDB240" s="130"/>
      <c r="DDC240" s="130"/>
      <c r="DDD240" s="130"/>
      <c r="DDE240" s="130"/>
      <c r="DDF240" s="130"/>
      <c r="DDG240" s="130"/>
      <c r="DDH240" s="130"/>
      <c r="DDI240" s="130"/>
      <c r="DDJ240" s="130"/>
      <c r="DDK240" s="130"/>
      <c r="DDL240" s="130"/>
      <c r="DDM240" s="130"/>
      <c r="DDN240" s="130"/>
      <c r="DDO240" s="130"/>
      <c r="DDP240" s="130"/>
      <c r="DDQ240" s="130"/>
      <c r="DDR240" s="130"/>
      <c r="DDS240" s="130"/>
      <c r="DDT240" s="130"/>
      <c r="DDU240" s="130"/>
      <c r="DDV240" s="130"/>
      <c r="DDW240" s="130"/>
      <c r="DDX240" s="130"/>
      <c r="DDY240" s="130"/>
      <c r="DDZ240" s="130"/>
      <c r="DEA240" s="130"/>
      <c r="DEB240" s="130"/>
      <c r="DEC240" s="130"/>
      <c r="DED240" s="130"/>
      <c r="DEE240" s="130"/>
      <c r="DEF240" s="130"/>
      <c r="DEG240" s="130"/>
      <c r="DEH240" s="130"/>
      <c r="DEI240" s="130"/>
      <c r="DEJ240" s="130"/>
      <c r="DEK240" s="130"/>
      <c r="DEL240" s="130"/>
      <c r="DEM240" s="130"/>
      <c r="DEN240" s="130"/>
      <c r="DEO240" s="130"/>
      <c r="DEP240" s="130"/>
      <c r="DEQ240" s="130"/>
      <c r="DER240" s="130"/>
      <c r="DES240" s="130"/>
      <c r="DET240" s="130"/>
      <c r="DEU240" s="130"/>
      <c r="DEV240" s="130"/>
      <c r="DEW240" s="130"/>
      <c r="DEX240" s="130"/>
      <c r="DEY240" s="130"/>
      <c r="DEZ240" s="130"/>
      <c r="DFA240" s="130"/>
      <c r="DFB240" s="130"/>
      <c r="DFC240" s="130"/>
      <c r="DFD240" s="130"/>
      <c r="DFE240" s="130"/>
      <c r="DFF240" s="130"/>
      <c r="DFG240" s="130"/>
      <c r="DFH240" s="130"/>
      <c r="DFI240" s="130"/>
      <c r="DFJ240" s="130"/>
      <c r="DFK240" s="130"/>
      <c r="DFL240" s="130"/>
      <c r="DFM240" s="130"/>
      <c r="DFN240" s="130"/>
      <c r="DFO240" s="130"/>
      <c r="DFP240" s="130"/>
      <c r="DFQ240" s="130"/>
      <c r="DFR240" s="130"/>
      <c r="DFS240" s="130"/>
      <c r="DFT240" s="130"/>
      <c r="DFU240" s="130"/>
      <c r="DFV240" s="130"/>
      <c r="DFW240" s="130"/>
      <c r="DFX240" s="130"/>
      <c r="DFY240" s="130"/>
      <c r="DFZ240" s="130"/>
      <c r="DGA240" s="130"/>
      <c r="DGB240" s="130"/>
      <c r="DGC240" s="130"/>
      <c r="DGD240" s="130"/>
      <c r="DGE240" s="130"/>
      <c r="DGF240" s="130"/>
      <c r="DGG240" s="130"/>
      <c r="DGH240" s="130"/>
      <c r="DGI240" s="130"/>
      <c r="DGJ240" s="130"/>
      <c r="DGK240" s="130"/>
      <c r="DGL240" s="130"/>
      <c r="DGM240" s="130"/>
      <c r="DGN240" s="130"/>
      <c r="DGO240" s="130"/>
      <c r="DGP240" s="130"/>
      <c r="DGQ240" s="130"/>
      <c r="DGR240" s="130"/>
      <c r="DGS240" s="130"/>
      <c r="DGT240" s="130"/>
      <c r="DGU240" s="130"/>
      <c r="DGV240" s="130"/>
      <c r="DGW240" s="130"/>
      <c r="DGX240" s="130"/>
      <c r="DGY240" s="130"/>
      <c r="DGZ240" s="130"/>
      <c r="DHA240" s="130"/>
      <c r="DHB240" s="130"/>
      <c r="DHC240" s="130"/>
      <c r="DHD240" s="130"/>
      <c r="DHE240" s="130"/>
      <c r="DHF240" s="130"/>
      <c r="DHG240" s="130"/>
      <c r="DHH240" s="130"/>
      <c r="DHI240" s="130"/>
      <c r="DHJ240" s="130"/>
      <c r="DHK240" s="130"/>
      <c r="DHL240" s="130"/>
      <c r="DHM240" s="130"/>
      <c r="DHN240" s="130"/>
      <c r="DHO240" s="130"/>
      <c r="DHP240" s="130"/>
      <c r="DHQ240" s="130"/>
      <c r="DHR240" s="130"/>
      <c r="DHS240" s="130"/>
      <c r="DHT240" s="130"/>
      <c r="DHU240" s="130"/>
      <c r="DHV240" s="130"/>
      <c r="DHW240" s="130"/>
      <c r="DHX240" s="130"/>
      <c r="DHY240" s="130"/>
      <c r="DHZ240" s="130"/>
      <c r="DIA240" s="130"/>
      <c r="DIB240" s="130"/>
      <c r="DIC240" s="130"/>
      <c r="DID240" s="130"/>
      <c r="DIE240" s="130"/>
      <c r="DIF240" s="130"/>
      <c r="DIG240" s="130"/>
      <c r="DIH240" s="130"/>
      <c r="DII240" s="130"/>
      <c r="DIJ240" s="130"/>
      <c r="DIK240" s="130"/>
      <c r="DIL240" s="130"/>
      <c r="DIM240" s="130"/>
      <c r="DIN240" s="130"/>
      <c r="DIO240" s="130"/>
      <c r="DIP240" s="130"/>
      <c r="DIQ240" s="130"/>
      <c r="DIR240" s="130"/>
      <c r="DIS240" s="130"/>
      <c r="DIT240" s="130"/>
      <c r="DIU240" s="130"/>
      <c r="DIV240" s="130"/>
      <c r="DIW240" s="130"/>
      <c r="DIX240" s="130"/>
      <c r="DIY240" s="130"/>
      <c r="DIZ240" s="130"/>
      <c r="DJA240" s="130"/>
      <c r="DJB240" s="130"/>
      <c r="DJC240" s="130"/>
      <c r="DJD240" s="130"/>
      <c r="DJE240" s="130"/>
      <c r="DJF240" s="130"/>
      <c r="DJG240" s="130"/>
      <c r="DJH240" s="130"/>
      <c r="DJI240" s="130"/>
      <c r="DJJ240" s="130"/>
      <c r="DJK240" s="130"/>
      <c r="DJL240" s="130"/>
      <c r="DJM240" s="130"/>
      <c r="DJN240" s="130"/>
      <c r="DJO240" s="130"/>
      <c r="DJP240" s="130"/>
      <c r="DJQ240" s="130"/>
      <c r="DJR240" s="130"/>
      <c r="DJS240" s="130"/>
      <c r="DJT240" s="130"/>
      <c r="DJU240" s="130"/>
      <c r="DJV240" s="130"/>
      <c r="DJW240" s="130"/>
      <c r="DJX240" s="130"/>
      <c r="DJY240" s="130"/>
      <c r="DJZ240" s="130"/>
      <c r="DKA240" s="130"/>
      <c r="DKB240" s="130"/>
      <c r="DKC240" s="130"/>
      <c r="DKD240" s="130"/>
      <c r="DKE240" s="130"/>
      <c r="DKF240" s="130"/>
      <c r="DKG240" s="130"/>
      <c r="DKH240" s="130"/>
      <c r="DKI240" s="130"/>
      <c r="DKJ240" s="130"/>
      <c r="DKK240" s="130"/>
      <c r="DKL240" s="130"/>
      <c r="DKM240" s="130"/>
      <c r="DKN240" s="130"/>
      <c r="DKO240" s="130"/>
      <c r="DKP240" s="130"/>
      <c r="DKQ240" s="130"/>
      <c r="DKR240" s="130"/>
      <c r="DKS240" s="130"/>
      <c r="DKT240" s="130"/>
      <c r="DKU240" s="130"/>
      <c r="DKV240" s="130"/>
      <c r="DKW240" s="130"/>
      <c r="DKX240" s="130"/>
      <c r="DKY240" s="130"/>
      <c r="DKZ240" s="130"/>
      <c r="DLA240" s="130"/>
      <c r="DLB240" s="130"/>
      <c r="DLC240" s="130"/>
      <c r="DLD240" s="130"/>
      <c r="DLE240" s="130"/>
      <c r="DLF240" s="130"/>
      <c r="DLG240" s="130"/>
      <c r="DLH240" s="130"/>
      <c r="DLI240" s="130"/>
      <c r="DLJ240" s="130"/>
      <c r="DLK240" s="130"/>
      <c r="DLL240" s="130"/>
      <c r="DLM240" s="130"/>
      <c r="DLN240" s="130"/>
      <c r="DLO240" s="130"/>
      <c r="DLP240" s="130"/>
      <c r="DLQ240" s="130"/>
      <c r="DLR240" s="130"/>
      <c r="DLS240" s="130"/>
      <c r="DLT240" s="130"/>
      <c r="DLU240" s="130"/>
      <c r="DLV240" s="130"/>
      <c r="DLW240" s="130"/>
      <c r="DLX240" s="130"/>
      <c r="DLY240" s="130"/>
      <c r="DLZ240" s="130"/>
      <c r="DMA240" s="130"/>
      <c r="DMB240" s="130"/>
      <c r="DMC240" s="130"/>
      <c r="DMD240" s="130"/>
      <c r="DME240" s="130"/>
      <c r="DMF240" s="130"/>
      <c r="DMG240" s="130"/>
      <c r="DMH240" s="130"/>
      <c r="DMI240" s="130"/>
      <c r="DMJ240" s="130"/>
      <c r="DMK240" s="130"/>
      <c r="DML240" s="130"/>
      <c r="DMM240" s="130"/>
      <c r="DMN240" s="130"/>
      <c r="DMO240" s="130"/>
      <c r="DMP240" s="130"/>
      <c r="DMQ240" s="130"/>
      <c r="DMR240" s="130"/>
      <c r="DMS240" s="130"/>
      <c r="DMT240" s="130"/>
      <c r="DMU240" s="130"/>
      <c r="DMV240" s="130"/>
      <c r="DMW240" s="130"/>
      <c r="DMX240" s="130"/>
      <c r="DMY240" s="130"/>
      <c r="DMZ240" s="130"/>
      <c r="DNA240" s="130"/>
      <c r="DNB240" s="130"/>
      <c r="DNC240" s="130"/>
      <c r="DND240" s="130"/>
      <c r="DNE240" s="130"/>
      <c r="DNF240" s="130"/>
      <c r="DNG240" s="130"/>
      <c r="DNH240" s="130"/>
      <c r="DNI240" s="130"/>
      <c r="DNJ240" s="130"/>
      <c r="DNK240" s="130"/>
      <c r="DNL240" s="130"/>
      <c r="DNM240" s="130"/>
      <c r="DNN240" s="130"/>
      <c r="DNO240" s="130"/>
      <c r="DNP240" s="130"/>
      <c r="DNQ240" s="130"/>
      <c r="DNR240" s="130"/>
      <c r="DNS240" s="130"/>
      <c r="DNT240" s="130"/>
      <c r="DNU240" s="130"/>
      <c r="DNV240" s="130"/>
      <c r="DNW240" s="130"/>
      <c r="DNX240" s="130"/>
      <c r="DNY240" s="130"/>
      <c r="DNZ240" s="130"/>
      <c r="DOA240" s="130"/>
      <c r="DOB240" s="130"/>
      <c r="DOC240" s="130"/>
      <c r="DOD240" s="130"/>
      <c r="DOE240" s="130"/>
      <c r="DOF240" s="130"/>
      <c r="DOG240" s="130"/>
      <c r="DOH240" s="130"/>
      <c r="DOI240" s="130"/>
      <c r="DOJ240" s="130"/>
      <c r="DOK240" s="130"/>
      <c r="DOL240" s="130"/>
      <c r="DOM240" s="130"/>
      <c r="DON240" s="130"/>
      <c r="DOO240" s="130"/>
      <c r="DOP240" s="130"/>
      <c r="DOQ240" s="130"/>
      <c r="DOR240" s="130"/>
      <c r="DOS240" s="130"/>
      <c r="DOT240" s="130"/>
      <c r="DOU240" s="130"/>
      <c r="DOV240" s="130"/>
      <c r="DOW240" s="130"/>
      <c r="DOX240" s="130"/>
      <c r="DOY240" s="130"/>
      <c r="DOZ240" s="130"/>
      <c r="DPA240" s="130"/>
      <c r="DPB240" s="130"/>
      <c r="DPC240" s="130"/>
      <c r="DPD240" s="130"/>
      <c r="DPE240" s="130"/>
      <c r="DPF240" s="130"/>
      <c r="DPG240" s="130"/>
      <c r="DPH240" s="130"/>
      <c r="DPI240" s="130"/>
      <c r="DPJ240" s="130"/>
      <c r="DPK240" s="130"/>
      <c r="DPL240" s="130"/>
      <c r="DPM240" s="130"/>
      <c r="DPN240" s="130"/>
      <c r="DPO240" s="130"/>
      <c r="DPP240" s="130"/>
      <c r="DPQ240" s="130"/>
      <c r="DPR240" s="130"/>
      <c r="DPS240" s="130"/>
      <c r="DPT240" s="130"/>
      <c r="DPU240" s="130"/>
      <c r="DPV240" s="130"/>
      <c r="DPW240" s="130"/>
      <c r="DPX240" s="130"/>
      <c r="DPY240" s="130"/>
      <c r="DPZ240" s="130"/>
      <c r="DQA240" s="130"/>
      <c r="DQB240" s="130"/>
      <c r="DQC240" s="130"/>
      <c r="DQD240" s="130"/>
      <c r="DQE240" s="130"/>
      <c r="DQF240" s="130"/>
      <c r="DQG240" s="130"/>
      <c r="DQH240" s="130"/>
      <c r="DQI240" s="130"/>
      <c r="DQJ240" s="130"/>
      <c r="DQK240" s="130"/>
      <c r="DQL240" s="130"/>
      <c r="DQM240" s="130"/>
      <c r="DQN240" s="130"/>
      <c r="DQO240" s="130"/>
      <c r="DQP240" s="130"/>
      <c r="DQQ240" s="130"/>
      <c r="DQR240" s="130"/>
      <c r="DQS240" s="130"/>
      <c r="DQT240" s="130"/>
      <c r="DQU240" s="130"/>
      <c r="DQV240" s="130"/>
      <c r="DQW240" s="130"/>
      <c r="DQX240" s="130"/>
      <c r="DQY240" s="130"/>
      <c r="DQZ240" s="130"/>
      <c r="DRA240" s="130"/>
      <c r="DRB240" s="130"/>
      <c r="DRC240" s="130"/>
      <c r="DRD240" s="130"/>
      <c r="DRE240" s="130"/>
      <c r="DRF240" s="130"/>
      <c r="DRG240" s="130"/>
      <c r="DRH240" s="130"/>
      <c r="DRI240" s="130"/>
      <c r="DRJ240" s="130"/>
      <c r="DRK240" s="130"/>
      <c r="DRL240" s="130"/>
      <c r="DRM240" s="130"/>
      <c r="DRN240" s="130"/>
      <c r="DRO240" s="130"/>
      <c r="DRP240" s="130"/>
      <c r="DRQ240" s="130"/>
      <c r="DRR240" s="130"/>
      <c r="DRS240" s="130"/>
      <c r="DRT240" s="130"/>
      <c r="DRU240" s="130"/>
      <c r="DRV240" s="130"/>
      <c r="DRW240" s="130"/>
      <c r="DRX240" s="130"/>
      <c r="DRY240" s="130"/>
      <c r="DRZ240" s="130"/>
      <c r="DSA240" s="130"/>
      <c r="DSB240" s="130"/>
      <c r="DSC240" s="130"/>
      <c r="DSD240" s="130"/>
      <c r="DSE240" s="130"/>
      <c r="DSF240" s="130"/>
      <c r="DSG240" s="130"/>
      <c r="DSH240" s="130"/>
      <c r="DSI240" s="130"/>
      <c r="DSJ240" s="130"/>
      <c r="DSK240" s="130"/>
      <c r="DSL240" s="130"/>
      <c r="DSM240" s="130"/>
      <c r="DSN240" s="130"/>
      <c r="DSO240" s="130"/>
      <c r="DSP240" s="130"/>
      <c r="DSQ240" s="130"/>
      <c r="DSR240" s="130"/>
      <c r="DSS240" s="130"/>
      <c r="DST240" s="130"/>
      <c r="DSU240" s="130"/>
      <c r="DSV240" s="130"/>
      <c r="DSW240" s="130"/>
      <c r="DSX240" s="130"/>
      <c r="DSY240" s="130"/>
      <c r="DSZ240" s="130"/>
      <c r="DTA240" s="130"/>
      <c r="DTB240" s="130"/>
      <c r="DTC240" s="130"/>
      <c r="DTD240" s="130"/>
      <c r="DTE240" s="130"/>
      <c r="DTF240" s="130"/>
      <c r="DTG240" s="130"/>
      <c r="DTH240" s="130"/>
      <c r="DTI240" s="130"/>
      <c r="DTJ240" s="130"/>
      <c r="DTK240" s="130"/>
      <c r="DTL240" s="130"/>
      <c r="DTM240" s="130"/>
      <c r="DTN240" s="130"/>
      <c r="DTO240" s="130"/>
      <c r="DTP240" s="130"/>
      <c r="DTQ240" s="130"/>
      <c r="DTR240" s="130"/>
      <c r="DTS240" s="130"/>
      <c r="DTT240" s="130"/>
      <c r="DTU240" s="130"/>
      <c r="DTV240" s="130"/>
      <c r="DTW240" s="130"/>
      <c r="DTX240" s="130"/>
      <c r="DTY240" s="130"/>
      <c r="DTZ240" s="130"/>
      <c r="DUA240" s="130"/>
      <c r="DUB240" s="130"/>
      <c r="DUC240" s="130"/>
      <c r="DUD240" s="130"/>
      <c r="DUE240" s="130"/>
      <c r="DUF240" s="130"/>
      <c r="DUG240" s="130"/>
      <c r="DUH240" s="130"/>
      <c r="DUI240" s="130"/>
      <c r="DUJ240" s="130"/>
      <c r="DUK240" s="130"/>
      <c r="DUL240" s="130"/>
      <c r="DUM240" s="130"/>
      <c r="DUN240" s="130"/>
      <c r="DUO240" s="130"/>
      <c r="DUP240" s="130"/>
      <c r="DUQ240" s="130"/>
      <c r="DUR240" s="130"/>
      <c r="DUS240" s="130"/>
      <c r="DUT240" s="130"/>
      <c r="DUU240" s="130"/>
      <c r="DUV240" s="130"/>
      <c r="DUW240" s="130"/>
      <c r="DUX240" s="130"/>
      <c r="DUY240" s="130"/>
      <c r="DUZ240" s="130"/>
      <c r="DVA240" s="130"/>
      <c r="DVB240" s="130"/>
      <c r="DVC240" s="130"/>
      <c r="DVD240" s="130"/>
      <c r="DVE240" s="130"/>
      <c r="DVF240" s="130"/>
      <c r="DVG240" s="130"/>
      <c r="DVH240" s="130"/>
      <c r="DVI240" s="130"/>
      <c r="DVJ240" s="130"/>
      <c r="DVK240" s="130"/>
      <c r="DVL240" s="130"/>
      <c r="DVM240" s="130"/>
      <c r="DVN240" s="130"/>
      <c r="DVO240" s="130"/>
      <c r="DVP240" s="130"/>
      <c r="DVQ240" s="130"/>
      <c r="DVR240" s="130"/>
      <c r="DVS240" s="130"/>
      <c r="DVT240" s="130"/>
      <c r="DVU240" s="130"/>
      <c r="DVV240" s="130"/>
      <c r="DVW240" s="130"/>
      <c r="DVX240" s="130"/>
      <c r="DVY240" s="130"/>
      <c r="DVZ240" s="130"/>
      <c r="DWA240" s="130"/>
      <c r="DWB240" s="130"/>
      <c r="DWC240" s="130"/>
      <c r="DWD240" s="130"/>
      <c r="DWE240" s="130"/>
      <c r="DWF240" s="130"/>
      <c r="DWG240" s="130"/>
      <c r="DWH240" s="130"/>
      <c r="DWI240" s="130"/>
      <c r="DWJ240" s="130"/>
      <c r="DWK240" s="130"/>
      <c r="DWL240" s="130"/>
      <c r="DWM240" s="130"/>
      <c r="DWN240" s="130"/>
      <c r="DWO240" s="130"/>
      <c r="DWP240" s="130"/>
      <c r="DWQ240" s="130"/>
      <c r="DWR240" s="130"/>
      <c r="DWS240" s="130"/>
      <c r="DWT240" s="130"/>
      <c r="DWU240" s="130"/>
      <c r="DWV240" s="130"/>
      <c r="DWW240" s="130"/>
      <c r="DWX240" s="130"/>
      <c r="DWY240" s="130"/>
      <c r="DWZ240" s="130"/>
      <c r="DXA240" s="130"/>
      <c r="DXB240" s="130"/>
      <c r="DXC240" s="130"/>
      <c r="DXD240" s="130"/>
      <c r="DXE240" s="130"/>
      <c r="DXF240" s="130"/>
      <c r="DXG240" s="130"/>
      <c r="DXH240" s="130"/>
      <c r="DXI240" s="130"/>
      <c r="DXJ240" s="130"/>
      <c r="DXK240" s="130"/>
      <c r="DXL240" s="130"/>
      <c r="DXM240" s="130"/>
      <c r="DXN240" s="130"/>
      <c r="DXO240" s="130"/>
      <c r="DXP240" s="130"/>
      <c r="DXQ240" s="130"/>
      <c r="DXR240" s="130"/>
      <c r="DXS240" s="130"/>
      <c r="DXT240" s="130"/>
      <c r="DXU240" s="130"/>
      <c r="DXV240" s="130"/>
      <c r="DXW240" s="130"/>
      <c r="DXX240" s="130"/>
      <c r="DXY240" s="130"/>
      <c r="DXZ240" s="130"/>
      <c r="DYA240" s="130"/>
      <c r="DYB240" s="130"/>
      <c r="DYC240" s="130"/>
      <c r="DYD240" s="130"/>
      <c r="DYE240" s="130"/>
      <c r="DYF240" s="130"/>
      <c r="DYG240" s="130"/>
      <c r="DYH240" s="130"/>
      <c r="DYI240" s="130"/>
      <c r="DYJ240" s="130"/>
      <c r="DYK240" s="130"/>
      <c r="DYL240" s="130"/>
      <c r="DYM240" s="130"/>
      <c r="DYN240" s="130"/>
      <c r="DYO240" s="130"/>
      <c r="DYP240" s="130"/>
      <c r="DYQ240" s="130"/>
      <c r="DYR240" s="130"/>
      <c r="DYS240" s="130"/>
      <c r="DYT240" s="130"/>
      <c r="DYU240" s="130"/>
      <c r="DYV240" s="130"/>
      <c r="DYW240" s="130"/>
      <c r="DYX240" s="130"/>
      <c r="DYY240" s="130"/>
      <c r="DYZ240" s="130"/>
      <c r="DZA240" s="130"/>
      <c r="DZB240" s="130"/>
      <c r="DZC240" s="130"/>
      <c r="DZD240" s="130"/>
      <c r="DZE240" s="130"/>
      <c r="DZF240" s="130"/>
      <c r="DZG240" s="130"/>
      <c r="DZH240" s="130"/>
      <c r="DZI240" s="130"/>
      <c r="DZJ240" s="130"/>
      <c r="DZK240" s="130"/>
      <c r="DZL240" s="130"/>
      <c r="DZM240" s="130"/>
      <c r="DZN240" s="130"/>
      <c r="DZO240" s="130"/>
      <c r="DZP240" s="130"/>
      <c r="DZQ240" s="130"/>
      <c r="DZR240" s="130"/>
      <c r="DZS240" s="130"/>
      <c r="DZT240" s="130"/>
      <c r="DZU240" s="130"/>
      <c r="DZV240" s="130"/>
      <c r="DZW240" s="130"/>
      <c r="DZX240" s="130"/>
      <c r="DZY240" s="130"/>
      <c r="DZZ240" s="130"/>
      <c r="EAA240" s="130"/>
      <c r="EAB240" s="130"/>
      <c r="EAC240" s="130"/>
      <c r="EAD240" s="130"/>
      <c r="EAE240" s="130"/>
      <c r="EAF240" s="130"/>
      <c r="EAG240" s="130"/>
      <c r="EAH240" s="130"/>
      <c r="EAI240" s="130"/>
      <c r="EAJ240" s="130"/>
      <c r="EAK240" s="130"/>
      <c r="EAL240" s="130"/>
      <c r="EAM240" s="130"/>
      <c r="EAN240" s="130"/>
      <c r="EAO240" s="130"/>
      <c r="EAP240" s="130"/>
      <c r="EAQ240" s="130"/>
      <c r="EAR240" s="130"/>
      <c r="EAS240" s="130"/>
      <c r="EAT240" s="130"/>
      <c r="EAU240" s="130"/>
      <c r="EAV240" s="130"/>
      <c r="EAW240" s="130"/>
      <c r="EAX240" s="130"/>
      <c r="EAY240" s="130"/>
      <c r="EAZ240" s="130"/>
      <c r="EBA240" s="130"/>
      <c r="EBB240" s="130"/>
      <c r="EBC240" s="130"/>
      <c r="EBD240" s="130"/>
      <c r="EBE240" s="130"/>
      <c r="EBF240" s="130"/>
      <c r="EBG240" s="130"/>
      <c r="EBH240" s="130"/>
      <c r="EBI240" s="130"/>
      <c r="EBJ240" s="130"/>
      <c r="EBK240" s="130"/>
      <c r="EBL240" s="130"/>
      <c r="EBM240" s="130"/>
      <c r="EBN240" s="130"/>
      <c r="EBO240" s="130"/>
      <c r="EBP240" s="130"/>
      <c r="EBQ240" s="130"/>
      <c r="EBR240" s="130"/>
      <c r="EBS240" s="130"/>
      <c r="EBT240" s="130"/>
      <c r="EBU240" s="130"/>
      <c r="EBV240" s="130"/>
      <c r="EBW240" s="130"/>
      <c r="EBX240" s="130"/>
      <c r="EBY240" s="130"/>
      <c r="EBZ240" s="130"/>
      <c r="ECA240" s="130"/>
      <c r="ECB240" s="130"/>
      <c r="ECC240" s="130"/>
      <c r="ECD240" s="130"/>
      <c r="ECE240" s="130"/>
      <c r="ECF240" s="130"/>
      <c r="ECG240" s="130"/>
      <c r="ECH240" s="130"/>
      <c r="ECI240" s="130"/>
      <c r="ECJ240" s="130"/>
      <c r="ECK240" s="130"/>
      <c r="ECL240" s="130"/>
      <c r="ECM240" s="130"/>
      <c r="ECN240" s="130"/>
      <c r="ECO240" s="130"/>
      <c r="ECP240" s="130"/>
      <c r="ECQ240" s="130"/>
      <c r="ECR240" s="130"/>
      <c r="ECS240" s="130"/>
      <c r="ECT240" s="130"/>
      <c r="ECU240" s="130"/>
      <c r="ECV240" s="130"/>
      <c r="ECW240" s="130"/>
      <c r="ECX240" s="130"/>
      <c r="ECY240" s="130"/>
      <c r="ECZ240" s="130"/>
      <c r="EDA240" s="130"/>
      <c r="EDB240" s="130"/>
      <c r="EDC240" s="130"/>
      <c r="EDD240" s="130"/>
      <c r="EDE240" s="130"/>
      <c r="EDF240" s="130"/>
      <c r="EDG240" s="130"/>
      <c r="EDH240" s="130"/>
      <c r="EDI240" s="130"/>
      <c r="EDJ240" s="130"/>
      <c r="EDK240" s="130"/>
      <c r="EDL240" s="130"/>
      <c r="EDM240" s="130"/>
      <c r="EDN240" s="130"/>
      <c r="EDO240" s="130"/>
      <c r="EDP240" s="130"/>
      <c r="EDQ240" s="130"/>
      <c r="EDR240" s="130"/>
      <c r="EDS240" s="130"/>
      <c r="EDT240" s="130"/>
      <c r="EDU240" s="130"/>
      <c r="EDV240" s="130"/>
      <c r="EDW240" s="130"/>
      <c r="EDX240" s="130"/>
      <c r="EDY240" s="130"/>
      <c r="EDZ240" s="130"/>
      <c r="EEA240" s="130"/>
      <c r="EEB240" s="130"/>
      <c r="EEC240" s="130"/>
      <c r="EED240" s="130"/>
      <c r="EEE240" s="130"/>
      <c r="EEF240" s="130"/>
      <c r="EEG240" s="130"/>
      <c r="EEH240" s="130"/>
      <c r="EEI240" s="130"/>
      <c r="EEJ240" s="130"/>
      <c r="EEK240" s="130"/>
      <c r="EEL240" s="130"/>
      <c r="EEM240" s="130"/>
      <c r="EEN240" s="130"/>
      <c r="EEO240" s="130"/>
      <c r="EEP240" s="130"/>
      <c r="EEQ240" s="130"/>
      <c r="EER240" s="130"/>
      <c r="EES240" s="130"/>
      <c r="EET240" s="130"/>
      <c r="EEU240" s="130"/>
      <c r="EEV240" s="130"/>
      <c r="EEW240" s="130"/>
      <c r="EEX240" s="130"/>
      <c r="EEY240" s="130"/>
      <c r="EEZ240" s="130"/>
      <c r="EFA240" s="130"/>
      <c r="EFB240" s="130"/>
      <c r="EFC240" s="130"/>
      <c r="EFD240" s="130"/>
      <c r="EFE240" s="130"/>
      <c r="EFF240" s="130"/>
      <c r="EFG240" s="130"/>
      <c r="EFH240" s="130"/>
      <c r="EFI240" s="130"/>
      <c r="EFJ240" s="130"/>
      <c r="EFK240" s="130"/>
      <c r="EFL240" s="130"/>
      <c r="EFM240" s="130"/>
      <c r="EFN240" s="130"/>
      <c r="EFO240" s="130"/>
      <c r="EFP240" s="130"/>
      <c r="EFQ240" s="130"/>
      <c r="EFR240" s="130"/>
      <c r="EFS240" s="130"/>
      <c r="EFT240" s="130"/>
      <c r="EFU240" s="130"/>
      <c r="EFV240" s="130"/>
      <c r="EFW240" s="130"/>
      <c r="EFX240" s="130"/>
      <c r="EFY240" s="130"/>
      <c r="EFZ240" s="130"/>
      <c r="EGA240" s="130"/>
      <c r="EGB240" s="130"/>
      <c r="EGC240" s="130"/>
      <c r="EGD240" s="130"/>
      <c r="EGE240" s="130"/>
      <c r="EGF240" s="130"/>
      <c r="EGG240" s="130"/>
      <c r="EGH240" s="130"/>
      <c r="EGI240" s="130"/>
      <c r="EGJ240" s="130"/>
      <c r="EGK240" s="130"/>
      <c r="EGL240" s="130"/>
      <c r="EGM240" s="130"/>
      <c r="EGN240" s="130"/>
      <c r="EGO240" s="130"/>
      <c r="EGP240" s="130"/>
      <c r="EGQ240" s="130"/>
      <c r="EGR240" s="130"/>
      <c r="EGS240" s="130"/>
      <c r="EGT240" s="130"/>
      <c r="EGU240" s="130"/>
      <c r="EGV240" s="130"/>
      <c r="EGW240" s="130"/>
      <c r="EGX240" s="130"/>
      <c r="EGY240" s="130"/>
      <c r="EGZ240" s="130"/>
      <c r="EHA240" s="130"/>
      <c r="EHB240" s="130"/>
      <c r="EHC240" s="130"/>
      <c r="EHD240" s="130"/>
      <c r="EHE240" s="130"/>
      <c r="EHF240" s="130"/>
      <c r="EHG240" s="130"/>
      <c r="EHH240" s="130"/>
      <c r="EHI240" s="130"/>
      <c r="EHJ240" s="130"/>
      <c r="EHK240" s="130"/>
      <c r="EHL240" s="130"/>
      <c r="EHM240" s="130"/>
      <c r="EHN240" s="130"/>
      <c r="EHO240" s="130"/>
      <c r="EHP240" s="130"/>
      <c r="EHQ240" s="130"/>
      <c r="EHR240" s="130"/>
      <c r="EHS240" s="130"/>
      <c r="EHT240" s="130"/>
      <c r="EHU240" s="130"/>
      <c r="EHV240" s="130"/>
      <c r="EHW240" s="130"/>
      <c r="EHX240" s="130"/>
      <c r="EHY240" s="130"/>
      <c r="EHZ240" s="130"/>
      <c r="EIA240" s="130"/>
      <c r="EIB240" s="130"/>
      <c r="EIC240" s="130"/>
      <c r="EID240" s="130"/>
      <c r="EIE240" s="130"/>
      <c r="EIF240" s="130"/>
      <c r="EIG240" s="130"/>
      <c r="EIH240" s="130"/>
      <c r="EII240" s="130"/>
      <c r="EIJ240" s="130"/>
      <c r="EIK240" s="130"/>
      <c r="EIL240" s="130"/>
      <c r="EIM240" s="130"/>
      <c r="EIN240" s="130"/>
      <c r="EIO240" s="130"/>
      <c r="EIP240" s="130"/>
      <c r="EIQ240" s="130"/>
      <c r="EIR240" s="130"/>
      <c r="EIS240" s="130"/>
      <c r="EIT240" s="130"/>
      <c r="EIU240" s="130"/>
      <c r="EIV240" s="130"/>
      <c r="EIW240" s="130"/>
      <c r="EIX240" s="130"/>
      <c r="EIY240" s="130"/>
      <c r="EIZ240" s="130"/>
      <c r="EJA240" s="130"/>
      <c r="EJB240" s="130"/>
      <c r="EJC240" s="130"/>
      <c r="EJD240" s="130"/>
      <c r="EJE240" s="130"/>
      <c r="EJF240" s="130"/>
      <c r="EJG240" s="130"/>
      <c r="EJH240" s="130"/>
      <c r="EJI240" s="130"/>
      <c r="EJJ240" s="130"/>
      <c r="EJK240" s="130"/>
      <c r="EJL240" s="130"/>
      <c r="EJM240" s="130"/>
      <c r="EJN240" s="130"/>
      <c r="EJO240" s="130"/>
      <c r="EJP240" s="130"/>
      <c r="EJQ240" s="130"/>
      <c r="EJR240" s="130"/>
      <c r="EJS240" s="130"/>
      <c r="EJT240" s="130"/>
      <c r="EJU240" s="130"/>
      <c r="EJV240" s="130"/>
      <c r="EJW240" s="130"/>
      <c r="EJX240" s="130"/>
      <c r="EJY240" s="130"/>
      <c r="EJZ240" s="130"/>
      <c r="EKA240" s="130"/>
      <c r="EKB240" s="130"/>
      <c r="EKC240" s="130"/>
      <c r="EKD240" s="130"/>
      <c r="EKE240" s="130"/>
      <c r="EKF240" s="130"/>
      <c r="EKG240" s="130"/>
      <c r="EKH240" s="130"/>
      <c r="EKI240" s="130"/>
      <c r="EKJ240" s="130"/>
      <c r="EKK240" s="130"/>
      <c r="EKL240" s="130"/>
      <c r="EKM240" s="130"/>
      <c r="EKN240" s="130"/>
      <c r="EKO240" s="130"/>
      <c r="EKP240" s="130"/>
      <c r="EKQ240" s="130"/>
      <c r="EKR240" s="130"/>
      <c r="EKS240" s="130"/>
      <c r="EKT240" s="130"/>
      <c r="EKU240" s="130"/>
      <c r="EKV240" s="130"/>
      <c r="EKW240" s="130"/>
      <c r="EKX240" s="130"/>
      <c r="EKY240" s="130"/>
      <c r="EKZ240" s="130"/>
      <c r="ELA240" s="130"/>
      <c r="ELB240" s="130"/>
      <c r="ELC240" s="130"/>
      <c r="ELD240" s="130"/>
      <c r="ELE240" s="130"/>
      <c r="ELF240" s="130"/>
      <c r="ELG240" s="130"/>
      <c r="ELH240" s="130"/>
      <c r="ELI240" s="130"/>
      <c r="ELJ240" s="130"/>
      <c r="ELK240" s="130"/>
      <c r="ELL240" s="130"/>
      <c r="ELM240" s="130"/>
      <c r="ELN240" s="130"/>
      <c r="ELO240" s="130"/>
      <c r="ELP240" s="130"/>
      <c r="ELQ240" s="130"/>
      <c r="ELR240" s="130"/>
      <c r="ELS240" s="130"/>
      <c r="ELT240" s="130"/>
      <c r="ELU240" s="130"/>
      <c r="ELV240" s="130"/>
      <c r="ELW240" s="130"/>
      <c r="ELX240" s="130"/>
      <c r="ELY240" s="130"/>
      <c r="ELZ240" s="130"/>
      <c r="EMA240" s="130"/>
      <c r="EMB240" s="130"/>
      <c r="EMC240" s="130"/>
      <c r="EMD240" s="130"/>
      <c r="EME240" s="130"/>
      <c r="EMF240" s="130"/>
      <c r="EMG240" s="130"/>
      <c r="EMH240" s="130"/>
      <c r="EMI240" s="130"/>
      <c r="EMJ240" s="130"/>
      <c r="EMK240" s="130"/>
      <c r="EML240" s="130"/>
      <c r="EMM240" s="130"/>
      <c r="EMN240" s="130"/>
      <c r="EMO240" s="130"/>
      <c r="EMP240" s="130"/>
      <c r="EMQ240" s="130"/>
      <c r="EMR240" s="130"/>
      <c r="EMS240" s="130"/>
      <c r="EMT240" s="130"/>
      <c r="EMU240" s="130"/>
      <c r="EMV240" s="130"/>
      <c r="EMW240" s="130"/>
      <c r="EMX240" s="130"/>
      <c r="EMY240" s="130"/>
      <c r="EMZ240" s="130"/>
      <c r="ENA240" s="130"/>
      <c r="ENB240" s="130"/>
      <c r="ENC240" s="130"/>
      <c r="END240" s="130"/>
      <c r="ENE240" s="130"/>
      <c r="ENF240" s="130"/>
      <c r="ENG240" s="130"/>
      <c r="ENH240" s="130"/>
      <c r="ENI240" s="130"/>
      <c r="ENJ240" s="130"/>
      <c r="ENK240" s="130"/>
      <c r="ENL240" s="130"/>
      <c r="ENM240" s="130"/>
      <c r="ENN240" s="130"/>
      <c r="ENO240" s="130"/>
      <c r="ENP240" s="130"/>
      <c r="ENQ240" s="130"/>
      <c r="ENR240" s="130"/>
      <c r="ENS240" s="130"/>
      <c r="ENT240" s="130"/>
      <c r="ENU240" s="130"/>
      <c r="ENV240" s="130"/>
      <c r="ENW240" s="130"/>
      <c r="ENX240" s="130"/>
      <c r="ENY240" s="130"/>
      <c r="ENZ240" s="130"/>
      <c r="EOA240" s="130"/>
      <c r="EOB240" s="130"/>
      <c r="EOC240" s="130"/>
      <c r="EOD240" s="130"/>
      <c r="EOE240" s="130"/>
      <c r="EOF240" s="130"/>
      <c r="EOG240" s="130"/>
      <c r="EOH240" s="130"/>
      <c r="EOI240" s="130"/>
      <c r="EOJ240" s="130"/>
      <c r="EOK240" s="130"/>
      <c r="EOL240" s="130"/>
      <c r="EOM240" s="130"/>
      <c r="EON240" s="130"/>
      <c r="EOO240" s="130"/>
      <c r="EOP240" s="130"/>
      <c r="EOQ240" s="130"/>
      <c r="EOR240" s="130"/>
      <c r="EOS240" s="130"/>
      <c r="EOT240" s="130"/>
      <c r="EOU240" s="130"/>
      <c r="EOV240" s="130"/>
      <c r="EOW240" s="130"/>
      <c r="EOX240" s="130"/>
      <c r="EOY240" s="130"/>
      <c r="EOZ240" s="130"/>
      <c r="EPA240" s="130"/>
      <c r="EPB240" s="130"/>
      <c r="EPC240" s="130"/>
      <c r="EPD240" s="130"/>
      <c r="EPE240" s="130"/>
      <c r="EPF240" s="130"/>
      <c r="EPG240" s="130"/>
      <c r="EPH240" s="130"/>
      <c r="EPI240" s="130"/>
      <c r="EPJ240" s="130"/>
      <c r="EPK240" s="130"/>
      <c r="EPL240" s="130"/>
      <c r="EPM240" s="130"/>
      <c r="EPN240" s="130"/>
      <c r="EPO240" s="130"/>
      <c r="EPP240" s="130"/>
      <c r="EPQ240" s="130"/>
      <c r="EPR240" s="130"/>
      <c r="EPS240" s="130"/>
      <c r="EPT240" s="130"/>
      <c r="EPU240" s="130"/>
      <c r="EPV240" s="130"/>
      <c r="EPW240" s="130"/>
      <c r="EPX240" s="130"/>
      <c r="EPY240" s="130"/>
      <c r="EPZ240" s="130"/>
      <c r="EQA240" s="130"/>
      <c r="EQB240" s="130"/>
      <c r="EQC240" s="130"/>
      <c r="EQD240" s="130"/>
      <c r="EQE240" s="130"/>
      <c r="EQF240" s="130"/>
      <c r="EQG240" s="130"/>
      <c r="EQH240" s="130"/>
      <c r="EQI240" s="130"/>
      <c r="EQJ240" s="130"/>
      <c r="EQK240" s="130"/>
      <c r="EQL240" s="130"/>
      <c r="EQM240" s="130"/>
      <c r="EQN240" s="130"/>
      <c r="EQO240" s="130"/>
      <c r="EQP240" s="130"/>
      <c r="EQQ240" s="130"/>
      <c r="EQR240" s="130"/>
      <c r="EQS240" s="130"/>
      <c r="EQT240" s="130"/>
      <c r="EQU240" s="130"/>
      <c r="EQV240" s="130"/>
      <c r="EQW240" s="130"/>
      <c r="EQX240" s="130"/>
      <c r="EQY240" s="130"/>
      <c r="EQZ240" s="130"/>
      <c r="ERA240" s="130"/>
      <c r="ERB240" s="130"/>
      <c r="ERC240" s="130"/>
      <c r="ERD240" s="130"/>
      <c r="ERE240" s="130"/>
      <c r="ERF240" s="130"/>
      <c r="ERG240" s="130"/>
      <c r="ERH240" s="130"/>
      <c r="ERI240" s="130"/>
      <c r="ERJ240" s="130"/>
      <c r="ERK240" s="130"/>
      <c r="ERL240" s="130"/>
      <c r="ERM240" s="130"/>
      <c r="ERN240" s="130"/>
      <c r="ERO240" s="130"/>
      <c r="ERP240" s="130"/>
      <c r="ERQ240" s="130"/>
      <c r="ERR240" s="130"/>
      <c r="ERS240" s="130"/>
      <c r="ERT240" s="130"/>
      <c r="ERU240" s="130"/>
      <c r="ERV240" s="130"/>
      <c r="ERW240" s="130"/>
      <c r="ERX240" s="130"/>
      <c r="ERY240" s="130"/>
      <c r="ERZ240" s="130"/>
      <c r="ESA240" s="130"/>
      <c r="ESB240" s="130"/>
      <c r="ESC240" s="130"/>
      <c r="ESD240" s="130"/>
      <c r="ESE240" s="130"/>
      <c r="ESF240" s="130"/>
      <c r="ESG240" s="130"/>
      <c r="ESH240" s="130"/>
      <c r="ESI240" s="130"/>
      <c r="ESJ240" s="130"/>
      <c r="ESK240" s="130"/>
      <c r="ESL240" s="130"/>
      <c r="ESM240" s="130"/>
      <c r="ESN240" s="130"/>
      <c r="ESO240" s="130"/>
      <c r="ESP240" s="130"/>
      <c r="ESQ240" s="130"/>
      <c r="ESR240" s="130"/>
      <c r="ESS240" s="130"/>
      <c r="EST240" s="130"/>
      <c r="ESU240" s="130"/>
      <c r="ESV240" s="130"/>
      <c r="ESW240" s="130"/>
      <c r="ESX240" s="130"/>
      <c r="ESY240" s="130"/>
      <c r="ESZ240" s="130"/>
      <c r="ETA240" s="130"/>
      <c r="ETB240" s="130"/>
      <c r="ETC240" s="130"/>
      <c r="ETD240" s="130"/>
      <c r="ETE240" s="130"/>
      <c r="ETF240" s="130"/>
      <c r="ETG240" s="130"/>
      <c r="ETH240" s="130"/>
      <c r="ETI240" s="130"/>
      <c r="ETJ240" s="130"/>
      <c r="ETK240" s="130"/>
      <c r="ETL240" s="130"/>
      <c r="ETM240" s="130"/>
      <c r="ETN240" s="130"/>
      <c r="ETO240" s="130"/>
      <c r="ETP240" s="130"/>
      <c r="ETQ240" s="130"/>
      <c r="ETR240" s="130"/>
      <c r="ETS240" s="130"/>
      <c r="ETT240" s="130"/>
      <c r="ETU240" s="130"/>
      <c r="ETV240" s="130"/>
      <c r="ETW240" s="130"/>
      <c r="ETX240" s="130"/>
      <c r="ETY240" s="130"/>
      <c r="ETZ240" s="130"/>
      <c r="EUA240" s="130"/>
      <c r="EUB240" s="130"/>
      <c r="EUC240" s="130"/>
      <c r="EUD240" s="130"/>
      <c r="EUE240" s="130"/>
      <c r="EUF240" s="130"/>
      <c r="EUG240" s="130"/>
      <c r="EUH240" s="130"/>
      <c r="EUI240" s="130"/>
      <c r="EUJ240" s="130"/>
      <c r="EUK240" s="130"/>
      <c r="EUL240" s="130"/>
      <c r="EUM240" s="130"/>
      <c r="EUN240" s="130"/>
      <c r="EUO240" s="130"/>
      <c r="EUP240" s="130"/>
      <c r="EUQ240" s="130"/>
      <c r="EUR240" s="130"/>
      <c r="EUS240" s="130"/>
      <c r="EUT240" s="130"/>
      <c r="EUU240" s="130"/>
      <c r="EUV240" s="130"/>
      <c r="EUW240" s="130"/>
      <c r="EUX240" s="130"/>
      <c r="EUY240" s="130"/>
      <c r="EUZ240" s="130"/>
      <c r="EVA240" s="130"/>
      <c r="EVB240" s="130"/>
      <c r="EVC240" s="130"/>
      <c r="EVD240" s="130"/>
      <c r="EVE240" s="130"/>
      <c r="EVF240" s="130"/>
      <c r="EVG240" s="130"/>
      <c r="EVH240" s="130"/>
      <c r="EVI240" s="130"/>
      <c r="EVJ240" s="130"/>
      <c r="EVK240" s="130"/>
      <c r="EVL240" s="130"/>
      <c r="EVM240" s="130"/>
      <c r="EVN240" s="130"/>
      <c r="EVO240" s="130"/>
      <c r="EVP240" s="130"/>
      <c r="EVQ240" s="130"/>
      <c r="EVR240" s="130"/>
      <c r="EVS240" s="130"/>
      <c r="EVT240" s="130"/>
      <c r="EVU240" s="130"/>
      <c r="EVV240" s="130"/>
      <c r="EVW240" s="130"/>
      <c r="EVX240" s="130"/>
      <c r="EVY240" s="130"/>
      <c r="EVZ240" s="130"/>
      <c r="EWA240" s="130"/>
      <c r="EWB240" s="130"/>
      <c r="EWC240" s="130"/>
      <c r="EWD240" s="130"/>
      <c r="EWE240" s="130"/>
      <c r="EWF240" s="130"/>
      <c r="EWG240" s="130"/>
      <c r="EWH240" s="130"/>
      <c r="EWI240" s="130"/>
      <c r="EWJ240" s="130"/>
      <c r="EWK240" s="130"/>
      <c r="EWL240" s="130"/>
      <c r="EWM240" s="130"/>
      <c r="EWN240" s="130"/>
      <c r="EWO240" s="130"/>
      <c r="EWP240" s="130"/>
      <c r="EWQ240" s="130"/>
      <c r="EWR240" s="130"/>
      <c r="EWS240" s="130"/>
      <c r="EWT240" s="130"/>
      <c r="EWU240" s="130"/>
      <c r="EWV240" s="130"/>
      <c r="EWW240" s="130"/>
      <c r="EWX240" s="130"/>
      <c r="EWY240" s="130"/>
      <c r="EWZ240" s="130"/>
      <c r="EXA240" s="130"/>
      <c r="EXB240" s="130"/>
      <c r="EXC240" s="130"/>
      <c r="EXD240" s="130"/>
      <c r="EXE240" s="130"/>
      <c r="EXF240" s="130"/>
      <c r="EXG240" s="130"/>
      <c r="EXH240" s="130"/>
      <c r="EXI240" s="130"/>
      <c r="EXJ240" s="130"/>
      <c r="EXK240" s="130"/>
      <c r="EXL240" s="130"/>
      <c r="EXM240" s="130"/>
      <c r="EXN240" s="130"/>
      <c r="EXO240" s="130"/>
      <c r="EXP240" s="130"/>
      <c r="EXQ240" s="130"/>
      <c r="EXR240" s="130"/>
      <c r="EXS240" s="130"/>
      <c r="EXT240" s="130"/>
      <c r="EXU240" s="130"/>
      <c r="EXV240" s="130"/>
      <c r="EXW240" s="130"/>
      <c r="EXX240" s="130"/>
      <c r="EXY240" s="130"/>
      <c r="EXZ240" s="130"/>
      <c r="EYA240" s="130"/>
      <c r="EYB240" s="130"/>
      <c r="EYC240" s="130"/>
      <c r="EYD240" s="130"/>
      <c r="EYE240" s="130"/>
      <c r="EYF240" s="130"/>
      <c r="EYG240" s="130"/>
      <c r="EYH240" s="130"/>
      <c r="EYI240" s="130"/>
      <c r="EYJ240" s="130"/>
      <c r="EYK240" s="130"/>
      <c r="EYL240" s="130"/>
      <c r="EYM240" s="130"/>
      <c r="EYN240" s="130"/>
      <c r="EYO240" s="130"/>
      <c r="EYP240" s="130"/>
      <c r="EYQ240" s="130"/>
      <c r="EYR240" s="130"/>
      <c r="EYS240" s="130"/>
      <c r="EYT240" s="130"/>
      <c r="EYU240" s="130"/>
      <c r="EYV240" s="130"/>
      <c r="EYW240" s="130"/>
      <c r="EYX240" s="130"/>
      <c r="EYY240" s="130"/>
      <c r="EYZ240" s="130"/>
      <c r="EZA240" s="130"/>
      <c r="EZB240" s="130"/>
      <c r="EZC240" s="130"/>
      <c r="EZD240" s="130"/>
      <c r="EZE240" s="130"/>
      <c r="EZF240" s="130"/>
      <c r="EZG240" s="130"/>
      <c r="EZH240" s="130"/>
      <c r="EZI240" s="130"/>
      <c r="EZJ240" s="130"/>
      <c r="EZK240" s="130"/>
      <c r="EZL240" s="130"/>
      <c r="EZM240" s="130"/>
      <c r="EZN240" s="130"/>
      <c r="EZO240" s="130"/>
      <c r="EZP240" s="130"/>
      <c r="EZQ240" s="130"/>
      <c r="EZR240" s="130"/>
      <c r="EZS240" s="130"/>
      <c r="EZT240" s="130"/>
      <c r="EZU240" s="130"/>
      <c r="EZV240" s="130"/>
      <c r="EZW240" s="130"/>
      <c r="EZX240" s="130"/>
      <c r="EZY240" s="130"/>
      <c r="EZZ240" s="130"/>
      <c r="FAA240" s="130"/>
      <c r="FAB240" s="130"/>
      <c r="FAC240" s="130"/>
      <c r="FAD240" s="130"/>
      <c r="FAE240" s="130"/>
      <c r="FAF240" s="130"/>
      <c r="FAG240" s="130"/>
      <c r="FAH240" s="130"/>
      <c r="FAI240" s="130"/>
      <c r="FAJ240" s="130"/>
      <c r="FAK240" s="130"/>
      <c r="FAL240" s="130"/>
      <c r="FAM240" s="130"/>
      <c r="FAN240" s="130"/>
      <c r="FAO240" s="130"/>
      <c r="FAP240" s="130"/>
      <c r="FAQ240" s="130"/>
      <c r="FAR240" s="130"/>
      <c r="FAS240" s="130"/>
      <c r="FAT240" s="130"/>
      <c r="FAU240" s="130"/>
      <c r="FAV240" s="130"/>
      <c r="FAW240" s="130"/>
      <c r="FAX240" s="130"/>
      <c r="FAY240" s="130"/>
      <c r="FAZ240" s="130"/>
      <c r="FBA240" s="130"/>
      <c r="FBB240" s="130"/>
      <c r="FBC240" s="130"/>
      <c r="FBD240" s="130"/>
      <c r="FBE240" s="130"/>
      <c r="FBF240" s="130"/>
      <c r="FBG240" s="130"/>
      <c r="FBH240" s="130"/>
      <c r="FBI240" s="130"/>
      <c r="FBJ240" s="130"/>
      <c r="FBK240" s="130"/>
      <c r="FBL240" s="130"/>
      <c r="FBM240" s="130"/>
      <c r="FBN240" s="130"/>
      <c r="FBO240" s="130"/>
      <c r="FBP240" s="130"/>
      <c r="FBQ240" s="130"/>
      <c r="FBR240" s="130"/>
      <c r="FBS240" s="130"/>
      <c r="FBT240" s="130"/>
      <c r="FBU240" s="130"/>
      <c r="FBV240" s="130"/>
      <c r="FBW240" s="130"/>
      <c r="FBX240" s="130"/>
      <c r="FBY240" s="130"/>
      <c r="FBZ240" s="130"/>
      <c r="FCA240" s="130"/>
      <c r="FCB240" s="130"/>
      <c r="FCC240" s="130"/>
      <c r="FCD240" s="130"/>
      <c r="FCE240" s="130"/>
      <c r="FCF240" s="130"/>
      <c r="FCG240" s="130"/>
      <c r="FCH240" s="130"/>
      <c r="FCI240" s="130"/>
      <c r="FCJ240" s="130"/>
      <c r="FCK240" s="130"/>
      <c r="FCL240" s="130"/>
      <c r="FCM240" s="130"/>
      <c r="FCN240" s="130"/>
      <c r="FCO240" s="130"/>
      <c r="FCP240" s="130"/>
      <c r="FCQ240" s="130"/>
      <c r="FCR240" s="130"/>
      <c r="FCS240" s="130"/>
      <c r="FCT240" s="130"/>
      <c r="FCU240" s="130"/>
      <c r="FCV240" s="130"/>
      <c r="FCW240" s="130"/>
      <c r="FCX240" s="130"/>
      <c r="FCY240" s="130"/>
      <c r="FCZ240" s="130"/>
      <c r="FDA240" s="130"/>
      <c r="FDB240" s="130"/>
      <c r="FDC240" s="130"/>
      <c r="FDD240" s="130"/>
      <c r="FDE240" s="130"/>
      <c r="FDF240" s="130"/>
      <c r="FDG240" s="130"/>
      <c r="FDH240" s="130"/>
      <c r="FDI240" s="130"/>
      <c r="FDJ240" s="130"/>
      <c r="FDK240" s="130"/>
      <c r="FDL240" s="130"/>
      <c r="FDM240" s="130"/>
      <c r="FDN240" s="130"/>
      <c r="FDO240" s="130"/>
      <c r="FDP240" s="130"/>
      <c r="FDQ240" s="130"/>
      <c r="FDR240" s="130"/>
      <c r="FDS240" s="130"/>
      <c r="FDT240" s="130"/>
      <c r="FDU240" s="130"/>
      <c r="FDV240" s="130"/>
      <c r="FDW240" s="130"/>
      <c r="FDX240" s="130"/>
      <c r="FDY240" s="130"/>
      <c r="FDZ240" s="130"/>
      <c r="FEA240" s="130"/>
      <c r="FEB240" s="130"/>
      <c r="FEC240" s="130"/>
      <c r="FED240" s="130"/>
      <c r="FEE240" s="130"/>
      <c r="FEF240" s="130"/>
      <c r="FEG240" s="130"/>
      <c r="FEH240" s="130"/>
      <c r="FEI240" s="130"/>
      <c r="FEJ240" s="130"/>
      <c r="FEK240" s="130"/>
      <c r="FEL240" s="130"/>
      <c r="FEM240" s="130"/>
      <c r="FEN240" s="130"/>
      <c r="FEO240" s="130"/>
      <c r="FEP240" s="130"/>
      <c r="FEQ240" s="130"/>
      <c r="FER240" s="130"/>
      <c r="FES240" s="130"/>
      <c r="FET240" s="130"/>
      <c r="FEU240" s="130"/>
      <c r="FEV240" s="130"/>
      <c r="FEW240" s="130"/>
      <c r="FEX240" s="130"/>
      <c r="FEY240" s="130"/>
      <c r="FEZ240" s="130"/>
      <c r="FFA240" s="130"/>
      <c r="FFB240" s="130"/>
      <c r="FFC240" s="130"/>
      <c r="FFD240" s="130"/>
      <c r="FFE240" s="130"/>
      <c r="FFF240" s="130"/>
      <c r="FFG240" s="130"/>
      <c r="FFH240" s="130"/>
      <c r="FFI240" s="130"/>
      <c r="FFJ240" s="130"/>
      <c r="FFK240" s="130"/>
      <c r="FFL240" s="130"/>
      <c r="FFM240" s="130"/>
      <c r="FFN240" s="130"/>
      <c r="FFO240" s="130"/>
      <c r="FFP240" s="130"/>
      <c r="FFQ240" s="130"/>
      <c r="FFR240" s="130"/>
      <c r="FFS240" s="130"/>
      <c r="FFT240" s="130"/>
      <c r="FFU240" s="130"/>
      <c r="FFV240" s="130"/>
      <c r="FFW240" s="130"/>
      <c r="FFX240" s="130"/>
      <c r="FFY240" s="130"/>
      <c r="FFZ240" s="130"/>
      <c r="FGA240" s="130"/>
      <c r="FGB240" s="130"/>
      <c r="FGC240" s="130"/>
      <c r="FGD240" s="130"/>
      <c r="FGE240" s="130"/>
      <c r="FGF240" s="130"/>
      <c r="FGG240" s="130"/>
      <c r="FGH240" s="130"/>
      <c r="FGI240" s="130"/>
      <c r="FGJ240" s="130"/>
      <c r="FGK240" s="130"/>
      <c r="FGL240" s="130"/>
      <c r="FGM240" s="130"/>
      <c r="FGN240" s="130"/>
      <c r="FGO240" s="130"/>
      <c r="FGP240" s="130"/>
      <c r="FGQ240" s="130"/>
      <c r="FGR240" s="130"/>
      <c r="FGS240" s="130"/>
      <c r="FGT240" s="130"/>
      <c r="FGU240" s="130"/>
      <c r="FGV240" s="130"/>
      <c r="FGW240" s="130"/>
      <c r="FGX240" s="130"/>
      <c r="FGY240" s="130"/>
      <c r="FGZ240" s="130"/>
      <c r="FHA240" s="130"/>
      <c r="FHB240" s="130"/>
      <c r="FHC240" s="130"/>
      <c r="FHD240" s="130"/>
      <c r="FHE240" s="130"/>
      <c r="FHF240" s="130"/>
      <c r="FHG240" s="130"/>
      <c r="FHH240" s="130"/>
      <c r="FHI240" s="130"/>
      <c r="FHJ240" s="130"/>
      <c r="FHK240" s="130"/>
      <c r="FHL240" s="130"/>
      <c r="FHM240" s="130"/>
      <c r="FHN240" s="130"/>
      <c r="FHO240" s="130"/>
      <c r="FHP240" s="130"/>
      <c r="FHQ240" s="130"/>
      <c r="FHR240" s="130"/>
      <c r="FHS240" s="130"/>
      <c r="FHT240" s="130"/>
      <c r="FHU240" s="130"/>
      <c r="FHV240" s="130"/>
      <c r="FHW240" s="130"/>
      <c r="FHX240" s="130"/>
      <c r="FHY240" s="130"/>
      <c r="FHZ240" s="130"/>
      <c r="FIA240" s="130"/>
      <c r="FIB240" s="130"/>
      <c r="FIC240" s="130"/>
      <c r="FID240" s="130"/>
      <c r="FIE240" s="130"/>
      <c r="FIF240" s="130"/>
      <c r="FIG240" s="130"/>
      <c r="FIH240" s="130"/>
      <c r="FII240" s="130"/>
      <c r="FIJ240" s="130"/>
      <c r="FIK240" s="130"/>
      <c r="FIL240" s="130"/>
      <c r="FIM240" s="130"/>
      <c r="FIN240" s="130"/>
      <c r="FIO240" s="130"/>
      <c r="FIP240" s="130"/>
      <c r="FIQ240" s="130"/>
      <c r="FIR240" s="130"/>
      <c r="FIS240" s="130"/>
      <c r="FIT240" s="130"/>
      <c r="FIU240" s="130"/>
      <c r="FIV240" s="130"/>
      <c r="FIW240" s="130"/>
      <c r="FIX240" s="130"/>
      <c r="FIY240" s="130"/>
      <c r="FIZ240" s="130"/>
      <c r="FJA240" s="130"/>
      <c r="FJB240" s="130"/>
      <c r="FJC240" s="130"/>
      <c r="FJD240" s="130"/>
      <c r="FJE240" s="130"/>
      <c r="FJF240" s="130"/>
      <c r="FJG240" s="130"/>
      <c r="FJH240" s="130"/>
      <c r="FJI240" s="130"/>
      <c r="FJJ240" s="130"/>
      <c r="FJK240" s="130"/>
      <c r="FJL240" s="130"/>
      <c r="FJM240" s="130"/>
      <c r="FJN240" s="130"/>
      <c r="FJO240" s="130"/>
      <c r="FJP240" s="130"/>
      <c r="FJQ240" s="130"/>
      <c r="FJR240" s="130"/>
      <c r="FJS240" s="130"/>
      <c r="FJT240" s="130"/>
      <c r="FJU240" s="130"/>
      <c r="FJV240" s="130"/>
      <c r="FJW240" s="130"/>
      <c r="FJX240" s="130"/>
      <c r="FJY240" s="130"/>
      <c r="FJZ240" s="130"/>
      <c r="FKA240" s="130"/>
      <c r="FKB240" s="130"/>
      <c r="FKC240" s="130"/>
      <c r="FKD240" s="130"/>
      <c r="FKE240" s="130"/>
      <c r="FKF240" s="130"/>
      <c r="FKG240" s="130"/>
      <c r="FKH240" s="130"/>
      <c r="FKI240" s="130"/>
      <c r="FKJ240" s="130"/>
      <c r="FKK240" s="130"/>
      <c r="FKL240" s="130"/>
      <c r="FKM240" s="130"/>
      <c r="FKN240" s="130"/>
      <c r="FKO240" s="130"/>
      <c r="FKP240" s="130"/>
      <c r="FKQ240" s="130"/>
      <c r="FKR240" s="130"/>
      <c r="FKS240" s="130"/>
      <c r="FKT240" s="130"/>
      <c r="FKU240" s="130"/>
      <c r="FKV240" s="130"/>
      <c r="FKW240" s="130"/>
      <c r="FKX240" s="130"/>
      <c r="FKY240" s="130"/>
      <c r="FKZ240" s="130"/>
      <c r="FLA240" s="130"/>
      <c r="FLB240" s="130"/>
      <c r="FLC240" s="130"/>
      <c r="FLD240" s="130"/>
      <c r="FLE240" s="130"/>
      <c r="FLF240" s="130"/>
      <c r="FLG240" s="130"/>
      <c r="FLH240" s="130"/>
      <c r="FLI240" s="130"/>
      <c r="FLJ240" s="130"/>
      <c r="FLK240" s="130"/>
      <c r="FLL240" s="130"/>
      <c r="FLM240" s="130"/>
      <c r="FLN240" s="130"/>
      <c r="FLO240" s="130"/>
      <c r="FLP240" s="130"/>
      <c r="FLQ240" s="130"/>
      <c r="FLR240" s="130"/>
      <c r="FLS240" s="130"/>
      <c r="FLT240" s="130"/>
      <c r="FLU240" s="130"/>
      <c r="FLV240" s="130"/>
      <c r="FLW240" s="130"/>
      <c r="FLX240" s="130"/>
      <c r="FLY240" s="130"/>
      <c r="FLZ240" s="130"/>
      <c r="FMA240" s="130"/>
      <c r="FMB240" s="130"/>
      <c r="FMC240" s="130"/>
      <c r="FMD240" s="130"/>
      <c r="FME240" s="130"/>
      <c r="FMF240" s="130"/>
      <c r="FMG240" s="130"/>
      <c r="FMH240" s="130"/>
      <c r="FMI240" s="130"/>
      <c r="FMJ240" s="130"/>
      <c r="FMK240" s="130"/>
      <c r="FML240" s="130"/>
      <c r="FMM240" s="130"/>
      <c r="FMN240" s="130"/>
      <c r="FMO240" s="130"/>
      <c r="FMP240" s="130"/>
      <c r="FMQ240" s="130"/>
      <c r="FMR240" s="130"/>
      <c r="FMS240" s="130"/>
      <c r="FMT240" s="130"/>
      <c r="FMU240" s="130"/>
      <c r="FMV240" s="130"/>
      <c r="FMW240" s="130"/>
      <c r="FMX240" s="130"/>
      <c r="FMY240" s="130"/>
      <c r="FMZ240" s="130"/>
      <c r="FNA240" s="130"/>
      <c r="FNB240" s="130"/>
      <c r="FNC240" s="130"/>
      <c r="FND240" s="130"/>
      <c r="FNE240" s="130"/>
      <c r="FNF240" s="130"/>
      <c r="FNG240" s="130"/>
      <c r="FNH240" s="130"/>
      <c r="FNI240" s="130"/>
      <c r="FNJ240" s="130"/>
      <c r="FNK240" s="130"/>
      <c r="FNL240" s="130"/>
      <c r="FNM240" s="130"/>
      <c r="FNN240" s="130"/>
      <c r="FNO240" s="130"/>
      <c r="FNP240" s="130"/>
      <c r="FNQ240" s="130"/>
      <c r="FNR240" s="130"/>
      <c r="FNS240" s="130"/>
      <c r="FNT240" s="130"/>
      <c r="FNU240" s="130"/>
      <c r="FNV240" s="130"/>
      <c r="FNW240" s="130"/>
      <c r="FNX240" s="130"/>
      <c r="FNY240" s="130"/>
      <c r="FNZ240" s="130"/>
      <c r="FOA240" s="130"/>
      <c r="FOB240" s="130"/>
      <c r="FOC240" s="130"/>
      <c r="FOD240" s="130"/>
      <c r="FOE240" s="130"/>
      <c r="FOF240" s="130"/>
      <c r="FOG240" s="130"/>
      <c r="FOH240" s="130"/>
      <c r="FOI240" s="130"/>
      <c r="FOJ240" s="130"/>
      <c r="FOK240" s="130"/>
      <c r="FOL240" s="130"/>
      <c r="FOM240" s="130"/>
      <c r="FON240" s="130"/>
      <c r="FOO240" s="130"/>
      <c r="FOP240" s="130"/>
      <c r="FOQ240" s="130"/>
      <c r="FOR240" s="130"/>
      <c r="FOS240" s="130"/>
      <c r="FOT240" s="130"/>
      <c r="FOU240" s="130"/>
      <c r="FOV240" s="130"/>
      <c r="FOW240" s="130"/>
      <c r="FOX240" s="130"/>
      <c r="FOY240" s="130"/>
      <c r="FOZ240" s="130"/>
      <c r="FPA240" s="130"/>
      <c r="FPB240" s="130"/>
      <c r="FPC240" s="130"/>
      <c r="FPD240" s="130"/>
      <c r="FPE240" s="130"/>
      <c r="FPF240" s="130"/>
      <c r="FPG240" s="130"/>
      <c r="FPH240" s="130"/>
      <c r="FPI240" s="130"/>
      <c r="FPJ240" s="130"/>
      <c r="FPK240" s="130"/>
      <c r="FPL240" s="130"/>
      <c r="FPM240" s="130"/>
      <c r="FPN240" s="130"/>
      <c r="FPO240" s="130"/>
      <c r="FPP240" s="130"/>
      <c r="FPQ240" s="130"/>
      <c r="FPR240" s="130"/>
      <c r="FPS240" s="130"/>
      <c r="FPT240" s="130"/>
      <c r="FPU240" s="130"/>
      <c r="FPV240" s="130"/>
      <c r="FPW240" s="130"/>
      <c r="FPX240" s="130"/>
      <c r="FPY240" s="130"/>
      <c r="FPZ240" s="130"/>
      <c r="FQA240" s="130"/>
      <c r="FQB240" s="130"/>
      <c r="FQC240" s="130"/>
      <c r="FQD240" s="130"/>
      <c r="FQE240" s="130"/>
      <c r="FQF240" s="130"/>
      <c r="FQG240" s="130"/>
      <c r="FQH240" s="130"/>
      <c r="FQI240" s="130"/>
      <c r="FQJ240" s="130"/>
      <c r="FQK240" s="130"/>
      <c r="FQL240" s="130"/>
      <c r="FQM240" s="130"/>
      <c r="FQN240" s="130"/>
      <c r="FQO240" s="130"/>
      <c r="FQP240" s="130"/>
      <c r="FQQ240" s="130"/>
      <c r="FQR240" s="130"/>
      <c r="FQS240" s="130"/>
      <c r="FQT240" s="130"/>
      <c r="FQU240" s="130"/>
      <c r="FQV240" s="130"/>
      <c r="FQW240" s="130"/>
      <c r="FQX240" s="130"/>
      <c r="FQY240" s="130"/>
      <c r="FQZ240" s="130"/>
      <c r="FRA240" s="130"/>
      <c r="FRB240" s="130"/>
      <c r="FRC240" s="130"/>
      <c r="FRD240" s="130"/>
      <c r="FRE240" s="130"/>
      <c r="FRF240" s="130"/>
      <c r="FRG240" s="130"/>
      <c r="FRH240" s="130"/>
      <c r="FRI240" s="130"/>
      <c r="FRJ240" s="130"/>
      <c r="FRK240" s="130"/>
      <c r="FRL240" s="130"/>
      <c r="FRM240" s="130"/>
      <c r="FRN240" s="130"/>
      <c r="FRO240" s="130"/>
      <c r="FRP240" s="130"/>
      <c r="FRQ240" s="130"/>
      <c r="FRR240" s="130"/>
      <c r="FRS240" s="130"/>
      <c r="FRT240" s="130"/>
      <c r="FRU240" s="130"/>
      <c r="FRV240" s="130"/>
      <c r="FRW240" s="130"/>
      <c r="FRX240" s="130"/>
      <c r="FRY240" s="130"/>
      <c r="FRZ240" s="130"/>
      <c r="FSA240" s="130"/>
      <c r="FSB240" s="130"/>
      <c r="FSC240" s="130"/>
      <c r="FSD240" s="130"/>
      <c r="FSE240" s="130"/>
      <c r="FSF240" s="130"/>
      <c r="FSG240" s="130"/>
      <c r="FSH240" s="130"/>
      <c r="FSI240" s="130"/>
      <c r="FSJ240" s="130"/>
      <c r="FSK240" s="130"/>
      <c r="FSL240" s="130"/>
      <c r="FSM240" s="130"/>
      <c r="FSN240" s="130"/>
      <c r="FSO240" s="130"/>
      <c r="FSP240" s="130"/>
      <c r="FSQ240" s="130"/>
      <c r="FSR240" s="130"/>
      <c r="FSS240" s="130"/>
      <c r="FST240" s="130"/>
      <c r="FSU240" s="130"/>
      <c r="FSV240" s="130"/>
      <c r="FSW240" s="130"/>
      <c r="FSX240" s="130"/>
      <c r="FSY240" s="130"/>
      <c r="FSZ240" s="130"/>
      <c r="FTA240" s="130"/>
      <c r="FTB240" s="130"/>
      <c r="FTC240" s="130"/>
      <c r="FTD240" s="130"/>
      <c r="FTE240" s="130"/>
      <c r="FTF240" s="130"/>
      <c r="FTG240" s="130"/>
      <c r="FTH240" s="130"/>
      <c r="FTI240" s="130"/>
      <c r="FTJ240" s="130"/>
      <c r="FTK240" s="130"/>
      <c r="FTL240" s="130"/>
      <c r="FTM240" s="130"/>
      <c r="FTN240" s="130"/>
      <c r="FTO240" s="130"/>
      <c r="FTP240" s="130"/>
      <c r="FTQ240" s="130"/>
      <c r="FTR240" s="130"/>
      <c r="FTS240" s="130"/>
      <c r="FTT240" s="130"/>
      <c r="FTU240" s="130"/>
      <c r="FTV240" s="130"/>
      <c r="FTW240" s="130"/>
      <c r="FTX240" s="130"/>
      <c r="FTY240" s="130"/>
      <c r="FTZ240" s="130"/>
      <c r="FUA240" s="130"/>
      <c r="FUB240" s="130"/>
      <c r="FUC240" s="130"/>
      <c r="FUD240" s="130"/>
      <c r="FUE240" s="130"/>
      <c r="FUF240" s="130"/>
      <c r="FUG240" s="130"/>
      <c r="FUH240" s="130"/>
      <c r="FUI240" s="130"/>
      <c r="FUJ240" s="130"/>
      <c r="FUK240" s="130"/>
      <c r="FUL240" s="130"/>
      <c r="FUM240" s="130"/>
      <c r="FUN240" s="130"/>
      <c r="FUO240" s="130"/>
      <c r="FUP240" s="130"/>
      <c r="FUQ240" s="130"/>
      <c r="FUR240" s="130"/>
      <c r="FUS240" s="130"/>
      <c r="FUT240" s="130"/>
      <c r="FUU240" s="130"/>
      <c r="FUV240" s="130"/>
      <c r="FUW240" s="130"/>
      <c r="FUX240" s="130"/>
      <c r="FUY240" s="130"/>
      <c r="FUZ240" s="130"/>
      <c r="FVA240" s="130"/>
      <c r="FVB240" s="130"/>
      <c r="FVC240" s="130"/>
      <c r="FVD240" s="130"/>
      <c r="FVE240" s="130"/>
      <c r="FVF240" s="130"/>
      <c r="FVG240" s="130"/>
      <c r="FVH240" s="130"/>
      <c r="FVI240" s="130"/>
      <c r="FVJ240" s="130"/>
      <c r="FVK240" s="130"/>
      <c r="FVL240" s="130"/>
      <c r="FVM240" s="130"/>
      <c r="FVN240" s="130"/>
      <c r="FVO240" s="130"/>
      <c r="FVP240" s="130"/>
      <c r="FVQ240" s="130"/>
      <c r="FVR240" s="130"/>
      <c r="FVS240" s="130"/>
      <c r="FVT240" s="130"/>
      <c r="FVU240" s="130"/>
      <c r="FVV240" s="130"/>
      <c r="FVW240" s="130"/>
      <c r="FVX240" s="130"/>
      <c r="FVY240" s="130"/>
      <c r="FVZ240" s="130"/>
      <c r="FWA240" s="130"/>
      <c r="FWB240" s="130"/>
      <c r="FWC240" s="130"/>
      <c r="FWD240" s="130"/>
      <c r="FWE240" s="130"/>
      <c r="FWF240" s="130"/>
      <c r="FWG240" s="130"/>
      <c r="FWH240" s="130"/>
      <c r="FWI240" s="130"/>
      <c r="FWJ240" s="130"/>
      <c r="FWK240" s="130"/>
      <c r="FWL240" s="130"/>
      <c r="FWM240" s="130"/>
      <c r="FWN240" s="130"/>
      <c r="FWO240" s="130"/>
      <c r="FWP240" s="130"/>
      <c r="FWQ240" s="130"/>
      <c r="FWR240" s="130"/>
      <c r="FWS240" s="130"/>
      <c r="FWT240" s="130"/>
      <c r="FWU240" s="130"/>
      <c r="FWV240" s="130"/>
      <c r="FWW240" s="130"/>
      <c r="FWX240" s="130"/>
      <c r="FWY240" s="130"/>
      <c r="FWZ240" s="130"/>
      <c r="FXA240" s="130"/>
      <c r="FXB240" s="130"/>
      <c r="FXC240" s="130"/>
      <c r="FXD240" s="130"/>
      <c r="FXE240" s="130"/>
      <c r="FXF240" s="130"/>
      <c r="FXG240" s="130"/>
      <c r="FXH240" s="130"/>
      <c r="FXI240" s="130"/>
      <c r="FXJ240" s="130"/>
      <c r="FXK240" s="130"/>
      <c r="FXL240" s="130"/>
      <c r="FXM240" s="130"/>
      <c r="FXN240" s="130"/>
      <c r="FXO240" s="130"/>
      <c r="FXP240" s="130"/>
      <c r="FXQ240" s="130"/>
      <c r="FXR240" s="130"/>
      <c r="FXS240" s="130"/>
      <c r="FXT240" s="130"/>
      <c r="FXU240" s="130"/>
      <c r="FXV240" s="130"/>
      <c r="FXW240" s="130"/>
      <c r="FXX240" s="130"/>
      <c r="FXY240" s="130"/>
      <c r="FXZ240" s="130"/>
      <c r="FYA240" s="130"/>
      <c r="FYB240" s="130"/>
      <c r="FYC240" s="130"/>
      <c r="FYD240" s="130"/>
      <c r="FYE240" s="130"/>
      <c r="FYF240" s="130"/>
      <c r="FYG240" s="130"/>
      <c r="FYH240" s="130"/>
      <c r="FYI240" s="130"/>
      <c r="FYJ240" s="130"/>
      <c r="FYK240" s="130"/>
      <c r="FYL240" s="130"/>
      <c r="FYM240" s="130"/>
      <c r="FYN240" s="130"/>
      <c r="FYO240" s="130"/>
      <c r="FYP240" s="130"/>
      <c r="FYQ240" s="130"/>
      <c r="FYR240" s="130"/>
      <c r="FYS240" s="130"/>
      <c r="FYT240" s="130"/>
      <c r="FYU240" s="130"/>
      <c r="FYV240" s="130"/>
      <c r="FYW240" s="130"/>
      <c r="FYX240" s="130"/>
      <c r="FYY240" s="130"/>
      <c r="FYZ240" s="130"/>
      <c r="FZA240" s="130"/>
      <c r="FZB240" s="130"/>
      <c r="FZC240" s="130"/>
      <c r="FZD240" s="130"/>
      <c r="FZE240" s="130"/>
      <c r="FZF240" s="130"/>
      <c r="FZG240" s="130"/>
      <c r="FZH240" s="130"/>
      <c r="FZI240" s="130"/>
      <c r="FZJ240" s="130"/>
      <c r="FZK240" s="130"/>
      <c r="FZL240" s="130"/>
      <c r="FZM240" s="130"/>
      <c r="FZN240" s="130"/>
      <c r="FZO240" s="130"/>
      <c r="FZP240" s="130"/>
      <c r="FZQ240" s="130"/>
      <c r="FZR240" s="130"/>
      <c r="FZS240" s="130"/>
      <c r="FZT240" s="130"/>
      <c r="FZU240" s="130"/>
      <c r="FZV240" s="130"/>
      <c r="FZW240" s="130"/>
      <c r="FZX240" s="130"/>
      <c r="FZY240" s="130"/>
      <c r="FZZ240" s="130"/>
      <c r="GAA240" s="130"/>
      <c r="GAB240" s="130"/>
      <c r="GAC240" s="130"/>
      <c r="GAD240" s="130"/>
      <c r="GAE240" s="130"/>
      <c r="GAF240" s="130"/>
      <c r="GAG240" s="130"/>
      <c r="GAH240" s="130"/>
      <c r="GAI240" s="130"/>
      <c r="GAJ240" s="130"/>
      <c r="GAK240" s="130"/>
      <c r="GAL240" s="130"/>
      <c r="GAM240" s="130"/>
      <c r="GAN240" s="130"/>
      <c r="GAO240" s="130"/>
      <c r="GAP240" s="130"/>
      <c r="GAQ240" s="130"/>
      <c r="GAR240" s="130"/>
      <c r="GAS240" s="130"/>
      <c r="GAT240" s="130"/>
      <c r="GAU240" s="130"/>
      <c r="GAV240" s="130"/>
      <c r="GAW240" s="130"/>
      <c r="GAX240" s="130"/>
      <c r="GAY240" s="130"/>
      <c r="GAZ240" s="130"/>
      <c r="GBA240" s="130"/>
      <c r="GBB240" s="130"/>
      <c r="GBC240" s="130"/>
      <c r="GBD240" s="130"/>
      <c r="GBE240" s="130"/>
      <c r="GBF240" s="130"/>
      <c r="GBG240" s="130"/>
      <c r="GBH240" s="130"/>
      <c r="GBI240" s="130"/>
      <c r="GBJ240" s="130"/>
      <c r="GBK240" s="130"/>
      <c r="GBL240" s="130"/>
      <c r="GBM240" s="130"/>
      <c r="GBN240" s="130"/>
      <c r="GBO240" s="130"/>
      <c r="GBP240" s="130"/>
      <c r="GBQ240" s="130"/>
      <c r="GBR240" s="130"/>
      <c r="GBS240" s="130"/>
      <c r="GBT240" s="130"/>
      <c r="GBU240" s="130"/>
      <c r="GBV240" s="130"/>
      <c r="GBW240" s="130"/>
      <c r="GBX240" s="130"/>
      <c r="GBY240" s="130"/>
      <c r="GBZ240" s="130"/>
      <c r="GCA240" s="130"/>
      <c r="GCB240" s="130"/>
      <c r="GCC240" s="130"/>
      <c r="GCD240" s="130"/>
      <c r="GCE240" s="130"/>
      <c r="GCF240" s="130"/>
      <c r="GCG240" s="130"/>
      <c r="GCH240" s="130"/>
      <c r="GCI240" s="130"/>
      <c r="GCJ240" s="130"/>
      <c r="GCK240" s="130"/>
      <c r="GCL240" s="130"/>
      <c r="GCM240" s="130"/>
      <c r="GCN240" s="130"/>
      <c r="GCO240" s="130"/>
      <c r="GCP240" s="130"/>
      <c r="GCQ240" s="130"/>
      <c r="GCR240" s="130"/>
      <c r="GCS240" s="130"/>
      <c r="GCT240" s="130"/>
      <c r="GCU240" s="130"/>
      <c r="GCV240" s="130"/>
      <c r="GCW240" s="130"/>
      <c r="GCX240" s="130"/>
      <c r="GCY240" s="130"/>
      <c r="GCZ240" s="130"/>
      <c r="GDA240" s="130"/>
      <c r="GDB240" s="130"/>
      <c r="GDC240" s="130"/>
      <c r="GDD240" s="130"/>
      <c r="GDE240" s="130"/>
      <c r="GDF240" s="130"/>
      <c r="GDG240" s="130"/>
      <c r="GDH240" s="130"/>
      <c r="GDI240" s="130"/>
      <c r="GDJ240" s="130"/>
      <c r="GDK240" s="130"/>
      <c r="GDL240" s="130"/>
      <c r="GDM240" s="130"/>
      <c r="GDN240" s="130"/>
      <c r="GDO240" s="130"/>
      <c r="GDP240" s="130"/>
      <c r="GDQ240" s="130"/>
      <c r="GDR240" s="130"/>
      <c r="GDS240" s="130"/>
      <c r="GDT240" s="130"/>
      <c r="GDU240" s="130"/>
      <c r="GDV240" s="130"/>
      <c r="GDW240" s="130"/>
      <c r="GDX240" s="130"/>
      <c r="GDY240" s="130"/>
      <c r="GDZ240" s="130"/>
      <c r="GEA240" s="130"/>
      <c r="GEB240" s="130"/>
      <c r="GEC240" s="130"/>
      <c r="GED240" s="130"/>
      <c r="GEE240" s="130"/>
      <c r="GEF240" s="130"/>
      <c r="GEG240" s="130"/>
      <c r="GEH240" s="130"/>
      <c r="GEI240" s="130"/>
      <c r="GEJ240" s="130"/>
      <c r="GEK240" s="130"/>
      <c r="GEL240" s="130"/>
      <c r="GEM240" s="130"/>
      <c r="GEN240" s="130"/>
      <c r="GEO240" s="130"/>
      <c r="GEP240" s="130"/>
      <c r="GEQ240" s="130"/>
      <c r="GER240" s="130"/>
      <c r="GES240" s="130"/>
      <c r="GET240" s="130"/>
      <c r="GEU240" s="130"/>
      <c r="GEV240" s="130"/>
      <c r="GEW240" s="130"/>
      <c r="GEX240" s="130"/>
      <c r="GEY240" s="130"/>
      <c r="GEZ240" s="130"/>
      <c r="GFA240" s="130"/>
      <c r="GFB240" s="130"/>
      <c r="GFC240" s="130"/>
      <c r="GFD240" s="130"/>
      <c r="GFE240" s="130"/>
      <c r="GFF240" s="130"/>
      <c r="GFG240" s="130"/>
      <c r="GFH240" s="130"/>
      <c r="GFI240" s="130"/>
      <c r="GFJ240" s="130"/>
      <c r="GFK240" s="130"/>
      <c r="GFL240" s="130"/>
      <c r="GFM240" s="130"/>
      <c r="GFN240" s="130"/>
      <c r="GFO240" s="130"/>
      <c r="GFP240" s="130"/>
      <c r="GFQ240" s="130"/>
      <c r="GFR240" s="130"/>
      <c r="GFS240" s="130"/>
      <c r="GFT240" s="130"/>
      <c r="GFU240" s="130"/>
      <c r="GFV240" s="130"/>
      <c r="GFW240" s="130"/>
      <c r="GFX240" s="130"/>
      <c r="GFY240" s="130"/>
      <c r="GFZ240" s="130"/>
      <c r="GGA240" s="130"/>
      <c r="GGB240" s="130"/>
      <c r="GGC240" s="130"/>
      <c r="GGD240" s="130"/>
      <c r="GGE240" s="130"/>
      <c r="GGF240" s="130"/>
      <c r="GGG240" s="130"/>
      <c r="GGH240" s="130"/>
      <c r="GGI240" s="130"/>
      <c r="GGJ240" s="130"/>
      <c r="GGK240" s="130"/>
      <c r="GGL240" s="130"/>
      <c r="GGM240" s="130"/>
      <c r="GGN240" s="130"/>
      <c r="GGO240" s="130"/>
      <c r="GGP240" s="130"/>
      <c r="GGQ240" s="130"/>
      <c r="GGR240" s="130"/>
      <c r="GGS240" s="130"/>
      <c r="GGT240" s="130"/>
      <c r="GGU240" s="130"/>
      <c r="GGV240" s="130"/>
      <c r="GGW240" s="130"/>
      <c r="GGX240" s="130"/>
      <c r="GGY240" s="130"/>
      <c r="GGZ240" s="130"/>
      <c r="GHA240" s="130"/>
      <c r="GHB240" s="130"/>
      <c r="GHC240" s="130"/>
      <c r="GHD240" s="130"/>
      <c r="GHE240" s="130"/>
      <c r="GHF240" s="130"/>
      <c r="GHG240" s="130"/>
      <c r="GHH240" s="130"/>
      <c r="GHI240" s="130"/>
      <c r="GHJ240" s="130"/>
      <c r="GHK240" s="130"/>
      <c r="GHL240" s="130"/>
      <c r="GHM240" s="130"/>
      <c r="GHN240" s="130"/>
      <c r="GHO240" s="130"/>
      <c r="GHP240" s="130"/>
      <c r="GHQ240" s="130"/>
      <c r="GHR240" s="130"/>
      <c r="GHS240" s="130"/>
      <c r="GHT240" s="130"/>
      <c r="GHU240" s="130"/>
      <c r="GHV240" s="130"/>
      <c r="GHW240" s="130"/>
      <c r="GHX240" s="130"/>
      <c r="GHY240" s="130"/>
      <c r="GHZ240" s="130"/>
      <c r="GIA240" s="130"/>
      <c r="GIB240" s="130"/>
      <c r="GIC240" s="130"/>
      <c r="GID240" s="130"/>
      <c r="GIE240" s="130"/>
      <c r="GIF240" s="130"/>
      <c r="GIG240" s="130"/>
      <c r="GIH240" s="130"/>
      <c r="GII240" s="130"/>
      <c r="GIJ240" s="130"/>
      <c r="GIK240" s="130"/>
      <c r="GIL240" s="130"/>
      <c r="GIM240" s="130"/>
      <c r="GIN240" s="130"/>
      <c r="GIO240" s="130"/>
      <c r="GIP240" s="130"/>
      <c r="GIQ240" s="130"/>
      <c r="GIR240" s="130"/>
      <c r="GIS240" s="130"/>
      <c r="GIT240" s="130"/>
      <c r="GIU240" s="130"/>
      <c r="GIV240" s="130"/>
      <c r="GIW240" s="130"/>
      <c r="GIX240" s="130"/>
      <c r="GIY240" s="130"/>
      <c r="GIZ240" s="130"/>
      <c r="GJA240" s="130"/>
      <c r="GJB240" s="130"/>
      <c r="GJC240" s="130"/>
      <c r="GJD240" s="130"/>
      <c r="GJE240" s="130"/>
      <c r="GJF240" s="130"/>
      <c r="GJG240" s="130"/>
      <c r="GJH240" s="130"/>
      <c r="GJI240" s="130"/>
      <c r="GJJ240" s="130"/>
      <c r="GJK240" s="130"/>
      <c r="GJL240" s="130"/>
      <c r="GJM240" s="130"/>
      <c r="GJN240" s="130"/>
      <c r="GJO240" s="130"/>
      <c r="GJP240" s="130"/>
      <c r="GJQ240" s="130"/>
      <c r="GJR240" s="130"/>
      <c r="GJS240" s="130"/>
      <c r="GJT240" s="130"/>
      <c r="GJU240" s="130"/>
      <c r="GJV240" s="130"/>
      <c r="GJW240" s="130"/>
      <c r="GJX240" s="130"/>
      <c r="GJY240" s="130"/>
      <c r="GJZ240" s="130"/>
      <c r="GKA240" s="130"/>
      <c r="GKB240" s="130"/>
      <c r="GKC240" s="130"/>
      <c r="GKD240" s="130"/>
      <c r="GKE240" s="130"/>
      <c r="GKF240" s="130"/>
      <c r="GKG240" s="130"/>
      <c r="GKH240" s="130"/>
      <c r="GKI240" s="130"/>
      <c r="GKJ240" s="130"/>
      <c r="GKK240" s="130"/>
      <c r="GKL240" s="130"/>
      <c r="GKM240" s="130"/>
      <c r="GKN240" s="130"/>
      <c r="GKO240" s="130"/>
      <c r="GKP240" s="130"/>
      <c r="GKQ240" s="130"/>
      <c r="GKR240" s="130"/>
      <c r="GKS240" s="130"/>
      <c r="GKT240" s="130"/>
      <c r="GKU240" s="130"/>
      <c r="GKV240" s="130"/>
      <c r="GKW240" s="130"/>
      <c r="GKX240" s="130"/>
      <c r="GKY240" s="130"/>
      <c r="GKZ240" s="130"/>
      <c r="GLA240" s="130"/>
      <c r="GLB240" s="130"/>
      <c r="GLC240" s="130"/>
      <c r="GLD240" s="130"/>
      <c r="GLE240" s="130"/>
      <c r="GLF240" s="130"/>
      <c r="GLG240" s="130"/>
      <c r="GLH240" s="130"/>
      <c r="GLI240" s="130"/>
      <c r="GLJ240" s="130"/>
      <c r="GLK240" s="130"/>
      <c r="GLL240" s="130"/>
      <c r="GLM240" s="130"/>
      <c r="GLN240" s="130"/>
      <c r="GLO240" s="130"/>
      <c r="GLP240" s="130"/>
      <c r="GLQ240" s="130"/>
      <c r="GLR240" s="130"/>
      <c r="GLS240" s="130"/>
      <c r="GLT240" s="130"/>
      <c r="GLU240" s="130"/>
      <c r="GLV240" s="130"/>
      <c r="GLW240" s="130"/>
      <c r="GLX240" s="130"/>
      <c r="GLY240" s="130"/>
      <c r="GLZ240" s="130"/>
      <c r="GMA240" s="130"/>
      <c r="GMB240" s="130"/>
      <c r="GMC240" s="130"/>
      <c r="GMD240" s="130"/>
      <c r="GME240" s="130"/>
      <c r="GMF240" s="130"/>
      <c r="GMG240" s="130"/>
      <c r="GMH240" s="130"/>
      <c r="GMI240" s="130"/>
      <c r="GMJ240" s="130"/>
      <c r="GMK240" s="130"/>
      <c r="GML240" s="130"/>
      <c r="GMM240" s="130"/>
      <c r="GMN240" s="130"/>
      <c r="GMO240" s="130"/>
      <c r="GMP240" s="130"/>
      <c r="GMQ240" s="130"/>
      <c r="GMR240" s="130"/>
      <c r="GMS240" s="130"/>
      <c r="GMT240" s="130"/>
      <c r="GMU240" s="130"/>
      <c r="GMV240" s="130"/>
      <c r="GMW240" s="130"/>
      <c r="GMX240" s="130"/>
      <c r="GMY240" s="130"/>
      <c r="GMZ240" s="130"/>
      <c r="GNA240" s="130"/>
      <c r="GNB240" s="130"/>
      <c r="GNC240" s="130"/>
      <c r="GND240" s="130"/>
      <c r="GNE240" s="130"/>
      <c r="GNF240" s="130"/>
      <c r="GNG240" s="130"/>
      <c r="GNH240" s="130"/>
      <c r="GNI240" s="130"/>
      <c r="GNJ240" s="130"/>
      <c r="GNK240" s="130"/>
      <c r="GNL240" s="130"/>
      <c r="GNM240" s="130"/>
      <c r="GNN240" s="130"/>
      <c r="GNO240" s="130"/>
      <c r="GNP240" s="130"/>
      <c r="GNQ240" s="130"/>
      <c r="GNR240" s="130"/>
      <c r="GNS240" s="130"/>
      <c r="GNT240" s="130"/>
      <c r="GNU240" s="130"/>
      <c r="GNV240" s="130"/>
      <c r="GNW240" s="130"/>
      <c r="GNX240" s="130"/>
      <c r="GNY240" s="130"/>
      <c r="GNZ240" s="130"/>
      <c r="GOA240" s="130"/>
      <c r="GOB240" s="130"/>
      <c r="GOC240" s="130"/>
      <c r="GOD240" s="130"/>
      <c r="GOE240" s="130"/>
      <c r="GOF240" s="130"/>
      <c r="GOG240" s="130"/>
      <c r="GOH240" s="130"/>
      <c r="GOI240" s="130"/>
      <c r="GOJ240" s="130"/>
      <c r="GOK240" s="130"/>
      <c r="GOL240" s="130"/>
      <c r="GOM240" s="130"/>
      <c r="GON240" s="130"/>
      <c r="GOO240" s="130"/>
      <c r="GOP240" s="130"/>
      <c r="GOQ240" s="130"/>
      <c r="GOR240" s="130"/>
      <c r="GOS240" s="130"/>
      <c r="GOT240" s="130"/>
      <c r="GOU240" s="130"/>
      <c r="GOV240" s="130"/>
      <c r="GOW240" s="130"/>
      <c r="GOX240" s="130"/>
      <c r="GOY240" s="130"/>
      <c r="GOZ240" s="130"/>
      <c r="GPA240" s="130"/>
      <c r="GPB240" s="130"/>
      <c r="GPC240" s="130"/>
      <c r="GPD240" s="130"/>
      <c r="GPE240" s="130"/>
      <c r="GPF240" s="130"/>
      <c r="GPG240" s="130"/>
      <c r="GPH240" s="130"/>
      <c r="GPI240" s="130"/>
      <c r="GPJ240" s="130"/>
      <c r="GPK240" s="130"/>
      <c r="GPL240" s="130"/>
      <c r="GPM240" s="130"/>
      <c r="GPN240" s="130"/>
      <c r="GPO240" s="130"/>
      <c r="GPP240" s="130"/>
      <c r="GPQ240" s="130"/>
      <c r="GPR240" s="130"/>
      <c r="GPS240" s="130"/>
      <c r="GPT240" s="130"/>
      <c r="GPU240" s="130"/>
      <c r="GPV240" s="130"/>
      <c r="GPW240" s="130"/>
      <c r="GPX240" s="130"/>
      <c r="GPY240" s="130"/>
      <c r="GPZ240" s="130"/>
      <c r="GQA240" s="130"/>
      <c r="GQB240" s="130"/>
      <c r="GQC240" s="130"/>
      <c r="GQD240" s="130"/>
      <c r="GQE240" s="130"/>
      <c r="GQF240" s="130"/>
      <c r="GQG240" s="130"/>
      <c r="GQH240" s="130"/>
      <c r="GQI240" s="130"/>
      <c r="GQJ240" s="130"/>
      <c r="GQK240" s="130"/>
      <c r="GQL240" s="130"/>
      <c r="GQM240" s="130"/>
      <c r="GQN240" s="130"/>
      <c r="GQO240" s="130"/>
      <c r="GQP240" s="130"/>
      <c r="GQQ240" s="130"/>
      <c r="GQR240" s="130"/>
      <c r="GQS240" s="130"/>
      <c r="GQT240" s="130"/>
      <c r="GQU240" s="130"/>
      <c r="GQV240" s="130"/>
      <c r="GQW240" s="130"/>
      <c r="GQX240" s="130"/>
      <c r="GQY240" s="130"/>
      <c r="GQZ240" s="130"/>
      <c r="GRA240" s="130"/>
      <c r="GRB240" s="130"/>
      <c r="GRC240" s="130"/>
      <c r="GRD240" s="130"/>
      <c r="GRE240" s="130"/>
      <c r="GRF240" s="130"/>
      <c r="GRG240" s="130"/>
      <c r="GRH240" s="130"/>
      <c r="GRI240" s="130"/>
      <c r="GRJ240" s="130"/>
      <c r="GRK240" s="130"/>
      <c r="GRL240" s="130"/>
      <c r="GRM240" s="130"/>
      <c r="GRN240" s="130"/>
      <c r="GRO240" s="130"/>
      <c r="GRP240" s="130"/>
      <c r="GRQ240" s="130"/>
      <c r="GRR240" s="130"/>
      <c r="GRS240" s="130"/>
      <c r="GRT240" s="130"/>
      <c r="GRU240" s="130"/>
      <c r="GRV240" s="130"/>
      <c r="GRW240" s="130"/>
      <c r="GRX240" s="130"/>
      <c r="GRY240" s="130"/>
      <c r="GRZ240" s="130"/>
      <c r="GSA240" s="130"/>
      <c r="GSB240" s="130"/>
      <c r="GSC240" s="130"/>
      <c r="GSD240" s="130"/>
      <c r="GSE240" s="130"/>
      <c r="GSF240" s="130"/>
      <c r="GSG240" s="130"/>
      <c r="GSH240" s="130"/>
      <c r="GSI240" s="130"/>
      <c r="GSJ240" s="130"/>
      <c r="GSK240" s="130"/>
      <c r="GSL240" s="130"/>
      <c r="GSM240" s="130"/>
      <c r="GSN240" s="130"/>
      <c r="GSO240" s="130"/>
      <c r="GSP240" s="130"/>
      <c r="GSQ240" s="130"/>
      <c r="GSR240" s="130"/>
      <c r="GSS240" s="130"/>
      <c r="GST240" s="130"/>
      <c r="GSU240" s="130"/>
      <c r="GSV240" s="130"/>
      <c r="GSW240" s="130"/>
      <c r="GSX240" s="130"/>
      <c r="GSY240" s="130"/>
      <c r="GSZ240" s="130"/>
      <c r="GTA240" s="130"/>
      <c r="GTB240" s="130"/>
      <c r="GTC240" s="130"/>
      <c r="GTD240" s="130"/>
      <c r="GTE240" s="130"/>
      <c r="GTF240" s="130"/>
      <c r="GTG240" s="130"/>
      <c r="GTH240" s="130"/>
      <c r="GTI240" s="130"/>
      <c r="GTJ240" s="130"/>
      <c r="GTK240" s="130"/>
      <c r="GTL240" s="130"/>
      <c r="GTM240" s="130"/>
      <c r="GTN240" s="130"/>
      <c r="GTO240" s="130"/>
      <c r="GTP240" s="130"/>
      <c r="GTQ240" s="130"/>
      <c r="GTR240" s="130"/>
      <c r="GTS240" s="130"/>
      <c r="GTT240" s="130"/>
      <c r="GTU240" s="130"/>
      <c r="GTV240" s="130"/>
      <c r="GTW240" s="130"/>
      <c r="GTX240" s="130"/>
      <c r="GTY240" s="130"/>
      <c r="GTZ240" s="130"/>
      <c r="GUA240" s="130"/>
      <c r="GUB240" s="130"/>
      <c r="GUC240" s="130"/>
      <c r="GUD240" s="130"/>
      <c r="GUE240" s="130"/>
      <c r="GUF240" s="130"/>
      <c r="GUG240" s="130"/>
      <c r="GUH240" s="130"/>
      <c r="GUI240" s="130"/>
      <c r="GUJ240" s="130"/>
      <c r="GUK240" s="130"/>
      <c r="GUL240" s="130"/>
      <c r="GUM240" s="130"/>
      <c r="GUN240" s="130"/>
      <c r="GUO240" s="130"/>
      <c r="GUP240" s="130"/>
      <c r="GUQ240" s="130"/>
      <c r="GUR240" s="130"/>
      <c r="GUS240" s="130"/>
      <c r="GUT240" s="130"/>
      <c r="GUU240" s="130"/>
      <c r="GUV240" s="130"/>
      <c r="GUW240" s="130"/>
      <c r="GUX240" s="130"/>
      <c r="GUY240" s="130"/>
      <c r="GUZ240" s="130"/>
      <c r="GVA240" s="130"/>
      <c r="GVB240" s="130"/>
      <c r="GVC240" s="130"/>
      <c r="GVD240" s="130"/>
      <c r="GVE240" s="130"/>
      <c r="GVF240" s="130"/>
      <c r="GVG240" s="130"/>
      <c r="GVH240" s="130"/>
      <c r="GVI240" s="130"/>
      <c r="GVJ240" s="130"/>
      <c r="GVK240" s="130"/>
      <c r="GVL240" s="130"/>
      <c r="GVM240" s="130"/>
      <c r="GVN240" s="130"/>
      <c r="GVO240" s="130"/>
      <c r="GVP240" s="130"/>
      <c r="GVQ240" s="130"/>
      <c r="GVR240" s="130"/>
      <c r="GVS240" s="130"/>
      <c r="GVT240" s="130"/>
      <c r="GVU240" s="130"/>
      <c r="GVV240" s="130"/>
      <c r="GVW240" s="130"/>
      <c r="GVX240" s="130"/>
      <c r="GVY240" s="130"/>
      <c r="GVZ240" s="130"/>
      <c r="GWA240" s="130"/>
      <c r="GWB240" s="130"/>
      <c r="GWC240" s="130"/>
      <c r="GWD240" s="130"/>
      <c r="GWE240" s="130"/>
      <c r="GWF240" s="130"/>
      <c r="GWG240" s="130"/>
      <c r="GWH240" s="130"/>
      <c r="GWI240" s="130"/>
      <c r="GWJ240" s="130"/>
      <c r="GWK240" s="130"/>
      <c r="GWL240" s="130"/>
      <c r="GWM240" s="130"/>
      <c r="GWN240" s="130"/>
      <c r="GWO240" s="130"/>
      <c r="GWP240" s="130"/>
      <c r="GWQ240" s="130"/>
      <c r="GWR240" s="130"/>
      <c r="GWS240" s="130"/>
      <c r="GWT240" s="130"/>
      <c r="GWU240" s="130"/>
      <c r="GWV240" s="130"/>
      <c r="GWW240" s="130"/>
      <c r="GWX240" s="130"/>
      <c r="GWY240" s="130"/>
      <c r="GWZ240" s="130"/>
      <c r="GXA240" s="130"/>
      <c r="GXB240" s="130"/>
      <c r="GXC240" s="130"/>
      <c r="GXD240" s="130"/>
      <c r="GXE240" s="130"/>
      <c r="GXF240" s="130"/>
      <c r="GXG240" s="130"/>
      <c r="GXH240" s="130"/>
      <c r="GXI240" s="130"/>
      <c r="GXJ240" s="130"/>
      <c r="GXK240" s="130"/>
      <c r="GXL240" s="130"/>
      <c r="GXM240" s="130"/>
      <c r="GXN240" s="130"/>
      <c r="GXO240" s="130"/>
      <c r="GXP240" s="130"/>
      <c r="GXQ240" s="130"/>
      <c r="GXR240" s="130"/>
      <c r="GXS240" s="130"/>
      <c r="GXT240" s="130"/>
      <c r="GXU240" s="130"/>
      <c r="GXV240" s="130"/>
      <c r="GXW240" s="130"/>
      <c r="GXX240" s="130"/>
      <c r="GXY240" s="130"/>
      <c r="GXZ240" s="130"/>
      <c r="GYA240" s="130"/>
      <c r="GYB240" s="130"/>
      <c r="GYC240" s="130"/>
      <c r="GYD240" s="130"/>
      <c r="GYE240" s="130"/>
      <c r="GYF240" s="130"/>
      <c r="GYG240" s="130"/>
      <c r="GYH240" s="130"/>
      <c r="GYI240" s="130"/>
      <c r="GYJ240" s="130"/>
      <c r="GYK240" s="130"/>
      <c r="GYL240" s="130"/>
      <c r="GYM240" s="130"/>
      <c r="GYN240" s="130"/>
      <c r="GYO240" s="130"/>
      <c r="GYP240" s="130"/>
      <c r="GYQ240" s="130"/>
      <c r="GYR240" s="130"/>
      <c r="GYS240" s="130"/>
      <c r="GYT240" s="130"/>
      <c r="GYU240" s="130"/>
      <c r="GYV240" s="130"/>
      <c r="GYW240" s="130"/>
      <c r="GYX240" s="130"/>
      <c r="GYY240" s="130"/>
      <c r="GYZ240" s="130"/>
      <c r="GZA240" s="130"/>
      <c r="GZB240" s="130"/>
      <c r="GZC240" s="130"/>
      <c r="GZD240" s="130"/>
      <c r="GZE240" s="130"/>
      <c r="GZF240" s="130"/>
      <c r="GZG240" s="130"/>
      <c r="GZH240" s="130"/>
      <c r="GZI240" s="130"/>
      <c r="GZJ240" s="130"/>
      <c r="GZK240" s="130"/>
      <c r="GZL240" s="130"/>
      <c r="GZM240" s="130"/>
      <c r="GZN240" s="130"/>
      <c r="GZO240" s="130"/>
      <c r="GZP240" s="130"/>
      <c r="GZQ240" s="130"/>
      <c r="GZR240" s="130"/>
      <c r="GZS240" s="130"/>
      <c r="GZT240" s="130"/>
      <c r="GZU240" s="130"/>
      <c r="GZV240" s="130"/>
      <c r="GZW240" s="130"/>
      <c r="GZX240" s="130"/>
      <c r="GZY240" s="130"/>
      <c r="GZZ240" s="130"/>
      <c r="HAA240" s="130"/>
      <c r="HAB240" s="130"/>
      <c r="HAC240" s="130"/>
      <c r="HAD240" s="130"/>
      <c r="HAE240" s="130"/>
      <c r="HAF240" s="130"/>
      <c r="HAG240" s="130"/>
      <c r="HAH240" s="130"/>
      <c r="HAI240" s="130"/>
      <c r="HAJ240" s="130"/>
      <c r="HAK240" s="130"/>
      <c r="HAL240" s="130"/>
      <c r="HAM240" s="130"/>
      <c r="HAN240" s="130"/>
      <c r="HAO240" s="130"/>
      <c r="HAP240" s="130"/>
      <c r="HAQ240" s="130"/>
      <c r="HAR240" s="130"/>
      <c r="HAS240" s="130"/>
      <c r="HAT240" s="130"/>
      <c r="HAU240" s="130"/>
      <c r="HAV240" s="130"/>
      <c r="HAW240" s="130"/>
      <c r="HAX240" s="130"/>
      <c r="HAY240" s="130"/>
      <c r="HAZ240" s="130"/>
      <c r="HBA240" s="130"/>
      <c r="HBB240" s="130"/>
      <c r="HBC240" s="130"/>
      <c r="HBD240" s="130"/>
      <c r="HBE240" s="130"/>
      <c r="HBF240" s="130"/>
      <c r="HBG240" s="130"/>
      <c r="HBH240" s="130"/>
      <c r="HBI240" s="130"/>
      <c r="HBJ240" s="130"/>
      <c r="HBK240" s="130"/>
      <c r="HBL240" s="130"/>
      <c r="HBM240" s="130"/>
      <c r="HBN240" s="130"/>
      <c r="HBO240" s="130"/>
      <c r="HBP240" s="130"/>
      <c r="HBQ240" s="130"/>
      <c r="HBR240" s="130"/>
      <c r="HBS240" s="130"/>
      <c r="HBT240" s="130"/>
      <c r="HBU240" s="130"/>
      <c r="HBV240" s="130"/>
      <c r="HBW240" s="130"/>
      <c r="HBX240" s="130"/>
      <c r="HBY240" s="130"/>
      <c r="HBZ240" s="130"/>
      <c r="HCA240" s="130"/>
      <c r="HCB240" s="130"/>
      <c r="HCC240" s="130"/>
      <c r="HCD240" s="130"/>
      <c r="HCE240" s="130"/>
      <c r="HCF240" s="130"/>
      <c r="HCG240" s="130"/>
      <c r="HCH240" s="130"/>
      <c r="HCI240" s="130"/>
      <c r="HCJ240" s="130"/>
      <c r="HCK240" s="130"/>
      <c r="HCL240" s="130"/>
      <c r="HCM240" s="130"/>
      <c r="HCN240" s="130"/>
      <c r="HCO240" s="130"/>
      <c r="HCP240" s="130"/>
      <c r="HCQ240" s="130"/>
      <c r="HCR240" s="130"/>
      <c r="HCS240" s="130"/>
      <c r="HCT240" s="130"/>
      <c r="HCU240" s="130"/>
      <c r="HCV240" s="130"/>
      <c r="HCW240" s="130"/>
      <c r="HCX240" s="130"/>
      <c r="HCY240" s="130"/>
      <c r="HCZ240" s="130"/>
      <c r="HDA240" s="130"/>
      <c r="HDB240" s="130"/>
      <c r="HDC240" s="130"/>
      <c r="HDD240" s="130"/>
      <c r="HDE240" s="130"/>
      <c r="HDF240" s="130"/>
      <c r="HDG240" s="130"/>
      <c r="HDH240" s="130"/>
      <c r="HDI240" s="130"/>
      <c r="HDJ240" s="130"/>
      <c r="HDK240" s="130"/>
      <c r="HDL240" s="130"/>
      <c r="HDM240" s="130"/>
      <c r="HDN240" s="130"/>
      <c r="HDO240" s="130"/>
      <c r="HDP240" s="130"/>
      <c r="HDQ240" s="130"/>
      <c r="HDR240" s="130"/>
      <c r="HDS240" s="130"/>
      <c r="HDT240" s="130"/>
      <c r="HDU240" s="130"/>
      <c r="HDV240" s="130"/>
      <c r="HDW240" s="130"/>
      <c r="HDX240" s="130"/>
      <c r="HDY240" s="130"/>
      <c r="HDZ240" s="130"/>
      <c r="HEA240" s="130"/>
      <c r="HEB240" s="130"/>
      <c r="HEC240" s="130"/>
      <c r="HED240" s="130"/>
      <c r="HEE240" s="130"/>
      <c r="HEF240" s="130"/>
      <c r="HEG240" s="130"/>
      <c r="HEH240" s="130"/>
      <c r="HEI240" s="130"/>
      <c r="HEJ240" s="130"/>
      <c r="HEK240" s="130"/>
      <c r="HEL240" s="130"/>
      <c r="HEM240" s="130"/>
      <c r="HEN240" s="130"/>
      <c r="HEO240" s="130"/>
      <c r="HEP240" s="130"/>
      <c r="HEQ240" s="130"/>
      <c r="HER240" s="130"/>
      <c r="HES240" s="130"/>
      <c r="HET240" s="130"/>
      <c r="HEU240" s="130"/>
      <c r="HEV240" s="130"/>
      <c r="HEW240" s="130"/>
      <c r="HEX240" s="130"/>
      <c r="HEY240" s="130"/>
      <c r="HEZ240" s="130"/>
      <c r="HFA240" s="130"/>
      <c r="HFB240" s="130"/>
      <c r="HFC240" s="130"/>
      <c r="HFD240" s="130"/>
      <c r="HFE240" s="130"/>
      <c r="HFF240" s="130"/>
      <c r="HFG240" s="130"/>
      <c r="HFH240" s="130"/>
      <c r="HFI240" s="130"/>
      <c r="HFJ240" s="130"/>
      <c r="HFK240" s="130"/>
      <c r="HFL240" s="130"/>
      <c r="HFM240" s="130"/>
      <c r="HFN240" s="130"/>
      <c r="HFO240" s="130"/>
      <c r="HFP240" s="130"/>
      <c r="HFQ240" s="130"/>
      <c r="HFR240" s="130"/>
      <c r="HFS240" s="130"/>
      <c r="HFT240" s="130"/>
      <c r="HFU240" s="130"/>
      <c r="HFV240" s="130"/>
      <c r="HFW240" s="130"/>
      <c r="HFX240" s="130"/>
      <c r="HFY240" s="130"/>
      <c r="HFZ240" s="130"/>
      <c r="HGA240" s="130"/>
      <c r="HGB240" s="130"/>
      <c r="HGC240" s="130"/>
      <c r="HGD240" s="130"/>
      <c r="HGE240" s="130"/>
      <c r="HGF240" s="130"/>
      <c r="HGG240" s="130"/>
      <c r="HGH240" s="130"/>
      <c r="HGI240" s="130"/>
      <c r="HGJ240" s="130"/>
      <c r="HGK240" s="130"/>
      <c r="HGL240" s="130"/>
      <c r="HGM240" s="130"/>
      <c r="HGN240" s="130"/>
      <c r="HGO240" s="130"/>
      <c r="HGP240" s="130"/>
      <c r="HGQ240" s="130"/>
      <c r="HGR240" s="130"/>
      <c r="HGS240" s="130"/>
      <c r="HGT240" s="130"/>
      <c r="HGU240" s="130"/>
      <c r="HGV240" s="130"/>
      <c r="HGW240" s="130"/>
      <c r="HGX240" s="130"/>
      <c r="HGY240" s="130"/>
      <c r="HGZ240" s="130"/>
      <c r="HHA240" s="130"/>
      <c r="HHB240" s="130"/>
      <c r="HHC240" s="130"/>
      <c r="HHD240" s="130"/>
      <c r="HHE240" s="130"/>
      <c r="HHF240" s="130"/>
      <c r="HHG240" s="130"/>
      <c r="HHH240" s="130"/>
      <c r="HHI240" s="130"/>
      <c r="HHJ240" s="130"/>
      <c r="HHK240" s="130"/>
      <c r="HHL240" s="130"/>
      <c r="HHM240" s="130"/>
      <c r="HHN240" s="130"/>
      <c r="HHO240" s="130"/>
      <c r="HHP240" s="130"/>
      <c r="HHQ240" s="130"/>
      <c r="HHR240" s="130"/>
      <c r="HHS240" s="130"/>
      <c r="HHT240" s="130"/>
      <c r="HHU240" s="130"/>
      <c r="HHV240" s="130"/>
      <c r="HHW240" s="130"/>
      <c r="HHX240" s="130"/>
      <c r="HHY240" s="130"/>
      <c r="HHZ240" s="130"/>
      <c r="HIA240" s="130"/>
      <c r="HIB240" s="130"/>
      <c r="HIC240" s="130"/>
      <c r="HID240" s="130"/>
      <c r="HIE240" s="130"/>
      <c r="HIF240" s="130"/>
      <c r="HIG240" s="130"/>
      <c r="HIH240" s="130"/>
      <c r="HII240" s="130"/>
      <c r="HIJ240" s="130"/>
      <c r="HIK240" s="130"/>
      <c r="HIL240" s="130"/>
      <c r="HIM240" s="130"/>
      <c r="HIN240" s="130"/>
      <c r="HIO240" s="130"/>
      <c r="HIP240" s="130"/>
      <c r="HIQ240" s="130"/>
      <c r="HIR240" s="130"/>
      <c r="HIS240" s="130"/>
      <c r="HIT240" s="130"/>
      <c r="HIU240" s="130"/>
      <c r="HIV240" s="130"/>
      <c r="HIW240" s="130"/>
      <c r="HIX240" s="130"/>
      <c r="HIY240" s="130"/>
      <c r="HIZ240" s="130"/>
      <c r="HJA240" s="130"/>
      <c r="HJB240" s="130"/>
      <c r="HJC240" s="130"/>
      <c r="HJD240" s="130"/>
      <c r="HJE240" s="130"/>
      <c r="HJF240" s="130"/>
      <c r="HJG240" s="130"/>
      <c r="HJH240" s="130"/>
      <c r="HJI240" s="130"/>
      <c r="HJJ240" s="130"/>
      <c r="HJK240" s="130"/>
      <c r="HJL240" s="130"/>
      <c r="HJM240" s="130"/>
      <c r="HJN240" s="130"/>
      <c r="HJO240" s="130"/>
      <c r="HJP240" s="130"/>
      <c r="HJQ240" s="130"/>
      <c r="HJR240" s="130"/>
      <c r="HJS240" s="130"/>
      <c r="HJT240" s="130"/>
      <c r="HJU240" s="130"/>
      <c r="HJV240" s="130"/>
      <c r="HJW240" s="130"/>
      <c r="HJX240" s="130"/>
      <c r="HJY240" s="130"/>
      <c r="HJZ240" s="130"/>
      <c r="HKA240" s="130"/>
      <c r="HKB240" s="130"/>
      <c r="HKC240" s="130"/>
      <c r="HKD240" s="130"/>
      <c r="HKE240" s="130"/>
      <c r="HKF240" s="130"/>
      <c r="HKG240" s="130"/>
      <c r="HKH240" s="130"/>
      <c r="HKI240" s="130"/>
      <c r="HKJ240" s="130"/>
      <c r="HKK240" s="130"/>
      <c r="HKL240" s="130"/>
      <c r="HKM240" s="130"/>
      <c r="HKN240" s="130"/>
      <c r="HKO240" s="130"/>
      <c r="HKP240" s="130"/>
      <c r="HKQ240" s="130"/>
      <c r="HKR240" s="130"/>
      <c r="HKS240" s="130"/>
      <c r="HKT240" s="130"/>
      <c r="HKU240" s="130"/>
      <c r="HKV240" s="130"/>
      <c r="HKW240" s="130"/>
      <c r="HKX240" s="130"/>
      <c r="HKY240" s="130"/>
      <c r="HKZ240" s="130"/>
      <c r="HLA240" s="130"/>
      <c r="HLB240" s="130"/>
      <c r="HLC240" s="130"/>
      <c r="HLD240" s="130"/>
      <c r="HLE240" s="130"/>
      <c r="HLF240" s="130"/>
      <c r="HLG240" s="130"/>
      <c r="HLH240" s="130"/>
      <c r="HLI240" s="130"/>
      <c r="HLJ240" s="130"/>
      <c r="HLK240" s="130"/>
      <c r="HLL240" s="130"/>
      <c r="HLM240" s="130"/>
      <c r="HLN240" s="130"/>
      <c r="HLO240" s="130"/>
      <c r="HLP240" s="130"/>
      <c r="HLQ240" s="130"/>
      <c r="HLR240" s="130"/>
      <c r="HLS240" s="130"/>
      <c r="HLT240" s="130"/>
      <c r="HLU240" s="130"/>
      <c r="HLV240" s="130"/>
      <c r="HLW240" s="130"/>
      <c r="HLX240" s="130"/>
      <c r="HLY240" s="130"/>
      <c r="HLZ240" s="130"/>
      <c r="HMA240" s="130"/>
      <c r="HMB240" s="130"/>
      <c r="HMC240" s="130"/>
      <c r="HMD240" s="130"/>
      <c r="HME240" s="130"/>
      <c r="HMF240" s="130"/>
      <c r="HMG240" s="130"/>
      <c r="HMH240" s="130"/>
      <c r="HMI240" s="130"/>
      <c r="HMJ240" s="130"/>
      <c r="HMK240" s="130"/>
      <c r="HML240" s="130"/>
      <c r="HMM240" s="130"/>
      <c r="HMN240" s="130"/>
      <c r="HMO240" s="130"/>
      <c r="HMP240" s="130"/>
      <c r="HMQ240" s="130"/>
      <c r="HMR240" s="130"/>
      <c r="HMS240" s="130"/>
      <c r="HMT240" s="130"/>
      <c r="HMU240" s="130"/>
      <c r="HMV240" s="130"/>
      <c r="HMW240" s="130"/>
      <c r="HMX240" s="130"/>
      <c r="HMY240" s="130"/>
      <c r="HMZ240" s="130"/>
      <c r="HNA240" s="130"/>
      <c r="HNB240" s="130"/>
      <c r="HNC240" s="130"/>
      <c r="HND240" s="130"/>
      <c r="HNE240" s="130"/>
      <c r="HNF240" s="130"/>
      <c r="HNG240" s="130"/>
      <c r="HNH240" s="130"/>
      <c r="HNI240" s="130"/>
      <c r="HNJ240" s="130"/>
      <c r="HNK240" s="130"/>
      <c r="HNL240" s="130"/>
      <c r="HNM240" s="130"/>
      <c r="HNN240" s="130"/>
      <c r="HNO240" s="130"/>
      <c r="HNP240" s="130"/>
      <c r="HNQ240" s="130"/>
      <c r="HNR240" s="130"/>
      <c r="HNS240" s="130"/>
      <c r="HNT240" s="130"/>
      <c r="HNU240" s="130"/>
      <c r="HNV240" s="130"/>
      <c r="HNW240" s="130"/>
      <c r="HNX240" s="130"/>
      <c r="HNY240" s="130"/>
      <c r="HNZ240" s="130"/>
      <c r="HOA240" s="130"/>
      <c r="HOB240" s="130"/>
      <c r="HOC240" s="130"/>
      <c r="HOD240" s="130"/>
      <c r="HOE240" s="130"/>
      <c r="HOF240" s="130"/>
      <c r="HOG240" s="130"/>
      <c r="HOH240" s="130"/>
      <c r="HOI240" s="130"/>
      <c r="HOJ240" s="130"/>
      <c r="HOK240" s="130"/>
      <c r="HOL240" s="130"/>
      <c r="HOM240" s="130"/>
      <c r="HON240" s="130"/>
      <c r="HOO240" s="130"/>
      <c r="HOP240" s="130"/>
      <c r="HOQ240" s="130"/>
      <c r="HOR240" s="130"/>
      <c r="HOS240" s="130"/>
      <c r="HOT240" s="130"/>
      <c r="HOU240" s="130"/>
      <c r="HOV240" s="130"/>
      <c r="HOW240" s="130"/>
      <c r="HOX240" s="130"/>
      <c r="HOY240" s="130"/>
      <c r="HOZ240" s="130"/>
      <c r="HPA240" s="130"/>
      <c r="HPB240" s="130"/>
      <c r="HPC240" s="130"/>
      <c r="HPD240" s="130"/>
      <c r="HPE240" s="130"/>
      <c r="HPF240" s="130"/>
      <c r="HPG240" s="130"/>
      <c r="HPH240" s="130"/>
      <c r="HPI240" s="130"/>
      <c r="HPJ240" s="130"/>
      <c r="HPK240" s="130"/>
      <c r="HPL240" s="130"/>
      <c r="HPM240" s="130"/>
      <c r="HPN240" s="130"/>
      <c r="HPO240" s="130"/>
      <c r="HPP240" s="130"/>
      <c r="HPQ240" s="130"/>
      <c r="HPR240" s="130"/>
      <c r="HPS240" s="130"/>
      <c r="HPT240" s="130"/>
      <c r="HPU240" s="130"/>
      <c r="HPV240" s="130"/>
      <c r="HPW240" s="130"/>
      <c r="HPX240" s="130"/>
      <c r="HPY240" s="130"/>
      <c r="HPZ240" s="130"/>
      <c r="HQA240" s="130"/>
      <c r="HQB240" s="130"/>
      <c r="HQC240" s="130"/>
      <c r="HQD240" s="130"/>
      <c r="HQE240" s="130"/>
      <c r="HQF240" s="130"/>
      <c r="HQG240" s="130"/>
      <c r="HQH240" s="130"/>
      <c r="HQI240" s="130"/>
      <c r="HQJ240" s="130"/>
      <c r="HQK240" s="130"/>
      <c r="HQL240" s="130"/>
      <c r="HQM240" s="130"/>
      <c r="HQN240" s="130"/>
      <c r="HQO240" s="130"/>
      <c r="HQP240" s="130"/>
      <c r="HQQ240" s="130"/>
      <c r="HQR240" s="130"/>
      <c r="HQS240" s="130"/>
      <c r="HQT240" s="130"/>
      <c r="HQU240" s="130"/>
      <c r="HQV240" s="130"/>
      <c r="HQW240" s="130"/>
      <c r="HQX240" s="130"/>
      <c r="HQY240" s="130"/>
      <c r="HQZ240" s="130"/>
      <c r="HRA240" s="130"/>
      <c r="HRB240" s="130"/>
      <c r="HRC240" s="130"/>
      <c r="HRD240" s="130"/>
      <c r="HRE240" s="130"/>
      <c r="HRF240" s="130"/>
      <c r="HRG240" s="130"/>
      <c r="HRH240" s="130"/>
      <c r="HRI240" s="130"/>
      <c r="HRJ240" s="130"/>
      <c r="HRK240" s="130"/>
      <c r="HRL240" s="130"/>
      <c r="HRM240" s="130"/>
      <c r="HRN240" s="130"/>
      <c r="HRO240" s="130"/>
      <c r="HRP240" s="130"/>
      <c r="HRQ240" s="130"/>
      <c r="HRR240" s="130"/>
      <c r="HRS240" s="130"/>
      <c r="HRT240" s="130"/>
      <c r="HRU240" s="130"/>
      <c r="HRV240" s="130"/>
      <c r="HRW240" s="130"/>
      <c r="HRX240" s="130"/>
      <c r="HRY240" s="130"/>
      <c r="HRZ240" s="130"/>
      <c r="HSA240" s="130"/>
      <c r="HSB240" s="130"/>
      <c r="HSC240" s="130"/>
      <c r="HSD240" s="130"/>
      <c r="HSE240" s="130"/>
      <c r="HSF240" s="130"/>
      <c r="HSG240" s="130"/>
      <c r="HSH240" s="130"/>
      <c r="HSI240" s="130"/>
      <c r="HSJ240" s="130"/>
      <c r="HSK240" s="130"/>
      <c r="HSL240" s="130"/>
      <c r="HSM240" s="130"/>
      <c r="HSN240" s="130"/>
      <c r="HSO240" s="130"/>
      <c r="HSP240" s="130"/>
      <c r="HSQ240" s="130"/>
      <c r="HSR240" s="130"/>
      <c r="HSS240" s="130"/>
      <c r="HST240" s="130"/>
      <c r="HSU240" s="130"/>
      <c r="HSV240" s="130"/>
      <c r="HSW240" s="130"/>
      <c r="HSX240" s="130"/>
      <c r="HSY240" s="130"/>
      <c r="HSZ240" s="130"/>
      <c r="HTA240" s="130"/>
      <c r="HTB240" s="130"/>
      <c r="HTC240" s="130"/>
      <c r="HTD240" s="130"/>
      <c r="HTE240" s="130"/>
      <c r="HTF240" s="130"/>
      <c r="HTG240" s="130"/>
      <c r="HTH240" s="130"/>
      <c r="HTI240" s="130"/>
      <c r="HTJ240" s="130"/>
      <c r="HTK240" s="130"/>
      <c r="HTL240" s="130"/>
      <c r="HTM240" s="130"/>
      <c r="HTN240" s="130"/>
      <c r="HTO240" s="130"/>
      <c r="HTP240" s="130"/>
      <c r="HTQ240" s="130"/>
      <c r="HTR240" s="130"/>
      <c r="HTS240" s="130"/>
      <c r="HTT240" s="130"/>
      <c r="HTU240" s="130"/>
      <c r="HTV240" s="130"/>
      <c r="HTW240" s="130"/>
      <c r="HTX240" s="130"/>
      <c r="HTY240" s="130"/>
      <c r="HTZ240" s="130"/>
      <c r="HUA240" s="130"/>
      <c r="HUB240" s="130"/>
      <c r="HUC240" s="130"/>
      <c r="HUD240" s="130"/>
      <c r="HUE240" s="130"/>
      <c r="HUF240" s="130"/>
      <c r="HUG240" s="130"/>
      <c r="HUH240" s="130"/>
      <c r="HUI240" s="130"/>
      <c r="HUJ240" s="130"/>
      <c r="HUK240" s="130"/>
      <c r="HUL240" s="130"/>
      <c r="HUM240" s="130"/>
      <c r="HUN240" s="130"/>
      <c r="HUO240" s="130"/>
      <c r="HUP240" s="130"/>
      <c r="HUQ240" s="130"/>
      <c r="HUR240" s="130"/>
      <c r="HUS240" s="130"/>
      <c r="HUT240" s="130"/>
      <c r="HUU240" s="130"/>
      <c r="HUV240" s="130"/>
      <c r="HUW240" s="130"/>
      <c r="HUX240" s="130"/>
      <c r="HUY240" s="130"/>
      <c r="HUZ240" s="130"/>
      <c r="HVA240" s="130"/>
      <c r="HVB240" s="130"/>
      <c r="HVC240" s="130"/>
      <c r="HVD240" s="130"/>
      <c r="HVE240" s="130"/>
      <c r="HVF240" s="130"/>
      <c r="HVG240" s="130"/>
      <c r="HVH240" s="130"/>
      <c r="HVI240" s="130"/>
      <c r="HVJ240" s="130"/>
      <c r="HVK240" s="130"/>
      <c r="HVL240" s="130"/>
      <c r="HVM240" s="130"/>
      <c r="HVN240" s="130"/>
      <c r="HVO240" s="130"/>
      <c r="HVP240" s="130"/>
      <c r="HVQ240" s="130"/>
      <c r="HVR240" s="130"/>
      <c r="HVS240" s="130"/>
      <c r="HVT240" s="130"/>
      <c r="HVU240" s="130"/>
      <c r="HVV240" s="130"/>
      <c r="HVW240" s="130"/>
      <c r="HVX240" s="130"/>
      <c r="HVY240" s="130"/>
      <c r="HVZ240" s="130"/>
      <c r="HWA240" s="130"/>
      <c r="HWB240" s="130"/>
      <c r="HWC240" s="130"/>
      <c r="HWD240" s="130"/>
      <c r="HWE240" s="130"/>
      <c r="HWF240" s="130"/>
      <c r="HWG240" s="130"/>
      <c r="HWH240" s="130"/>
      <c r="HWI240" s="130"/>
      <c r="HWJ240" s="130"/>
      <c r="HWK240" s="130"/>
      <c r="HWL240" s="130"/>
      <c r="HWM240" s="130"/>
      <c r="HWN240" s="130"/>
      <c r="HWO240" s="130"/>
      <c r="HWP240" s="130"/>
      <c r="HWQ240" s="130"/>
      <c r="HWR240" s="130"/>
      <c r="HWS240" s="130"/>
      <c r="HWT240" s="130"/>
      <c r="HWU240" s="130"/>
      <c r="HWV240" s="130"/>
      <c r="HWW240" s="130"/>
      <c r="HWX240" s="130"/>
      <c r="HWY240" s="130"/>
      <c r="HWZ240" s="130"/>
      <c r="HXA240" s="130"/>
      <c r="HXB240" s="130"/>
      <c r="HXC240" s="130"/>
      <c r="HXD240" s="130"/>
      <c r="HXE240" s="130"/>
      <c r="HXF240" s="130"/>
      <c r="HXG240" s="130"/>
      <c r="HXH240" s="130"/>
      <c r="HXI240" s="130"/>
      <c r="HXJ240" s="130"/>
      <c r="HXK240" s="130"/>
      <c r="HXL240" s="130"/>
      <c r="HXM240" s="130"/>
      <c r="HXN240" s="130"/>
      <c r="HXO240" s="130"/>
      <c r="HXP240" s="130"/>
      <c r="HXQ240" s="130"/>
      <c r="HXR240" s="130"/>
      <c r="HXS240" s="130"/>
      <c r="HXT240" s="130"/>
      <c r="HXU240" s="130"/>
      <c r="HXV240" s="130"/>
      <c r="HXW240" s="130"/>
      <c r="HXX240" s="130"/>
      <c r="HXY240" s="130"/>
      <c r="HXZ240" s="130"/>
      <c r="HYA240" s="130"/>
      <c r="HYB240" s="130"/>
      <c r="HYC240" s="130"/>
      <c r="HYD240" s="130"/>
      <c r="HYE240" s="130"/>
      <c r="HYF240" s="130"/>
      <c r="HYG240" s="130"/>
      <c r="HYH240" s="130"/>
      <c r="HYI240" s="130"/>
      <c r="HYJ240" s="130"/>
      <c r="HYK240" s="130"/>
      <c r="HYL240" s="130"/>
      <c r="HYM240" s="130"/>
      <c r="HYN240" s="130"/>
      <c r="HYO240" s="130"/>
      <c r="HYP240" s="130"/>
      <c r="HYQ240" s="130"/>
      <c r="HYR240" s="130"/>
      <c r="HYS240" s="130"/>
      <c r="HYT240" s="130"/>
      <c r="HYU240" s="130"/>
      <c r="HYV240" s="130"/>
      <c r="HYW240" s="130"/>
      <c r="HYX240" s="130"/>
      <c r="HYY240" s="130"/>
      <c r="HYZ240" s="130"/>
      <c r="HZA240" s="130"/>
      <c r="HZB240" s="130"/>
      <c r="HZC240" s="130"/>
      <c r="HZD240" s="130"/>
      <c r="HZE240" s="130"/>
      <c r="HZF240" s="130"/>
      <c r="HZG240" s="130"/>
      <c r="HZH240" s="130"/>
      <c r="HZI240" s="130"/>
      <c r="HZJ240" s="130"/>
      <c r="HZK240" s="130"/>
      <c r="HZL240" s="130"/>
      <c r="HZM240" s="130"/>
      <c r="HZN240" s="130"/>
      <c r="HZO240" s="130"/>
      <c r="HZP240" s="130"/>
      <c r="HZQ240" s="130"/>
      <c r="HZR240" s="130"/>
      <c r="HZS240" s="130"/>
      <c r="HZT240" s="130"/>
      <c r="HZU240" s="130"/>
      <c r="HZV240" s="130"/>
      <c r="HZW240" s="130"/>
      <c r="HZX240" s="130"/>
      <c r="HZY240" s="130"/>
      <c r="HZZ240" s="130"/>
      <c r="IAA240" s="130"/>
      <c r="IAB240" s="130"/>
      <c r="IAC240" s="130"/>
      <c r="IAD240" s="130"/>
      <c r="IAE240" s="130"/>
      <c r="IAF240" s="130"/>
      <c r="IAG240" s="130"/>
      <c r="IAH240" s="130"/>
      <c r="IAI240" s="130"/>
      <c r="IAJ240" s="130"/>
      <c r="IAK240" s="130"/>
      <c r="IAL240" s="130"/>
      <c r="IAM240" s="130"/>
      <c r="IAN240" s="130"/>
      <c r="IAO240" s="130"/>
      <c r="IAP240" s="130"/>
      <c r="IAQ240" s="130"/>
      <c r="IAR240" s="130"/>
      <c r="IAS240" s="130"/>
      <c r="IAT240" s="130"/>
      <c r="IAU240" s="130"/>
      <c r="IAV240" s="130"/>
      <c r="IAW240" s="130"/>
      <c r="IAX240" s="130"/>
      <c r="IAY240" s="130"/>
      <c r="IAZ240" s="130"/>
      <c r="IBA240" s="130"/>
      <c r="IBB240" s="130"/>
      <c r="IBC240" s="130"/>
      <c r="IBD240" s="130"/>
      <c r="IBE240" s="130"/>
      <c r="IBF240" s="130"/>
      <c r="IBG240" s="130"/>
      <c r="IBH240" s="130"/>
      <c r="IBI240" s="130"/>
      <c r="IBJ240" s="130"/>
      <c r="IBK240" s="130"/>
      <c r="IBL240" s="130"/>
      <c r="IBM240" s="130"/>
      <c r="IBN240" s="130"/>
      <c r="IBO240" s="130"/>
      <c r="IBP240" s="130"/>
      <c r="IBQ240" s="130"/>
      <c r="IBR240" s="130"/>
      <c r="IBS240" s="130"/>
      <c r="IBT240" s="130"/>
      <c r="IBU240" s="130"/>
      <c r="IBV240" s="130"/>
      <c r="IBW240" s="130"/>
      <c r="IBX240" s="130"/>
      <c r="IBY240" s="130"/>
      <c r="IBZ240" s="130"/>
      <c r="ICA240" s="130"/>
      <c r="ICB240" s="130"/>
      <c r="ICC240" s="130"/>
      <c r="ICD240" s="130"/>
      <c r="ICE240" s="130"/>
      <c r="ICF240" s="130"/>
      <c r="ICG240" s="130"/>
      <c r="ICH240" s="130"/>
      <c r="ICI240" s="130"/>
      <c r="ICJ240" s="130"/>
      <c r="ICK240" s="130"/>
      <c r="ICL240" s="130"/>
      <c r="ICM240" s="130"/>
      <c r="ICN240" s="130"/>
      <c r="ICO240" s="130"/>
      <c r="ICP240" s="130"/>
      <c r="ICQ240" s="130"/>
      <c r="ICR240" s="130"/>
      <c r="ICS240" s="130"/>
      <c r="ICT240" s="130"/>
      <c r="ICU240" s="130"/>
      <c r="ICV240" s="130"/>
      <c r="ICW240" s="130"/>
      <c r="ICX240" s="130"/>
      <c r="ICY240" s="130"/>
      <c r="ICZ240" s="130"/>
      <c r="IDA240" s="130"/>
      <c r="IDB240" s="130"/>
      <c r="IDC240" s="130"/>
      <c r="IDD240" s="130"/>
      <c r="IDE240" s="130"/>
      <c r="IDF240" s="130"/>
      <c r="IDG240" s="130"/>
      <c r="IDH240" s="130"/>
      <c r="IDI240" s="130"/>
      <c r="IDJ240" s="130"/>
      <c r="IDK240" s="130"/>
      <c r="IDL240" s="130"/>
      <c r="IDM240" s="130"/>
      <c r="IDN240" s="130"/>
      <c r="IDO240" s="130"/>
      <c r="IDP240" s="130"/>
      <c r="IDQ240" s="130"/>
      <c r="IDR240" s="130"/>
      <c r="IDS240" s="130"/>
      <c r="IDT240" s="130"/>
      <c r="IDU240" s="130"/>
      <c r="IDV240" s="130"/>
      <c r="IDW240" s="130"/>
      <c r="IDX240" s="130"/>
      <c r="IDY240" s="130"/>
      <c r="IDZ240" s="130"/>
      <c r="IEA240" s="130"/>
      <c r="IEB240" s="130"/>
      <c r="IEC240" s="130"/>
      <c r="IED240" s="130"/>
      <c r="IEE240" s="130"/>
      <c r="IEF240" s="130"/>
      <c r="IEG240" s="130"/>
      <c r="IEH240" s="130"/>
      <c r="IEI240" s="130"/>
      <c r="IEJ240" s="130"/>
      <c r="IEK240" s="130"/>
      <c r="IEL240" s="130"/>
      <c r="IEM240" s="130"/>
      <c r="IEN240" s="130"/>
      <c r="IEO240" s="130"/>
      <c r="IEP240" s="130"/>
      <c r="IEQ240" s="130"/>
      <c r="IER240" s="130"/>
      <c r="IES240" s="130"/>
      <c r="IET240" s="130"/>
      <c r="IEU240" s="130"/>
      <c r="IEV240" s="130"/>
      <c r="IEW240" s="130"/>
      <c r="IEX240" s="130"/>
      <c r="IEY240" s="130"/>
      <c r="IEZ240" s="130"/>
      <c r="IFA240" s="130"/>
      <c r="IFB240" s="130"/>
      <c r="IFC240" s="130"/>
      <c r="IFD240" s="130"/>
      <c r="IFE240" s="130"/>
      <c r="IFF240" s="130"/>
      <c r="IFG240" s="130"/>
      <c r="IFH240" s="130"/>
      <c r="IFI240" s="130"/>
      <c r="IFJ240" s="130"/>
      <c r="IFK240" s="130"/>
      <c r="IFL240" s="130"/>
      <c r="IFM240" s="130"/>
      <c r="IFN240" s="130"/>
      <c r="IFO240" s="130"/>
      <c r="IFP240" s="130"/>
      <c r="IFQ240" s="130"/>
      <c r="IFR240" s="130"/>
      <c r="IFS240" s="130"/>
      <c r="IFT240" s="130"/>
      <c r="IFU240" s="130"/>
      <c r="IFV240" s="130"/>
      <c r="IFW240" s="130"/>
      <c r="IFX240" s="130"/>
      <c r="IFY240" s="130"/>
      <c r="IFZ240" s="130"/>
      <c r="IGA240" s="130"/>
      <c r="IGB240" s="130"/>
      <c r="IGC240" s="130"/>
      <c r="IGD240" s="130"/>
      <c r="IGE240" s="130"/>
      <c r="IGF240" s="130"/>
      <c r="IGG240" s="130"/>
      <c r="IGH240" s="130"/>
      <c r="IGI240" s="130"/>
      <c r="IGJ240" s="130"/>
      <c r="IGK240" s="130"/>
      <c r="IGL240" s="130"/>
      <c r="IGM240" s="130"/>
      <c r="IGN240" s="130"/>
      <c r="IGO240" s="130"/>
      <c r="IGP240" s="130"/>
      <c r="IGQ240" s="130"/>
      <c r="IGR240" s="130"/>
      <c r="IGS240" s="130"/>
      <c r="IGT240" s="130"/>
      <c r="IGU240" s="130"/>
      <c r="IGV240" s="130"/>
      <c r="IGW240" s="130"/>
      <c r="IGX240" s="130"/>
      <c r="IGY240" s="130"/>
      <c r="IGZ240" s="130"/>
      <c r="IHA240" s="130"/>
      <c r="IHB240" s="130"/>
      <c r="IHC240" s="130"/>
      <c r="IHD240" s="130"/>
      <c r="IHE240" s="130"/>
      <c r="IHF240" s="130"/>
      <c r="IHG240" s="130"/>
      <c r="IHH240" s="130"/>
      <c r="IHI240" s="130"/>
      <c r="IHJ240" s="130"/>
      <c r="IHK240" s="130"/>
      <c r="IHL240" s="130"/>
      <c r="IHM240" s="130"/>
      <c r="IHN240" s="130"/>
      <c r="IHO240" s="130"/>
      <c r="IHP240" s="130"/>
      <c r="IHQ240" s="130"/>
      <c r="IHR240" s="130"/>
      <c r="IHS240" s="130"/>
      <c r="IHT240" s="130"/>
      <c r="IHU240" s="130"/>
      <c r="IHV240" s="130"/>
      <c r="IHW240" s="130"/>
      <c r="IHX240" s="130"/>
      <c r="IHY240" s="130"/>
      <c r="IHZ240" s="130"/>
      <c r="IIA240" s="130"/>
      <c r="IIB240" s="130"/>
      <c r="IIC240" s="130"/>
      <c r="IID240" s="130"/>
      <c r="IIE240" s="130"/>
      <c r="IIF240" s="130"/>
      <c r="IIG240" s="130"/>
      <c r="IIH240" s="130"/>
      <c r="III240" s="130"/>
      <c r="IIJ240" s="130"/>
      <c r="IIK240" s="130"/>
      <c r="IIL240" s="130"/>
      <c r="IIM240" s="130"/>
      <c r="IIN240" s="130"/>
      <c r="IIO240" s="130"/>
      <c r="IIP240" s="130"/>
      <c r="IIQ240" s="130"/>
      <c r="IIR240" s="130"/>
      <c r="IIS240" s="130"/>
      <c r="IIT240" s="130"/>
      <c r="IIU240" s="130"/>
      <c r="IIV240" s="130"/>
      <c r="IIW240" s="130"/>
      <c r="IIX240" s="130"/>
      <c r="IIY240" s="130"/>
      <c r="IIZ240" s="130"/>
      <c r="IJA240" s="130"/>
      <c r="IJB240" s="130"/>
      <c r="IJC240" s="130"/>
      <c r="IJD240" s="130"/>
      <c r="IJE240" s="130"/>
      <c r="IJF240" s="130"/>
      <c r="IJG240" s="130"/>
      <c r="IJH240" s="130"/>
      <c r="IJI240" s="130"/>
      <c r="IJJ240" s="130"/>
      <c r="IJK240" s="130"/>
      <c r="IJL240" s="130"/>
      <c r="IJM240" s="130"/>
      <c r="IJN240" s="130"/>
      <c r="IJO240" s="130"/>
      <c r="IJP240" s="130"/>
      <c r="IJQ240" s="130"/>
      <c r="IJR240" s="130"/>
      <c r="IJS240" s="130"/>
      <c r="IJT240" s="130"/>
      <c r="IJU240" s="130"/>
      <c r="IJV240" s="130"/>
      <c r="IJW240" s="130"/>
      <c r="IJX240" s="130"/>
      <c r="IJY240" s="130"/>
      <c r="IJZ240" s="130"/>
      <c r="IKA240" s="130"/>
      <c r="IKB240" s="130"/>
      <c r="IKC240" s="130"/>
      <c r="IKD240" s="130"/>
      <c r="IKE240" s="130"/>
      <c r="IKF240" s="130"/>
      <c r="IKG240" s="130"/>
      <c r="IKH240" s="130"/>
      <c r="IKI240" s="130"/>
      <c r="IKJ240" s="130"/>
      <c r="IKK240" s="130"/>
      <c r="IKL240" s="130"/>
      <c r="IKM240" s="130"/>
      <c r="IKN240" s="130"/>
      <c r="IKO240" s="130"/>
      <c r="IKP240" s="130"/>
      <c r="IKQ240" s="130"/>
      <c r="IKR240" s="130"/>
      <c r="IKS240" s="130"/>
      <c r="IKT240" s="130"/>
      <c r="IKU240" s="130"/>
      <c r="IKV240" s="130"/>
      <c r="IKW240" s="130"/>
      <c r="IKX240" s="130"/>
      <c r="IKY240" s="130"/>
      <c r="IKZ240" s="130"/>
      <c r="ILA240" s="130"/>
      <c r="ILB240" s="130"/>
      <c r="ILC240" s="130"/>
      <c r="ILD240" s="130"/>
      <c r="ILE240" s="130"/>
      <c r="ILF240" s="130"/>
      <c r="ILG240" s="130"/>
      <c r="ILH240" s="130"/>
      <c r="ILI240" s="130"/>
      <c r="ILJ240" s="130"/>
      <c r="ILK240" s="130"/>
      <c r="ILL240" s="130"/>
      <c r="ILM240" s="130"/>
      <c r="ILN240" s="130"/>
      <c r="ILO240" s="130"/>
      <c r="ILP240" s="130"/>
      <c r="ILQ240" s="130"/>
      <c r="ILR240" s="130"/>
      <c r="ILS240" s="130"/>
      <c r="ILT240" s="130"/>
      <c r="ILU240" s="130"/>
      <c r="ILV240" s="130"/>
      <c r="ILW240" s="130"/>
      <c r="ILX240" s="130"/>
      <c r="ILY240" s="130"/>
      <c r="ILZ240" s="130"/>
      <c r="IMA240" s="130"/>
      <c r="IMB240" s="130"/>
      <c r="IMC240" s="130"/>
      <c r="IMD240" s="130"/>
      <c r="IME240" s="130"/>
      <c r="IMF240" s="130"/>
      <c r="IMG240" s="130"/>
      <c r="IMH240" s="130"/>
      <c r="IMI240" s="130"/>
      <c r="IMJ240" s="130"/>
      <c r="IMK240" s="130"/>
      <c r="IML240" s="130"/>
      <c r="IMM240" s="130"/>
      <c r="IMN240" s="130"/>
      <c r="IMO240" s="130"/>
      <c r="IMP240" s="130"/>
      <c r="IMQ240" s="130"/>
      <c r="IMR240" s="130"/>
      <c r="IMS240" s="130"/>
      <c r="IMT240" s="130"/>
      <c r="IMU240" s="130"/>
      <c r="IMV240" s="130"/>
      <c r="IMW240" s="130"/>
      <c r="IMX240" s="130"/>
      <c r="IMY240" s="130"/>
      <c r="IMZ240" s="130"/>
      <c r="INA240" s="130"/>
      <c r="INB240" s="130"/>
      <c r="INC240" s="130"/>
      <c r="IND240" s="130"/>
      <c r="INE240" s="130"/>
      <c r="INF240" s="130"/>
      <c r="ING240" s="130"/>
      <c r="INH240" s="130"/>
      <c r="INI240" s="130"/>
      <c r="INJ240" s="130"/>
      <c r="INK240" s="130"/>
      <c r="INL240" s="130"/>
      <c r="INM240" s="130"/>
      <c r="INN240" s="130"/>
      <c r="INO240" s="130"/>
      <c r="INP240" s="130"/>
      <c r="INQ240" s="130"/>
      <c r="INR240" s="130"/>
      <c r="INS240" s="130"/>
      <c r="INT240" s="130"/>
      <c r="INU240" s="130"/>
      <c r="INV240" s="130"/>
      <c r="INW240" s="130"/>
      <c r="INX240" s="130"/>
      <c r="INY240" s="130"/>
      <c r="INZ240" s="130"/>
      <c r="IOA240" s="130"/>
      <c r="IOB240" s="130"/>
      <c r="IOC240" s="130"/>
      <c r="IOD240" s="130"/>
      <c r="IOE240" s="130"/>
      <c r="IOF240" s="130"/>
      <c r="IOG240" s="130"/>
      <c r="IOH240" s="130"/>
      <c r="IOI240" s="130"/>
      <c r="IOJ240" s="130"/>
      <c r="IOK240" s="130"/>
      <c r="IOL240" s="130"/>
      <c r="IOM240" s="130"/>
      <c r="ION240" s="130"/>
      <c r="IOO240" s="130"/>
      <c r="IOP240" s="130"/>
      <c r="IOQ240" s="130"/>
      <c r="IOR240" s="130"/>
      <c r="IOS240" s="130"/>
      <c r="IOT240" s="130"/>
      <c r="IOU240" s="130"/>
      <c r="IOV240" s="130"/>
      <c r="IOW240" s="130"/>
      <c r="IOX240" s="130"/>
      <c r="IOY240" s="130"/>
      <c r="IOZ240" s="130"/>
      <c r="IPA240" s="130"/>
      <c r="IPB240" s="130"/>
      <c r="IPC240" s="130"/>
      <c r="IPD240" s="130"/>
      <c r="IPE240" s="130"/>
      <c r="IPF240" s="130"/>
      <c r="IPG240" s="130"/>
      <c r="IPH240" s="130"/>
      <c r="IPI240" s="130"/>
      <c r="IPJ240" s="130"/>
      <c r="IPK240" s="130"/>
      <c r="IPL240" s="130"/>
      <c r="IPM240" s="130"/>
      <c r="IPN240" s="130"/>
      <c r="IPO240" s="130"/>
      <c r="IPP240" s="130"/>
      <c r="IPQ240" s="130"/>
      <c r="IPR240" s="130"/>
      <c r="IPS240" s="130"/>
      <c r="IPT240" s="130"/>
      <c r="IPU240" s="130"/>
      <c r="IPV240" s="130"/>
      <c r="IPW240" s="130"/>
      <c r="IPX240" s="130"/>
      <c r="IPY240" s="130"/>
      <c r="IPZ240" s="130"/>
      <c r="IQA240" s="130"/>
      <c r="IQB240" s="130"/>
      <c r="IQC240" s="130"/>
      <c r="IQD240" s="130"/>
      <c r="IQE240" s="130"/>
      <c r="IQF240" s="130"/>
      <c r="IQG240" s="130"/>
      <c r="IQH240" s="130"/>
      <c r="IQI240" s="130"/>
      <c r="IQJ240" s="130"/>
      <c r="IQK240" s="130"/>
      <c r="IQL240" s="130"/>
      <c r="IQM240" s="130"/>
      <c r="IQN240" s="130"/>
      <c r="IQO240" s="130"/>
      <c r="IQP240" s="130"/>
      <c r="IQQ240" s="130"/>
      <c r="IQR240" s="130"/>
      <c r="IQS240" s="130"/>
      <c r="IQT240" s="130"/>
      <c r="IQU240" s="130"/>
      <c r="IQV240" s="130"/>
      <c r="IQW240" s="130"/>
      <c r="IQX240" s="130"/>
      <c r="IQY240" s="130"/>
      <c r="IQZ240" s="130"/>
      <c r="IRA240" s="130"/>
      <c r="IRB240" s="130"/>
      <c r="IRC240" s="130"/>
      <c r="IRD240" s="130"/>
      <c r="IRE240" s="130"/>
      <c r="IRF240" s="130"/>
      <c r="IRG240" s="130"/>
      <c r="IRH240" s="130"/>
      <c r="IRI240" s="130"/>
      <c r="IRJ240" s="130"/>
      <c r="IRK240" s="130"/>
      <c r="IRL240" s="130"/>
      <c r="IRM240" s="130"/>
      <c r="IRN240" s="130"/>
      <c r="IRO240" s="130"/>
      <c r="IRP240" s="130"/>
      <c r="IRQ240" s="130"/>
      <c r="IRR240" s="130"/>
      <c r="IRS240" s="130"/>
      <c r="IRT240" s="130"/>
      <c r="IRU240" s="130"/>
      <c r="IRV240" s="130"/>
      <c r="IRW240" s="130"/>
      <c r="IRX240" s="130"/>
      <c r="IRY240" s="130"/>
      <c r="IRZ240" s="130"/>
      <c r="ISA240" s="130"/>
      <c r="ISB240" s="130"/>
      <c r="ISC240" s="130"/>
      <c r="ISD240" s="130"/>
      <c r="ISE240" s="130"/>
      <c r="ISF240" s="130"/>
      <c r="ISG240" s="130"/>
      <c r="ISH240" s="130"/>
      <c r="ISI240" s="130"/>
      <c r="ISJ240" s="130"/>
      <c r="ISK240" s="130"/>
      <c r="ISL240" s="130"/>
      <c r="ISM240" s="130"/>
      <c r="ISN240" s="130"/>
      <c r="ISO240" s="130"/>
      <c r="ISP240" s="130"/>
      <c r="ISQ240" s="130"/>
      <c r="ISR240" s="130"/>
      <c r="ISS240" s="130"/>
      <c r="IST240" s="130"/>
      <c r="ISU240" s="130"/>
      <c r="ISV240" s="130"/>
      <c r="ISW240" s="130"/>
      <c r="ISX240" s="130"/>
      <c r="ISY240" s="130"/>
      <c r="ISZ240" s="130"/>
      <c r="ITA240" s="130"/>
      <c r="ITB240" s="130"/>
      <c r="ITC240" s="130"/>
      <c r="ITD240" s="130"/>
      <c r="ITE240" s="130"/>
      <c r="ITF240" s="130"/>
      <c r="ITG240" s="130"/>
      <c r="ITH240" s="130"/>
      <c r="ITI240" s="130"/>
      <c r="ITJ240" s="130"/>
      <c r="ITK240" s="130"/>
      <c r="ITL240" s="130"/>
      <c r="ITM240" s="130"/>
      <c r="ITN240" s="130"/>
      <c r="ITO240" s="130"/>
      <c r="ITP240" s="130"/>
      <c r="ITQ240" s="130"/>
      <c r="ITR240" s="130"/>
      <c r="ITS240" s="130"/>
      <c r="ITT240" s="130"/>
      <c r="ITU240" s="130"/>
      <c r="ITV240" s="130"/>
      <c r="ITW240" s="130"/>
      <c r="ITX240" s="130"/>
      <c r="ITY240" s="130"/>
      <c r="ITZ240" s="130"/>
      <c r="IUA240" s="130"/>
      <c r="IUB240" s="130"/>
      <c r="IUC240" s="130"/>
      <c r="IUD240" s="130"/>
      <c r="IUE240" s="130"/>
      <c r="IUF240" s="130"/>
      <c r="IUG240" s="130"/>
      <c r="IUH240" s="130"/>
      <c r="IUI240" s="130"/>
      <c r="IUJ240" s="130"/>
      <c r="IUK240" s="130"/>
      <c r="IUL240" s="130"/>
      <c r="IUM240" s="130"/>
      <c r="IUN240" s="130"/>
      <c r="IUO240" s="130"/>
      <c r="IUP240" s="130"/>
      <c r="IUQ240" s="130"/>
      <c r="IUR240" s="130"/>
      <c r="IUS240" s="130"/>
      <c r="IUT240" s="130"/>
      <c r="IUU240" s="130"/>
      <c r="IUV240" s="130"/>
      <c r="IUW240" s="130"/>
      <c r="IUX240" s="130"/>
      <c r="IUY240" s="130"/>
      <c r="IUZ240" s="130"/>
      <c r="IVA240" s="130"/>
      <c r="IVB240" s="130"/>
      <c r="IVC240" s="130"/>
      <c r="IVD240" s="130"/>
      <c r="IVE240" s="130"/>
      <c r="IVF240" s="130"/>
      <c r="IVG240" s="130"/>
      <c r="IVH240" s="130"/>
      <c r="IVI240" s="130"/>
      <c r="IVJ240" s="130"/>
      <c r="IVK240" s="130"/>
      <c r="IVL240" s="130"/>
      <c r="IVM240" s="130"/>
      <c r="IVN240" s="130"/>
      <c r="IVO240" s="130"/>
      <c r="IVP240" s="130"/>
      <c r="IVQ240" s="130"/>
      <c r="IVR240" s="130"/>
      <c r="IVS240" s="130"/>
      <c r="IVT240" s="130"/>
      <c r="IVU240" s="130"/>
      <c r="IVV240" s="130"/>
      <c r="IVW240" s="130"/>
      <c r="IVX240" s="130"/>
      <c r="IVY240" s="130"/>
      <c r="IVZ240" s="130"/>
      <c r="IWA240" s="130"/>
      <c r="IWB240" s="130"/>
      <c r="IWC240" s="130"/>
      <c r="IWD240" s="130"/>
      <c r="IWE240" s="130"/>
      <c r="IWF240" s="130"/>
      <c r="IWG240" s="130"/>
      <c r="IWH240" s="130"/>
      <c r="IWI240" s="130"/>
      <c r="IWJ240" s="130"/>
      <c r="IWK240" s="130"/>
      <c r="IWL240" s="130"/>
      <c r="IWM240" s="130"/>
      <c r="IWN240" s="130"/>
      <c r="IWO240" s="130"/>
      <c r="IWP240" s="130"/>
      <c r="IWQ240" s="130"/>
      <c r="IWR240" s="130"/>
      <c r="IWS240" s="130"/>
      <c r="IWT240" s="130"/>
      <c r="IWU240" s="130"/>
      <c r="IWV240" s="130"/>
      <c r="IWW240" s="130"/>
      <c r="IWX240" s="130"/>
      <c r="IWY240" s="130"/>
      <c r="IWZ240" s="130"/>
      <c r="IXA240" s="130"/>
      <c r="IXB240" s="130"/>
      <c r="IXC240" s="130"/>
      <c r="IXD240" s="130"/>
      <c r="IXE240" s="130"/>
      <c r="IXF240" s="130"/>
      <c r="IXG240" s="130"/>
      <c r="IXH240" s="130"/>
      <c r="IXI240" s="130"/>
      <c r="IXJ240" s="130"/>
      <c r="IXK240" s="130"/>
      <c r="IXL240" s="130"/>
      <c r="IXM240" s="130"/>
      <c r="IXN240" s="130"/>
      <c r="IXO240" s="130"/>
      <c r="IXP240" s="130"/>
      <c r="IXQ240" s="130"/>
      <c r="IXR240" s="130"/>
      <c r="IXS240" s="130"/>
      <c r="IXT240" s="130"/>
      <c r="IXU240" s="130"/>
      <c r="IXV240" s="130"/>
      <c r="IXW240" s="130"/>
      <c r="IXX240" s="130"/>
      <c r="IXY240" s="130"/>
      <c r="IXZ240" s="130"/>
      <c r="IYA240" s="130"/>
      <c r="IYB240" s="130"/>
      <c r="IYC240" s="130"/>
      <c r="IYD240" s="130"/>
      <c r="IYE240" s="130"/>
      <c r="IYF240" s="130"/>
      <c r="IYG240" s="130"/>
      <c r="IYH240" s="130"/>
      <c r="IYI240" s="130"/>
      <c r="IYJ240" s="130"/>
      <c r="IYK240" s="130"/>
      <c r="IYL240" s="130"/>
      <c r="IYM240" s="130"/>
      <c r="IYN240" s="130"/>
      <c r="IYO240" s="130"/>
      <c r="IYP240" s="130"/>
      <c r="IYQ240" s="130"/>
      <c r="IYR240" s="130"/>
      <c r="IYS240" s="130"/>
      <c r="IYT240" s="130"/>
      <c r="IYU240" s="130"/>
      <c r="IYV240" s="130"/>
      <c r="IYW240" s="130"/>
      <c r="IYX240" s="130"/>
      <c r="IYY240" s="130"/>
      <c r="IYZ240" s="130"/>
      <c r="IZA240" s="130"/>
      <c r="IZB240" s="130"/>
      <c r="IZC240" s="130"/>
      <c r="IZD240" s="130"/>
      <c r="IZE240" s="130"/>
      <c r="IZF240" s="130"/>
      <c r="IZG240" s="130"/>
      <c r="IZH240" s="130"/>
      <c r="IZI240" s="130"/>
      <c r="IZJ240" s="130"/>
      <c r="IZK240" s="130"/>
      <c r="IZL240" s="130"/>
      <c r="IZM240" s="130"/>
      <c r="IZN240" s="130"/>
      <c r="IZO240" s="130"/>
      <c r="IZP240" s="130"/>
      <c r="IZQ240" s="130"/>
      <c r="IZR240" s="130"/>
      <c r="IZS240" s="130"/>
      <c r="IZT240" s="130"/>
      <c r="IZU240" s="130"/>
      <c r="IZV240" s="130"/>
      <c r="IZW240" s="130"/>
      <c r="IZX240" s="130"/>
      <c r="IZY240" s="130"/>
      <c r="IZZ240" s="130"/>
      <c r="JAA240" s="130"/>
      <c r="JAB240" s="130"/>
      <c r="JAC240" s="130"/>
      <c r="JAD240" s="130"/>
      <c r="JAE240" s="130"/>
      <c r="JAF240" s="130"/>
      <c r="JAG240" s="130"/>
      <c r="JAH240" s="130"/>
      <c r="JAI240" s="130"/>
      <c r="JAJ240" s="130"/>
      <c r="JAK240" s="130"/>
      <c r="JAL240" s="130"/>
      <c r="JAM240" s="130"/>
      <c r="JAN240" s="130"/>
      <c r="JAO240" s="130"/>
      <c r="JAP240" s="130"/>
      <c r="JAQ240" s="130"/>
      <c r="JAR240" s="130"/>
      <c r="JAS240" s="130"/>
      <c r="JAT240" s="130"/>
      <c r="JAU240" s="130"/>
      <c r="JAV240" s="130"/>
      <c r="JAW240" s="130"/>
      <c r="JAX240" s="130"/>
      <c r="JAY240" s="130"/>
      <c r="JAZ240" s="130"/>
      <c r="JBA240" s="130"/>
      <c r="JBB240" s="130"/>
      <c r="JBC240" s="130"/>
      <c r="JBD240" s="130"/>
      <c r="JBE240" s="130"/>
      <c r="JBF240" s="130"/>
      <c r="JBG240" s="130"/>
      <c r="JBH240" s="130"/>
      <c r="JBI240" s="130"/>
      <c r="JBJ240" s="130"/>
      <c r="JBK240" s="130"/>
      <c r="JBL240" s="130"/>
      <c r="JBM240" s="130"/>
      <c r="JBN240" s="130"/>
      <c r="JBO240" s="130"/>
      <c r="JBP240" s="130"/>
      <c r="JBQ240" s="130"/>
      <c r="JBR240" s="130"/>
      <c r="JBS240" s="130"/>
      <c r="JBT240" s="130"/>
      <c r="JBU240" s="130"/>
      <c r="JBV240" s="130"/>
      <c r="JBW240" s="130"/>
      <c r="JBX240" s="130"/>
      <c r="JBY240" s="130"/>
      <c r="JBZ240" s="130"/>
      <c r="JCA240" s="130"/>
      <c r="JCB240" s="130"/>
      <c r="JCC240" s="130"/>
      <c r="JCD240" s="130"/>
      <c r="JCE240" s="130"/>
      <c r="JCF240" s="130"/>
      <c r="JCG240" s="130"/>
      <c r="JCH240" s="130"/>
      <c r="JCI240" s="130"/>
      <c r="JCJ240" s="130"/>
      <c r="JCK240" s="130"/>
      <c r="JCL240" s="130"/>
      <c r="JCM240" s="130"/>
      <c r="JCN240" s="130"/>
      <c r="JCO240" s="130"/>
      <c r="JCP240" s="130"/>
      <c r="JCQ240" s="130"/>
      <c r="JCR240" s="130"/>
      <c r="JCS240" s="130"/>
      <c r="JCT240" s="130"/>
      <c r="JCU240" s="130"/>
      <c r="JCV240" s="130"/>
      <c r="JCW240" s="130"/>
      <c r="JCX240" s="130"/>
      <c r="JCY240" s="130"/>
      <c r="JCZ240" s="130"/>
      <c r="JDA240" s="130"/>
      <c r="JDB240" s="130"/>
      <c r="JDC240" s="130"/>
      <c r="JDD240" s="130"/>
      <c r="JDE240" s="130"/>
      <c r="JDF240" s="130"/>
      <c r="JDG240" s="130"/>
      <c r="JDH240" s="130"/>
      <c r="JDI240" s="130"/>
      <c r="JDJ240" s="130"/>
      <c r="JDK240" s="130"/>
      <c r="JDL240" s="130"/>
      <c r="JDM240" s="130"/>
      <c r="JDN240" s="130"/>
      <c r="JDO240" s="130"/>
      <c r="JDP240" s="130"/>
      <c r="JDQ240" s="130"/>
      <c r="JDR240" s="130"/>
      <c r="JDS240" s="130"/>
      <c r="JDT240" s="130"/>
      <c r="JDU240" s="130"/>
      <c r="JDV240" s="130"/>
      <c r="JDW240" s="130"/>
      <c r="JDX240" s="130"/>
      <c r="JDY240" s="130"/>
      <c r="JDZ240" s="130"/>
      <c r="JEA240" s="130"/>
      <c r="JEB240" s="130"/>
      <c r="JEC240" s="130"/>
      <c r="JED240" s="130"/>
      <c r="JEE240" s="130"/>
      <c r="JEF240" s="130"/>
      <c r="JEG240" s="130"/>
      <c r="JEH240" s="130"/>
      <c r="JEI240" s="130"/>
      <c r="JEJ240" s="130"/>
      <c r="JEK240" s="130"/>
      <c r="JEL240" s="130"/>
      <c r="JEM240" s="130"/>
      <c r="JEN240" s="130"/>
      <c r="JEO240" s="130"/>
      <c r="JEP240" s="130"/>
      <c r="JEQ240" s="130"/>
      <c r="JER240" s="130"/>
      <c r="JES240" s="130"/>
      <c r="JET240" s="130"/>
      <c r="JEU240" s="130"/>
      <c r="JEV240" s="130"/>
      <c r="JEW240" s="130"/>
      <c r="JEX240" s="130"/>
      <c r="JEY240" s="130"/>
      <c r="JEZ240" s="130"/>
      <c r="JFA240" s="130"/>
      <c r="JFB240" s="130"/>
      <c r="JFC240" s="130"/>
      <c r="JFD240" s="130"/>
      <c r="JFE240" s="130"/>
      <c r="JFF240" s="130"/>
      <c r="JFG240" s="130"/>
      <c r="JFH240" s="130"/>
      <c r="JFI240" s="130"/>
      <c r="JFJ240" s="130"/>
      <c r="JFK240" s="130"/>
      <c r="JFL240" s="130"/>
      <c r="JFM240" s="130"/>
      <c r="JFN240" s="130"/>
      <c r="JFO240" s="130"/>
      <c r="JFP240" s="130"/>
      <c r="JFQ240" s="130"/>
      <c r="JFR240" s="130"/>
      <c r="JFS240" s="130"/>
      <c r="JFT240" s="130"/>
      <c r="JFU240" s="130"/>
      <c r="JFV240" s="130"/>
      <c r="JFW240" s="130"/>
      <c r="JFX240" s="130"/>
      <c r="JFY240" s="130"/>
      <c r="JFZ240" s="130"/>
      <c r="JGA240" s="130"/>
      <c r="JGB240" s="130"/>
      <c r="JGC240" s="130"/>
      <c r="JGD240" s="130"/>
      <c r="JGE240" s="130"/>
      <c r="JGF240" s="130"/>
      <c r="JGG240" s="130"/>
      <c r="JGH240" s="130"/>
      <c r="JGI240" s="130"/>
      <c r="JGJ240" s="130"/>
      <c r="JGK240" s="130"/>
      <c r="JGL240" s="130"/>
      <c r="JGM240" s="130"/>
      <c r="JGN240" s="130"/>
      <c r="JGO240" s="130"/>
      <c r="JGP240" s="130"/>
      <c r="JGQ240" s="130"/>
      <c r="JGR240" s="130"/>
      <c r="JGS240" s="130"/>
      <c r="JGT240" s="130"/>
      <c r="JGU240" s="130"/>
      <c r="JGV240" s="130"/>
      <c r="JGW240" s="130"/>
      <c r="JGX240" s="130"/>
      <c r="JGY240" s="130"/>
      <c r="JGZ240" s="130"/>
      <c r="JHA240" s="130"/>
      <c r="JHB240" s="130"/>
      <c r="JHC240" s="130"/>
      <c r="JHD240" s="130"/>
      <c r="JHE240" s="130"/>
      <c r="JHF240" s="130"/>
      <c r="JHG240" s="130"/>
      <c r="JHH240" s="130"/>
      <c r="JHI240" s="130"/>
      <c r="JHJ240" s="130"/>
      <c r="JHK240" s="130"/>
      <c r="JHL240" s="130"/>
      <c r="JHM240" s="130"/>
      <c r="JHN240" s="130"/>
      <c r="JHO240" s="130"/>
      <c r="JHP240" s="130"/>
      <c r="JHQ240" s="130"/>
      <c r="JHR240" s="130"/>
      <c r="JHS240" s="130"/>
      <c r="JHT240" s="130"/>
      <c r="JHU240" s="130"/>
      <c r="JHV240" s="130"/>
      <c r="JHW240" s="130"/>
      <c r="JHX240" s="130"/>
      <c r="JHY240" s="130"/>
      <c r="JHZ240" s="130"/>
      <c r="JIA240" s="130"/>
      <c r="JIB240" s="130"/>
      <c r="JIC240" s="130"/>
      <c r="JID240" s="130"/>
      <c r="JIE240" s="130"/>
      <c r="JIF240" s="130"/>
      <c r="JIG240" s="130"/>
      <c r="JIH240" s="130"/>
      <c r="JII240" s="130"/>
      <c r="JIJ240" s="130"/>
      <c r="JIK240" s="130"/>
      <c r="JIL240" s="130"/>
      <c r="JIM240" s="130"/>
      <c r="JIN240" s="130"/>
      <c r="JIO240" s="130"/>
      <c r="JIP240" s="130"/>
      <c r="JIQ240" s="130"/>
      <c r="JIR240" s="130"/>
      <c r="JIS240" s="130"/>
      <c r="JIT240" s="130"/>
      <c r="JIU240" s="130"/>
      <c r="JIV240" s="130"/>
      <c r="JIW240" s="130"/>
      <c r="JIX240" s="130"/>
      <c r="JIY240" s="130"/>
      <c r="JIZ240" s="130"/>
      <c r="JJA240" s="130"/>
      <c r="JJB240" s="130"/>
      <c r="JJC240" s="130"/>
      <c r="JJD240" s="130"/>
      <c r="JJE240" s="130"/>
      <c r="JJF240" s="130"/>
      <c r="JJG240" s="130"/>
      <c r="JJH240" s="130"/>
      <c r="JJI240" s="130"/>
      <c r="JJJ240" s="130"/>
      <c r="JJK240" s="130"/>
      <c r="JJL240" s="130"/>
      <c r="JJM240" s="130"/>
      <c r="JJN240" s="130"/>
      <c r="JJO240" s="130"/>
      <c r="JJP240" s="130"/>
      <c r="JJQ240" s="130"/>
      <c r="JJR240" s="130"/>
      <c r="JJS240" s="130"/>
      <c r="JJT240" s="130"/>
      <c r="JJU240" s="130"/>
      <c r="JJV240" s="130"/>
      <c r="JJW240" s="130"/>
      <c r="JJX240" s="130"/>
      <c r="JJY240" s="130"/>
      <c r="JJZ240" s="130"/>
      <c r="JKA240" s="130"/>
      <c r="JKB240" s="130"/>
      <c r="JKC240" s="130"/>
      <c r="JKD240" s="130"/>
      <c r="JKE240" s="130"/>
      <c r="JKF240" s="130"/>
      <c r="JKG240" s="130"/>
      <c r="JKH240" s="130"/>
      <c r="JKI240" s="130"/>
      <c r="JKJ240" s="130"/>
      <c r="JKK240" s="130"/>
      <c r="JKL240" s="130"/>
      <c r="JKM240" s="130"/>
      <c r="JKN240" s="130"/>
      <c r="JKO240" s="130"/>
      <c r="JKP240" s="130"/>
      <c r="JKQ240" s="130"/>
      <c r="JKR240" s="130"/>
      <c r="JKS240" s="130"/>
      <c r="JKT240" s="130"/>
      <c r="JKU240" s="130"/>
      <c r="JKV240" s="130"/>
      <c r="JKW240" s="130"/>
      <c r="JKX240" s="130"/>
      <c r="JKY240" s="130"/>
      <c r="JKZ240" s="130"/>
      <c r="JLA240" s="130"/>
      <c r="JLB240" s="130"/>
      <c r="JLC240" s="130"/>
      <c r="JLD240" s="130"/>
      <c r="JLE240" s="130"/>
      <c r="JLF240" s="130"/>
      <c r="JLG240" s="130"/>
      <c r="JLH240" s="130"/>
      <c r="JLI240" s="130"/>
      <c r="JLJ240" s="130"/>
      <c r="JLK240" s="130"/>
      <c r="JLL240" s="130"/>
      <c r="JLM240" s="130"/>
      <c r="JLN240" s="130"/>
      <c r="JLO240" s="130"/>
      <c r="JLP240" s="130"/>
      <c r="JLQ240" s="130"/>
      <c r="JLR240" s="130"/>
      <c r="JLS240" s="130"/>
      <c r="JLT240" s="130"/>
      <c r="JLU240" s="130"/>
      <c r="JLV240" s="130"/>
      <c r="JLW240" s="130"/>
      <c r="JLX240" s="130"/>
      <c r="JLY240" s="130"/>
      <c r="JLZ240" s="130"/>
      <c r="JMA240" s="130"/>
      <c r="JMB240" s="130"/>
      <c r="JMC240" s="130"/>
      <c r="JMD240" s="130"/>
      <c r="JME240" s="130"/>
      <c r="JMF240" s="130"/>
      <c r="JMG240" s="130"/>
      <c r="JMH240" s="130"/>
      <c r="JMI240" s="130"/>
      <c r="JMJ240" s="130"/>
      <c r="JMK240" s="130"/>
      <c r="JML240" s="130"/>
      <c r="JMM240" s="130"/>
      <c r="JMN240" s="130"/>
      <c r="JMO240" s="130"/>
      <c r="JMP240" s="130"/>
      <c r="JMQ240" s="130"/>
      <c r="JMR240" s="130"/>
      <c r="JMS240" s="130"/>
      <c r="JMT240" s="130"/>
      <c r="JMU240" s="130"/>
      <c r="JMV240" s="130"/>
      <c r="JMW240" s="130"/>
      <c r="JMX240" s="130"/>
      <c r="JMY240" s="130"/>
      <c r="JMZ240" s="130"/>
      <c r="JNA240" s="130"/>
      <c r="JNB240" s="130"/>
      <c r="JNC240" s="130"/>
      <c r="JND240" s="130"/>
      <c r="JNE240" s="130"/>
      <c r="JNF240" s="130"/>
      <c r="JNG240" s="130"/>
      <c r="JNH240" s="130"/>
      <c r="JNI240" s="130"/>
      <c r="JNJ240" s="130"/>
      <c r="JNK240" s="130"/>
      <c r="JNL240" s="130"/>
      <c r="JNM240" s="130"/>
      <c r="JNN240" s="130"/>
      <c r="JNO240" s="130"/>
      <c r="JNP240" s="130"/>
      <c r="JNQ240" s="130"/>
      <c r="JNR240" s="130"/>
      <c r="JNS240" s="130"/>
      <c r="JNT240" s="130"/>
      <c r="JNU240" s="130"/>
      <c r="JNV240" s="130"/>
      <c r="JNW240" s="130"/>
      <c r="JNX240" s="130"/>
      <c r="JNY240" s="130"/>
      <c r="JNZ240" s="130"/>
      <c r="JOA240" s="130"/>
      <c r="JOB240" s="130"/>
      <c r="JOC240" s="130"/>
      <c r="JOD240" s="130"/>
      <c r="JOE240" s="130"/>
      <c r="JOF240" s="130"/>
      <c r="JOG240" s="130"/>
      <c r="JOH240" s="130"/>
      <c r="JOI240" s="130"/>
      <c r="JOJ240" s="130"/>
      <c r="JOK240" s="130"/>
      <c r="JOL240" s="130"/>
      <c r="JOM240" s="130"/>
      <c r="JON240" s="130"/>
      <c r="JOO240" s="130"/>
      <c r="JOP240" s="130"/>
      <c r="JOQ240" s="130"/>
      <c r="JOR240" s="130"/>
      <c r="JOS240" s="130"/>
      <c r="JOT240" s="130"/>
      <c r="JOU240" s="130"/>
      <c r="JOV240" s="130"/>
      <c r="JOW240" s="130"/>
      <c r="JOX240" s="130"/>
      <c r="JOY240" s="130"/>
      <c r="JOZ240" s="130"/>
      <c r="JPA240" s="130"/>
      <c r="JPB240" s="130"/>
      <c r="JPC240" s="130"/>
      <c r="JPD240" s="130"/>
      <c r="JPE240" s="130"/>
      <c r="JPF240" s="130"/>
      <c r="JPG240" s="130"/>
      <c r="JPH240" s="130"/>
      <c r="JPI240" s="130"/>
      <c r="JPJ240" s="130"/>
      <c r="JPK240" s="130"/>
      <c r="JPL240" s="130"/>
      <c r="JPM240" s="130"/>
      <c r="JPN240" s="130"/>
      <c r="JPO240" s="130"/>
      <c r="JPP240" s="130"/>
      <c r="JPQ240" s="130"/>
      <c r="JPR240" s="130"/>
      <c r="JPS240" s="130"/>
      <c r="JPT240" s="130"/>
      <c r="JPU240" s="130"/>
      <c r="JPV240" s="130"/>
      <c r="JPW240" s="130"/>
      <c r="JPX240" s="130"/>
      <c r="JPY240" s="130"/>
      <c r="JPZ240" s="130"/>
      <c r="JQA240" s="130"/>
      <c r="JQB240" s="130"/>
      <c r="JQC240" s="130"/>
      <c r="JQD240" s="130"/>
      <c r="JQE240" s="130"/>
      <c r="JQF240" s="130"/>
      <c r="JQG240" s="130"/>
      <c r="JQH240" s="130"/>
      <c r="JQI240" s="130"/>
      <c r="JQJ240" s="130"/>
      <c r="JQK240" s="130"/>
      <c r="JQL240" s="130"/>
      <c r="JQM240" s="130"/>
      <c r="JQN240" s="130"/>
      <c r="JQO240" s="130"/>
      <c r="JQP240" s="130"/>
      <c r="JQQ240" s="130"/>
      <c r="JQR240" s="130"/>
      <c r="JQS240" s="130"/>
      <c r="JQT240" s="130"/>
      <c r="JQU240" s="130"/>
      <c r="JQV240" s="130"/>
      <c r="JQW240" s="130"/>
      <c r="JQX240" s="130"/>
      <c r="JQY240" s="130"/>
      <c r="JQZ240" s="130"/>
      <c r="JRA240" s="130"/>
      <c r="JRB240" s="130"/>
      <c r="JRC240" s="130"/>
      <c r="JRD240" s="130"/>
      <c r="JRE240" s="130"/>
      <c r="JRF240" s="130"/>
      <c r="JRG240" s="130"/>
      <c r="JRH240" s="130"/>
      <c r="JRI240" s="130"/>
      <c r="JRJ240" s="130"/>
      <c r="JRK240" s="130"/>
      <c r="JRL240" s="130"/>
      <c r="JRM240" s="130"/>
      <c r="JRN240" s="130"/>
      <c r="JRO240" s="130"/>
      <c r="JRP240" s="130"/>
      <c r="JRQ240" s="130"/>
      <c r="JRR240" s="130"/>
      <c r="JRS240" s="130"/>
      <c r="JRT240" s="130"/>
      <c r="JRU240" s="130"/>
      <c r="JRV240" s="130"/>
      <c r="JRW240" s="130"/>
      <c r="JRX240" s="130"/>
      <c r="JRY240" s="130"/>
      <c r="JRZ240" s="130"/>
      <c r="JSA240" s="130"/>
      <c r="JSB240" s="130"/>
      <c r="JSC240" s="130"/>
      <c r="JSD240" s="130"/>
      <c r="JSE240" s="130"/>
      <c r="JSF240" s="130"/>
      <c r="JSG240" s="130"/>
      <c r="JSH240" s="130"/>
      <c r="JSI240" s="130"/>
      <c r="JSJ240" s="130"/>
      <c r="JSK240" s="130"/>
      <c r="JSL240" s="130"/>
      <c r="JSM240" s="130"/>
      <c r="JSN240" s="130"/>
      <c r="JSO240" s="130"/>
      <c r="JSP240" s="130"/>
      <c r="JSQ240" s="130"/>
      <c r="JSR240" s="130"/>
      <c r="JSS240" s="130"/>
      <c r="JST240" s="130"/>
      <c r="JSU240" s="130"/>
      <c r="JSV240" s="130"/>
      <c r="JSW240" s="130"/>
      <c r="JSX240" s="130"/>
      <c r="JSY240" s="130"/>
      <c r="JSZ240" s="130"/>
      <c r="JTA240" s="130"/>
      <c r="JTB240" s="130"/>
      <c r="JTC240" s="130"/>
      <c r="JTD240" s="130"/>
      <c r="JTE240" s="130"/>
      <c r="JTF240" s="130"/>
      <c r="JTG240" s="130"/>
      <c r="JTH240" s="130"/>
      <c r="JTI240" s="130"/>
      <c r="JTJ240" s="130"/>
      <c r="JTK240" s="130"/>
      <c r="JTL240" s="130"/>
      <c r="JTM240" s="130"/>
      <c r="JTN240" s="130"/>
      <c r="JTO240" s="130"/>
      <c r="JTP240" s="130"/>
      <c r="JTQ240" s="130"/>
      <c r="JTR240" s="130"/>
      <c r="JTS240" s="130"/>
      <c r="JTT240" s="130"/>
      <c r="JTU240" s="130"/>
      <c r="JTV240" s="130"/>
      <c r="JTW240" s="130"/>
      <c r="JTX240" s="130"/>
      <c r="JTY240" s="130"/>
      <c r="JTZ240" s="130"/>
      <c r="JUA240" s="130"/>
      <c r="JUB240" s="130"/>
      <c r="JUC240" s="130"/>
      <c r="JUD240" s="130"/>
      <c r="JUE240" s="130"/>
      <c r="JUF240" s="130"/>
      <c r="JUG240" s="130"/>
      <c r="JUH240" s="130"/>
      <c r="JUI240" s="130"/>
      <c r="JUJ240" s="130"/>
      <c r="JUK240" s="130"/>
      <c r="JUL240" s="130"/>
      <c r="JUM240" s="130"/>
      <c r="JUN240" s="130"/>
      <c r="JUO240" s="130"/>
      <c r="JUP240" s="130"/>
      <c r="JUQ240" s="130"/>
      <c r="JUR240" s="130"/>
      <c r="JUS240" s="130"/>
      <c r="JUT240" s="130"/>
      <c r="JUU240" s="130"/>
      <c r="JUV240" s="130"/>
      <c r="JUW240" s="130"/>
      <c r="JUX240" s="130"/>
      <c r="JUY240" s="130"/>
      <c r="JUZ240" s="130"/>
      <c r="JVA240" s="130"/>
      <c r="JVB240" s="130"/>
      <c r="JVC240" s="130"/>
      <c r="JVD240" s="130"/>
      <c r="JVE240" s="130"/>
      <c r="JVF240" s="130"/>
      <c r="JVG240" s="130"/>
      <c r="JVH240" s="130"/>
      <c r="JVI240" s="130"/>
      <c r="JVJ240" s="130"/>
      <c r="JVK240" s="130"/>
      <c r="JVL240" s="130"/>
      <c r="JVM240" s="130"/>
      <c r="JVN240" s="130"/>
      <c r="JVO240" s="130"/>
      <c r="JVP240" s="130"/>
      <c r="JVQ240" s="130"/>
      <c r="JVR240" s="130"/>
      <c r="JVS240" s="130"/>
      <c r="JVT240" s="130"/>
      <c r="JVU240" s="130"/>
      <c r="JVV240" s="130"/>
      <c r="JVW240" s="130"/>
      <c r="JVX240" s="130"/>
      <c r="JVY240" s="130"/>
      <c r="JVZ240" s="130"/>
      <c r="JWA240" s="130"/>
      <c r="JWB240" s="130"/>
      <c r="JWC240" s="130"/>
      <c r="JWD240" s="130"/>
      <c r="JWE240" s="130"/>
      <c r="JWF240" s="130"/>
      <c r="JWG240" s="130"/>
      <c r="JWH240" s="130"/>
      <c r="JWI240" s="130"/>
      <c r="JWJ240" s="130"/>
      <c r="JWK240" s="130"/>
      <c r="JWL240" s="130"/>
      <c r="JWM240" s="130"/>
      <c r="JWN240" s="130"/>
      <c r="JWO240" s="130"/>
      <c r="JWP240" s="130"/>
      <c r="JWQ240" s="130"/>
      <c r="JWR240" s="130"/>
      <c r="JWS240" s="130"/>
      <c r="JWT240" s="130"/>
      <c r="JWU240" s="130"/>
      <c r="JWV240" s="130"/>
      <c r="JWW240" s="130"/>
      <c r="JWX240" s="130"/>
      <c r="JWY240" s="130"/>
      <c r="JWZ240" s="130"/>
      <c r="JXA240" s="130"/>
      <c r="JXB240" s="130"/>
      <c r="JXC240" s="130"/>
      <c r="JXD240" s="130"/>
      <c r="JXE240" s="130"/>
      <c r="JXF240" s="130"/>
      <c r="JXG240" s="130"/>
      <c r="JXH240" s="130"/>
      <c r="JXI240" s="130"/>
      <c r="JXJ240" s="130"/>
      <c r="JXK240" s="130"/>
      <c r="JXL240" s="130"/>
      <c r="JXM240" s="130"/>
      <c r="JXN240" s="130"/>
      <c r="JXO240" s="130"/>
      <c r="JXP240" s="130"/>
      <c r="JXQ240" s="130"/>
      <c r="JXR240" s="130"/>
      <c r="JXS240" s="130"/>
      <c r="JXT240" s="130"/>
      <c r="JXU240" s="130"/>
      <c r="JXV240" s="130"/>
      <c r="JXW240" s="130"/>
      <c r="JXX240" s="130"/>
      <c r="JXY240" s="130"/>
      <c r="JXZ240" s="130"/>
      <c r="JYA240" s="130"/>
      <c r="JYB240" s="130"/>
      <c r="JYC240" s="130"/>
      <c r="JYD240" s="130"/>
      <c r="JYE240" s="130"/>
      <c r="JYF240" s="130"/>
      <c r="JYG240" s="130"/>
      <c r="JYH240" s="130"/>
      <c r="JYI240" s="130"/>
      <c r="JYJ240" s="130"/>
      <c r="JYK240" s="130"/>
      <c r="JYL240" s="130"/>
      <c r="JYM240" s="130"/>
      <c r="JYN240" s="130"/>
      <c r="JYO240" s="130"/>
      <c r="JYP240" s="130"/>
      <c r="JYQ240" s="130"/>
      <c r="JYR240" s="130"/>
      <c r="JYS240" s="130"/>
      <c r="JYT240" s="130"/>
      <c r="JYU240" s="130"/>
      <c r="JYV240" s="130"/>
      <c r="JYW240" s="130"/>
      <c r="JYX240" s="130"/>
      <c r="JYY240" s="130"/>
      <c r="JYZ240" s="130"/>
      <c r="JZA240" s="130"/>
      <c r="JZB240" s="130"/>
      <c r="JZC240" s="130"/>
      <c r="JZD240" s="130"/>
      <c r="JZE240" s="130"/>
      <c r="JZF240" s="130"/>
      <c r="JZG240" s="130"/>
      <c r="JZH240" s="130"/>
      <c r="JZI240" s="130"/>
      <c r="JZJ240" s="130"/>
      <c r="JZK240" s="130"/>
      <c r="JZL240" s="130"/>
      <c r="JZM240" s="130"/>
      <c r="JZN240" s="130"/>
      <c r="JZO240" s="130"/>
      <c r="JZP240" s="130"/>
      <c r="JZQ240" s="130"/>
      <c r="JZR240" s="130"/>
      <c r="JZS240" s="130"/>
      <c r="JZT240" s="130"/>
      <c r="JZU240" s="130"/>
      <c r="JZV240" s="130"/>
      <c r="JZW240" s="130"/>
      <c r="JZX240" s="130"/>
      <c r="JZY240" s="130"/>
      <c r="JZZ240" s="130"/>
      <c r="KAA240" s="130"/>
      <c r="KAB240" s="130"/>
      <c r="KAC240" s="130"/>
      <c r="KAD240" s="130"/>
      <c r="KAE240" s="130"/>
      <c r="KAF240" s="130"/>
      <c r="KAG240" s="130"/>
      <c r="KAH240" s="130"/>
      <c r="KAI240" s="130"/>
      <c r="KAJ240" s="130"/>
      <c r="KAK240" s="130"/>
      <c r="KAL240" s="130"/>
      <c r="KAM240" s="130"/>
      <c r="KAN240" s="130"/>
      <c r="KAO240" s="130"/>
      <c r="KAP240" s="130"/>
      <c r="KAQ240" s="130"/>
      <c r="KAR240" s="130"/>
      <c r="KAS240" s="130"/>
      <c r="KAT240" s="130"/>
      <c r="KAU240" s="130"/>
      <c r="KAV240" s="130"/>
      <c r="KAW240" s="130"/>
      <c r="KAX240" s="130"/>
      <c r="KAY240" s="130"/>
      <c r="KAZ240" s="130"/>
      <c r="KBA240" s="130"/>
      <c r="KBB240" s="130"/>
      <c r="KBC240" s="130"/>
      <c r="KBD240" s="130"/>
      <c r="KBE240" s="130"/>
      <c r="KBF240" s="130"/>
      <c r="KBG240" s="130"/>
      <c r="KBH240" s="130"/>
      <c r="KBI240" s="130"/>
      <c r="KBJ240" s="130"/>
      <c r="KBK240" s="130"/>
      <c r="KBL240" s="130"/>
      <c r="KBM240" s="130"/>
      <c r="KBN240" s="130"/>
      <c r="KBO240" s="130"/>
      <c r="KBP240" s="130"/>
      <c r="KBQ240" s="130"/>
      <c r="KBR240" s="130"/>
      <c r="KBS240" s="130"/>
      <c r="KBT240" s="130"/>
      <c r="KBU240" s="130"/>
      <c r="KBV240" s="130"/>
      <c r="KBW240" s="130"/>
      <c r="KBX240" s="130"/>
      <c r="KBY240" s="130"/>
      <c r="KBZ240" s="130"/>
      <c r="KCA240" s="130"/>
      <c r="KCB240" s="130"/>
      <c r="KCC240" s="130"/>
      <c r="KCD240" s="130"/>
      <c r="KCE240" s="130"/>
      <c r="KCF240" s="130"/>
      <c r="KCG240" s="130"/>
      <c r="KCH240" s="130"/>
      <c r="KCI240" s="130"/>
      <c r="KCJ240" s="130"/>
      <c r="KCK240" s="130"/>
      <c r="KCL240" s="130"/>
      <c r="KCM240" s="130"/>
      <c r="KCN240" s="130"/>
      <c r="KCO240" s="130"/>
      <c r="KCP240" s="130"/>
      <c r="KCQ240" s="130"/>
      <c r="KCR240" s="130"/>
      <c r="KCS240" s="130"/>
      <c r="KCT240" s="130"/>
      <c r="KCU240" s="130"/>
      <c r="KCV240" s="130"/>
      <c r="KCW240" s="130"/>
      <c r="KCX240" s="130"/>
      <c r="KCY240" s="130"/>
      <c r="KCZ240" s="130"/>
      <c r="KDA240" s="130"/>
      <c r="KDB240" s="130"/>
      <c r="KDC240" s="130"/>
      <c r="KDD240" s="130"/>
      <c r="KDE240" s="130"/>
      <c r="KDF240" s="130"/>
      <c r="KDG240" s="130"/>
      <c r="KDH240" s="130"/>
      <c r="KDI240" s="130"/>
      <c r="KDJ240" s="130"/>
      <c r="KDK240" s="130"/>
      <c r="KDL240" s="130"/>
      <c r="KDM240" s="130"/>
      <c r="KDN240" s="130"/>
      <c r="KDO240" s="130"/>
      <c r="KDP240" s="130"/>
      <c r="KDQ240" s="130"/>
      <c r="KDR240" s="130"/>
      <c r="KDS240" s="130"/>
      <c r="KDT240" s="130"/>
      <c r="KDU240" s="130"/>
      <c r="KDV240" s="130"/>
      <c r="KDW240" s="130"/>
      <c r="KDX240" s="130"/>
      <c r="KDY240" s="130"/>
      <c r="KDZ240" s="130"/>
      <c r="KEA240" s="130"/>
      <c r="KEB240" s="130"/>
      <c r="KEC240" s="130"/>
      <c r="KED240" s="130"/>
      <c r="KEE240" s="130"/>
      <c r="KEF240" s="130"/>
      <c r="KEG240" s="130"/>
      <c r="KEH240" s="130"/>
      <c r="KEI240" s="130"/>
      <c r="KEJ240" s="130"/>
      <c r="KEK240" s="130"/>
      <c r="KEL240" s="130"/>
      <c r="KEM240" s="130"/>
      <c r="KEN240" s="130"/>
      <c r="KEO240" s="130"/>
      <c r="KEP240" s="130"/>
      <c r="KEQ240" s="130"/>
      <c r="KER240" s="130"/>
      <c r="KES240" s="130"/>
      <c r="KET240" s="130"/>
      <c r="KEU240" s="130"/>
      <c r="KEV240" s="130"/>
      <c r="KEW240" s="130"/>
      <c r="KEX240" s="130"/>
      <c r="KEY240" s="130"/>
      <c r="KEZ240" s="130"/>
      <c r="KFA240" s="130"/>
      <c r="KFB240" s="130"/>
      <c r="KFC240" s="130"/>
      <c r="KFD240" s="130"/>
      <c r="KFE240" s="130"/>
      <c r="KFF240" s="130"/>
      <c r="KFG240" s="130"/>
      <c r="KFH240" s="130"/>
      <c r="KFI240" s="130"/>
      <c r="KFJ240" s="130"/>
      <c r="KFK240" s="130"/>
      <c r="KFL240" s="130"/>
      <c r="KFM240" s="130"/>
      <c r="KFN240" s="130"/>
      <c r="KFO240" s="130"/>
      <c r="KFP240" s="130"/>
      <c r="KFQ240" s="130"/>
      <c r="KFR240" s="130"/>
      <c r="KFS240" s="130"/>
      <c r="KFT240" s="130"/>
      <c r="KFU240" s="130"/>
      <c r="KFV240" s="130"/>
      <c r="KFW240" s="130"/>
      <c r="KFX240" s="130"/>
      <c r="KFY240" s="130"/>
      <c r="KFZ240" s="130"/>
      <c r="KGA240" s="130"/>
      <c r="KGB240" s="130"/>
      <c r="KGC240" s="130"/>
      <c r="KGD240" s="130"/>
      <c r="KGE240" s="130"/>
      <c r="KGF240" s="130"/>
      <c r="KGG240" s="130"/>
      <c r="KGH240" s="130"/>
      <c r="KGI240" s="130"/>
      <c r="KGJ240" s="130"/>
      <c r="KGK240" s="130"/>
      <c r="KGL240" s="130"/>
      <c r="KGM240" s="130"/>
      <c r="KGN240" s="130"/>
      <c r="KGO240" s="130"/>
      <c r="KGP240" s="130"/>
      <c r="KGQ240" s="130"/>
      <c r="KGR240" s="130"/>
      <c r="KGS240" s="130"/>
      <c r="KGT240" s="130"/>
      <c r="KGU240" s="130"/>
      <c r="KGV240" s="130"/>
      <c r="KGW240" s="130"/>
      <c r="KGX240" s="130"/>
      <c r="KGY240" s="130"/>
      <c r="KGZ240" s="130"/>
      <c r="KHA240" s="130"/>
      <c r="KHB240" s="130"/>
      <c r="KHC240" s="130"/>
      <c r="KHD240" s="130"/>
      <c r="KHE240" s="130"/>
      <c r="KHF240" s="130"/>
      <c r="KHG240" s="130"/>
      <c r="KHH240" s="130"/>
      <c r="KHI240" s="130"/>
      <c r="KHJ240" s="130"/>
      <c r="KHK240" s="130"/>
      <c r="KHL240" s="130"/>
      <c r="KHM240" s="130"/>
      <c r="KHN240" s="130"/>
      <c r="KHO240" s="130"/>
      <c r="KHP240" s="130"/>
      <c r="KHQ240" s="130"/>
      <c r="KHR240" s="130"/>
      <c r="KHS240" s="130"/>
      <c r="KHT240" s="130"/>
      <c r="KHU240" s="130"/>
      <c r="KHV240" s="130"/>
      <c r="KHW240" s="130"/>
      <c r="KHX240" s="130"/>
      <c r="KHY240" s="130"/>
      <c r="KHZ240" s="130"/>
      <c r="KIA240" s="130"/>
      <c r="KIB240" s="130"/>
      <c r="KIC240" s="130"/>
      <c r="KID240" s="130"/>
      <c r="KIE240" s="130"/>
      <c r="KIF240" s="130"/>
      <c r="KIG240" s="130"/>
      <c r="KIH240" s="130"/>
      <c r="KII240" s="130"/>
      <c r="KIJ240" s="130"/>
      <c r="KIK240" s="130"/>
      <c r="KIL240" s="130"/>
      <c r="KIM240" s="130"/>
      <c r="KIN240" s="130"/>
      <c r="KIO240" s="130"/>
      <c r="KIP240" s="130"/>
      <c r="KIQ240" s="130"/>
      <c r="KIR240" s="130"/>
      <c r="KIS240" s="130"/>
      <c r="KIT240" s="130"/>
      <c r="KIU240" s="130"/>
      <c r="KIV240" s="130"/>
      <c r="KIW240" s="130"/>
      <c r="KIX240" s="130"/>
      <c r="KIY240" s="130"/>
      <c r="KIZ240" s="130"/>
      <c r="KJA240" s="130"/>
      <c r="KJB240" s="130"/>
      <c r="KJC240" s="130"/>
      <c r="KJD240" s="130"/>
      <c r="KJE240" s="130"/>
      <c r="KJF240" s="130"/>
      <c r="KJG240" s="130"/>
      <c r="KJH240" s="130"/>
      <c r="KJI240" s="130"/>
      <c r="KJJ240" s="130"/>
      <c r="KJK240" s="130"/>
      <c r="KJL240" s="130"/>
      <c r="KJM240" s="130"/>
      <c r="KJN240" s="130"/>
      <c r="KJO240" s="130"/>
      <c r="KJP240" s="130"/>
      <c r="KJQ240" s="130"/>
      <c r="KJR240" s="130"/>
      <c r="KJS240" s="130"/>
      <c r="KJT240" s="130"/>
      <c r="KJU240" s="130"/>
      <c r="KJV240" s="130"/>
      <c r="KJW240" s="130"/>
      <c r="KJX240" s="130"/>
      <c r="KJY240" s="130"/>
      <c r="KJZ240" s="130"/>
      <c r="KKA240" s="130"/>
      <c r="KKB240" s="130"/>
      <c r="KKC240" s="130"/>
      <c r="KKD240" s="130"/>
      <c r="KKE240" s="130"/>
      <c r="KKF240" s="130"/>
      <c r="KKG240" s="130"/>
      <c r="KKH240" s="130"/>
      <c r="KKI240" s="130"/>
      <c r="KKJ240" s="130"/>
      <c r="KKK240" s="130"/>
      <c r="KKL240" s="130"/>
      <c r="KKM240" s="130"/>
      <c r="KKN240" s="130"/>
      <c r="KKO240" s="130"/>
      <c r="KKP240" s="130"/>
      <c r="KKQ240" s="130"/>
      <c r="KKR240" s="130"/>
      <c r="KKS240" s="130"/>
      <c r="KKT240" s="130"/>
      <c r="KKU240" s="130"/>
      <c r="KKV240" s="130"/>
      <c r="KKW240" s="130"/>
      <c r="KKX240" s="130"/>
      <c r="KKY240" s="130"/>
      <c r="KKZ240" s="130"/>
      <c r="KLA240" s="130"/>
      <c r="KLB240" s="130"/>
      <c r="KLC240" s="130"/>
      <c r="KLD240" s="130"/>
      <c r="KLE240" s="130"/>
      <c r="KLF240" s="130"/>
      <c r="KLG240" s="130"/>
      <c r="KLH240" s="130"/>
      <c r="KLI240" s="130"/>
      <c r="KLJ240" s="130"/>
      <c r="KLK240" s="130"/>
      <c r="KLL240" s="130"/>
      <c r="KLM240" s="130"/>
      <c r="KLN240" s="130"/>
      <c r="KLO240" s="130"/>
      <c r="KLP240" s="130"/>
      <c r="KLQ240" s="130"/>
      <c r="KLR240" s="130"/>
      <c r="KLS240" s="130"/>
      <c r="KLT240" s="130"/>
      <c r="KLU240" s="130"/>
      <c r="KLV240" s="130"/>
      <c r="KLW240" s="130"/>
      <c r="KLX240" s="130"/>
      <c r="KLY240" s="130"/>
      <c r="KLZ240" s="130"/>
      <c r="KMA240" s="130"/>
      <c r="KMB240" s="130"/>
      <c r="KMC240" s="130"/>
      <c r="KMD240" s="130"/>
      <c r="KME240" s="130"/>
      <c r="KMF240" s="130"/>
      <c r="KMG240" s="130"/>
      <c r="KMH240" s="130"/>
      <c r="KMI240" s="130"/>
      <c r="KMJ240" s="130"/>
      <c r="KMK240" s="130"/>
      <c r="KML240" s="130"/>
      <c r="KMM240" s="130"/>
      <c r="KMN240" s="130"/>
      <c r="KMO240" s="130"/>
      <c r="KMP240" s="130"/>
      <c r="KMQ240" s="130"/>
      <c r="KMR240" s="130"/>
      <c r="KMS240" s="130"/>
      <c r="KMT240" s="130"/>
      <c r="KMU240" s="130"/>
      <c r="KMV240" s="130"/>
      <c r="KMW240" s="130"/>
      <c r="KMX240" s="130"/>
      <c r="KMY240" s="130"/>
      <c r="KMZ240" s="130"/>
      <c r="KNA240" s="130"/>
      <c r="KNB240" s="130"/>
      <c r="KNC240" s="130"/>
      <c r="KND240" s="130"/>
      <c r="KNE240" s="130"/>
      <c r="KNF240" s="130"/>
      <c r="KNG240" s="130"/>
      <c r="KNH240" s="130"/>
      <c r="KNI240" s="130"/>
      <c r="KNJ240" s="130"/>
      <c r="KNK240" s="130"/>
      <c r="KNL240" s="130"/>
      <c r="KNM240" s="130"/>
      <c r="KNN240" s="130"/>
      <c r="KNO240" s="130"/>
      <c r="KNP240" s="130"/>
      <c r="KNQ240" s="130"/>
      <c r="KNR240" s="130"/>
      <c r="KNS240" s="130"/>
      <c r="KNT240" s="130"/>
      <c r="KNU240" s="130"/>
      <c r="KNV240" s="130"/>
      <c r="KNW240" s="130"/>
      <c r="KNX240" s="130"/>
      <c r="KNY240" s="130"/>
      <c r="KNZ240" s="130"/>
      <c r="KOA240" s="130"/>
      <c r="KOB240" s="130"/>
      <c r="KOC240" s="130"/>
      <c r="KOD240" s="130"/>
      <c r="KOE240" s="130"/>
      <c r="KOF240" s="130"/>
      <c r="KOG240" s="130"/>
      <c r="KOH240" s="130"/>
      <c r="KOI240" s="130"/>
      <c r="KOJ240" s="130"/>
      <c r="KOK240" s="130"/>
      <c r="KOL240" s="130"/>
      <c r="KOM240" s="130"/>
      <c r="KON240" s="130"/>
      <c r="KOO240" s="130"/>
      <c r="KOP240" s="130"/>
      <c r="KOQ240" s="130"/>
      <c r="KOR240" s="130"/>
      <c r="KOS240" s="130"/>
      <c r="KOT240" s="130"/>
      <c r="KOU240" s="130"/>
      <c r="KOV240" s="130"/>
      <c r="KOW240" s="130"/>
      <c r="KOX240" s="130"/>
      <c r="KOY240" s="130"/>
      <c r="KOZ240" s="130"/>
      <c r="KPA240" s="130"/>
      <c r="KPB240" s="130"/>
      <c r="KPC240" s="130"/>
      <c r="KPD240" s="130"/>
      <c r="KPE240" s="130"/>
      <c r="KPF240" s="130"/>
      <c r="KPG240" s="130"/>
      <c r="KPH240" s="130"/>
      <c r="KPI240" s="130"/>
      <c r="KPJ240" s="130"/>
      <c r="KPK240" s="130"/>
      <c r="KPL240" s="130"/>
      <c r="KPM240" s="130"/>
      <c r="KPN240" s="130"/>
      <c r="KPO240" s="130"/>
      <c r="KPP240" s="130"/>
      <c r="KPQ240" s="130"/>
      <c r="KPR240" s="130"/>
      <c r="KPS240" s="130"/>
      <c r="KPT240" s="130"/>
      <c r="KPU240" s="130"/>
      <c r="KPV240" s="130"/>
      <c r="KPW240" s="130"/>
      <c r="KPX240" s="130"/>
      <c r="KPY240" s="130"/>
      <c r="KPZ240" s="130"/>
      <c r="KQA240" s="130"/>
      <c r="KQB240" s="130"/>
      <c r="KQC240" s="130"/>
      <c r="KQD240" s="130"/>
      <c r="KQE240" s="130"/>
      <c r="KQF240" s="130"/>
      <c r="KQG240" s="130"/>
      <c r="KQH240" s="130"/>
      <c r="KQI240" s="130"/>
      <c r="KQJ240" s="130"/>
      <c r="KQK240" s="130"/>
      <c r="KQL240" s="130"/>
      <c r="KQM240" s="130"/>
      <c r="KQN240" s="130"/>
      <c r="KQO240" s="130"/>
      <c r="KQP240" s="130"/>
      <c r="KQQ240" s="130"/>
      <c r="KQR240" s="130"/>
      <c r="KQS240" s="130"/>
      <c r="KQT240" s="130"/>
      <c r="KQU240" s="130"/>
      <c r="KQV240" s="130"/>
      <c r="KQW240" s="130"/>
      <c r="KQX240" s="130"/>
      <c r="KQY240" s="130"/>
      <c r="KQZ240" s="130"/>
      <c r="KRA240" s="130"/>
      <c r="KRB240" s="130"/>
      <c r="KRC240" s="130"/>
      <c r="KRD240" s="130"/>
      <c r="KRE240" s="130"/>
      <c r="KRF240" s="130"/>
      <c r="KRG240" s="130"/>
      <c r="KRH240" s="130"/>
      <c r="KRI240" s="130"/>
      <c r="KRJ240" s="130"/>
      <c r="KRK240" s="130"/>
      <c r="KRL240" s="130"/>
      <c r="KRM240" s="130"/>
      <c r="KRN240" s="130"/>
      <c r="KRO240" s="130"/>
      <c r="KRP240" s="130"/>
      <c r="KRQ240" s="130"/>
      <c r="KRR240" s="130"/>
      <c r="KRS240" s="130"/>
      <c r="KRT240" s="130"/>
      <c r="KRU240" s="130"/>
      <c r="KRV240" s="130"/>
      <c r="KRW240" s="130"/>
      <c r="KRX240" s="130"/>
      <c r="KRY240" s="130"/>
      <c r="KRZ240" s="130"/>
      <c r="KSA240" s="130"/>
      <c r="KSB240" s="130"/>
      <c r="KSC240" s="130"/>
      <c r="KSD240" s="130"/>
      <c r="KSE240" s="130"/>
      <c r="KSF240" s="130"/>
      <c r="KSG240" s="130"/>
      <c r="KSH240" s="130"/>
      <c r="KSI240" s="130"/>
      <c r="KSJ240" s="130"/>
      <c r="KSK240" s="130"/>
      <c r="KSL240" s="130"/>
      <c r="KSM240" s="130"/>
      <c r="KSN240" s="130"/>
      <c r="KSO240" s="130"/>
      <c r="KSP240" s="130"/>
      <c r="KSQ240" s="130"/>
      <c r="KSR240" s="130"/>
      <c r="KSS240" s="130"/>
      <c r="KST240" s="130"/>
      <c r="KSU240" s="130"/>
      <c r="KSV240" s="130"/>
      <c r="KSW240" s="130"/>
      <c r="KSX240" s="130"/>
      <c r="KSY240" s="130"/>
      <c r="KSZ240" s="130"/>
      <c r="KTA240" s="130"/>
      <c r="KTB240" s="130"/>
      <c r="KTC240" s="130"/>
      <c r="KTD240" s="130"/>
      <c r="KTE240" s="130"/>
      <c r="KTF240" s="130"/>
      <c r="KTG240" s="130"/>
      <c r="KTH240" s="130"/>
      <c r="KTI240" s="130"/>
      <c r="KTJ240" s="130"/>
      <c r="KTK240" s="130"/>
      <c r="KTL240" s="130"/>
      <c r="KTM240" s="130"/>
      <c r="KTN240" s="130"/>
      <c r="KTO240" s="130"/>
      <c r="KTP240" s="130"/>
      <c r="KTQ240" s="130"/>
      <c r="KTR240" s="130"/>
      <c r="KTS240" s="130"/>
      <c r="KTT240" s="130"/>
      <c r="KTU240" s="130"/>
      <c r="KTV240" s="130"/>
      <c r="KTW240" s="130"/>
      <c r="KTX240" s="130"/>
      <c r="KTY240" s="130"/>
      <c r="KTZ240" s="130"/>
      <c r="KUA240" s="130"/>
      <c r="KUB240" s="130"/>
      <c r="KUC240" s="130"/>
      <c r="KUD240" s="130"/>
      <c r="KUE240" s="130"/>
      <c r="KUF240" s="130"/>
      <c r="KUG240" s="130"/>
      <c r="KUH240" s="130"/>
      <c r="KUI240" s="130"/>
      <c r="KUJ240" s="130"/>
      <c r="KUK240" s="130"/>
      <c r="KUL240" s="130"/>
      <c r="KUM240" s="130"/>
      <c r="KUN240" s="130"/>
      <c r="KUO240" s="130"/>
      <c r="KUP240" s="130"/>
      <c r="KUQ240" s="130"/>
      <c r="KUR240" s="130"/>
      <c r="KUS240" s="130"/>
      <c r="KUT240" s="130"/>
      <c r="KUU240" s="130"/>
      <c r="KUV240" s="130"/>
      <c r="KUW240" s="130"/>
      <c r="KUX240" s="130"/>
      <c r="KUY240" s="130"/>
      <c r="KUZ240" s="130"/>
      <c r="KVA240" s="130"/>
      <c r="KVB240" s="130"/>
      <c r="KVC240" s="130"/>
      <c r="KVD240" s="130"/>
      <c r="KVE240" s="130"/>
      <c r="KVF240" s="130"/>
      <c r="KVG240" s="130"/>
      <c r="KVH240" s="130"/>
      <c r="KVI240" s="130"/>
      <c r="KVJ240" s="130"/>
      <c r="KVK240" s="130"/>
      <c r="KVL240" s="130"/>
      <c r="KVM240" s="130"/>
      <c r="KVN240" s="130"/>
      <c r="KVO240" s="130"/>
      <c r="KVP240" s="130"/>
      <c r="KVQ240" s="130"/>
      <c r="KVR240" s="130"/>
      <c r="KVS240" s="130"/>
      <c r="KVT240" s="130"/>
      <c r="KVU240" s="130"/>
      <c r="KVV240" s="130"/>
      <c r="KVW240" s="130"/>
      <c r="KVX240" s="130"/>
      <c r="KVY240" s="130"/>
      <c r="KVZ240" s="130"/>
      <c r="KWA240" s="130"/>
      <c r="KWB240" s="130"/>
      <c r="KWC240" s="130"/>
      <c r="KWD240" s="130"/>
      <c r="KWE240" s="130"/>
      <c r="KWF240" s="130"/>
      <c r="KWG240" s="130"/>
      <c r="KWH240" s="130"/>
      <c r="KWI240" s="130"/>
      <c r="KWJ240" s="130"/>
      <c r="KWK240" s="130"/>
      <c r="KWL240" s="130"/>
      <c r="KWM240" s="130"/>
      <c r="KWN240" s="130"/>
      <c r="KWO240" s="130"/>
      <c r="KWP240" s="130"/>
      <c r="KWQ240" s="130"/>
      <c r="KWR240" s="130"/>
      <c r="KWS240" s="130"/>
      <c r="KWT240" s="130"/>
      <c r="KWU240" s="130"/>
      <c r="KWV240" s="130"/>
      <c r="KWW240" s="130"/>
      <c r="KWX240" s="130"/>
      <c r="KWY240" s="130"/>
      <c r="KWZ240" s="130"/>
      <c r="KXA240" s="130"/>
      <c r="KXB240" s="130"/>
      <c r="KXC240" s="130"/>
      <c r="KXD240" s="130"/>
      <c r="KXE240" s="130"/>
      <c r="KXF240" s="130"/>
      <c r="KXG240" s="130"/>
      <c r="KXH240" s="130"/>
      <c r="KXI240" s="130"/>
      <c r="KXJ240" s="130"/>
      <c r="KXK240" s="130"/>
      <c r="KXL240" s="130"/>
      <c r="KXM240" s="130"/>
      <c r="KXN240" s="130"/>
      <c r="KXO240" s="130"/>
      <c r="KXP240" s="130"/>
      <c r="KXQ240" s="130"/>
      <c r="KXR240" s="130"/>
      <c r="KXS240" s="130"/>
      <c r="KXT240" s="130"/>
      <c r="KXU240" s="130"/>
      <c r="KXV240" s="130"/>
      <c r="KXW240" s="130"/>
      <c r="KXX240" s="130"/>
      <c r="KXY240" s="130"/>
      <c r="KXZ240" s="130"/>
      <c r="KYA240" s="130"/>
      <c r="KYB240" s="130"/>
      <c r="KYC240" s="130"/>
      <c r="KYD240" s="130"/>
      <c r="KYE240" s="130"/>
      <c r="KYF240" s="130"/>
      <c r="KYG240" s="130"/>
      <c r="KYH240" s="130"/>
      <c r="KYI240" s="130"/>
      <c r="KYJ240" s="130"/>
      <c r="KYK240" s="130"/>
      <c r="KYL240" s="130"/>
      <c r="KYM240" s="130"/>
      <c r="KYN240" s="130"/>
      <c r="KYO240" s="130"/>
      <c r="KYP240" s="130"/>
      <c r="KYQ240" s="130"/>
      <c r="KYR240" s="130"/>
      <c r="KYS240" s="130"/>
      <c r="KYT240" s="130"/>
      <c r="KYU240" s="130"/>
      <c r="KYV240" s="130"/>
      <c r="KYW240" s="130"/>
      <c r="KYX240" s="130"/>
      <c r="KYY240" s="130"/>
      <c r="KYZ240" s="130"/>
      <c r="KZA240" s="130"/>
      <c r="KZB240" s="130"/>
      <c r="KZC240" s="130"/>
      <c r="KZD240" s="130"/>
      <c r="KZE240" s="130"/>
      <c r="KZF240" s="130"/>
      <c r="KZG240" s="130"/>
      <c r="KZH240" s="130"/>
      <c r="KZI240" s="130"/>
      <c r="KZJ240" s="130"/>
      <c r="KZK240" s="130"/>
      <c r="KZL240" s="130"/>
      <c r="KZM240" s="130"/>
      <c r="KZN240" s="130"/>
      <c r="KZO240" s="130"/>
      <c r="KZP240" s="130"/>
      <c r="KZQ240" s="130"/>
      <c r="KZR240" s="130"/>
      <c r="KZS240" s="130"/>
      <c r="KZT240" s="130"/>
      <c r="KZU240" s="130"/>
      <c r="KZV240" s="130"/>
      <c r="KZW240" s="130"/>
      <c r="KZX240" s="130"/>
      <c r="KZY240" s="130"/>
      <c r="KZZ240" s="130"/>
      <c r="LAA240" s="130"/>
      <c r="LAB240" s="130"/>
      <c r="LAC240" s="130"/>
      <c r="LAD240" s="130"/>
      <c r="LAE240" s="130"/>
      <c r="LAF240" s="130"/>
      <c r="LAG240" s="130"/>
      <c r="LAH240" s="130"/>
      <c r="LAI240" s="130"/>
      <c r="LAJ240" s="130"/>
      <c r="LAK240" s="130"/>
      <c r="LAL240" s="130"/>
      <c r="LAM240" s="130"/>
      <c r="LAN240" s="130"/>
      <c r="LAO240" s="130"/>
      <c r="LAP240" s="130"/>
      <c r="LAQ240" s="130"/>
      <c r="LAR240" s="130"/>
      <c r="LAS240" s="130"/>
      <c r="LAT240" s="130"/>
      <c r="LAU240" s="130"/>
      <c r="LAV240" s="130"/>
      <c r="LAW240" s="130"/>
      <c r="LAX240" s="130"/>
      <c r="LAY240" s="130"/>
      <c r="LAZ240" s="130"/>
      <c r="LBA240" s="130"/>
      <c r="LBB240" s="130"/>
      <c r="LBC240" s="130"/>
      <c r="LBD240" s="130"/>
      <c r="LBE240" s="130"/>
      <c r="LBF240" s="130"/>
      <c r="LBG240" s="130"/>
      <c r="LBH240" s="130"/>
      <c r="LBI240" s="130"/>
      <c r="LBJ240" s="130"/>
      <c r="LBK240" s="130"/>
      <c r="LBL240" s="130"/>
      <c r="LBM240" s="130"/>
      <c r="LBN240" s="130"/>
      <c r="LBO240" s="130"/>
      <c r="LBP240" s="130"/>
      <c r="LBQ240" s="130"/>
      <c r="LBR240" s="130"/>
      <c r="LBS240" s="130"/>
      <c r="LBT240" s="130"/>
      <c r="LBU240" s="130"/>
      <c r="LBV240" s="130"/>
      <c r="LBW240" s="130"/>
      <c r="LBX240" s="130"/>
      <c r="LBY240" s="130"/>
      <c r="LBZ240" s="130"/>
      <c r="LCA240" s="130"/>
      <c r="LCB240" s="130"/>
      <c r="LCC240" s="130"/>
      <c r="LCD240" s="130"/>
      <c r="LCE240" s="130"/>
      <c r="LCF240" s="130"/>
      <c r="LCG240" s="130"/>
      <c r="LCH240" s="130"/>
      <c r="LCI240" s="130"/>
      <c r="LCJ240" s="130"/>
      <c r="LCK240" s="130"/>
      <c r="LCL240" s="130"/>
      <c r="LCM240" s="130"/>
      <c r="LCN240" s="130"/>
      <c r="LCO240" s="130"/>
      <c r="LCP240" s="130"/>
      <c r="LCQ240" s="130"/>
      <c r="LCR240" s="130"/>
      <c r="LCS240" s="130"/>
      <c r="LCT240" s="130"/>
      <c r="LCU240" s="130"/>
      <c r="LCV240" s="130"/>
      <c r="LCW240" s="130"/>
      <c r="LCX240" s="130"/>
      <c r="LCY240" s="130"/>
      <c r="LCZ240" s="130"/>
      <c r="LDA240" s="130"/>
      <c r="LDB240" s="130"/>
      <c r="LDC240" s="130"/>
      <c r="LDD240" s="130"/>
      <c r="LDE240" s="130"/>
      <c r="LDF240" s="130"/>
      <c r="LDG240" s="130"/>
      <c r="LDH240" s="130"/>
      <c r="LDI240" s="130"/>
      <c r="LDJ240" s="130"/>
      <c r="LDK240" s="130"/>
      <c r="LDL240" s="130"/>
      <c r="LDM240" s="130"/>
      <c r="LDN240" s="130"/>
      <c r="LDO240" s="130"/>
      <c r="LDP240" s="130"/>
      <c r="LDQ240" s="130"/>
      <c r="LDR240" s="130"/>
      <c r="LDS240" s="130"/>
      <c r="LDT240" s="130"/>
      <c r="LDU240" s="130"/>
      <c r="LDV240" s="130"/>
      <c r="LDW240" s="130"/>
      <c r="LDX240" s="130"/>
      <c r="LDY240" s="130"/>
      <c r="LDZ240" s="130"/>
      <c r="LEA240" s="130"/>
      <c r="LEB240" s="130"/>
      <c r="LEC240" s="130"/>
      <c r="LED240" s="130"/>
      <c r="LEE240" s="130"/>
      <c r="LEF240" s="130"/>
      <c r="LEG240" s="130"/>
      <c r="LEH240" s="130"/>
      <c r="LEI240" s="130"/>
      <c r="LEJ240" s="130"/>
      <c r="LEK240" s="130"/>
      <c r="LEL240" s="130"/>
      <c r="LEM240" s="130"/>
      <c r="LEN240" s="130"/>
      <c r="LEO240" s="130"/>
      <c r="LEP240" s="130"/>
      <c r="LEQ240" s="130"/>
      <c r="LER240" s="130"/>
      <c r="LES240" s="130"/>
      <c r="LET240" s="130"/>
      <c r="LEU240" s="130"/>
      <c r="LEV240" s="130"/>
      <c r="LEW240" s="130"/>
      <c r="LEX240" s="130"/>
      <c r="LEY240" s="130"/>
      <c r="LEZ240" s="130"/>
      <c r="LFA240" s="130"/>
      <c r="LFB240" s="130"/>
      <c r="LFC240" s="130"/>
      <c r="LFD240" s="130"/>
      <c r="LFE240" s="130"/>
      <c r="LFF240" s="130"/>
      <c r="LFG240" s="130"/>
      <c r="LFH240" s="130"/>
      <c r="LFI240" s="130"/>
      <c r="LFJ240" s="130"/>
      <c r="LFK240" s="130"/>
      <c r="LFL240" s="130"/>
      <c r="LFM240" s="130"/>
      <c r="LFN240" s="130"/>
      <c r="LFO240" s="130"/>
      <c r="LFP240" s="130"/>
      <c r="LFQ240" s="130"/>
      <c r="LFR240" s="130"/>
      <c r="LFS240" s="130"/>
      <c r="LFT240" s="130"/>
      <c r="LFU240" s="130"/>
      <c r="LFV240" s="130"/>
      <c r="LFW240" s="130"/>
      <c r="LFX240" s="130"/>
      <c r="LFY240" s="130"/>
      <c r="LFZ240" s="130"/>
      <c r="LGA240" s="130"/>
      <c r="LGB240" s="130"/>
      <c r="LGC240" s="130"/>
      <c r="LGD240" s="130"/>
      <c r="LGE240" s="130"/>
      <c r="LGF240" s="130"/>
      <c r="LGG240" s="130"/>
      <c r="LGH240" s="130"/>
      <c r="LGI240" s="130"/>
      <c r="LGJ240" s="130"/>
      <c r="LGK240" s="130"/>
      <c r="LGL240" s="130"/>
      <c r="LGM240" s="130"/>
      <c r="LGN240" s="130"/>
      <c r="LGO240" s="130"/>
      <c r="LGP240" s="130"/>
      <c r="LGQ240" s="130"/>
      <c r="LGR240" s="130"/>
      <c r="LGS240" s="130"/>
      <c r="LGT240" s="130"/>
      <c r="LGU240" s="130"/>
      <c r="LGV240" s="130"/>
      <c r="LGW240" s="130"/>
      <c r="LGX240" s="130"/>
      <c r="LGY240" s="130"/>
      <c r="LGZ240" s="130"/>
      <c r="LHA240" s="130"/>
      <c r="LHB240" s="130"/>
      <c r="LHC240" s="130"/>
      <c r="LHD240" s="130"/>
      <c r="LHE240" s="130"/>
      <c r="LHF240" s="130"/>
      <c r="LHG240" s="130"/>
      <c r="LHH240" s="130"/>
      <c r="LHI240" s="130"/>
      <c r="LHJ240" s="130"/>
      <c r="LHK240" s="130"/>
      <c r="LHL240" s="130"/>
      <c r="LHM240" s="130"/>
      <c r="LHN240" s="130"/>
      <c r="LHO240" s="130"/>
      <c r="LHP240" s="130"/>
      <c r="LHQ240" s="130"/>
      <c r="LHR240" s="130"/>
      <c r="LHS240" s="130"/>
      <c r="LHT240" s="130"/>
      <c r="LHU240" s="130"/>
      <c r="LHV240" s="130"/>
      <c r="LHW240" s="130"/>
      <c r="LHX240" s="130"/>
      <c r="LHY240" s="130"/>
      <c r="LHZ240" s="130"/>
      <c r="LIA240" s="130"/>
      <c r="LIB240" s="130"/>
      <c r="LIC240" s="130"/>
      <c r="LID240" s="130"/>
      <c r="LIE240" s="130"/>
      <c r="LIF240" s="130"/>
      <c r="LIG240" s="130"/>
      <c r="LIH240" s="130"/>
      <c r="LII240" s="130"/>
      <c r="LIJ240" s="130"/>
      <c r="LIK240" s="130"/>
      <c r="LIL240" s="130"/>
      <c r="LIM240" s="130"/>
      <c r="LIN240" s="130"/>
      <c r="LIO240" s="130"/>
      <c r="LIP240" s="130"/>
      <c r="LIQ240" s="130"/>
      <c r="LIR240" s="130"/>
      <c r="LIS240" s="130"/>
      <c r="LIT240" s="130"/>
      <c r="LIU240" s="130"/>
      <c r="LIV240" s="130"/>
      <c r="LIW240" s="130"/>
      <c r="LIX240" s="130"/>
      <c r="LIY240" s="130"/>
      <c r="LIZ240" s="130"/>
      <c r="LJA240" s="130"/>
      <c r="LJB240" s="130"/>
      <c r="LJC240" s="130"/>
      <c r="LJD240" s="130"/>
      <c r="LJE240" s="130"/>
      <c r="LJF240" s="130"/>
      <c r="LJG240" s="130"/>
      <c r="LJH240" s="130"/>
      <c r="LJI240" s="130"/>
      <c r="LJJ240" s="130"/>
      <c r="LJK240" s="130"/>
      <c r="LJL240" s="130"/>
      <c r="LJM240" s="130"/>
      <c r="LJN240" s="130"/>
      <c r="LJO240" s="130"/>
      <c r="LJP240" s="130"/>
      <c r="LJQ240" s="130"/>
      <c r="LJR240" s="130"/>
      <c r="LJS240" s="130"/>
      <c r="LJT240" s="130"/>
      <c r="LJU240" s="130"/>
      <c r="LJV240" s="130"/>
      <c r="LJW240" s="130"/>
      <c r="LJX240" s="130"/>
      <c r="LJY240" s="130"/>
      <c r="LJZ240" s="130"/>
      <c r="LKA240" s="130"/>
      <c r="LKB240" s="130"/>
      <c r="LKC240" s="130"/>
      <c r="LKD240" s="130"/>
      <c r="LKE240" s="130"/>
      <c r="LKF240" s="130"/>
      <c r="LKG240" s="130"/>
      <c r="LKH240" s="130"/>
      <c r="LKI240" s="130"/>
      <c r="LKJ240" s="130"/>
      <c r="LKK240" s="130"/>
      <c r="LKL240" s="130"/>
      <c r="LKM240" s="130"/>
      <c r="LKN240" s="130"/>
      <c r="LKO240" s="130"/>
      <c r="LKP240" s="130"/>
      <c r="LKQ240" s="130"/>
      <c r="LKR240" s="130"/>
      <c r="LKS240" s="130"/>
      <c r="LKT240" s="130"/>
      <c r="LKU240" s="130"/>
      <c r="LKV240" s="130"/>
      <c r="LKW240" s="130"/>
      <c r="LKX240" s="130"/>
      <c r="LKY240" s="130"/>
      <c r="LKZ240" s="130"/>
      <c r="LLA240" s="130"/>
      <c r="LLB240" s="130"/>
      <c r="LLC240" s="130"/>
      <c r="LLD240" s="130"/>
      <c r="LLE240" s="130"/>
      <c r="LLF240" s="130"/>
      <c r="LLG240" s="130"/>
      <c r="LLH240" s="130"/>
      <c r="LLI240" s="130"/>
      <c r="LLJ240" s="130"/>
      <c r="LLK240" s="130"/>
      <c r="LLL240" s="130"/>
      <c r="LLM240" s="130"/>
      <c r="LLN240" s="130"/>
      <c r="LLO240" s="130"/>
      <c r="LLP240" s="130"/>
      <c r="LLQ240" s="130"/>
      <c r="LLR240" s="130"/>
      <c r="LLS240" s="130"/>
      <c r="LLT240" s="130"/>
      <c r="LLU240" s="130"/>
      <c r="LLV240" s="130"/>
      <c r="LLW240" s="130"/>
      <c r="LLX240" s="130"/>
      <c r="LLY240" s="130"/>
      <c r="LLZ240" s="130"/>
      <c r="LMA240" s="130"/>
      <c r="LMB240" s="130"/>
      <c r="LMC240" s="130"/>
      <c r="LMD240" s="130"/>
      <c r="LME240" s="130"/>
      <c r="LMF240" s="130"/>
      <c r="LMG240" s="130"/>
      <c r="LMH240" s="130"/>
      <c r="LMI240" s="130"/>
      <c r="LMJ240" s="130"/>
      <c r="LMK240" s="130"/>
      <c r="LML240" s="130"/>
      <c r="LMM240" s="130"/>
      <c r="LMN240" s="130"/>
      <c r="LMO240" s="130"/>
      <c r="LMP240" s="130"/>
      <c r="LMQ240" s="130"/>
      <c r="LMR240" s="130"/>
      <c r="LMS240" s="130"/>
      <c r="LMT240" s="130"/>
      <c r="LMU240" s="130"/>
      <c r="LMV240" s="130"/>
      <c r="LMW240" s="130"/>
      <c r="LMX240" s="130"/>
      <c r="LMY240" s="130"/>
      <c r="LMZ240" s="130"/>
      <c r="LNA240" s="130"/>
      <c r="LNB240" s="130"/>
      <c r="LNC240" s="130"/>
      <c r="LND240" s="130"/>
      <c r="LNE240" s="130"/>
      <c r="LNF240" s="130"/>
      <c r="LNG240" s="130"/>
      <c r="LNH240" s="130"/>
      <c r="LNI240" s="130"/>
      <c r="LNJ240" s="130"/>
      <c r="LNK240" s="130"/>
      <c r="LNL240" s="130"/>
      <c r="LNM240" s="130"/>
      <c r="LNN240" s="130"/>
      <c r="LNO240" s="130"/>
      <c r="LNP240" s="130"/>
      <c r="LNQ240" s="130"/>
      <c r="LNR240" s="130"/>
      <c r="LNS240" s="130"/>
      <c r="LNT240" s="130"/>
      <c r="LNU240" s="130"/>
      <c r="LNV240" s="130"/>
      <c r="LNW240" s="130"/>
      <c r="LNX240" s="130"/>
      <c r="LNY240" s="130"/>
      <c r="LNZ240" s="130"/>
      <c r="LOA240" s="130"/>
      <c r="LOB240" s="130"/>
      <c r="LOC240" s="130"/>
      <c r="LOD240" s="130"/>
      <c r="LOE240" s="130"/>
      <c r="LOF240" s="130"/>
      <c r="LOG240" s="130"/>
      <c r="LOH240" s="130"/>
      <c r="LOI240" s="130"/>
      <c r="LOJ240" s="130"/>
      <c r="LOK240" s="130"/>
      <c r="LOL240" s="130"/>
      <c r="LOM240" s="130"/>
      <c r="LON240" s="130"/>
      <c r="LOO240" s="130"/>
      <c r="LOP240" s="130"/>
      <c r="LOQ240" s="130"/>
      <c r="LOR240" s="130"/>
      <c r="LOS240" s="130"/>
      <c r="LOT240" s="130"/>
      <c r="LOU240" s="130"/>
      <c r="LOV240" s="130"/>
      <c r="LOW240" s="130"/>
      <c r="LOX240" s="130"/>
      <c r="LOY240" s="130"/>
      <c r="LOZ240" s="130"/>
      <c r="LPA240" s="130"/>
      <c r="LPB240" s="130"/>
      <c r="LPC240" s="130"/>
      <c r="LPD240" s="130"/>
      <c r="LPE240" s="130"/>
      <c r="LPF240" s="130"/>
      <c r="LPG240" s="130"/>
      <c r="LPH240" s="130"/>
      <c r="LPI240" s="130"/>
      <c r="LPJ240" s="130"/>
      <c r="LPK240" s="130"/>
      <c r="LPL240" s="130"/>
      <c r="LPM240" s="130"/>
      <c r="LPN240" s="130"/>
      <c r="LPO240" s="130"/>
      <c r="LPP240" s="130"/>
      <c r="LPQ240" s="130"/>
      <c r="LPR240" s="130"/>
      <c r="LPS240" s="130"/>
      <c r="LPT240" s="130"/>
      <c r="LPU240" s="130"/>
      <c r="LPV240" s="130"/>
      <c r="LPW240" s="130"/>
      <c r="LPX240" s="130"/>
      <c r="LPY240" s="130"/>
      <c r="LPZ240" s="130"/>
      <c r="LQA240" s="130"/>
      <c r="LQB240" s="130"/>
      <c r="LQC240" s="130"/>
      <c r="LQD240" s="130"/>
      <c r="LQE240" s="130"/>
      <c r="LQF240" s="130"/>
      <c r="LQG240" s="130"/>
      <c r="LQH240" s="130"/>
      <c r="LQI240" s="130"/>
      <c r="LQJ240" s="130"/>
      <c r="LQK240" s="130"/>
      <c r="LQL240" s="130"/>
      <c r="LQM240" s="130"/>
      <c r="LQN240" s="130"/>
      <c r="LQO240" s="130"/>
      <c r="LQP240" s="130"/>
      <c r="LQQ240" s="130"/>
      <c r="LQR240" s="130"/>
      <c r="LQS240" s="130"/>
      <c r="LQT240" s="130"/>
      <c r="LQU240" s="130"/>
      <c r="LQV240" s="130"/>
      <c r="LQW240" s="130"/>
      <c r="LQX240" s="130"/>
      <c r="LQY240" s="130"/>
      <c r="LQZ240" s="130"/>
      <c r="LRA240" s="130"/>
      <c r="LRB240" s="130"/>
      <c r="LRC240" s="130"/>
      <c r="LRD240" s="130"/>
      <c r="LRE240" s="130"/>
      <c r="LRF240" s="130"/>
      <c r="LRG240" s="130"/>
      <c r="LRH240" s="130"/>
      <c r="LRI240" s="130"/>
      <c r="LRJ240" s="130"/>
      <c r="LRK240" s="130"/>
      <c r="LRL240" s="130"/>
      <c r="LRM240" s="130"/>
      <c r="LRN240" s="130"/>
      <c r="LRO240" s="130"/>
      <c r="LRP240" s="130"/>
      <c r="LRQ240" s="130"/>
      <c r="LRR240" s="130"/>
      <c r="LRS240" s="130"/>
      <c r="LRT240" s="130"/>
      <c r="LRU240" s="130"/>
      <c r="LRV240" s="130"/>
      <c r="LRW240" s="130"/>
      <c r="LRX240" s="130"/>
      <c r="LRY240" s="130"/>
      <c r="LRZ240" s="130"/>
      <c r="LSA240" s="130"/>
      <c r="LSB240" s="130"/>
      <c r="LSC240" s="130"/>
      <c r="LSD240" s="130"/>
      <c r="LSE240" s="130"/>
      <c r="LSF240" s="130"/>
      <c r="LSG240" s="130"/>
      <c r="LSH240" s="130"/>
      <c r="LSI240" s="130"/>
      <c r="LSJ240" s="130"/>
      <c r="LSK240" s="130"/>
      <c r="LSL240" s="130"/>
      <c r="LSM240" s="130"/>
      <c r="LSN240" s="130"/>
      <c r="LSO240" s="130"/>
      <c r="LSP240" s="130"/>
      <c r="LSQ240" s="130"/>
      <c r="LSR240" s="130"/>
      <c r="LSS240" s="130"/>
      <c r="LST240" s="130"/>
      <c r="LSU240" s="130"/>
      <c r="LSV240" s="130"/>
      <c r="LSW240" s="130"/>
      <c r="LSX240" s="130"/>
      <c r="LSY240" s="130"/>
      <c r="LSZ240" s="130"/>
      <c r="LTA240" s="130"/>
      <c r="LTB240" s="130"/>
      <c r="LTC240" s="130"/>
      <c r="LTD240" s="130"/>
      <c r="LTE240" s="130"/>
      <c r="LTF240" s="130"/>
      <c r="LTG240" s="130"/>
      <c r="LTH240" s="130"/>
      <c r="LTI240" s="130"/>
      <c r="LTJ240" s="130"/>
      <c r="LTK240" s="130"/>
      <c r="LTL240" s="130"/>
      <c r="LTM240" s="130"/>
      <c r="LTN240" s="130"/>
      <c r="LTO240" s="130"/>
      <c r="LTP240" s="130"/>
      <c r="LTQ240" s="130"/>
      <c r="LTR240" s="130"/>
      <c r="LTS240" s="130"/>
      <c r="LTT240" s="130"/>
      <c r="LTU240" s="130"/>
      <c r="LTV240" s="130"/>
      <c r="LTW240" s="130"/>
      <c r="LTX240" s="130"/>
      <c r="LTY240" s="130"/>
      <c r="LTZ240" s="130"/>
      <c r="LUA240" s="130"/>
      <c r="LUB240" s="130"/>
      <c r="LUC240" s="130"/>
      <c r="LUD240" s="130"/>
      <c r="LUE240" s="130"/>
      <c r="LUF240" s="130"/>
      <c r="LUG240" s="130"/>
      <c r="LUH240" s="130"/>
      <c r="LUI240" s="130"/>
      <c r="LUJ240" s="130"/>
      <c r="LUK240" s="130"/>
      <c r="LUL240" s="130"/>
      <c r="LUM240" s="130"/>
      <c r="LUN240" s="130"/>
      <c r="LUO240" s="130"/>
      <c r="LUP240" s="130"/>
      <c r="LUQ240" s="130"/>
      <c r="LUR240" s="130"/>
      <c r="LUS240" s="130"/>
      <c r="LUT240" s="130"/>
      <c r="LUU240" s="130"/>
      <c r="LUV240" s="130"/>
      <c r="LUW240" s="130"/>
      <c r="LUX240" s="130"/>
      <c r="LUY240" s="130"/>
      <c r="LUZ240" s="130"/>
      <c r="LVA240" s="130"/>
      <c r="LVB240" s="130"/>
      <c r="LVC240" s="130"/>
      <c r="LVD240" s="130"/>
      <c r="LVE240" s="130"/>
      <c r="LVF240" s="130"/>
      <c r="LVG240" s="130"/>
      <c r="LVH240" s="130"/>
      <c r="LVI240" s="130"/>
      <c r="LVJ240" s="130"/>
      <c r="LVK240" s="130"/>
      <c r="LVL240" s="130"/>
      <c r="LVM240" s="130"/>
      <c r="LVN240" s="130"/>
      <c r="LVO240" s="130"/>
      <c r="LVP240" s="130"/>
      <c r="LVQ240" s="130"/>
      <c r="LVR240" s="130"/>
      <c r="LVS240" s="130"/>
      <c r="LVT240" s="130"/>
      <c r="LVU240" s="130"/>
      <c r="LVV240" s="130"/>
      <c r="LVW240" s="130"/>
      <c r="LVX240" s="130"/>
      <c r="LVY240" s="130"/>
      <c r="LVZ240" s="130"/>
      <c r="LWA240" s="130"/>
      <c r="LWB240" s="130"/>
      <c r="LWC240" s="130"/>
      <c r="LWD240" s="130"/>
      <c r="LWE240" s="130"/>
      <c r="LWF240" s="130"/>
      <c r="LWG240" s="130"/>
      <c r="LWH240" s="130"/>
      <c r="LWI240" s="130"/>
      <c r="LWJ240" s="130"/>
      <c r="LWK240" s="130"/>
      <c r="LWL240" s="130"/>
      <c r="LWM240" s="130"/>
      <c r="LWN240" s="130"/>
      <c r="LWO240" s="130"/>
      <c r="LWP240" s="130"/>
      <c r="LWQ240" s="130"/>
      <c r="LWR240" s="130"/>
      <c r="LWS240" s="130"/>
      <c r="LWT240" s="130"/>
      <c r="LWU240" s="130"/>
      <c r="LWV240" s="130"/>
      <c r="LWW240" s="130"/>
      <c r="LWX240" s="130"/>
      <c r="LWY240" s="130"/>
      <c r="LWZ240" s="130"/>
      <c r="LXA240" s="130"/>
      <c r="LXB240" s="130"/>
      <c r="LXC240" s="130"/>
      <c r="LXD240" s="130"/>
      <c r="LXE240" s="130"/>
      <c r="LXF240" s="130"/>
      <c r="LXG240" s="130"/>
      <c r="LXH240" s="130"/>
      <c r="LXI240" s="130"/>
      <c r="LXJ240" s="130"/>
      <c r="LXK240" s="130"/>
      <c r="LXL240" s="130"/>
      <c r="LXM240" s="130"/>
      <c r="LXN240" s="130"/>
      <c r="LXO240" s="130"/>
      <c r="LXP240" s="130"/>
      <c r="LXQ240" s="130"/>
      <c r="LXR240" s="130"/>
      <c r="LXS240" s="130"/>
      <c r="LXT240" s="130"/>
      <c r="LXU240" s="130"/>
      <c r="LXV240" s="130"/>
      <c r="LXW240" s="130"/>
      <c r="LXX240" s="130"/>
      <c r="LXY240" s="130"/>
      <c r="LXZ240" s="130"/>
      <c r="LYA240" s="130"/>
      <c r="LYB240" s="130"/>
      <c r="LYC240" s="130"/>
      <c r="LYD240" s="130"/>
      <c r="LYE240" s="130"/>
      <c r="LYF240" s="130"/>
      <c r="LYG240" s="130"/>
      <c r="LYH240" s="130"/>
      <c r="LYI240" s="130"/>
      <c r="LYJ240" s="130"/>
      <c r="LYK240" s="130"/>
      <c r="LYL240" s="130"/>
      <c r="LYM240" s="130"/>
      <c r="LYN240" s="130"/>
      <c r="LYO240" s="130"/>
      <c r="LYP240" s="130"/>
      <c r="LYQ240" s="130"/>
      <c r="LYR240" s="130"/>
      <c r="LYS240" s="130"/>
      <c r="LYT240" s="130"/>
      <c r="LYU240" s="130"/>
      <c r="LYV240" s="130"/>
      <c r="LYW240" s="130"/>
      <c r="LYX240" s="130"/>
      <c r="LYY240" s="130"/>
      <c r="LYZ240" s="130"/>
      <c r="LZA240" s="130"/>
      <c r="LZB240" s="130"/>
      <c r="LZC240" s="130"/>
      <c r="LZD240" s="130"/>
      <c r="LZE240" s="130"/>
      <c r="LZF240" s="130"/>
      <c r="LZG240" s="130"/>
      <c r="LZH240" s="130"/>
      <c r="LZI240" s="130"/>
      <c r="LZJ240" s="130"/>
      <c r="LZK240" s="130"/>
      <c r="LZL240" s="130"/>
      <c r="LZM240" s="130"/>
      <c r="LZN240" s="130"/>
      <c r="LZO240" s="130"/>
      <c r="LZP240" s="130"/>
      <c r="LZQ240" s="130"/>
      <c r="LZR240" s="130"/>
      <c r="LZS240" s="130"/>
      <c r="LZT240" s="130"/>
      <c r="LZU240" s="130"/>
      <c r="LZV240" s="130"/>
      <c r="LZW240" s="130"/>
      <c r="LZX240" s="130"/>
      <c r="LZY240" s="130"/>
      <c r="LZZ240" s="130"/>
      <c r="MAA240" s="130"/>
      <c r="MAB240" s="130"/>
      <c r="MAC240" s="130"/>
      <c r="MAD240" s="130"/>
      <c r="MAE240" s="130"/>
      <c r="MAF240" s="130"/>
      <c r="MAG240" s="130"/>
      <c r="MAH240" s="130"/>
      <c r="MAI240" s="130"/>
      <c r="MAJ240" s="130"/>
      <c r="MAK240" s="130"/>
      <c r="MAL240" s="130"/>
      <c r="MAM240" s="130"/>
      <c r="MAN240" s="130"/>
      <c r="MAO240" s="130"/>
      <c r="MAP240" s="130"/>
      <c r="MAQ240" s="130"/>
      <c r="MAR240" s="130"/>
      <c r="MAS240" s="130"/>
      <c r="MAT240" s="130"/>
      <c r="MAU240" s="130"/>
      <c r="MAV240" s="130"/>
      <c r="MAW240" s="130"/>
      <c r="MAX240" s="130"/>
      <c r="MAY240" s="130"/>
      <c r="MAZ240" s="130"/>
      <c r="MBA240" s="130"/>
      <c r="MBB240" s="130"/>
      <c r="MBC240" s="130"/>
      <c r="MBD240" s="130"/>
      <c r="MBE240" s="130"/>
      <c r="MBF240" s="130"/>
      <c r="MBG240" s="130"/>
      <c r="MBH240" s="130"/>
      <c r="MBI240" s="130"/>
      <c r="MBJ240" s="130"/>
      <c r="MBK240" s="130"/>
      <c r="MBL240" s="130"/>
      <c r="MBM240" s="130"/>
      <c r="MBN240" s="130"/>
      <c r="MBO240" s="130"/>
      <c r="MBP240" s="130"/>
      <c r="MBQ240" s="130"/>
      <c r="MBR240" s="130"/>
      <c r="MBS240" s="130"/>
      <c r="MBT240" s="130"/>
      <c r="MBU240" s="130"/>
      <c r="MBV240" s="130"/>
      <c r="MBW240" s="130"/>
      <c r="MBX240" s="130"/>
      <c r="MBY240" s="130"/>
      <c r="MBZ240" s="130"/>
      <c r="MCA240" s="130"/>
      <c r="MCB240" s="130"/>
      <c r="MCC240" s="130"/>
      <c r="MCD240" s="130"/>
      <c r="MCE240" s="130"/>
      <c r="MCF240" s="130"/>
      <c r="MCG240" s="130"/>
      <c r="MCH240" s="130"/>
      <c r="MCI240" s="130"/>
      <c r="MCJ240" s="130"/>
      <c r="MCK240" s="130"/>
      <c r="MCL240" s="130"/>
      <c r="MCM240" s="130"/>
      <c r="MCN240" s="130"/>
      <c r="MCO240" s="130"/>
      <c r="MCP240" s="130"/>
      <c r="MCQ240" s="130"/>
      <c r="MCR240" s="130"/>
      <c r="MCS240" s="130"/>
      <c r="MCT240" s="130"/>
      <c r="MCU240" s="130"/>
      <c r="MCV240" s="130"/>
      <c r="MCW240" s="130"/>
      <c r="MCX240" s="130"/>
      <c r="MCY240" s="130"/>
      <c r="MCZ240" s="130"/>
      <c r="MDA240" s="130"/>
      <c r="MDB240" s="130"/>
      <c r="MDC240" s="130"/>
      <c r="MDD240" s="130"/>
      <c r="MDE240" s="130"/>
      <c r="MDF240" s="130"/>
      <c r="MDG240" s="130"/>
      <c r="MDH240" s="130"/>
      <c r="MDI240" s="130"/>
      <c r="MDJ240" s="130"/>
      <c r="MDK240" s="130"/>
      <c r="MDL240" s="130"/>
      <c r="MDM240" s="130"/>
      <c r="MDN240" s="130"/>
      <c r="MDO240" s="130"/>
      <c r="MDP240" s="130"/>
      <c r="MDQ240" s="130"/>
      <c r="MDR240" s="130"/>
      <c r="MDS240" s="130"/>
      <c r="MDT240" s="130"/>
      <c r="MDU240" s="130"/>
      <c r="MDV240" s="130"/>
      <c r="MDW240" s="130"/>
      <c r="MDX240" s="130"/>
      <c r="MDY240" s="130"/>
      <c r="MDZ240" s="130"/>
      <c r="MEA240" s="130"/>
      <c r="MEB240" s="130"/>
      <c r="MEC240" s="130"/>
      <c r="MED240" s="130"/>
      <c r="MEE240" s="130"/>
      <c r="MEF240" s="130"/>
      <c r="MEG240" s="130"/>
      <c r="MEH240" s="130"/>
      <c r="MEI240" s="130"/>
      <c r="MEJ240" s="130"/>
      <c r="MEK240" s="130"/>
      <c r="MEL240" s="130"/>
      <c r="MEM240" s="130"/>
      <c r="MEN240" s="130"/>
      <c r="MEO240" s="130"/>
      <c r="MEP240" s="130"/>
      <c r="MEQ240" s="130"/>
      <c r="MER240" s="130"/>
      <c r="MES240" s="130"/>
      <c r="MET240" s="130"/>
      <c r="MEU240" s="130"/>
      <c r="MEV240" s="130"/>
      <c r="MEW240" s="130"/>
      <c r="MEX240" s="130"/>
      <c r="MEY240" s="130"/>
      <c r="MEZ240" s="130"/>
      <c r="MFA240" s="130"/>
      <c r="MFB240" s="130"/>
      <c r="MFC240" s="130"/>
      <c r="MFD240" s="130"/>
      <c r="MFE240" s="130"/>
      <c r="MFF240" s="130"/>
      <c r="MFG240" s="130"/>
      <c r="MFH240" s="130"/>
      <c r="MFI240" s="130"/>
      <c r="MFJ240" s="130"/>
      <c r="MFK240" s="130"/>
      <c r="MFL240" s="130"/>
      <c r="MFM240" s="130"/>
      <c r="MFN240" s="130"/>
      <c r="MFO240" s="130"/>
      <c r="MFP240" s="130"/>
      <c r="MFQ240" s="130"/>
      <c r="MFR240" s="130"/>
      <c r="MFS240" s="130"/>
      <c r="MFT240" s="130"/>
      <c r="MFU240" s="130"/>
      <c r="MFV240" s="130"/>
      <c r="MFW240" s="130"/>
      <c r="MFX240" s="130"/>
      <c r="MFY240" s="130"/>
      <c r="MFZ240" s="130"/>
      <c r="MGA240" s="130"/>
      <c r="MGB240" s="130"/>
      <c r="MGC240" s="130"/>
      <c r="MGD240" s="130"/>
      <c r="MGE240" s="130"/>
      <c r="MGF240" s="130"/>
      <c r="MGG240" s="130"/>
      <c r="MGH240" s="130"/>
      <c r="MGI240" s="130"/>
      <c r="MGJ240" s="130"/>
      <c r="MGK240" s="130"/>
      <c r="MGL240" s="130"/>
      <c r="MGM240" s="130"/>
      <c r="MGN240" s="130"/>
      <c r="MGO240" s="130"/>
      <c r="MGP240" s="130"/>
      <c r="MGQ240" s="130"/>
      <c r="MGR240" s="130"/>
      <c r="MGS240" s="130"/>
      <c r="MGT240" s="130"/>
      <c r="MGU240" s="130"/>
      <c r="MGV240" s="130"/>
      <c r="MGW240" s="130"/>
      <c r="MGX240" s="130"/>
      <c r="MGY240" s="130"/>
      <c r="MGZ240" s="130"/>
      <c r="MHA240" s="130"/>
      <c r="MHB240" s="130"/>
      <c r="MHC240" s="130"/>
      <c r="MHD240" s="130"/>
      <c r="MHE240" s="130"/>
      <c r="MHF240" s="130"/>
      <c r="MHG240" s="130"/>
      <c r="MHH240" s="130"/>
      <c r="MHI240" s="130"/>
      <c r="MHJ240" s="130"/>
      <c r="MHK240" s="130"/>
      <c r="MHL240" s="130"/>
      <c r="MHM240" s="130"/>
      <c r="MHN240" s="130"/>
      <c r="MHO240" s="130"/>
      <c r="MHP240" s="130"/>
      <c r="MHQ240" s="130"/>
      <c r="MHR240" s="130"/>
      <c r="MHS240" s="130"/>
      <c r="MHT240" s="130"/>
      <c r="MHU240" s="130"/>
      <c r="MHV240" s="130"/>
      <c r="MHW240" s="130"/>
      <c r="MHX240" s="130"/>
      <c r="MHY240" s="130"/>
      <c r="MHZ240" s="130"/>
      <c r="MIA240" s="130"/>
      <c r="MIB240" s="130"/>
      <c r="MIC240" s="130"/>
      <c r="MID240" s="130"/>
      <c r="MIE240" s="130"/>
      <c r="MIF240" s="130"/>
      <c r="MIG240" s="130"/>
      <c r="MIH240" s="130"/>
      <c r="MII240" s="130"/>
      <c r="MIJ240" s="130"/>
      <c r="MIK240" s="130"/>
      <c r="MIL240" s="130"/>
      <c r="MIM240" s="130"/>
      <c r="MIN240" s="130"/>
      <c r="MIO240" s="130"/>
      <c r="MIP240" s="130"/>
      <c r="MIQ240" s="130"/>
      <c r="MIR240" s="130"/>
      <c r="MIS240" s="130"/>
      <c r="MIT240" s="130"/>
      <c r="MIU240" s="130"/>
      <c r="MIV240" s="130"/>
      <c r="MIW240" s="130"/>
      <c r="MIX240" s="130"/>
      <c r="MIY240" s="130"/>
      <c r="MIZ240" s="130"/>
      <c r="MJA240" s="130"/>
      <c r="MJB240" s="130"/>
      <c r="MJC240" s="130"/>
      <c r="MJD240" s="130"/>
      <c r="MJE240" s="130"/>
      <c r="MJF240" s="130"/>
      <c r="MJG240" s="130"/>
      <c r="MJH240" s="130"/>
      <c r="MJI240" s="130"/>
      <c r="MJJ240" s="130"/>
      <c r="MJK240" s="130"/>
      <c r="MJL240" s="130"/>
      <c r="MJM240" s="130"/>
      <c r="MJN240" s="130"/>
      <c r="MJO240" s="130"/>
      <c r="MJP240" s="130"/>
      <c r="MJQ240" s="130"/>
      <c r="MJR240" s="130"/>
      <c r="MJS240" s="130"/>
      <c r="MJT240" s="130"/>
      <c r="MJU240" s="130"/>
      <c r="MJV240" s="130"/>
      <c r="MJW240" s="130"/>
      <c r="MJX240" s="130"/>
      <c r="MJY240" s="130"/>
      <c r="MJZ240" s="130"/>
      <c r="MKA240" s="130"/>
      <c r="MKB240" s="130"/>
      <c r="MKC240" s="130"/>
      <c r="MKD240" s="130"/>
      <c r="MKE240" s="130"/>
      <c r="MKF240" s="130"/>
      <c r="MKG240" s="130"/>
      <c r="MKH240" s="130"/>
      <c r="MKI240" s="130"/>
      <c r="MKJ240" s="130"/>
      <c r="MKK240" s="130"/>
      <c r="MKL240" s="130"/>
      <c r="MKM240" s="130"/>
      <c r="MKN240" s="130"/>
      <c r="MKO240" s="130"/>
      <c r="MKP240" s="130"/>
      <c r="MKQ240" s="130"/>
      <c r="MKR240" s="130"/>
      <c r="MKS240" s="130"/>
      <c r="MKT240" s="130"/>
      <c r="MKU240" s="130"/>
      <c r="MKV240" s="130"/>
      <c r="MKW240" s="130"/>
      <c r="MKX240" s="130"/>
      <c r="MKY240" s="130"/>
      <c r="MKZ240" s="130"/>
      <c r="MLA240" s="130"/>
      <c r="MLB240" s="130"/>
      <c r="MLC240" s="130"/>
      <c r="MLD240" s="130"/>
      <c r="MLE240" s="130"/>
      <c r="MLF240" s="130"/>
      <c r="MLG240" s="130"/>
      <c r="MLH240" s="130"/>
      <c r="MLI240" s="130"/>
      <c r="MLJ240" s="130"/>
      <c r="MLK240" s="130"/>
      <c r="MLL240" s="130"/>
      <c r="MLM240" s="130"/>
      <c r="MLN240" s="130"/>
      <c r="MLO240" s="130"/>
      <c r="MLP240" s="130"/>
      <c r="MLQ240" s="130"/>
      <c r="MLR240" s="130"/>
      <c r="MLS240" s="130"/>
      <c r="MLT240" s="130"/>
      <c r="MLU240" s="130"/>
      <c r="MLV240" s="130"/>
      <c r="MLW240" s="130"/>
      <c r="MLX240" s="130"/>
      <c r="MLY240" s="130"/>
      <c r="MLZ240" s="130"/>
      <c r="MMA240" s="130"/>
      <c r="MMB240" s="130"/>
      <c r="MMC240" s="130"/>
      <c r="MMD240" s="130"/>
      <c r="MME240" s="130"/>
      <c r="MMF240" s="130"/>
      <c r="MMG240" s="130"/>
      <c r="MMH240" s="130"/>
      <c r="MMI240" s="130"/>
      <c r="MMJ240" s="130"/>
      <c r="MMK240" s="130"/>
      <c r="MML240" s="130"/>
      <c r="MMM240" s="130"/>
      <c r="MMN240" s="130"/>
      <c r="MMO240" s="130"/>
      <c r="MMP240" s="130"/>
      <c r="MMQ240" s="130"/>
      <c r="MMR240" s="130"/>
      <c r="MMS240" s="130"/>
      <c r="MMT240" s="130"/>
      <c r="MMU240" s="130"/>
      <c r="MMV240" s="130"/>
      <c r="MMW240" s="130"/>
      <c r="MMX240" s="130"/>
      <c r="MMY240" s="130"/>
      <c r="MMZ240" s="130"/>
      <c r="MNA240" s="130"/>
      <c r="MNB240" s="130"/>
      <c r="MNC240" s="130"/>
      <c r="MND240" s="130"/>
      <c r="MNE240" s="130"/>
      <c r="MNF240" s="130"/>
      <c r="MNG240" s="130"/>
      <c r="MNH240" s="130"/>
      <c r="MNI240" s="130"/>
      <c r="MNJ240" s="130"/>
      <c r="MNK240" s="130"/>
      <c r="MNL240" s="130"/>
      <c r="MNM240" s="130"/>
      <c r="MNN240" s="130"/>
      <c r="MNO240" s="130"/>
      <c r="MNP240" s="130"/>
      <c r="MNQ240" s="130"/>
      <c r="MNR240" s="130"/>
      <c r="MNS240" s="130"/>
      <c r="MNT240" s="130"/>
      <c r="MNU240" s="130"/>
      <c r="MNV240" s="130"/>
      <c r="MNW240" s="130"/>
      <c r="MNX240" s="130"/>
      <c r="MNY240" s="130"/>
      <c r="MNZ240" s="130"/>
      <c r="MOA240" s="130"/>
      <c r="MOB240" s="130"/>
      <c r="MOC240" s="130"/>
      <c r="MOD240" s="130"/>
      <c r="MOE240" s="130"/>
      <c r="MOF240" s="130"/>
      <c r="MOG240" s="130"/>
      <c r="MOH240" s="130"/>
      <c r="MOI240" s="130"/>
      <c r="MOJ240" s="130"/>
      <c r="MOK240" s="130"/>
      <c r="MOL240" s="130"/>
      <c r="MOM240" s="130"/>
      <c r="MON240" s="130"/>
      <c r="MOO240" s="130"/>
      <c r="MOP240" s="130"/>
      <c r="MOQ240" s="130"/>
      <c r="MOR240" s="130"/>
      <c r="MOS240" s="130"/>
      <c r="MOT240" s="130"/>
      <c r="MOU240" s="130"/>
      <c r="MOV240" s="130"/>
      <c r="MOW240" s="130"/>
      <c r="MOX240" s="130"/>
      <c r="MOY240" s="130"/>
      <c r="MOZ240" s="130"/>
      <c r="MPA240" s="130"/>
      <c r="MPB240" s="130"/>
      <c r="MPC240" s="130"/>
      <c r="MPD240" s="130"/>
      <c r="MPE240" s="130"/>
      <c r="MPF240" s="130"/>
      <c r="MPG240" s="130"/>
      <c r="MPH240" s="130"/>
      <c r="MPI240" s="130"/>
      <c r="MPJ240" s="130"/>
      <c r="MPK240" s="130"/>
      <c r="MPL240" s="130"/>
      <c r="MPM240" s="130"/>
      <c r="MPN240" s="130"/>
      <c r="MPO240" s="130"/>
      <c r="MPP240" s="130"/>
      <c r="MPQ240" s="130"/>
      <c r="MPR240" s="130"/>
      <c r="MPS240" s="130"/>
      <c r="MPT240" s="130"/>
      <c r="MPU240" s="130"/>
      <c r="MPV240" s="130"/>
      <c r="MPW240" s="130"/>
      <c r="MPX240" s="130"/>
      <c r="MPY240" s="130"/>
      <c r="MPZ240" s="130"/>
      <c r="MQA240" s="130"/>
      <c r="MQB240" s="130"/>
      <c r="MQC240" s="130"/>
      <c r="MQD240" s="130"/>
      <c r="MQE240" s="130"/>
      <c r="MQF240" s="130"/>
      <c r="MQG240" s="130"/>
      <c r="MQH240" s="130"/>
      <c r="MQI240" s="130"/>
      <c r="MQJ240" s="130"/>
      <c r="MQK240" s="130"/>
      <c r="MQL240" s="130"/>
      <c r="MQM240" s="130"/>
      <c r="MQN240" s="130"/>
      <c r="MQO240" s="130"/>
      <c r="MQP240" s="130"/>
      <c r="MQQ240" s="130"/>
      <c r="MQR240" s="130"/>
      <c r="MQS240" s="130"/>
      <c r="MQT240" s="130"/>
      <c r="MQU240" s="130"/>
      <c r="MQV240" s="130"/>
      <c r="MQW240" s="130"/>
      <c r="MQX240" s="130"/>
      <c r="MQY240" s="130"/>
      <c r="MQZ240" s="130"/>
      <c r="MRA240" s="130"/>
      <c r="MRB240" s="130"/>
      <c r="MRC240" s="130"/>
      <c r="MRD240" s="130"/>
      <c r="MRE240" s="130"/>
      <c r="MRF240" s="130"/>
      <c r="MRG240" s="130"/>
      <c r="MRH240" s="130"/>
      <c r="MRI240" s="130"/>
      <c r="MRJ240" s="130"/>
      <c r="MRK240" s="130"/>
      <c r="MRL240" s="130"/>
      <c r="MRM240" s="130"/>
      <c r="MRN240" s="130"/>
      <c r="MRO240" s="130"/>
      <c r="MRP240" s="130"/>
      <c r="MRQ240" s="130"/>
      <c r="MRR240" s="130"/>
      <c r="MRS240" s="130"/>
      <c r="MRT240" s="130"/>
      <c r="MRU240" s="130"/>
      <c r="MRV240" s="130"/>
      <c r="MRW240" s="130"/>
      <c r="MRX240" s="130"/>
      <c r="MRY240" s="130"/>
      <c r="MRZ240" s="130"/>
      <c r="MSA240" s="130"/>
      <c r="MSB240" s="130"/>
      <c r="MSC240" s="130"/>
      <c r="MSD240" s="130"/>
      <c r="MSE240" s="130"/>
      <c r="MSF240" s="130"/>
      <c r="MSG240" s="130"/>
      <c r="MSH240" s="130"/>
      <c r="MSI240" s="130"/>
      <c r="MSJ240" s="130"/>
      <c r="MSK240" s="130"/>
      <c r="MSL240" s="130"/>
      <c r="MSM240" s="130"/>
      <c r="MSN240" s="130"/>
      <c r="MSO240" s="130"/>
      <c r="MSP240" s="130"/>
      <c r="MSQ240" s="130"/>
      <c r="MSR240" s="130"/>
      <c r="MSS240" s="130"/>
      <c r="MST240" s="130"/>
      <c r="MSU240" s="130"/>
      <c r="MSV240" s="130"/>
      <c r="MSW240" s="130"/>
      <c r="MSX240" s="130"/>
      <c r="MSY240" s="130"/>
      <c r="MSZ240" s="130"/>
      <c r="MTA240" s="130"/>
      <c r="MTB240" s="130"/>
      <c r="MTC240" s="130"/>
      <c r="MTD240" s="130"/>
      <c r="MTE240" s="130"/>
      <c r="MTF240" s="130"/>
      <c r="MTG240" s="130"/>
      <c r="MTH240" s="130"/>
      <c r="MTI240" s="130"/>
      <c r="MTJ240" s="130"/>
      <c r="MTK240" s="130"/>
      <c r="MTL240" s="130"/>
      <c r="MTM240" s="130"/>
      <c r="MTN240" s="130"/>
      <c r="MTO240" s="130"/>
      <c r="MTP240" s="130"/>
      <c r="MTQ240" s="130"/>
      <c r="MTR240" s="130"/>
      <c r="MTS240" s="130"/>
      <c r="MTT240" s="130"/>
      <c r="MTU240" s="130"/>
      <c r="MTV240" s="130"/>
      <c r="MTW240" s="130"/>
      <c r="MTX240" s="130"/>
      <c r="MTY240" s="130"/>
      <c r="MTZ240" s="130"/>
      <c r="MUA240" s="130"/>
      <c r="MUB240" s="130"/>
      <c r="MUC240" s="130"/>
      <c r="MUD240" s="130"/>
      <c r="MUE240" s="130"/>
      <c r="MUF240" s="130"/>
      <c r="MUG240" s="130"/>
      <c r="MUH240" s="130"/>
      <c r="MUI240" s="130"/>
      <c r="MUJ240" s="130"/>
      <c r="MUK240" s="130"/>
      <c r="MUL240" s="130"/>
      <c r="MUM240" s="130"/>
      <c r="MUN240" s="130"/>
      <c r="MUO240" s="130"/>
      <c r="MUP240" s="130"/>
      <c r="MUQ240" s="130"/>
      <c r="MUR240" s="130"/>
      <c r="MUS240" s="130"/>
      <c r="MUT240" s="130"/>
      <c r="MUU240" s="130"/>
      <c r="MUV240" s="130"/>
      <c r="MUW240" s="130"/>
      <c r="MUX240" s="130"/>
      <c r="MUY240" s="130"/>
      <c r="MUZ240" s="130"/>
      <c r="MVA240" s="130"/>
      <c r="MVB240" s="130"/>
      <c r="MVC240" s="130"/>
      <c r="MVD240" s="130"/>
      <c r="MVE240" s="130"/>
      <c r="MVF240" s="130"/>
      <c r="MVG240" s="130"/>
      <c r="MVH240" s="130"/>
      <c r="MVI240" s="130"/>
      <c r="MVJ240" s="130"/>
      <c r="MVK240" s="130"/>
      <c r="MVL240" s="130"/>
      <c r="MVM240" s="130"/>
      <c r="MVN240" s="130"/>
      <c r="MVO240" s="130"/>
      <c r="MVP240" s="130"/>
      <c r="MVQ240" s="130"/>
      <c r="MVR240" s="130"/>
      <c r="MVS240" s="130"/>
      <c r="MVT240" s="130"/>
      <c r="MVU240" s="130"/>
      <c r="MVV240" s="130"/>
      <c r="MVW240" s="130"/>
      <c r="MVX240" s="130"/>
      <c r="MVY240" s="130"/>
      <c r="MVZ240" s="130"/>
      <c r="MWA240" s="130"/>
      <c r="MWB240" s="130"/>
      <c r="MWC240" s="130"/>
      <c r="MWD240" s="130"/>
      <c r="MWE240" s="130"/>
      <c r="MWF240" s="130"/>
      <c r="MWG240" s="130"/>
      <c r="MWH240" s="130"/>
      <c r="MWI240" s="130"/>
      <c r="MWJ240" s="130"/>
      <c r="MWK240" s="130"/>
      <c r="MWL240" s="130"/>
      <c r="MWM240" s="130"/>
      <c r="MWN240" s="130"/>
      <c r="MWO240" s="130"/>
      <c r="MWP240" s="130"/>
      <c r="MWQ240" s="130"/>
      <c r="MWR240" s="130"/>
      <c r="MWS240" s="130"/>
      <c r="MWT240" s="130"/>
      <c r="MWU240" s="130"/>
      <c r="MWV240" s="130"/>
      <c r="MWW240" s="130"/>
      <c r="MWX240" s="130"/>
      <c r="MWY240" s="130"/>
      <c r="MWZ240" s="130"/>
      <c r="MXA240" s="130"/>
      <c r="MXB240" s="130"/>
      <c r="MXC240" s="130"/>
      <c r="MXD240" s="130"/>
      <c r="MXE240" s="130"/>
      <c r="MXF240" s="130"/>
      <c r="MXG240" s="130"/>
      <c r="MXH240" s="130"/>
      <c r="MXI240" s="130"/>
      <c r="MXJ240" s="130"/>
      <c r="MXK240" s="130"/>
      <c r="MXL240" s="130"/>
      <c r="MXM240" s="130"/>
      <c r="MXN240" s="130"/>
      <c r="MXO240" s="130"/>
      <c r="MXP240" s="130"/>
      <c r="MXQ240" s="130"/>
      <c r="MXR240" s="130"/>
      <c r="MXS240" s="130"/>
      <c r="MXT240" s="130"/>
      <c r="MXU240" s="130"/>
      <c r="MXV240" s="130"/>
      <c r="MXW240" s="130"/>
      <c r="MXX240" s="130"/>
      <c r="MXY240" s="130"/>
      <c r="MXZ240" s="130"/>
      <c r="MYA240" s="130"/>
      <c r="MYB240" s="130"/>
      <c r="MYC240" s="130"/>
      <c r="MYD240" s="130"/>
      <c r="MYE240" s="130"/>
      <c r="MYF240" s="130"/>
      <c r="MYG240" s="130"/>
      <c r="MYH240" s="130"/>
      <c r="MYI240" s="130"/>
      <c r="MYJ240" s="130"/>
      <c r="MYK240" s="130"/>
      <c r="MYL240" s="130"/>
      <c r="MYM240" s="130"/>
      <c r="MYN240" s="130"/>
      <c r="MYO240" s="130"/>
      <c r="MYP240" s="130"/>
      <c r="MYQ240" s="130"/>
      <c r="MYR240" s="130"/>
      <c r="MYS240" s="130"/>
      <c r="MYT240" s="130"/>
      <c r="MYU240" s="130"/>
      <c r="MYV240" s="130"/>
      <c r="MYW240" s="130"/>
      <c r="MYX240" s="130"/>
      <c r="MYY240" s="130"/>
      <c r="MYZ240" s="130"/>
      <c r="MZA240" s="130"/>
      <c r="MZB240" s="130"/>
      <c r="MZC240" s="130"/>
      <c r="MZD240" s="130"/>
      <c r="MZE240" s="130"/>
      <c r="MZF240" s="130"/>
      <c r="MZG240" s="130"/>
      <c r="MZH240" s="130"/>
      <c r="MZI240" s="130"/>
      <c r="MZJ240" s="130"/>
      <c r="MZK240" s="130"/>
      <c r="MZL240" s="130"/>
      <c r="MZM240" s="130"/>
      <c r="MZN240" s="130"/>
      <c r="MZO240" s="130"/>
      <c r="MZP240" s="130"/>
      <c r="MZQ240" s="130"/>
      <c r="MZR240" s="130"/>
      <c r="MZS240" s="130"/>
      <c r="MZT240" s="130"/>
      <c r="MZU240" s="130"/>
      <c r="MZV240" s="130"/>
      <c r="MZW240" s="130"/>
      <c r="MZX240" s="130"/>
      <c r="MZY240" s="130"/>
      <c r="MZZ240" s="130"/>
      <c r="NAA240" s="130"/>
      <c r="NAB240" s="130"/>
      <c r="NAC240" s="130"/>
      <c r="NAD240" s="130"/>
      <c r="NAE240" s="130"/>
      <c r="NAF240" s="130"/>
      <c r="NAG240" s="130"/>
      <c r="NAH240" s="130"/>
      <c r="NAI240" s="130"/>
      <c r="NAJ240" s="130"/>
      <c r="NAK240" s="130"/>
      <c r="NAL240" s="130"/>
      <c r="NAM240" s="130"/>
      <c r="NAN240" s="130"/>
      <c r="NAO240" s="130"/>
      <c r="NAP240" s="130"/>
      <c r="NAQ240" s="130"/>
      <c r="NAR240" s="130"/>
      <c r="NAS240" s="130"/>
      <c r="NAT240" s="130"/>
      <c r="NAU240" s="130"/>
      <c r="NAV240" s="130"/>
      <c r="NAW240" s="130"/>
      <c r="NAX240" s="130"/>
      <c r="NAY240" s="130"/>
      <c r="NAZ240" s="130"/>
      <c r="NBA240" s="130"/>
      <c r="NBB240" s="130"/>
      <c r="NBC240" s="130"/>
      <c r="NBD240" s="130"/>
      <c r="NBE240" s="130"/>
      <c r="NBF240" s="130"/>
      <c r="NBG240" s="130"/>
      <c r="NBH240" s="130"/>
      <c r="NBI240" s="130"/>
      <c r="NBJ240" s="130"/>
      <c r="NBK240" s="130"/>
      <c r="NBL240" s="130"/>
      <c r="NBM240" s="130"/>
      <c r="NBN240" s="130"/>
      <c r="NBO240" s="130"/>
      <c r="NBP240" s="130"/>
      <c r="NBQ240" s="130"/>
      <c r="NBR240" s="130"/>
      <c r="NBS240" s="130"/>
      <c r="NBT240" s="130"/>
      <c r="NBU240" s="130"/>
      <c r="NBV240" s="130"/>
      <c r="NBW240" s="130"/>
      <c r="NBX240" s="130"/>
      <c r="NBY240" s="130"/>
      <c r="NBZ240" s="130"/>
      <c r="NCA240" s="130"/>
      <c r="NCB240" s="130"/>
      <c r="NCC240" s="130"/>
      <c r="NCD240" s="130"/>
      <c r="NCE240" s="130"/>
      <c r="NCF240" s="130"/>
      <c r="NCG240" s="130"/>
      <c r="NCH240" s="130"/>
      <c r="NCI240" s="130"/>
      <c r="NCJ240" s="130"/>
      <c r="NCK240" s="130"/>
      <c r="NCL240" s="130"/>
      <c r="NCM240" s="130"/>
      <c r="NCN240" s="130"/>
      <c r="NCO240" s="130"/>
      <c r="NCP240" s="130"/>
      <c r="NCQ240" s="130"/>
      <c r="NCR240" s="130"/>
      <c r="NCS240" s="130"/>
      <c r="NCT240" s="130"/>
      <c r="NCU240" s="130"/>
      <c r="NCV240" s="130"/>
      <c r="NCW240" s="130"/>
      <c r="NCX240" s="130"/>
      <c r="NCY240" s="130"/>
      <c r="NCZ240" s="130"/>
      <c r="NDA240" s="130"/>
      <c r="NDB240" s="130"/>
      <c r="NDC240" s="130"/>
      <c r="NDD240" s="130"/>
      <c r="NDE240" s="130"/>
      <c r="NDF240" s="130"/>
      <c r="NDG240" s="130"/>
      <c r="NDH240" s="130"/>
      <c r="NDI240" s="130"/>
      <c r="NDJ240" s="130"/>
      <c r="NDK240" s="130"/>
      <c r="NDL240" s="130"/>
      <c r="NDM240" s="130"/>
      <c r="NDN240" s="130"/>
      <c r="NDO240" s="130"/>
      <c r="NDP240" s="130"/>
      <c r="NDQ240" s="130"/>
      <c r="NDR240" s="130"/>
      <c r="NDS240" s="130"/>
      <c r="NDT240" s="130"/>
      <c r="NDU240" s="130"/>
      <c r="NDV240" s="130"/>
      <c r="NDW240" s="130"/>
      <c r="NDX240" s="130"/>
      <c r="NDY240" s="130"/>
      <c r="NDZ240" s="130"/>
      <c r="NEA240" s="130"/>
      <c r="NEB240" s="130"/>
      <c r="NEC240" s="130"/>
      <c r="NED240" s="130"/>
      <c r="NEE240" s="130"/>
      <c r="NEF240" s="130"/>
      <c r="NEG240" s="130"/>
      <c r="NEH240" s="130"/>
      <c r="NEI240" s="130"/>
      <c r="NEJ240" s="130"/>
      <c r="NEK240" s="130"/>
      <c r="NEL240" s="130"/>
      <c r="NEM240" s="130"/>
      <c r="NEN240" s="130"/>
      <c r="NEO240" s="130"/>
      <c r="NEP240" s="130"/>
      <c r="NEQ240" s="130"/>
      <c r="NER240" s="130"/>
      <c r="NES240" s="130"/>
      <c r="NET240" s="130"/>
      <c r="NEU240" s="130"/>
      <c r="NEV240" s="130"/>
      <c r="NEW240" s="130"/>
      <c r="NEX240" s="130"/>
      <c r="NEY240" s="130"/>
      <c r="NEZ240" s="130"/>
      <c r="NFA240" s="130"/>
      <c r="NFB240" s="130"/>
      <c r="NFC240" s="130"/>
      <c r="NFD240" s="130"/>
      <c r="NFE240" s="130"/>
      <c r="NFF240" s="130"/>
      <c r="NFG240" s="130"/>
      <c r="NFH240" s="130"/>
      <c r="NFI240" s="130"/>
      <c r="NFJ240" s="130"/>
      <c r="NFK240" s="130"/>
      <c r="NFL240" s="130"/>
      <c r="NFM240" s="130"/>
      <c r="NFN240" s="130"/>
      <c r="NFO240" s="130"/>
      <c r="NFP240" s="130"/>
      <c r="NFQ240" s="130"/>
      <c r="NFR240" s="130"/>
      <c r="NFS240" s="130"/>
      <c r="NFT240" s="130"/>
      <c r="NFU240" s="130"/>
      <c r="NFV240" s="130"/>
      <c r="NFW240" s="130"/>
      <c r="NFX240" s="130"/>
      <c r="NFY240" s="130"/>
      <c r="NFZ240" s="130"/>
      <c r="NGA240" s="130"/>
      <c r="NGB240" s="130"/>
      <c r="NGC240" s="130"/>
      <c r="NGD240" s="130"/>
      <c r="NGE240" s="130"/>
      <c r="NGF240" s="130"/>
      <c r="NGG240" s="130"/>
      <c r="NGH240" s="130"/>
      <c r="NGI240" s="130"/>
      <c r="NGJ240" s="130"/>
      <c r="NGK240" s="130"/>
      <c r="NGL240" s="130"/>
      <c r="NGM240" s="130"/>
      <c r="NGN240" s="130"/>
      <c r="NGO240" s="130"/>
      <c r="NGP240" s="130"/>
      <c r="NGQ240" s="130"/>
      <c r="NGR240" s="130"/>
      <c r="NGS240" s="130"/>
      <c r="NGT240" s="130"/>
      <c r="NGU240" s="130"/>
      <c r="NGV240" s="130"/>
      <c r="NGW240" s="130"/>
      <c r="NGX240" s="130"/>
      <c r="NGY240" s="130"/>
      <c r="NGZ240" s="130"/>
      <c r="NHA240" s="130"/>
      <c r="NHB240" s="130"/>
      <c r="NHC240" s="130"/>
      <c r="NHD240" s="130"/>
      <c r="NHE240" s="130"/>
      <c r="NHF240" s="130"/>
      <c r="NHG240" s="130"/>
      <c r="NHH240" s="130"/>
      <c r="NHI240" s="130"/>
      <c r="NHJ240" s="130"/>
      <c r="NHK240" s="130"/>
      <c r="NHL240" s="130"/>
      <c r="NHM240" s="130"/>
      <c r="NHN240" s="130"/>
      <c r="NHO240" s="130"/>
      <c r="NHP240" s="130"/>
      <c r="NHQ240" s="130"/>
      <c r="NHR240" s="130"/>
      <c r="NHS240" s="130"/>
      <c r="NHT240" s="130"/>
      <c r="NHU240" s="130"/>
      <c r="NHV240" s="130"/>
      <c r="NHW240" s="130"/>
      <c r="NHX240" s="130"/>
      <c r="NHY240" s="130"/>
      <c r="NHZ240" s="130"/>
      <c r="NIA240" s="130"/>
      <c r="NIB240" s="130"/>
      <c r="NIC240" s="130"/>
      <c r="NID240" s="130"/>
      <c r="NIE240" s="130"/>
      <c r="NIF240" s="130"/>
      <c r="NIG240" s="130"/>
      <c r="NIH240" s="130"/>
      <c r="NII240" s="130"/>
      <c r="NIJ240" s="130"/>
      <c r="NIK240" s="130"/>
      <c r="NIL240" s="130"/>
      <c r="NIM240" s="130"/>
      <c r="NIN240" s="130"/>
      <c r="NIO240" s="130"/>
      <c r="NIP240" s="130"/>
      <c r="NIQ240" s="130"/>
      <c r="NIR240" s="130"/>
      <c r="NIS240" s="130"/>
      <c r="NIT240" s="130"/>
      <c r="NIU240" s="130"/>
      <c r="NIV240" s="130"/>
      <c r="NIW240" s="130"/>
      <c r="NIX240" s="130"/>
      <c r="NIY240" s="130"/>
      <c r="NIZ240" s="130"/>
      <c r="NJA240" s="130"/>
      <c r="NJB240" s="130"/>
      <c r="NJC240" s="130"/>
      <c r="NJD240" s="130"/>
      <c r="NJE240" s="130"/>
      <c r="NJF240" s="130"/>
      <c r="NJG240" s="130"/>
      <c r="NJH240" s="130"/>
      <c r="NJI240" s="130"/>
      <c r="NJJ240" s="130"/>
      <c r="NJK240" s="130"/>
      <c r="NJL240" s="130"/>
      <c r="NJM240" s="130"/>
      <c r="NJN240" s="130"/>
      <c r="NJO240" s="130"/>
      <c r="NJP240" s="130"/>
      <c r="NJQ240" s="130"/>
      <c r="NJR240" s="130"/>
      <c r="NJS240" s="130"/>
      <c r="NJT240" s="130"/>
      <c r="NJU240" s="130"/>
      <c r="NJV240" s="130"/>
      <c r="NJW240" s="130"/>
      <c r="NJX240" s="130"/>
      <c r="NJY240" s="130"/>
      <c r="NJZ240" s="130"/>
      <c r="NKA240" s="130"/>
      <c r="NKB240" s="130"/>
      <c r="NKC240" s="130"/>
      <c r="NKD240" s="130"/>
      <c r="NKE240" s="130"/>
      <c r="NKF240" s="130"/>
      <c r="NKG240" s="130"/>
      <c r="NKH240" s="130"/>
      <c r="NKI240" s="130"/>
      <c r="NKJ240" s="130"/>
      <c r="NKK240" s="130"/>
      <c r="NKL240" s="130"/>
      <c r="NKM240" s="130"/>
      <c r="NKN240" s="130"/>
      <c r="NKO240" s="130"/>
      <c r="NKP240" s="130"/>
      <c r="NKQ240" s="130"/>
      <c r="NKR240" s="130"/>
      <c r="NKS240" s="130"/>
      <c r="NKT240" s="130"/>
      <c r="NKU240" s="130"/>
      <c r="NKV240" s="130"/>
      <c r="NKW240" s="130"/>
      <c r="NKX240" s="130"/>
      <c r="NKY240" s="130"/>
      <c r="NKZ240" s="130"/>
      <c r="NLA240" s="130"/>
      <c r="NLB240" s="130"/>
      <c r="NLC240" s="130"/>
      <c r="NLD240" s="130"/>
      <c r="NLE240" s="130"/>
      <c r="NLF240" s="130"/>
      <c r="NLG240" s="130"/>
      <c r="NLH240" s="130"/>
      <c r="NLI240" s="130"/>
      <c r="NLJ240" s="130"/>
      <c r="NLK240" s="130"/>
      <c r="NLL240" s="130"/>
      <c r="NLM240" s="130"/>
      <c r="NLN240" s="130"/>
      <c r="NLO240" s="130"/>
      <c r="NLP240" s="130"/>
      <c r="NLQ240" s="130"/>
      <c r="NLR240" s="130"/>
      <c r="NLS240" s="130"/>
      <c r="NLT240" s="130"/>
      <c r="NLU240" s="130"/>
      <c r="NLV240" s="130"/>
      <c r="NLW240" s="130"/>
      <c r="NLX240" s="130"/>
      <c r="NLY240" s="130"/>
      <c r="NLZ240" s="130"/>
      <c r="NMA240" s="130"/>
      <c r="NMB240" s="130"/>
      <c r="NMC240" s="130"/>
      <c r="NMD240" s="130"/>
      <c r="NME240" s="130"/>
      <c r="NMF240" s="130"/>
      <c r="NMG240" s="130"/>
      <c r="NMH240" s="130"/>
      <c r="NMI240" s="130"/>
      <c r="NMJ240" s="130"/>
      <c r="NMK240" s="130"/>
      <c r="NML240" s="130"/>
      <c r="NMM240" s="130"/>
      <c r="NMN240" s="130"/>
      <c r="NMO240" s="130"/>
      <c r="NMP240" s="130"/>
      <c r="NMQ240" s="130"/>
      <c r="NMR240" s="130"/>
      <c r="NMS240" s="130"/>
      <c r="NMT240" s="130"/>
      <c r="NMU240" s="130"/>
      <c r="NMV240" s="130"/>
      <c r="NMW240" s="130"/>
      <c r="NMX240" s="130"/>
      <c r="NMY240" s="130"/>
      <c r="NMZ240" s="130"/>
      <c r="NNA240" s="130"/>
      <c r="NNB240" s="130"/>
      <c r="NNC240" s="130"/>
      <c r="NND240" s="130"/>
      <c r="NNE240" s="130"/>
      <c r="NNF240" s="130"/>
      <c r="NNG240" s="130"/>
      <c r="NNH240" s="130"/>
      <c r="NNI240" s="130"/>
      <c r="NNJ240" s="130"/>
      <c r="NNK240" s="130"/>
      <c r="NNL240" s="130"/>
      <c r="NNM240" s="130"/>
      <c r="NNN240" s="130"/>
      <c r="NNO240" s="130"/>
      <c r="NNP240" s="130"/>
      <c r="NNQ240" s="130"/>
      <c r="NNR240" s="130"/>
      <c r="NNS240" s="130"/>
      <c r="NNT240" s="130"/>
      <c r="NNU240" s="130"/>
      <c r="NNV240" s="130"/>
      <c r="NNW240" s="130"/>
      <c r="NNX240" s="130"/>
      <c r="NNY240" s="130"/>
      <c r="NNZ240" s="130"/>
      <c r="NOA240" s="130"/>
      <c r="NOB240" s="130"/>
      <c r="NOC240" s="130"/>
      <c r="NOD240" s="130"/>
      <c r="NOE240" s="130"/>
      <c r="NOF240" s="130"/>
      <c r="NOG240" s="130"/>
      <c r="NOH240" s="130"/>
      <c r="NOI240" s="130"/>
      <c r="NOJ240" s="130"/>
      <c r="NOK240" s="130"/>
      <c r="NOL240" s="130"/>
      <c r="NOM240" s="130"/>
      <c r="NON240" s="130"/>
      <c r="NOO240" s="130"/>
      <c r="NOP240" s="130"/>
      <c r="NOQ240" s="130"/>
      <c r="NOR240" s="130"/>
      <c r="NOS240" s="130"/>
      <c r="NOT240" s="130"/>
      <c r="NOU240" s="130"/>
      <c r="NOV240" s="130"/>
      <c r="NOW240" s="130"/>
      <c r="NOX240" s="130"/>
      <c r="NOY240" s="130"/>
      <c r="NOZ240" s="130"/>
      <c r="NPA240" s="130"/>
      <c r="NPB240" s="130"/>
      <c r="NPC240" s="130"/>
      <c r="NPD240" s="130"/>
      <c r="NPE240" s="130"/>
      <c r="NPF240" s="130"/>
      <c r="NPG240" s="130"/>
      <c r="NPH240" s="130"/>
      <c r="NPI240" s="130"/>
      <c r="NPJ240" s="130"/>
      <c r="NPK240" s="130"/>
      <c r="NPL240" s="130"/>
      <c r="NPM240" s="130"/>
      <c r="NPN240" s="130"/>
      <c r="NPO240" s="130"/>
      <c r="NPP240" s="130"/>
      <c r="NPQ240" s="130"/>
      <c r="NPR240" s="130"/>
      <c r="NPS240" s="130"/>
      <c r="NPT240" s="130"/>
      <c r="NPU240" s="130"/>
      <c r="NPV240" s="130"/>
      <c r="NPW240" s="130"/>
      <c r="NPX240" s="130"/>
      <c r="NPY240" s="130"/>
      <c r="NPZ240" s="130"/>
      <c r="NQA240" s="130"/>
      <c r="NQB240" s="130"/>
      <c r="NQC240" s="130"/>
      <c r="NQD240" s="130"/>
      <c r="NQE240" s="130"/>
      <c r="NQF240" s="130"/>
      <c r="NQG240" s="130"/>
      <c r="NQH240" s="130"/>
      <c r="NQI240" s="130"/>
      <c r="NQJ240" s="130"/>
      <c r="NQK240" s="130"/>
      <c r="NQL240" s="130"/>
      <c r="NQM240" s="130"/>
      <c r="NQN240" s="130"/>
      <c r="NQO240" s="130"/>
      <c r="NQP240" s="130"/>
      <c r="NQQ240" s="130"/>
      <c r="NQR240" s="130"/>
      <c r="NQS240" s="130"/>
      <c r="NQT240" s="130"/>
      <c r="NQU240" s="130"/>
      <c r="NQV240" s="130"/>
      <c r="NQW240" s="130"/>
      <c r="NQX240" s="130"/>
      <c r="NQY240" s="130"/>
      <c r="NQZ240" s="130"/>
      <c r="NRA240" s="130"/>
      <c r="NRB240" s="130"/>
      <c r="NRC240" s="130"/>
      <c r="NRD240" s="130"/>
      <c r="NRE240" s="130"/>
      <c r="NRF240" s="130"/>
      <c r="NRG240" s="130"/>
      <c r="NRH240" s="130"/>
      <c r="NRI240" s="130"/>
      <c r="NRJ240" s="130"/>
      <c r="NRK240" s="130"/>
      <c r="NRL240" s="130"/>
      <c r="NRM240" s="130"/>
      <c r="NRN240" s="130"/>
      <c r="NRO240" s="130"/>
      <c r="NRP240" s="130"/>
      <c r="NRQ240" s="130"/>
      <c r="NRR240" s="130"/>
      <c r="NRS240" s="130"/>
      <c r="NRT240" s="130"/>
      <c r="NRU240" s="130"/>
      <c r="NRV240" s="130"/>
      <c r="NRW240" s="130"/>
      <c r="NRX240" s="130"/>
      <c r="NRY240" s="130"/>
      <c r="NRZ240" s="130"/>
      <c r="NSA240" s="130"/>
      <c r="NSB240" s="130"/>
      <c r="NSC240" s="130"/>
      <c r="NSD240" s="130"/>
      <c r="NSE240" s="130"/>
      <c r="NSF240" s="130"/>
      <c r="NSG240" s="130"/>
      <c r="NSH240" s="130"/>
      <c r="NSI240" s="130"/>
      <c r="NSJ240" s="130"/>
      <c r="NSK240" s="130"/>
      <c r="NSL240" s="130"/>
      <c r="NSM240" s="130"/>
      <c r="NSN240" s="130"/>
      <c r="NSO240" s="130"/>
      <c r="NSP240" s="130"/>
      <c r="NSQ240" s="130"/>
      <c r="NSR240" s="130"/>
      <c r="NSS240" s="130"/>
      <c r="NST240" s="130"/>
      <c r="NSU240" s="130"/>
      <c r="NSV240" s="130"/>
      <c r="NSW240" s="130"/>
      <c r="NSX240" s="130"/>
      <c r="NSY240" s="130"/>
      <c r="NSZ240" s="130"/>
      <c r="NTA240" s="130"/>
      <c r="NTB240" s="130"/>
      <c r="NTC240" s="130"/>
      <c r="NTD240" s="130"/>
      <c r="NTE240" s="130"/>
      <c r="NTF240" s="130"/>
      <c r="NTG240" s="130"/>
      <c r="NTH240" s="130"/>
      <c r="NTI240" s="130"/>
      <c r="NTJ240" s="130"/>
      <c r="NTK240" s="130"/>
      <c r="NTL240" s="130"/>
      <c r="NTM240" s="130"/>
      <c r="NTN240" s="130"/>
      <c r="NTO240" s="130"/>
      <c r="NTP240" s="130"/>
      <c r="NTQ240" s="130"/>
      <c r="NTR240" s="130"/>
      <c r="NTS240" s="130"/>
      <c r="NTT240" s="130"/>
      <c r="NTU240" s="130"/>
      <c r="NTV240" s="130"/>
      <c r="NTW240" s="130"/>
      <c r="NTX240" s="130"/>
      <c r="NTY240" s="130"/>
      <c r="NTZ240" s="130"/>
      <c r="NUA240" s="130"/>
      <c r="NUB240" s="130"/>
      <c r="NUC240" s="130"/>
      <c r="NUD240" s="130"/>
      <c r="NUE240" s="130"/>
      <c r="NUF240" s="130"/>
      <c r="NUG240" s="130"/>
      <c r="NUH240" s="130"/>
      <c r="NUI240" s="130"/>
      <c r="NUJ240" s="130"/>
      <c r="NUK240" s="130"/>
      <c r="NUL240" s="130"/>
      <c r="NUM240" s="130"/>
      <c r="NUN240" s="130"/>
      <c r="NUO240" s="130"/>
      <c r="NUP240" s="130"/>
      <c r="NUQ240" s="130"/>
      <c r="NUR240" s="130"/>
      <c r="NUS240" s="130"/>
      <c r="NUT240" s="130"/>
      <c r="NUU240" s="130"/>
      <c r="NUV240" s="130"/>
      <c r="NUW240" s="130"/>
      <c r="NUX240" s="130"/>
      <c r="NUY240" s="130"/>
      <c r="NUZ240" s="130"/>
      <c r="NVA240" s="130"/>
      <c r="NVB240" s="130"/>
      <c r="NVC240" s="130"/>
      <c r="NVD240" s="130"/>
      <c r="NVE240" s="130"/>
      <c r="NVF240" s="130"/>
      <c r="NVG240" s="130"/>
      <c r="NVH240" s="130"/>
      <c r="NVI240" s="130"/>
      <c r="NVJ240" s="130"/>
      <c r="NVK240" s="130"/>
      <c r="NVL240" s="130"/>
      <c r="NVM240" s="130"/>
      <c r="NVN240" s="130"/>
      <c r="NVO240" s="130"/>
      <c r="NVP240" s="130"/>
      <c r="NVQ240" s="130"/>
      <c r="NVR240" s="130"/>
      <c r="NVS240" s="130"/>
      <c r="NVT240" s="130"/>
      <c r="NVU240" s="130"/>
      <c r="NVV240" s="130"/>
      <c r="NVW240" s="130"/>
      <c r="NVX240" s="130"/>
      <c r="NVY240" s="130"/>
      <c r="NVZ240" s="130"/>
      <c r="NWA240" s="130"/>
      <c r="NWB240" s="130"/>
      <c r="NWC240" s="130"/>
      <c r="NWD240" s="130"/>
      <c r="NWE240" s="130"/>
      <c r="NWF240" s="130"/>
      <c r="NWG240" s="130"/>
      <c r="NWH240" s="130"/>
      <c r="NWI240" s="130"/>
      <c r="NWJ240" s="130"/>
      <c r="NWK240" s="130"/>
      <c r="NWL240" s="130"/>
      <c r="NWM240" s="130"/>
      <c r="NWN240" s="130"/>
      <c r="NWO240" s="130"/>
      <c r="NWP240" s="130"/>
      <c r="NWQ240" s="130"/>
      <c r="NWR240" s="130"/>
      <c r="NWS240" s="130"/>
      <c r="NWT240" s="130"/>
      <c r="NWU240" s="130"/>
      <c r="NWV240" s="130"/>
      <c r="NWW240" s="130"/>
      <c r="NWX240" s="130"/>
      <c r="NWY240" s="130"/>
      <c r="NWZ240" s="130"/>
      <c r="NXA240" s="130"/>
      <c r="NXB240" s="130"/>
      <c r="NXC240" s="130"/>
      <c r="NXD240" s="130"/>
      <c r="NXE240" s="130"/>
      <c r="NXF240" s="130"/>
      <c r="NXG240" s="130"/>
      <c r="NXH240" s="130"/>
      <c r="NXI240" s="130"/>
      <c r="NXJ240" s="130"/>
      <c r="NXK240" s="130"/>
      <c r="NXL240" s="130"/>
      <c r="NXM240" s="130"/>
      <c r="NXN240" s="130"/>
      <c r="NXO240" s="130"/>
      <c r="NXP240" s="130"/>
      <c r="NXQ240" s="130"/>
      <c r="NXR240" s="130"/>
      <c r="NXS240" s="130"/>
      <c r="NXT240" s="130"/>
      <c r="NXU240" s="130"/>
      <c r="NXV240" s="130"/>
      <c r="NXW240" s="130"/>
      <c r="NXX240" s="130"/>
      <c r="NXY240" s="130"/>
      <c r="NXZ240" s="130"/>
      <c r="NYA240" s="130"/>
      <c r="NYB240" s="130"/>
      <c r="NYC240" s="130"/>
      <c r="NYD240" s="130"/>
      <c r="NYE240" s="130"/>
      <c r="NYF240" s="130"/>
      <c r="NYG240" s="130"/>
      <c r="NYH240" s="130"/>
      <c r="NYI240" s="130"/>
      <c r="NYJ240" s="130"/>
      <c r="NYK240" s="130"/>
      <c r="NYL240" s="130"/>
      <c r="NYM240" s="130"/>
      <c r="NYN240" s="130"/>
      <c r="NYO240" s="130"/>
      <c r="NYP240" s="130"/>
      <c r="NYQ240" s="130"/>
      <c r="NYR240" s="130"/>
      <c r="NYS240" s="130"/>
      <c r="NYT240" s="130"/>
      <c r="NYU240" s="130"/>
      <c r="NYV240" s="130"/>
      <c r="NYW240" s="130"/>
      <c r="NYX240" s="130"/>
      <c r="NYY240" s="130"/>
      <c r="NYZ240" s="130"/>
      <c r="NZA240" s="130"/>
      <c r="NZB240" s="130"/>
      <c r="NZC240" s="130"/>
      <c r="NZD240" s="130"/>
      <c r="NZE240" s="130"/>
      <c r="NZF240" s="130"/>
      <c r="NZG240" s="130"/>
      <c r="NZH240" s="130"/>
      <c r="NZI240" s="130"/>
      <c r="NZJ240" s="130"/>
      <c r="NZK240" s="130"/>
      <c r="NZL240" s="130"/>
      <c r="NZM240" s="130"/>
      <c r="NZN240" s="130"/>
      <c r="NZO240" s="130"/>
      <c r="NZP240" s="130"/>
      <c r="NZQ240" s="130"/>
      <c r="NZR240" s="130"/>
      <c r="NZS240" s="130"/>
      <c r="NZT240" s="130"/>
      <c r="NZU240" s="130"/>
      <c r="NZV240" s="130"/>
      <c r="NZW240" s="130"/>
      <c r="NZX240" s="130"/>
      <c r="NZY240" s="130"/>
      <c r="NZZ240" s="130"/>
      <c r="OAA240" s="130"/>
      <c r="OAB240" s="130"/>
      <c r="OAC240" s="130"/>
      <c r="OAD240" s="130"/>
      <c r="OAE240" s="130"/>
      <c r="OAF240" s="130"/>
      <c r="OAG240" s="130"/>
      <c r="OAH240" s="130"/>
      <c r="OAI240" s="130"/>
      <c r="OAJ240" s="130"/>
      <c r="OAK240" s="130"/>
      <c r="OAL240" s="130"/>
      <c r="OAM240" s="130"/>
      <c r="OAN240" s="130"/>
      <c r="OAO240" s="130"/>
      <c r="OAP240" s="130"/>
      <c r="OAQ240" s="130"/>
      <c r="OAR240" s="130"/>
      <c r="OAS240" s="130"/>
      <c r="OAT240" s="130"/>
      <c r="OAU240" s="130"/>
      <c r="OAV240" s="130"/>
      <c r="OAW240" s="130"/>
      <c r="OAX240" s="130"/>
      <c r="OAY240" s="130"/>
      <c r="OAZ240" s="130"/>
      <c r="OBA240" s="130"/>
      <c r="OBB240" s="130"/>
      <c r="OBC240" s="130"/>
      <c r="OBD240" s="130"/>
      <c r="OBE240" s="130"/>
      <c r="OBF240" s="130"/>
      <c r="OBG240" s="130"/>
      <c r="OBH240" s="130"/>
      <c r="OBI240" s="130"/>
      <c r="OBJ240" s="130"/>
      <c r="OBK240" s="130"/>
      <c r="OBL240" s="130"/>
      <c r="OBM240" s="130"/>
      <c r="OBN240" s="130"/>
      <c r="OBO240" s="130"/>
      <c r="OBP240" s="130"/>
      <c r="OBQ240" s="130"/>
      <c r="OBR240" s="130"/>
      <c r="OBS240" s="130"/>
      <c r="OBT240" s="130"/>
      <c r="OBU240" s="130"/>
      <c r="OBV240" s="130"/>
      <c r="OBW240" s="130"/>
      <c r="OBX240" s="130"/>
      <c r="OBY240" s="130"/>
      <c r="OBZ240" s="130"/>
      <c r="OCA240" s="130"/>
      <c r="OCB240" s="130"/>
      <c r="OCC240" s="130"/>
      <c r="OCD240" s="130"/>
      <c r="OCE240" s="130"/>
      <c r="OCF240" s="130"/>
      <c r="OCG240" s="130"/>
      <c r="OCH240" s="130"/>
      <c r="OCI240" s="130"/>
      <c r="OCJ240" s="130"/>
      <c r="OCK240" s="130"/>
      <c r="OCL240" s="130"/>
      <c r="OCM240" s="130"/>
      <c r="OCN240" s="130"/>
      <c r="OCO240" s="130"/>
      <c r="OCP240" s="130"/>
      <c r="OCQ240" s="130"/>
      <c r="OCR240" s="130"/>
      <c r="OCS240" s="130"/>
      <c r="OCT240" s="130"/>
      <c r="OCU240" s="130"/>
      <c r="OCV240" s="130"/>
      <c r="OCW240" s="130"/>
      <c r="OCX240" s="130"/>
      <c r="OCY240" s="130"/>
      <c r="OCZ240" s="130"/>
      <c r="ODA240" s="130"/>
      <c r="ODB240" s="130"/>
      <c r="ODC240" s="130"/>
      <c r="ODD240" s="130"/>
      <c r="ODE240" s="130"/>
      <c r="ODF240" s="130"/>
      <c r="ODG240" s="130"/>
      <c r="ODH240" s="130"/>
      <c r="ODI240" s="130"/>
      <c r="ODJ240" s="130"/>
      <c r="ODK240" s="130"/>
      <c r="ODL240" s="130"/>
      <c r="ODM240" s="130"/>
      <c r="ODN240" s="130"/>
      <c r="ODO240" s="130"/>
      <c r="ODP240" s="130"/>
      <c r="ODQ240" s="130"/>
      <c r="ODR240" s="130"/>
      <c r="ODS240" s="130"/>
      <c r="ODT240" s="130"/>
      <c r="ODU240" s="130"/>
      <c r="ODV240" s="130"/>
      <c r="ODW240" s="130"/>
      <c r="ODX240" s="130"/>
      <c r="ODY240" s="130"/>
      <c r="ODZ240" s="130"/>
      <c r="OEA240" s="130"/>
      <c r="OEB240" s="130"/>
      <c r="OEC240" s="130"/>
      <c r="OED240" s="130"/>
      <c r="OEE240" s="130"/>
      <c r="OEF240" s="130"/>
      <c r="OEG240" s="130"/>
      <c r="OEH240" s="130"/>
      <c r="OEI240" s="130"/>
      <c r="OEJ240" s="130"/>
      <c r="OEK240" s="130"/>
      <c r="OEL240" s="130"/>
      <c r="OEM240" s="130"/>
      <c r="OEN240" s="130"/>
      <c r="OEO240" s="130"/>
      <c r="OEP240" s="130"/>
      <c r="OEQ240" s="130"/>
      <c r="OER240" s="130"/>
      <c r="OES240" s="130"/>
      <c r="OET240" s="130"/>
      <c r="OEU240" s="130"/>
      <c r="OEV240" s="130"/>
      <c r="OEW240" s="130"/>
      <c r="OEX240" s="130"/>
      <c r="OEY240" s="130"/>
      <c r="OEZ240" s="130"/>
      <c r="OFA240" s="130"/>
      <c r="OFB240" s="130"/>
      <c r="OFC240" s="130"/>
      <c r="OFD240" s="130"/>
      <c r="OFE240" s="130"/>
      <c r="OFF240" s="130"/>
      <c r="OFG240" s="130"/>
      <c r="OFH240" s="130"/>
      <c r="OFI240" s="130"/>
      <c r="OFJ240" s="130"/>
      <c r="OFK240" s="130"/>
      <c r="OFL240" s="130"/>
      <c r="OFM240" s="130"/>
      <c r="OFN240" s="130"/>
      <c r="OFO240" s="130"/>
      <c r="OFP240" s="130"/>
      <c r="OFQ240" s="130"/>
      <c r="OFR240" s="130"/>
      <c r="OFS240" s="130"/>
      <c r="OFT240" s="130"/>
      <c r="OFU240" s="130"/>
      <c r="OFV240" s="130"/>
      <c r="OFW240" s="130"/>
      <c r="OFX240" s="130"/>
      <c r="OFY240" s="130"/>
      <c r="OFZ240" s="130"/>
      <c r="OGA240" s="130"/>
      <c r="OGB240" s="130"/>
      <c r="OGC240" s="130"/>
      <c r="OGD240" s="130"/>
      <c r="OGE240" s="130"/>
      <c r="OGF240" s="130"/>
      <c r="OGG240" s="130"/>
      <c r="OGH240" s="130"/>
      <c r="OGI240" s="130"/>
      <c r="OGJ240" s="130"/>
      <c r="OGK240" s="130"/>
      <c r="OGL240" s="130"/>
      <c r="OGM240" s="130"/>
      <c r="OGN240" s="130"/>
      <c r="OGO240" s="130"/>
      <c r="OGP240" s="130"/>
      <c r="OGQ240" s="130"/>
      <c r="OGR240" s="130"/>
      <c r="OGS240" s="130"/>
      <c r="OGT240" s="130"/>
      <c r="OGU240" s="130"/>
      <c r="OGV240" s="130"/>
      <c r="OGW240" s="130"/>
      <c r="OGX240" s="130"/>
      <c r="OGY240" s="130"/>
      <c r="OGZ240" s="130"/>
      <c r="OHA240" s="130"/>
      <c r="OHB240" s="130"/>
      <c r="OHC240" s="130"/>
      <c r="OHD240" s="130"/>
      <c r="OHE240" s="130"/>
      <c r="OHF240" s="130"/>
      <c r="OHG240" s="130"/>
      <c r="OHH240" s="130"/>
      <c r="OHI240" s="130"/>
      <c r="OHJ240" s="130"/>
      <c r="OHK240" s="130"/>
      <c r="OHL240" s="130"/>
      <c r="OHM240" s="130"/>
      <c r="OHN240" s="130"/>
      <c r="OHO240" s="130"/>
      <c r="OHP240" s="130"/>
      <c r="OHQ240" s="130"/>
      <c r="OHR240" s="130"/>
      <c r="OHS240" s="130"/>
      <c r="OHT240" s="130"/>
      <c r="OHU240" s="130"/>
      <c r="OHV240" s="130"/>
      <c r="OHW240" s="130"/>
      <c r="OHX240" s="130"/>
      <c r="OHY240" s="130"/>
      <c r="OHZ240" s="130"/>
      <c r="OIA240" s="130"/>
      <c r="OIB240" s="130"/>
      <c r="OIC240" s="130"/>
      <c r="OID240" s="130"/>
      <c r="OIE240" s="130"/>
      <c r="OIF240" s="130"/>
      <c r="OIG240" s="130"/>
      <c r="OIH240" s="130"/>
      <c r="OII240" s="130"/>
      <c r="OIJ240" s="130"/>
      <c r="OIK240" s="130"/>
      <c r="OIL240" s="130"/>
      <c r="OIM240" s="130"/>
      <c r="OIN240" s="130"/>
      <c r="OIO240" s="130"/>
      <c r="OIP240" s="130"/>
      <c r="OIQ240" s="130"/>
      <c r="OIR240" s="130"/>
      <c r="OIS240" s="130"/>
      <c r="OIT240" s="130"/>
      <c r="OIU240" s="130"/>
      <c r="OIV240" s="130"/>
      <c r="OIW240" s="130"/>
      <c r="OIX240" s="130"/>
      <c r="OIY240" s="130"/>
      <c r="OIZ240" s="130"/>
      <c r="OJA240" s="130"/>
      <c r="OJB240" s="130"/>
      <c r="OJC240" s="130"/>
      <c r="OJD240" s="130"/>
      <c r="OJE240" s="130"/>
      <c r="OJF240" s="130"/>
      <c r="OJG240" s="130"/>
      <c r="OJH240" s="130"/>
      <c r="OJI240" s="130"/>
      <c r="OJJ240" s="130"/>
      <c r="OJK240" s="130"/>
      <c r="OJL240" s="130"/>
      <c r="OJM240" s="130"/>
      <c r="OJN240" s="130"/>
      <c r="OJO240" s="130"/>
      <c r="OJP240" s="130"/>
      <c r="OJQ240" s="130"/>
      <c r="OJR240" s="130"/>
      <c r="OJS240" s="130"/>
      <c r="OJT240" s="130"/>
      <c r="OJU240" s="130"/>
      <c r="OJV240" s="130"/>
      <c r="OJW240" s="130"/>
      <c r="OJX240" s="130"/>
      <c r="OJY240" s="130"/>
      <c r="OJZ240" s="130"/>
      <c r="OKA240" s="130"/>
      <c r="OKB240" s="130"/>
      <c r="OKC240" s="130"/>
      <c r="OKD240" s="130"/>
      <c r="OKE240" s="130"/>
      <c r="OKF240" s="130"/>
      <c r="OKG240" s="130"/>
      <c r="OKH240" s="130"/>
      <c r="OKI240" s="130"/>
      <c r="OKJ240" s="130"/>
      <c r="OKK240" s="130"/>
      <c r="OKL240" s="130"/>
      <c r="OKM240" s="130"/>
      <c r="OKN240" s="130"/>
      <c r="OKO240" s="130"/>
      <c r="OKP240" s="130"/>
      <c r="OKQ240" s="130"/>
      <c r="OKR240" s="130"/>
      <c r="OKS240" s="130"/>
      <c r="OKT240" s="130"/>
      <c r="OKU240" s="130"/>
      <c r="OKV240" s="130"/>
      <c r="OKW240" s="130"/>
      <c r="OKX240" s="130"/>
      <c r="OKY240" s="130"/>
      <c r="OKZ240" s="130"/>
      <c r="OLA240" s="130"/>
      <c r="OLB240" s="130"/>
      <c r="OLC240" s="130"/>
      <c r="OLD240" s="130"/>
      <c r="OLE240" s="130"/>
      <c r="OLF240" s="130"/>
      <c r="OLG240" s="130"/>
      <c r="OLH240" s="130"/>
      <c r="OLI240" s="130"/>
      <c r="OLJ240" s="130"/>
      <c r="OLK240" s="130"/>
      <c r="OLL240" s="130"/>
      <c r="OLM240" s="130"/>
      <c r="OLN240" s="130"/>
      <c r="OLO240" s="130"/>
      <c r="OLP240" s="130"/>
      <c r="OLQ240" s="130"/>
      <c r="OLR240" s="130"/>
      <c r="OLS240" s="130"/>
      <c r="OLT240" s="130"/>
      <c r="OLU240" s="130"/>
      <c r="OLV240" s="130"/>
      <c r="OLW240" s="130"/>
      <c r="OLX240" s="130"/>
      <c r="OLY240" s="130"/>
      <c r="OLZ240" s="130"/>
      <c r="OMA240" s="130"/>
      <c r="OMB240" s="130"/>
      <c r="OMC240" s="130"/>
      <c r="OMD240" s="130"/>
      <c r="OME240" s="130"/>
      <c r="OMF240" s="130"/>
      <c r="OMG240" s="130"/>
      <c r="OMH240" s="130"/>
      <c r="OMI240" s="130"/>
      <c r="OMJ240" s="130"/>
      <c r="OMK240" s="130"/>
      <c r="OML240" s="130"/>
      <c r="OMM240" s="130"/>
      <c r="OMN240" s="130"/>
      <c r="OMO240" s="130"/>
      <c r="OMP240" s="130"/>
      <c r="OMQ240" s="130"/>
      <c r="OMR240" s="130"/>
      <c r="OMS240" s="130"/>
      <c r="OMT240" s="130"/>
      <c r="OMU240" s="130"/>
      <c r="OMV240" s="130"/>
      <c r="OMW240" s="130"/>
      <c r="OMX240" s="130"/>
      <c r="OMY240" s="130"/>
      <c r="OMZ240" s="130"/>
      <c r="ONA240" s="130"/>
      <c r="ONB240" s="130"/>
      <c r="ONC240" s="130"/>
      <c r="OND240" s="130"/>
      <c r="ONE240" s="130"/>
      <c r="ONF240" s="130"/>
      <c r="ONG240" s="130"/>
      <c r="ONH240" s="130"/>
      <c r="ONI240" s="130"/>
      <c r="ONJ240" s="130"/>
      <c r="ONK240" s="130"/>
      <c r="ONL240" s="130"/>
      <c r="ONM240" s="130"/>
      <c r="ONN240" s="130"/>
      <c r="ONO240" s="130"/>
      <c r="ONP240" s="130"/>
      <c r="ONQ240" s="130"/>
      <c r="ONR240" s="130"/>
      <c r="ONS240" s="130"/>
      <c r="ONT240" s="130"/>
      <c r="ONU240" s="130"/>
      <c r="ONV240" s="130"/>
      <c r="ONW240" s="130"/>
      <c r="ONX240" s="130"/>
      <c r="ONY240" s="130"/>
      <c r="ONZ240" s="130"/>
      <c r="OOA240" s="130"/>
      <c r="OOB240" s="130"/>
      <c r="OOC240" s="130"/>
      <c r="OOD240" s="130"/>
      <c r="OOE240" s="130"/>
      <c r="OOF240" s="130"/>
      <c r="OOG240" s="130"/>
      <c r="OOH240" s="130"/>
      <c r="OOI240" s="130"/>
      <c r="OOJ240" s="130"/>
      <c r="OOK240" s="130"/>
      <c r="OOL240" s="130"/>
      <c r="OOM240" s="130"/>
      <c r="OON240" s="130"/>
      <c r="OOO240" s="130"/>
      <c r="OOP240" s="130"/>
      <c r="OOQ240" s="130"/>
      <c r="OOR240" s="130"/>
      <c r="OOS240" s="130"/>
      <c r="OOT240" s="130"/>
      <c r="OOU240" s="130"/>
      <c r="OOV240" s="130"/>
      <c r="OOW240" s="130"/>
      <c r="OOX240" s="130"/>
      <c r="OOY240" s="130"/>
      <c r="OOZ240" s="130"/>
      <c r="OPA240" s="130"/>
      <c r="OPB240" s="130"/>
      <c r="OPC240" s="130"/>
      <c r="OPD240" s="130"/>
      <c r="OPE240" s="130"/>
      <c r="OPF240" s="130"/>
      <c r="OPG240" s="130"/>
      <c r="OPH240" s="130"/>
      <c r="OPI240" s="130"/>
      <c r="OPJ240" s="130"/>
      <c r="OPK240" s="130"/>
      <c r="OPL240" s="130"/>
      <c r="OPM240" s="130"/>
      <c r="OPN240" s="130"/>
      <c r="OPO240" s="130"/>
      <c r="OPP240" s="130"/>
      <c r="OPQ240" s="130"/>
      <c r="OPR240" s="130"/>
      <c r="OPS240" s="130"/>
      <c r="OPT240" s="130"/>
      <c r="OPU240" s="130"/>
      <c r="OPV240" s="130"/>
      <c r="OPW240" s="130"/>
      <c r="OPX240" s="130"/>
      <c r="OPY240" s="130"/>
      <c r="OPZ240" s="130"/>
      <c r="OQA240" s="130"/>
      <c r="OQB240" s="130"/>
      <c r="OQC240" s="130"/>
      <c r="OQD240" s="130"/>
      <c r="OQE240" s="130"/>
      <c r="OQF240" s="130"/>
      <c r="OQG240" s="130"/>
      <c r="OQH240" s="130"/>
      <c r="OQI240" s="130"/>
      <c r="OQJ240" s="130"/>
      <c r="OQK240" s="130"/>
      <c r="OQL240" s="130"/>
      <c r="OQM240" s="130"/>
      <c r="OQN240" s="130"/>
      <c r="OQO240" s="130"/>
      <c r="OQP240" s="130"/>
      <c r="OQQ240" s="130"/>
      <c r="OQR240" s="130"/>
      <c r="OQS240" s="130"/>
      <c r="OQT240" s="130"/>
      <c r="OQU240" s="130"/>
      <c r="OQV240" s="130"/>
      <c r="OQW240" s="130"/>
      <c r="OQX240" s="130"/>
      <c r="OQY240" s="130"/>
      <c r="OQZ240" s="130"/>
      <c r="ORA240" s="130"/>
      <c r="ORB240" s="130"/>
      <c r="ORC240" s="130"/>
      <c r="ORD240" s="130"/>
      <c r="ORE240" s="130"/>
      <c r="ORF240" s="130"/>
      <c r="ORG240" s="130"/>
      <c r="ORH240" s="130"/>
      <c r="ORI240" s="130"/>
      <c r="ORJ240" s="130"/>
      <c r="ORK240" s="130"/>
      <c r="ORL240" s="130"/>
      <c r="ORM240" s="130"/>
      <c r="ORN240" s="130"/>
      <c r="ORO240" s="130"/>
      <c r="ORP240" s="130"/>
      <c r="ORQ240" s="130"/>
      <c r="ORR240" s="130"/>
      <c r="ORS240" s="130"/>
      <c r="ORT240" s="130"/>
      <c r="ORU240" s="130"/>
      <c r="ORV240" s="130"/>
      <c r="ORW240" s="130"/>
      <c r="ORX240" s="130"/>
      <c r="ORY240" s="130"/>
      <c r="ORZ240" s="130"/>
      <c r="OSA240" s="130"/>
      <c r="OSB240" s="130"/>
      <c r="OSC240" s="130"/>
      <c r="OSD240" s="130"/>
      <c r="OSE240" s="130"/>
      <c r="OSF240" s="130"/>
      <c r="OSG240" s="130"/>
      <c r="OSH240" s="130"/>
      <c r="OSI240" s="130"/>
      <c r="OSJ240" s="130"/>
      <c r="OSK240" s="130"/>
      <c r="OSL240" s="130"/>
      <c r="OSM240" s="130"/>
      <c r="OSN240" s="130"/>
      <c r="OSO240" s="130"/>
      <c r="OSP240" s="130"/>
      <c r="OSQ240" s="130"/>
      <c r="OSR240" s="130"/>
      <c r="OSS240" s="130"/>
      <c r="OST240" s="130"/>
      <c r="OSU240" s="130"/>
      <c r="OSV240" s="130"/>
      <c r="OSW240" s="130"/>
      <c r="OSX240" s="130"/>
      <c r="OSY240" s="130"/>
      <c r="OSZ240" s="130"/>
      <c r="OTA240" s="130"/>
      <c r="OTB240" s="130"/>
      <c r="OTC240" s="130"/>
      <c r="OTD240" s="130"/>
      <c r="OTE240" s="130"/>
      <c r="OTF240" s="130"/>
      <c r="OTG240" s="130"/>
      <c r="OTH240" s="130"/>
      <c r="OTI240" s="130"/>
      <c r="OTJ240" s="130"/>
      <c r="OTK240" s="130"/>
      <c r="OTL240" s="130"/>
      <c r="OTM240" s="130"/>
      <c r="OTN240" s="130"/>
      <c r="OTO240" s="130"/>
      <c r="OTP240" s="130"/>
      <c r="OTQ240" s="130"/>
      <c r="OTR240" s="130"/>
      <c r="OTS240" s="130"/>
      <c r="OTT240" s="130"/>
      <c r="OTU240" s="130"/>
      <c r="OTV240" s="130"/>
      <c r="OTW240" s="130"/>
      <c r="OTX240" s="130"/>
      <c r="OTY240" s="130"/>
      <c r="OTZ240" s="130"/>
      <c r="OUA240" s="130"/>
      <c r="OUB240" s="130"/>
      <c r="OUC240" s="130"/>
      <c r="OUD240" s="130"/>
      <c r="OUE240" s="130"/>
      <c r="OUF240" s="130"/>
      <c r="OUG240" s="130"/>
      <c r="OUH240" s="130"/>
      <c r="OUI240" s="130"/>
      <c r="OUJ240" s="130"/>
      <c r="OUK240" s="130"/>
      <c r="OUL240" s="130"/>
      <c r="OUM240" s="130"/>
      <c r="OUN240" s="130"/>
      <c r="OUO240" s="130"/>
      <c r="OUP240" s="130"/>
      <c r="OUQ240" s="130"/>
      <c r="OUR240" s="130"/>
      <c r="OUS240" s="130"/>
      <c r="OUT240" s="130"/>
      <c r="OUU240" s="130"/>
      <c r="OUV240" s="130"/>
      <c r="OUW240" s="130"/>
      <c r="OUX240" s="130"/>
      <c r="OUY240" s="130"/>
      <c r="OUZ240" s="130"/>
      <c r="OVA240" s="130"/>
      <c r="OVB240" s="130"/>
      <c r="OVC240" s="130"/>
      <c r="OVD240" s="130"/>
      <c r="OVE240" s="130"/>
      <c r="OVF240" s="130"/>
      <c r="OVG240" s="130"/>
      <c r="OVH240" s="130"/>
      <c r="OVI240" s="130"/>
      <c r="OVJ240" s="130"/>
      <c r="OVK240" s="130"/>
      <c r="OVL240" s="130"/>
      <c r="OVM240" s="130"/>
      <c r="OVN240" s="130"/>
      <c r="OVO240" s="130"/>
      <c r="OVP240" s="130"/>
      <c r="OVQ240" s="130"/>
      <c r="OVR240" s="130"/>
      <c r="OVS240" s="130"/>
      <c r="OVT240" s="130"/>
      <c r="OVU240" s="130"/>
      <c r="OVV240" s="130"/>
      <c r="OVW240" s="130"/>
      <c r="OVX240" s="130"/>
      <c r="OVY240" s="130"/>
      <c r="OVZ240" s="130"/>
      <c r="OWA240" s="130"/>
      <c r="OWB240" s="130"/>
      <c r="OWC240" s="130"/>
      <c r="OWD240" s="130"/>
      <c r="OWE240" s="130"/>
      <c r="OWF240" s="130"/>
      <c r="OWG240" s="130"/>
      <c r="OWH240" s="130"/>
      <c r="OWI240" s="130"/>
      <c r="OWJ240" s="130"/>
      <c r="OWK240" s="130"/>
      <c r="OWL240" s="130"/>
      <c r="OWM240" s="130"/>
      <c r="OWN240" s="130"/>
      <c r="OWO240" s="130"/>
      <c r="OWP240" s="130"/>
      <c r="OWQ240" s="130"/>
      <c r="OWR240" s="130"/>
      <c r="OWS240" s="130"/>
      <c r="OWT240" s="130"/>
      <c r="OWU240" s="130"/>
      <c r="OWV240" s="130"/>
      <c r="OWW240" s="130"/>
      <c r="OWX240" s="130"/>
      <c r="OWY240" s="130"/>
      <c r="OWZ240" s="130"/>
      <c r="OXA240" s="130"/>
      <c r="OXB240" s="130"/>
      <c r="OXC240" s="130"/>
      <c r="OXD240" s="130"/>
      <c r="OXE240" s="130"/>
      <c r="OXF240" s="130"/>
      <c r="OXG240" s="130"/>
      <c r="OXH240" s="130"/>
      <c r="OXI240" s="130"/>
      <c r="OXJ240" s="130"/>
      <c r="OXK240" s="130"/>
      <c r="OXL240" s="130"/>
      <c r="OXM240" s="130"/>
      <c r="OXN240" s="130"/>
      <c r="OXO240" s="130"/>
      <c r="OXP240" s="130"/>
      <c r="OXQ240" s="130"/>
      <c r="OXR240" s="130"/>
      <c r="OXS240" s="130"/>
      <c r="OXT240" s="130"/>
      <c r="OXU240" s="130"/>
      <c r="OXV240" s="130"/>
      <c r="OXW240" s="130"/>
      <c r="OXX240" s="130"/>
      <c r="OXY240" s="130"/>
      <c r="OXZ240" s="130"/>
      <c r="OYA240" s="130"/>
      <c r="OYB240" s="130"/>
      <c r="OYC240" s="130"/>
      <c r="OYD240" s="130"/>
      <c r="OYE240" s="130"/>
      <c r="OYF240" s="130"/>
      <c r="OYG240" s="130"/>
      <c r="OYH240" s="130"/>
      <c r="OYI240" s="130"/>
      <c r="OYJ240" s="130"/>
      <c r="OYK240" s="130"/>
      <c r="OYL240" s="130"/>
      <c r="OYM240" s="130"/>
      <c r="OYN240" s="130"/>
      <c r="OYO240" s="130"/>
      <c r="OYP240" s="130"/>
      <c r="OYQ240" s="130"/>
      <c r="OYR240" s="130"/>
      <c r="OYS240" s="130"/>
      <c r="OYT240" s="130"/>
      <c r="OYU240" s="130"/>
      <c r="OYV240" s="130"/>
      <c r="OYW240" s="130"/>
      <c r="OYX240" s="130"/>
      <c r="OYY240" s="130"/>
      <c r="OYZ240" s="130"/>
      <c r="OZA240" s="130"/>
      <c r="OZB240" s="130"/>
      <c r="OZC240" s="130"/>
      <c r="OZD240" s="130"/>
      <c r="OZE240" s="130"/>
      <c r="OZF240" s="130"/>
      <c r="OZG240" s="130"/>
      <c r="OZH240" s="130"/>
      <c r="OZI240" s="130"/>
      <c r="OZJ240" s="130"/>
      <c r="OZK240" s="130"/>
      <c r="OZL240" s="130"/>
      <c r="OZM240" s="130"/>
      <c r="OZN240" s="130"/>
      <c r="OZO240" s="130"/>
      <c r="OZP240" s="130"/>
      <c r="OZQ240" s="130"/>
      <c r="OZR240" s="130"/>
      <c r="OZS240" s="130"/>
      <c r="OZT240" s="130"/>
      <c r="OZU240" s="130"/>
      <c r="OZV240" s="130"/>
      <c r="OZW240" s="130"/>
      <c r="OZX240" s="130"/>
      <c r="OZY240" s="130"/>
      <c r="OZZ240" s="130"/>
      <c r="PAA240" s="130"/>
      <c r="PAB240" s="130"/>
      <c r="PAC240" s="130"/>
      <c r="PAD240" s="130"/>
      <c r="PAE240" s="130"/>
      <c r="PAF240" s="130"/>
      <c r="PAG240" s="130"/>
      <c r="PAH240" s="130"/>
      <c r="PAI240" s="130"/>
      <c r="PAJ240" s="130"/>
      <c r="PAK240" s="130"/>
      <c r="PAL240" s="130"/>
      <c r="PAM240" s="130"/>
      <c r="PAN240" s="130"/>
      <c r="PAO240" s="130"/>
      <c r="PAP240" s="130"/>
      <c r="PAQ240" s="130"/>
      <c r="PAR240" s="130"/>
      <c r="PAS240" s="130"/>
      <c r="PAT240" s="130"/>
      <c r="PAU240" s="130"/>
      <c r="PAV240" s="130"/>
      <c r="PAW240" s="130"/>
      <c r="PAX240" s="130"/>
      <c r="PAY240" s="130"/>
      <c r="PAZ240" s="130"/>
      <c r="PBA240" s="130"/>
      <c r="PBB240" s="130"/>
      <c r="PBC240" s="130"/>
      <c r="PBD240" s="130"/>
      <c r="PBE240" s="130"/>
      <c r="PBF240" s="130"/>
      <c r="PBG240" s="130"/>
      <c r="PBH240" s="130"/>
      <c r="PBI240" s="130"/>
      <c r="PBJ240" s="130"/>
      <c r="PBK240" s="130"/>
      <c r="PBL240" s="130"/>
      <c r="PBM240" s="130"/>
      <c r="PBN240" s="130"/>
      <c r="PBO240" s="130"/>
      <c r="PBP240" s="130"/>
      <c r="PBQ240" s="130"/>
      <c r="PBR240" s="130"/>
      <c r="PBS240" s="130"/>
      <c r="PBT240" s="130"/>
      <c r="PBU240" s="130"/>
      <c r="PBV240" s="130"/>
      <c r="PBW240" s="130"/>
      <c r="PBX240" s="130"/>
      <c r="PBY240" s="130"/>
      <c r="PBZ240" s="130"/>
      <c r="PCA240" s="130"/>
      <c r="PCB240" s="130"/>
      <c r="PCC240" s="130"/>
      <c r="PCD240" s="130"/>
      <c r="PCE240" s="130"/>
      <c r="PCF240" s="130"/>
      <c r="PCG240" s="130"/>
      <c r="PCH240" s="130"/>
      <c r="PCI240" s="130"/>
      <c r="PCJ240" s="130"/>
      <c r="PCK240" s="130"/>
      <c r="PCL240" s="130"/>
      <c r="PCM240" s="130"/>
      <c r="PCN240" s="130"/>
      <c r="PCO240" s="130"/>
      <c r="PCP240" s="130"/>
      <c r="PCQ240" s="130"/>
      <c r="PCR240" s="130"/>
      <c r="PCS240" s="130"/>
      <c r="PCT240" s="130"/>
      <c r="PCU240" s="130"/>
      <c r="PCV240" s="130"/>
      <c r="PCW240" s="130"/>
      <c r="PCX240" s="130"/>
      <c r="PCY240" s="130"/>
      <c r="PCZ240" s="130"/>
      <c r="PDA240" s="130"/>
      <c r="PDB240" s="130"/>
      <c r="PDC240" s="130"/>
      <c r="PDD240" s="130"/>
      <c r="PDE240" s="130"/>
      <c r="PDF240" s="130"/>
      <c r="PDG240" s="130"/>
      <c r="PDH240" s="130"/>
      <c r="PDI240" s="130"/>
      <c r="PDJ240" s="130"/>
      <c r="PDK240" s="130"/>
      <c r="PDL240" s="130"/>
      <c r="PDM240" s="130"/>
      <c r="PDN240" s="130"/>
      <c r="PDO240" s="130"/>
      <c r="PDP240" s="130"/>
      <c r="PDQ240" s="130"/>
      <c r="PDR240" s="130"/>
      <c r="PDS240" s="130"/>
      <c r="PDT240" s="130"/>
      <c r="PDU240" s="130"/>
      <c r="PDV240" s="130"/>
      <c r="PDW240" s="130"/>
      <c r="PDX240" s="130"/>
      <c r="PDY240" s="130"/>
      <c r="PDZ240" s="130"/>
      <c r="PEA240" s="130"/>
      <c r="PEB240" s="130"/>
      <c r="PEC240" s="130"/>
      <c r="PED240" s="130"/>
      <c r="PEE240" s="130"/>
      <c r="PEF240" s="130"/>
      <c r="PEG240" s="130"/>
      <c r="PEH240" s="130"/>
      <c r="PEI240" s="130"/>
      <c r="PEJ240" s="130"/>
      <c r="PEK240" s="130"/>
      <c r="PEL240" s="130"/>
      <c r="PEM240" s="130"/>
      <c r="PEN240" s="130"/>
      <c r="PEO240" s="130"/>
      <c r="PEP240" s="130"/>
      <c r="PEQ240" s="130"/>
      <c r="PER240" s="130"/>
      <c r="PES240" s="130"/>
      <c r="PET240" s="130"/>
      <c r="PEU240" s="130"/>
      <c r="PEV240" s="130"/>
      <c r="PEW240" s="130"/>
      <c r="PEX240" s="130"/>
      <c r="PEY240" s="130"/>
      <c r="PEZ240" s="130"/>
      <c r="PFA240" s="130"/>
      <c r="PFB240" s="130"/>
      <c r="PFC240" s="130"/>
      <c r="PFD240" s="130"/>
      <c r="PFE240" s="130"/>
      <c r="PFF240" s="130"/>
      <c r="PFG240" s="130"/>
      <c r="PFH240" s="130"/>
      <c r="PFI240" s="130"/>
      <c r="PFJ240" s="130"/>
      <c r="PFK240" s="130"/>
      <c r="PFL240" s="130"/>
      <c r="PFM240" s="130"/>
      <c r="PFN240" s="130"/>
      <c r="PFO240" s="130"/>
      <c r="PFP240" s="130"/>
      <c r="PFQ240" s="130"/>
      <c r="PFR240" s="130"/>
      <c r="PFS240" s="130"/>
      <c r="PFT240" s="130"/>
      <c r="PFU240" s="130"/>
      <c r="PFV240" s="130"/>
      <c r="PFW240" s="130"/>
      <c r="PFX240" s="130"/>
      <c r="PFY240" s="130"/>
      <c r="PFZ240" s="130"/>
      <c r="PGA240" s="130"/>
      <c r="PGB240" s="130"/>
      <c r="PGC240" s="130"/>
      <c r="PGD240" s="130"/>
      <c r="PGE240" s="130"/>
      <c r="PGF240" s="130"/>
      <c r="PGG240" s="130"/>
      <c r="PGH240" s="130"/>
      <c r="PGI240" s="130"/>
      <c r="PGJ240" s="130"/>
      <c r="PGK240" s="130"/>
      <c r="PGL240" s="130"/>
      <c r="PGM240" s="130"/>
      <c r="PGN240" s="130"/>
      <c r="PGO240" s="130"/>
      <c r="PGP240" s="130"/>
      <c r="PGQ240" s="130"/>
      <c r="PGR240" s="130"/>
      <c r="PGS240" s="130"/>
      <c r="PGT240" s="130"/>
      <c r="PGU240" s="130"/>
      <c r="PGV240" s="130"/>
      <c r="PGW240" s="130"/>
      <c r="PGX240" s="130"/>
      <c r="PGY240" s="130"/>
      <c r="PGZ240" s="130"/>
      <c r="PHA240" s="130"/>
      <c r="PHB240" s="130"/>
      <c r="PHC240" s="130"/>
      <c r="PHD240" s="130"/>
      <c r="PHE240" s="130"/>
      <c r="PHF240" s="130"/>
      <c r="PHG240" s="130"/>
      <c r="PHH240" s="130"/>
      <c r="PHI240" s="130"/>
      <c r="PHJ240" s="130"/>
      <c r="PHK240" s="130"/>
      <c r="PHL240" s="130"/>
      <c r="PHM240" s="130"/>
      <c r="PHN240" s="130"/>
      <c r="PHO240" s="130"/>
      <c r="PHP240" s="130"/>
      <c r="PHQ240" s="130"/>
      <c r="PHR240" s="130"/>
      <c r="PHS240" s="130"/>
      <c r="PHT240" s="130"/>
      <c r="PHU240" s="130"/>
      <c r="PHV240" s="130"/>
      <c r="PHW240" s="130"/>
      <c r="PHX240" s="130"/>
      <c r="PHY240" s="130"/>
      <c r="PHZ240" s="130"/>
      <c r="PIA240" s="130"/>
      <c r="PIB240" s="130"/>
      <c r="PIC240" s="130"/>
      <c r="PID240" s="130"/>
      <c r="PIE240" s="130"/>
      <c r="PIF240" s="130"/>
      <c r="PIG240" s="130"/>
      <c r="PIH240" s="130"/>
      <c r="PII240" s="130"/>
      <c r="PIJ240" s="130"/>
      <c r="PIK240" s="130"/>
      <c r="PIL240" s="130"/>
      <c r="PIM240" s="130"/>
      <c r="PIN240" s="130"/>
      <c r="PIO240" s="130"/>
      <c r="PIP240" s="130"/>
      <c r="PIQ240" s="130"/>
      <c r="PIR240" s="130"/>
      <c r="PIS240" s="130"/>
      <c r="PIT240" s="130"/>
      <c r="PIU240" s="130"/>
      <c r="PIV240" s="130"/>
      <c r="PIW240" s="130"/>
      <c r="PIX240" s="130"/>
      <c r="PIY240" s="130"/>
      <c r="PIZ240" s="130"/>
      <c r="PJA240" s="130"/>
      <c r="PJB240" s="130"/>
      <c r="PJC240" s="130"/>
      <c r="PJD240" s="130"/>
      <c r="PJE240" s="130"/>
      <c r="PJF240" s="130"/>
      <c r="PJG240" s="130"/>
      <c r="PJH240" s="130"/>
      <c r="PJI240" s="130"/>
      <c r="PJJ240" s="130"/>
      <c r="PJK240" s="130"/>
      <c r="PJL240" s="130"/>
      <c r="PJM240" s="130"/>
      <c r="PJN240" s="130"/>
      <c r="PJO240" s="130"/>
      <c r="PJP240" s="130"/>
      <c r="PJQ240" s="130"/>
      <c r="PJR240" s="130"/>
      <c r="PJS240" s="130"/>
      <c r="PJT240" s="130"/>
      <c r="PJU240" s="130"/>
      <c r="PJV240" s="130"/>
      <c r="PJW240" s="130"/>
      <c r="PJX240" s="130"/>
      <c r="PJY240" s="130"/>
      <c r="PJZ240" s="130"/>
      <c r="PKA240" s="130"/>
      <c r="PKB240" s="130"/>
      <c r="PKC240" s="130"/>
      <c r="PKD240" s="130"/>
      <c r="PKE240" s="130"/>
      <c r="PKF240" s="130"/>
      <c r="PKG240" s="130"/>
      <c r="PKH240" s="130"/>
      <c r="PKI240" s="130"/>
      <c r="PKJ240" s="130"/>
      <c r="PKK240" s="130"/>
      <c r="PKL240" s="130"/>
      <c r="PKM240" s="130"/>
      <c r="PKN240" s="130"/>
      <c r="PKO240" s="130"/>
      <c r="PKP240" s="130"/>
      <c r="PKQ240" s="130"/>
      <c r="PKR240" s="130"/>
      <c r="PKS240" s="130"/>
      <c r="PKT240" s="130"/>
      <c r="PKU240" s="130"/>
      <c r="PKV240" s="130"/>
      <c r="PKW240" s="130"/>
      <c r="PKX240" s="130"/>
      <c r="PKY240" s="130"/>
      <c r="PKZ240" s="130"/>
      <c r="PLA240" s="130"/>
      <c r="PLB240" s="130"/>
      <c r="PLC240" s="130"/>
      <c r="PLD240" s="130"/>
      <c r="PLE240" s="130"/>
      <c r="PLF240" s="130"/>
      <c r="PLG240" s="130"/>
      <c r="PLH240" s="130"/>
      <c r="PLI240" s="130"/>
      <c r="PLJ240" s="130"/>
      <c r="PLK240" s="130"/>
      <c r="PLL240" s="130"/>
      <c r="PLM240" s="130"/>
      <c r="PLN240" s="130"/>
      <c r="PLO240" s="130"/>
      <c r="PLP240" s="130"/>
      <c r="PLQ240" s="130"/>
      <c r="PLR240" s="130"/>
      <c r="PLS240" s="130"/>
      <c r="PLT240" s="130"/>
      <c r="PLU240" s="130"/>
      <c r="PLV240" s="130"/>
      <c r="PLW240" s="130"/>
      <c r="PLX240" s="130"/>
      <c r="PLY240" s="130"/>
      <c r="PLZ240" s="130"/>
      <c r="PMA240" s="130"/>
      <c r="PMB240" s="130"/>
      <c r="PMC240" s="130"/>
      <c r="PMD240" s="130"/>
      <c r="PME240" s="130"/>
      <c r="PMF240" s="130"/>
      <c r="PMG240" s="130"/>
      <c r="PMH240" s="130"/>
      <c r="PMI240" s="130"/>
      <c r="PMJ240" s="130"/>
      <c r="PMK240" s="130"/>
      <c r="PML240" s="130"/>
      <c r="PMM240" s="130"/>
      <c r="PMN240" s="130"/>
      <c r="PMO240" s="130"/>
      <c r="PMP240" s="130"/>
      <c r="PMQ240" s="130"/>
      <c r="PMR240" s="130"/>
      <c r="PMS240" s="130"/>
      <c r="PMT240" s="130"/>
      <c r="PMU240" s="130"/>
      <c r="PMV240" s="130"/>
      <c r="PMW240" s="130"/>
      <c r="PMX240" s="130"/>
      <c r="PMY240" s="130"/>
      <c r="PMZ240" s="130"/>
      <c r="PNA240" s="130"/>
      <c r="PNB240" s="130"/>
      <c r="PNC240" s="130"/>
      <c r="PND240" s="130"/>
      <c r="PNE240" s="130"/>
      <c r="PNF240" s="130"/>
      <c r="PNG240" s="130"/>
      <c r="PNH240" s="130"/>
      <c r="PNI240" s="130"/>
      <c r="PNJ240" s="130"/>
      <c r="PNK240" s="130"/>
      <c r="PNL240" s="130"/>
      <c r="PNM240" s="130"/>
      <c r="PNN240" s="130"/>
      <c r="PNO240" s="130"/>
      <c r="PNP240" s="130"/>
      <c r="PNQ240" s="130"/>
      <c r="PNR240" s="130"/>
      <c r="PNS240" s="130"/>
      <c r="PNT240" s="130"/>
      <c r="PNU240" s="130"/>
      <c r="PNV240" s="130"/>
      <c r="PNW240" s="130"/>
      <c r="PNX240" s="130"/>
      <c r="PNY240" s="130"/>
      <c r="PNZ240" s="130"/>
      <c r="POA240" s="130"/>
      <c r="POB240" s="130"/>
      <c r="POC240" s="130"/>
      <c r="POD240" s="130"/>
      <c r="POE240" s="130"/>
      <c r="POF240" s="130"/>
      <c r="POG240" s="130"/>
      <c r="POH240" s="130"/>
      <c r="POI240" s="130"/>
      <c r="POJ240" s="130"/>
      <c r="POK240" s="130"/>
      <c r="POL240" s="130"/>
      <c r="POM240" s="130"/>
      <c r="PON240" s="130"/>
      <c r="POO240" s="130"/>
      <c r="POP240" s="130"/>
      <c r="POQ240" s="130"/>
      <c r="POR240" s="130"/>
      <c r="POS240" s="130"/>
      <c r="POT240" s="130"/>
      <c r="POU240" s="130"/>
      <c r="POV240" s="130"/>
      <c r="POW240" s="130"/>
      <c r="POX240" s="130"/>
      <c r="POY240" s="130"/>
      <c r="POZ240" s="130"/>
      <c r="PPA240" s="130"/>
      <c r="PPB240" s="130"/>
      <c r="PPC240" s="130"/>
      <c r="PPD240" s="130"/>
      <c r="PPE240" s="130"/>
      <c r="PPF240" s="130"/>
      <c r="PPG240" s="130"/>
      <c r="PPH240" s="130"/>
      <c r="PPI240" s="130"/>
      <c r="PPJ240" s="130"/>
      <c r="PPK240" s="130"/>
      <c r="PPL240" s="130"/>
      <c r="PPM240" s="130"/>
      <c r="PPN240" s="130"/>
      <c r="PPO240" s="130"/>
      <c r="PPP240" s="130"/>
      <c r="PPQ240" s="130"/>
      <c r="PPR240" s="130"/>
      <c r="PPS240" s="130"/>
      <c r="PPT240" s="130"/>
      <c r="PPU240" s="130"/>
      <c r="PPV240" s="130"/>
      <c r="PPW240" s="130"/>
      <c r="PPX240" s="130"/>
      <c r="PPY240" s="130"/>
      <c r="PPZ240" s="130"/>
      <c r="PQA240" s="130"/>
      <c r="PQB240" s="130"/>
      <c r="PQC240" s="130"/>
      <c r="PQD240" s="130"/>
      <c r="PQE240" s="130"/>
      <c r="PQF240" s="130"/>
      <c r="PQG240" s="130"/>
      <c r="PQH240" s="130"/>
      <c r="PQI240" s="130"/>
      <c r="PQJ240" s="130"/>
      <c r="PQK240" s="130"/>
      <c r="PQL240" s="130"/>
      <c r="PQM240" s="130"/>
      <c r="PQN240" s="130"/>
      <c r="PQO240" s="130"/>
      <c r="PQP240" s="130"/>
      <c r="PQQ240" s="130"/>
      <c r="PQR240" s="130"/>
      <c r="PQS240" s="130"/>
      <c r="PQT240" s="130"/>
      <c r="PQU240" s="130"/>
      <c r="PQV240" s="130"/>
      <c r="PQW240" s="130"/>
      <c r="PQX240" s="130"/>
      <c r="PQY240" s="130"/>
      <c r="PQZ240" s="130"/>
      <c r="PRA240" s="130"/>
      <c r="PRB240" s="130"/>
      <c r="PRC240" s="130"/>
      <c r="PRD240" s="130"/>
      <c r="PRE240" s="130"/>
      <c r="PRF240" s="130"/>
      <c r="PRG240" s="130"/>
      <c r="PRH240" s="130"/>
      <c r="PRI240" s="130"/>
      <c r="PRJ240" s="130"/>
      <c r="PRK240" s="130"/>
      <c r="PRL240" s="130"/>
      <c r="PRM240" s="130"/>
      <c r="PRN240" s="130"/>
      <c r="PRO240" s="130"/>
      <c r="PRP240" s="130"/>
      <c r="PRQ240" s="130"/>
      <c r="PRR240" s="130"/>
      <c r="PRS240" s="130"/>
      <c r="PRT240" s="130"/>
      <c r="PRU240" s="130"/>
      <c r="PRV240" s="130"/>
      <c r="PRW240" s="130"/>
      <c r="PRX240" s="130"/>
      <c r="PRY240" s="130"/>
      <c r="PRZ240" s="130"/>
      <c r="PSA240" s="130"/>
      <c r="PSB240" s="130"/>
      <c r="PSC240" s="130"/>
      <c r="PSD240" s="130"/>
      <c r="PSE240" s="130"/>
      <c r="PSF240" s="130"/>
      <c r="PSG240" s="130"/>
      <c r="PSH240" s="130"/>
      <c r="PSI240" s="130"/>
      <c r="PSJ240" s="130"/>
      <c r="PSK240" s="130"/>
      <c r="PSL240" s="130"/>
      <c r="PSM240" s="130"/>
      <c r="PSN240" s="130"/>
      <c r="PSO240" s="130"/>
      <c r="PSP240" s="130"/>
      <c r="PSQ240" s="130"/>
      <c r="PSR240" s="130"/>
      <c r="PSS240" s="130"/>
      <c r="PST240" s="130"/>
      <c r="PSU240" s="130"/>
      <c r="PSV240" s="130"/>
      <c r="PSW240" s="130"/>
      <c r="PSX240" s="130"/>
      <c r="PSY240" s="130"/>
      <c r="PSZ240" s="130"/>
      <c r="PTA240" s="130"/>
      <c r="PTB240" s="130"/>
      <c r="PTC240" s="130"/>
      <c r="PTD240" s="130"/>
      <c r="PTE240" s="130"/>
      <c r="PTF240" s="130"/>
      <c r="PTG240" s="130"/>
      <c r="PTH240" s="130"/>
      <c r="PTI240" s="130"/>
      <c r="PTJ240" s="130"/>
      <c r="PTK240" s="130"/>
      <c r="PTL240" s="130"/>
      <c r="PTM240" s="130"/>
      <c r="PTN240" s="130"/>
      <c r="PTO240" s="130"/>
      <c r="PTP240" s="130"/>
      <c r="PTQ240" s="130"/>
      <c r="PTR240" s="130"/>
      <c r="PTS240" s="130"/>
      <c r="PTT240" s="130"/>
      <c r="PTU240" s="130"/>
      <c r="PTV240" s="130"/>
      <c r="PTW240" s="130"/>
      <c r="PTX240" s="130"/>
      <c r="PTY240" s="130"/>
      <c r="PTZ240" s="130"/>
      <c r="PUA240" s="130"/>
      <c r="PUB240" s="130"/>
      <c r="PUC240" s="130"/>
      <c r="PUD240" s="130"/>
      <c r="PUE240" s="130"/>
      <c r="PUF240" s="130"/>
      <c r="PUG240" s="130"/>
      <c r="PUH240" s="130"/>
      <c r="PUI240" s="130"/>
      <c r="PUJ240" s="130"/>
      <c r="PUK240" s="130"/>
      <c r="PUL240" s="130"/>
      <c r="PUM240" s="130"/>
      <c r="PUN240" s="130"/>
      <c r="PUO240" s="130"/>
      <c r="PUP240" s="130"/>
      <c r="PUQ240" s="130"/>
      <c r="PUR240" s="130"/>
      <c r="PUS240" s="130"/>
      <c r="PUT240" s="130"/>
      <c r="PUU240" s="130"/>
      <c r="PUV240" s="130"/>
      <c r="PUW240" s="130"/>
      <c r="PUX240" s="130"/>
      <c r="PUY240" s="130"/>
      <c r="PUZ240" s="130"/>
      <c r="PVA240" s="130"/>
      <c r="PVB240" s="130"/>
      <c r="PVC240" s="130"/>
      <c r="PVD240" s="130"/>
      <c r="PVE240" s="130"/>
      <c r="PVF240" s="130"/>
      <c r="PVG240" s="130"/>
      <c r="PVH240" s="130"/>
      <c r="PVI240" s="130"/>
      <c r="PVJ240" s="130"/>
      <c r="PVK240" s="130"/>
      <c r="PVL240" s="130"/>
      <c r="PVM240" s="130"/>
      <c r="PVN240" s="130"/>
      <c r="PVO240" s="130"/>
      <c r="PVP240" s="130"/>
      <c r="PVQ240" s="130"/>
      <c r="PVR240" s="130"/>
      <c r="PVS240" s="130"/>
      <c r="PVT240" s="130"/>
      <c r="PVU240" s="130"/>
      <c r="PVV240" s="130"/>
      <c r="PVW240" s="130"/>
      <c r="PVX240" s="130"/>
      <c r="PVY240" s="130"/>
      <c r="PVZ240" s="130"/>
      <c r="PWA240" s="130"/>
      <c r="PWB240" s="130"/>
      <c r="PWC240" s="130"/>
      <c r="PWD240" s="130"/>
      <c r="PWE240" s="130"/>
      <c r="PWF240" s="130"/>
      <c r="PWG240" s="130"/>
      <c r="PWH240" s="130"/>
      <c r="PWI240" s="130"/>
      <c r="PWJ240" s="130"/>
      <c r="PWK240" s="130"/>
      <c r="PWL240" s="130"/>
      <c r="PWM240" s="130"/>
      <c r="PWN240" s="130"/>
      <c r="PWO240" s="130"/>
      <c r="PWP240" s="130"/>
      <c r="PWQ240" s="130"/>
      <c r="PWR240" s="130"/>
      <c r="PWS240" s="130"/>
      <c r="PWT240" s="130"/>
      <c r="PWU240" s="130"/>
      <c r="PWV240" s="130"/>
      <c r="PWW240" s="130"/>
      <c r="PWX240" s="130"/>
      <c r="PWY240" s="130"/>
      <c r="PWZ240" s="130"/>
      <c r="PXA240" s="130"/>
      <c r="PXB240" s="130"/>
      <c r="PXC240" s="130"/>
      <c r="PXD240" s="130"/>
      <c r="PXE240" s="130"/>
      <c r="PXF240" s="130"/>
      <c r="PXG240" s="130"/>
      <c r="PXH240" s="130"/>
      <c r="PXI240" s="130"/>
      <c r="PXJ240" s="130"/>
      <c r="PXK240" s="130"/>
      <c r="PXL240" s="130"/>
      <c r="PXM240" s="130"/>
      <c r="PXN240" s="130"/>
      <c r="PXO240" s="130"/>
      <c r="PXP240" s="130"/>
      <c r="PXQ240" s="130"/>
      <c r="PXR240" s="130"/>
      <c r="PXS240" s="130"/>
      <c r="PXT240" s="130"/>
      <c r="PXU240" s="130"/>
      <c r="PXV240" s="130"/>
      <c r="PXW240" s="130"/>
      <c r="PXX240" s="130"/>
      <c r="PXY240" s="130"/>
      <c r="PXZ240" s="130"/>
      <c r="PYA240" s="130"/>
      <c r="PYB240" s="130"/>
      <c r="PYC240" s="130"/>
      <c r="PYD240" s="130"/>
      <c r="PYE240" s="130"/>
      <c r="PYF240" s="130"/>
      <c r="PYG240" s="130"/>
      <c r="PYH240" s="130"/>
      <c r="PYI240" s="130"/>
      <c r="PYJ240" s="130"/>
      <c r="PYK240" s="130"/>
      <c r="PYL240" s="130"/>
      <c r="PYM240" s="130"/>
      <c r="PYN240" s="130"/>
      <c r="PYO240" s="130"/>
      <c r="PYP240" s="130"/>
      <c r="PYQ240" s="130"/>
      <c r="PYR240" s="130"/>
      <c r="PYS240" s="130"/>
      <c r="PYT240" s="130"/>
      <c r="PYU240" s="130"/>
      <c r="PYV240" s="130"/>
      <c r="PYW240" s="130"/>
      <c r="PYX240" s="130"/>
      <c r="PYY240" s="130"/>
      <c r="PYZ240" s="130"/>
      <c r="PZA240" s="130"/>
      <c r="PZB240" s="130"/>
      <c r="PZC240" s="130"/>
      <c r="PZD240" s="130"/>
      <c r="PZE240" s="130"/>
      <c r="PZF240" s="130"/>
      <c r="PZG240" s="130"/>
      <c r="PZH240" s="130"/>
      <c r="PZI240" s="130"/>
      <c r="PZJ240" s="130"/>
      <c r="PZK240" s="130"/>
      <c r="PZL240" s="130"/>
      <c r="PZM240" s="130"/>
      <c r="PZN240" s="130"/>
      <c r="PZO240" s="130"/>
      <c r="PZP240" s="130"/>
      <c r="PZQ240" s="130"/>
      <c r="PZR240" s="130"/>
      <c r="PZS240" s="130"/>
      <c r="PZT240" s="130"/>
      <c r="PZU240" s="130"/>
      <c r="PZV240" s="130"/>
      <c r="PZW240" s="130"/>
      <c r="PZX240" s="130"/>
      <c r="PZY240" s="130"/>
      <c r="PZZ240" s="130"/>
      <c r="QAA240" s="130"/>
      <c r="QAB240" s="130"/>
      <c r="QAC240" s="130"/>
      <c r="QAD240" s="130"/>
      <c r="QAE240" s="130"/>
      <c r="QAF240" s="130"/>
      <c r="QAG240" s="130"/>
      <c r="QAH240" s="130"/>
      <c r="QAI240" s="130"/>
      <c r="QAJ240" s="130"/>
      <c r="QAK240" s="130"/>
      <c r="QAL240" s="130"/>
      <c r="QAM240" s="130"/>
      <c r="QAN240" s="130"/>
      <c r="QAO240" s="130"/>
      <c r="QAP240" s="130"/>
      <c r="QAQ240" s="130"/>
      <c r="QAR240" s="130"/>
      <c r="QAS240" s="130"/>
      <c r="QAT240" s="130"/>
      <c r="QAU240" s="130"/>
      <c r="QAV240" s="130"/>
      <c r="QAW240" s="130"/>
      <c r="QAX240" s="130"/>
      <c r="QAY240" s="130"/>
      <c r="QAZ240" s="130"/>
      <c r="QBA240" s="130"/>
      <c r="QBB240" s="130"/>
      <c r="QBC240" s="130"/>
      <c r="QBD240" s="130"/>
      <c r="QBE240" s="130"/>
      <c r="QBF240" s="130"/>
      <c r="QBG240" s="130"/>
      <c r="QBH240" s="130"/>
      <c r="QBI240" s="130"/>
      <c r="QBJ240" s="130"/>
      <c r="QBK240" s="130"/>
      <c r="QBL240" s="130"/>
      <c r="QBM240" s="130"/>
      <c r="QBN240" s="130"/>
      <c r="QBO240" s="130"/>
      <c r="QBP240" s="130"/>
      <c r="QBQ240" s="130"/>
      <c r="QBR240" s="130"/>
      <c r="QBS240" s="130"/>
      <c r="QBT240" s="130"/>
      <c r="QBU240" s="130"/>
      <c r="QBV240" s="130"/>
      <c r="QBW240" s="130"/>
      <c r="QBX240" s="130"/>
      <c r="QBY240" s="130"/>
      <c r="QBZ240" s="130"/>
      <c r="QCA240" s="130"/>
      <c r="QCB240" s="130"/>
      <c r="QCC240" s="130"/>
      <c r="QCD240" s="130"/>
      <c r="QCE240" s="130"/>
      <c r="QCF240" s="130"/>
      <c r="QCG240" s="130"/>
      <c r="QCH240" s="130"/>
      <c r="QCI240" s="130"/>
      <c r="QCJ240" s="130"/>
      <c r="QCK240" s="130"/>
      <c r="QCL240" s="130"/>
      <c r="QCM240" s="130"/>
      <c r="QCN240" s="130"/>
      <c r="QCO240" s="130"/>
      <c r="QCP240" s="130"/>
      <c r="QCQ240" s="130"/>
      <c r="QCR240" s="130"/>
      <c r="QCS240" s="130"/>
      <c r="QCT240" s="130"/>
      <c r="QCU240" s="130"/>
      <c r="QCV240" s="130"/>
      <c r="QCW240" s="130"/>
      <c r="QCX240" s="130"/>
      <c r="QCY240" s="130"/>
      <c r="QCZ240" s="130"/>
      <c r="QDA240" s="130"/>
      <c r="QDB240" s="130"/>
      <c r="QDC240" s="130"/>
      <c r="QDD240" s="130"/>
      <c r="QDE240" s="130"/>
      <c r="QDF240" s="130"/>
      <c r="QDG240" s="130"/>
      <c r="QDH240" s="130"/>
      <c r="QDI240" s="130"/>
      <c r="QDJ240" s="130"/>
      <c r="QDK240" s="130"/>
      <c r="QDL240" s="130"/>
      <c r="QDM240" s="130"/>
      <c r="QDN240" s="130"/>
      <c r="QDO240" s="130"/>
      <c r="QDP240" s="130"/>
      <c r="QDQ240" s="130"/>
      <c r="QDR240" s="130"/>
      <c r="QDS240" s="130"/>
      <c r="QDT240" s="130"/>
      <c r="QDU240" s="130"/>
      <c r="QDV240" s="130"/>
      <c r="QDW240" s="130"/>
      <c r="QDX240" s="130"/>
      <c r="QDY240" s="130"/>
      <c r="QDZ240" s="130"/>
      <c r="QEA240" s="130"/>
      <c r="QEB240" s="130"/>
      <c r="QEC240" s="130"/>
      <c r="QED240" s="130"/>
      <c r="QEE240" s="130"/>
      <c r="QEF240" s="130"/>
      <c r="QEG240" s="130"/>
      <c r="QEH240" s="130"/>
      <c r="QEI240" s="130"/>
      <c r="QEJ240" s="130"/>
      <c r="QEK240" s="130"/>
      <c r="QEL240" s="130"/>
      <c r="QEM240" s="130"/>
      <c r="QEN240" s="130"/>
      <c r="QEO240" s="130"/>
      <c r="QEP240" s="130"/>
      <c r="QEQ240" s="130"/>
      <c r="QER240" s="130"/>
      <c r="QES240" s="130"/>
      <c r="QET240" s="130"/>
      <c r="QEU240" s="130"/>
      <c r="QEV240" s="130"/>
      <c r="QEW240" s="130"/>
      <c r="QEX240" s="130"/>
      <c r="QEY240" s="130"/>
      <c r="QEZ240" s="130"/>
      <c r="QFA240" s="130"/>
      <c r="QFB240" s="130"/>
      <c r="QFC240" s="130"/>
      <c r="QFD240" s="130"/>
      <c r="QFE240" s="130"/>
      <c r="QFF240" s="130"/>
      <c r="QFG240" s="130"/>
      <c r="QFH240" s="130"/>
      <c r="QFI240" s="130"/>
      <c r="QFJ240" s="130"/>
      <c r="QFK240" s="130"/>
      <c r="QFL240" s="130"/>
      <c r="QFM240" s="130"/>
      <c r="QFN240" s="130"/>
      <c r="QFO240" s="130"/>
      <c r="QFP240" s="130"/>
      <c r="QFQ240" s="130"/>
      <c r="QFR240" s="130"/>
      <c r="QFS240" s="130"/>
      <c r="QFT240" s="130"/>
      <c r="QFU240" s="130"/>
      <c r="QFV240" s="130"/>
      <c r="QFW240" s="130"/>
      <c r="QFX240" s="130"/>
      <c r="QFY240" s="130"/>
      <c r="QFZ240" s="130"/>
      <c r="QGA240" s="130"/>
      <c r="QGB240" s="130"/>
      <c r="QGC240" s="130"/>
      <c r="QGD240" s="130"/>
      <c r="QGE240" s="130"/>
      <c r="QGF240" s="130"/>
      <c r="QGG240" s="130"/>
      <c r="QGH240" s="130"/>
      <c r="QGI240" s="130"/>
      <c r="QGJ240" s="130"/>
      <c r="QGK240" s="130"/>
      <c r="QGL240" s="130"/>
      <c r="QGM240" s="130"/>
      <c r="QGN240" s="130"/>
      <c r="QGO240" s="130"/>
      <c r="QGP240" s="130"/>
      <c r="QGQ240" s="130"/>
      <c r="QGR240" s="130"/>
      <c r="QGS240" s="130"/>
      <c r="QGT240" s="130"/>
      <c r="QGU240" s="130"/>
      <c r="QGV240" s="130"/>
      <c r="QGW240" s="130"/>
      <c r="QGX240" s="130"/>
      <c r="QGY240" s="130"/>
      <c r="QGZ240" s="130"/>
      <c r="QHA240" s="130"/>
      <c r="QHB240" s="130"/>
      <c r="QHC240" s="130"/>
      <c r="QHD240" s="130"/>
      <c r="QHE240" s="130"/>
      <c r="QHF240" s="130"/>
      <c r="QHG240" s="130"/>
      <c r="QHH240" s="130"/>
      <c r="QHI240" s="130"/>
      <c r="QHJ240" s="130"/>
      <c r="QHK240" s="130"/>
      <c r="QHL240" s="130"/>
      <c r="QHM240" s="130"/>
      <c r="QHN240" s="130"/>
      <c r="QHO240" s="130"/>
      <c r="QHP240" s="130"/>
      <c r="QHQ240" s="130"/>
      <c r="QHR240" s="130"/>
      <c r="QHS240" s="130"/>
      <c r="QHT240" s="130"/>
      <c r="QHU240" s="130"/>
      <c r="QHV240" s="130"/>
      <c r="QHW240" s="130"/>
      <c r="QHX240" s="130"/>
      <c r="QHY240" s="130"/>
      <c r="QHZ240" s="130"/>
      <c r="QIA240" s="130"/>
      <c r="QIB240" s="130"/>
      <c r="QIC240" s="130"/>
      <c r="QID240" s="130"/>
      <c r="QIE240" s="130"/>
      <c r="QIF240" s="130"/>
      <c r="QIG240" s="130"/>
      <c r="QIH240" s="130"/>
      <c r="QII240" s="130"/>
      <c r="QIJ240" s="130"/>
      <c r="QIK240" s="130"/>
      <c r="QIL240" s="130"/>
      <c r="QIM240" s="130"/>
      <c r="QIN240" s="130"/>
      <c r="QIO240" s="130"/>
      <c r="QIP240" s="130"/>
      <c r="QIQ240" s="130"/>
      <c r="QIR240" s="130"/>
      <c r="QIS240" s="130"/>
      <c r="QIT240" s="130"/>
      <c r="QIU240" s="130"/>
      <c r="QIV240" s="130"/>
      <c r="QIW240" s="130"/>
      <c r="QIX240" s="130"/>
      <c r="QIY240" s="130"/>
      <c r="QIZ240" s="130"/>
      <c r="QJA240" s="130"/>
      <c r="QJB240" s="130"/>
      <c r="QJC240" s="130"/>
      <c r="QJD240" s="130"/>
      <c r="QJE240" s="130"/>
      <c r="QJF240" s="130"/>
      <c r="QJG240" s="130"/>
      <c r="QJH240" s="130"/>
      <c r="QJI240" s="130"/>
      <c r="QJJ240" s="130"/>
      <c r="QJK240" s="130"/>
      <c r="QJL240" s="130"/>
      <c r="QJM240" s="130"/>
      <c r="QJN240" s="130"/>
      <c r="QJO240" s="130"/>
      <c r="QJP240" s="130"/>
      <c r="QJQ240" s="130"/>
      <c r="QJR240" s="130"/>
      <c r="QJS240" s="130"/>
      <c r="QJT240" s="130"/>
      <c r="QJU240" s="130"/>
      <c r="QJV240" s="130"/>
      <c r="QJW240" s="130"/>
      <c r="QJX240" s="130"/>
      <c r="QJY240" s="130"/>
      <c r="QJZ240" s="130"/>
      <c r="QKA240" s="130"/>
      <c r="QKB240" s="130"/>
      <c r="QKC240" s="130"/>
      <c r="QKD240" s="130"/>
      <c r="QKE240" s="130"/>
      <c r="QKF240" s="130"/>
      <c r="QKG240" s="130"/>
      <c r="QKH240" s="130"/>
      <c r="QKI240" s="130"/>
      <c r="QKJ240" s="130"/>
      <c r="QKK240" s="130"/>
      <c r="QKL240" s="130"/>
      <c r="QKM240" s="130"/>
      <c r="QKN240" s="130"/>
      <c r="QKO240" s="130"/>
      <c r="QKP240" s="130"/>
      <c r="QKQ240" s="130"/>
      <c r="QKR240" s="130"/>
      <c r="QKS240" s="130"/>
      <c r="QKT240" s="130"/>
      <c r="QKU240" s="130"/>
      <c r="QKV240" s="130"/>
      <c r="QKW240" s="130"/>
      <c r="QKX240" s="130"/>
      <c r="QKY240" s="130"/>
      <c r="QKZ240" s="130"/>
      <c r="QLA240" s="130"/>
      <c r="QLB240" s="130"/>
      <c r="QLC240" s="130"/>
      <c r="QLD240" s="130"/>
      <c r="QLE240" s="130"/>
      <c r="QLF240" s="130"/>
      <c r="QLG240" s="130"/>
      <c r="QLH240" s="130"/>
      <c r="QLI240" s="130"/>
      <c r="QLJ240" s="130"/>
      <c r="QLK240" s="130"/>
      <c r="QLL240" s="130"/>
      <c r="QLM240" s="130"/>
      <c r="QLN240" s="130"/>
      <c r="QLO240" s="130"/>
      <c r="QLP240" s="130"/>
      <c r="QLQ240" s="130"/>
      <c r="QLR240" s="130"/>
      <c r="QLS240" s="130"/>
      <c r="QLT240" s="130"/>
      <c r="QLU240" s="130"/>
      <c r="QLV240" s="130"/>
      <c r="QLW240" s="130"/>
      <c r="QLX240" s="130"/>
      <c r="QLY240" s="130"/>
      <c r="QLZ240" s="130"/>
      <c r="QMA240" s="130"/>
      <c r="QMB240" s="130"/>
      <c r="QMC240" s="130"/>
      <c r="QMD240" s="130"/>
      <c r="QME240" s="130"/>
      <c r="QMF240" s="130"/>
      <c r="QMG240" s="130"/>
      <c r="QMH240" s="130"/>
      <c r="QMI240" s="130"/>
      <c r="QMJ240" s="130"/>
      <c r="QMK240" s="130"/>
      <c r="QML240" s="130"/>
      <c r="QMM240" s="130"/>
      <c r="QMN240" s="130"/>
      <c r="QMO240" s="130"/>
      <c r="QMP240" s="130"/>
      <c r="QMQ240" s="130"/>
      <c r="QMR240" s="130"/>
      <c r="QMS240" s="130"/>
      <c r="QMT240" s="130"/>
      <c r="QMU240" s="130"/>
      <c r="QMV240" s="130"/>
      <c r="QMW240" s="130"/>
      <c r="QMX240" s="130"/>
      <c r="QMY240" s="130"/>
      <c r="QMZ240" s="130"/>
      <c r="QNA240" s="130"/>
      <c r="QNB240" s="130"/>
      <c r="QNC240" s="130"/>
      <c r="QND240" s="130"/>
      <c r="QNE240" s="130"/>
      <c r="QNF240" s="130"/>
      <c r="QNG240" s="130"/>
      <c r="QNH240" s="130"/>
      <c r="QNI240" s="130"/>
      <c r="QNJ240" s="130"/>
      <c r="QNK240" s="130"/>
      <c r="QNL240" s="130"/>
      <c r="QNM240" s="130"/>
      <c r="QNN240" s="130"/>
      <c r="QNO240" s="130"/>
      <c r="QNP240" s="130"/>
      <c r="QNQ240" s="130"/>
      <c r="QNR240" s="130"/>
      <c r="QNS240" s="130"/>
      <c r="QNT240" s="130"/>
      <c r="QNU240" s="130"/>
      <c r="QNV240" s="130"/>
      <c r="QNW240" s="130"/>
      <c r="QNX240" s="130"/>
      <c r="QNY240" s="130"/>
      <c r="QNZ240" s="130"/>
      <c r="QOA240" s="130"/>
      <c r="QOB240" s="130"/>
      <c r="QOC240" s="130"/>
      <c r="QOD240" s="130"/>
      <c r="QOE240" s="130"/>
      <c r="QOF240" s="130"/>
      <c r="QOG240" s="130"/>
      <c r="QOH240" s="130"/>
      <c r="QOI240" s="130"/>
      <c r="QOJ240" s="130"/>
      <c r="QOK240" s="130"/>
      <c r="QOL240" s="130"/>
      <c r="QOM240" s="130"/>
      <c r="QON240" s="130"/>
      <c r="QOO240" s="130"/>
      <c r="QOP240" s="130"/>
      <c r="QOQ240" s="130"/>
      <c r="QOR240" s="130"/>
      <c r="QOS240" s="130"/>
      <c r="QOT240" s="130"/>
      <c r="QOU240" s="130"/>
      <c r="QOV240" s="130"/>
      <c r="QOW240" s="130"/>
      <c r="QOX240" s="130"/>
      <c r="QOY240" s="130"/>
      <c r="QOZ240" s="130"/>
      <c r="QPA240" s="130"/>
      <c r="QPB240" s="130"/>
      <c r="QPC240" s="130"/>
      <c r="QPD240" s="130"/>
      <c r="QPE240" s="130"/>
      <c r="QPF240" s="130"/>
      <c r="QPG240" s="130"/>
      <c r="QPH240" s="130"/>
      <c r="QPI240" s="130"/>
      <c r="QPJ240" s="130"/>
      <c r="QPK240" s="130"/>
      <c r="QPL240" s="130"/>
      <c r="QPM240" s="130"/>
      <c r="QPN240" s="130"/>
      <c r="QPO240" s="130"/>
      <c r="QPP240" s="130"/>
      <c r="QPQ240" s="130"/>
      <c r="QPR240" s="130"/>
      <c r="QPS240" s="130"/>
      <c r="QPT240" s="130"/>
      <c r="QPU240" s="130"/>
      <c r="QPV240" s="130"/>
      <c r="QPW240" s="130"/>
      <c r="QPX240" s="130"/>
      <c r="QPY240" s="130"/>
      <c r="QPZ240" s="130"/>
      <c r="QQA240" s="130"/>
      <c r="QQB240" s="130"/>
      <c r="QQC240" s="130"/>
      <c r="QQD240" s="130"/>
      <c r="QQE240" s="130"/>
      <c r="QQF240" s="130"/>
      <c r="QQG240" s="130"/>
      <c r="QQH240" s="130"/>
      <c r="QQI240" s="130"/>
      <c r="QQJ240" s="130"/>
      <c r="QQK240" s="130"/>
      <c r="QQL240" s="130"/>
      <c r="QQM240" s="130"/>
      <c r="QQN240" s="130"/>
      <c r="QQO240" s="130"/>
      <c r="QQP240" s="130"/>
      <c r="QQQ240" s="130"/>
      <c r="QQR240" s="130"/>
      <c r="QQS240" s="130"/>
      <c r="QQT240" s="130"/>
      <c r="QQU240" s="130"/>
      <c r="QQV240" s="130"/>
      <c r="QQW240" s="130"/>
      <c r="QQX240" s="130"/>
      <c r="QQY240" s="130"/>
      <c r="QQZ240" s="130"/>
      <c r="QRA240" s="130"/>
      <c r="QRB240" s="130"/>
      <c r="QRC240" s="130"/>
      <c r="QRD240" s="130"/>
      <c r="QRE240" s="130"/>
      <c r="QRF240" s="130"/>
      <c r="QRG240" s="130"/>
      <c r="QRH240" s="130"/>
      <c r="QRI240" s="130"/>
      <c r="QRJ240" s="130"/>
      <c r="QRK240" s="130"/>
      <c r="QRL240" s="130"/>
      <c r="QRM240" s="130"/>
      <c r="QRN240" s="130"/>
      <c r="QRO240" s="130"/>
      <c r="QRP240" s="130"/>
      <c r="QRQ240" s="130"/>
      <c r="QRR240" s="130"/>
      <c r="QRS240" s="130"/>
      <c r="QRT240" s="130"/>
      <c r="QRU240" s="130"/>
      <c r="QRV240" s="130"/>
      <c r="QRW240" s="130"/>
      <c r="QRX240" s="130"/>
      <c r="QRY240" s="130"/>
      <c r="QRZ240" s="130"/>
      <c r="QSA240" s="130"/>
      <c r="QSB240" s="130"/>
      <c r="QSC240" s="130"/>
      <c r="QSD240" s="130"/>
      <c r="QSE240" s="130"/>
      <c r="QSF240" s="130"/>
      <c r="QSG240" s="130"/>
      <c r="QSH240" s="130"/>
      <c r="QSI240" s="130"/>
      <c r="QSJ240" s="130"/>
      <c r="QSK240" s="130"/>
      <c r="QSL240" s="130"/>
      <c r="QSM240" s="130"/>
      <c r="QSN240" s="130"/>
      <c r="QSO240" s="130"/>
      <c r="QSP240" s="130"/>
      <c r="QSQ240" s="130"/>
      <c r="QSR240" s="130"/>
      <c r="QSS240" s="130"/>
      <c r="QST240" s="130"/>
      <c r="QSU240" s="130"/>
      <c r="QSV240" s="130"/>
      <c r="QSW240" s="130"/>
      <c r="QSX240" s="130"/>
      <c r="QSY240" s="130"/>
      <c r="QSZ240" s="130"/>
      <c r="QTA240" s="130"/>
      <c r="QTB240" s="130"/>
      <c r="QTC240" s="130"/>
      <c r="QTD240" s="130"/>
      <c r="QTE240" s="130"/>
      <c r="QTF240" s="130"/>
      <c r="QTG240" s="130"/>
      <c r="QTH240" s="130"/>
      <c r="QTI240" s="130"/>
      <c r="QTJ240" s="130"/>
      <c r="QTK240" s="130"/>
      <c r="QTL240" s="130"/>
      <c r="QTM240" s="130"/>
      <c r="QTN240" s="130"/>
      <c r="QTO240" s="130"/>
      <c r="QTP240" s="130"/>
      <c r="QTQ240" s="130"/>
      <c r="QTR240" s="130"/>
      <c r="QTS240" s="130"/>
      <c r="QTT240" s="130"/>
      <c r="QTU240" s="130"/>
      <c r="QTV240" s="130"/>
      <c r="QTW240" s="130"/>
      <c r="QTX240" s="130"/>
      <c r="QTY240" s="130"/>
      <c r="QTZ240" s="130"/>
      <c r="QUA240" s="130"/>
      <c r="QUB240" s="130"/>
      <c r="QUC240" s="130"/>
      <c r="QUD240" s="130"/>
      <c r="QUE240" s="130"/>
      <c r="QUF240" s="130"/>
      <c r="QUG240" s="130"/>
      <c r="QUH240" s="130"/>
      <c r="QUI240" s="130"/>
      <c r="QUJ240" s="130"/>
      <c r="QUK240" s="130"/>
      <c r="QUL240" s="130"/>
      <c r="QUM240" s="130"/>
      <c r="QUN240" s="130"/>
      <c r="QUO240" s="130"/>
      <c r="QUP240" s="130"/>
      <c r="QUQ240" s="130"/>
      <c r="QUR240" s="130"/>
      <c r="QUS240" s="130"/>
      <c r="QUT240" s="130"/>
      <c r="QUU240" s="130"/>
      <c r="QUV240" s="130"/>
      <c r="QUW240" s="130"/>
      <c r="QUX240" s="130"/>
      <c r="QUY240" s="130"/>
      <c r="QUZ240" s="130"/>
      <c r="QVA240" s="130"/>
      <c r="QVB240" s="130"/>
      <c r="QVC240" s="130"/>
      <c r="QVD240" s="130"/>
      <c r="QVE240" s="130"/>
      <c r="QVF240" s="130"/>
      <c r="QVG240" s="130"/>
      <c r="QVH240" s="130"/>
      <c r="QVI240" s="130"/>
      <c r="QVJ240" s="130"/>
      <c r="QVK240" s="130"/>
      <c r="QVL240" s="130"/>
      <c r="QVM240" s="130"/>
      <c r="QVN240" s="130"/>
      <c r="QVO240" s="130"/>
      <c r="QVP240" s="130"/>
      <c r="QVQ240" s="130"/>
      <c r="QVR240" s="130"/>
      <c r="QVS240" s="130"/>
      <c r="QVT240" s="130"/>
      <c r="QVU240" s="130"/>
      <c r="QVV240" s="130"/>
      <c r="QVW240" s="130"/>
      <c r="QVX240" s="130"/>
      <c r="QVY240" s="130"/>
      <c r="QVZ240" s="130"/>
      <c r="QWA240" s="130"/>
      <c r="QWB240" s="130"/>
      <c r="QWC240" s="130"/>
      <c r="QWD240" s="130"/>
      <c r="QWE240" s="130"/>
      <c r="QWF240" s="130"/>
      <c r="QWG240" s="130"/>
      <c r="QWH240" s="130"/>
      <c r="QWI240" s="130"/>
      <c r="QWJ240" s="130"/>
      <c r="QWK240" s="130"/>
      <c r="QWL240" s="130"/>
      <c r="QWM240" s="130"/>
      <c r="QWN240" s="130"/>
      <c r="QWO240" s="130"/>
      <c r="QWP240" s="130"/>
      <c r="QWQ240" s="130"/>
      <c r="QWR240" s="130"/>
      <c r="QWS240" s="130"/>
      <c r="QWT240" s="130"/>
      <c r="QWU240" s="130"/>
      <c r="QWV240" s="130"/>
      <c r="QWW240" s="130"/>
      <c r="QWX240" s="130"/>
      <c r="QWY240" s="130"/>
      <c r="QWZ240" s="130"/>
      <c r="QXA240" s="130"/>
      <c r="QXB240" s="130"/>
      <c r="QXC240" s="130"/>
      <c r="QXD240" s="130"/>
      <c r="QXE240" s="130"/>
      <c r="QXF240" s="130"/>
      <c r="QXG240" s="130"/>
      <c r="QXH240" s="130"/>
      <c r="QXI240" s="130"/>
      <c r="QXJ240" s="130"/>
      <c r="QXK240" s="130"/>
      <c r="QXL240" s="130"/>
      <c r="QXM240" s="130"/>
      <c r="QXN240" s="130"/>
      <c r="QXO240" s="130"/>
      <c r="QXP240" s="130"/>
      <c r="QXQ240" s="130"/>
      <c r="QXR240" s="130"/>
      <c r="QXS240" s="130"/>
      <c r="QXT240" s="130"/>
      <c r="QXU240" s="130"/>
      <c r="QXV240" s="130"/>
      <c r="QXW240" s="130"/>
      <c r="QXX240" s="130"/>
      <c r="QXY240" s="130"/>
      <c r="QXZ240" s="130"/>
      <c r="QYA240" s="130"/>
      <c r="QYB240" s="130"/>
      <c r="QYC240" s="130"/>
      <c r="QYD240" s="130"/>
      <c r="QYE240" s="130"/>
      <c r="QYF240" s="130"/>
      <c r="QYG240" s="130"/>
      <c r="QYH240" s="130"/>
      <c r="QYI240" s="130"/>
      <c r="QYJ240" s="130"/>
      <c r="QYK240" s="130"/>
      <c r="QYL240" s="130"/>
      <c r="QYM240" s="130"/>
      <c r="QYN240" s="130"/>
      <c r="QYO240" s="130"/>
      <c r="QYP240" s="130"/>
      <c r="QYQ240" s="130"/>
      <c r="QYR240" s="130"/>
      <c r="QYS240" s="130"/>
      <c r="QYT240" s="130"/>
      <c r="QYU240" s="130"/>
      <c r="QYV240" s="130"/>
      <c r="QYW240" s="130"/>
      <c r="QYX240" s="130"/>
      <c r="QYY240" s="130"/>
      <c r="QYZ240" s="130"/>
      <c r="QZA240" s="130"/>
      <c r="QZB240" s="130"/>
      <c r="QZC240" s="130"/>
      <c r="QZD240" s="130"/>
      <c r="QZE240" s="130"/>
      <c r="QZF240" s="130"/>
      <c r="QZG240" s="130"/>
      <c r="QZH240" s="130"/>
      <c r="QZI240" s="130"/>
      <c r="QZJ240" s="130"/>
      <c r="QZK240" s="130"/>
      <c r="QZL240" s="130"/>
      <c r="QZM240" s="130"/>
      <c r="QZN240" s="130"/>
      <c r="QZO240" s="130"/>
      <c r="QZP240" s="130"/>
      <c r="QZQ240" s="130"/>
      <c r="QZR240" s="130"/>
      <c r="QZS240" s="130"/>
      <c r="QZT240" s="130"/>
      <c r="QZU240" s="130"/>
      <c r="QZV240" s="130"/>
      <c r="QZW240" s="130"/>
      <c r="QZX240" s="130"/>
      <c r="QZY240" s="130"/>
      <c r="QZZ240" s="130"/>
      <c r="RAA240" s="130"/>
      <c r="RAB240" s="130"/>
      <c r="RAC240" s="130"/>
      <c r="RAD240" s="130"/>
      <c r="RAE240" s="130"/>
      <c r="RAF240" s="130"/>
      <c r="RAG240" s="130"/>
      <c r="RAH240" s="130"/>
      <c r="RAI240" s="130"/>
      <c r="RAJ240" s="130"/>
      <c r="RAK240" s="130"/>
      <c r="RAL240" s="130"/>
      <c r="RAM240" s="130"/>
      <c r="RAN240" s="130"/>
      <c r="RAO240" s="130"/>
      <c r="RAP240" s="130"/>
      <c r="RAQ240" s="130"/>
      <c r="RAR240" s="130"/>
      <c r="RAS240" s="130"/>
      <c r="RAT240" s="130"/>
      <c r="RAU240" s="130"/>
      <c r="RAV240" s="130"/>
      <c r="RAW240" s="130"/>
      <c r="RAX240" s="130"/>
      <c r="RAY240" s="130"/>
      <c r="RAZ240" s="130"/>
      <c r="RBA240" s="130"/>
      <c r="RBB240" s="130"/>
      <c r="RBC240" s="130"/>
      <c r="RBD240" s="130"/>
      <c r="RBE240" s="130"/>
      <c r="RBF240" s="130"/>
      <c r="RBG240" s="130"/>
      <c r="RBH240" s="130"/>
      <c r="RBI240" s="130"/>
      <c r="RBJ240" s="130"/>
      <c r="RBK240" s="130"/>
      <c r="RBL240" s="130"/>
      <c r="RBM240" s="130"/>
      <c r="RBN240" s="130"/>
      <c r="RBO240" s="130"/>
      <c r="RBP240" s="130"/>
      <c r="RBQ240" s="130"/>
      <c r="RBR240" s="130"/>
      <c r="RBS240" s="130"/>
      <c r="RBT240" s="130"/>
      <c r="RBU240" s="130"/>
      <c r="RBV240" s="130"/>
      <c r="RBW240" s="130"/>
      <c r="RBX240" s="130"/>
      <c r="RBY240" s="130"/>
      <c r="RBZ240" s="130"/>
      <c r="RCA240" s="130"/>
      <c r="RCB240" s="130"/>
      <c r="RCC240" s="130"/>
      <c r="RCD240" s="130"/>
      <c r="RCE240" s="130"/>
      <c r="RCF240" s="130"/>
      <c r="RCG240" s="130"/>
      <c r="RCH240" s="130"/>
      <c r="RCI240" s="130"/>
      <c r="RCJ240" s="130"/>
      <c r="RCK240" s="130"/>
      <c r="RCL240" s="130"/>
      <c r="RCM240" s="130"/>
      <c r="RCN240" s="130"/>
      <c r="RCO240" s="130"/>
      <c r="RCP240" s="130"/>
      <c r="RCQ240" s="130"/>
      <c r="RCR240" s="130"/>
      <c r="RCS240" s="130"/>
      <c r="RCT240" s="130"/>
      <c r="RCU240" s="130"/>
      <c r="RCV240" s="130"/>
      <c r="RCW240" s="130"/>
      <c r="RCX240" s="130"/>
      <c r="RCY240" s="130"/>
      <c r="RCZ240" s="130"/>
      <c r="RDA240" s="130"/>
      <c r="RDB240" s="130"/>
      <c r="RDC240" s="130"/>
      <c r="RDD240" s="130"/>
      <c r="RDE240" s="130"/>
      <c r="RDF240" s="130"/>
      <c r="RDG240" s="130"/>
      <c r="RDH240" s="130"/>
      <c r="RDI240" s="130"/>
      <c r="RDJ240" s="130"/>
      <c r="RDK240" s="130"/>
      <c r="RDL240" s="130"/>
      <c r="RDM240" s="130"/>
      <c r="RDN240" s="130"/>
      <c r="RDO240" s="130"/>
      <c r="RDP240" s="130"/>
      <c r="RDQ240" s="130"/>
      <c r="RDR240" s="130"/>
      <c r="RDS240" s="130"/>
      <c r="RDT240" s="130"/>
      <c r="RDU240" s="130"/>
      <c r="RDV240" s="130"/>
      <c r="RDW240" s="130"/>
      <c r="RDX240" s="130"/>
      <c r="RDY240" s="130"/>
      <c r="RDZ240" s="130"/>
      <c r="REA240" s="130"/>
      <c r="REB240" s="130"/>
      <c r="REC240" s="130"/>
      <c r="RED240" s="130"/>
      <c r="REE240" s="130"/>
      <c r="REF240" s="130"/>
      <c r="REG240" s="130"/>
      <c r="REH240" s="130"/>
      <c r="REI240" s="130"/>
      <c r="REJ240" s="130"/>
      <c r="REK240" s="130"/>
      <c r="REL240" s="130"/>
      <c r="REM240" s="130"/>
      <c r="REN240" s="130"/>
      <c r="REO240" s="130"/>
      <c r="REP240" s="130"/>
      <c r="REQ240" s="130"/>
      <c r="RER240" s="130"/>
      <c r="RES240" s="130"/>
      <c r="RET240" s="130"/>
      <c r="REU240" s="130"/>
      <c r="REV240" s="130"/>
      <c r="REW240" s="130"/>
      <c r="REX240" s="130"/>
      <c r="REY240" s="130"/>
      <c r="REZ240" s="130"/>
      <c r="RFA240" s="130"/>
      <c r="RFB240" s="130"/>
      <c r="RFC240" s="130"/>
      <c r="RFD240" s="130"/>
      <c r="RFE240" s="130"/>
      <c r="RFF240" s="130"/>
      <c r="RFG240" s="130"/>
      <c r="RFH240" s="130"/>
      <c r="RFI240" s="130"/>
      <c r="RFJ240" s="130"/>
      <c r="RFK240" s="130"/>
      <c r="RFL240" s="130"/>
      <c r="RFM240" s="130"/>
      <c r="RFN240" s="130"/>
      <c r="RFO240" s="130"/>
      <c r="RFP240" s="130"/>
      <c r="RFQ240" s="130"/>
      <c r="RFR240" s="130"/>
      <c r="RFS240" s="130"/>
      <c r="RFT240" s="130"/>
      <c r="RFU240" s="130"/>
      <c r="RFV240" s="130"/>
      <c r="RFW240" s="130"/>
      <c r="RFX240" s="130"/>
      <c r="RFY240" s="130"/>
      <c r="RFZ240" s="130"/>
      <c r="RGA240" s="130"/>
      <c r="RGB240" s="130"/>
      <c r="RGC240" s="130"/>
      <c r="RGD240" s="130"/>
      <c r="RGE240" s="130"/>
      <c r="RGF240" s="130"/>
      <c r="RGG240" s="130"/>
      <c r="RGH240" s="130"/>
      <c r="RGI240" s="130"/>
      <c r="RGJ240" s="130"/>
      <c r="RGK240" s="130"/>
      <c r="RGL240" s="130"/>
      <c r="RGM240" s="130"/>
      <c r="RGN240" s="130"/>
      <c r="RGO240" s="130"/>
      <c r="RGP240" s="130"/>
      <c r="RGQ240" s="130"/>
      <c r="RGR240" s="130"/>
      <c r="RGS240" s="130"/>
      <c r="RGT240" s="130"/>
      <c r="RGU240" s="130"/>
      <c r="RGV240" s="130"/>
      <c r="RGW240" s="130"/>
      <c r="RGX240" s="130"/>
      <c r="RGY240" s="130"/>
      <c r="RGZ240" s="130"/>
      <c r="RHA240" s="130"/>
      <c r="RHB240" s="130"/>
      <c r="RHC240" s="130"/>
      <c r="RHD240" s="130"/>
      <c r="RHE240" s="130"/>
      <c r="RHF240" s="130"/>
      <c r="RHG240" s="130"/>
      <c r="RHH240" s="130"/>
      <c r="RHI240" s="130"/>
      <c r="RHJ240" s="130"/>
      <c r="RHK240" s="130"/>
      <c r="RHL240" s="130"/>
      <c r="RHM240" s="130"/>
      <c r="RHN240" s="130"/>
      <c r="RHO240" s="130"/>
      <c r="RHP240" s="130"/>
      <c r="RHQ240" s="130"/>
      <c r="RHR240" s="130"/>
      <c r="RHS240" s="130"/>
      <c r="RHT240" s="130"/>
      <c r="RHU240" s="130"/>
      <c r="RHV240" s="130"/>
      <c r="RHW240" s="130"/>
      <c r="RHX240" s="130"/>
      <c r="RHY240" s="130"/>
      <c r="RHZ240" s="130"/>
      <c r="RIA240" s="130"/>
      <c r="RIB240" s="130"/>
      <c r="RIC240" s="130"/>
      <c r="RID240" s="130"/>
      <c r="RIE240" s="130"/>
      <c r="RIF240" s="130"/>
      <c r="RIG240" s="130"/>
      <c r="RIH240" s="130"/>
      <c r="RII240" s="130"/>
      <c r="RIJ240" s="130"/>
      <c r="RIK240" s="130"/>
      <c r="RIL240" s="130"/>
      <c r="RIM240" s="130"/>
      <c r="RIN240" s="130"/>
      <c r="RIO240" s="130"/>
      <c r="RIP240" s="130"/>
      <c r="RIQ240" s="130"/>
      <c r="RIR240" s="130"/>
      <c r="RIS240" s="130"/>
      <c r="RIT240" s="130"/>
      <c r="RIU240" s="130"/>
      <c r="RIV240" s="130"/>
      <c r="RIW240" s="130"/>
      <c r="RIX240" s="130"/>
      <c r="RIY240" s="130"/>
      <c r="RIZ240" s="130"/>
      <c r="RJA240" s="130"/>
      <c r="RJB240" s="130"/>
      <c r="RJC240" s="130"/>
      <c r="RJD240" s="130"/>
      <c r="RJE240" s="130"/>
      <c r="RJF240" s="130"/>
      <c r="RJG240" s="130"/>
      <c r="RJH240" s="130"/>
      <c r="RJI240" s="130"/>
      <c r="RJJ240" s="130"/>
      <c r="RJK240" s="130"/>
      <c r="RJL240" s="130"/>
      <c r="RJM240" s="130"/>
      <c r="RJN240" s="130"/>
      <c r="RJO240" s="130"/>
      <c r="RJP240" s="130"/>
      <c r="RJQ240" s="130"/>
      <c r="RJR240" s="130"/>
      <c r="RJS240" s="130"/>
      <c r="RJT240" s="130"/>
      <c r="RJU240" s="130"/>
      <c r="RJV240" s="130"/>
      <c r="RJW240" s="130"/>
      <c r="RJX240" s="130"/>
      <c r="RJY240" s="130"/>
      <c r="RJZ240" s="130"/>
      <c r="RKA240" s="130"/>
      <c r="RKB240" s="130"/>
      <c r="RKC240" s="130"/>
      <c r="RKD240" s="130"/>
      <c r="RKE240" s="130"/>
      <c r="RKF240" s="130"/>
      <c r="RKG240" s="130"/>
      <c r="RKH240" s="130"/>
      <c r="RKI240" s="130"/>
      <c r="RKJ240" s="130"/>
      <c r="RKK240" s="130"/>
      <c r="RKL240" s="130"/>
      <c r="RKM240" s="130"/>
      <c r="RKN240" s="130"/>
      <c r="RKO240" s="130"/>
      <c r="RKP240" s="130"/>
      <c r="RKQ240" s="130"/>
      <c r="RKR240" s="130"/>
      <c r="RKS240" s="130"/>
      <c r="RKT240" s="130"/>
      <c r="RKU240" s="130"/>
      <c r="RKV240" s="130"/>
      <c r="RKW240" s="130"/>
      <c r="RKX240" s="130"/>
      <c r="RKY240" s="130"/>
      <c r="RKZ240" s="130"/>
      <c r="RLA240" s="130"/>
      <c r="RLB240" s="130"/>
      <c r="RLC240" s="130"/>
      <c r="RLD240" s="130"/>
      <c r="RLE240" s="130"/>
      <c r="RLF240" s="130"/>
      <c r="RLG240" s="130"/>
      <c r="RLH240" s="130"/>
      <c r="RLI240" s="130"/>
      <c r="RLJ240" s="130"/>
      <c r="RLK240" s="130"/>
      <c r="RLL240" s="130"/>
      <c r="RLM240" s="130"/>
      <c r="RLN240" s="130"/>
      <c r="RLO240" s="130"/>
      <c r="RLP240" s="130"/>
      <c r="RLQ240" s="130"/>
      <c r="RLR240" s="130"/>
      <c r="RLS240" s="130"/>
      <c r="RLT240" s="130"/>
      <c r="RLU240" s="130"/>
      <c r="RLV240" s="130"/>
      <c r="RLW240" s="130"/>
      <c r="RLX240" s="130"/>
      <c r="RLY240" s="130"/>
      <c r="RLZ240" s="130"/>
      <c r="RMA240" s="130"/>
      <c r="RMB240" s="130"/>
      <c r="RMC240" s="130"/>
      <c r="RMD240" s="130"/>
      <c r="RME240" s="130"/>
      <c r="RMF240" s="130"/>
      <c r="RMG240" s="130"/>
      <c r="RMH240" s="130"/>
      <c r="RMI240" s="130"/>
      <c r="RMJ240" s="130"/>
      <c r="RMK240" s="130"/>
      <c r="RML240" s="130"/>
      <c r="RMM240" s="130"/>
      <c r="RMN240" s="130"/>
      <c r="RMO240" s="130"/>
      <c r="RMP240" s="130"/>
      <c r="RMQ240" s="130"/>
      <c r="RMR240" s="130"/>
      <c r="RMS240" s="130"/>
      <c r="RMT240" s="130"/>
      <c r="RMU240" s="130"/>
      <c r="RMV240" s="130"/>
      <c r="RMW240" s="130"/>
      <c r="RMX240" s="130"/>
      <c r="RMY240" s="130"/>
      <c r="RMZ240" s="130"/>
      <c r="RNA240" s="130"/>
      <c r="RNB240" s="130"/>
      <c r="RNC240" s="130"/>
      <c r="RND240" s="130"/>
      <c r="RNE240" s="130"/>
      <c r="RNF240" s="130"/>
      <c r="RNG240" s="130"/>
      <c r="RNH240" s="130"/>
      <c r="RNI240" s="130"/>
      <c r="RNJ240" s="130"/>
      <c r="RNK240" s="130"/>
      <c r="RNL240" s="130"/>
      <c r="RNM240" s="130"/>
      <c r="RNN240" s="130"/>
      <c r="RNO240" s="130"/>
      <c r="RNP240" s="130"/>
      <c r="RNQ240" s="130"/>
      <c r="RNR240" s="130"/>
      <c r="RNS240" s="130"/>
      <c r="RNT240" s="130"/>
      <c r="RNU240" s="130"/>
      <c r="RNV240" s="130"/>
      <c r="RNW240" s="130"/>
      <c r="RNX240" s="130"/>
      <c r="RNY240" s="130"/>
      <c r="RNZ240" s="130"/>
      <c r="ROA240" s="130"/>
      <c r="ROB240" s="130"/>
      <c r="ROC240" s="130"/>
      <c r="ROD240" s="130"/>
      <c r="ROE240" s="130"/>
      <c r="ROF240" s="130"/>
      <c r="ROG240" s="130"/>
      <c r="ROH240" s="130"/>
      <c r="ROI240" s="130"/>
      <c r="ROJ240" s="130"/>
      <c r="ROK240" s="130"/>
      <c r="ROL240" s="130"/>
      <c r="ROM240" s="130"/>
      <c r="RON240" s="130"/>
      <c r="ROO240" s="130"/>
      <c r="ROP240" s="130"/>
      <c r="ROQ240" s="130"/>
      <c r="ROR240" s="130"/>
      <c r="ROS240" s="130"/>
      <c r="ROT240" s="130"/>
      <c r="ROU240" s="130"/>
      <c r="ROV240" s="130"/>
      <c r="ROW240" s="130"/>
      <c r="ROX240" s="130"/>
      <c r="ROY240" s="130"/>
      <c r="ROZ240" s="130"/>
      <c r="RPA240" s="130"/>
      <c r="RPB240" s="130"/>
      <c r="RPC240" s="130"/>
      <c r="RPD240" s="130"/>
      <c r="RPE240" s="130"/>
      <c r="RPF240" s="130"/>
      <c r="RPG240" s="130"/>
      <c r="RPH240" s="130"/>
      <c r="RPI240" s="130"/>
      <c r="RPJ240" s="130"/>
      <c r="RPK240" s="130"/>
      <c r="RPL240" s="130"/>
      <c r="RPM240" s="130"/>
      <c r="RPN240" s="130"/>
      <c r="RPO240" s="130"/>
      <c r="RPP240" s="130"/>
      <c r="RPQ240" s="130"/>
      <c r="RPR240" s="130"/>
      <c r="RPS240" s="130"/>
      <c r="RPT240" s="130"/>
      <c r="RPU240" s="130"/>
      <c r="RPV240" s="130"/>
      <c r="RPW240" s="130"/>
      <c r="RPX240" s="130"/>
      <c r="RPY240" s="130"/>
      <c r="RPZ240" s="130"/>
      <c r="RQA240" s="130"/>
      <c r="RQB240" s="130"/>
      <c r="RQC240" s="130"/>
      <c r="RQD240" s="130"/>
      <c r="RQE240" s="130"/>
      <c r="RQF240" s="130"/>
      <c r="RQG240" s="130"/>
      <c r="RQH240" s="130"/>
      <c r="RQI240" s="130"/>
      <c r="RQJ240" s="130"/>
      <c r="RQK240" s="130"/>
      <c r="RQL240" s="130"/>
      <c r="RQM240" s="130"/>
      <c r="RQN240" s="130"/>
      <c r="RQO240" s="130"/>
      <c r="RQP240" s="130"/>
      <c r="RQQ240" s="130"/>
      <c r="RQR240" s="130"/>
      <c r="RQS240" s="130"/>
      <c r="RQT240" s="130"/>
      <c r="RQU240" s="130"/>
      <c r="RQV240" s="130"/>
      <c r="RQW240" s="130"/>
      <c r="RQX240" s="130"/>
      <c r="RQY240" s="130"/>
      <c r="RQZ240" s="130"/>
      <c r="RRA240" s="130"/>
      <c r="RRB240" s="130"/>
      <c r="RRC240" s="130"/>
      <c r="RRD240" s="130"/>
      <c r="RRE240" s="130"/>
      <c r="RRF240" s="130"/>
      <c r="RRG240" s="130"/>
      <c r="RRH240" s="130"/>
      <c r="RRI240" s="130"/>
      <c r="RRJ240" s="130"/>
      <c r="RRK240" s="130"/>
      <c r="RRL240" s="130"/>
      <c r="RRM240" s="130"/>
      <c r="RRN240" s="130"/>
      <c r="RRO240" s="130"/>
      <c r="RRP240" s="130"/>
      <c r="RRQ240" s="130"/>
      <c r="RRR240" s="130"/>
      <c r="RRS240" s="130"/>
      <c r="RRT240" s="130"/>
      <c r="RRU240" s="130"/>
      <c r="RRV240" s="130"/>
      <c r="RRW240" s="130"/>
      <c r="RRX240" s="130"/>
      <c r="RRY240" s="130"/>
      <c r="RRZ240" s="130"/>
      <c r="RSA240" s="130"/>
      <c r="RSB240" s="130"/>
      <c r="RSC240" s="130"/>
      <c r="RSD240" s="130"/>
      <c r="RSE240" s="130"/>
      <c r="RSF240" s="130"/>
      <c r="RSG240" s="130"/>
      <c r="RSH240" s="130"/>
      <c r="RSI240" s="130"/>
      <c r="RSJ240" s="130"/>
      <c r="RSK240" s="130"/>
      <c r="RSL240" s="130"/>
      <c r="RSM240" s="130"/>
      <c r="RSN240" s="130"/>
      <c r="RSO240" s="130"/>
      <c r="RSP240" s="130"/>
      <c r="RSQ240" s="130"/>
      <c r="RSR240" s="130"/>
      <c r="RSS240" s="130"/>
      <c r="RST240" s="130"/>
      <c r="RSU240" s="130"/>
      <c r="RSV240" s="130"/>
      <c r="RSW240" s="130"/>
      <c r="RSX240" s="130"/>
      <c r="RSY240" s="130"/>
      <c r="RSZ240" s="130"/>
      <c r="RTA240" s="130"/>
      <c r="RTB240" s="130"/>
      <c r="RTC240" s="130"/>
      <c r="RTD240" s="130"/>
      <c r="RTE240" s="130"/>
      <c r="RTF240" s="130"/>
      <c r="RTG240" s="130"/>
      <c r="RTH240" s="130"/>
      <c r="RTI240" s="130"/>
      <c r="RTJ240" s="130"/>
      <c r="RTK240" s="130"/>
      <c r="RTL240" s="130"/>
      <c r="RTM240" s="130"/>
      <c r="RTN240" s="130"/>
      <c r="RTO240" s="130"/>
      <c r="RTP240" s="130"/>
      <c r="RTQ240" s="130"/>
      <c r="RTR240" s="130"/>
      <c r="RTS240" s="130"/>
      <c r="RTT240" s="130"/>
      <c r="RTU240" s="130"/>
      <c r="RTV240" s="130"/>
      <c r="RTW240" s="130"/>
      <c r="RTX240" s="130"/>
      <c r="RTY240" s="130"/>
      <c r="RTZ240" s="130"/>
      <c r="RUA240" s="130"/>
      <c r="RUB240" s="130"/>
      <c r="RUC240" s="130"/>
      <c r="RUD240" s="130"/>
      <c r="RUE240" s="130"/>
      <c r="RUF240" s="130"/>
      <c r="RUG240" s="130"/>
      <c r="RUH240" s="130"/>
      <c r="RUI240" s="130"/>
      <c r="RUJ240" s="130"/>
      <c r="RUK240" s="130"/>
      <c r="RUL240" s="130"/>
      <c r="RUM240" s="130"/>
      <c r="RUN240" s="130"/>
      <c r="RUO240" s="130"/>
      <c r="RUP240" s="130"/>
      <c r="RUQ240" s="130"/>
      <c r="RUR240" s="130"/>
      <c r="RUS240" s="130"/>
      <c r="RUT240" s="130"/>
      <c r="RUU240" s="130"/>
      <c r="RUV240" s="130"/>
      <c r="RUW240" s="130"/>
      <c r="RUX240" s="130"/>
      <c r="RUY240" s="130"/>
      <c r="RUZ240" s="130"/>
      <c r="RVA240" s="130"/>
      <c r="RVB240" s="130"/>
      <c r="RVC240" s="130"/>
      <c r="RVD240" s="130"/>
      <c r="RVE240" s="130"/>
      <c r="RVF240" s="130"/>
      <c r="RVG240" s="130"/>
      <c r="RVH240" s="130"/>
      <c r="RVI240" s="130"/>
      <c r="RVJ240" s="130"/>
      <c r="RVK240" s="130"/>
      <c r="RVL240" s="130"/>
      <c r="RVM240" s="130"/>
      <c r="RVN240" s="130"/>
      <c r="RVO240" s="130"/>
      <c r="RVP240" s="130"/>
      <c r="RVQ240" s="130"/>
      <c r="RVR240" s="130"/>
      <c r="RVS240" s="130"/>
      <c r="RVT240" s="130"/>
      <c r="RVU240" s="130"/>
      <c r="RVV240" s="130"/>
      <c r="RVW240" s="130"/>
      <c r="RVX240" s="130"/>
      <c r="RVY240" s="130"/>
      <c r="RVZ240" s="130"/>
      <c r="RWA240" s="130"/>
      <c r="RWB240" s="130"/>
      <c r="RWC240" s="130"/>
      <c r="RWD240" s="130"/>
      <c r="RWE240" s="130"/>
      <c r="RWF240" s="130"/>
      <c r="RWG240" s="130"/>
      <c r="RWH240" s="130"/>
      <c r="RWI240" s="130"/>
      <c r="RWJ240" s="130"/>
      <c r="RWK240" s="130"/>
      <c r="RWL240" s="130"/>
      <c r="RWM240" s="130"/>
      <c r="RWN240" s="130"/>
      <c r="RWO240" s="130"/>
      <c r="RWP240" s="130"/>
      <c r="RWQ240" s="130"/>
      <c r="RWR240" s="130"/>
      <c r="RWS240" s="130"/>
      <c r="RWT240" s="130"/>
      <c r="RWU240" s="130"/>
      <c r="RWV240" s="130"/>
      <c r="RWW240" s="130"/>
      <c r="RWX240" s="130"/>
      <c r="RWY240" s="130"/>
      <c r="RWZ240" s="130"/>
      <c r="RXA240" s="130"/>
      <c r="RXB240" s="130"/>
      <c r="RXC240" s="130"/>
      <c r="RXD240" s="130"/>
      <c r="RXE240" s="130"/>
      <c r="RXF240" s="130"/>
      <c r="RXG240" s="130"/>
      <c r="RXH240" s="130"/>
      <c r="RXI240" s="130"/>
      <c r="RXJ240" s="130"/>
      <c r="RXK240" s="130"/>
      <c r="RXL240" s="130"/>
      <c r="RXM240" s="130"/>
      <c r="RXN240" s="130"/>
      <c r="RXO240" s="130"/>
      <c r="RXP240" s="130"/>
      <c r="RXQ240" s="130"/>
      <c r="RXR240" s="130"/>
      <c r="RXS240" s="130"/>
      <c r="RXT240" s="130"/>
      <c r="RXU240" s="130"/>
      <c r="RXV240" s="130"/>
      <c r="RXW240" s="130"/>
      <c r="RXX240" s="130"/>
      <c r="RXY240" s="130"/>
      <c r="RXZ240" s="130"/>
      <c r="RYA240" s="130"/>
      <c r="RYB240" s="130"/>
      <c r="RYC240" s="130"/>
      <c r="RYD240" s="130"/>
      <c r="RYE240" s="130"/>
      <c r="RYF240" s="130"/>
      <c r="RYG240" s="130"/>
      <c r="RYH240" s="130"/>
      <c r="RYI240" s="130"/>
      <c r="RYJ240" s="130"/>
      <c r="RYK240" s="130"/>
      <c r="RYL240" s="130"/>
      <c r="RYM240" s="130"/>
      <c r="RYN240" s="130"/>
      <c r="RYO240" s="130"/>
      <c r="RYP240" s="130"/>
      <c r="RYQ240" s="130"/>
      <c r="RYR240" s="130"/>
      <c r="RYS240" s="130"/>
      <c r="RYT240" s="130"/>
      <c r="RYU240" s="130"/>
      <c r="RYV240" s="130"/>
      <c r="RYW240" s="130"/>
      <c r="RYX240" s="130"/>
      <c r="RYY240" s="130"/>
      <c r="RYZ240" s="130"/>
      <c r="RZA240" s="130"/>
      <c r="RZB240" s="130"/>
      <c r="RZC240" s="130"/>
      <c r="RZD240" s="130"/>
      <c r="RZE240" s="130"/>
      <c r="RZF240" s="130"/>
      <c r="RZG240" s="130"/>
      <c r="RZH240" s="130"/>
      <c r="RZI240" s="130"/>
      <c r="RZJ240" s="130"/>
      <c r="RZK240" s="130"/>
      <c r="RZL240" s="130"/>
      <c r="RZM240" s="130"/>
      <c r="RZN240" s="130"/>
      <c r="RZO240" s="130"/>
      <c r="RZP240" s="130"/>
      <c r="RZQ240" s="130"/>
      <c r="RZR240" s="130"/>
      <c r="RZS240" s="130"/>
      <c r="RZT240" s="130"/>
      <c r="RZU240" s="130"/>
      <c r="RZV240" s="130"/>
      <c r="RZW240" s="130"/>
      <c r="RZX240" s="130"/>
      <c r="RZY240" s="130"/>
      <c r="RZZ240" s="130"/>
      <c r="SAA240" s="130"/>
      <c r="SAB240" s="130"/>
      <c r="SAC240" s="130"/>
      <c r="SAD240" s="130"/>
      <c r="SAE240" s="130"/>
      <c r="SAF240" s="130"/>
      <c r="SAG240" s="130"/>
      <c r="SAH240" s="130"/>
      <c r="SAI240" s="130"/>
      <c r="SAJ240" s="130"/>
      <c r="SAK240" s="130"/>
      <c r="SAL240" s="130"/>
      <c r="SAM240" s="130"/>
      <c r="SAN240" s="130"/>
      <c r="SAO240" s="130"/>
      <c r="SAP240" s="130"/>
      <c r="SAQ240" s="130"/>
      <c r="SAR240" s="130"/>
      <c r="SAS240" s="130"/>
      <c r="SAT240" s="130"/>
      <c r="SAU240" s="130"/>
      <c r="SAV240" s="130"/>
      <c r="SAW240" s="130"/>
      <c r="SAX240" s="130"/>
      <c r="SAY240" s="130"/>
      <c r="SAZ240" s="130"/>
      <c r="SBA240" s="130"/>
      <c r="SBB240" s="130"/>
      <c r="SBC240" s="130"/>
      <c r="SBD240" s="130"/>
      <c r="SBE240" s="130"/>
      <c r="SBF240" s="130"/>
      <c r="SBG240" s="130"/>
      <c r="SBH240" s="130"/>
      <c r="SBI240" s="130"/>
      <c r="SBJ240" s="130"/>
      <c r="SBK240" s="130"/>
      <c r="SBL240" s="130"/>
      <c r="SBM240" s="130"/>
      <c r="SBN240" s="130"/>
      <c r="SBO240" s="130"/>
      <c r="SBP240" s="130"/>
      <c r="SBQ240" s="130"/>
      <c r="SBR240" s="130"/>
      <c r="SBS240" s="130"/>
      <c r="SBT240" s="130"/>
      <c r="SBU240" s="130"/>
      <c r="SBV240" s="130"/>
      <c r="SBW240" s="130"/>
      <c r="SBX240" s="130"/>
      <c r="SBY240" s="130"/>
      <c r="SBZ240" s="130"/>
      <c r="SCA240" s="130"/>
      <c r="SCB240" s="130"/>
      <c r="SCC240" s="130"/>
      <c r="SCD240" s="130"/>
      <c r="SCE240" s="130"/>
      <c r="SCF240" s="130"/>
      <c r="SCG240" s="130"/>
      <c r="SCH240" s="130"/>
      <c r="SCI240" s="130"/>
      <c r="SCJ240" s="130"/>
      <c r="SCK240" s="130"/>
      <c r="SCL240" s="130"/>
      <c r="SCM240" s="130"/>
      <c r="SCN240" s="130"/>
      <c r="SCO240" s="130"/>
      <c r="SCP240" s="130"/>
      <c r="SCQ240" s="130"/>
      <c r="SCR240" s="130"/>
      <c r="SCS240" s="130"/>
      <c r="SCT240" s="130"/>
      <c r="SCU240" s="130"/>
      <c r="SCV240" s="130"/>
      <c r="SCW240" s="130"/>
      <c r="SCX240" s="130"/>
      <c r="SCY240" s="130"/>
      <c r="SCZ240" s="130"/>
      <c r="SDA240" s="130"/>
      <c r="SDB240" s="130"/>
      <c r="SDC240" s="130"/>
      <c r="SDD240" s="130"/>
      <c r="SDE240" s="130"/>
      <c r="SDF240" s="130"/>
      <c r="SDG240" s="130"/>
      <c r="SDH240" s="130"/>
      <c r="SDI240" s="130"/>
      <c r="SDJ240" s="130"/>
      <c r="SDK240" s="130"/>
      <c r="SDL240" s="130"/>
      <c r="SDM240" s="130"/>
      <c r="SDN240" s="130"/>
      <c r="SDO240" s="130"/>
      <c r="SDP240" s="130"/>
      <c r="SDQ240" s="130"/>
      <c r="SDR240" s="130"/>
      <c r="SDS240" s="130"/>
      <c r="SDT240" s="130"/>
      <c r="SDU240" s="130"/>
      <c r="SDV240" s="130"/>
      <c r="SDW240" s="130"/>
      <c r="SDX240" s="130"/>
      <c r="SDY240" s="130"/>
      <c r="SDZ240" s="130"/>
      <c r="SEA240" s="130"/>
      <c r="SEB240" s="130"/>
      <c r="SEC240" s="130"/>
      <c r="SED240" s="130"/>
      <c r="SEE240" s="130"/>
      <c r="SEF240" s="130"/>
      <c r="SEG240" s="130"/>
      <c r="SEH240" s="130"/>
      <c r="SEI240" s="130"/>
      <c r="SEJ240" s="130"/>
      <c r="SEK240" s="130"/>
      <c r="SEL240" s="130"/>
      <c r="SEM240" s="130"/>
      <c r="SEN240" s="130"/>
      <c r="SEO240" s="130"/>
      <c r="SEP240" s="130"/>
      <c r="SEQ240" s="130"/>
      <c r="SER240" s="130"/>
      <c r="SES240" s="130"/>
      <c r="SET240" s="130"/>
      <c r="SEU240" s="130"/>
      <c r="SEV240" s="130"/>
      <c r="SEW240" s="130"/>
      <c r="SEX240" s="130"/>
      <c r="SEY240" s="130"/>
      <c r="SEZ240" s="130"/>
      <c r="SFA240" s="130"/>
      <c r="SFB240" s="130"/>
      <c r="SFC240" s="130"/>
      <c r="SFD240" s="130"/>
      <c r="SFE240" s="130"/>
      <c r="SFF240" s="130"/>
      <c r="SFG240" s="130"/>
      <c r="SFH240" s="130"/>
      <c r="SFI240" s="130"/>
      <c r="SFJ240" s="130"/>
      <c r="SFK240" s="130"/>
      <c r="SFL240" s="130"/>
      <c r="SFM240" s="130"/>
      <c r="SFN240" s="130"/>
      <c r="SFO240" s="130"/>
      <c r="SFP240" s="130"/>
      <c r="SFQ240" s="130"/>
      <c r="SFR240" s="130"/>
      <c r="SFS240" s="130"/>
      <c r="SFT240" s="130"/>
      <c r="SFU240" s="130"/>
      <c r="SFV240" s="130"/>
      <c r="SFW240" s="130"/>
      <c r="SFX240" s="130"/>
      <c r="SFY240" s="130"/>
      <c r="SFZ240" s="130"/>
      <c r="SGA240" s="130"/>
      <c r="SGB240" s="130"/>
      <c r="SGC240" s="130"/>
      <c r="SGD240" s="130"/>
      <c r="SGE240" s="130"/>
      <c r="SGF240" s="130"/>
      <c r="SGG240" s="130"/>
      <c r="SGH240" s="130"/>
      <c r="SGI240" s="130"/>
      <c r="SGJ240" s="130"/>
      <c r="SGK240" s="130"/>
      <c r="SGL240" s="130"/>
      <c r="SGM240" s="130"/>
      <c r="SGN240" s="130"/>
      <c r="SGO240" s="130"/>
      <c r="SGP240" s="130"/>
      <c r="SGQ240" s="130"/>
      <c r="SGR240" s="130"/>
      <c r="SGS240" s="130"/>
      <c r="SGT240" s="130"/>
      <c r="SGU240" s="130"/>
      <c r="SGV240" s="130"/>
      <c r="SGW240" s="130"/>
      <c r="SGX240" s="130"/>
      <c r="SGY240" s="130"/>
      <c r="SGZ240" s="130"/>
      <c r="SHA240" s="130"/>
      <c r="SHB240" s="130"/>
      <c r="SHC240" s="130"/>
      <c r="SHD240" s="130"/>
      <c r="SHE240" s="130"/>
      <c r="SHF240" s="130"/>
      <c r="SHG240" s="130"/>
      <c r="SHH240" s="130"/>
      <c r="SHI240" s="130"/>
      <c r="SHJ240" s="130"/>
      <c r="SHK240" s="130"/>
      <c r="SHL240" s="130"/>
      <c r="SHM240" s="130"/>
      <c r="SHN240" s="130"/>
      <c r="SHO240" s="130"/>
      <c r="SHP240" s="130"/>
      <c r="SHQ240" s="130"/>
      <c r="SHR240" s="130"/>
      <c r="SHS240" s="130"/>
      <c r="SHT240" s="130"/>
      <c r="SHU240" s="130"/>
      <c r="SHV240" s="130"/>
      <c r="SHW240" s="130"/>
      <c r="SHX240" s="130"/>
      <c r="SHY240" s="130"/>
      <c r="SHZ240" s="130"/>
      <c r="SIA240" s="130"/>
      <c r="SIB240" s="130"/>
      <c r="SIC240" s="130"/>
      <c r="SID240" s="130"/>
      <c r="SIE240" s="130"/>
      <c r="SIF240" s="130"/>
      <c r="SIG240" s="130"/>
      <c r="SIH240" s="130"/>
      <c r="SII240" s="130"/>
      <c r="SIJ240" s="130"/>
      <c r="SIK240" s="130"/>
      <c r="SIL240" s="130"/>
      <c r="SIM240" s="130"/>
      <c r="SIN240" s="130"/>
      <c r="SIO240" s="130"/>
      <c r="SIP240" s="130"/>
      <c r="SIQ240" s="130"/>
      <c r="SIR240" s="130"/>
      <c r="SIS240" s="130"/>
      <c r="SIT240" s="130"/>
      <c r="SIU240" s="130"/>
      <c r="SIV240" s="130"/>
      <c r="SIW240" s="130"/>
      <c r="SIX240" s="130"/>
      <c r="SIY240" s="130"/>
      <c r="SIZ240" s="130"/>
      <c r="SJA240" s="130"/>
      <c r="SJB240" s="130"/>
      <c r="SJC240" s="130"/>
      <c r="SJD240" s="130"/>
      <c r="SJE240" s="130"/>
      <c r="SJF240" s="130"/>
      <c r="SJG240" s="130"/>
      <c r="SJH240" s="130"/>
      <c r="SJI240" s="130"/>
      <c r="SJJ240" s="130"/>
      <c r="SJK240" s="130"/>
      <c r="SJL240" s="130"/>
      <c r="SJM240" s="130"/>
      <c r="SJN240" s="130"/>
      <c r="SJO240" s="130"/>
      <c r="SJP240" s="130"/>
      <c r="SJQ240" s="130"/>
      <c r="SJR240" s="130"/>
      <c r="SJS240" s="130"/>
      <c r="SJT240" s="130"/>
      <c r="SJU240" s="130"/>
      <c r="SJV240" s="130"/>
      <c r="SJW240" s="130"/>
      <c r="SJX240" s="130"/>
      <c r="SJY240" s="130"/>
      <c r="SJZ240" s="130"/>
      <c r="SKA240" s="130"/>
      <c r="SKB240" s="130"/>
      <c r="SKC240" s="130"/>
      <c r="SKD240" s="130"/>
      <c r="SKE240" s="130"/>
      <c r="SKF240" s="130"/>
      <c r="SKG240" s="130"/>
      <c r="SKH240" s="130"/>
      <c r="SKI240" s="130"/>
      <c r="SKJ240" s="130"/>
      <c r="SKK240" s="130"/>
      <c r="SKL240" s="130"/>
      <c r="SKM240" s="130"/>
      <c r="SKN240" s="130"/>
      <c r="SKO240" s="130"/>
      <c r="SKP240" s="130"/>
      <c r="SKQ240" s="130"/>
      <c r="SKR240" s="130"/>
      <c r="SKS240" s="130"/>
      <c r="SKT240" s="130"/>
      <c r="SKU240" s="130"/>
      <c r="SKV240" s="130"/>
      <c r="SKW240" s="130"/>
      <c r="SKX240" s="130"/>
      <c r="SKY240" s="130"/>
      <c r="SKZ240" s="130"/>
      <c r="SLA240" s="130"/>
      <c r="SLB240" s="130"/>
      <c r="SLC240" s="130"/>
      <c r="SLD240" s="130"/>
      <c r="SLE240" s="130"/>
      <c r="SLF240" s="130"/>
      <c r="SLG240" s="130"/>
      <c r="SLH240" s="130"/>
      <c r="SLI240" s="130"/>
      <c r="SLJ240" s="130"/>
      <c r="SLK240" s="130"/>
      <c r="SLL240" s="130"/>
      <c r="SLM240" s="130"/>
      <c r="SLN240" s="130"/>
      <c r="SLO240" s="130"/>
      <c r="SLP240" s="130"/>
      <c r="SLQ240" s="130"/>
      <c r="SLR240" s="130"/>
      <c r="SLS240" s="130"/>
      <c r="SLT240" s="130"/>
      <c r="SLU240" s="130"/>
      <c r="SLV240" s="130"/>
      <c r="SLW240" s="130"/>
      <c r="SLX240" s="130"/>
      <c r="SLY240" s="130"/>
      <c r="SLZ240" s="130"/>
      <c r="SMA240" s="130"/>
      <c r="SMB240" s="130"/>
      <c r="SMC240" s="130"/>
      <c r="SMD240" s="130"/>
      <c r="SME240" s="130"/>
      <c r="SMF240" s="130"/>
      <c r="SMG240" s="130"/>
      <c r="SMH240" s="130"/>
      <c r="SMI240" s="130"/>
      <c r="SMJ240" s="130"/>
      <c r="SMK240" s="130"/>
      <c r="SML240" s="130"/>
      <c r="SMM240" s="130"/>
      <c r="SMN240" s="130"/>
      <c r="SMO240" s="130"/>
      <c r="SMP240" s="130"/>
      <c r="SMQ240" s="130"/>
      <c r="SMR240" s="130"/>
      <c r="SMS240" s="130"/>
      <c r="SMT240" s="130"/>
      <c r="SMU240" s="130"/>
      <c r="SMV240" s="130"/>
      <c r="SMW240" s="130"/>
      <c r="SMX240" s="130"/>
      <c r="SMY240" s="130"/>
      <c r="SMZ240" s="130"/>
      <c r="SNA240" s="130"/>
      <c r="SNB240" s="130"/>
      <c r="SNC240" s="130"/>
      <c r="SND240" s="130"/>
      <c r="SNE240" s="130"/>
      <c r="SNF240" s="130"/>
      <c r="SNG240" s="130"/>
      <c r="SNH240" s="130"/>
      <c r="SNI240" s="130"/>
      <c r="SNJ240" s="130"/>
      <c r="SNK240" s="130"/>
      <c r="SNL240" s="130"/>
      <c r="SNM240" s="130"/>
      <c r="SNN240" s="130"/>
      <c r="SNO240" s="130"/>
      <c r="SNP240" s="130"/>
      <c r="SNQ240" s="130"/>
      <c r="SNR240" s="130"/>
      <c r="SNS240" s="130"/>
      <c r="SNT240" s="130"/>
      <c r="SNU240" s="130"/>
      <c r="SNV240" s="130"/>
      <c r="SNW240" s="130"/>
      <c r="SNX240" s="130"/>
      <c r="SNY240" s="130"/>
      <c r="SNZ240" s="130"/>
      <c r="SOA240" s="130"/>
      <c r="SOB240" s="130"/>
      <c r="SOC240" s="130"/>
      <c r="SOD240" s="130"/>
      <c r="SOE240" s="130"/>
      <c r="SOF240" s="130"/>
      <c r="SOG240" s="130"/>
      <c r="SOH240" s="130"/>
      <c r="SOI240" s="130"/>
      <c r="SOJ240" s="130"/>
      <c r="SOK240" s="130"/>
      <c r="SOL240" s="130"/>
      <c r="SOM240" s="130"/>
      <c r="SON240" s="130"/>
      <c r="SOO240" s="130"/>
      <c r="SOP240" s="130"/>
      <c r="SOQ240" s="130"/>
      <c r="SOR240" s="130"/>
      <c r="SOS240" s="130"/>
      <c r="SOT240" s="130"/>
      <c r="SOU240" s="130"/>
      <c r="SOV240" s="130"/>
      <c r="SOW240" s="130"/>
      <c r="SOX240" s="130"/>
      <c r="SOY240" s="130"/>
      <c r="SOZ240" s="130"/>
      <c r="SPA240" s="130"/>
      <c r="SPB240" s="130"/>
      <c r="SPC240" s="130"/>
      <c r="SPD240" s="130"/>
      <c r="SPE240" s="130"/>
      <c r="SPF240" s="130"/>
      <c r="SPG240" s="130"/>
      <c r="SPH240" s="130"/>
      <c r="SPI240" s="130"/>
      <c r="SPJ240" s="130"/>
      <c r="SPK240" s="130"/>
      <c r="SPL240" s="130"/>
      <c r="SPM240" s="130"/>
      <c r="SPN240" s="130"/>
      <c r="SPO240" s="130"/>
      <c r="SPP240" s="130"/>
      <c r="SPQ240" s="130"/>
      <c r="SPR240" s="130"/>
      <c r="SPS240" s="130"/>
      <c r="SPT240" s="130"/>
      <c r="SPU240" s="130"/>
      <c r="SPV240" s="130"/>
      <c r="SPW240" s="130"/>
      <c r="SPX240" s="130"/>
      <c r="SPY240" s="130"/>
      <c r="SPZ240" s="130"/>
      <c r="SQA240" s="130"/>
      <c r="SQB240" s="130"/>
      <c r="SQC240" s="130"/>
      <c r="SQD240" s="130"/>
      <c r="SQE240" s="130"/>
      <c r="SQF240" s="130"/>
      <c r="SQG240" s="130"/>
      <c r="SQH240" s="130"/>
      <c r="SQI240" s="130"/>
      <c r="SQJ240" s="130"/>
      <c r="SQK240" s="130"/>
      <c r="SQL240" s="130"/>
      <c r="SQM240" s="130"/>
      <c r="SQN240" s="130"/>
      <c r="SQO240" s="130"/>
      <c r="SQP240" s="130"/>
      <c r="SQQ240" s="130"/>
      <c r="SQR240" s="130"/>
      <c r="SQS240" s="130"/>
      <c r="SQT240" s="130"/>
      <c r="SQU240" s="130"/>
      <c r="SQV240" s="130"/>
      <c r="SQW240" s="130"/>
      <c r="SQX240" s="130"/>
      <c r="SQY240" s="130"/>
      <c r="SQZ240" s="130"/>
      <c r="SRA240" s="130"/>
      <c r="SRB240" s="130"/>
      <c r="SRC240" s="130"/>
      <c r="SRD240" s="130"/>
      <c r="SRE240" s="130"/>
      <c r="SRF240" s="130"/>
      <c r="SRG240" s="130"/>
      <c r="SRH240" s="130"/>
      <c r="SRI240" s="130"/>
      <c r="SRJ240" s="130"/>
      <c r="SRK240" s="130"/>
      <c r="SRL240" s="130"/>
      <c r="SRM240" s="130"/>
      <c r="SRN240" s="130"/>
      <c r="SRO240" s="130"/>
      <c r="SRP240" s="130"/>
      <c r="SRQ240" s="130"/>
      <c r="SRR240" s="130"/>
      <c r="SRS240" s="130"/>
      <c r="SRT240" s="130"/>
      <c r="SRU240" s="130"/>
      <c r="SRV240" s="130"/>
      <c r="SRW240" s="130"/>
      <c r="SRX240" s="130"/>
      <c r="SRY240" s="130"/>
      <c r="SRZ240" s="130"/>
      <c r="SSA240" s="130"/>
      <c r="SSB240" s="130"/>
      <c r="SSC240" s="130"/>
      <c r="SSD240" s="130"/>
      <c r="SSE240" s="130"/>
      <c r="SSF240" s="130"/>
      <c r="SSG240" s="130"/>
      <c r="SSH240" s="130"/>
      <c r="SSI240" s="130"/>
      <c r="SSJ240" s="130"/>
      <c r="SSK240" s="130"/>
      <c r="SSL240" s="130"/>
      <c r="SSM240" s="130"/>
      <c r="SSN240" s="130"/>
      <c r="SSO240" s="130"/>
      <c r="SSP240" s="130"/>
      <c r="SSQ240" s="130"/>
      <c r="SSR240" s="130"/>
      <c r="SSS240" s="130"/>
      <c r="SST240" s="130"/>
      <c r="SSU240" s="130"/>
      <c r="SSV240" s="130"/>
      <c r="SSW240" s="130"/>
      <c r="SSX240" s="130"/>
      <c r="SSY240" s="130"/>
      <c r="SSZ240" s="130"/>
      <c r="STA240" s="130"/>
      <c r="STB240" s="130"/>
      <c r="STC240" s="130"/>
      <c r="STD240" s="130"/>
      <c r="STE240" s="130"/>
      <c r="STF240" s="130"/>
      <c r="STG240" s="130"/>
      <c r="STH240" s="130"/>
      <c r="STI240" s="130"/>
      <c r="STJ240" s="130"/>
      <c r="STK240" s="130"/>
      <c r="STL240" s="130"/>
      <c r="STM240" s="130"/>
      <c r="STN240" s="130"/>
      <c r="STO240" s="130"/>
      <c r="STP240" s="130"/>
      <c r="STQ240" s="130"/>
      <c r="STR240" s="130"/>
      <c r="STS240" s="130"/>
      <c r="STT240" s="130"/>
      <c r="STU240" s="130"/>
      <c r="STV240" s="130"/>
      <c r="STW240" s="130"/>
      <c r="STX240" s="130"/>
      <c r="STY240" s="130"/>
      <c r="STZ240" s="130"/>
      <c r="SUA240" s="130"/>
      <c r="SUB240" s="130"/>
      <c r="SUC240" s="130"/>
      <c r="SUD240" s="130"/>
      <c r="SUE240" s="130"/>
      <c r="SUF240" s="130"/>
      <c r="SUG240" s="130"/>
      <c r="SUH240" s="130"/>
      <c r="SUI240" s="130"/>
      <c r="SUJ240" s="130"/>
      <c r="SUK240" s="130"/>
      <c r="SUL240" s="130"/>
      <c r="SUM240" s="130"/>
      <c r="SUN240" s="130"/>
      <c r="SUO240" s="130"/>
      <c r="SUP240" s="130"/>
      <c r="SUQ240" s="130"/>
      <c r="SUR240" s="130"/>
      <c r="SUS240" s="130"/>
      <c r="SUT240" s="130"/>
      <c r="SUU240" s="130"/>
      <c r="SUV240" s="130"/>
      <c r="SUW240" s="130"/>
      <c r="SUX240" s="130"/>
      <c r="SUY240" s="130"/>
      <c r="SUZ240" s="130"/>
      <c r="SVA240" s="130"/>
      <c r="SVB240" s="130"/>
      <c r="SVC240" s="130"/>
      <c r="SVD240" s="130"/>
      <c r="SVE240" s="130"/>
      <c r="SVF240" s="130"/>
      <c r="SVG240" s="130"/>
      <c r="SVH240" s="130"/>
      <c r="SVI240" s="130"/>
      <c r="SVJ240" s="130"/>
      <c r="SVK240" s="130"/>
      <c r="SVL240" s="130"/>
      <c r="SVM240" s="130"/>
      <c r="SVN240" s="130"/>
      <c r="SVO240" s="130"/>
      <c r="SVP240" s="130"/>
      <c r="SVQ240" s="130"/>
      <c r="SVR240" s="130"/>
      <c r="SVS240" s="130"/>
      <c r="SVT240" s="130"/>
      <c r="SVU240" s="130"/>
      <c r="SVV240" s="130"/>
      <c r="SVW240" s="130"/>
      <c r="SVX240" s="130"/>
      <c r="SVY240" s="130"/>
      <c r="SVZ240" s="130"/>
      <c r="SWA240" s="130"/>
      <c r="SWB240" s="130"/>
      <c r="SWC240" s="130"/>
      <c r="SWD240" s="130"/>
      <c r="SWE240" s="130"/>
      <c r="SWF240" s="130"/>
      <c r="SWG240" s="130"/>
      <c r="SWH240" s="130"/>
      <c r="SWI240" s="130"/>
      <c r="SWJ240" s="130"/>
      <c r="SWK240" s="130"/>
      <c r="SWL240" s="130"/>
      <c r="SWM240" s="130"/>
      <c r="SWN240" s="130"/>
      <c r="SWO240" s="130"/>
      <c r="SWP240" s="130"/>
      <c r="SWQ240" s="130"/>
      <c r="SWR240" s="130"/>
      <c r="SWS240" s="130"/>
      <c r="SWT240" s="130"/>
      <c r="SWU240" s="130"/>
      <c r="SWV240" s="130"/>
      <c r="SWW240" s="130"/>
      <c r="SWX240" s="130"/>
      <c r="SWY240" s="130"/>
      <c r="SWZ240" s="130"/>
      <c r="SXA240" s="130"/>
      <c r="SXB240" s="130"/>
      <c r="SXC240" s="130"/>
      <c r="SXD240" s="130"/>
      <c r="SXE240" s="130"/>
      <c r="SXF240" s="130"/>
      <c r="SXG240" s="130"/>
      <c r="SXH240" s="130"/>
      <c r="SXI240" s="130"/>
      <c r="SXJ240" s="130"/>
      <c r="SXK240" s="130"/>
      <c r="SXL240" s="130"/>
      <c r="SXM240" s="130"/>
      <c r="SXN240" s="130"/>
      <c r="SXO240" s="130"/>
      <c r="SXP240" s="130"/>
      <c r="SXQ240" s="130"/>
      <c r="SXR240" s="130"/>
      <c r="SXS240" s="130"/>
      <c r="SXT240" s="130"/>
      <c r="SXU240" s="130"/>
      <c r="SXV240" s="130"/>
      <c r="SXW240" s="130"/>
      <c r="SXX240" s="130"/>
      <c r="SXY240" s="130"/>
      <c r="SXZ240" s="130"/>
      <c r="SYA240" s="130"/>
      <c r="SYB240" s="130"/>
      <c r="SYC240" s="130"/>
      <c r="SYD240" s="130"/>
      <c r="SYE240" s="130"/>
      <c r="SYF240" s="130"/>
      <c r="SYG240" s="130"/>
      <c r="SYH240" s="130"/>
      <c r="SYI240" s="130"/>
      <c r="SYJ240" s="130"/>
      <c r="SYK240" s="130"/>
      <c r="SYL240" s="130"/>
      <c r="SYM240" s="130"/>
      <c r="SYN240" s="130"/>
      <c r="SYO240" s="130"/>
      <c r="SYP240" s="130"/>
      <c r="SYQ240" s="130"/>
      <c r="SYR240" s="130"/>
      <c r="SYS240" s="130"/>
      <c r="SYT240" s="130"/>
      <c r="SYU240" s="130"/>
      <c r="SYV240" s="130"/>
      <c r="SYW240" s="130"/>
      <c r="SYX240" s="130"/>
      <c r="SYY240" s="130"/>
      <c r="SYZ240" s="130"/>
      <c r="SZA240" s="130"/>
      <c r="SZB240" s="130"/>
      <c r="SZC240" s="130"/>
      <c r="SZD240" s="130"/>
      <c r="SZE240" s="130"/>
      <c r="SZF240" s="130"/>
      <c r="SZG240" s="130"/>
      <c r="SZH240" s="130"/>
      <c r="SZI240" s="130"/>
      <c r="SZJ240" s="130"/>
      <c r="SZK240" s="130"/>
      <c r="SZL240" s="130"/>
      <c r="SZM240" s="130"/>
      <c r="SZN240" s="130"/>
      <c r="SZO240" s="130"/>
      <c r="SZP240" s="130"/>
      <c r="SZQ240" s="130"/>
      <c r="SZR240" s="130"/>
      <c r="SZS240" s="130"/>
      <c r="SZT240" s="130"/>
      <c r="SZU240" s="130"/>
      <c r="SZV240" s="130"/>
      <c r="SZW240" s="130"/>
      <c r="SZX240" s="130"/>
      <c r="SZY240" s="130"/>
      <c r="SZZ240" s="130"/>
      <c r="TAA240" s="130"/>
      <c r="TAB240" s="130"/>
      <c r="TAC240" s="130"/>
      <c r="TAD240" s="130"/>
      <c r="TAE240" s="130"/>
      <c r="TAF240" s="130"/>
      <c r="TAG240" s="130"/>
      <c r="TAH240" s="130"/>
      <c r="TAI240" s="130"/>
      <c r="TAJ240" s="130"/>
      <c r="TAK240" s="130"/>
      <c r="TAL240" s="130"/>
      <c r="TAM240" s="130"/>
      <c r="TAN240" s="130"/>
      <c r="TAO240" s="130"/>
      <c r="TAP240" s="130"/>
      <c r="TAQ240" s="130"/>
      <c r="TAR240" s="130"/>
      <c r="TAS240" s="130"/>
      <c r="TAT240" s="130"/>
      <c r="TAU240" s="130"/>
      <c r="TAV240" s="130"/>
      <c r="TAW240" s="130"/>
      <c r="TAX240" s="130"/>
      <c r="TAY240" s="130"/>
      <c r="TAZ240" s="130"/>
      <c r="TBA240" s="130"/>
      <c r="TBB240" s="130"/>
      <c r="TBC240" s="130"/>
      <c r="TBD240" s="130"/>
      <c r="TBE240" s="130"/>
      <c r="TBF240" s="130"/>
      <c r="TBG240" s="130"/>
      <c r="TBH240" s="130"/>
      <c r="TBI240" s="130"/>
      <c r="TBJ240" s="130"/>
      <c r="TBK240" s="130"/>
      <c r="TBL240" s="130"/>
      <c r="TBM240" s="130"/>
      <c r="TBN240" s="130"/>
      <c r="TBO240" s="130"/>
      <c r="TBP240" s="130"/>
      <c r="TBQ240" s="130"/>
      <c r="TBR240" s="130"/>
      <c r="TBS240" s="130"/>
      <c r="TBT240" s="130"/>
      <c r="TBU240" s="130"/>
      <c r="TBV240" s="130"/>
      <c r="TBW240" s="130"/>
      <c r="TBX240" s="130"/>
      <c r="TBY240" s="130"/>
      <c r="TBZ240" s="130"/>
      <c r="TCA240" s="130"/>
      <c r="TCB240" s="130"/>
      <c r="TCC240" s="130"/>
      <c r="TCD240" s="130"/>
      <c r="TCE240" s="130"/>
      <c r="TCF240" s="130"/>
      <c r="TCG240" s="130"/>
      <c r="TCH240" s="130"/>
      <c r="TCI240" s="130"/>
      <c r="TCJ240" s="130"/>
      <c r="TCK240" s="130"/>
      <c r="TCL240" s="130"/>
      <c r="TCM240" s="130"/>
      <c r="TCN240" s="130"/>
      <c r="TCO240" s="130"/>
      <c r="TCP240" s="130"/>
      <c r="TCQ240" s="130"/>
      <c r="TCR240" s="130"/>
      <c r="TCS240" s="130"/>
      <c r="TCT240" s="130"/>
      <c r="TCU240" s="130"/>
      <c r="TCV240" s="130"/>
      <c r="TCW240" s="130"/>
      <c r="TCX240" s="130"/>
      <c r="TCY240" s="130"/>
      <c r="TCZ240" s="130"/>
      <c r="TDA240" s="130"/>
      <c r="TDB240" s="130"/>
      <c r="TDC240" s="130"/>
      <c r="TDD240" s="130"/>
      <c r="TDE240" s="130"/>
      <c r="TDF240" s="130"/>
      <c r="TDG240" s="130"/>
      <c r="TDH240" s="130"/>
      <c r="TDI240" s="130"/>
      <c r="TDJ240" s="130"/>
      <c r="TDK240" s="130"/>
      <c r="TDL240" s="130"/>
      <c r="TDM240" s="130"/>
      <c r="TDN240" s="130"/>
      <c r="TDO240" s="130"/>
      <c r="TDP240" s="130"/>
      <c r="TDQ240" s="130"/>
      <c r="TDR240" s="130"/>
      <c r="TDS240" s="130"/>
      <c r="TDT240" s="130"/>
      <c r="TDU240" s="130"/>
      <c r="TDV240" s="130"/>
      <c r="TDW240" s="130"/>
      <c r="TDX240" s="130"/>
      <c r="TDY240" s="130"/>
      <c r="TDZ240" s="130"/>
      <c r="TEA240" s="130"/>
      <c r="TEB240" s="130"/>
      <c r="TEC240" s="130"/>
      <c r="TED240" s="130"/>
      <c r="TEE240" s="130"/>
      <c r="TEF240" s="130"/>
      <c r="TEG240" s="130"/>
      <c r="TEH240" s="130"/>
      <c r="TEI240" s="130"/>
      <c r="TEJ240" s="130"/>
      <c r="TEK240" s="130"/>
      <c r="TEL240" s="130"/>
      <c r="TEM240" s="130"/>
      <c r="TEN240" s="130"/>
      <c r="TEO240" s="130"/>
      <c r="TEP240" s="130"/>
      <c r="TEQ240" s="130"/>
      <c r="TER240" s="130"/>
      <c r="TES240" s="130"/>
      <c r="TET240" s="130"/>
      <c r="TEU240" s="130"/>
      <c r="TEV240" s="130"/>
      <c r="TEW240" s="130"/>
      <c r="TEX240" s="130"/>
      <c r="TEY240" s="130"/>
      <c r="TEZ240" s="130"/>
      <c r="TFA240" s="130"/>
      <c r="TFB240" s="130"/>
      <c r="TFC240" s="130"/>
      <c r="TFD240" s="130"/>
      <c r="TFE240" s="130"/>
      <c r="TFF240" s="130"/>
      <c r="TFG240" s="130"/>
      <c r="TFH240" s="130"/>
      <c r="TFI240" s="130"/>
      <c r="TFJ240" s="130"/>
      <c r="TFK240" s="130"/>
      <c r="TFL240" s="130"/>
      <c r="TFM240" s="130"/>
      <c r="TFN240" s="130"/>
      <c r="TFO240" s="130"/>
      <c r="TFP240" s="130"/>
      <c r="TFQ240" s="130"/>
      <c r="TFR240" s="130"/>
      <c r="TFS240" s="130"/>
      <c r="TFT240" s="130"/>
      <c r="TFU240" s="130"/>
      <c r="TFV240" s="130"/>
      <c r="TFW240" s="130"/>
      <c r="TFX240" s="130"/>
      <c r="TFY240" s="130"/>
      <c r="TFZ240" s="130"/>
      <c r="TGA240" s="130"/>
      <c r="TGB240" s="130"/>
      <c r="TGC240" s="130"/>
      <c r="TGD240" s="130"/>
      <c r="TGE240" s="130"/>
      <c r="TGF240" s="130"/>
      <c r="TGG240" s="130"/>
      <c r="TGH240" s="130"/>
      <c r="TGI240" s="130"/>
      <c r="TGJ240" s="130"/>
      <c r="TGK240" s="130"/>
      <c r="TGL240" s="130"/>
      <c r="TGM240" s="130"/>
      <c r="TGN240" s="130"/>
      <c r="TGO240" s="130"/>
      <c r="TGP240" s="130"/>
      <c r="TGQ240" s="130"/>
      <c r="TGR240" s="130"/>
      <c r="TGS240" s="130"/>
      <c r="TGT240" s="130"/>
      <c r="TGU240" s="130"/>
      <c r="TGV240" s="130"/>
      <c r="TGW240" s="130"/>
      <c r="TGX240" s="130"/>
      <c r="TGY240" s="130"/>
      <c r="TGZ240" s="130"/>
      <c r="THA240" s="130"/>
      <c r="THB240" s="130"/>
      <c r="THC240" s="130"/>
      <c r="THD240" s="130"/>
      <c r="THE240" s="130"/>
      <c r="THF240" s="130"/>
      <c r="THG240" s="130"/>
      <c r="THH240" s="130"/>
      <c r="THI240" s="130"/>
      <c r="THJ240" s="130"/>
      <c r="THK240" s="130"/>
      <c r="THL240" s="130"/>
      <c r="THM240" s="130"/>
      <c r="THN240" s="130"/>
      <c r="THO240" s="130"/>
      <c r="THP240" s="130"/>
      <c r="THQ240" s="130"/>
      <c r="THR240" s="130"/>
      <c r="THS240" s="130"/>
      <c r="THT240" s="130"/>
      <c r="THU240" s="130"/>
      <c r="THV240" s="130"/>
      <c r="THW240" s="130"/>
      <c r="THX240" s="130"/>
      <c r="THY240" s="130"/>
      <c r="THZ240" s="130"/>
      <c r="TIA240" s="130"/>
      <c r="TIB240" s="130"/>
      <c r="TIC240" s="130"/>
      <c r="TID240" s="130"/>
      <c r="TIE240" s="130"/>
      <c r="TIF240" s="130"/>
      <c r="TIG240" s="130"/>
      <c r="TIH240" s="130"/>
      <c r="TII240" s="130"/>
      <c r="TIJ240" s="130"/>
      <c r="TIK240" s="130"/>
      <c r="TIL240" s="130"/>
      <c r="TIM240" s="130"/>
      <c r="TIN240" s="130"/>
      <c r="TIO240" s="130"/>
      <c r="TIP240" s="130"/>
      <c r="TIQ240" s="130"/>
      <c r="TIR240" s="130"/>
      <c r="TIS240" s="130"/>
      <c r="TIT240" s="130"/>
      <c r="TIU240" s="130"/>
      <c r="TIV240" s="130"/>
      <c r="TIW240" s="130"/>
      <c r="TIX240" s="130"/>
      <c r="TIY240" s="130"/>
      <c r="TIZ240" s="130"/>
      <c r="TJA240" s="130"/>
      <c r="TJB240" s="130"/>
      <c r="TJC240" s="130"/>
      <c r="TJD240" s="130"/>
      <c r="TJE240" s="130"/>
      <c r="TJF240" s="130"/>
      <c r="TJG240" s="130"/>
      <c r="TJH240" s="130"/>
      <c r="TJI240" s="130"/>
      <c r="TJJ240" s="130"/>
      <c r="TJK240" s="130"/>
      <c r="TJL240" s="130"/>
      <c r="TJM240" s="130"/>
      <c r="TJN240" s="130"/>
      <c r="TJO240" s="130"/>
      <c r="TJP240" s="130"/>
      <c r="TJQ240" s="130"/>
      <c r="TJR240" s="130"/>
      <c r="TJS240" s="130"/>
      <c r="TJT240" s="130"/>
      <c r="TJU240" s="130"/>
      <c r="TJV240" s="130"/>
      <c r="TJW240" s="130"/>
      <c r="TJX240" s="130"/>
      <c r="TJY240" s="130"/>
      <c r="TJZ240" s="130"/>
      <c r="TKA240" s="130"/>
      <c r="TKB240" s="130"/>
      <c r="TKC240" s="130"/>
      <c r="TKD240" s="130"/>
      <c r="TKE240" s="130"/>
      <c r="TKF240" s="130"/>
      <c r="TKG240" s="130"/>
      <c r="TKH240" s="130"/>
      <c r="TKI240" s="130"/>
      <c r="TKJ240" s="130"/>
      <c r="TKK240" s="130"/>
      <c r="TKL240" s="130"/>
      <c r="TKM240" s="130"/>
      <c r="TKN240" s="130"/>
      <c r="TKO240" s="130"/>
      <c r="TKP240" s="130"/>
      <c r="TKQ240" s="130"/>
      <c r="TKR240" s="130"/>
      <c r="TKS240" s="130"/>
      <c r="TKT240" s="130"/>
      <c r="TKU240" s="130"/>
      <c r="TKV240" s="130"/>
      <c r="TKW240" s="130"/>
      <c r="TKX240" s="130"/>
      <c r="TKY240" s="130"/>
      <c r="TKZ240" s="130"/>
      <c r="TLA240" s="130"/>
      <c r="TLB240" s="130"/>
      <c r="TLC240" s="130"/>
      <c r="TLD240" s="130"/>
      <c r="TLE240" s="130"/>
      <c r="TLF240" s="130"/>
      <c r="TLG240" s="130"/>
      <c r="TLH240" s="130"/>
      <c r="TLI240" s="130"/>
      <c r="TLJ240" s="130"/>
      <c r="TLK240" s="130"/>
      <c r="TLL240" s="130"/>
      <c r="TLM240" s="130"/>
      <c r="TLN240" s="130"/>
      <c r="TLO240" s="130"/>
      <c r="TLP240" s="130"/>
      <c r="TLQ240" s="130"/>
      <c r="TLR240" s="130"/>
      <c r="TLS240" s="130"/>
      <c r="TLT240" s="130"/>
      <c r="TLU240" s="130"/>
      <c r="TLV240" s="130"/>
      <c r="TLW240" s="130"/>
      <c r="TLX240" s="130"/>
      <c r="TLY240" s="130"/>
      <c r="TLZ240" s="130"/>
      <c r="TMA240" s="130"/>
      <c r="TMB240" s="130"/>
      <c r="TMC240" s="130"/>
      <c r="TMD240" s="130"/>
      <c r="TME240" s="130"/>
      <c r="TMF240" s="130"/>
      <c r="TMG240" s="130"/>
      <c r="TMH240" s="130"/>
      <c r="TMI240" s="130"/>
      <c r="TMJ240" s="130"/>
      <c r="TMK240" s="130"/>
      <c r="TML240" s="130"/>
      <c r="TMM240" s="130"/>
      <c r="TMN240" s="130"/>
      <c r="TMO240" s="130"/>
      <c r="TMP240" s="130"/>
      <c r="TMQ240" s="130"/>
      <c r="TMR240" s="130"/>
      <c r="TMS240" s="130"/>
      <c r="TMT240" s="130"/>
      <c r="TMU240" s="130"/>
      <c r="TMV240" s="130"/>
      <c r="TMW240" s="130"/>
      <c r="TMX240" s="130"/>
      <c r="TMY240" s="130"/>
      <c r="TMZ240" s="130"/>
      <c r="TNA240" s="130"/>
      <c r="TNB240" s="130"/>
      <c r="TNC240" s="130"/>
      <c r="TND240" s="130"/>
      <c r="TNE240" s="130"/>
      <c r="TNF240" s="130"/>
      <c r="TNG240" s="130"/>
      <c r="TNH240" s="130"/>
      <c r="TNI240" s="130"/>
      <c r="TNJ240" s="130"/>
      <c r="TNK240" s="130"/>
      <c r="TNL240" s="130"/>
      <c r="TNM240" s="130"/>
      <c r="TNN240" s="130"/>
      <c r="TNO240" s="130"/>
      <c r="TNP240" s="130"/>
      <c r="TNQ240" s="130"/>
      <c r="TNR240" s="130"/>
      <c r="TNS240" s="130"/>
      <c r="TNT240" s="130"/>
      <c r="TNU240" s="130"/>
      <c r="TNV240" s="130"/>
      <c r="TNW240" s="130"/>
      <c r="TNX240" s="130"/>
      <c r="TNY240" s="130"/>
      <c r="TNZ240" s="130"/>
      <c r="TOA240" s="130"/>
      <c r="TOB240" s="130"/>
      <c r="TOC240" s="130"/>
      <c r="TOD240" s="130"/>
      <c r="TOE240" s="130"/>
      <c r="TOF240" s="130"/>
      <c r="TOG240" s="130"/>
      <c r="TOH240" s="130"/>
      <c r="TOI240" s="130"/>
      <c r="TOJ240" s="130"/>
      <c r="TOK240" s="130"/>
      <c r="TOL240" s="130"/>
      <c r="TOM240" s="130"/>
      <c r="TON240" s="130"/>
      <c r="TOO240" s="130"/>
      <c r="TOP240" s="130"/>
      <c r="TOQ240" s="130"/>
      <c r="TOR240" s="130"/>
      <c r="TOS240" s="130"/>
      <c r="TOT240" s="130"/>
      <c r="TOU240" s="130"/>
      <c r="TOV240" s="130"/>
      <c r="TOW240" s="130"/>
      <c r="TOX240" s="130"/>
      <c r="TOY240" s="130"/>
      <c r="TOZ240" s="130"/>
      <c r="TPA240" s="130"/>
      <c r="TPB240" s="130"/>
      <c r="TPC240" s="130"/>
      <c r="TPD240" s="130"/>
      <c r="TPE240" s="130"/>
      <c r="TPF240" s="130"/>
      <c r="TPG240" s="130"/>
      <c r="TPH240" s="130"/>
      <c r="TPI240" s="130"/>
      <c r="TPJ240" s="130"/>
      <c r="TPK240" s="130"/>
      <c r="TPL240" s="130"/>
      <c r="TPM240" s="130"/>
      <c r="TPN240" s="130"/>
      <c r="TPO240" s="130"/>
      <c r="TPP240" s="130"/>
      <c r="TPQ240" s="130"/>
      <c r="TPR240" s="130"/>
      <c r="TPS240" s="130"/>
      <c r="TPT240" s="130"/>
      <c r="TPU240" s="130"/>
      <c r="TPV240" s="130"/>
      <c r="TPW240" s="130"/>
      <c r="TPX240" s="130"/>
      <c r="TPY240" s="130"/>
      <c r="TPZ240" s="130"/>
      <c r="TQA240" s="130"/>
      <c r="TQB240" s="130"/>
      <c r="TQC240" s="130"/>
      <c r="TQD240" s="130"/>
      <c r="TQE240" s="130"/>
      <c r="TQF240" s="130"/>
      <c r="TQG240" s="130"/>
      <c r="TQH240" s="130"/>
      <c r="TQI240" s="130"/>
      <c r="TQJ240" s="130"/>
      <c r="TQK240" s="130"/>
      <c r="TQL240" s="130"/>
      <c r="TQM240" s="130"/>
      <c r="TQN240" s="130"/>
      <c r="TQO240" s="130"/>
      <c r="TQP240" s="130"/>
      <c r="TQQ240" s="130"/>
      <c r="TQR240" s="130"/>
      <c r="TQS240" s="130"/>
      <c r="TQT240" s="130"/>
      <c r="TQU240" s="130"/>
      <c r="TQV240" s="130"/>
      <c r="TQW240" s="130"/>
      <c r="TQX240" s="130"/>
      <c r="TQY240" s="130"/>
      <c r="TQZ240" s="130"/>
      <c r="TRA240" s="130"/>
      <c r="TRB240" s="130"/>
      <c r="TRC240" s="130"/>
      <c r="TRD240" s="130"/>
      <c r="TRE240" s="130"/>
      <c r="TRF240" s="130"/>
      <c r="TRG240" s="130"/>
      <c r="TRH240" s="130"/>
      <c r="TRI240" s="130"/>
      <c r="TRJ240" s="130"/>
      <c r="TRK240" s="130"/>
      <c r="TRL240" s="130"/>
      <c r="TRM240" s="130"/>
      <c r="TRN240" s="130"/>
      <c r="TRO240" s="130"/>
      <c r="TRP240" s="130"/>
      <c r="TRQ240" s="130"/>
      <c r="TRR240" s="130"/>
      <c r="TRS240" s="130"/>
      <c r="TRT240" s="130"/>
      <c r="TRU240" s="130"/>
      <c r="TRV240" s="130"/>
      <c r="TRW240" s="130"/>
      <c r="TRX240" s="130"/>
      <c r="TRY240" s="130"/>
      <c r="TRZ240" s="130"/>
      <c r="TSA240" s="130"/>
      <c r="TSB240" s="130"/>
      <c r="TSC240" s="130"/>
      <c r="TSD240" s="130"/>
      <c r="TSE240" s="130"/>
      <c r="TSF240" s="130"/>
      <c r="TSG240" s="130"/>
      <c r="TSH240" s="130"/>
      <c r="TSI240" s="130"/>
      <c r="TSJ240" s="130"/>
      <c r="TSK240" s="130"/>
      <c r="TSL240" s="130"/>
      <c r="TSM240" s="130"/>
      <c r="TSN240" s="130"/>
      <c r="TSO240" s="130"/>
      <c r="TSP240" s="130"/>
      <c r="TSQ240" s="130"/>
      <c r="TSR240" s="130"/>
      <c r="TSS240" s="130"/>
      <c r="TST240" s="130"/>
      <c r="TSU240" s="130"/>
      <c r="TSV240" s="130"/>
      <c r="TSW240" s="130"/>
      <c r="TSX240" s="130"/>
      <c r="TSY240" s="130"/>
      <c r="TSZ240" s="130"/>
      <c r="TTA240" s="130"/>
      <c r="TTB240" s="130"/>
      <c r="TTC240" s="130"/>
      <c r="TTD240" s="130"/>
      <c r="TTE240" s="130"/>
      <c r="TTF240" s="130"/>
      <c r="TTG240" s="130"/>
      <c r="TTH240" s="130"/>
      <c r="TTI240" s="130"/>
      <c r="TTJ240" s="130"/>
      <c r="TTK240" s="130"/>
      <c r="TTL240" s="130"/>
      <c r="TTM240" s="130"/>
      <c r="TTN240" s="130"/>
      <c r="TTO240" s="130"/>
      <c r="TTP240" s="130"/>
      <c r="TTQ240" s="130"/>
      <c r="TTR240" s="130"/>
      <c r="TTS240" s="130"/>
      <c r="TTT240" s="130"/>
      <c r="TTU240" s="130"/>
      <c r="TTV240" s="130"/>
      <c r="TTW240" s="130"/>
      <c r="TTX240" s="130"/>
      <c r="TTY240" s="130"/>
      <c r="TTZ240" s="130"/>
      <c r="TUA240" s="130"/>
      <c r="TUB240" s="130"/>
      <c r="TUC240" s="130"/>
      <c r="TUD240" s="130"/>
      <c r="TUE240" s="130"/>
      <c r="TUF240" s="130"/>
      <c r="TUG240" s="130"/>
      <c r="TUH240" s="130"/>
      <c r="TUI240" s="130"/>
      <c r="TUJ240" s="130"/>
      <c r="TUK240" s="130"/>
      <c r="TUL240" s="130"/>
      <c r="TUM240" s="130"/>
      <c r="TUN240" s="130"/>
      <c r="TUO240" s="130"/>
      <c r="TUP240" s="130"/>
      <c r="TUQ240" s="130"/>
      <c r="TUR240" s="130"/>
      <c r="TUS240" s="130"/>
      <c r="TUT240" s="130"/>
      <c r="TUU240" s="130"/>
      <c r="TUV240" s="130"/>
      <c r="TUW240" s="130"/>
      <c r="TUX240" s="130"/>
      <c r="TUY240" s="130"/>
      <c r="TUZ240" s="130"/>
      <c r="TVA240" s="130"/>
      <c r="TVB240" s="130"/>
      <c r="TVC240" s="130"/>
      <c r="TVD240" s="130"/>
      <c r="TVE240" s="130"/>
      <c r="TVF240" s="130"/>
      <c r="TVG240" s="130"/>
      <c r="TVH240" s="130"/>
      <c r="TVI240" s="130"/>
      <c r="TVJ240" s="130"/>
      <c r="TVK240" s="130"/>
      <c r="TVL240" s="130"/>
      <c r="TVM240" s="130"/>
      <c r="TVN240" s="130"/>
      <c r="TVO240" s="130"/>
      <c r="TVP240" s="130"/>
      <c r="TVQ240" s="130"/>
      <c r="TVR240" s="130"/>
      <c r="TVS240" s="130"/>
      <c r="TVT240" s="130"/>
      <c r="TVU240" s="130"/>
      <c r="TVV240" s="130"/>
      <c r="TVW240" s="130"/>
      <c r="TVX240" s="130"/>
      <c r="TVY240" s="130"/>
      <c r="TVZ240" s="130"/>
      <c r="TWA240" s="130"/>
      <c r="TWB240" s="130"/>
      <c r="TWC240" s="130"/>
      <c r="TWD240" s="130"/>
      <c r="TWE240" s="130"/>
      <c r="TWF240" s="130"/>
      <c r="TWG240" s="130"/>
      <c r="TWH240" s="130"/>
      <c r="TWI240" s="130"/>
      <c r="TWJ240" s="130"/>
      <c r="TWK240" s="130"/>
      <c r="TWL240" s="130"/>
      <c r="TWM240" s="130"/>
      <c r="TWN240" s="130"/>
      <c r="TWO240" s="130"/>
      <c r="TWP240" s="130"/>
      <c r="TWQ240" s="130"/>
      <c r="TWR240" s="130"/>
      <c r="TWS240" s="130"/>
      <c r="TWT240" s="130"/>
      <c r="TWU240" s="130"/>
      <c r="TWV240" s="130"/>
      <c r="TWW240" s="130"/>
      <c r="TWX240" s="130"/>
      <c r="TWY240" s="130"/>
      <c r="TWZ240" s="130"/>
      <c r="TXA240" s="130"/>
      <c r="TXB240" s="130"/>
      <c r="TXC240" s="130"/>
      <c r="TXD240" s="130"/>
      <c r="TXE240" s="130"/>
      <c r="TXF240" s="130"/>
      <c r="TXG240" s="130"/>
      <c r="TXH240" s="130"/>
      <c r="TXI240" s="130"/>
      <c r="TXJ240" s="130"/>
      <c r="TXK240" s="130"/>
      <c r="TXL240" s="130"/>
      <c r="TXM240" s="130"/>
      <c r="TXN240" s="130"/>
      <c r="TXO240" s="130"/>
      <c r="TXP240" s="130"/>
      <c r="TXQ240" s="130"/>
      <c r="TXR240" s="130"/>
      <c r="TXS240" s="130"/>
      <c r="TXT240" s="130"/>
      <c r="TXU240" s="130"/>
      <c r="TXV240" s="130"/>
      <c r="TXW240" s="130"/>
      <c r="TXX240" s="130"/>
      <c r="TXY240" s="130"/>
      <c r="TXZ240" s="130"/>
      <c r="TYA240" s="130"/>
      <c r="TYB240" s="130"/>
      <c r="TYC240" s="130"/>
      <c r="TYD240" s="130"/>
      <c r="TYE240" s="130"/>
      <c r="TYF240" s="130"/>
      <c r="TYG240" s="130"/>
      <c r="TYH240" s="130"/>
      <c r="TYI240" s="130"/>
      <c r="TYJ240" s="130"/>
      <c r="TYK240" s="130"/>
      <c r="TYL240" s="130"/>
      <c r="TYM240" s="130"/>
      <c r="TYN240" s="130"/>
      <c r="TYO240" s="130"/>
      <c r="TYP240" s="130"/>
      <c r="TYQ240" s="130"/>
      <c r="TYR240" s="130"/>
      <c r="TYS240" s="130"/>
      <c r="TYT240" s="130"/>
      <c r="TYU240" s="130"/>
      <c r="TYV240" s="130"/>
      <c r="TYW240" s="130"/>
      <c r="TYX240" s="130"/>
      <c r="TYY240" s="130"/>
      <c r="TYZ240" s="130"/>
      <c r="TZA240" s="130"/>
      <c r="TZB240" s="130"/>
      <c r="TZC240" s="130"/>
      <c r="TZD240" s="130"/>
      <c r="TZE240" s="130"/>
      <c r="TZF240" s="130"/>
      <c r="TZG240" s="130"/>
      <c r="TZH240" s="130"/>
      <c r="TZI240" s="130"/>
      <c r="TZJ240" s="130"/>
      <c r="TZK240" s="130"/>
      <c r="TZL240" s="130"/>
      <c r="TZM240" s="130"/>
      <c r="TZN240" s="130"/>
      <c r="TZO240" s="130"/>
      <c r="TZP240" s="130"/>
      <c r="TZQ240" s="130"/>
      <c r="TZR240" s="130"/>
      <c r="TZS240" s="130"/>
      <c r="TZT240" s="130"/>
      <c r="TZU240" s="130"/>
      <c r="TZV240" s="130"/>
      <c r="TZW240" s="130"/>
      <c r="TZX240" s="130"/>
      <c r="TZY240" s="130"/>
      <c r="TZZ240" s="130"/>
      <c r="UAA240" s="130"/>
      <c r="UAB240" s="130"/>
      <c r="UAC240" s="130"/>
      <c r="UAD240" s="130"/>
      <c r="UAE240" s="130"/>
      <c r="UAF240" s="130"/>
      <c r="UAG240" s="130"/>
      <c r="UAH240" s="130"/>
      <c r="UAI240" s="130"/>
      <c r="UAJ240" s="130"/>
      <c r="UAK240" s="130"/>
      <c r="UAL240" s="130"/>
      <c r="UAM240" s="130"/>
      <c r="UAN240" s="130"/>
      <c r="UAO240" s="130"/>
      <c r="UAP240" s="130"/>
      <c r="UAQ240" s="130"/>
      <c r="UAR240" s="130"/>
      <c r="UAS240" s="130"/>
      <c r="UAT240" s="130"/>
      <c r="UAU240" s="130"/>
      <c r="UAV240" s="130"/>
      <c r="UAW240" s="130"/>
      <c r="UAX240" s="130"/>
      <c r="UAY240" s="130"/>
      <c r="UAZ240" s="130"/>
      <c r="UBA240" s="130"/>
      <c r="UBB240" s="130"/>
      <c r="UBC240" s="130"/>
      <c r="UBD240" s="130"/>
      <c r="UBE240" s="130"/>
      <c r="UBF240" s="130"/>
      <c r="UBG240" s="130"/>
      <c r="UBH240" s="130"/>
      <c r="UBI240" s="130"/>
      <c r="UBJ240" s="130"/>
      <c r="UBK240" s="130"/>
      <c r="UBL240" s="130"/>
      <c r="UBM240" s="130"/>
      <c r="UBN240" s="130"/>
      <c r="UBO240" s="130"/>
      <c r="UBP240" s="130"/>
      <c r="UBQ240" s="130"/>
      <c r="UBR240" s="130"/>
      <c r="UBS240" s="130"/>
      <c r="UBT240" s="130"/>
      <c r="UBU240" s="130"/>
      <c r="UBV240" s="130"/>
      <c r="UBW240" s="130"/>
      <c r="UBX240" s="130"/>
      <c r="UBY240" s="130"/>
      <c r="UBZ240" s="130"/>
      <c r="UCA240" s="130"/>
      <c r="UCB240" s="130"/>
      <c r="UCC240" s="130"/>
      <c r="UCD240" s="130"/>
      <c r="UCE240" s="130"/>
      <c r="UCF240" s="130"/>
      <c r="UCG240" s="130"/>
      <c r="UCH240" s="130"/>
      <c r="UCI240" s="130"/>
      <c r="UCJ240" s="130"/>
      <c r="UCK240" s="130"/>
      <c r="UCL240" s="130"/>
      <c r="UCM240" s="130"/>
      <c r="UCN240" s="130"/>
      <c r="UCO240" s="130"/>
      <c r="UCP240" s="130"/>
      <c r="UCQ240" s="130"/>
      <c r="UCR240" s="130"/>
      <c r="UCS240" s="130"/>
      <c r="UCT240" s="130"/>
      <c r="UCU240" s="130"/>
      <c r="UCV240" s="130"/>
      <c r="UCW240" s="130"/>
      <c r="UCX240" s="130"/>
      <c r="UCY240" s="130"/>
      <c r="UCZ240" s="130"/>
      <c r="UDA240" s="130"/>
      <c r="UDB240" s="130"/>
      <c r="UDC240" s="130"/>
      <c r="UDD240" s="130"/>
      <c r="UDE240" s="130"/>
      <c r="UDF240" s="130"/>
      <c r="UDG240" s="130"/>
      <c r="UDH240" s="130"/>
      <c r="UDI240" s="130"/>
      <c r="UDJ240" s="130"/>
      <c r="UDK240" s="130"/>
      <c r="UDL240" s="130"/>
      <c r="UDM240" s="130"/>
      <c r="UDN240" s="130"/>
      <c r="UDO240" s="130"/>
      <c r="UDP240" s="130"/>
      <c r="UDQ240" s="130"/>
      <c r="UDR240" s="130"/>
      <c r="UDS240" s="130"/>
      <c r="UDT240" s="130"/>
      <c r="UDU240" s="130"/>
      <c r="UDV240" s="130"/>
      <c r="UDW240" s="130"/>
      <c r="UDX240" s="130"/>
      <c r="UDY240" s="130"/>
      <c r="UDZ240" s="130"/>
      <c r="UEA240" s="130"/>
      <c r="UEB240" s="130"/>
      <c r="UEC240" s="130"/>
      <c r="UED240" s="130"/>
      <c r="UEE240" s="130"/>
      <c r="UEF240" s="130"/>
      <c r="UEG240" s="130"/>
      <c r="UEH240" s="130"/>
      <c r="UEI240" s="130"/>
      <c r="UEJ240" s="130"/>
      <c r="UEK240" s="130"/>
      <c r="UEL240" s="130"/>
      <c r="UEM240" s="130"/>
      <c r="UEN240" s="130"/>
      <c r="UEO240" s="130"/>
      <c r="UEP240" s="130"/>
      <c r="UEQ240" s="130"/>
      <c r="UER240" s="130"/>
      <c r="UES240" s="130"/>
      <c r="UET240" s="130"/>
      <c r="UEU240" s="130"/>
      <c r="UEV240" s="130"/>
      <c r="UEW240" s="130"/>
      <c r="UEX240" s="130"/>
      <c r="UEY240" s="130"/>
      <c r="UEZ240" s="130"/>
      <c r="UFA240" s="130"/>
      <c r="UFB240" s="130"/>
      <c r="UFC240" s="130"/>
      <c r="UFD240" s="130"/>
      <c r="UFE240" s="130"/>
      <c r="UFF240" s="130"/>
      <c r="UFG240" s="130"/>
      <c r="UFH240" s="130"/>
      <c r="UFI240" s="130"/>
      <c r="UFJ240" s="130"/>
      <c r="UFK240" s="130"/>
      <c r="UFL240" s="130"/>
      <c r="UFM240" s="130"/>
      <c r="UFN240" s="130"/>
      <c r="UFO240" s="130"/>
      <c r="UFP240" s="130"/>
      <c r="UFQ240" s="130"/>
      <c r="UFR240" s="130"/>
      <c r="UFS240" s="130"/>
      <c r="UFT240" s="130"/>
      <c r="UFU240" s="130"/>
      <c r="UFV240" s="130"/>
      <c r="UFW240" s="130"/>
      <c r="UFX240" s="130"/>
      <c r="UFY240" s="130"/>
      <c r="UFZ240" s="130"/>
      <c r="UGA240" s="130"/>
      <c r="UGB240" s="130"/>
      <c r="UGC240" s="130"/>
      <c r="UGD240" s="130"/>
      <c r="UGE240" s="130"/>
      <c r="UGF240" s="130"/>
      <c r="UGG240" s="130"/>
      <c r="UGH240" s="130"/>
      <c r="UGI240" s="130"/>
      <c r="UGJ240" s="130"/>
      <c r="UGK240" s="130"/>
      <c r="UGL240" s="130"/>
      <c r="UGM240" s="130"/>
      <c r="UGN240" s="130"/>
      <c r="UGO240" s="130"/>
      <c r="UGP240" s="130"/>
      <c r="UGQ240" s="130"/>
      <c r="UGR240" s="130"/>
      <c r="UGS240" s="130"/>
      <c r="UGT240" s="130"/>
      <c r="UGU240" s="130"/>
      <c r="UGV240" s="130"/>
      <c r="UGW240" s="130"/>
      <c r="UGX240" s="130"/>
      <c r="UGY240" s="130"/>
      <c r="UGZ240" s="130"/>
      <c r="UHA240" s="130"/>
      <c r="UHB240" s="130"/>
      <c r="UHC240" s="130"/>
      <c r="UHD240" s="130"/>
      <c r="UHE240" s="130"/>
      <c r="UHF240" s="130"/>
      <c r="UHG240" s="130"/>
      <c r="UHH240" s="130"/>
      <c r="UHI240" s="130"/>
      <c r="UHJ240" s="130"/>
      <c r="UHK240" s="130"/>
      <c r="UHL240" s="130"/>
      <c r="UHM240" s="130"/>
      <c r="UHN240" s="130"/>
      <c r="UHO240" s="130"/>
      <c r="UHP240" s="130"/>
      <c r="UHQ240" s="130"/>
      <c r="UHR240" s="130"/>
      <c r="UHS240" s="130"/>
      <c r="UHT240" s="130"/>
      <c r="UHU240" s="130"/>
      <c r="UHV240" s="130"/>
      <c r="UHW240" s="130"/>
      <c r="UHX240" s="130"/>
      <c r="UHY240" s="130"/>
      <c r="UHZ240" s="130"/>
      <c r="UIA240" s="130"/>
      <c r="UIB240" s="130"/>
      <c r="UIC240" s="130"/>
      <c r="UID240" s="130"/>
      <c r="UIE240" s="130"/>
      <c r="UIF240" s="130"/>
      <c r="UIG240" s="130"/>
      <c r="UIH240" s="130"/>
      <c r="UII240" s="130"/>
      <c r="UIJ240" s="130"/>
      <c r="UIK240" s="130"/>
      <c r="UIL240" s="130"/>
      <c r="UIM240" s="130"/>
      <c r="UIN240" s="130"/>
      <c r="UIO240" s="130"/>
      <c r="UIP240" s="130"/>
      <c r="UIQ240" s="130"/>
      <c r="UIR240" s="130"/>
      <c r="UIS240" s="130"/>
      <c r="UIT240" s="130"/>
      <c r="UIU240" s="130"/>
      <c r="UIV240" s="130"/>
      <c r="UIW240" s="130"/>
      <c r="UIX240" s="130"/>
      <c r="UIY240" s="130"/>
      <c r="UIZ240" s="130"/>
      <c r="UJA240" s="130"/>
      <c r="UJB240" s="130"/>
      <c r="UJC240" s="130"/>
      <c r="UJD240" s="130"/>
      <c r="UJE240" s="130"/>
      <c r="UJF240" s="130"/>
      <c r="UJG240" s="130"/>
      <c r="UJH240" s="130"/>
      <c r="UJI240" s="130"/>
      <c r="UJJ240" s="130"/>
      <c r="UJK240" s="130"/>
      <c r="UJL240" s="130"/>
      <c r="UJM240" s="130"/>
      <c r="UJN240" s="130"/>
      <c r="UJO240" s="130"/>
      <c r="UJP240" s="130"/>
      <c r="UJQ240" s="130"/>
      <c r="UJR240" s="130"/>
      <c r="UJS240" s="130"/>
      <c r="UJT240" s="130"/>
      <c r="UJU240" s="130"/>
      <c r="UJV240" s="130"/>
      <c r="UJW240" s="130"/>
      <c r="UJX240" s="130"/>
      <c r="UJY240" s="130"/>
      <c r="UJZ240" s="130"/>
      <c r="UKA240" s="130"/>
      <c r="UKB240" s="130"/>
      <c r="UKC240" s="130"/>
      <c r="UKD240" s="130"/>
      <c r="UKE240" s="130"/>
      <c r="UKF240" s="130"/>
      <c r="UKG240" s="130"/>
      <c r="UKH240" s="130"/>
      <c r="UKI240" s="130"/>
      <c r="UKJ240" s="130"/>
      <c r="UKK240" s="130"/>
      <c r="UKL240" s="130"/>
      <c r="UKM240" s="130"/>
      <c r="UKN240" s="130"/>
      <c r="UKO240" s="130"/>
      <c r="UKP240" s="130"/>
      <c r="UKQ240" s="130"/>
      <c r="UKR240" s="130"/>
      <c r="UKS240" s="130"/>
      <c r="UKT240" s="130"/>
      <c r="UKU240" s="130"/>
      <c r="UKV240" s="130"/>
      <c r="UKW240" s="130"/>
      <c r="UKX240" s="130"/>
      <c r="UKY240" s="130"/>
      <c r="UKZ240" s="130"/>
      <c r="ULA240" s="130"/>
      <c r="ULB240" s="130"/>
      <c r="ULC240" s="130"/>
      <c r="ULD240" s="130"/>
      <c r="ULE240" s="130"/>
      <c r="ULF240" s="130"/>
      <c r="ULG240" s="130"/>
      <c r="ULH240" s="130"/>
      <c r="ULI240" s="130"/>
      <c r="ULJ240" s="130"/>
      <c r="ULK240" s="130"/>
      <c r="ULL240" s="130"/>
      <c r="ULM240" s="130"/>
      <c r="ULN240" s="130"/>
      <c r="ULO240" s="130"/>
      <c r="ULP240" s="130"/>
      <c r="ULQ240" s="130"/>
      <c r="ULR240" s="130"/>
      <c r="ULS240" s="130"/>
      <c r="ULT240" s="130"/>
      <c r="ULU240" s="130"/>
      <c r="ULV240" s="130"/>
      <c r="ULW240" s="130"/>
      <c r="ULX240" s="130"/>
      <c r="ULY240" s="130"/>
      <c r="ULZ240" s="130"/>
      <c r="UMA240" s="130"/>
      <c r="UMB240" s="130"/>
      <c r="UMC240" s="130"/>
      <c r="UMD240" s="130"/>
      <c r="UME240" s="130"/>
      <c r="UMF240" s="130"/>
      <c r="UMG240" s="130"/>
      <c r="UMH240" s="130"/>
      <c r="UMI240" s="130"/>
      <c r="UMJ240" s="130"/>
      <c r="UMK240" s="130"/>
      <c r="UML240" s="130"/>
      <c r="UMM240" s="130"/>
      <c r="UMN240" s="130"/>
      <c r="UMO240" s="130"/>
      <c r="UMP240" s="130"/>
      <c r="UMQ240" s="130"/>
      <c r="UMR240" s="130"/>
      <c r="UMS240" s="130"/>
      <c r="UMT240" s="130"/>
      <c r="UMU240" s="130"/>
      <c r="UMV240" s="130"/>
      <c r="UMW240" s="130"/>
      <c r="UMX240" s="130"/>
      <c r="UMY240" s="130"/>
      <c r="UMZ240" s="130"/>
      <c r="UNA240" s="130"/>
      <c r="UNB240" s="130"/>
      <c r="UNC240" s="130"/>
      <c r="UND240" s="130"/>
      <c r="UNE240" s="130"/>
      <c r="UNF240" s="130"/>
      <c r="UNG240" s="130"/>
      <c r="UNH240" s="130"/>
      <c r="UNI240" s="130"/>
      <c r="UNJ240" s="130"/>
      <c r="UNK240" s="130"/>
      <c r="UNL240" s="130"/>
      <c r="UNM240" s="130"/>
      <c r="UNN240" s="130"/>
      <c r="UNO240" s="130"/>
      <c r="UNP240" s="130"/>
      <c r="UNQ240" s="130"/>
      <c r="UNR240" s="130"/>
      <c r="UNS240" s="130"/>
      <c r="UNT240" s="130"/>
      <c r="UNU240" s="130"/>
      <c r="UNV240" s="130"/>
      <c r="UNW240" s="130"/>
      <c r="UNX240" s="130"/>
      <c r="UNY240" s="130"/>
      <c r="UNZ240" s="130"/>
      <c r="UOA240" s="130"/>
      <c r="UOB240" s="130"/>
      <c r="UOC240" s="130"/>
      <c r="UOD240" s="130"/>
      <c r="UOE240" s="130"/>
      <c r="UOF240" s="130"/>
      <c r="UOG240" s="130"/>
      <c r="UOH240" s="130"/>
      <c r="UOI240" s="130"/>
      <c r="UOJ240" s="130"/>
      <c r="UOK240" s="130"/>
      <c r="UOL240" s="130"/>
      <c r="UOM240" s="130"/>
      <c r="UON240" s="130"/>
      <c r="UOO240" s="130"/>
      <c r="UOP240" s="130"/>
      <c r="UOQ240" s="130"/>
      <c r="UOR240" s="130"/>
      <c r="UOS240" s="130"/>
      <c r="UOT240" s="130"/>
      <c r="UOU240" s="130"/>
      <c r="UOV240" s="130"/>
      <c r="UOW240" s="130"/>
      <c r="UOX240" s="130"/>
      <c r="UOY240" s="130"/>
      <c r="UOZ240" s="130"/>
      <c r="UPA240" s="130"/>
      <c r="UPB240" s="130"/>
      <c r="UPC240" s="130"/>
      <c r="UPD240" s="130"/>
      <c r="UPE240" s="130"/>
      <c r="UPF240" s="130"/>
      <c r="UPG240" s="130"/>
      <c r="UPH240" s="130"/>
      <c r="UPI240" s="130"/>
      <c r="UPJ240" s="130"/>
      <c r="UPK240" s="130"/>
      <c r="UPL240" s="130"/>
      <c r="UPM240" s="130"/>
      <c r="UPN240" s="130"/>
      <c r="UPO240" s="130"/>
      <c r="UPP240" s="130"/>
      <c r="UPQ240" s="130"/>
      <c r="UPR240" s="130"/>
      <c r="UPS240" s="130"/>
      <c r="UPT240" s="130"/>
      <c r="UPU240" s="130"/>
      <c r="UPV240" s="130"/>
      <c r="UPW240" s="130"/>
      <c r="UPX240" s="130"/>
      <c r="UPY240" s="130"/>
      <c r="UPZ240" s="130"/>
      <c r="UQA240" s="130"/>
      <c r="UQB240" s="130"/>
      <c r="UQC240" s="130"/>
      <c r="UQD240" s="130"/>
      <c r="UQE240" s="130"/>
      <c r="UQF240" s="130"/>
      <c r="UQG240" s="130"/>
      <c r="UQH240" s="130"/>
      <c r="UQI240" s="130"/>
      <c r="UQJ240" s="130"/>
      <c r="UQK240" s="130"/>
      <c r="UQL240" s="130"/>
      <c r="UQM240" s="130"/>
      <c r="UQN240" s="130"/>
      <c r="UQO240" s="130"/>
      <c r="UQP240" s="130"/>
      <c r="UQQ240" s="130"/>
      <c r="UQR240" s="130"/>
      <c r="UQS240" s="130"/>
      <c r="UQT240" s="130"/>
      <c r="UQU240" s="130"/>
      <c r="UQV240" s="130"/>
      <c r="UQW240" s="130"/>
      <c r="UQX240" s="130"/>
      <c r="UQY240" s="130"/>
      <c r="UQZ240" s="130"/>
      <c r="URA240" s="130"/>
      <c r="URB240" s="130"/>
      <c r="URC240" s="130"/>
      <c r="URD240" s="130"/>
      <c r="URE240" s="130"/>
      <c r="URF240" s="130"/>
      <c r="URG240" s="130"/>
      <c r="URH240" s="130"/>
      <c r="URI240" s="130"/>
      <c r="URJ240" s="130"/>
      <c r="URK240" s="130"/>
      <c r="URL240" s="130"/>
      <c r="URM240" s="130"/>
      <c r="URN240" s="130"/>
      <c r="URO240" s="130"/>
      <c r="URP240" s="130"/>
      <c r="URQ240" s="130"/>
      <c r="URR240" s="130"/>
      <c r="URS240" s="130"/>
      <c r="URT240" s="130"/>
      <c r="URU240" s="130"/>
      <c r="URV240" s="130"/>
      <c r="URW240" s="130"/>
      <c r="URX240" s="130"/>
      <c r="URY240" s="130"/>
      <c r="URZ240" s="130"/>
      <c r="USA240" s="130"/>
      <c r="USB240" s="130"/>
      <c r="USC240" s="130"/>
      <c r="USD240" s="130"/>
      <c r="USE240" s="130"/>
      <c r="USF240" s="130"/>
      <c r="USG240" s="130"/>
      <c r="USH240" s="130"/>
      <c r="USI240" s="130"/>
      <c r="USJ240" s="130"/>
      <c r="USK240" s="130"/>
      <c r="USL240" s="130"/>
      <c r="USM240" s="130"/>
      <c r="USN240" s="130"/>
      <c r="USO240" s="130"/>
      <c r="USP240" s="130"/>
      <c r="USQ240" s="130"/>
      <c r="USR240" s="130"/>
      <c r="USS240" s="130"/>
      <c r="UST240" s="130"/>
      <c r="USU240" s="130"/>
      <c r="USV240" s="130"/>
      <c r="USW240" s="130"/>
      <c r="USX240" s="130"/>
      <c r="USY240" s="130"/>
      <c r="USZ240" s="130"/>
      <c r="UTA240" s="130"/>
      <c r="UTB240" s="130"/>
      <c r="UTC240" s="130"/>
      <c r="UTD240" s="130"/>
      <c r="UTE240" s="130"/>
      <c r="UTF240" s="130"/>
      <c r="UTG240" s="130"/>
      <c r="UTH240" s="130"/>
      <c r="UTI240" s="130"/>
      <c r="UTJ240" s="130"/>
      <c r="UTK240" s="130"/>
      <c r="UTL240" s="130"/>
      <c r="UTM240" s="130"/>
      <c r="UTN240" s="130"/>
      <c r="UTO240" s="130"/>
      <c r="UTP240" s="130"/>
      <c r="UTQ240" s="130"/>
      <c r="UTR240" s="130"/>
      <c r="UTS240" s="130"/>
      <c r="UTT240" s="130"/>
      <c r="UTU240" s="130"/>
      <c r="UTV240" s="130"/>
      <c r="UTW240" s="130"/>
      <c r="UTX240" s="130"/>
      <c r="UTY240" s="130"/>
      <c r="UTZ240" s="130"/>
      <c r="UUA240" s="130"/>
      <c r="UUB240" s="130"/>
      <c r="UUC240" s="130"/>
      <c r="UUD240" s="130"/>
      <c r="UUE240" s="130"/>
      <c r="UUF240" s="130"/>
      <c r="UUG240" s="130"/>
      <c r="UUH240" s="130"/>
      <c r="UUI240" s="130"/>
      <c r="UUJ240" s="130"/>
      <c r="UUK240" s="130"/>
      <c r="UUL240" s="130"/>
      <c r="UUM240" s="130"/>
      <c r="UUN240" s="130"/>
      <c r="UUO240" s="130"/>
      <c r="UUP240" s="130"/>
      <c r="UUQ240" s="130"/>
      <c r="UUR240" s="130"/>
      <c r="UUS240" s="130"/>
      <c r="UUT240" s="130"/>
      <c r="UUU240" s="130"/>
      <c r="UUV240" s="130"/>
      <c r="UUW240" s="130"/>
      <c r="UUX240" s="130"/>
      <c r="UUY240" s="130"/>
      <c r="UUZ240" s="130"/>
      <c r="UVA240" s="130"/>
      <c r="UVB240" s="130"/>
      <c r="UVC240" s="130"/>
      <c r="UVD240" s="130"/>
      <c r="UVE240" s="130"/>
      <c r="UVF240" s="130"/>
      <c r="UVG240" s="130"/>
      <c r="UVH240" s="130"/>
      <c r="UVI240" s="130"/>
      <c r="UVJ240" s="130"/>
      <c r="UVK240" s="130"/>
      <c r="UVL240" s="130"/>
      <c r="UVM240" s="130"/>
      <c r="UVN240" s="130"/>
      <c r="UVO240" s="130"/>
      <c r="UVP240" s="130"/>
      <c r="UVQ240" s="130"/>
      <c r="UVR240" s="130"/>
      <c r="UVS240" s="130"/>
      <c r="UVT240" s="130"/>
      <c r="UVU240" s="130"/>
      <c r="UVV240" s="130"/>
      <c r="UVW240" s="130"/>
      <c r="UVX240" s="130"/>
      <c r="UVY240" s="130"/>
      <c r="UVZ240" s="130"/>
      <c r="UWA240" s="130"/>
      <c r="UWB240" s="130"/>
      <c r="UWC240" s="130"/>
      <c r="UWD240" s="130"/>
      <c r="UWE240" s="130"/>
      <c r="UWF240" s="130"/>
      <c r="UWG240" s="130"/>
      <c r="UWH240" s="130"/>
      <c r="UWI240" s="130"/>
      <c r="UWJ240" s="130"/>
      <c r="UWK240" s="130"/>
      <c r="UWL240" s="130"/>
      <c r="UWM240" s="130"/>
      <c r="UWN240" s="130"/>
      <c r="UWO240" s="130"/>
      <c r="UWP240" s="130"/>
      <c r="UWQ240" s="130"/>
      <c r="UWR240" s="130"/>
      <c r="UWS240" s="130"/>
      <c r="UWT240" s="130"/>
      <c r="UWU240" s="130"/>
      <c r="UWV240" s="130"/>
      <c r="UWW240" s="130"/>
      <c r="UWX240" s="130"/>
      <c r="UWY240" s="130"/>
      <c r="UWZ240" s="130"/>
      <c r="UXA240" s="130"/>
      <c r="UXB240" s="130"/>
      <c r="UXC240" s="130"/>
      <c r="UXD240" s="130"/>
      <c r="UXE240" s="130"/>
      <c r="UXF240" s="130"/>
      <c r="UXG240" s="130"/>
      <c r="UXH240" s="130"/>
      <c r="UXI240" s="130"/>
      <c r="UXJ240" s="130"/>
      <c r="UXK240" s="130"/>
      <c r="UXL240" s="130"/>
      <c r="UXM240" s="130"/>
      <c r="UXN240" s="130"/>
      <c r="UXO240" s="130"/>
      <c r="UXP240" s="130"/>
      <c r="UXQ240" s="130"/>
      <c r="UXR240" s="130"/>
      <c r="UXS240" s="130"/>
      <c r="UXT240" s="130"/>
      <c r="UXU240" s="130"/>
      <c r="UXV240" s="130"/>
      <c r="UXW240" s="130"/>
      <c r="UXX240" s="130"/>
      <c r="UXY240" s="130"/>
      <c r="UXZ240" s="130"/>
      <c r="UYA240" s="130"/>
      <c r="UYB240" s="130"/>
      <c r="UYC240" s="130"/>
      <c r="UYD240" s="130"/>
      <c r="UYE240" s="130"/>
      <c r="UYF240" s="130"/>
      <c r="UYG240" s="130"/>
      <c r="UYH240" s="130"/>
      <c r="UYI240" s="130"/>
      <c r="UYJ240" s="130"/>
      <c r="UYK240" s="130"/>
      <c r="UYL240" s="130"/>
      <c r="UYM240" s="130"/>
      <c r="UYN240" s="130"/>
      <c r="UYO240" s="130"/>
      <c r="UYP240" s="130"/>
      <c r="UYQ240" s="130"/>
      <c r="UYR240" s="130"/>
      <c r="UYS240" s="130"/>
      <c r="UYT240" s="130"/>
      <c r="UYU240" s="130"/>
      <c r="UYV240" s="130"/>
      <c r="UYW240" s="130"/>
      <c r="UYX240" s="130"/>
      <c r="UYY240" s="130"/>
      <c r="UYZ240" s="130"/>
      <c r="UZA240" s="130"/>
      <c r="UZB240" s="130"/>
      <c r="UZC240" s="130"/>
      <c r="UZD240" s="130"/>
      <c r="UZE240" s="130"/>
      <c r="UZF240" s="130"/>
      <c r="UZG240" s="130"/>
      <c r="UZH240" s="130"/>
      <c r="UZI240" s="130"/>
      <c r="UZJ240" s="130"/>
      <c r="UZK240" s="130"/>
      <c r="UZL240" s="130"/>
      <c r="UZM240" s="130"/>
      <c r="UZN240" s="130"/>
      <c r="UZO240" s="130"/>
      <c r="UZP240" s="130"/>
      <c r="UZQ240" s="130"/>
      <c r="UZR240" s="130"/>
      <c r="UZS240" s="130"/>
      <c r="UZT240" s="130"/>
      <c r="UZU240" s="130"/>
      <c r="UZV240" s="130"/>
      <c r="UZW240" s="130"/>
      <c r="UZX240" s="130"/>
      <c r="UZY240" s="130"/>
      <c r="UZZ240" s="130"/>
      <c r="VAA240" s="130"/>
      <c r="VAB240" s="130"/>
      <c r="VAC240" s="130"/>
      <c r="VAD240" s="130"/>
      <c r="VAE240" s="130"/>
      <c r="VAF240" s="130"/>
      <c r="VAG240" s="130"/>
      <c r="VAH240" s="130"/>
      <c r="VAI240" s="130"/>
      <c r="VAJ240" s="130"/>
      <c r="VAK240" s="130"/>
      <c r="VAL240" s="130"/>
      <c r="VAM240" s="130"/>
      <c r="VAN240" s="130"/>
      <c r="VAO240" s="130"/>
      <c r="VAP240" s="130"/>
      <c r="VAQ240" s="130"/>
      <c r="VAR240" s="130"/>
      <c r="VAS240" s="130"/>
      <c r="VAT240" s="130"/>
      <c r="VAU240" s="130"/>
      <c r="VAV240" s="130"/>
      <c r="VAW240" s="130"/>
      <c r="VAX240" s="130"/>
      <c r="VAY240" s="130"/>
      <c r="VAZ240" s="130"/>
      <c r="VBA240" s="130"/>
      <c r="VBB240" s="130"/>
      <c r="VBC240" s="130"/>
      <c r="VBD240" s="130"/>
      <c r="VBE240" s="130"/>
      <c r="VBF240" s="130"/>
      <c r="VBG240" s="130"/>
      <c r="VBH240" s="130"/>
      <c r="VBI240" s="130"/>
      <c r="VBJ240" s="130"/>
      <c r="VBK240" s="130"/>
      <c r="VBL240" s="130"/>
      <c r="VBM240" s="130"/>
      <c r="VBN240" s="130"/>
      <c r="VBO240" s="130"/>
      <c r="VBP240" s="130"/>
      <c r="VBQ240" s="130"/>
      <c r="VBR240" s="130"/>
      <c r="VBS240" s="130"/>
      <c r="VBT240" s="130"/>
      <c r="VBU240" s="130"/>
      <c r="VBV240" s="130"/>
      <c r="VBW240" s="130"/>
      <c r="VBX240" s="130"/>
      <c r="VBY240" s="130"/>
      <c r="VBZ240" s="130"/>
      <c r="VCA240" s="130"/>
      <c r="VCB240" s="130"/>
      <c r="VCC240" s="130"/>
      <c r="VCD240" s="130"/>
      <c r="VCE240" s="130"/>
      <c r="VCF240" s="130"/>
      <c r="VCG240" s="130"/>
      <c r="VCH240" s="130"/>
      <c r="VCI240" s="130"/>
      <c r="VCJ240" s="130"/>
      <c r="VCK240" s="130"/>
      <c r="VCL240" s="130"/>
      <c r="VCM240" s="130"/>
      <c r="VCN240" s="130"/>
      <c r="VCO240" s="130"/>
      <c r="VCP240" s="130"/>
      <c r="VCQ240" s="130"/>
      <c r="VCR240" s="130"/>
      <c r="VCS240" s="130"/>
      <c r="VCT240" s="130"/>
      <c r="VCU240" s="130"/>
      <c r="VCV240" s="130"/>
      <c r="VCW240" s="130"/>
      <c r="VCX240" s="130"/>
      <c r="VCY240" s="130"/>
      <c r="VCZ240" s="130"/>
      <c r="VDA240" s="130"/>
      <c r="VDB240" s="130"/>
      <c r="VDC240" s="130"/>
      <c r="VDD240" s="130"/>
      <c r="VDE240" s="130"/>
      <c r="VDF240" s="130"/>
      <c r="VDG240" s="130"/>
      <c r="VDH240" s="130"/>
      <c r="VDI240" s="130"/>
      <c r="VDJ240" s="130"/>
      <c r="VDK240" s="130"/>
      <c r="VDL240" s="130"/>
      <c r="VDM240" s="130"/>
      <c r="VDN240" s="130"/>
      <c r="VDO240" s="130"/>
      <c r="VDP240" s="130"/>
      <c r="VDQ240" s="130"/>
      <c r="VDR240" s="130"/>
      <c r="VDS240" s="130"/>
      <c r="VDT240" s="130"/>
      <c r="VDU240" s="130"/>
      <c r="VDV240" s="130"/>
      <c r="VDW240" s="130"/>
      <c r="VDX240" s="130"/>
      <c r="VDY240" s="130"/>
      <c r="VDZ240" s="130"/>
      <c r="VEA240" s="130"/>
      <c r="VEB240" s="130"/>
      <c r="VEC240" s="130"/>
      <c r="VED240" s="130"/>
      <c r="VEE240" s="130"/>
      <c r="VEF240" s="130"/>
      <c r="VEG240" s="130"/>
      <c r="VEH240" s="130"/>
      <c r="VEI240" s="130"/>
      <c r="VEJ240" s="130"/>
      <c r="VEK240" s="130"/>
      <c r="VEL240" s="130"/>
      <c r="VEM240" s="130"/>
      <c r="VEN240" s="130"/>
      <c r="VEO240" s="130"/>
      <c r="VEP240" s="130"/>
      <c r="VEQ240" s="130"/>
      <c r="VER240" s="130"/>
      <c r="VES240" s="130"/>
      <c r="VET240" s="130"/>
      <c r="VEU240" s="130"/>
      <c r="VEV240" s="130"/>
      <c r="VEW240" s="130"/>
      <c r="VEX240" s="130"/>
      <c r="VEY240" s="130"/>
      <c r="VEZ240" s="130"/>
      <c r="VFA240" s="130"/>
      <c r="VFB240" s="130"/>
      <c r="VFC240" s="130"/>
      <c r="VFD240" s="130"/>
      <c r="VFE240" s="130"/>
      <c r="VFF240" s="130"/>
      <c r="VFG240" s="130"/>
      <c r="VFH240" s="130"/>
      <c r="VFI240" s="130"/>
      <c r="VFJ240" s="130"/>
      <c r="VFK240" s="130"/>
      <c r="VFL240" s="130"/>
      <c r="VFM240" s="130"/>
      <c r="VFN240" s="130"/>
      <c r="VFO240" s="130"/>
      <c r="VFP240" s="130"/>
      <c r="VFQ240" s="130"/>
      <c r="VFR240" s="130"/>
      <c r="VFS240" s="130"/>
      <c r="VFT240" s="130"/>
      <c r="VFU240" s="130"/>
      <c r="VFV240" s="130"/>
      <c r="VFW240" s="130"/>
      <c r="VFX240" s="130"/>
      <c r="VFY240" s="130"/>
      <c r="VFZ240" s="130"/>
      <c r="VGA240" s="130"/>
      <c r="VGB240" s="130"/>
      <c r="VGC240" s="130"/>
      <c r="VGD240" s="130"/>
      <c r="VGE240" s="130"/>
      <c r="VGF240" s="130"/>
      <c r="VGG240" s="130"/>
      <c r="VGH240" s="130"/>
      <c r="VGI240" s="130"/>
      <c r="VGJ240" s="130"/>
      <c r="VGK240" s="130"/>
      <c r="VGL240" s="130"/>
      <c r="VGM240" s="130"/>
      <c r="VGN240" s="130"/>
      <c r="VGO240" s="130"/>
      <c r="VGP240" s="130"/>
      <c r="VGQ240" s="130"/>
      <c r="VGR240" s="130"/>
      <c r="VGS240" s="130"/>
      <c r="VGT240" s="130"/>
      <c r="VGU240" s="130"/>
      <c r="VGV240" s="130"/>
      <c r="VGW240" s="130"/>
      <c r="VGX240" s="130"/>
      <c r="VGY240" s="130"/>
      <c r="VGZ240" s="130"/>
      <c r="VHA240" s="130"/>
      <c r="VHB240" s="130"/>
      <c r="VHC240" s="130"/>
      <c r="VHD240" s="130"/>
      <c r="VHE240" s="130"/>
      <c r="VHF240" s="130"/>
      <c r="VHG240" s="130"/>
      <c r="VHH240" s="130"/>
      <c r="VHI240" s="130"/>
      <c r="VHJ240" s="130"/>
      <c r="VHK240" s="130"/>
      <c r="VHL240" s="130"/>
      <c r="VHM240" s="130"/>
      <c r="VHN240" s="130"/>
      <c r="VHO240" s="130"/>
      <c r="VHP240" s="130"/>
      <c r="VHQ240" s="130"/>
      <c r="VHR240" s="130"/>
      <c r="VHS240" s="130"/>
      <c r="VHT240" s="130"/>
      <c r="VHU240" s="130"/>
      <c r="VHV240" s="130"/>
      <c r="VHW240" s="130"/>
      <c r="VHX240" s="130"/>
      <c r="VHY240" s="130"/>
      <c r="VHZ240" s="130"/>
      <c r="VIA240" s="130"/>
      <c r="VIB240" s="130"/>
      <c r="VIC240" s="130"/>
      <c r="VID240" s="130"/>
      <c r="VIE240" s="130"/>
      <c r="VIF240" s="130"/>
      <c r="VIG240" s="130"/>
      <c r="VIH240" s="130"/>
      <c r="VII240" s="130"/>
      <c r="VIJ240" s="130"/>
      <c r="VIK240" s="130"/>
      <c r="VIL240" s="130"/>
      <c r="VIM240" s="130"/>
      <c r="VIN240" s="130"/>
      <c r="VIO240" s="130"/>
      <c r="VIP240" s="130"/>
      <c r="VIQ240" s="130"/>
      <c r="VIR240" s="130"/>
      <c r="VIS240" s="130"/>
      <c r="VIT240" s="130"/>
      <c r="VIU240" s="130"/>
      <c r="VIV240" s="130"/>
      <c r="VIW240" s="130"/>
      <c r="VIX240" s="130"/>
      <c r="VIY240" s="130"/>
      <c r="VIZ240" s="130"/>
      <c r="VJA240" s="130"/>
      <c r="VJB240" s="130"/>
      <c r="VJC240" s="130"/>
      <c r="VJD240" s="130"/>
      <c r="VJE240" s="130"/>
      <c r="VJF240" s="130"/>
      <c r="VJG240" s="130"/>
      <c r="VJH240" s="130"/>
      <c r="VJI240" s="130"/>
      <c r="VJJ240" s="130"/>
      <c r="VJK240" s="130"/>
      <c r="VJL240" s="130"/>
      <c r="VJM240" s="130"/>
      <c r="VJN240" s="130"/>
      <c r="VJO240" s="130"/>
      <c r="VJP240" s="130"/>
      <c r="VJQ240" s="130"/>
      <c r="VJR240" s="130"/>
      <c r="VJS240" s="130"/>
      <c r="VJT240" s="130"/>
      <c r="VJU240" s="130"/>
      <c r="VJV240" s="130"/>
      <c r="VJW240" s="130"/>
      <c r="VJX240" s="130"/>
      <c r="VJY240" s="130"/>
      <c r="VJZ240" s="130"/>
      <c r="VKA240" s="130"/>
      <c r="VKB240" s="130"/>
      <c r="VKC240" s="130"/>
      <c r="VKD240" s="130"/>
      <c r="VKE240" s="130"/>
      <c r="VKF240" s="130"/>
      <c r="VKG240" s="130"/>
      <c r="VKH240" s="130"/>
      <c r="VKI240" s="130"/>
      <c r="VKJ240" s="130"/>
      <c r="VKK240" s="130"/>
      <c r="VKL240" s="130"/>
      <c r="VKM240" s="130"/>
      <c r="VKN240" s="130"/>
      <c r="VKO240" s="130"/>
      <c r="VKP240" s="130"/>
      <c r="VKQ240" s="130"/>
      <c r="VKR240" s="130"/>
      <c r="VKS240" s="130"/>
      <c r="VKT240" s="130"/>
      <c r="VKU240" s="130"/>
      <c r="VKV240" s="130"/>
      <c r="VKW240" s="130"/>
      <c r="VKX240" s="130"/>
      <c r="VKY240" s="130"/>
      <c r="VKZ240" s="130"/>
      <c r="VLA240" s="130"/>
      <c r="VLB240" s="130"/>
      <c r="VLC240" s="130"/>
      <c r="VLD240" s="130"/>
      <c r="VLE240" s="130"/>
      <c r="VLF240" s="130"/>
      <c r="VLG240" s="130"/>
      <c r="VLH240" s="130"/>
      <c r="VLI240" s="130"/>
      <c r="VLJ240" s="130"/>
      <c r="VLK240" s="130"/>
      <c r="VLL240" s="130"/>
      <c r="VLM240" s="130"/>
      <c r="VLN240" s="130"/>
      <c r="VLO240" s="130"/>
      <c r="VLP240" s="130"/>
      <c r="VLQ240" s="130"/>
      <c r="VLR240" s="130"/>
      <c r="VLS240" s="130"/>
      <c r="VLT240" s="130"/>
      <c r="VLU240" s="130"/>
      <c r="VLV240" s="130"/>
      <c r="VLW240" s="130"/>
      <c r="VLX240" s="130"/>
      <c r="VLY240" s="130"/>
      <c r="VLZ240" s="130"/>
      <c r="VMA240" s="130"/>
      <c r="VMB240" s="130"/>
      <c r="VMC240" s="130"/>
      <c r="VMD240" s="130"/>
      <c r="VME240" s="130"/>
      <c r="VMF240" s="130"/>
      <c r="VMG240" s="130"/>
      <c r="VMH240" s="130"/>
      <c r="VMI240" s="130"/>
      <c r="VMJ240" s="130"/>
      <c r="VMK240" s="130"/>
      <c r="VML240" s="130"/>
      <c r="VMM240" s="130"/>
      <c r="VMN240" s="130"/>
      <c r="VMO240" s="130"/>
      <c r="VMP240" s="130"/>
      <c r="VMQ240" s="130"/>
      <c r="VMR240" s="130"/>
      <c r="VMS240" s="130"/>
      <c r="VMT240" s="130"/>
      <c r="VMU240" s="130"/>
      <c r="VMV240" s="130"/>
      <c r="VMW240" s="130"/>
      <c r="VMX240" s="130"/>
      <c r="VMY240" s="130"/>
      <c r="VMZ240" s="130"/>
      <c r="VNA240" s="130"/>
      <c r="VNB240" s="130"/>
      <c r="VNC240" s="130"/>
      <c r="VND240" s="130"/>
      <c r="VNE240" s="130"/>
      <c r="VNF240" s="130"/>
      <c r="VNG240" s="130"/>
      <c r="VNH240" s="130"/>
      <c r="VNI240" s="130"/>
      <c r="VNJ240" s="130"/>
      <c r="VNK240" s="130"/>
      <c r="VNL240" s="130"/>
      <c r="VNM240" s="130"/>
      <c r="VNN240" s="130"/>
      <c r="VNO240" s="130"/>
      <c r="VNP240" s="130"/>
      <c r="VNQ240" s="130"/>
      <c r="VNR240" s="130"/>
      <c r="VNS240" s="130"/>
      <c r="VNT240" s="130"/>
      <c r="VNU240" s="130"/>
      <c r="VNV240" s="130"/>
      <c r="VNW240" s="130"/>
      <c r="VNX240" s="130"/>
      <c r="VNY240" s="130"/>
      <c r="VNZ240" s="130"/>
      <c r="VOA240" s="130"/>
      <c r="VOB240" s="130"/>
      <c r="VOC240" s="130"/>
      <c r="VOD240" s="130"/>
      <c r="VOE240" s="130"/>
      <c r="VOF240" s="130"/>
      <c r="VOG240" s="130"/>
      <c r="VOH240" s="130"/>
      <c r="VOI240" s="130"/>
      <c r="VOJ240" s="130"/>
      <c r="VOK240" s="130"/>
      <c r="VOL240" s="130"/>
      <c r="VOM240" s="130"/>
      <c r="VON240" s="130"/>
      <c r="VOO240" s="130"/>
      <c r="VOP240" s="130"/>
      <c r="VOQ240" s="130"/>
      <c r="VOR240" s="130"/>
      <c r="VOS240" s="130"/>
      <c r="VOT240" s="130"/>
      <c r="VOU240" s="130"/>
      <c r="VOV240" s="130"/>
      <c r="VOW240" s="130"/>
      <c r="VOX240" s="130"/>
      <c r="VOY240" s="130"/>
      <c r="VOZ240" s="130"/>
      <c r="VPA240" s="130"/>
      <c r="VPB240" s="130"/>
      <c r="VPC240" s="130"/>
      <c r="VPD240" s="130"/>
      <c r="VPE240" s="130"/>
      <c r="VPF240" s="130"/>
      <c r="VPG240" s="130"/>
      <c r="VPH240" s="130"/>
      <c r="VPI240" s="130"/>
      <c r="VPJ240" s="130"/>
      <c r="VPK240" s="130"/>
      <c r="VPL240" s="130"/>
      <c r="VPM240" s="130"/>
      <c r="VPN240" s="130"/>
      <c r="VPO240" s="130"/>
      <c r="VPP240" s="130"/>
      <c r="VPQ240" s="130"/>
      <c r="VPR240" s="130"/>
      <c r="VPS240" s="130"/>
      <c r="VPT240" s="130"/>
      <c r="VPU240" s="130"/>
      <c r="VPV240" s="130"/>
      <c r="VPW240" s="130"/>
      <c r="VPX240" s="130"/>
      <c r="VPY240" s="130"/>
      <c r="VPZ240" s="130"/>
      <c r="VQA240" s="130"/>
      <c r="VQB240" s="130"/>
      <c r="VQC240" s="130"/>
      <c r="VQD240" s="130"/>
      <c r="VQE240" s="130"/>
      <c r="VQF240" s="130"/>
      <c r="VQG240" s="130"/>
      <c r="VQH240" s="130"/>
      <c r="VQI240" s="130"/>
      <c r="VQJ240" s="130"/>
      <c r="VQK240" s="130"/>
      <c r="VQL240" s="130"/>
      <c r="VQM240" s="130"/>
      <c r="VQN240" s="130"/>
      <c r="VQO240" s="130"/>
      <c r="VQP240" s="130"/>
      <c r="VQQ240" s="130"/>
      <c r="VQR240" s="130"/>
      <c r="VQS240" s="130"/>
      <c r="VQT240" s="130"/>
      <c r="VQU240" s="130"/>
      <c r="VQV240" s="130"/>
      <c r="VQW240" s="130"/>
      <c r="VQX240" s="130"/>
      <c r="VQY240" s="130"/>
      <c r="VQZ240" s="130"/>
      <c r="VRA240" s="130"/>
      <c r="VRB240" s="130"/>
      <c r="VRC240" s="130"/>
      <c r="VRD240" s="130"/>
      <c r="VRE240" s="130"/>
      <c r="VRF240" s="130"/>
      <c r="VRG240" s="130"/>
      <c r="VRH240" s="130"/>
      <c r="VRI240" s="130"/>
      <c r="VRJ240" s="130"/>
      <c r="VRK240" s="130"/>
      <c r="VRL240" s="130"/>
      <c r="VRM240" s="130"/>
      <c r="VRN240" s="130"/>
      <c r="VRO240" s="130"/>
      <c r="VRP240" s="130"/>
      <c r="VRQ240" s="130"/>
      <c r="VRR240" s="130"/>
      <c r="VRS240" s="130"/>
      <c r="VRT240" s="130"/>
      <c r="VRU240" s="130"/>
      <c r="VRV240" s="130"/>
      <c r="VRW240" s="130"/>
      <c r="VRX240" s="130"/>
      <c r="VRY240" s="130"/>
      <c r="VRZ240" s="130"/>
      <c r="VSA240" s="130"/>
      <c r="VSB240" s="130"/>
      <c r="VSC240" s="130"/>
      <c r="VSD240" s="130"/>
      <c r="VSE240" s="130"/>
      <c r="VSF240" s="130"/>
      <c r="VSG240" s="130"/>
      <c r="VSH240" s="130"/>
      <c r="VSI240" s="130"/>
      <c r="VSJ240" s="130"/>
      <c r="VSK240" s="130"/>
      <c r="VSL240" s="130"/>
      <c r="VSM240" s="130"/>
      <c r="VSN240" s="130"/>
      <c r="VSO240" s="130"/>
      <c r="VSP240" s="130"/>
      <c r="VSQ240" s="130"/>
      <c r="VSR240" s="130"/>
      <c r="VSS240" s="130"/>
      <c r="VST240" s="130"/>
      <c r="VSU240" s="130"/>
      <c r="VSV240" s="130"/>
      <c r="VSW240" s="130"/>
      <c r="VSX240" s="130"/>
      <c r="VSY240" s="130"/>
      <c r="VSZ240" s="130"/>
      <c r="VTA240" s="130"/>
      <c r="VTB240" s="130"/>
      <c r="VTC240" s="130"/>
      <c r="VTD240" s="130"/>
      <c r="VTE240" s="130"/>
      <c r="VTF240" s="130"/>
      <c r="VTG240" s="130"/>
      <c r="VTH240" s="130"/>
      <c r="VTI240" s="130"/>
      <c r="VTJ240" s="130"/>
      <c r="VTK240" s="130"/>
      <c r="VTL240" s="130"/>
      <c r="VTM240" s="130"/>
      <c r="VTN240" s="130"/>
      <c r="VTO240" s="130"/>
      <c r="VTP240" s="130"/>
      <c r="VTQ240" s="130"/>
      <c r="VTR240" s="130"/>
      <c r="VTS240" s="130"/>
      <c r="VTT240" s="130"/>
      <c r="VTU240" s="130"/>
      <c r="VTV240" s="130"/>
      <c r="VTW240" s="130"/>
      <c r="VTX240" s="130"/>
      <c r="VTY240" s="130"/>
      <c r="VTZ240" s="130"/>
      <c r="VUA240" s="130"/>
      <c r="VUB240" s="130"/>
      <c r="VUC240" s="130"/>
      <c r="VUD240" s="130"/>
      <c r="VUE240" s="130"/>
      <c r="VUF240" s="130"/>
      <c r="VUG240" s="130"/>
      <c r="VUH240" s="130"/>
      <c r="VUI240" s="130"/>
      <c r="VUJ240" s="130"/>
      <c r="VUK240" s="130"/>
      <c r="VUL240" s="130"/>
      <c r="VUM240" s="130"/>
      <c r="VUN240" s="130"/>
      <c r="VUO240" s="130"/>
      <c r="VUP240" s="130"/>
      <c r="VUQ240" s="130"/>
      <c r="VUR240" s="130"/>
      <c r="VUS240" s="130"/>
      <c r="VUT240" s="130"/>
      <c r="VUU240" s="130"/>
      <c r="VUV240" s="130"/>
      <c r="VUW240" s="130"/>
      <c r="VUX240" s="130"/>
      <c r="VUY240" s="130"/>
      <c r="VUZ240" s="130"/>
      <c r="VVA240" s="130"/>
      <c r="VVB240" s="130"/>
      <c r="VVC240" s="130"/>
      <c r="VVD240" s="130"/>
      <c r="VVE240" s="130"/>
      <c r="VVF240" s="130"/>
      <c r="VVG240" s="130"/>
      <c r="VVH240" s="130"/>
      <c r="VVI240" s="130"/>
      <c r="VVJ240" s="130"/>
      <c r="VVK240" s="130"/>
      <c r="VVL240" s="130"/>
      <c r="VVM240" s="130"/>
      <c r="VVN240" s="130"/>
      <c r="VVO240" s="130"/>
      <c r="VVP240" s="130"/>
      <c r="VVQ240" s="130"/>
      <c r="VVR240" s="130"/>
      <c r="VVS240" s="130"/>
      <c r="VVT240" s="130"/>
      <c r="VVU240" s="130"/>
      <c r="VVV240" s="130"/>
      <c r="VVW240" s="130"/>
      <c r="VVX240" s="130"/>
      <c r="VVY240" s="130"/>
      <c r="VVZ240" s="130"/>
      <c r="VWA240" s="130"/>
      <c r="VWB240" s="130"/>
      <c r="VWC240" s="130"/>
      <c r="VWD240" s="130"/>
      <c r="VWE240" s="130"/>
      <c r="VWF240" s="130"/>
      <c r="VWG240" s="130"/>
      <c r="VWH240" s="130"/>
      <c r="VWI240" s="130"/>
      <c r="VWJ240" s="130"/>
      <c r="VWK240" s="130"/>
      <c r="VWL240" s="130"/>
      <c r="VWM240" s="130"/>
      <c r="VWN240" s="130"/>
      <c r="VWO240" s="130"/>
      <c r="VWP240" s="130"/>
      <c r="VWQ240" s="130"/>
      <c r="VWR240" s="130"/>
      <c r="VWS240" s="130"/>
      <c r="VWT240" s="130"/>
      <c r="VWU240" s="130"/>
      <c r="VWV240" s="130"/>
      <c r="VWW240" s="130"/>
      <c r="VWX240" s="130"/>
      <c r="VWY240" s="130"/>
      <c r="VWZ240" s="130"/>
      <c r="VXA240" s="130"/>
      <c r="VXB240" s="130"/>
      <c r="VXC240" s="130"/>
      <c r="VXD240" s="130"/>
      <c r="VXE240" s="130"/>
      <c r="VXF240" s="130"/>
      <c r="VXG240" s="130"/>
      <c r="VXH240" s="130"/>
      <c r="VXI240" s="130"/>
      <c r="VXJ240" s="130"/>
      <c r="VXK240" s="130"/>
      <c r="VXL240" s="130"/>
      <c r="VXM240" s="130"/>
      <c r="VXN240" s="130"/>
      <c r="VXO240" s="130"/>
      <c r="VXP240" s="130"/>
      <c r="VXQ240" s="130"/>
      <c r="VXR240" s="130"/>
      <c r="VXS240" s="130"/>
      <c r="VXT240" s="130"/>
      <c r="VXU240" s="130"/>
      <c r="VXV240" s="130"/>
      <c r="VXW240" s="130"/>
      <c r="VXX240" s="130"/>
      <c r="VXY240" s="130"/>
      <c r="VXZ240" s="130"/>
      <c r="VYA240" s="130"/>
      <c r="VYB240" s="130"/>
      <c r="VYC240" s="130"/>
      <c r="VYD240" s="130"/>
      <c r="VYE240" s="130"/>
      <c r="VYF240" s="130"/>
      <c r="VYG240" s="130"/>
      <c r="VYH240" s="130"/>
      <c r="VYI240" s="130"/>
      <c r="VYJ240" s="130"/>
      <c r="VYK240" s="130"/>
      <c r="VYL240" s="130"/>
      <c r="VYM240" s="130"/>
      <c r="VYN240" s="130"/>
      <c r="VYO240" s="130"/>
      <c r="VYP240" s="130"/>
      <c r="VYQ240" s="130"/>
      <c r="VYR240" s="130"/>
      <c r="VYS240" s="130"/>
      <c r="VYT240" s="130"/>
      <c r="VYU240" s="130"/>
      <c r="VYV240" s="130"/>
      <c r="VYW240" s="130"/>
      <c r="VYX240" s="130"/>
      <c r="VYY240" s="130"/>
      <c r="VYZ240" s="130"/>
      <c r="VZA240" s="130"/>
      <c r="VZB240" s="130"/>
      <c r="VZC240" s="130"/>
      <c r="VZD240" s="130"/>
      <c r="VZE240" s="130"/>
      <c r="VZF240" s="130"/>
      <c r="VZG240" s="130"/>
      <c r="VZH240" s="130"/>
      <c r="VZI240" s="130"/>
      <c r="VZJ240" s="130"/>
      <c r="VZK240" s="130"/>
      <c r="VZL240" s="130"/>
      <c r="VZM240" s="130"/>
      <c r="VZN240" s="130"/>
      <c r="VZO240" s="130"/>
      <c r="VZP240" s="130"/>
      <c r="VZQ240" s="130"/>
      <c r="VZR240" s="130"/>
      <c r="VZS240" s="130"/>
      <c r="VZT240" s="130"/>
      <c r="VZU240" s="130"/>
      <c r="VZV240" s="130"/>
      <c r="VZW240" s="130"/>
      <c r="VZX240" s="130"/>
      <c r="VZY240" s="130"/>
      <c r="VZZ240" s="130"/>
      <c r="WAA240" s="130"/>
      <c r="WAB240" s="130"/>
      <c r="WAC240" s="130"/>
      <c r="WAD240" s="130"/>
      <c r="WAE240" s="130"/>
      <c r="WAF240" s="130"/>
      <c r="WAG240" s="130"/>
      <c r="WAH240" s="130"/>
      <c r="WAI240" s="130"/>
      <c r="WAJ240" s="130"/>
      <c r="WAK240" s="130"/>
      <c r="WAL240" s="130"/>
      <c r="WAM240" s="130"/>
      <c r="WAN240" s="130"/>
      <c r="WAO240" s="130"/>
      <c r="WAP240" s="130"/>
      <c r="WAQ240" s="130"/>
      <c r="WAR240" s="130"/>
      <c r="WAS240" s="130"/>
      <c r="WAT240" s="130"/>
      <c r="WAU240" s="130"/>
      <c r="WAV240" s="130"/>
      <c r="WAW240" s="130"/>
      <c r="WAX240" s="130"/>
      <c r="WAY240" s="130"/>
      <c r="WAZ240" s="130"/>
      <c r="WBA240" s="130"/>
      <c r="WBB240" s="130"/>
      <c r="WBC240" s="130"/>
      <c r="WBD240" s="130"/>
      <c r="WBE240" s="130"/>
      <c r="WBF240" s="130"/>
      <c r="WBG240" s="130"/>
      <c r="WBH240" s="130"/>
      <c r="WBI240" s="130"/>
      <c r="WBJ240" s="130"/>
      <c r="WBK240" s="130"/>
      <c r="WBL240" s="130"/>
      <c r="WBM240" s="130"/>
      <c r="WBN240" s="130"/>
      <c r="WBO240" s="130"/>
      <c r="WBP240" s="130"/>
      <c r="WBQ240" s="130"/>
      <c r="WBR240" s="130"/>
      <c r="WBS240" s="130"/>
      <c r="WBT240" s="130"/>
      <c r="WBU240" s="130"/>
      <c r="WBV240" s="130"/>
      <c r="WBW240" s="130"/>
      <c r="WBX240" s="130"/>
      <c r="WBY240" s="130"/>
      <c r="WBZ240" s="130"/>
      <c r="WCA240" s="130"/>
      <c r="WCB240" s="130"/>
      <c r="WCC240" s="130"/>
      <c r="WCD240" s="130"/>
      <c r="WCE240" s="130"/>
      <c r="WCF240" s="130"/>
      <c r="WCG240" s="130"/>
      <c r="WCH240" s="130"/>
      <c r="WCI240" s="130"/>
      <c r="WCJ240" s="130"/>
      <c r="WCK240" s="130"/>
      <c r="WCL240" s="130"/>
      <c r="WCM240" s="130"/>
      <c r="WCN240" s="130"/>
      <c r="WCO240" s="130"/>
      <c r="WCP240" s="130"/>
      <c r="WCQ240" s="130"/>
      <c r="WCR240" s="130"/>
      <c r="WCS240" s="130"/>
      <c r="WCT240" s="130"/>
      <c r="WCU240" s="130"/>
      <c r="WCV240" s="130"/>
      <c r="WCW240" s="130"/>
      <c r="WCX240" s="130"/>
      <c r="WCY240" s="130"/>
      <c r="WCZ240" s="130"/>
      <c r="WDA240" s="130"/>
      <c r="WDB240" s="130"/>
      <c r="WDC240" s="130"/>
      <c r="WDD240" s="130"/>
      <c r="WDE240" s="130"/>
      <c r="WDF240" s="130"/>
      <c r="WDG240" s="130"/>
      <c r="WDH240" s="130"/>
      <c r="WDI240" s="130"/>
      <c r="WDJ240" s="130"/>
      <c r="WDK240" s="130"/>
      <c r="WDL240" s="130"/>
      <c r="WDM240" s="130"/>
      <c r="WDN240" s="130"/>
      <c r="WDO240" s="130"/>
      <c r="WDP240" s="130"/>
      <c r="WDQ240" s="130"/>
      <c r="WDR240" s="130"/>
      <c r="WDS240" s="130"/>
      <c r="WDT240" s="130"/>
      <c r="WDU240" s="130"/>
      <c r="WDV240" s="130"/>
      <c r="WDW240" s="130"/>
      <c r="WDX240" s="130"/>
      <c r="WDY240" s="130"/>
      <c r="WDZ240" s="130"/>
      <c r="WEA240" s="130"/>
      <c r="WEB240" s="130"/>
      <c r="WEC240" s="130"/>
      <c r="WED240" s="130"/>
      <c r="WEE240" s="130"/>
      <c r="WEF240" s="130"/>
      <c r="WEG240" s="130"/>
      <c r="WEH240" s="130"/>
      <c r="WEI240" s="130"/>
      <c r="WEJ240" s="130"/>
      <c r="WEK240" s="130"/>
      <c r="WEL240" s="130"/>
      <c r="WEM240" s="130"/>
      <c r="WEN240" s="130"/>
      <c r="WEO240" s="130"/>
      <c r="WEP240" s="130"/>
      <c r="WEQ240" s="130"/>
      <c r="WER240" s="130"/>
      <c r="WES240" s="130"/>
      <c r="WET240" s="130"/>
      <c r="WEU240" s="130"/>
      <c r="WEV240" s="130"/>
      <c r="WEW240" s="130"/>
      <c r="WEX240" s="130"/>
      <c r="WEY240" s="130"/>
      <c r="WEZ240" s="130"/>
      <c r="WFA240" s="130"/>
      <c r="WFB240" s="130"/>
      <c r="WFC240" s="130"/>
      <c r="WFD240" s="130"/>
      <c r="WFE240" s="130"/>
      <c r="WFF240" s="130"/>
      <c r="WFG240" s="130"/>
      <c r="WFH240" s="130"/>
      <c r="WFI240" s="130"/>
      <c r="WFJ240" s="130"/>
      <c r="WFK240" s="130"/>
      <c r="WFL240" s="130"/>
      <c r="WFM240" s="130"/>
      <c r="WFN240" s="130"/>
      <c r="WFO240" s="130"/>
      <c r="WFP240" s="130"/>
      <c r="WFQ240" s="130"/>
      <c r="WFR240" s="130"/>
      <c r="WFS240" s="130"/>
      <c r="WFT240" s="130"/>
      <c r="WFU240" s="130"/>
      <c r="WFV240" s="130"/>
      <c r="WFW240" s="130"/>
      <c r="WFX240" s="130"/>
      <c r="WFY240" s="130"/>
      <c r="WFZ240" s="130"/>
      <c r="WGA240" s="130"/>
      <c r="WGB240" s="130"/>
      <c r="WGC240" s="130"/>
      <c r="WGD240" s="130"/>
      <c r="WGE240" s="130"/>
      <c r="WGF240" s="130"/>
      <c r="WGG240" s="130"/>
      <c r="WGH240" s="130"/>
      <c r="WGI240" s="130"/>
      <c r="WGJ240" s="130"/>
      <c r="WGK240" s="130"/>
      <c r="WGL240" s="130"/>
      <c r="WGM240" s="130"/>
      <c r="WGN240" s="130"/>
      <c r="WGO240" s="130"/>
      <c r="WGP240" s="130"/>
      <c r="WGQ240" s="130"/>
      <c r="WGR240" s="130"/>
      <c r="WGS240" s="130"/>
      <c r="WGT240" s="130"/>
      <c r="WGU240" s="130"/>
      <c r="WGV240" s="130"/>
      <c r="WGW240" s="130"/>
      <c r="WGX240" s="130"/>
      <c r="WGY240" s="130"/>
      <c r="WGZ240" s="130"/>
      <c r="WHA240" s="130"/>
      <c r="WHB240" s="130"/>
      <c r="WHC240" s="130"/>
      <c r="WHD240" s="130"/>
      <c r="WHE240" s="130"/>
      <c r="WHF240" s="130"/>
      <c r="WHG240" s="130"/>
      <c r="WHH240" s="130"/>
      <c r="WHI240" s="130"/>
      <c r="WHJ240" s="130"/>
      <c r="WHK240" s="130"/>
      <c r="WHL240" s="130"/>
      <c r="WHM240" s="130"/>
      <c r="WHN240" s="130"/>
      <c r="WHO240" s="130"/>
      <c r="WHP240" s="130"/>
      <c r="WHQ240" s="130"/>
      <c r="WHR240" s="130"/>
      <c r="WHS240" s="130"/>
      <c r="WHT240" s="130"/>
      <c r="WHU240" s="130"/>
      <c r="WHV240" s="130"/>
      <c r="WHW240" s="130"/>
      <c r="WHX240" s="130"/>
      <c r="WHY240" s="130"/>
      <c r="WHZ240" s="130"/>
      <c r="WIA240" s="130"/>
      <c r="WIB240" s="130"/>
      <c r="WIC240" s="130"/>
      <c r="WID240" s="130"/>
      <c r="WIE240" s="130"/>
      <c r="WIF240" s="130"/>
      <c r="WIG240" s="130"/>
      <c r="WIH240" s="130"/>
      <c r="WII240" s="130"/>
      <c r="WIJ240" s="130"/>
      <c r="WIK240" s="130"/>
      <c r="WIL240" s="130"/>
      <c r="WIM240" s="130"/>
      <c r="WIN240" s="130"/>
      <c r="WIO240" s="130"/>
      <c r="WIP240" s="130"/>
      <c r="WIQ240" s="130"/>
      <c r="WIR240" s="130"/>
      <c r="WIS240" s="130"/>
      <c r="WIT240" s="130"/>
      <c r="WIU240" s="130"/>
      <c r="WIV240" s="130"/>
      <c r="WIW240" s="130"/>
      <c r="WIX240" s="130"/>
      <c r="WIY240" s="130"/>
      <c r="WIZ240" s="130"/>
      <c r="WJA240" s="130"/>
      <c r="WJB240" s="130"/>
      <c r="WJC240" s="130"/>
      <c r="WJD240" s="130"/>
      <c r="WJE240" s="130"/>
      <c r="WJF240" s="130"/>
      <c r="WJG240" s="130"/>
      <c r="WJH240" s="130"/>
      <c r="WJI240" s="130"/>
      <c r="WJJ240" s="130"/>
      <c r="WJK240" s="130"/>
      <c r="WJL240" s="130"/>
      <c r="WJM240" s="130"/>
      <c r="WJN240" s="130"/>
      <c r="WJO240" s="130"/>
      <c r="WJP240" s="130"/>
      <c r="WJQ240" s="130"/>
      <c r="WJR240" s="130"/>
      <c r="WJS240" s="130"/>
      <c r="WJT240" s="130"/>
      <c r="WJU240" s="130"/>
      <c r="WJV240" s="130"/>
      <c r="WJW240" s="130"/>
      <c r="WJX240" s="130"/>
      <c r="WJY240" s="130"/>
      <c r="WJZ240" s="130"/>
      <c r="WKA240" s="130"/>
      <c r="WKB240" s="130"/>
      <c r="WKC240" s="130"/>
      <c r="WKD240" s="130"/>
      <c r="WKE240" s="130"/>
      <c r="WKF240" s="130"/>
      <c r="WKG240" s="130"/>
      <c r="WKH240" s="130"/>
      <c r="WKI240" s="130"/>
      <c r="WKJ240" s="130"/>
      <c r="WKK240" s="130"/>
      <c r="WKL240" s="130"/>
      <c r="WKM240" s="130"/>
      <c r="WKN240" s="130"/>
      <c r="WKO240" s="130"/>
      <c r="WKP240" s="130"/>
      <c r="WKQ240" s="130"/>
      <c r="WKR240" s="130"/>
      <c r="WKS240" s="130"/>
      <c r="WKT240" s="130"/>
      <c r="WKU240" s="130"/>
      <c r="WKV240" s="130"/>
      <c r="WKW240" s="130"/>
      <c r="WKX240" s="130"/>
      <c r="WKY240" s="130"/>
      <c r="WKZ240" s="130"/>
      <c r="WLA240" s="130"/>
      <c r="WLB240" s="130"/>
      <c r="WLC240" s="130"/>
      <c r="WLD240" s="130"/>
      <c r="WLE240" s="130"/>
      <c r="WLF240" s="130"/>
      <c r="WLG240" s="130"/>
      <c r="WLH240" s="130"/>
      <c r="WLI240" s="130"/>
      <c r="WLJ240" s="130"/>
      <c r="WLK240" s="130"/>
      <c r="WLL240" s="130"/>
      <c r="WLM240" s="130"/>
      <c r="WLN240" s="130"/>
      <c r="WLO240" s="130"/>
      <c r="WLP240" s="130"/>
      <c r="WLQ240" s="130"/>
      <c r="WLR240" s="130"/>
      <c r="WLS240" s="130"/>
      <c r="WLT240" s="130"/>
      <c r="WLU240" s="130"/>
      <c r="WLV240" s="130"/>
      <c r="WLW240" s="130"/>
      <c r="WLX240" s="130"/>
      <c r="WLY240" s="130"/>
      <c r="WLZ240" s="130"/>
      <c r="WMA240" s="130"/>
      <c r="WMB240" s="130"/>
      <c r="WMC240" s="130"/>
      <c r="WMD240" s="130"/>
      <c r="WME240" s="130"/>
      <c r="WMF240" s="130"/>
      <c r="WMG240" s="130"/>
      <c r="WMH240" s="130"/>
      <c r="WMI240" s="130"/>
      <c r="WMJ240" s="130"/>
      <c r="WMK240" s="130"/>
      <c r="WML240" s="130"/>
      <c r="WMM240" s="130"/>
      <c r="WMN240" s="130"/>
      <c r="WMO240" s="130"/>
      <c r="WMP240" s="130"/>
      <c r="WMQ240" s="130"/>
      <c r="WMR240" s="130"/>
      <c r="WMS240" s="130"/>
      <c r="WMT240" s="130"/>
      <c r="WMU240" s="130"/>
      <c r="WMV240" s="130"/>
      <c r="WMW240" s="130"/>
      <c r="WMX240" s="130"/>
      <c r="WMY240" s="130"/>
      <c r="WMZ240" s="130"/>
      <c r="WNA240" s="130"/>
      <c r="WNB240" s="130"/>
      <c r="WNC240" s="130"/>
      <c r="WND240" s="130"/>
      <c r="WNE240" s="130"/>
      <c r="WNF240" s="130"/>
      <c r="WNG240" s="130"/>
      <c r="WNH240" s="130"/>
      <c r="WNI240" s="130"/>
      <c r="WNJ240" s="130"/>
      <c r="WNK240" s="130"/>
      <c r="WNL240" s="130"/>
      <c r="WNM240" s="130"/>
      <c r="WNN240" s="130"/>
      <c r="WNO240" s="130"/>
      <c r="WNP240" s="130"/>
      <c r="WNQ240" s="130"/>
      <c r="WNR240" s="130"/>
      <c r="WNS240" s="130"/>
      <c r="WNT240" s="130"/>
      <c r="WNU240" s="130"/>
      <c r="WNV240" s="130"/>
      <c r="WNW240" s="130"/>
      <c r="WNX240" s="130"/>
      <c r="WNY240" s="130"/>
      <c r="WNZ240" s="130"/>
      <c r="WOA240" s="130"/>
      <c r="WOB240" s="130"/>
      <c r="WOC240" s="130"/>
      <c r="WOD240" s="130"/>
      <c r="WOE240" s="130"/>
      <c r="WOF240" s="130"/>
      <c r="WOG240" s="130"/>
      <c r="WOH240" s="130"/>
      <c r="WOI240" s="130"/>
      <c r="WOJ240" s="130"/>
      <c r="WOK240" s="130"/>
      <c r="WOL240" s="130"/>
      <c r="WOM240" s="130"/>
      <c r="WON240" s="130"/>
      <c r="WOO240" s="130"/>
      <c r="WOP240" s="130"/>
      <c r="WOQ240" s="130"/>
      <c r="WOR240" s="130"/>
      <c r="WOS240" s="130"/>
      <c r="WOT240" s="130"/>
      <c r="WOU240" s="130"/>
      <c r="WOV240" s="130"/>
      <c r="WOW240" s="130"/>
      <c r="WOX240" s="130"/>
      <c r="WOY240" s="130"/>
      <c r="WOZ240" s="130"/>
      <c r="WPA240" s="130"/>
      <c r="WPB240" s="130"/>
      <c r="WPC240" s="130"/>
      <c r="WPD240" s="130"/>
      <c r="WPE240" s="130"/>
      <c r="WPF240" s="130"/>
      <c r="WPG240" s="130"/>
      <c r="WPH240" s="130"/>
      <c r="WPI240" s="130"/>
      <c r="WPJ240" s="130"/>
      <c r="WPK240" s="130"/>
      <c r="WPL240" s="130"/>
      <c r="WPM240" s="130"/>
      <c r="WPN240" s="130"/>
      <c r="WPO240" s="130"/>
      <c r="WPP240" s="130"/>
      <c r="WPQ240" s="130"/>
      <c r="WPR240" s="130"/>
      <c r="WPS240" s="130"/>
      <c r="WPT240" s="130"/>
      <c r="WPU240" s="130"/>
      <c r="WPV240" s="130"/>
      <c r="WPW240" s="130"/>
      <c r="WPX240" s="130"/>
      <c r="WPY240" s="130"/>
      <c r="WPZ240" s="130"/>
      <c r="WQA240" s="130"/>
      <c r="WQB240" s="130"/>
      <c r="WQC240" s="130"/>
      <c r="WQD240" s="130"/>
      <c r="WQE240" s="130"/>
      <c r="WQF240" s="130"/>
      <c r="WQG240" s="130"/>
      <c r="WQH240" s="130"/>
      <c r="WQI240" s="130"/>
      <c r="WQJ240" s="130"/>
      <c r="WQK240" s="130"/>
      <c r="WQL240" s="130"/>
      <c r="WQM240" s="130"/>
      <c r="WQN240" s="130"/>
      <c r="WQO240" s="130"/>
      <c r="WQP240" s="130"/>
      <c r="WQQ240" s="130"/>
      <c r="WQR240" s="130"/>
      <c r="WQS240" s="130"/>
      <c r="WQT240" s="130"/>
      <c r="WQU240" s="130"/>
      <c r="WQV240" s="130"/>
      <c r="WQW240" s="130"/>
      <c r="WQX240" s="130"/>
      <c r="WQY240" s="130"/>
      <c r="WQZ240" s="130"/>
      <c r="WRA240" s="130"/>
      <c r="WRB240" s="130"/>
      <c r="WRC240" s="130"/>
      <c r="WRD240" s="130"/>
      <c r="WRE240" s="130"/>
      <c r="WRF240" s="130"/>
      <c r="WRG240" s="130"/>
      <c r="WRH240" s="130"/>
      <c r="WRI240" s="130"/>
      <c r="WRJ240" s="130"/>
      <c r="WRK240" s="130"/>
      <c r="WRL240" s="130"/>
      <c r="WRM240" s="130"/>
      <c r="WRN240" s="130"/>
      <c r="WRO240" s="130"/>
      <c r="WRP240" s="130"/>
      <c r="WRQ240" s="130"/>
      <c r="WRR240" s="130"/>
      <c r="WRS240" s="130"/>
      <c r="WRT240" s="130"/>
      <c r="WRU240" s="130"/>
      <c r="WRV240" s="130"/>
      <c r="WRW240" s="130"/>
      <c r="WRX240" s="130"/>
      <c r="WRY240" s="130"/>
      <c r="WRZ240" s="130"/>
      <c r="WSA240" s="130"/>
      <c r="WSB240" s="130"/>
      <c r="WSC240" s="130"/>
      <c r="WSD240" s="130"/>
      <c r="WSE240" s="130"/>
      <c r="WSF240" s="130"/>
      <c r="WSG240" s="130"/>
      <c r="WSH240" s="130"/>
      <c r="WSI240" s="130"/>
      <c r="WSJ240" s="130"/>
      <c r="WSK240" s="130"/>
      <c r="WSL240" s="130"/>
      <c r="WSM240" s="130"/>
      <c r="WSN240" s="130"/>
      <c r="WSO240" s="130"/>
      <c r="WSP240" s="130"/>
      <c r="WSQ240" s="130"/>
      <c r="WSR240" s="130"/>
      <c r="WSS240" s="130"/>
      <c r="WST240" s="130"/>
      <c r="WSU240" s="130"/>
      <c r="WSV240" s="130"/>
      <c r="WSW240" s="130"/>
      <c r="WSX240" s="130"/>
      <c r="WSY240" s="130"/>
      <c r="WSZ240" s="130"/>
      <c r="WTA240" s="130"/>
      <c r="WTB240" s="130"/>
      <c r="WTC240" s="130"/>
      <c r="WTD240" s="130"/>
      <c r="WTE240" s="130"/>
      <c r="WTF240" s="130"/>
      <c r="WTG240" s="130"/>
      <c r="WTH240" s="130"/>
      <c r="WTI240" s="130"/>
      <c r="WTJ240" s="130"/>
      <c r="WTK240" s="130"/>
      <c r="WTL240" s="130"/>
      <c r="WTM240" s="130"/>
      <c r="WTN240" s="130"/>
      <c r="WTO240" s="130"/>
      <c r="WTP240" s="130"/>
      <c r="WTQ240" s="130"/>
      <c r="WTR240" s="130"/>
      <c r="WTS240" s="130"/>
      <c r="WTT240" s="130"/>
      <c r="WTU240" s="130"/>
      <c r="WTV240" s="130"/>
      <c r="WTW240" s="130"/>
      <c r="WTX240" s="130"/>
      <c r="WTY240" s="130"/>
      <c r="WTZ240" s="130"/>
      <c r="WUA240" s="130"/>
      <c r="WUB240" s="130"/>
      <c r="WUC240" s="130"/>
      <c r="WUD240" s="130"/>
      <c r="WUE240" s="130"/>
      <c r="WUF240" s="130"/>
      <c r="WUG240" s="130"/>
      <c r="WUH240" s="130"/>
      <c r="WUI240" s="130"/>
      <c r="WUJ240" s="130"/>
      <c r="WUK240" s="130"/>
      <c r="WUL240" s="130"/>
      <c r="WUM240" s="130"/>
      <c r="WUN240" s="130"/>
      <c r="WUO240" s="130"/>
      <c r="WUP240" s="130"/>
    </row>
    <row r="241" spans="1:16110" s="130" customFormat="1" ht="38.25" x14ac:dyDescent="0.2">
      <c r="A241" s="663" t="s">
        <v>531</v>
      </c>
      <c r="B241" s="546" t="s">
        <v>532</v>
      </c>
      <c r="C241" s="664" t="s">
        <v>199</v>
      </c>
      <c r="D241" s="645" t="s">
        <v>21</v>
      </c>
      <c r="E241" s="665" t="s">
        <v>21</v>
      </c>
      <c r="F241" s="665" t="s">
        <v>21</v>
      </c>
      <c r="G241" s="665" t="s">
        <v>21</v>
      </c>
      <c r="H241" s="666" t="s">
        <v>21</v>
      </c>
      <c r="I241" s="667" t="s">
        <v>67</v>
      </c>
      <c r="J241" s="668" t="s">
        <v>67</v>
      </c>
      <c r="K241" s="645" t="s">
        <v>67</v>
      </c>
      <c r="L241" s="665" t="s">
        <v>67</v>
      </c>
      <c r="M241" s="665" t="s">
        <v>67</v>
      </c>
      <c r="N241" s="665" t="s">
        <v>67</v>
      </c>
      <c r="O241" s="666" t="s">
        <v>67</v>
      </c>
      <c r="P241" s="667" t="s">
        <v>67</v>
      </c>
      <c r="Q241" s="668" t="s">
        <v>67</v>
      </c>
      <c r="R241" s="645">
        <v>81</v>
      </c>
      <c r="S241" s="665">
        <v>78</v>
      </c>
      <c r="T241" s="665">
        <v>68</v>
      </c>
      <c r="U241" s="665">
        <v>66</v>
      </c>
      <c r="V241" s="666">
        <v>52</v>
      </c>
      <c r="W241" s="667">
        <f t="shared" si="260"/>
        <v>0.84615384615384615</v>
      </c>
      <c r="X241" s="668">
        <f t="shared" si="261"/>
        <v>0.97058823529411764</v>
      </c>
      <c r="Y241" s="645" t="s">
        <v>67</v>
      </c>
      <c r="Z241" s="665" t="s">
        <v>67</v>
      </c>
      <c r="AA241" s="665" t="s">
        <v>67</v>
      </c>
      <c r="AB241" s="665" t="s">
        <v>67</v>
      </c>
      <c r="AC241" s="666" t="s">
        <v>67</v>
      </c>
      <c r="AD241" s="667" t="s">
        <v>67</v>
      </c>
      <c r="AE241" s="668" t="s">
        <v>67</v>
      </c>
      <c r="AF241" s="645" t="s">
        <v>67</v>
      </c>
      <c r="AG241" s="665" t="s">
        <v>67</v>
      </c>
      <c r="AH241" s="665" t="s">
        <v>67</v>
      </c>
      <c r="AI241" s="665" t="s">
        <v>67</v>
      </c>
      <c r="AJ241" s="666" t="s">
        <v>67</v>
      </c>
      <c r="AK241" s="667" t="s">
        <v>67</v>
      </c>
      <c r="AL241" s="668" t="s">
        <v>67</v>
      </c>
      <c r="AM241" s="645" t="s">
        <v>67</v>
      </c>
      <c r="AN241" s="665" t="s">
        <v>67</v>
      </c>
      <c r="AO241" s="665" t="s">
        <v>67</v>
      </c>
      <c r="AP241" s="665" t="s">
        <v>67</v>
      </c>
      <c r="AQ241" s="666" t="s">
        <v>67</v>
      </c>
      <c r="AR241" s="667" t="s">
        <v>67</v>
      </c>
      <c r="AS241" s="668" t="s">
        <v>67</v>
      </c>
      <c r="AT241" s="645" t="s">
        <v>67</v>
      </c>
      <c r="AU241" s="665" t="s">
        <v>67</v>
      </c>
      <c r="AV241" s="665" t="s">
        <v>67</v>
      </c>
      <c r="AW241" s="665" t="s">
        <v>67</v>
      </c>
      <c r="AX241" s="666" t="s">
        <v>67</v>
      </c>
      <c r="AY241" s="667" t="s">
        <v>67</v>
      </c>
      <c r="AZ241" s="668" t="s">
        <v>67</v>
      </c>
      <c r="BA241" s="645" t="s">
        <v>67</v>
      </c>
      <c r="BB241" s="665" t="s">
        <v>67</v>
      </c>
      <c r="BC241" s="665" t="s">
        <v>67</v>
      </c>
      <c r="BD241" s="665" t="s">
        <v>67</v>
      </c>
      <c r="BE241" s="666" t="s">
        <v>67</v>
      </c>
      <c r="BF241" s="667" t="s">
        <v>67</v>
      </c>
      <c r="BG241" s="668" t="s">
        <v>67</v>
      </c>
      <c r="BH241" s="645" t="s">
        <v>67</v>
      </c>
      <c r="BI241" s="665" t="s">
        <v>67</v>
      </c>
      <c r="BJ241" s="665" t="s">
        <v>67</v>
      </c>
      <c r="BK241" s="665" t="s">
        <v>67</v>
      </c>
      <c r="BL241" s="666" t="s">
        <v>67</v>
      </c>
      <c r="BM241" s="667" t="s">
        <v>67</v>
      </c>
      <c r="BN241" s="668" t="s">
        <v>67</v>
      </c>
      <c r="BO241" s="645" t="s">
        <v>67</v>
      </c>
      <c r="BP241" s="665" t="s">
        <v>67</v>
      </c>
      <c r="BQ241" s="665" t="s">
        <v>67</v>
      </c>
      <c r="BR241" s="665" t="s">
        <v>67</v>
      </c>
      <c r="BS241" s="666" t="s">
        <v>67</v>
      </c>
      <c r="BT241" s="667" t="s">
        <v>67</v>
      </c>
      <c r="BU241" s="668" t="s">
        <v>67</v>
      </c>
      <c r="BV241" s="645" t="s">
        <v>67</v>
      </c>
      <c r="BW241" s="665" t="s">
        <v>67</v>
      </c>
      <c r="BX241" s="665" t="s">
        <v>67</v>
      </c>
      <c r="BY241" s="665" t="s">
        <v>67</v>
      </c>
      <c r="BZ241" s="666" t="s">
        <v>67</v>
      </c>
      <c r="CA241" s="667" t="s">
        <v>67</v>
      </c>
      <c r="CB241" s="668" t="s">
        <v>67</v>
      </c>
      <c r="CC241" s="617" t="s">
        <v>67</v>
      </c>
      <c r="CD241" s="618" t="s">
        <v>67</v>
      </c>
      <c r="CE241" s="618" t="s">
        <v>67</v>
      </c>
      <c r="CF241" s="618" t="s">
        <v>67</v>
      </c>
      <c r="CG241" s="619" t="s">
        <v>67</v>
      </c>
      <c r="CH241" s="667" t="s">
        <v>67</v>
      </c>
      <c r="CI241" s="668" t="s">
        <v>67</v>
      </c>
      <c r="CJ241" s="617" t="s">
        <v>67</v>
      </c>
      <c r="CK241" s="618" t="s">
        <v>67</v>
      </c>
      <c r="CL241" s="618" t="s">
        <v>67</v>
      </c>
      <c r="CM241" s="618" t="s">
        <v>67</v>
      </c>
      <c r="CN241" s="619" t="s">
        <v>67</v>
      </c>
      <c r="CO241" s="667" t="s">
        <v>67</v>
      </c>
      <c r="CP241" s="762" t="s">
        <v>67</v>
      </c>
      <c r="CQ241" s="667" t="s">
        <v>67</v>
      </c>
      <c r="CR241" s="668" t="s">
        <v>67</v>
      </c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  <c r="IW241" s="43"/>
      <c r="IX241" s="43"/>
      <c r="IY241" s="43"/>
      <c r="IZ241" s="43"/>
      <c r="JA241" s="43"/>
      <c r="JB241" s="43"/>
      <c r="JC241" s="43"/>
      <c r="JD241" s="43"/>
      <c r="JE241" s="43"/>
      <c r="JF241" s="43"/>
      <c r="JG241" s="43"/>
      <c r="JH241" s="43"/>
      <c r="JI241" s="43"/>
      <c r="JJ241" s="43"/>
      <c r="JK241" s="43"/>
      <c r="JL241" s="43"/>
      <c r="JM241" s="43"/>
      <c r="JN241" s="43"/>
      <c r="JO241" s="43"/>
      <c r="JP241" s="43"/>
      <c r="JQ241" s="43"/>
      <c r="JR241" s="43"/>
      <c r="JS241" s="43"/>
      <c r="JT241" s="43"/>
      <c r="JU241" s="43"/>
      <c r="JV241" s="43"/>
      <c r="JW241" s="43"/>
      <c r="JX241" s="43"/>
      <c r="JY241" s="43"/>
      <c r="JZ241" s="43"/>
      <c r="KA241" s="43"/>
      <c r="KB241" s="43"/>
      <c r="KC241" s="43"/>
      <c r="KD241" s="43"/>
      <c r="KE241" s="43"/>
      <c r="KF241" s="43"/>
      <c r="KG241" s="43"/>
      <c r="KH241" s="43"/>
      <c r="KI241" s="43"/>
      <c r="KJ241" s="43"/>
      <c r="KK241" s="43"/>
      <c r="KL241" s="43"/>
      <c r="KM241" s="43"/>
      <c r="KN241" s="43"/>
      <c r="KO241" s="43"/>
      <c r="KP241" s="43"/>
      <c r="KQ241" s="43"/>
      <c r="KR241" s="43"/>
      <c r="KS241" s="43"/>
      <c r="KT241" s="43"/>
      <c r="KU241" s="43"/>
      <c r="KV241" s="43"/>
      <c r="KW241" s="43"/>
      <c r="KX241" s="43"/>
      <c r="KY241" s="43"/>
      <c r="KZ241" s="43"/>
      <c r="LA241" s="43"/>
      <c r="LB241" s="43"/>
      <c r="LC241" s="43"/>
      <c r="LD241" s="43"/>
      <c r="LE241" s="43"/>
      <c r="LF241" s="43"/>
      <c r="LG241" s="43"/>
      <c r="LH241" s="43"/>
      <c r="LI241" s="43"/>
      <c r="LJ241" s="43"/>
      <c r="LK241" s="43"/>
      <c r="LL241" s="43"/>
      <c r="LM241" s="43"/>
      <c r="LN241" s="43"/>
      <c r="LO241" s="43"/>
      <c r="LP241" s="43"/>
      <c r="LQ241" s="43"/>
      <c r="LR241" s="43"/>
      <c r="LS241" s="43"/>
      <c r="LT241" s="43"/>
      <c r="LU241" s="43"/>
      <c r="LV241" s="43"/>
      <c r="LW241" s="43"/>
      <c r="LX241" s="43"/>
      <c r="LY241" s="43"/>
      <c r="LZ241" s="43"/>
      <c r="MA241" s="43"/>
      <c r="MB241" s="43"/>
      <c r="MC241" s="43"/>
      <c r="MD241" s="43"/>
      <c r="ME241" s="43"/>
      <c r="MF241" s="43"/>
      <c r="MG241" s="43"/>
      <c r="MH241" s="43"/>
      <c r="MI241" s="43"/>
      <c r="MJ241" s="43"/>
      <c r="MK241" s="43"/>
      <c r="ML241" s="43"/>
      <c r="MM241" s="43"/>
      <c r="MN241" s="43"/>
      <c r="MO241" s="43"/>
      <c r="MP241" s="43"/>
      <c r="MQ241" s="43"/>
      <c r="MR241" s="43"/>
      <c r="MS241" s="43"/>
      <c r="MT241" s="43"/>
      <c r="MU241" s="43"/>
      <c r="MV241" s="43"/>
      <c r="MW241" s="43"/>
      <c r="MX241" s="43"/>
      <c r="MY241" s="43"/>
      <c r="MZ241" s="43"/>
      <c r="NA241" s="43"/>
      <c r="NB241" s="43"/>
      <c r="NC241" s="43"/>
      <c r="ND241" s="43"/>
      <c r="NE241" s="43"/>
      <c r="NF241" s="43"/>
      <c r="NG241" s="43"/>
      <c r="NH241" s="43"/>
      <c r="NI241" s="43"/>
      <c r="NJ241" s="43"/>
      <c r="NK241" s="43"/>
      <c r="NL241" s="43"/>
      <c r="NM241" s="43"/>
      <c r="NN241" s="43"/>
      <c r="NO241" s="43"/>
      <c r="NP241" s="43"/>
      <c r="NQ241" s="43"/>
      <c r="NR241" s="43"/>
      <c r="NS241" s="43"/>
      <c r="NT241" s="43"/>
      <c r="NU241" s="43"/>
      <c r="NV241" s="43"/>
      <c r="NW241" s="43"/>
      <c r="NX241" s="43"/>
      <c r="NY241" s="43"/>
      <c r="NZ241" s="43"/>
      <c r="OA241" s="43"/>
      <c r="OB241" s="43"/>
      <c r="OC241" s="43"/>
      <c r="OD241" s="43"/>
      <c r="OE241" s="43"/>
      <c r="OF241" s="43"/>
      <c r="OG241" s="43"/>
      <c r="OH241" s="43"/>
      <c r="OI241" s="43"/>
      <c r="OJ241" s="43"/>
      <c r="OK241" s="43"/>
      <c r="OL241" s="43"/>
      <c r="OM241" s="43"/>
      <c r="ON241" s="43"/>
      <c r="OO241" s="43"/>
      <c r="OP241" s="43"/>
      <c r="OQ241" s="43"/>
      <c r="OR241" s="43"/>
      <c r="OS241" s="43"/>
      <c r="OT241" s="43"/>
      <c r="OU241" s="43"/>
      <c r="OV241" s="43"/>
      <c r="OW241" s="43"/>
      <c r="OX241" s="43"/>
      <c r="OY241" s="43"/>
      <c r="OZ241" s="43"/>
      <c r="PA241" s="43"/>
      <c r="PB241" s="43"/>
      <c r="PC241" s="43"/>
      <c r="PD241" s="43"/>
      <c r="PE241" s="43"/>
      <c r="PF241" s="43"/>
      <c r="PG241" s="43"/>
      <c r="PH241" s="43"/>
      <c r="PI241" s="43"/>
      <c r="PJ241" s="43"/>
      <c r="PK241" s="43"/>
      <c r="PL241" s="43"/>
      <c r="PM241" s="43"/>
      <c r="PN241" s="43"/>
      <c r="PO241" s="43"/>
      <c r="PP241" s="43"/>
      <c r="PQ241" s="43"/>
      <c r="PR241" s="43"/>
      <c r="PS241" s="43"/>
      <c r="PT241" s="43"/>
      <c r="PU241" s="43"/>
      <c r="PV241" s="43"/>
      <c r="PW241" s="43"/>
      <c r="PX241" s="43"/>
      <c r="PY241" s="43"/>
      <c r="PZ241" s="43"/>
      <c r="QA241" s="43"/>
      <c r="QB241" s="43"/>
      <c r="QC241" s="43"/>
      <c r="QD241" s="43"/>
      <c r="QE241" s="43"/>
      <c r="QF241" s="43"/>
      <c r="QG241" s="43"/>
      <c r="QH241" s="43"/>
      <c r="QI241" s="43"/>
      <c r="QJ241" s="43"/>
      <c r="QK241" s="43"/>
      <c r="QL241" s="43"/>
      <c r="QM241" s="43"/>
      <c r="QN241" s="43"/>
      <c r="QO241" s="43"/>
      <c r="QP241" s="43"/>
      <c r="QQ241" s="43"/>
      <c r="QR241" s="43"/>
      <c r="QS241" s="43"/>
      <c r="QT241" s="43"/>
      <c r="QU241" s="43"/>
      <c r="QV241" s="43"/>
      <c r="QW241" s="43"/>
      <c r="QX241" s="43"/>
      <c r="QY241" s="43"/>
      <c r="QZ241" s="43"/>
      <c r="RA241" s="43"/>
      <c r="RB241" s="43"/>
      <c r="RC241" s="43"/>
      <c r="RD241" s="43"/>
      <c r="RE241" s="43"/>
      <c r="RF241" s="43"/>
      <c r="RG241" s="43"/>
      <c r="RH241" s="43"/>
      <c r="RI241" s="43"/>
      <c r="RJ241" s="43"/>
      <c r="RK241" s="43"/>
      <c r="RL241" s="43"/>
      <c r="RM241" s="43"/>
      <c r="RN241" s="43"/>
      <c r="RO241" s="43"/>
      <c r="RP241" s="43"/>
      <c r="RQ241" s="43"/>
      <c r="RR241" s="43"/>
      <c r="RS241" s="43"/>
      <c r="RT241" s="43"/>
      <c r="RU241" s="43"/>
      <c r="RV241" s="43"/>
      <c r="RW241" s="43"/>
      <c r="RX241" s="43"/>
      <c r="RY241" s="43"/>
      <c r="RZ241" s="43"/>
      <c r="SA241" s="43"/>
      <c r="SB241" s="43"/>
      <c r="SC241" s="43"/>
      <c r="SD241" s="43"/>
      <c r="SE241" s="43"/>
      <c r="SF241" s="43"/>
      <c r="SG241" s="43"/>
      <c r="SH241" s="43"/>
      <c r="SI241" s="43"/>
      <c r="SJ241" s="43"/>
      <c r="SK241" s="43"/>
      <c r="SL241" s="43"/>
      <c r="SM241" s="43"/>
      <c r="SN241" s="43"/>
      <c r="SO241" s="43"/>
      <c r="SP241" s="43"/>
      <c r="SQ241" s="43"/>
      <c r="SR241" s="43"/>
      <c r="SS241" s="43"/>
      <c r="ST241" s="43"/>
      <c r="SU241" s="43"/>
      <c r="SV241" s="43"/>
      <c r="SW241" s="43"/>
      <c r="SX241" s="43"/>
      <c r="SY241" s="43"/>
      <c r="SZ241" s="43"/>
      <c r="TA241" s="43"/>
      <c r="TB241" s="43"/>
      <c r="TC241" s="43"/>
      <c r="TD241" s="43"/>
      <c r="TE241" s="43"/>
      <c r="TF241" s="43"/>
      <c r="TG241" s="43"/>
      <c r="TH241" s="43"/>
      <c r="TI241" s="43"/>
      <c r="TJ241" s="43"/>
      <c r="TK241" s="43"/>
      <c r="TL241" s="43"/>
      <c r="TM241" s="43"/>
      <c r="TN241" s="43"/>
      <c r="TO241" s="43"/>
      <c r="TP241" s="43"/>
      <c r="TQ241" s="43"/>
      <c r="TR241" s="43"/>
      <c r="TS241" s="43"/>
      <c r="TT241" s="43"/>
      <c r="TU241" s="43"/>
      <c r="TV241" s="43"/>
      <c r="TW241" s="43"/>
      <c r="TX241" s="43"/>
      <c r="TY241" s="43"/>
      <c r="TZ241" s="43"/>
      <c r="UA241" s="43"/>
      <c r="UB241" s="43"/>
      <c r="UC241" s="43"/>
      <c r="UD241" s="43"/>
      <c r="UE241" s="43"/>
      <c r="UF241" s="43"/>
      <c r="UG241" s="43"/>
      <c r="UH241" s="43"/>
      <c r="UI241" s="43"/>
      <c r="UJ241" s="43"/>
      <c r="UK241" s="43"/>
      <c r="UL241" s="43"/>
      <c r="UM241" s="43"/>
      <c r="UN241" s="43"/>
      <c r="UO241" s="43"/>
      <c r="UP241" s="43"/>
      <c r="UQ241" s="43"/>
      <c r="UR241" s="43"/>
      <c r="US241" s="43"/>
      <c r="UT241" s="43"/>
      <c r="UU241" s="43"/>
      <c r="UV241" s="43"/>
      <c r="UW241" s="43"/>
      <c r="UX241" s="43"/>
      <c r="UY241" s="43"/>
      <c r="UZ241" s="43"/>
      <c r="VA241" s="43"/>
      <c r="VB241" s="43"/>
      <c r="VC241" s="43"/>
      <c r="VD241" s="43"/>
      <c r="VE241" s="43"/>
      <c r="VF241" s="43"/>
      <c r="VG241" s="43"/>
      <c r="VH241" s="43"/>
      <c r="VI241" s="43"/>
      <c r="VJ241" s="43"/>
      <c r="VK241" s="43"/>
      <c r="VL241" s="43"/>
      <c r="VM241" s="43"/>
      <c r="VN241" s="43"/>
      <c r="VO241" s="43"/>
      <c r="VP241" s="43"/>
      <c r="VQ241" s="43"/>
      <c r="VR241" s="43"/>
      <c r="VS241" s="43"/>
      <c r="VT241" s="43"/>
      <c r="VU241" s="43"/>
      <c r="VV241" s="43"/>
      <c r="VW241" s="43"/>
      <c r="VX241" s="43"/>
      <c r="VY241" s="43"/>
      <c r="VZ241" s="43"/>
      <c r="WA241" s="43"/>
      <c r="WB241" s="43"/>
      <c r="WC241" s="43"/>
      <c r="WD241" s="43"/>
      <c r="WE241" s="43"/>
      <c r="WF241" s="43"/>
      <c r="WG241" s="43"/>
      <c r="WH241" s="43"/>
      <c r="WI241" s="43"/>
      <c r="WJ241" s="43"/>
      <c r="WK241" s="43"/>
      <c r="WL241" s="43"/>
      <c r="WM241" s="43"/>
      <c r="WN241" s="43"/>
      <c r="WO241" s="43"/>
      <c r="WP241" s="43"/>
      <c r="WQ241" s="43"/>
      <c r="WR241" s="43"/>
      <c r="WS241" s="43"/>
      <c r="WT241" s="43"/>
      <c r="WU241" s="43"/>
      <c r="WV241" s="43"/>
      <c r="WW241" s="43"/>
      <c r="WX241" s="43"/>
      <c r="WY241" s="43"/>
      <c r="WZ241" s="43"/>
      <c r="XA241" s="43"/>
      <c r="XB241" s="43"/>
      <c r="XC241" s="43"/>
      <c r="XD241" s="43"/>
      <c r="XE241" s="43"/>
      <c r="XF241" s="43"/>
      <c r="XG241" s="43"/>
      <c r="XH241" s="43"/>
      <c r="XI241" s="43"/>
      <c r="XJ241" s="43"/>
      <c r="XK241" s="43"/>
      <c r="XL241" s="43"/>
      <c r="XM241" s="43"/>
      <c r="XN241" s="43"/>
      <c r="XO241" s="43"/>
      <c r="XP241" s="43"/>
      <c r="XQ241" s="43"/>
      <c r="XR241" s="43"/>
      <c r="XS241" s="43"/>
      <c r="XT241" s="43"/>
      <c r="XU241" s="43"/>
      <c r="XV241" s="43"/>
      <c r="XW241" s="43"/>
      <c r="XX241" s="43"/>
      <c r="XY241" s="43"/>
      <c r="XZ241" s="43"/>
      <c r="YA241" s="43"/>
      <c r="YB241" s="43"/>
      <c r="YC241" s="43"/>
      <c r="YD241" s="43"/>
      <c r="YE241" s="43"/>
      <c r="YF241" s="43"/>
      <c r="YG241" s="43"/>
      <c r="YH241" s="43"/>
      <c r="YI241" s="43"/>
      <c r="YJ241" s="43"/>
      <c r="YK241" s="43"/>
      <c r="YL241" s="43"/>
      <c r="YM241" s="43"/>
      <c r="YN241" s="43"/>
      <c r="YO241" s="43"/>
      <c r="YP241" s="43"/>
      <c r="YQ241" s="43"/>
      <c r="YR241" s="43"/>
      <c r="YS241" s="43"/>
      <c r="YT241" s="43"/>
      <c r="YU241" s="43"/>
      <c r="YV241" s="43"/>
      <c r="YW241" s="43"/>
      <c r="YX241" s="43"/>
      <c r="YY241" s="43"/>
      <c r="YZ241" s="43"/>
      <c r="ZA241" s="43"/>
      <c r="ZB241" s="43"/>
      <c r="ZC241" s="43"/>
      <c r="ZD241" s="43"/>
      <c r="ZE241" s="43"/>
      <c r="ZF241" s="43"/>
      <c r="ZG241" s="43"/>
      <c r="ZH241" s="43"/>
      <c r="ZI241" s="43"/>
      <c r="ZJ241" s="43"/>
      <c r="ZK241" s="43"/>
      <c r="ZL241" s="43"/>
      <c r="ZM241" s="43"/>
      <c r="ZN241" s="43"/>
      <c r="ZO241" s="43"/>
      <c r="ZP241" s="43"/>
      <c r="ZQ241" s="43"/>
      <c r="ZR241" s="43"/>
      <c r="ZS241" s="43"/>
      <c r="ZT241" s="43"/>
      <c r="ZU241" s="43"/>
      <c r="ZV241" s="43"/>
      <c r="ZW241" s="43"/>
      <c r="ZX241" s="43"/>
      <c r="ZY241" s="43"/>
      <c r="ZZ241" s="43"/>
      <c r="AAA241" s="43"/>
      <c r="AAB241" s="43"/>
      <c r="AAC241" s="43"/>
      <c r="AAD241" s="43"/>
      <c r="AAE241" s="43"/>
      <c r="AAF241" s="43"/>
      <c r="AAG241" s="43"/>
      <c r="AAH241" s="43"/>
      <c r="AAI241" s="43"/>
      <c r="AAJ241" s="43"/>
      <c r="AAK241" s="43"/>
      <c r="AAL241" s="43"/>
      <c r="AAM241" s="43"/>
      <c r="AAN241" s="43"/>
      <c r="AAO241" s="43"/>
      <c r="AAP241" s="43"/>
      <c r="AAQ241" s="43"/>
      <c r="AAR241" s="43"/>
      <c r="AAS241" s="43"/>
      <c r="AAT241" s="43"/>
      <c r="AAU241" s="43"/>
      <c r="AAV241" s="43"/>
      <c r="AAW241" s="43"/>
      <c r="AAX241" s="43"/>
      <c r="AAY241" s="43"/>
      <c r="AAZ241" s="43"/>
      <c r="ABA241" s="43"/>
      <c r="ABB241" s="43"/>
      <c r="ABC241" s="43"/>
      <c r="ABD241" s="43"/>
      <c r="ABE241" s="43"/>
      <c r="ABF241" s="43"/>
      <c r="ABG241" s="43"/>
      <c r="ABH241" s="43"/>
      <c r="ABI241" s="43"/>
      <c r="ABJ241" s="43"/>
      <c r="ABK241" s="43"/>
      <c r="ABL241" s="43"/>
      <c r="ABM241" s="43"/>
      <c r="ABN241" s="43"/>
      <c r="ABO241" s="43"/>
      <c r="ABP241" s="43"/>
      <c r="ABQ241" s="43"/>
      <c r="ABR241" s="43"/>
      <c r="ABS241" s="43"/>
      <c r="ABT241" s="43"/>
      <c r="ABU241" s="43"/>
      <c r="ABV241" s="43"/>
      <c r="ABW241" s="43"/>
      <c r="ABX241" s="43"/>
      <c r="ABY241" s="43"/>
      <c r="ABZ241" s="43"/>
      <c r="ACA241" s="43"/>
      <c r="ACB241" s="43"/>
      <c r="ACC241" s="43"/>
      <c r="ACD241" s="43"/>
      <c r="ACE241" s="43"/>
      <c r="ACF241" s="43"/>
      <c r="ACG241" s="43"/>
      <c r="ACH241" s="43"/>
      <c r="ACI241" s="43"/>
      <c r="ACJ241" s="43"/>
      <c r="ACK241" s="43"/>
      <c r="ACL241" s="43"/>
      <c r="ACM241" s="43"/>
      <c r="ACN241" s="43"/>
      <c r="ACO241" s="43"/>
      <c r="ACP241" s="43"/>
      <c r="ACQ241" s="43"/>
      <c r="ACR241" s="43"/>
      <c r="ACS241" s="43"/>
      <c r="ACT241" s="43"/>
      <c r="ACU241" s="43"/>
      <c r="ACV241" s="43"/>
      <c r="ACW241" s="43"/>
      <c r="ACX241" s="43"/>
      <c r="ACY241" s="43"/>
      <c r="ACZ241" s="43"/>
      <c r="ADA241" s="43"/>
      <c r="ADB241" s="43"/>
      <c r="ADC241" s="43"/>
      <c r="ADD241" s="43"/>
      <c r="ADE241" s="43"/>
      <c r="ADF241" s="43"/>
      <c r="ADG241" s="43"/>
      <c r="ADH241" s="43"/>
      <c r="ADI241" s="43"/>
      <c r="ADJ241" s="43"/>
      <c r="ADK241" s="43"/>
      <c r="ADL241" s="43"/>
      <c r="ADM241" s="43"/>
      <c r="ADN241" s="43"/>
      <c r="ADO241" s="43"/>
      <c r="ADP241" s="43"/>
      <c r="ADQ241" s="43"/>
      <c r="ADR241" s="43"/>
      <c r="ADS241" s="43"/>
      <c r="ADT241" s="43"/>
      <c r="ADU241" s="43"/>
      <c r="ADV241" s="43"/>
      <c r="ADW241" s="43"/>
      <c r="ADX241" s="43"/>
      <c r="ADY241" s="43"/>
      <c r="ADZ241" s="43"/>
      <c r="AEA241" s="43"/>
      <c r="AEB241" s="43"/>
      <c r="AEC241" s="43"/>
      <c r="AED241" s="43"/>
      <c r="AEE241" s="43"/>
      <c r="AEF241" s="43"/>
      <c r="AEG241" s="43"/>
      <c r="AEH241" s="43"/>
      <c r="AEI241" s="43"/>
      <c r="AEJ241" s="43"/>
      <c r="AEK241" s="43"/>
      <c r="AEL241" s="43"/>
      <c r="AEM241" s="43"/>
      <c r="AEN241" s="43"/>
      <c r="AEO241" s="43"/>
      <c r="AEP241" s="43"/>
      <c r="AEQ241" s="43"/>
      <c r="AER241" s="43"/>
      <c r="AES241" s="43"/>
      <c r="AET241" s="43"/>
      <c r="AEU241" s="43"/>
      <c r="AEV241" s="43"/>
      <c r="AEW241" s="43"/>
      <c r="AEX241" s="43"/>
      <c r="AEY241" s="43"/>
      <c r="AEZ241" s="43"/>
      <c r="AFA241" s="43"/>
      <c r="AFB241" s="43"/>
      <c r="AFC241" s="43"/>
      <c r="AFD241" s="43"/>
      <c r="AFE241" s="43"/>
      <c r="AFF241" s="43"/>
      <c r="AFG241" s="43"/>
      <c r="AFH241" s="43"/>
      <c r="AFI241" s="43"/>
      <c r="AFJ241" s="43"/>
      <c r="AFK241" s="43"/>
      <c r="AFL241" s="43"/>
      <c r="AFM241" s="43"/>
      <c r="AFN241" s="43"/>
      <c r="AFO241" s="43"/>
      <c r="AFP241" s="43"/>
      <c r="AFQ241" s="43"/>
      <c r="AFR241" s="43"/>
      <c r="AFS241" s="43"/>
      <c r="AFT241" s="43"/>
      <c r="AFU241" s="43"/>
      <c r="AFV241" s="43"/>
      <c r="AFW241" s="43"/>
      <c r="AFX241" s="43"/>
      <c r="AFY241" s="43"/>
      <c r="AFZ241" s="43"/>
      <c r="AGA241" s="43"/>
      <c r="AGB241" s="43"/>
      <c r="AGC241" s="43"/>
      <c r="AGD241" s="43"/>
      <c r="AGE241" s="43"/>
      <c r="AGF241" s="43"/>
      <c r="AGG241" s="43"/>
      <c r="AGH241" s="43"/>
      <c r="AGI241" s="43"/>
      <c r="AGJ241" s="43"/>
      <c r="AGK241" s="43"/>
      <c r="AGL241" s="43"/>
      <c r="AGM241" s="43"/>
      <c r="AGN241" s="43"/>
      <c r="AGO241" s="43"/>
      <c r="AGP241" s="43"/>
      <c r="AGQ241" s="43"/>
      <c r="AGR241" s="43"/>
      <c r="AGS241" s="43"/>
      <c r="AGT241" s="43"/>
      <c r="AGU241" s="43"/>
      <c r="AGV241" s="43"/>
      <c r="AGW241" s="43"/>
      <c r="AGX241" s="43"/>
      <c r="AGY241" s="43"/>
      <c r="AGZ241" s="43"/>
      <c r="AHA241" s="43"/>
      <c r="AHB241" s="43"/>
      <c r="AHC241" s="43"/>
      <c r="AHD241" s="43"/>
      <c r="AHE241" s="43"/>
      <c r="AHF241" s="43"/>
      <c r="AHG241" s="43"/>
      <c r="AHH241" s="43"/>
      <c r="AHI241" s="43"/>
      <c r="AHJ241" s="43"/>
      <c r="AHK241" s="43"/>
      <c r="AHL241" s="43"/>
      <c r="AHM241" s="43"/>
      <c r="AHN241" s="43"/>
      <c r="AHO241" s="43"/>
      <c r="AHP241" s="43"/>
      <c r="AHQ241" s="43"/>
      <c r="AHR241" s="43"/>
      <c r="AHS241" s="43"/>
      <c r="AHT241" s="43"/>
      <c r="AHU241" s="43"/>
      <c r="AHV241" s="43"/>
      <c r="AHW241" s="43"/>
      <c r="AHX241" s="43"/>
      <c r="AHY241" s="43"/>
      <c r="AHZ241" s="43"/>
      <c r="AIA241" s="43"/>
      <c r="AIB241" s="43"/>
      <c r="AIC241" s="43"/>
      <c r="AID241" s="43"/>
      <c r="AIE241" s="43"/>
      <c r="AIF241" s="43"/>
      <c r="AIG241" s="43"/>
      <c r="AIH241" s="43"/>
      <c r="AII241" s="43"/>
      <c r="AIJ241" s="43"/>
      <c r="AIK241" s="43"/>
      <c r="AIL241" s="43"/>
      <c r="AIM241" s="43"/>
      <c r="AIN241" s="43"/>
      <c r="AIO241" s="43"/>
      <c r="AIP241" s="43"/>
      <c r="AIQ241" s="43"/>
      <c r="AIR241" s="43"/>
      <c r="AIS241" s="43"/>
      <c r="AIT241" s="43"/>
      <c r="AIU241" s="43"/>
      <c r="AIV241" s="43"/>
      <c r="AIW241" s="43"/>
      <c r="AIX241" s="43"/>
      <c r="AIY241" s="43"/>
      <c r="AIZ241" s="43"/>
      <c r="AJA241" s="43"/>
      <c r="AJB241" s="43"/>
      <c r="AJC241" s="43"/>
      <c r="AJD241" s="43"/>
      <c r="AJE241" s="43"/>
      <c r="AJF241" s="43"/>
      <c r="AJG241" s="43"/>
      <c r="AJH241" s="43"/>
      <c r="AJI241" s="43"/>
      <c r="AJJ241" s="43"/>
      <c r="AJK241" s="43"/>
      <c r="AJL241" s="43"/>
      <c r="AJM241" s="43"/>
      <c r="AJN241" s="43"/>
      <c r="AJO241" s="43"/>
      <c r="AJP241" s="43"/>
      <c r="AJQ241" s="43"/>
      <c r="AJR241" s="43"/>
      <c r="AJS241" s="43"/>
      <c r="AJT241" s="43"/>
      <c r="AJU241" s="43"/>
      <c r="AJV241" s="43"/>
      <c r="AJW241" s="43"/>
      <c r="AJX241" s="43"/>
      <c r="AJY241" s="43"/>
      <c r="AJZ241" s="43"/>
      <c r="AKA241" s="43"/>
      <c r="AKB241" s="43"/>
      <c r="AKC241" s="43"/>
      <c r="AKD241" s="43"/>
      <c r="AKE241" s="43"/>
      <c r="AKF241" s="43"/>
      <c r="AKG241" s="43"/>
      <c r="AKH241" s="43"/>
      <c r="AKI241" s="43"/>
      <c r="AKJ241" s="43"/>
      <c r="AKK241" s="43"/>
      <c r="AKL241" s="43"/>
      <c r="AKM241" s="43"/>
      <c r="AKN241" s="43"/>
      <c r="AKO241" s="43"/>
      <c r="AKP241" s="43"/>
      <c r="AKQ241" s="43"/>
      <c r="AKR241" s="43"/>
      <c r="AKS241" s="43"/>
      <c r="AKT241" s="43"/>
      <c r="AKU241" s="43"/>
      <c r="AKV241" s="43"/>
      <c r="AKW241" s="43"/>
      <c r="AKX241" s="43"/>
      <c r="AKY241" s="43"/>
      <c r="AKZ241" s="43"/>
      <c r="ALA241" s="43"/>
      <c r="ALB241" s="43"/>
      <c r="ALC241" s="43"/>
      <c r="ALD241" s="43"/>
      <c r="ALE241" s="43"/>
      <c r="ALF241" s="43"/>
      <c r="ALG241" s="43"/>
      <c r="ALH241" s="43"/>
      <c r="ALI241" s="43"/>
      <c r="ALJ241" s="43"/>
      <c r="ALK241" s="43"/>
      <c r="ALL241" s="43"/>
      <c r="ALM241" s="43"/>
      <c r="ALN241" s="43"/>
      <c r="ALO241" s="43"/>
      <c r="ALP241" s="43"/>
      <c r="ALQ241" s="43"/>
      <c r="ALR241" s="43"/>
      <c r="ALS241" s="43"/>
      <c r="ALT241" s="43"/>
      <c r="ALU241" s="43"/>
      <c r="ALV241" s="43"/>
      <c r="ALW241" s="43"/>
      <c r="ALX241" s="43"/>
      <c r="ALY241" s="43"/>
      <c r="ALZ241" s="43"/>
      <c r="AMA241" s="43"/>
      <c r="AMB241" s="43"/>
      <c r="AMC241" s="43"/>
      <c r="AMD241" s="43"/>
      <c r="AME241" s="43"/>
      <c r="AMF241" s="43"/>
      <c r="AMG241" s="43"/>
      <c r="AMH241" s="43"/>
      <c r="AMI241" s="43"/>
      <c r="AMJ241" s="43"/>
      <c r="AMK241" s="43"/>
      <c r="AML241" s="43"/>
      <c r="AMM241" s="43"/>
      <c r="AMN241" s="43"/>
      <c r="AMO241" s="43"/>
      <c r="AMP241" s="43"/>
      <c r="AMQ241" s="43"/>
      <c r="AMR241" s="43"/>
      <c r="AMS241" s="43"/>
      <c r="AMT241" s="43"/>
      <c r="AMU241" s="43"/>
      <c r="AMV241" s="43"/>
      <c r="AMW241" s="43"/>
      <c r="AMX241" s="43"/>
      <c r="AMY241" s="43"/>
      <c r="AMZ241" s="43"/>
      <c r="ANA241" s="43"/>
      <c r="ANB241" s="43"/>
      <c r="ANC241" s="43"/>
      <c r="AND241" s="43"/>
      <c r="ANE241" s="43"/>
      <c r="ANF241" s="43"/>
      <c r="ANG241" s="43"/>
      <c r="ANH241" s="43"/>
      <c r="ANI241" s="43"/>
      <c r="ANJ241" s="43"/>
      <c r="ANK241" s="43"/>
      <c r="ANL241" s="43"/>
      <c r="ANM241" s="43"/>
      <c r="ANN241" s="43"/>
      <c r="ANO241" s="43"/>
      <c r="ANP241" s="43"/>
      <c r="ANQ241" s="43"/>
      <c r="ANR241" s="43"/>
      <c r="ANS241" s="43"/>
      <c r="ANT241" s="43"/>
      <c r="ANU241" s="43"/>
      <c r="ANV241" s="43"/>
      <c r="ANW241" s="43"/>
      <c r="ANX241" s="43"/>
      <c r="ANY241" s="43"/>
      <c r="ANZ241" s="43"/>
      <c r="AOA241" s="43"/>
      <c r="AOB241" s="43"/>
      <c r="AOC241" s="43"/>
      <c r="AOD241" s="43"/>
      <c r="AOE241" s="43"/>
      <c r="AOF241" s="43"/>
      <c r="AOG241" s="43"/>
      <c r="AOH241" s="43"/>
      <c r="AOI241" s="43"/>
      <c r="AOJ241" s="43"/>
      <c r="AOK241" s="43"/>
      <c r="AOL241" s="43"/>
      <c r="AOM241" s="43"/>
      <c r="AON241" s="43"/>
      <c r="AOO241" s="43"/>
      <c r="AOP241" s="43"/>
      <c r="AOQ241" s="43"/>
      <c r="AOR241" s="43"/>
      <c r="AOS241" s="43"/>
      <c r="AOT241" s="43"/>
      <c r="AOU241" s="43"/>
      <c r="AOV241" s="43"/>
      <c r="AOW241" s="43"/>
      <c r="AOX241" s="43"/>
      <c r="AOY241" s="43"/>
      <c r="AOZ241" s="43"/>
      <c r="APA241" s="43"/>
      <c r="APB241" s="43"/>
      <c r="APC241" s="43"/>
      <c r="APD241" s="43"/>
      <c r="APE241" s="43"/>
      <c r="APF241" s="43"/>
      <c r="APG241" s="43"/>
      <c r="APH241" s="43"/>
      <c r="API241" s="43"/>
      <c r="APJ241" s="43"/>
      <c r="APK241" s="43"/>
      <c r="APL241" s="43"/>
      <c r="APM241" s="43"/>
      <c r="APN241" s="43"/>
      <c r="APO241" s="43"/>
      <c r="APP241" s="43"/>
      <c r="APQ241" s="43"/>
      <c r="APR241" s="43"/>
      <c r="APS241" s="43"/>
      <c r="APT241" s="43"/>
      <c r="APU241" s="43"/>
      <c r="APV241" s="43"/>
      <c r="APW241" s="43"/>
      <c r="APX241" s="43"/>
      <c r="APY241" s="43"/>
      <c r="APZ241" s="43"/>
      <c r="AQA241" s="43"/>
      <c r="AQB241" s="43"/>
      <c r="AQC241" s="43"/>
      <c r="AQD241" s="43"/>
      <c r="AQE241" s="43"/>
      <c r="AQF241" s="43"/>
      <c r="AQG241" s="43"/>
      <c r="AQH241" s="43"/>
      <c r="AQI241" s="43"/>
      <c r="AQJ241" s="43"/>
      <c r="AQK241" s="43"/>
      <c r="AQL241" s="43"/>
      <c r="AQM241" s="43"/>
      <c r="AQN241" s="43"/>
      <c r="AQO241" s="43"/>
      <c r="AQP241" s="43"/>
      <c r="AQQ241" s="43"/>
      <c r="AQR241" s="43"/>
      <c r="AQS241" s="43"/>
      <c r="AQT241" s="43"/>
      <c r="AQU241" s="43"/>
      <c r="AQV241" s="43"/>
      <c r="AQW241" s="43"/>
      <c r="AQX241" s="43"/>
      <c r="AQY241" s="43"/>
      <c r="AQZ241" s="43"/>
      <c r="ARA241" s="43"/>
      <c r="ARB241" s="43"/>
      <c r="ARC241" s="43"/>
      <c r="ARD241" s="43"/>
      <c r="ARE241" s="43"/>
      <c r="ARF241" s="43"/>
      <c r="ARG241" s="43"/>
      <c r="ARH241" s="43"/>
      <c r="ARI241" s="43"/>
      <c r="ARJ241" s="43"/>
      <c r="ARK241" s="43"/>
      <c r="ARL241" s="43"/>
      <c r="ARM241" s="43"/>
      <c r="ARN241" s="43"/>
      <c r="ARO241" s="43"/>
      <c r="ARP241" s="43"/>
      <c r="ARQ241" s="43"/>
      <c r="ARR241" s="43"/>
      <c r="ARS241" s="43"/>
      <c r="ART241" s="43"/>
      <c r="ARU241" s="43"/>
      <c r="ARV241" s="43"/>
      <c r="ARW241" s="43"/>
      <c r="ARX241" s="43"/>
      <c r="ARY241" s="43"/>
      <c r="ARZ241" s="43"/>
      <c r="ASA241" s="43"/>
      <c r="ASB241" s="43"/>
      <c r="ASC241" s="43"/>
      <c r="ASD241" s="43"/>
      <c r="ASE241" s="43"/>
      <c r="ASF241" s="43"/>
      <c r="ASG241" s="43"/>
      <c r="ASH241" s="43"/>
      <c r="ASI241" s="43"/>
      <c r="ASJ241" s="43"/>
      <c r="ASK241" s="43"/>
      <c r="ASL241" s="43"/>
      <c r="ASM241" s="43"/>
      <c r="ASN241" s="43"/>
      <c r="ASO241" s="43"/>
      <c r="ASP241" s="43"/>
      <c r="ASQ241" s="43"/>
      <c r="ASR241" s="43"/>
      <c r="ASS241" s="43"/>
      <c r="AST241" s="43"/>
      <c r="ASU241" s="43"/>
      <c r="ASV241" s="43"/>
      <c r="ASW241" s="43"/>
      <c r="ASX241" s="43"/>
      <c r="ASY241" s="43"/>
      <c r="ASZ241" s="43"/>
      <c r="ATA241" s="43"/>
      <c r="ATB241" s="43"/>
      <c r="ATC241" s="43"/>
      <c r="ATD241" s="43"/>
      <c r="ATE241" s="43"/>
      <c r="ATF241" s="43"/>
      <c r="ATG241" s="43"/>
      <c r="ATH241" s="43"/>
      <c r="ATI241" s="43"/>
      <c r="ATJ241" s="43"/>
      <c r="ATK241" s="43"/>
      <c r="ATL241" s="43"/>
      <c r="ATM241" s="43"/>
      <c r="ATN241" s="43"/>
      <c r="ATO241" s="43"/>
      <c r="ATP241" s="43"/>
      <c r="ATQ241" s="43"/>
      <c r="ATR241" s="43"/>
      <c r="ATS241" s="43"/>
      <c r="ATT241" s="43"/>
      <c r="ATU241" s="43"/>
      <c r="ATV241" s="43"/>
      <c r="ATW241" s="43"/>
      <c r="ATX241" s="43"/>
      <c r="ATY241" s="43"/>
      <c r="ATZ241" s="43"/>
      <c r="AUA241" s="43"/>
      <c r="AUB241" s="43"/>
      <c r="AUC241" s="43"/>
      <c r="AUD241" s="43"/>
      <c r="AUE241" s="43"/>
      <c r="AUF241" s="43"/>
      <c r="AUG241" s="43"/>
      <c r="AUH241" s="43"/>
      <c r="AUI241" s="43"/>
      <c r="AUJ241" s="43"/>
      <c r="AUK241" s="43"/>
      <c r="AUL241" s="43"/>
      <c r="AUM241" s="43"/>
      <c r="AUN241" s="43"/>
      <c r="AUO241" s="43"/>
      <c r="AUP241" s="43"/>
      <c r="AUQ241" s="43"/>
      <c r="AUR241" s="43"/>
      <c r="AUS241" s="43"/>
      <c r="AUT241" s="43"/>
      <c r="AUU241" s="43"/>
      <c r="AUV241" s="43"/>
      <c r="AUW241" s="43"/>
      <c r="AUX241" s="43"/>
      <c r="AUY241" s="43"/>
      <c r="AUZ241" s="43"/>
      <c r="AVA241" s="43"/>
      <c r="AVB241" s="43"/>
      <c r="AVC241" s="43"/>
      <c r="AVD241" s="43"/>
      <c r="AVE241" s="43"/>
      <c r="AVF241" s="43"/>
      <c r="AVG241" s="43"/>
      <c r="AVH241" s="43"/>
      <c r="AVI241" s="43"/>
      <c r="AVJ241" s="43"/>
      <c r="AVK241" s="43"/>
      <c r="AVL241" s="43"/>
      <c r="AVM241" s="43"/>
      <c r="AVN241" s="43"/>
      <c r="AVO241" s="43"/>
      <c r="AVP241" s="43"/>
      <c r="AVQ241" s="43"/>
      <c r="AVR241" s="43"/>
      <c r="AVS241" s="43"/>
      <c r="AVT241" s="43"/>
      <c r="AVU241" s="43"/>
      <c r="AVV241" s="43"/>
      <c r="AVW241" s="43"/>
      <c r="AVX241" s="43"/>
      <c r="AVY241" s="43"/>
      <c r="AVZ241" s="43"/>
      <c r="AWA241" s="43"/>
      <c r="AWB241" s="43"/>
      <c r="AWC241" s="43"/>
      <c r="AWD241" s="43"/>
      <c r="AWE241" s="43"/>
      <c r="AWF241" s="43"/>
      <c r="AWG241" s="43"/>
      <c r="AWH241" s="43"/>
      <c r="AWI241" s="43"/>
      <c r="AWJ241" s="43"/>
      <c r="AWK241" s="43"/>
      <c r="AWL241" s="43"/>
      <c r="AWM241" s="43"/>
      <c r="AWN241" s="43"/>
      <c r="AWO241" s="43"/>
      <c r="AWP241" s="43"/>
      <c r="AWQ241" s="43"/>
      <c r="AWR241" s="43"/>
      <c r="AWS241" s="43"/>
      <c r="AWT241" s="43"/>
      <c r="AWU241" s="43"/>
      <c r="AWV241" s="43"/>
      <c r="AWW241" s="43"/>
      <c r="AWX241" s="43"/>
      <c r="AWY241" s="43"/>
      <c r="AWZ241" s="43"/>
      <c r="AXA241" s="43"/>
      <c r="AXB241" s="43"/>
      <c r="AXC241" s="43"/>
      <c r="AXD241" s="43"/>
      <c r="AXE241" s="43"/>
      <c r="AXF241" s="43"/>
      <c r="AXG241" s="43"/>
      <c r="AXH241" s="43"/>
      <c r="AXI241" s="43"/>
      <c r="AXJ241" s="43"/>
      <c r="AXK241" s="43"/>
      <c r="AXL241" s="43"/>
      <c r="AXM241" s="43"/>
      <c r="AXN241" s="43"/>
      <c r="AXO241" s="43"/>
      <c r="AXP241" s="43"/>
      <c r="AXQ241" s="43"/>
      <c r="AXR241" s="43"/>
      <c r="AXS241" s="43"/>
      <c r="AXT241" s="43"/>
      <c r="AXU241" s="43"/>
      <c r="AXV241" s="43"/>
      <c r="AXW241" s="43"/>
      <c r="AXX241" s="43"/>
      <c r="AXY241" s="43"/>
      <c r="AXZ241" s="43"/>
      <c r="AYA241" s="43"/>
      <c r="AYB241" s="43"/>
      <c r="AYC241" s="43"/>
      <c r="AYD241" s="43"/>
      <c r="AYE241" s="43"/>
      <c r="AYF241" s="43"/>
      <c r="AYG241" s="43"/>
      <c r="AYH241" s="43"/>
      <c r="AYI241" s="43"/>
      <c r="AYJ241" s="43"/>
      <c r="AYK241" s="43"/>
      <c r="AYL241" s="43"/>
      <c r="AYM241" s="43"/>
      <c r="AYN241" s="43"/>
      <c r="AYO241" s="43"/>
      <c r="AYP241" s="43"/>
      <c r="AYQ241" s="43"/>
      <c r="AYR241" s="43"/>
      <c r="AYS241" s="43"/>
      <c r="AYT241" s="43"/>
      <c r="AYU241" s="43"/>
      <c r="AYV241" s="43"/>
      <c r="AYW241" s="43"/>
      <c r="AYX241" s="43"/>
      <c r="AYY241" s="43"/>
      <c r="AYZ241" s="43"/>
      <c r="AZA241" s="43"/>
      <c r="AZB241" s="43"/>
      <c r="AZC241" s="43"/>
      <c r="AZD241" s="43"/>
      <c r="AZE241" s="43"/>
      <c r="AZF241" s="43"/>
      <c r="AZG241" s="43"/>
      <c r="AZH241" s="43"/>
      <c r="AZI241" s="43"/>
      <c r="AZJ241" s="43"/>
      <c r="AZK241" s="43"/>
      <c r="AZL241" s="43"/>
      <c r="AZM241" s="43"/>
      <c r="AZN241" s="43"/>
      <c r="AZO241" s="43"/>
      <c r="AZP241" s="43"/>
      <c r="AZQ241" s="43"/>
      <c r="AZR241" s="43"/>
      <c r="AZS241" s="43"/>
      <c r="AZT241" s="43"/>
      <c r="AZU241" s="43"/>
      <c r="AZV241" s="43"/>
      <c r="AZW241" s="43"/>
      <c r="AZX241" s="43"/>
      <c r="AZY241" s="43"/>
      <c r="AZZ241" s="43"/>
      <c r="BAA241" s="43"/>
      <c r="BAB241" s="43"/>
      <c r="BAC241" s="43"/>
      <c r="BAD241" s="43"/>
      <c r="BAE241" s="43"/>
      <c r="BAF241" s="43"/>
      <c r="BAG241" s="43"/>
      <c r="BAH241" s="43"/>
      <c r="BAI241" s="43"/>
      <c r="BAJ241" s="43"/>
      <c r="BAK241" s="43"/>
      <c r="BAL241" s="43"/>
      <c r="BAM241" s="43"/>
      <c r="BAN241" s="43"/>
      <c r="BAO241" s="43"/>
      <c r="BAP241" s="43"/>
      <c r="BAQ241" s="43"/>
      <c r="BAR241" s="43"/>
      <c r="BAS241" s="43"/>
      <c r="BAT241" s="43"/>
      <c r="BAU241" s="43"/>
      <c r="BAV241" s="43"/>
      <c r="BAW241" s="43"/>
      <c r="BAX241" s="43"/>
      <c r="BAY241" s="43"/>
      <c r="BAZ241" s="43"/>
      <c r="BBA241" s="43"/>
      <c r="BBB241" s="43"/>
      <c r="BBC241" s="43"/>
      <c r="BBD241" s="43"/>
      <c r="BBE241" s="43"/>
      <c r="BBF241" s="43"/>
      <c r="BBG241" s="43"/>
      <c r="BBH241" s="43"/>
      <c r="BBI241" s="43"/>
      <c r="BBJ241" s="43"/>
      <c r="BBK241" s="43"/>
      <c r="BBL241" s="43"/>
      <c r="BBM241" s="43"/>
      <c r="BBN241" s="43"/>
      <c r="BBO241" s="43"/>
      <c r="BBP241" s="43"/>
      <c r="BBQ241" s="43"/>
      <c r="BBR241" s="43"/>
      <c r="BBS241" s="43"/>
      <c r="BBT241" s="43"/>
      <c r="BBU241" s="43"/>
      <c r="BBV241" s="43"/>
      <c r="BBW241" s="43"/>
      <c r="BBX241" s="43"/>
      <c r="BBY241" s="43"/>
      <c r="BBZ241" s="43"/>
      <c r="BCA241" s="43"/>
      <c r="BCB241" s="43"/>
      <c r="BCC241" s="43"/>
      <c r="BCD241" s="43"/>
      <c r="BCE241" s="43"/>
      <c r="BCF241" s="43"/>
      <c r="BCG241" s="43"/>
      <c r="BCH241" s="43"/>
      <c r="BCI241" s="43"/>
      <c r="BCJ241" s="43"/>
      <c r="BCK241" s="43"/>
      <c r="BCL241" s="43"/>
      <c r="BCM241" s="43"/>
      <c r="BCN241" s="43"/>
      <c r="BCO241" s="43"/>
      <c r="BCP241" s="43"/>
      <c r="BCQ241" s="43"/>
      <c r="BCR241" s="43"/>
      <c r="BCS241" s="43"/>
      <c r="BCT241" s="43"/>
      <c r="BCU241" s="43"/>
      <c r="BCV241" s="43"/>
      <c r="BCW241" s="43"/>
      <c r="BCX241" s="43"/>
      <c r="BCY241" s="43"/>
      <c r="BCZ241" s="43"/>
      <c r="BDA241" s="43"/>
      <c r="BDB241" s="43"/>
      <c r="BDC241" s="43"/>
      <c r="BDD241" s="43"/>
      <c r="BDE241" s="43"/>
      <c r="BDF241" s="43"/>
      <c r="BDG241" s="43"/>
      <c r="BDH241" s="43"/>
      <c r="BDI241" s="43"/>
      <c r="BDJ241" s="43"/>
      <c r="BDK241" s="43"/>
      <c r="BDL241" s="43"/>
      <c r="BDM241" s="43"/>
      <c r="BDN241" s="43"/>
      <c r="BDO241" s="43"/>
      <c r="BDP241" s="43"/>
      <c r="BDQ241" s="43"/>
      <c r="BDR241" s="43"/>
      <c r="BDS241" s="43"/>
      <c r="BDT241" s="43"/>
      <c r="BDU241" s="43"/>
      <c r="BDV241" s="43"/>
      <c r="BDW241" s="43"/>
      <c r="BDX241" s="43"/>
      <c r="BDY241" s="43"/>
      <c r="BDZ241" s="43"/>
      <c r="BEA241" s="43"/>
      <c r="BEB241" s="43"/>
      <c r="BEC241" s="43"/>
      <c r="BED241" s="43"/>
      <c r="BEE241" s="43"/>
      <c r="BEF241" s="43"/>
      <c r="BEG241" s="43"/>
      <c r="BEH241" s="43"/>
      <c r="BEI241" s="43"/>
      <c r="BEJ241" s="43"/>
      <c r="BEK241" s="43"/>
      <c r="BEL241" s="43"/>
      <c r="BEM241" s="43"/>
      <c r="BEN241" s="43"/>
      <c r="BEO241" s="43"/>
      <c r="BEP241" s="43"/>
      <c r="BEQ241" s="43"/>
      <c r="BER241" s="43"/>
      <c r="BES241" s="43"/>
      <c r="BET241" s="43"/>
      <c r="BEU241" s="43"/>
      <c r="BEV241" s="43"/>
      <c r="BEW241" s="43"/>
      <c r="BEX241" s="43"/>
      <c r="BEY241" s="43"/>
      <c r="BEZ241" s="43"/>
      <c r="BFA241" s="43"/>
      <c r="BFB241" s="43"/>
      <c r="BFC241" s="43"/>
      <c r="BFD241" s="43"/>
      <c r="BFE241" s="43"/>
      <c r="BFF241" s="43"/>
      <c r="BFG241" s="43"/>
      <c r="BFH241" s="43"/>
      <c r="BFI241" s="43"/>
      <c r="BFJ241" s="43"/>
      <c r="BFK241" s="43"/>
      <c r="BFL241" s="43"/>
      <c r="BFM241" s="43"/>
      <c r="BFN241" s="43"/>
      <c r="BFO241" s="43"/>
      <c r="BFP241" s="43"/>
      <c r="BFQ241" s="43"/>
      <c r="BFR241" s="43"/>
      <c r="BFS241" s="43"/>
      <c r="BFT241" s="43"/>
      <c r="BFU241" s="43"/>
      <c r="BFV241" s="43"/>
      <c r="BFW241" s="43"/>
      <c r="BFX241" s="43"/>
      <c r="BFY241" s="43"/>
      <c r="BFZ241" s="43"/>
      <c r="BGA241" s="43"/>
      <c r="BGB241" s="43"/>
      <c r="BGC241" s="43"/>
      <c r="BGD241" s="43"/>
      <c r="BGE241" s="43"/>
      <c r="BGF241" s="43"/>
      <c r="BGG241" s="43"/>
      <c r="BGH241" s="43"/>
      <c r="BGI241" s="43"/>
      <c r="BGJ241" s="43"/>
      <c r="BGK241" s="43"/>
      <c r="BGL241" s="43"/>
      <c r="BGM241" s="43"/>
      <c r="BGN241" s="43"/>
      <c r="BGO241" s="43"/>
      <c r="BGP241" s="43"/>
      <c r="BGQ241" s="43"/>
      <c r="BGR241" s="43"/>
      <c r="BGS241" s="43"/>
      <c r="BGT241" s="43"/>
      <c r="BGU241" s="43"/>
      <c r="BGV241" s="43"/>
      <c r="BGW241" s="43"/>
      <c r="BGX241" s="43"/>
      <c r="BGY241" s="43"/>
      <c r="BGZ241" s="43"/>
      <c r="BHA241" s="43"/>
      <c r="BHB241" s="43"/>
      <c r="BHC241" s="43"/>
      <c r="BHD241" s="43"/>
      <c r="BHE241" s="43"/>
      <c r="BHF241" s="43"/>
      <c r="BHG241" s="43"/>
      <c r="BHH241" s="43"/>
      <c r="BHI241" s="43"/>
      <c r="BHJ241" s="43"/>
      <c r="BHK241" s="43"/>
      <c r="BHL241" s="43"/>
      <c r="BHM241" s="43"/>
      <c r="BHN241" s="43"/>
      <c r="BHO241" s="43"/>
      <c r="BHP241" s="43"/>
      <c r="BHQ241" s="43"/>
      <c r="BHR241" s="43"/>
      <c r="BHS241" s="43"/>
      <c r="BHT241" s="43"/>
      <c r="BHU241" s="43"/>
      <c r="BHV241" s="43"/>
      <c r="BHW241" s="43"/>
      <c r="BHX241" s="43"/>
      <c r="BHY241" s="43"/>
      <c r="BHZ241" s="43"/>
      <c r="BIA241" s="43"/>
      <c r="BIB241" s="43"/>
      <c r="BIC241" s="43"/>
      <c r="BID241" s="43"/>
      <c r="BIE241" s="43"/>
      <c r="BIF241" s="43"/>
      <c r="BIG241" s="43"/>
      <c r="BIH241" s="43"/>
      <c r="BII241" s="43"/>
      <c r="BIJ241" s="43"/>
      <c r="BIK241" s="43"/>
      <c r="BIL241" s="43"/>
      <c r="BIM241" s="43"/>
      <c r="BIN241" s="43"/>
      <c r="BIO241" s="43"/>
      <c r="BIP241" s="43"/>
      <c r="BIQ241" s="43"/>
      <c r="BIR241" s="43"/>
      <c r="BIS241" s="43"/>
      <c r="BIT241" s="43"/>
      <c r="BIU241" s="43"/>
      <c r="BIV241" s="43"/>
      <c r="BIW241" s="43"/>
      <c r="BIX241" s="43"/>
      <c r="BIY241" s="43"/>
      <c r="BIZ241" s="43"/>
      <c r="BJA241" s="43"/>
      <c r="BJB241" s="43"/>
      <c r="BJC241" s="43"/>
      <c r="BJD241" s="43"/>
      <c r="BJE241" s="43"/>
      <c r="BJF241" s="43"/>
      <c r="BJG241" s="43"/>
      <c r="BJH241" s="43"/>
      <c r="BJI241" s="43"/>
      <c r="BJJ241" s="43"/>
      <c r="BJK241" s="43"/>
      <c r="BJL241" s="43"/>
      <c r="BJM241" s="43"/>
      <c r="BJN241" s="43"/>
      <c r="BJO241" s="43"/>
      <c r="BJP241" s="43"/>
      <c r="BJQ241" s="43"/>
      <c r="BJR241" s="43"/>
      <c r="BJS241" s="43"/>
      <c r="BJT241" s="43"/>
      <c r="BJU241" s="43"/>
      <c r="BJV241" s="43"/>
      <c r="BJW241" s="43"/>
      <c r="BJX241" s="43"/>
      <c r="BJY241" s="43"/>
      <c r="BJZ241" s="43"/>
      <c r="BKA241" s="43"/>
      <c r="BKB241" s="43"/>
      <c r="BKC241" s="43"/>
      <c r="BKD241" s="43"/>
      <c r="BKE241" s="43"/>
      <c r="BKF241" s="43"/>
      <c r="BKG241" s="43"/>
      <c r="BKH241" s="43"/>
      <c r="BKI241" s="43"/>
      <c r="BKJ241" s="43"/>
      <c r="BKK241" s="43"/>
      <c r="BKL241" s="43"/>
      <c r="BKM241" s="43"/>
      <c r="BKN241" s="43"/>
      <c r="BKO241" s="43"/>
      <c r="BKP241" s="43"/>
      <c r="BKQ241" s="43"/>
      <c r="BKR241" s="43"/>
      <c r="BKS241" s="43"/>
      <c r="BKT241" s="43"/>
      <c r="BKU241" s="43"/>
      <c r="BKV241" s="43"/>
      <c r="BKW241" s="43"/>
      <c r="BKX241" s="43"/>
      <c r="BKY241" s="43"/>
      <c r="BKZ241" s="43"/>
      <c r="BLA241" s="43"/>
      <c r="BLB241" s="43"/>
      <c r="BLC241" s="43"/>
      <c r="BLD241" s="43"/>
      <c r="BLE241" s="43"/>
      <c r="BLF241" s="43"/>
      <c r="BLG241" s="43"/>
      <c r="BLH241" s="43"/>
      <c r="BLI241" s="43"/>
      <c r="BLJ241" s="43"/>
      <c r="BLK241" s="43"/>
      <c r="BLL241" s="43"/>
      <c r="BLM241" s="43"/>
      <c r="BLN241" s="43"/>
      <c r="BLO241" s="43"/>
      <c r="BLP241" s="43"/>
      <c r="BLQ241" s="43"/>
      <c r="BLR241" s="43"/>
      <c r="BLS241" s="43"/>
      <c r="BLT241" s="43"/>
      <c r="BLU241" s="43"/>
      <c r="BLV241" s="43"/>
      <c r="BLW241" s="43"/>
      <c r="BLX241" s="43"/>
      <c r="BLY241" s="43"/>
      <c r="BLZ241" s="43"/>
      <c r="BMA241" s="43"/>
      <c r="BMB241" s="43"/>
      <c r="BMC241" s="43"/>
      <c r="BMD241" s="43"/>
      <c r="BME241" s="43"/>
      <c r="BMF241" s="43"/>
      <c r="BMG241" s="43"/>
      <c r="BMH241" s="43"/>
      <c r="BMI241" s="43"/>
      <c r="BMJ241" s="43"/>
      <c r="BMK241" s="43"/>
      <c r="BML241" s="43"/>
      <c r="BMM241" s="43"/>
      <c r="BMN241" s="43"/>
      <c r="BMO241" s="43"/>
      <c r="BMP241" s="43"/>
      <c r="BMQ241" s="43"/>
      <c r="BMR241" s="43"/>
      <c r="BMS241" s="43"/>
      <c r="BMT241" s="43"/>
      <c r="BMU241" s="43"/>
      <c r="BMV241" s="43"/>
      <c r="BMW241" s="43"/>
      <c r="BMX241" s="43"/>
      <c r="BMY241" s="43"/>
      <c r="BMZ241" s="43"/>
      <c r="BNA241" s="43"/>
      <c r="BNB241" s="43"/>
      <c r="BNC241" s="43"/>
      <c r="BND241" s="43"/>
      <c r="BNE241" s="43"/>
      <c r="BNF241" s="43"/>
      <c r="BNG241" s="43"/>
      <c r="BNH241" s="43"/>
      <c r="BNI241" s="43"/>
      <c r="BNJ241" s="43"/>
      <c r="BNK241" s="43"/>
      <c r="BNL241" s="43"/>
      <c r="BNM241" s="43"/>
      <c r="BNN241" s="43"/>
      <c r="BNO241" s="43"/>
      <c r="BNP241" s="43"/>
      <c r="BNQ241" s="43"/>
      <c r="BNR241" s="43"/>
      <c r="BNS241" s="43"/>
      <c r="BNT241" s="43"/>
      <c r="BNU241" s="43"/>
      <c r="BNV241" s="43"/>
      <c r="BNW241" s="43"/>
      <c r="BNX241" s="43"/>
      <c r="BNY241" s="43"/>
      <c r="BNZ241" s="43"/>
      <c r="BOA241" s="43"/>
      <c r="BOB241" s="43"/>
      <c r="BOC241" s="43"/>
      <c r="BOD241" s="43"/>
      <c r="BOE241" s="43"/>
      <c r="BOF241" s="43"/>
      <c r="BOG241" s="43"/>
      <c r="BOH241" s="43"/>
      <c r="BOI241" s="43"/>
      <c r="BOJ241" s="43"/>
      <c r="BOK241" s="43"/>
      <c r="BOL241" s="43"/>
      <c r="BOM241" s="43"/>
      <c r="BON241" s="43"/>
      <c r="BOO241" s="43"/>
      <c r="BOP241" s="43"/>
      <c r="BOQ241" s="43"/>
      <c r="BOR241" s="43"/>
      <c r="BOS241" s="43"/>
      <c r="BOT241" s="43"/>
      <c r="BOU241" s="43"/>
      <c r="BOV241" s="43"/>
      <c r="BOW241" s="43"/>
      <c r="BOX241" s="43"/>
      <c r="BOY241" s="43"/>
      <c r="BOZ241" s="43"/>
      <c r="BPA241" s="43"/>
      <c r="BPB241" s="43"/>
      <c r="BPC241" s="43"/>
      <c r="BPD241" s="43"/>
      <c r="BPE241" s="43"/>
      <c r="BPF241" s="43"/>
      <c r="BPG241" s="43"/>
      <c r="BPH241" s="43"/>
      <c r="BPI241" s="43"/>
      <c r="BPJ241" s="43"/>
      <c r="BPK241" s="43"/>
      <c r="BPL241" s="43"/>
      <c r="BPM241" s="43"/>
      <c r="BPN241" s="43"/>
      <c r="BPO241" s="43"/>
      <c r="BPP241" s="43"/>
      <c r="BPQ241" s="43"/>
      <c r="BPR241" s="43"/>
      <c r="BPS241" s="43"/>
      <c r="BPT241" s="43"/>
      <c r="BPU241" s="43"/>
      <c r="BPV241" s="43"/>
      <c r="BPW241" s="43"/>
      <c r="BPX241" s="43"/>
      <c r="BPY241" s="43"/>
      <c r="BPZ241" s="43"/>
      <c r="BQA241" s="43"/>
      <c r="BQB241" s="43"/>
      <c r="BQC241" s="43"/>
      <c r="BQD241" s="43"/>
      <c r="BQE241" s="43"/>
      <c r="BQF241" s="43"/>
      <c r="BQG241" s="43"/>
      <c r="BQH241" s="43"/>
      <c r="BQI241" s="43"/>
      <c r="BQJ241" s="43"/>
      <c r="BQK241" s="43"/>
      <c r="BQL241" s="43"/>
      <c r="BQM241" s="43"/>
      <c r="BQN241" s="43"/>
      <c r="BQO241" s="43"/>
      <c r="BQP241" s="43"/>
      <c r="BQQ241" s="43"/>
      <c r="BQR241" s="43"/>
      <c r="BQS241" s="43"/>
      <c r="BQT241" s="43"/>
      <c r="BQU241" s="43"/>
      <c r="BQV241" s="43"/>
      <c r="BQW241" s="43"/>
      <c r="BQX241" s="43"/>
      <c r="BQY241" s="43"/>
      <c r="BQZ241" s="43"/>
      <c r="BRA241" s="43"/>
      <c r="BRB241" s="43"/>
      <c r="BRC241" s="43"/>
      <c r="BRD241" s="43"/>
      <c r="BRE241" s="43"/>
      <c r="BRF241" s="43"/>
      <c r="BRG241" s="43"/>
      <c r="BRH241" s="43"/>
      <c r="BRI241" s="43"/>
      <c r="BRJ241" s="43"/>
      <c r="BRK241" s="43"/>
      <c r="BRL241" s="43"/>
      <c r="BRM241" s="43"/>
      <c r="BRN241" s="43"/>
      <c r="BRO241" s="43"/>
      <c r="BRP241" s="43"/>
      <c r="BRQ241" s="43"/>
      <c r="BRR241" s="43"/>
      <c r="BRS241" s="43"/>
      <c r="BRT241" s="43"/>
      <c r="BRU241" s="43"/>
      <c r="BRV241" s="43"/>
      <c r="BRW241" s="43"/>
      <c r="BRX241" s="43"/>
      <c r="BRY241" s="43"/>
      <c r="BRZ241" s="43"/>
      <c r="BSA241" s="43"/>
      <c r="BSB241" s="43"/>
      <c r="BSC241" s="43"/>
      <c r="BSD241" s="43"/>
      <c r="BSE241" s="43"/>
      <c r="BSF241" s="43"/>
      <c r="BSG241" s="43"/>
      <c r="BSH241" s="43"/>
      <c r="BSI241" s="43"/>
      <c r="BSJ241" s="43"/>
      <c r="BSK241" s="43"/>
      <c r="BSL241" s="43"/>
      <c r="BSM241" s="43"/>
      <c r="BSN241" s="43"/>
      <c r="BSO241" s="43"/>
      <c r="BSP241" s="43"/>
      <c r="BSQ241" s="43"/>
      <c r="BSR241" s="43"/>
      <c r="BSS241" s="43"/>
      <c r="BST241" s="43"/>
      <c r="BSU241" s="43"/>
      <c r="BSV241" s="43"/>
      <c r="BSW241" s="43"/>
      <c r="BSX241" s="43"/>
      <c r="BSY241" s="43"/>
      <c r="BSZ241" s="43"/>
      <c r="BTA241" s="43"/>
      <c r="BTB241" s="43"/>
      <c r="BTC241" s="43"/>
      <c r="BTD241" s="43"/>
      <c r="BTE241" s="43"/>
      <c r="BTF241" s="43"/>
      <c r="BTG241" s="43"/>
      <c r="BTH241" s="43"/>
      <c r="BTI241" s="43"/>
      <c r="BTJ241" s="43"/>
      <c r="BTK241" s="43"/>
      <c r="BTL241" s="43"/>
      <c r="BTM241" s="43"/>
      <c r="BTN241" s="43"/>
      <c r="BTO241" s="43"/>
      <c r="BTP241" s="43"/>
      <c r="BTQ241" s="43"/>
      <c r="BTR241" s="43"/>
      <c r="BTS241" s="43"/>
      <c r="BTT241" s="43"/>
      <c r="BTU241" s="43"/>
      <c r="BTV241" s="43"/>
      <c r="BTW241" s="43"/>
      <c r="BTX241" s="43"/>
      <c r="BTY241" s="43"/>
      <c r="BTZ241" s="43"/>
      <c r="BUA241" s="43"/>
      <c r="BUB241" s="43"/>
      <c r="BUC241" s="43"/>
      <c r="BUD241" s="43"/>
      <c r="BUE241" s="43"/>
      <c r="BUF241" s="43"/>
      <c r="BUG241" s="43"/>
      <c r="BUH241" s="43"/>
      <c r="BUI241" s="43"/>
      <c r="BUJ241" s="43"/>
      <c r="BUK241" s="43"/>
      <c r="BUL241" s="43"/>
      <c r="BUM241" s="43"/>
      <c r="BUN241" s="43"/>
      <c r="BUO241" s="43"/>
      <c r="BUP241" s="43"/>
      <c r="BUQ241" s="43"/>
      <c r="BUR241" s="43"/>
      <c r="BUS241" s="43"/>
      <c r="BUT241" s="43"/>
      <c r="BUU241" s="43"/>
      <c r="BUV241" s="43"/>
      <c r="BUW241" s="43"/>
      <c r="BUX241" s="43"/>
      <c r="BUY241" s="43"/>
      <c r="BUZ241" s="43"/>
      <c r="BVA241" s="43"/>
      <c r="BVB241" s="43"/>
      <c r="BVC241" s="43"/>
      <c r="BVD241" s="43"/>
      <c r="BVE241" s="43"/>
      <c r="BVF241" s="43"/>
      <c r="BVG241" s="43"/>
      <c r="BVH241" s="43"/>
      <c r="BVI241" s="43"/>
      <c r="BVJ241" s="43"/>
      <c r="BVK241" s="43"/>
      <c r="BVL241" s="43"/>
      <c r="BVM241" s="43"/>
      <c r="BVN241" s="43"/>
      <c r="BVO241" s="43"/>
      <c r="BVP241" s="43"/>
      <c r="BVQ241" s="43"/>
      <c r="BVR241" s="43"/>
      <c r="BVS241" s="43"/>
      <c r="BVT241" s="43"/>
      <c r="BVU241" s="43"/>
      <c r="BVV241" s="43"/>
      <c r="BVW241" s="43"/>
      <c r="BVX241" s="43"/>
      <c r="BVY241" s="43"/>
      <c r="BVZ241" s="43"/>
      <c r="BWA241" s="43"/>
      <c r="BWB241" s="43"/>
      <c r="BWC241" s="43"/>
      <c r="BWD241" s="43"/>
      <c r="BWE241" s="43"/>
      <c r="BWF241" s="43"/>
      <c r="BWG241" s="43"/>
      <c r="BWH241" s="43"/>
      <c r="BWI241" s="43"/>
      <c r="BWJ241" s="43"/>
      <c r="BWK241" s="43"/>
      <c r="BWL241" s="43"/>
      <c r="BWM241" s="43"/>
      <c r="BWN241" s="43"/>
      <c r="BWO241" s="43"/>
      <c r="BWP241" s="43"/>
      <c r="BWQ241" s="43"/>
      <c r="BWR241" s="43"/>
      <c r="BWS241" s="43"/>
      <c r="BWT241" s="43"/>
      <c r="BWU241" s="43"/>
      <c r="BWV241" s="43"/>
      <c r="BWW241" s="43"/>
      <c r="BWX241" s="43"/>
      <c r="BWY241" s="43"/>
      <c r="BWZ241" s="43"/>
      <c r="BXA241" s="43"/>
      <c r="BXB241" s="43"/>
      <c r="BXC241" s="43"/>
      <c r="BXD241" s="43"/>
      <c r="BXE241" s="43"/>
      <c r="BXF241" s="43"/>
      <c r="BXG241" s="43"/>
      <c r="BXH241" s="43"/>
      <c r="BXI241" s="43"/>
      <c r="BXJ241" s="43"/>
      <c r="BXK241" s="43"/>
      <c r="BXL241" s="43"/>
      <c r="BXM241" s="43"/>
      <c r="BXN241" s="43"/>
      <c r="BXO241" s="43"/>
      <c r="BXP241" s="43"/>
      <c r="BXQ241" s="43"/>
      <c r="BXR241" s="43"/>
      <c r="BXS241" s="43"/>
      <c r="BXT241" s="43"/>
      <c r="BXU241" s="43"/>
      <c r="BXV241" s="43"/>
      <c r="BXW241" s="43"/>
      <c r="BXX241" s="43"/>
      <c r="BXY241" s="43"/>
      <c r="BXZ241" s="43"/>
      <c r="BYA241" s="43"/>
      <c r="BYB241" s="43"/>
      <c r="BYC241" s="43"/>
      <c r="BYD241" s="43"/>
      <c r="BYE241" s="43"/>
      <c r="BYF241" s="43"/>
      <c r="BYG241" s="43"/>
      <c r="BYH241" s="43"/>
      <c r="BYI241" s="43"/>
      <c r="BYJ241" s="43"/>
      <c r="BYK241" s="43"/>
      <c r="BYL241" s="43"/>
      <c r="BYM241" s="43"/>
      <c r="BYN241" s="43"/>
      <c r="BYO241" s="43"/>
      <c r="BYP241" s="43"/>
      <c r="BYQ241" s="43"/>
      <c r="BYR241" s="43"/>
      <c r="BYS241" s="43"/>
      <c r="BYT241" s="43"/>
      <c r="BYU241" s="43"/>
      <c r="BYV241" s="43"/>
      <c r="BYW241" s="43"/>
      <c r="BYX241" s="43"/>
      <c r="BYY241" s="43"/>
      <c r="BYZ241" s="43"/>
      <c r="BZA241" s="43"/>
      <c r="BZB241" s="43"/>
      <c r="BZC241" s="43"/>
      <c r="BZD241" s="43"/>
      <c r="BZE241" s="43"/>
      <c r="BZF241" s="43"/>
      <c r="BZG241" s="43"/>
      <c r="BZH241" s="43"/>
      <c r="BZI241" s="43"/>
      <c r="BZJ241" s="43"/>
      <c r="BZK241" s="43"/>
      <c r="BZL241" s="43"/>
      <c r="BZM241" s="43"/>
      <c r="BZN241" s="43"/>
      <c r="BZO241" s="43"/>
      <c r="BZP241" s="43"/>
      <c r="BZQ241" s="43"/>
      <c r="BZR241" s="43"/>
      <c r="BZS241" s="43"/>
      <c r="BZT241" s="43"/>
      <c r="BZU241" s="43"/>
      <c r="BZV241" s="43"/>
      <c r="BZW241" s="43"/>
      <c r="BZX241" s="43"/>
      <c r="BZY241" s="43"/>
      <c r="BZZ241" s="43"/>
      <c r="CAA241" s="43"/>
      <c r="CAB241" s="43"/>
      <c r="CAC241" s="43"/>
      <c r="CAD241" s="43"/>
      <c r="CAE241" s="43"/>
      <c r="CAF241" s="43"/>
      <c r="CAG241" s="43"/>
      <c r="CAH241" s="43"/>
      <c r="CAI241" s="43"/>
      <c r="CAJ241" s="43"/>
      <c r="CAK241" s="43"/>
      <c r="CAL241" s="43"/>
      <c r="CAM241" s="43"/>
      <c r="CAN241" s="43"/>
      <c r="CAO241" s="43"/>
      <c r="CAP241" s="43"/>
      <c r="CAQ241" s="43"/>
      <c r="CAR241" s="43"/>
      <c r="CAS241" s="43"/>
      <c r="CAT241" s="43"/>
      <c r="CAU241" s="43"/>
      <c r="CAV241" s="43"/>
      <c r="CAW241" s="43"/>
      <c r="CAX241" s="43"/>
      <c r="CAY241" s="43"/>
      <c r="CAZ241" s="43"/>
      <c r="CBA241" s="43"/>
      <c r="CBB241" s="43"/>
      <c r="CBC241" s="43"/>
      <c r="CBD241" s="43"/>
      <c r="CBE241" s="43"/>
      <c r="CBF241" s="43"/>
      <c r="CBG241" s="43"/>
      <c r="CBH241" s="43"/>
      <c r="CBI241" s="43"/>
      <c r="CBJ241" s="43"/>
      <c r="CBK241" s="43"/>
      <c r="CBL241" s="43"/>
      <c r="CBM241" s="43"/>
      <c r="CBN241" s="43"/>
      <c r="CBO241" s="43"/>
      <c r="CBP241" s="43"/>
      <c r="CBQ241" s="43"/>
      <c r="CBR241" s="43"/>
      <c r="CBS241" s="43"/>
      <c r="CBT241" s="43"/>
      <c r="CBU241" s="43"/>
      <c r="CBV241" s="43"/>
      <c r="CBW241" s="43"/>
      <c r="CBX241" s="43"/>
      <c r="CBY241" s="43"/>
      <c r="CBZ241" s="43"/>
      <c r="CCA241" s="43"/>
      <c r="CCB241" s="43"/>
      <c r="CCC241" s="43"/>
      <c r="CCD241" s="43"/>
      <c r="CCE241" s="43"/>
      <c r="CCF241" s="43"/>
      <c r="CCG241" s="43"/>
      <c r="CCH241" s="43"/>
      <c r="CCI241" s="43"/>
      <c r="CCJ241" s="43"/>
      <c r="CCK241" s="43"/>
      <c r="CCL241" s="43"/>
      <c r="CCM241" s="43"/>
      <c r="CCN241" s="43"/>
      <c r="CCO241" s="43"/>
      <c r="CCP241" s="43"/>
      <c r="CCQ241" s="43"/>
      <c r="CCR241" s="43"/>
      <c r="CCS241" s="43"/>
      <c r="CCT241" s="43"/>
      <c r="CCU241" s="43"/>
      <c r="CCV241" s="43"/>
      <c r="CCW241" s="43"/>
      <c r="CCX241" s="43"/>
      <c r="CCY241" s="43"/>
      <c r="CCZ241" s="43"/>
      <c r="CDA241" s="43"/>
      <c r="CDB241" s="43"/>
      <c r="CDC241" s="43"/>
      <c r="CDD241" s="43"/>
      <c r="CDE241" s="43"/>
      <c r="CDF241" s="43"/>
      <c r="CDG241" s="43"/>
      <c r="CDH241" s="43"/>
      <c r="CDI241" s="43"/>
      <c r="CDJ241" s="43"/>
      <c r="CDK241" s="43"/>
      <c r="CDL241" s="43"/>
      <c r="CDM241" s="43"/>
      <c r="CDN241" s="43"/>
      <c r="CDO241" s="43"/>
      <c r="CDP241" s="43"/>
      <c r="CDQ241" s="43"/>
      <c r="CDR241" s="43"/>
      <c r="CDS241" s="43"/>
      <c r="CDT241" s="43"/>
      <c r="CDU241" s="43"/>
      <c r="CDV241" s="43"/>
      <c r="CDW241" s="43"/>
      <c r="CDX241" s="43"/>
      <c r="CDY241" s="43"/>
      <c r="CDZ241" s="43"/>
      <c r="CEA241" s="43"/>
      <c r="CEB241" s="43"/>
      <c r="CEC241" s="43"/>
      <c r="CED241" s="43"/>
      <c r="CEE241" s="43"/>
      <c r="CEF241" s="43"/>
      <c r="CEG241" s="43"/>
      <c r="CEH241" s="43"/>
      <c r="CEI241" s="43"/>
      <c r="CEJ241" s="43"/>
      <c r="CEK241" s="43"/>
      <c r="CEL241" s="43"/>
      <c r="CEM241" s="43"/>
      <c r="CEN241" s="43"/>
      <c r="CEO241" s="43"/>
      <c r="CEP241" s="43"/>
      <c r="CEQ241" s="43"/>
      <c r="CER241" s="43"/>
      <c r="CES241" s="43"/>
      <c r="CET241" s="43"/>
      <c r="CEU241" s="43"/>
      <c r="CEV241" s="43"/>
      <c r="CEW241" s="43"/>
      <c r="CEX241" s="43"/>
      <c r="CEY241" s="43"/>
      <c r="CEZ241" s="43"/>
      <c r="CFA241" s="43"/>
      <c r="CFB241" s="43"/>
      <c r="CFC241" s="43"/>
      <c r="CFD241" s="43"/>
      <c r="CFE241" s="43"/>
      <c r="CFF241" s="43"/>
      <c r="CFG241" s="43"/>
      <c r="CFH241" s="43"/>
      <c r="CFI241" s="43"/>
      <c r="CFJ241" s="43"/>
      <c r="CFK241" s="43"/>
      <c r="CFL241" s="43"/>
      <c r="CFM241" s="43"/>
      <c r="CFN241" s="43"/>
      <c r="CFO241" s="43"/>
      <c r="CFP241" s="43"/>
      <c r="CFQ241" s="43"/>
      <c r="CFR241" s="43"/>
      <c r="CFS241" s="43"/>
      <c r="CFT241" s="43"/>
      <c r="CFU241" s="43"/>
      <c r="CFV241" s="43"/>
      <c r="CFW241" s="43"/>
      <c r="CFX241" s="43"/>
      <c r="CFY241" s="43"/>
      <c r="CFZ241" s="43"/>
      <c r="CGA241" s="43"/>
      <c r="CGB241" s="43"/>
      <c r="CGC241" s="43"/>
      <c r="CGD241" s="43"/>
      <c r="CGE241" s="43"/>
      <c r="CGF241" s="43"/>
      <c r="CGG241" s="43"/>
      <c r="CGH241" s="43"/>
      <c r="CGI241" s="43"/>
      <c r="CGJ241" s="43"/>
      <c r="CGK241" s="43"/>
      <c r="CGL241" s="43"/>
      <c r="CGM241" s="43"/>
      <c r="CGN241" s="43"/>
      <c r="CGO241" s="43"/>
      <c r="CGP241" s="43"/>
      <c r="CGQ241" s="43"/>
      <c r="CGR241" s="43"/>
      <c r="CGS241" s="43"/>
      <c r="CGT241" s="43"/>
      <c r="CGU241" s="43"/>
      <c r="CGV241" s="43"/>
      <c r="CGW241" s="43"/>
      <c r="CGX241" s="43"/>
      <c r="CGY241" s="43"/>
      <c r="CGZ241" s="43"/>
      <c r="CHA241" s="43"/>
      <c r="CHB241" s="43"/>
      <c r="CHC241" s="43"/>
      <c r="CHD241" s="43"/>
      <c r="CHE241" s="43"/>
      <c r="CHF241" s="43"/>
      <c r="CHG241" s="43"/>
      <c r="CHH241" s="43"/>
      <c r="CHI241" s="43"/>
      <c r="CHJ241" s="43"/>
      <c r="CHK241" s="43"/>
      <c r="CHL241" s="43"/>
      <c r="CHM241" s="43"/>
      <c r="CHN241" s="43"/>
      <c r="CHO241" s="43"/>
      <c r="CHP241" s="43"/>
      <c r="CHQ241" s="43"/>
      <c r="CHR241" s="43"/>
      <c r="CHS241" s="43"/>
      <c r="CHT241" s="43"/>
      <c r="CHU241" s="43"/>
      <c r="CHV241" s="43"/>
      <c r="CHW241" s="43"/>
      <c r="CHX241" s="43"/>
      <c r="CHY241" s="43"/>
      <c r="CHZ241" s="43"/>
      <c r="CIA241" s="43"/>
      <c r="CIB241" s="43"/>
      <c r="CIC241" s="43"/>
      <c r="CID241" s="43"/>
      <c r="CIE241" s="43"/>
      <c r="CIF241" s="43"/>
      <c r="CIG241" s="43"/>
      <c r="CIH241" s="43"/>
      <c r="CII241" s="43"/>
      <c r="CIJ241" s="43"/>
      <c r="CIK241" s="43"/>
      <c r="CIL241" s="43"/>
      <c r="CIM241" s="43"/>
      <c r="CIN241" s="43"/>
      <c r="CIO241" s="43"/>
      <c r="CIP241" s="43"/>
      <c r="CIQ241" s="43"/>
      <c r="CIR241" s="43"/>
      <c r="CIS241" s="43"/>
      <c r="CIT241" s="43"/>
      <c r="CIU241" s="43"/>
      <c r="CIV241" s="43"/>
      <c r="CIW241" s="43"/>
      <c r="CIX241" s="43"/>
      <c r="CIY241" s="43"/>
      <c r="CIZ241" s="43"/>
      <c r="CJA241" s="43"/>
      <c r="CJB241" s="43"/>
      <c r="CJC241" s="43"/>
      <c r="CJD241" s="43"/>
      <c r="CJE241" s="43"/>
      <c r="CJF241" s="43"/>
      <c r="CJG241" s="43"/>
      <c r="CJH241" s="43"/>
      <c r="CJI241" s="43"/>
      <c r="CJJ241" s="43"/>
      <c r="CJK241" s="43"/>
      <c r="CJL241" s="43"/>
      <c r="CJM241" s="43"/>
      <c r="CJN241" s="43"/>
      <c r="CJO241" s="43"/>
      <c r="CJP241" s="43"/>
      <c r="CJQ241" s="43"/>
      <c r="CJR241" s="43"/>
      <c r="CJS241" s="43"/>
      <c r="CJT241" s="43"/>
      <c r="CJU241" s="43"/>
      <c r="CJV241" s="43"/>
      <c r="CJW241" s="43"/>
      <c r="CJX241" s="43"/>
      <c r="CJY241" s="43"/>
      <c r="CJZ241" s="43"/>
      <c r="CKA241" s="43"/>
      <c r="CKB241" s="43"/>
      <c r="CKC241" s="43"/>
      <c r="CKD241" s="43"/>
      <c r="CKE241" s="43"/>
      <c r="CKF241" s="43"/>
      <c r="CKG241" s="43"/>
      <c r="CKH241" s="43"/>
      <c r="CKI241" s="43"/>
      <c r="CKJ241" s="43"/>
      <c r="CKK241" s="43"/>
      <c r="CKL241" s="43"/>
      <c r="CKM241" s="43"/>
      <c r="CKN241" s="43"/>
      <c r="CKO241" s="43"/>
      <c r="CKP241" s="43"/>
      <c r="CKQ241" s="43"/>
      <c r="CKR241" s="43"/>
      <c r="CKS241" s="43"/>
      <c r="CKT241" s="43"/>
      <c r="CKU241" s="43"/>
      <c r="CKV241" s="43"/>
      <c r="CKW241" s="43"/>
      <c r="CKX241" s="43"/>
      <c r="CKY241" s="43"/>
      <c r="CKZ241" s="43"/>
      <c r="CLA241" s="43"/>
      <c r="CLB241" s="43"/>
      <c r="CLC241" s="43"/>
      <c r="CLD241" s="43"/>
      <c r="CLE241" s="43"/>
      <c r="CLF241" s="43"/>
      <c r="CLG241" s="43"/>
      <c r="CLH241" s="43"/>
      <c r="CLI241" s="43"/>
      <c r="CLJ241" s="43"/>
      <c r="CLK241" s="43"/>
      <c r="CLL241" s="43"/>
      <c r="CLM241" s="43"/>
      <c r="CLN241" s="43"/>
      <c r="CLO241" s="43"/>
      <c r="CLP241" s="43"/>
      <c r="CLQ241" s="43"/>
      <c r="CLR241" s="43"/>
      <c r="CLS241" s="43"/>
      <c r="CLT241" s="43"/>
      <c r="CLU241" s="43"/>
      <c r="CLV241" s="43"/>
      <c r="CLW241" s="43"/>
      <c r="CLX241" s="43"/>
      <c r="CLY241" s="43"/>
      <c r="CLZ241" s="43"/>
      <c r="CMA241" s="43"/>
      <c r="CMB241" s="43"/>
      <c r="CMC241" s="43"/>
      <c r="CMD241" s="43"/>
      <c r="CME241" s="43"/>
      <c r="CMF241" s="43"/>
      <c r="CMG241" s="43"/>
      <c r="CMH241" s="43"/>
      <c r="CMI241" s="43"/>
      <c r="CMJ241" s="43"/>
      <c r="CMK241" s="43"/>
      <c r="CML241" s="43"/>
      <c r="CMM241" s="43"/>
      <c r="CMN241" s="43"/>
      <c r="CMO241" s="43"/>
      <c r="CMP241" s="43"/>
      <c r="CMQ241" s="43"/>
      <c r="CMR241" s="43"/>
      <c r="CMS241" s="43"/>
      <c r="CMT241" s="43"/>
      <c r="CMU241" s="43"/>
      <c r="CMV241" s="43"/>
      <c r="CMW241" s="43"/>
      <c r="CMX241" s="43"/>
      <c r="CMY241" s="43"/>
      <c r="CMZ241" s="43"/>
      <c r="CNA241" s="43"/>
      <c r="CNB241" s="43"/>
      <c r="CNC241" s="43"/>
      <c r="CND241" s="43"/>
      <c r="CNE241" s="43"/>
      <c r="CNF241" s="43"/>
      <c r="CNG241" s="43"/>
      <c r="CNH241" s="43"/>
      <c r="CNI241" s="43"/>
      <c r="CNJ241" s="43"/>
      <c r="CNK241" s="43"/>
      <c r="CNL241" s="43"/>
      <c r="CNM241" s="43"/>
      <c r="CNN241" s="43"/>
      <c r="CNO241" s="43"/>
      <c r="CNP241" s="43"/>
      <c r="CNQ241" s="43"/>
      <c r="CNR241" s="43"/>
      <c r="CNS241" s="43"/>
      <c r="CNT241" s="43"/>
      <c r="CNU241" s="43"/>
      <c r="CNV241" s="43"/>
      <c r="CNW241" s="43"/>
      <c r="CNX241" s="43"/>
      <c r="CNY241" s="43"/>
      <c r="CNZ241" s="43"/>
      <c r="COA241" s="43"/>
      <c r="COB241" s="43"/>
      <c r="COC241" s="43"/>
      <c r="COD241" s="43"/>
      <c r="COE241" s="43"/>
      <c r="COF241" s="43"/>
      <c r="COG241" s="43"/>
      <c r="COH241" s="43"/>
      <c r="COI241" s="43"/>
      <c r="COJ241" s="43"/>
      <c r="COK241" s="43"/>
      <c r="COL241" s="43"/>
      <c r="COM241" s="43"/>
      <c r="CON241" s="43"/>
      <c r="COO241" s="43"/>
      <c r="COP241" s="43"/>
      <c r="COQ241" s="43"/>
      <c r="COR241" s="43"/>
      <c r="COS241" s="43"/>
      <c r="COT241" s="43"/>
      <c r="COU241" s="43"/>
      <c r="COV241" s="43"/>
      <c r="COW241" s="43"/>
      <c r="COX241" s="43"/>
      <c r="COY241" s="43"/>
      <c r="COZ241" s="43"/>
      <c r="CPA241" s="43"/>
      <c r="CPB241" s="43"/>
      <c r="CPC241" s="43"/>
      <c r="CPD241" s="43"/>
      <c r="CPE241" s="43"/>
      <c r="CPF241" s="43"/>
      <c r="CPG241" s="43"/>
      <c r="CPH241" s="43"/>
      <c r="CPI241" s="43"/>
      <c r="CPJ241" s="43"/>
      <c r="CPK241" s="43"/>
      <c r="CPL241" s="43"/>
      <c r="CPM241" s="43"/>
      <c r="CPN241" s="43"/>
      <c r="CPO241" s="43"/>
      <c r="CPP241" s="43"/>
      <c r="CPQ241" s="43"/>
      <c r="CPR241" s="43"/>
      <c r="CPS241" s="43"/>
      <c r="CPT241" s="43"/>
      <c r="CPU241" s="43"/>
      <c r="CPV241" s="43"/>
      <c r="CPW241" s="43"/>
      <c r="CPX241" s="43"/>
      <c r="CPY241" s="43"/>
      <c r="CPZ241" s="43"/>
      <c r="CQA241" s="43"/>
      <c r="CQB241" s="43"/>
      <c r="CQC241" s="43"/>
      <c r="CQD241" s="43"/>
      <c r="CQE241" s="43"/>
      <c r="CQF241" s="43"/>
      <c r="CQG241" s="43"/>
      <c r="CQH241" s="43"/>
      <c r="CQI241" s="43"/>
      <c r="CQJ241" s="43"/>
      <c r="CQK241" s="43"/>
      <c r="CQL241" s="43"/>
      <c r="CQM241" s="43"/>
      <c r="CQN241" s="43"/>
      <c r="CQO241" s="43"/>
      <c r="CQP241" s="43"/>
      <c r="CQQ241" s="43"/>
      <c r="CQR241" s="43"/>
      <c r="CQS241" s="43"/>
      <c r="CQT241" s="43"/>
      <c r="CQU241" s="43"/>
      <c r="CQV241" s="43"/>
      <c r="CQW241" s="43"/>
      <c r="CQX241" s="43"/>
      <c r="CQY241" s="43"/>
      <c r="CQZ241" s="43"/>
      <c r="CRA241" s="43"/>
      <c r="CRB241" s="43"/>
      <c r="CRC241" s="43"/>
      <c r="CRD241" s="43"/>
      <c r="CRE241" s="43"/>
      <c r="CRF241" s="43"/>
      <c r="CRG241" s="43"/>
      <c r="CRH241" s="43"/>
      <c r="CRI241" s="43"/>
      <c r="CRJ241" s="43"/>
      <c r="CRK241" s="43"/>
      <c r="CRL241" s="43"/>
      <c r="CRM241" s="43"/>
      <c r="CRN241" s="43"/>
      <c r="CRO241" s="43"/>
      <c r="CRP241" s="43"/>
      <c r="CRQ241" s="43"/>
      <c r="CRR241" s="43"/>
      <c r="CRS241" s="43"/>
      <c r="CRT241" s="43"/>
      <c r="CRU241" s="43"/>
      <c r="CRV241" s="43"/>
      <c r="CRW241" s="43"/>
      <c r="CRX241" s="43"/>
      <c r="CRY241" s="43"/>
      <c r="CRZ241" s="43"/>
      <c r="CSA241" s="43"/>
      <c r="CSB241" s="43"/>
      <c r="CSC241" s="43"/>
      <c r="CSD241" s="43"/>
      <c r="CSE241" s="43"/>
      <c r="CSF241" s="43"/>
      <c r="CSG241" s="43"/>
      <c r="CSH241" s="43"/>
      <c r="CSI241" s="43"/>
      <c r="CSJ241" s="43"/>
      <c r="CSK241" s="43"/>
      <c r="CSL241" s="43"/>
      <c r="CSM241" s="43"/>
      <c r="CSN241" s="43"/>
      <c r="CSO241" s="43"/>
      <c r="CSP241" s="43"/>
      <c r="CSQ241" s="43"/>
      <c r="CSR241" s="43"/>
      <c r="CSS241" s="43"/>
      <c r="CST241" s="43"/>
      <c r="CSU241" s="43"/>
      <c r="CSV241" s="43"/>
      <c r="CSW241" s="43"/>
      <c r="CSX241" s="43"/>
      <c r="CSY241" s="43"/>
      <c r="CSZ241" s="43"/>
      <c r="CTA241" s="43"/>
      <c r="CTB241" s="43"/>
      <c r="CTC241" s="43"/>
      <c r="CTD241" s="43"/>
      <c r="CTE241" s="43"/>
      <c r="CTF241" s="43"/>
      <c r="CTG241" s="43"/>
      <c r="CTH241" s="43"/>
      <c r="CTI241" s="43"/>
      <c r="CTJ241" s="43"/>
      <c r="CTK241" s="43"/>
      <c r="CTL241" s="43"/>
      <c r="CTM241" s="43"/>
      <c r="CTN241" s="43"/>
      <c r="CTO241" s="43"/>
      <c r="CTP241" s="43"/>
      <c r="CTQ241" s="43"/>
      <c r="CTR241" s="43"/>
      <c r="CTS241" s="43"/>
      <c r="CTT241" s="43"/>
      <c r="CTU241" s="43"/>
      <c r="CTV241" s="43"/>
      <c r="CTW241" s="43"/>
      <c r="CTX241" s="43"/>
      <c r="CTY241" s="43"/>
      <c r="CTZ241" s="43"/>
      <c r="CUA241" s="43"/>
      <c r="CUB241" s="43"/>
      <c r="CUC241" s="43"/>
      <c r="CUD241" s="43"/>
      <c r="CUE241" s="43"/>
      <c r="CUF241" s="43"/>
      <c r="CUG241" s="43"/>
      <c r="CUH241" s="43"/>
      <c r="CUI241" s="43"/>
      <c r="CUJ241" s="43"/>
      <c r="CUK241" s="43"/>
      <c r="CUL241" s="43"/>
      <c r="CUM241" s="43"/>
      <c r="CUN241" s="43"/>
      <c r="CUO241" s="43"/>
      <c r="CUP241" s="43"/>
      <c r="CUQ241" s="43"/>
      <c r="CUR241" s="43"/>
      <c r="CUS241" s="43"/>
      <c r="CUT241" s="43"/>
      <c r="CUU241" s="43"/>
      <c r="CUV241" s="43"/>
      <c r="CUW241" s="43"/>
      <c r="CUX241" s="43"/>
      <c r="CUY241" s="43"/>
      <c r="CUZ241" s="43"/>
      <c r="CVA241" s="43"/>
      <c r="CVB241" s="43"/>
      <c r="CVC241" s="43"/>
      <c r="CVD241" s="43"/>
      <c r="CVE241" s="43"/>
      <c r="CVF241" s="43"/>
      <c r="CVG241" s="43"/>
      <c r="CVH241" s="43"/>
      <c r="CVI241" s="43"/>
      <c r="CVJ241" s="43"/>
      <c r="CVK241" s="43"/>
      <c r="CVL241" s="43"/>
      <c r="CVM241" s="43"/>
      <c r="CVN241" s="43"/>
      <c r="CVO241" s="43"/>
      <c r="CVP241" s="43"/>
      <c r="CVQ241" s="43"/>
      <c r="CVR241" s="43"/>
      <c r="CVS241" s="43"/>
      <c r="CVT241" s="43"/>
      <c r="CVU241" s="43"/>
      <c r="CVV241" s="43"/>
      <c r="CVW241" s="43"/>
      <c r="CVX241" s="43"/>
      <c r="CVY241" s="43"/>
      <c r="CVZ241" s="43"/>
      <c r="CWA241" s="43"/>
      <c r="CWB241" s="43"/>
      <c r="CWC241" s="43"/>
      <c r="CWD241" s="43"/>
      <c r="CWE241" s="43"/>
      <c r="CWF241" s="43"/>
      <c r="CWG241" s="43"/>
      <c r="CWH241" s="43"/>
      <c r="CWI241" s="43"/>
      <c r="CWJ241" s="43"/>
      <c r="CWK241" s="43"/>
      <c r="CWL241" s="43"/>
      <c r="CWM241" s="43"/>
      <c r="CWN241" s="43"/>
      <c r="CWO241" s="43"/>
      <c r="CWP241" s="43"/>
      <c r="CWQ241" s="43"/>
      <c r="CWR241" s="43"/>
      <c r="CWS241" s="43"/>
      <c r="CWT241" s="43"/>
      <c r="CWU241" s="43"/>
      <c r="CWV241" s="43"/>
      <c r="CWW241" s="43"/>
      <c r="CWX241" s="43"/>
      <c r="CWY241" s="43"/>
      <c r="CWZ241" s="43"/>
      <c r="CXA241" s="43"/>
      <c r="CXB241" s="43"/>
      <c r="CXC241" s="43"/>
      <c r="CXD241" s="43"/>
      <c r="CXE241" s="43"/>
      <c r="CXF241" s="43"/>
      <c r="CXG241" s="43"/>
      <c r="CXH241" s="43"/>
      <c r="CXI241" s="43"/>
      <c r="CXJ241" s="43"/>
      <c r="CXK241" s="43"/>
      <c r="CXL241" s="43"/>
      <c r="CXM241" s="43"/>
      <c r="CXN241" s="43"/>
      <c r="CXO241" s="43"/>
      <c r="CXP241" s="43"/>
      <c r="CXQ241" s="43"/>
      <c r="CXR241" s="43"/>
      <c r="CXS241" s="43"/>
      <c r="CXT241" s="43"/>
      <c r="CXU241" s="43"/>
      <c r="CXV241" s="43"/>
      <c r="CXW241" s="43"/>
      <c r="CXX241" s="43"/>
      <c r="CXY241" s="43"/>
      <c r="CXZ241" s="43"/>
      <c r="CYA241" s="43"/>
      <c r="CYB241" s="43"/>
      <c r="CYC241" s="43"/>
      <c r="CYD241" s="43"/>
      <c r="CYE241" s="43"/>
      <c r="CYF241" s="43"/>
      <c r="CYG241" s="43"/>
      <c r="CYH241" s="43"/>
      <c r="CYI241" s="43"/>
      <c r="CYJ241" s="43"/>
      <c r="CYK241" s="43"/>
      <c r="CYL241" s="43"/>
      <c r="CYM241" s="43"/>
      <c r="CYN241" s="43"/>
      <c r="CYO241" s="43"/>
      <c r="CYP241" s="43"/>
      <c r="CYQ241" s="43"/>
      <c r="CYR241" s="43"/>
      <c r="CYS241" s="43"/>
      <c r="CYT241" s="43"/>
      <c r="CYU241" s="43"/>
      <c r="CYV241" s="43"/>
      <c r="CYW241" s="43"/>
      <c r="CYX241" s="43"/>
      <c r="CYY241" s="43"/>
      <c r="CYZ241" s="43"/>
      <c r="CZA241" s="43"/>
      <c r="CZB241" s="43"/>
      <c r="CZC241" s="43"/>
      <c r="CZD241" s="43"/>
      <c r="CZE241" s="43"/>
      <c r="CZF241" s="43"/>
      <c r="CZG241" s="43"/>
      <c r="CZH241" s="43"/>
      <c r="CZI241" s="43"/>
      <c r="CZJ241" s="43"/>
      <c r="CZK241" s="43"/>
      <c r="CZL241" s="43"/>
      <c r="CZM241" s="43"/>
      <c r="CZN241" s="43"/>
      <c r="CZO241" s="43"/>
      <c r="CZP241" s="43"/>
      <c r="CZQ241" s="43"/>
      <c r="CZR241" s="43"/>
      <c r="CZS241" s="43"/>
      <c r="CZT241" s="43"/>
      <c r="CZU241" s="43"/>
      <c r="CZV241" s="43"/>
      <c r="CZW241" s="43"/>
      <c r="CZX241" s="43"/>
      <c r="CZY241" s="43"/>
      <c r="CZZ241" s="43"/>
      <c r="DAA241" s="43"/>
      <c r="DAB241" s="43"/>
      <c r="DAC241" s="43"/>
      <c r="DAD241" s="43"/>
      <c r="DAE241" s="43"/>
      <c r="DAF241" s="43"/>
      <c r="DAG241" s="43"/>
      <c r="DAH241" s="43"/>
      <c r="DAI241" s="43"/>
      <c r="DAJ241" s="43"/>
      <c r="DAK241" s="43"/>
      <c r="DAL241" s="43"/>
      <c r="DAM241" s="43"/>
      <c r="DAN241" s="43"/>
      <c r="DAO241" s="43"/>
      <c r="DAP241" s="43"/>
      <c r="DAQ241" s="43"/>
      <c r="DAR241" s="43"/>
      <c r="DAS241" s="43"/>
      <c r="DAT241" s="43"/>
      <c r="DAU241" s="43"/>
      <c r="DAV241" s="43"/>
      <c r="DAW241" s="43"/>
      <c r="DAX241" s="43"/>
      <c r="DAY241" s="43"/>
      <c r="DAZ241" s="43"/>
      <c r="DBA241" s="43"/>
      <c r="DBB241" s="43"/>
      <c r="DBC241" s="43"/>
      <c r="DBD241" s="43"/>
      <c r="DBE241" s="43"/>
      <c r="DBF241" s="43"/>
      <c r="DBG241" s="43"/>
      <c r="DBH241" s="43"/>
      <c r="DBI241" s="43"/>
      <c r="DBJ241" s="43"/>
      <c r="DBK241" s="43"/>
      <c r="DBL241" s="43"/>
      <c r="DBM241" s="43"/>
      <c r="DBN241" s="43"/>
      <c r="DBO241" s="43"/>
      <c r="DBP241" s="43"/>
      <c r="DBQ241" s="43"/>
      <c r="DBR241" s="43"/>
      <c r="DBS241" s="43"/>
      <c r="DBT241" s="43"/>
      <c r="DBU241" s="43"/>
      <c r="DBV241" s="43"/>
      <c r="DBW241" s="43"/>
      <c r="DBX241" s="43"/>
      <c r="DBY241" s="43"/>
      <c r="DBZ241" s="43"/>
      <c r="DCA241" s="43"/>
      <c r="DCB241" s="43"/>
      <c r="DCC241" s="43"/>
      <c r="DCD241" s="43"/>
      <c r="DCE241" s="43"/>
      <c r="DCF241" s="43"/>
      <c r="DCG241" s="43"/>
      <c r="DCH241" s="43"/>
      <c r="DCI241" s="43"/>
      <c r="DCJ241" s="43"/>
      <c r="DCK241" s="43"/>
      <c r="DCL241" s="43"/>
      <c r="DCM241" s="43"/>
      <c r="DCN241" s="43"/>
      <c r="DCO241" s="43"/>
      <c r="DCP241" s="43"/>
      <c r="DCQ241" s="43"/>
      <c r="DCR241" s="43"/>
      <c r="DCS241" s="43"/>
      <c r="DCT241" s="43"/>
      <c r="DCU241" s="43"/>
      <c r="DCV241" s="43"/>
      <c r="DCW241" s="43"/>
      <c r="DCX241" s="43"/>
      <c r="DCY241" s="43"/>
      <c r="DCZ241" s="43"/>
      <c r="DDA241" s="43"/>
      <c r="DDB241" s="43"/>
      <c r="DDC241" s="43"/>
      <c r="DDD241" s="43"/>
      <c r="DDE241" s="43"/>
      <c r="DDF241" s="43"/>
      <c r="DDG241" s="43"/>
      <c r="DDH241" s="43"/>
      <c r="DDI241" s="43"/>
      <c r="DDJ241" s="43"/>
      <c r="DDK241" s="43"/>
      <c r="DDL241" s="43"/>
      <c r="DDM241" s="43"/>
      <c r="DDN241" s="43"/>
      <c r="DDO241" s="43"/>
      <c r="DDP241" s="43"/>
      <c r="DDQ241" s="43"/>
      <c r="DDR241" s="43"/>
      <c r="DDS241" s="43"/>
      <c r="DDT241" s="43"/>
      <c r="DDU241" s="43"/>
      <c r="DDV241" s="43"/>
      <c r="DDW241" s="43"/>
      <c r="DDX241" s="43"/>
      <c r="DDY241" s="43"/>
      <c r="DDZ241" s="43"/>
      <c r="DEA241" s="43"/>
      <c r="DEB241" s="43"/>
      <c r="DEC241" s="43"/>
      <c r="DED241" s="43"/>
      <c r="DEE241" s="43"/>
      <c r="DEF241" s="43"/>
      <c r="DEG241" s="43"/>
      <c r="DEH241" s="43"/>
      <c r="DEI241" s="43"/>
      <c r="DEJ241" s="43"/>
      <c r="DEK241" s="43"/>
      <c r="DEL241" s="43"/>
      <c r="DEM241" s="43"/>
      <c r="DEN241" s="43"/>
      <c r="DEO241" s="43"/>
      <c r="DEP241" s="43"/>
      <c r="DEQ241" s="43"/>
      <c r="DER241" s="43"/>
      <c r="DES241" s="43"/>
      <c r="DET241" s="43"/>
      <c r="DEU241" s="43"/>
      <c r="DEV241" s="43"/>
      <c r="DEW241" s="43"/>
      <c r="DEX241" s="43"/>
      <c r="DEY241" s="43"/>
      <c r="DEZ241" s="43"/>
      <c r="DFA241" s="43"/>
      <c r="DFB241" s="43"/>
      <c r="DFC241" s="43"/>
      <c r="DFD241" s="43"/>
      <c r="DFE241" s="43"/>
      <c r="DFF241" s="43"/>
      <c r="DFG241" s="43"/>
      <c r="DFH241" s="43"/>
      <c r="DFI241" s="43"/>
      <c r="DFJ241" s="43"/>
      <c r="DFK241" s="43"/>
      <c r="DFL241" s="43"/>
      <c r="DFM241" s="43"/>
      <c r="DFN241" s="43"/>
      <c r="DFO241" s="43"/>
      <c r="DFP241" s="43"/>
      <c r="DFQ241" s="43"/>
      <c r="DFR241" s="43"/>
      <c r="DFS241" s="43"/>
      <c r="DFT241" s="43"/>
      <c r="DFU241" s="43"/>
      <c r="DFV241" s="43"/>
      <c r="DFW241" s="43"/>
      <c r="DFX241" s="43"/>
      <c r="DFY241" s="43"/>
      <c r="DFZ241" s="43"/>
      <c r="DGA241" s="43"/>
      <c r="DGB241" s="43"/>
      <c r="DGC241" s="43"/>
      <c r="DGD241" s="43"/>
      <c r="DGE241" s="43"/>
      <c r="DGF241" s="43"/>
      <c r="DGG241" s="43"/>
      <c r="DGH241" s="43"/>
      <c r="DGI241" s="43"/>
      <c r="DGJ241" s="43"/>
      <c r="DGK241" s="43"/>
      <c r="DGL241" s="43"/>
      <c r="DGM241" s="43"/>
      <c r="DGN241" s="43"/>
      <c r="DGO241" s="43"/>
      <c r="DGP241" s="43"/>
      <c r="DGQ241" s="43"/>
      <c r="DGR241" s="43"/>
      <c r="DGS241" s="43"/>
      <c r="DGT241" s="43"/>
      <c r="DGU241" s="43"/>
      <c r="DGV241" s="43"/>
      <c r="DGW241" s="43"/>
      <c r="DGX241" s="43"/>
      <c r="DGY241" s="43"/>
      <c r="DGZ241" s="43"/>
      <c r="DHA241" s="43"/>
      <c r="DHB241" s="43"/>
      <c r="DHC241" s="43"/>
      <c r="DHD241" s="43"/>
      <c r="DHE241" s="43"/>
      <c r="DHF241" s="43"/>
      <c r="DHG241" s="43"/>
      <c r="DHH241" s="43"/>
      <c r="DHI241" s="43"/>
      <c r="DHJ241" s="43"/>
      <c r="DHK241" s="43"/>
      <c r="DHL241" s="43"/>
      <c r="DHM241" s="43"/>
      <c r="DHN241" s="43"/>
      <c r="DHO241" s="43"/>
      <c r="DHP241" s="43"/>
      <c r="DHQ241" s="43"/>
      <c r="DHR241" s="43"/>
      <c r="DHS241" s="43"/>
      <c r="DHT241" s="43"/>
      <c r="DHU241" s="43"/>
      <c r="DHV241" s="43"/>
      <c r="DHW241" s="43"/>
      <c r="DHX241" s="43"/>
      <c r="DHY241" s="43"/>
      <c r="DHZ241" s="43"/>
      <c r="DIA241" s="43"/>
      <c r="DIB241" s="43"/>
      <c r="DIC241" s="43"/>
      <c r="DID241" s="43"/>
      <c r="DIE241" s="43"/>
      <c r="DIF241" s="43"/>
      <c r="DIG241" s="43"/>
      <c r="DIH241" s="43"/>
      <c r="DII241" s="43"/>
      <c r="DIJ241" s="43"/>
      <c r="DIK241" s="43"/>
      <c r="DIL241" s="43"/>
      <c r="DIM241" s="43"/>
      <c r="DIN241" s="43"/>
      <c r="DIO241" s="43"/>
      <c r="DIP241" s="43"/>
      <c r="DIQ241" s="43"/>
      <c r="DIR241" s="43"/>
      <c r="DIS241" s="43"/>
      <c r="DIT241" s="43"/>
      <c r="DIU241" s="43"/>
      <c r="DIV241" s="43"/>
      <c r="DIW241" s="43"/>
      <c r="DIX241" s="43"/>
      <c r="DIY241" s="43"/>
      <c r="DIZ241" s="43"/>
      <c r="DJA241" s="43"/>
      <c r="DJB241" s="43"/>
      <c r="DJC241" s="43"/>
      <c r="DJD241" s="43"/>
      <c r="DJE241" s="43"/>
      <c r="DJF241" s="43"/>
      <c r="DJG241" s="43"/>
      <c r="DJH241" s="43"/>
      <c r="DJI241" s="43"/>
      <c r="DJJ241" s="43"/>
      <c r="DJK241" s="43"/>
      <c r="DJL241" s="43"/>
      <c r="DJM241" s="43"/>
      <c r="DJN241" s="43"/>
      <c r="DJO241" s="43"/>
      <c r="DJP241" s="43"/>
      <c r="DJQ241" s="43"/>
      <c r="DJR241" s="43"/>
      <c r="DJS241" s="43"/>
      <c r="DJT241" s="43"/>
      <c r="DJU241" s="43"/>
      <c r="DJV241" s="43"/>
      <c r="DJW241" s="43"/>
      <c r="DJX241" s="43"/>
      <c r="DJY241" s="43"/>
      <c r="DJZ241" s="43"/>
      <c r="DKA241" s="43"/>
      <c r="DKB241" s="43"/>
      <c r="DKC241" s="43"/>
      <c r="DKD241" s="43"/>
      <c r="DKE241" s="43"/>
      <c r="DKF241" s="43"/>
      <c r="DKG241" s="43"/>
      <c r="DKH241" s="43"/>
      <c r="DKI241" s="43"/>
      <c r="DKJ241" s="43"/>
      <c r="DKK241" s="43"/>
      <c r="DKL241" s="43"/>
      <c r="DKM241" s="43"/>
      <c r="DKN241" s="43"/>
      <c r="DKO241" s="43"/>
      <c r="DKP241" s="43"/>
      <c r="DKQ241" s="43"/>
      <c r="DKR241" s="43"/>
      <c r="DKS241" s="43"/>
      <c r="DKT241" s="43"/>
      <c r="DKU241" s="43"/>
      <c r="DKV241" s="43"/>
      <c r="DKW241" s="43"/>
      <c r="DKX241" s="43"/>
      <c r="DKY241" s="43"/>
      <c r="DKZ241" s="43"/>
      <c r="DLA241" s="43"/>
      <c r="DLB241" s="43"/>
      <c r="DLC241" s="43"/>
      <c r="DLD241" s="43"/>
      <c r="DLE241" s="43"/>
      <c r="DLF241" s="43"/>
      <c r="DLG241" s="43"/>
      <c r="DLH241" s="43"/>
      <c r="DLI241" s="43"/>
      <c r="DLJ241" s="43"/>
      <c r="DLK241" s="43"/>
      <c r="DLL241" s="43"/>
      <c r="DLM241" s="43"/>
      <c r="DLN241" s="43"/>
      <c r="DLO241" s="43"/>
      <c r="DLP241" s="43"/>
      <c r="DLQ241" s="43"/>
      <c r="DLR241" s="43"/>
      <c r="DLS241" s="43"/>
      <c r="DLT241" s="43"/>
      <c r="DLU241" s="43"/>
      <c r="DLV241" s="43"/>
      <c r="DLW241" s="43"/>
      <c r="DLX241" s="43"/>
      <c r="DLY241" s="43"/>
      <c r="DLZ241" s="43"/>
      <c r="DMA241" s="43"/>
      <c r="DMB241" s="43"/>
      <c r="DMC241" s="43"/>
      <c r="DMD241" s="43"/>
      <c r="DME241" s="43"/>
      <c r="DMF241" s="43"/>
      <c r="DMG241" s="43"/>
      <c r="DMH241" s="43"/>
      <c r="DMI241" s="43"/>
      <c r="DMJ241" s="43"/>
      <c r="DMK241" s="43"/>
      <c r="DML241" s="43"/>
      <c r="DMM241" s="43"/>
      <c r="DMN241" s="43"/>
      <c r="DMO241" s="43"/>
      <c r="DMP241" s="43"/>
      <c r="DMQ241" s="43"/>
      <c r="DMR241" s="43"/>
      <c r="DMS241" s="43"/>
      <c r="DMT241" s="43"/>
      <c r="DMU241" s="43"/>
      <c r="DMV241" s="43"/>
      <c r="DMW241" s="43"/>
      <c r="DMX241" s="43"/>
      <c r="DMY241" s="43"/>
      <c r="DMZ241" s="43"/>
      <c r="DNA241" s="43"/>
      <c r="DNB241" s="43"/>
      <c r="DNC241" s="43"/>
      <c r="DND241" s="43"/>
      <c r="DNE241" s="43"/>
      <c r="DNF241" s="43"/>
      <c r="DNG241" s="43"/>
      <c r="DNH241" s="43"/>
      <c r="DNI241" s="43"/>
      <c r="DNJ241" s="43"/>
      <c r="DNK241" s="43"/>
      <c r="DNL241" s="43"/>
      <c r="DNM241" s="43"/>
      <c r="DNN241" s="43"/>
      <c r="DNO241" s="43"/>
      <c r="DNP241" s="43"/>
      <c r="DNQ241" s="43"/>
      <c r="DNR241" s="43"/>
      <c r="DNS241" s="43"/>
      <c r="DNT241" s="43"/>
      <c r="DNU241" s="43"/>
      <c r="DNV241" s="43"/>
      <c r="DNW241" s="43"/>
      <c r="DNX241" s="43"/>
      <c r="DNY241" s="43"/>
      <c r="DNZ241" s="43"/>
      <c r="DOA241" s="43"/>
      <c r="DOB241" s="43"/>
      <c r="DOC241" s="43"/>
      <c r="DOD241" s="43"/>
      <c r="DOE241" s="43"/>
      <c r="DOF241" s="43"/>
      <c r="DOG241" s="43"/>
      <c r="DOH241" s="43"/>
      <c r="DOI241" s="43"/>
      <c r="DOJ241" s="43"/>
      <c r="DOK241" s="43"/>
      <c r="DOL241" s="43"/>
      <c r="DOM241" s="43"/>
      <c r="DON241" s="43"/>
      <c r="DOO241" s="43"/>
      <c r="DOP241" s="43"/>
      <c r="DOQ241" s="43"/>
      <c r="DOR241" s="43"/>
      <c r="DOS241" s="43"/>
      <c r="DOT241" s="43"/>
      <c r="DOU241" s="43"/>
      <c r="DOV241" s="43"/>
      <c r="DOW241" s="43"/>
      <c r="DOX241" s="43"/>
      <c r="DOY241" s="43"/>
      <c r="DOZ241" s="43"/>
      <c r="DPA241" s="43"/>
      <c r="DPB241" s="43"/>
      <c r="DPC241" s="43"/>
      <c r="DPD241" s="43"/>
      <c r="DPE241" s="43"/>
      <c r="DPF241" s="43"/>
      <c r="DPG241" s="43"/>
      <c r="DPH241" s="43"/>
      <c r="DPI241" s="43"/>
      <c r="DPJ241" s="43"/>
      <c r="DPK241" s="43"/>
      <c r="DPL241" s="43"/>
      <c r="DPM241" s="43"/>
      <c r="DPN241" s="43"/>
      <c r="DPO241" s="43"/>
      <c r="DPP241" s="43"/>
      <c r="DPQ241" s="43"/>
      <c r="DPR241" s="43"/>
      <c r="DPS241" s="43"/>
      <c r="DPT241" s="43"/>
      <c r="DPU241" s="43"/>
      <c r="DPV241" s="43"/>
      <c r="DPW241" s="43"/>
      <c r="DPX241" s="43"/>
      <c r="DPY241" s="43"/>
      <c r="DPZ241" s="43"/>
      <c r="DQA241" s="43"/>
      <c r="DQB241" s="43"/>
      <c r="DQC241" s="43"/>
      <c r="DQD241" s="43"/>
      <c r="DQE241" s="43"/>
      <c r="DQF241" s="43"/>
      <c r="DQG241" s="43"/>
      <c r="DQH241" s="43"/>
      <c r="DQI241" s="43"/>
      <c r="DQJ241" s="43"/>
      <c r="DQK241" s="43"/>
      <c r="DQL241" s="43"/>
      <c r="DQM241" s="43"/>
      <c r="DQN241" s="43"/>
      <c r="DQO241" s="43"/>
      <c r="DQP241" s="43"/>
      <c r="DQQ241" s="43"/>
      <c r="DQR241" s="43"/>
      <c r="DQS241" s="43"/>
      <c r="DQT241" s="43"/>
      <c r="DQU241" s="43"/>
      <c r="DQV241" s="43"/>
      <c r="DQW241" s="43"/>
      <c r="DQX241" s="43"/>
      <c r="DQY241" s="43"/>
      <c r="DQZ241" s="43"/>
      <c r="DRA241" s="43"/>
      <c r="DRB241" s="43"/>
      <c r="DRC241" s="43"/>
      <c r="DRD241" s="43"/>
      <c r="DRE241" s="43"/>
      <c r="DRF241" s="43"/>
      <c r="DRG241" s="43"/>
      <c r="DRH241" s="43"/>
      <c r="DRI241" s="43"/>
      <c r="DRJ241" s="43"/>
      <c r="DRK241" s="43"/>
      <c r="DRL241" s="43"/>
      <c r="DRM241" s="43"/>
      <c r="DRN241" s="43"/>
      <c r="DRO241" s="43"/>
      <c r="DRP241" s="43"/>
      <c r="DRQ241" s="43"/>
      <c r="DRR241" s="43"/>
      <c r="DRS241" s="43"/>
      <c r="DRT241" s="43"/>
      <c r="DRU241" s="43"/>
      <c r="DRV241" s="43"/>
      <c r="DRW241" s="43"/>
      <c r="DRX241" s="43"/>
      <c r="DRY241" s="43"/>
      <c r="DRZ241" s="43"/>
      <c r="DSA241" s="43"/>
      <c r="DSB241" s="43"/>
      <c r="DSC241" s="43"/>
      <c r="DSD241" s="43"/>
      <c r="DSE241" s="43"/>
      <c r="DSF241" s="43"/>
      <c r="DSG241" s="43"/>
      <c r="DSH241" s="43"/>
      <c r="DSI241" s="43"/>
      <c r="DSJ241" s="43"/>
      <c r="DSK241" s="43"/>
      <c r="DSL241" s="43"/>
      <c r="DSM241" s="43"/>
      <c r="DSN241" s="43"/>
      <c r="DSO241" s="43"/>
      <c r="DSP241" s="43"/>
      <c r="DSQ241" s="43"/>
      <c r="DSR241" s="43"/>
      <c r="DSS241" s="43"/>
      <c r="DST241" s="43"/>
      <c r="DSU241" s="43"/>
      <c r="DSV241" s="43"/>
      <c r="DSW241" s="43"/>
      <c r="DSX241" s="43"/>
      <c r="DSY241" s="43"/>
      <c r="DSZ241" s="43"/>
      <c r="DTA241" s="43"/>
      <c r="DTB241" s="43"/>
      <c r="DTC241" s="43"/>
      <c r="DTD241" s="43"/>
      <c r="DTE241" s="43"/>
      <c r="DTF241" s="43"/>
      <c r="DTG241" s="43"/>
      <c r="DTH241" s="43"/>
      <c r="DTI241" s="43"/>
      <c r="DTJ241" s="43"/>
      <c r="DTK241" s="43"/>
      <c r="DTL241" s="43"/>
      <c r="DTM241" s="43"/>
      <c r="DTN241" s="43"/>
      <c r="DTO241" s="43"/>
      <c r="DTP241" s="43"/>
      <c r="DTQ241" s="43"/>
      <c r="DTR241" s="43"/>
      <c r="DTS241" s="43"/>
      <c r="DTT241" s="43"/>
      <c r="DTU241" s="43"/>
      <c r="DTV241" s="43"/>
      <c r="DTW241" s="43"/>
      <c r="DTX241" s="43"/>
      <c r="DTY241" s="43"/>
      <c r="DTZ241" s="43"/>
      <c r="DUA241" s="43"/>
      <c r="DUB241" s="43"/>
      <c r="DUC241" s="43"/>
      <c r="DUD241" s="43"/>
      <c r="DUE241" s="43"/>
      <c r="DUF241" s="43"/>
      <c r="DUG241" s="43"/>
      <c r="DUH241" s="43"/>
      <c r="DUI241" s="43"/>
      <c r="DUJ241" s="43"/>
      <c r="DUK241" s="43"/>
      <c r="DUL241" s="43"/>
      <c r="DUM241" s="43"/>
      <c r="DUN241" s="43"/>
      <c r="DUO241" s="43"/>
      <c r="DUP241" s="43"/>
      <c r="DUQ241" s="43"/>
      <c r="DUR241" s="43"/>
      <c r="DUS241" s="43"/>
      <c r="DUT241" s="43"/>
      <c r="DUU241" s="43"/>
      <c r="DUV241" s="43"/>
      <c r="DUW241" s="43"/>
      <c r="DUX241" s="43"/>
      <c r="DUY241" s="43"/>
      <c r="DUZ241" s="43"/>
      <c r="DVA241" s="43"/>
      <c r="DVB241" s="43"/>
      <c r="DVC241" s="43"/>
      <c r="DVD241" s="43"/>
      <c r="DVE241" s="43"/>
      <c r="DVF241" s="43"/>
      <c r="DVG241" s="43"/>
      <c r="DVH241" s="43"/>
      <c r="DVI241" s="43"/>
      <c r="DVJ241" s="43"/>
      <c r="DVK241" s="43"/>
      <c r="DVL241" s="43"/>
      <c r="DVM241" s="43"/>
      <c r="DVN241" s="43"/>
      <c r="DVO241" s="43"/>
      <c r="DVP241" s="43"/>
      <c r="DVQ241" s="43"/>
      <c r="DVR241" s="43"/>
      <c r="DVS241" s="43"/>
      <c r="DVT241" s="43"/>
      <c r="DVU241" s="43"/>
      <c r="DVV241" s="43"/>
      <c r="DVW241" s="43"/>
      <c r="DVX241" s="43"/>
      <c r="DVY241" s="43"/>
      <c r="DVZ241" s="43"/>
      <c r="DWA241" s="43"/>
      <c r="DWB241" s="43"/>
      <c r="DWC241" s="43"/>
      <c r="DWD241" s="43"/>
      <c r="DWE241" s="43"/>
      <c r="DWF241" s="43"/>
      <c r="DWG241" s="43"/>
      <c r="DWH241" s="43"/>
      <c r="DWI241" s="43"/>
      <c r="DWJ241" s="43"/>
      <c r="DWK241" s="43"/>
      <c r="DWL241" s="43"/>
      <c r="DWM241" s="43"/>
      <c r="DWN241" s="43"/>
      <c r="DWO241" s="43"/>
      <c r="DWP241" s="43"/>
      <c r="DWQ241" s="43"/>
      <c r="DWR241" s="43"/>
      <c r="DWS241" s="43"/>
      <c r="DWT241" s="43"/>
      <c r="DWU241" s="43"/>
      <c r="DWV241" s="43"/>
      <c r="DWW241" s="43"/>
      <c r="DWX241" s="43"/>
      <c r="DWY241" s="43"/>
      <c r="DWZ241" s="43"/>
      <c r="DXA241" s="43"/>
      <c r="DXB241" s="43"/>
      <c r="DXC241" s="43"/>
      <c r="DXD241" s="43"/>
      <c r="DXE241" s="43"/>
      <c r="DXF241" s="43"/>
      <c r="DXG241" s="43"/>
      <c r="DXH241" s="43"/>
      <c r="DXI241" s="43"/>
      <c r="DXJ241" s="43"/>
      <c r="DXK241" s="43"/>
      <c r="DXL241" s="43"/>
      <c r="DXM241" s="43"/>
      <c r="DXN241" s="43"/>
      <c r="DXO241" s="43"/>
      <c r="DXP241" s="43"/>
      <c r="DXQ241" s="43"/>
      <c r="DXR241" s="43"/>
      <c r="DXS241" s="43"/>
      <c r="DXT241" s="43"/>
      <c r="DXU241" s="43"/>
      <c r="DXV241" s="43"/>
      <c r="DXW241" s="43"/>
      <c r="DXX241" s="43"/>
      <c r="DXY241" s="43"/>
      <c r="DXZ241" s="43"/>
      <c r="DYA241" s="43"/>
      <c r="DYB241" s="43"/>
      <c r="DYC241" s="43"/>
      <c r="DYD241" s="43"/>
      <c r="DYE241" s="43"/>
      <c r="DYF241" s="43"/>
      <c r="DYG241" s="43"/>
      <c r="DYH241" s="43"/>
      <c r="DYI241" s="43"/>
      <c r="DYJ241" s="43"/>
      <c r="DYK241" s="43"/>
      <c r="DYL241" s="43"/>
      <c r="DYM241" s="43"/>
      <c r="DYN241" s="43"/>
      <c r="DYO241" s="43"/>
      <c r="DYP241" s="43"/>
      <c r="DYQ241" s="43"/>
      <c r="DYR241" s="43"/>
      <c r="DYS241" s="43"/>
      <c r="DYT241" s="43"/>
      <c r="DYU241" s="43"/>
      <c r="DYV241" s="43"/>
      <c r="DYW241" s="43"/>
      <c r="DYX241" s="43"/>
      <c r="DYY241" s="43"/>
      <c r="DYZ241" s="43"/>
      <c r="DZA241" s="43"/>
      <c r="DZB241" s="43"/>
      <c r="DZC241" s="43"/>
      <c r="DZD241" s="43"/>
      <c r="DZE241" s="43"/>
      <c r="DZF241" s="43"/>
      <c r="DZG241" s="43"/>
      <c r="DZH241" s="43"/>
      <c r="DZI241" s="43"/>
      <c r="DZJ241" s="43"/>
      <c r="DZK241" s="43"/>
      <c r="DZL241" s="43"/>
      <c r="DZM241" s="43"/>
      <c r="DZN241" s="43"/>
      <c r="DZO241" s="43"/>
      <c r="DZP241" s="43"/>
      <c r="DZQ241" s="43"/>
      <c r="DZR241" s="43"/>
      <c r="DZS241" s="43"/>
      <c r="DZT241" s="43"/>
      <c r="DZU241" s="43"/>
      <c r="DZV241" s="43"/>
      <c r="DZW241" s="43"/>
      <c r="DZX241" s="43"/>
      <c r="DZY241" s="43"/>
      <c r="DZZ241" s="43"/>
      <c r="EAA241" s="43"/>
      <c r="EAB241" s="43"/>
      <c r="EAC241" s="43"/>
      <c r="EAD241" s="43"/>
      <c r="EAE241" s="43"/>
      <c r="EAF241" s="43"/>
      <c r="EAG241" s="43"/>
      <c r="EAH241" s="43"/>
      <c r="EAI241" s="43"/>
      <c r="EAJ241" s="43"/>
      <c r="EAK241" s="43"/>
      <c r="EAL241" s="43"/>
      <c r="EAM241" s="43"/>
      <c r="EAN241" s="43"/>
      <c r="EAO241" s="43"/>
      <c r="EAP241" s="43"/>
      <c r="EAQ241" s="43"/>
      <c r="EAR241" s="43"/>
      <c r="EAS241" s="43"/>
      <c r="EAT241" s="43"/>
      <c r="EAU241" s="43"/>
      <c r="EAV241" s="43"/>
      <c r="EAW241" s="43"/>
      <c r="EAX241" s="43"/>
      <c r="EAY241" s="43"/>
      <c r="EAZ241" s="43"/>
      <c r="EBA241" s="43"/>
      <c r="EBB241" s="43"/>
      <c r="EBC241" s="43"/>
      <c r="EBD241" s="43"/>
      <c r="EBE241" s="43"/>
      <c r="EBF241" s="43"/>
      <c r="EBG241" s="43"/>
      <c r="EBH241" s="43"/>
      <c r="EBI241" s="43"/>
      <c r="EBJ241" s="43"/>
      <c r="EBK241" s="43"/>
      <c r="EBL241" s="43"/>
      <c r="EBM241" s="43"/>
      <c r="EBN241" s="43"/>
      <c r="EBO241" s="43"/>
      <c r="EBP241" s="43"/>
      <c r="EBQ241" s="43"/>
      <c r="EBR241" s="43"/>
      <c r="EBS241" s="43"/>
      <c r="EBT241" s="43"/>
      <c r="EBU241" s="43"/>
      <c r="EBV241" s="43"/>
      <c r="EBW241" s="43"/>
      <c r="EBX241" s="43"/>
      <c r="EBY241" s="43"/>
      <c r="EBZ241" s="43"/>
      <c r="ECA241" s="43"/>
      <c r="ECB241" s="43"/>
      <c r="ECC241" s="43"/>
      <c r="ECD241" s="43"/>
      <c r="ECE241" s="43"/>
      <c r="ECF241" s="43"/>
      <c r="ECG241" s="43"/>
      <c r="ECH241" s="43"/>
      <c r="ECI241" s="43"/>
      <c r="ECJ241" s="43"/>
      <c r="ECK241" s="43"/>
      <c r="ECL241" s="43"/>
      <c r="ECM241" s="43"/>
      <c r="ECN241" s="43"/>
      <c r="ECO241" s="43"/>
      <c r="ECP241" s="43"/>
      <c r="ECQ241" s="43"/>
      <c r="ECR241" s="43"/>
      <c r="ECS241" s="43"/>
      <c r="ECT241" s="43"/>
      <c r="ECU241" s="43"/>
      <c r="ECV241" s="43"/>
      <c r="ECW241" s="43"/>
      <c r="ECX241" s="43"/>
      <c r="ECY241" s="43"/>
      <c r="ECZ241" s="43"/>
      <c r="EDA241" s="43"/>
      <c r="EDB241" s="43"/>
      <c r="EDC241" s="43"/>
      <c r="EDD241" s="43"/>
      <c r="EDE241" s="43"/>
      <c r="EDF241" s="43"/>
      <c r="EDG241" s="43"/>
      <c r="EDH241" s="43"/>
      <c r="EDI241" s="43"/>
      <c r="EDJ241" s="43"/>
      <c r="EDK241" s="43"/>
      <c r="EDL241" s="43"/>
      <c r="EDM241" s="43"/>
      <c r="EDN241" s="43"/>
      <c r="EDO241" s="43"/>
      <c r="EDP241" s="43"/>
      <c r="EDQ241" s="43"/>
      <c r="EDR241" s="43"/>
      <c r="EDS241" s="43"/>
      <c r="EDT241" s="43"/>
      <c r="EDU241" s="43"/>
      <c r="EDV241" s="43"/>
      <c r="EDW241" s="43"/>
      <c r="EDX241" s="43"/>
      <c r="EDY241" s="43"/>
      <c r="EDZ241" s="43"/>
      <c r="EEA241" s="43"/>
      <c r="EEB241" s="43"/>
      <c r="EEC241" s="43"/>
      <c r="EED241" s="43"/>
      <c r="EEE241" s="43"/>
      <c r="EEF241" s="43"/>
      <c r="EEG241" s="43"/>
      <c r="EEH241" s="43"/>
      <c r="EEI241" s="43"/>
      <c r="EEJ241" s="43"/>
      <c r="EEK241" s="43"/>
      <c r="EEL241" s="43"/>
      <c r="EEM241" s="43"/>
      <c r="EEN241" s="43"/>
      <c r="EEO241" s="43"/>
      <c r="EEP241" s="43"/>
      <c r="EEQ241" s="43"/>
      <c r="EER241" s="43"/>
      <c r="EES241" s="43"/>
      <c r="EET241" s="43"/>
      <c r="EEU241" s="43"/>
      <c r="EEV241" s="43"/>
      <c r="EEW241" s="43"/>
      <c r="EEX241" s="43"/>
      <c r="EEY241" s="43"/>
      <c r="EEZ241" s="43"/>
      <c r="EFA241" s="43"/>
      <c r="EFB241" s="43"/>
      <c r="EFC241" s="43"/>
      <c r="EFD241" s="43"/>
      <c r="EFE241" s="43"/>
      <c r="EFF241" s="43"/>
      <c r="EFG241" s="43"/>
      <c r="EFH241" s="43"/>
      <c r="EFI241" s="43"/>
      <c r="EFJ241" s="43"/>
      <c r="EFK241" s="43"/>
      <c r="EFL241" s="43"/>
      <c r="EFM241" s="43"/>
      <c r="EFN241" s="43"/>
      <c r="EFO241" s="43"/>
      <c r="EFP241" s="43"/>
      <c r="EFQ241" s="43"/>
      <c r="EFR241" s="43"/>
      <c r="EFS241" s="43"/>
      <c r="EFT241" s="43"/>
      <c r="EFU241" s="43"/>
      <c r="EFV241" s="43"/>
      <c r="EFW241" s="43"/>
      <c r="EFX241" s="43"/>
      <c r="EFY241" s="43"/>
      <c r="EFZ241" s="43"/>
      <c r="EGA241" s="43"/>
      <c r="EGB241" s="43"/>
      <c r="EGC241" s="43"/>
      <c r="EGD241" s="43"/>
      <c r="EGE241" s="43"/>
      <c r="EGF241" s="43"/>
      <c r="EGG241" s="43"/>
      <c r="EGH241" s="43"/>
      <c r="EGI241" s="43"/>
      <c r="EGJ241" s="43"/>
      <c r="EGK241" s="43"/>
      <c r="EGL241" s="43"/>
      <c r="EGM241" s="43"/>
      <c r="EGN241" s="43"/>
      <c r="EGO241" s="43"/>
      <c r="EGP241" s="43"/>
      <c r="EGQ241" s="43"/>
      <c r="EGR241" s="43"/>
      <c r="EGS241" s="43"/>
      <c r="EGT241" s="43"/>
      <c r="EGU241" s="43"/>
      <c r="EGV241" s="43"/>
      <c r="EGW241" s="43"/>
      <c r="EGX241" s="43"/>
      <c r="EGY241" s="43"/>
      <c r="EGZ241" s="43"/>
      <c r="EHA241" s="43"/>
      <c r="EHB241" s="43"/>
      <c r="EHC241" s="43"/>
      <c r="EHD241" s="43"/>
      <c r="EHE241" s="43"/>
      <c r="EHF241" s="43"/>
      <c r="EHG241" s="43"/>
      <c r="EHH241" s="43"/>
      <c r="EHI241" s="43"/>
      <c r="EHJ241" s="43"/>
      <c r="EHK241" s="43"/>
      <c r="EHL241" s="43"/>
      <c r="EHM241" s="43"/>
      <c r="EHN241" s="43"/>
      <c r="EHO241" s="43"/>
      <c r="EHP241" s="43"/>
      <c r="EHQ241" s="43"/>
      <c r="EHR241" s="43"/>
      <c r="EHS241" s="43"/>
      <c r="EHT241" s="43"/>
      <c r="EHU241" s="43"/>
      <c r="EHV241" s="43"/>
      <c r="EHW241" s="43"/>
      <c r="EHX241" s="43"/>
      <c r="EHY241" s="43"/>
      <c r="EHZ241" s="43"/>
      <c r="EIA241" s="43"/>
      <c r="EIB241" s="43"/>
      <c r="EIC241" s="43"/>
      <c r="EID241" s="43"/>
      <c r="EIE241" s="43"/>
      <c r="EIF241" s="43"/>
      <c r="EIG241" s="43"/>
      <c r="EIH241" s="43"/>
      <c r="EII241" s="43"/>
      <c r="EIJ241" s="43"/>
      <c r="EIK241" s="43"/>
      <c r="EIL241" s="43"/>
      <c r="EIM241" s="43"/>
      <c r="EIN241" s="43"/>
      <c r="EIO241" s="43"/>
      <c r="EIP241" s="43"/>
      <c r="EIQ241" s="43"/>
      <c r="EIR241" s="43"/>
      <c r="EIS241" s="43"/>
      <c r="EIT241" s="43"/>
      <c r="EIU241" s="43"/>
      <c r="EIV241" s="43"/>
      <c r="EIW241" s="43"/>
      <c r="EIX241" s="43"/>
      <c r="EIY241" s="43"/>
      <c r="EIZ241" s="43"/>
      <c r="EJA241" s="43"/>
      <c r="EJB241" s="43"/>
      <c r="EJC241" s="43"/>
      <c r="EJD241" s="43"/>
      <c r="EJE241" s="43"/>
      <c r="EJF241" s="43"/>
      <c r="EJG241" s="43"/>
      <c r="EJH241" s="43"/>
      <c r="EJI241" s="43"/>
      <c r="EJJ241" s="43"/>
      <c r="EJK241" s="43"/>
      <c r="EJL241" s="43"/>
      <c r="EJM241" s="43"/>
      <c r="EJN241" s="43"/>
      <c r="EJO241" s="43"/>
      <c r="EJP241" s="43"/>
      <c r="EJQ241" s="43"/>
      <c r="EJR241" s="43"/>
      <c r="EJS241" s="43"/>
      <c r="EJT241" s="43"/>
      <c r="EJU241" s="43"/>
      <c r="EJV241" s="43"/>
      <c r="EJW241" s="43"/>
      <c r="EJX241" s="43"/>
      <c r="EJY241" s="43"/>
      <c r="EJZ241" s="43"/>
      <c r="EKA241" s="43"/>
      <c r="EKB241" s="43"/>
      <c r="EKC241" s="43"/>
      <c r="EKD241" s="43"/>
      <c r="EKE241" s="43"/>
      <c r="EKF241" s="43"/>
      <c r="EKG241" s="43"/>
      <c r="EKH241" s="43"/>
      <c r="EKI241" s="43"/>
      <c r="EKJ241" s="43"/>
      <c r="EKK241" s="43"/>
      <c r="EKL241" s="43"/>
      <c r="EKM241" s="43"/>
      <c r="EKN241" s="43"/>
      <c r="EKO241" s="43"/>
      <c r="EKP241" s="43"/>
      <c r="EKQ241" s="43"/>
      <c r="EKR241" s="43"/>
      <c r="EKS241" s="43"/>
      <c r="EKT241" s="43"/>
      <c r="EKU241" s="43"/>
      <c r="EKV241" s="43"/>
      <c r="EKW241" s="43"/>
      <c r="EKX241" s="43"/>
      <c r="EKY241" s="43"/>
      <c r="EKZ241" s="43"/>
      <c r="ELA241" s="43"/>
      <c r="ELB241" s="43"/>
      <c r="ELC241" s="43"/>
      <c r="ELD241" s="43"/>
      <c r="ELE241" s="43"/>
      <c r="ELF241" s="43"/>
      <c r="ELG241" s="43"/>
      <c r="ELH241" s="43"/>
      <c r="ELI241" s="43"/>
      <c r="ELJ241" s="43"/>
      <c r="ELK241" s="43"/>
      <c r="ELL241" s="43"/>
      <c r="ELM241" s="43"/>
      <c r="ELN241" s="43"/>
      <c r="ELO241" s="43"/>
      <c r="ELP241" s="43"/>
      <c r="ELQ241" s="43"/>
      <c r="ELR241" s="43"/>
      <c r="ELS241" s="43"/>
      <c r="ELT241" s="43"/>
      <c r="ELU241" s="43"/>
      <c r="ELV241" s="43"/>
      <c r="ELW241" s="43"/>
      <c r="ELX241" s="43"/>
      <c r="ELY241" s="43"/>
      <c r="ELZ241" s="43"/>
      <c r="EMA241" s="43"/>
      <c r="EMB241" s="43"/>
      <c r="EMC241" s="43"/>
      <c r="EMD241" s="43"/>
      <c r="EME241" s="43"/>
      <c r="EMF241" s="43"/>
      <c r="EMG241" s="43"/>
      <c r="EMH241" s="43"/>
      <c r="EMI241" s="43"/>
      <c r="EMJ241" s="43"/>
      <c r="EMK241" s="43"/>
      <c r="EML241" s="43"/>
      <c r="EMM241" s="43"/>
      <c r="EMN241" s="43"/>
      <c r="EMO241" s="43"/>
      <c r="EMP241" s="43"/>
      <c r="EMQ241" s="43"/>
      <c r="EMR241" s="43"/>
      <c r="EMS241" s="43"/>
      <c r="EMT241" s="43"/>
      <c r="EMU241" s="43"/>
      <c r="EMV241" s="43"/>
      <c r="EMW241" s="43"/>
      <c r="EMX241" s="43"/>
      <c r="EMY241" s="43"/>
      <c r="EMZ241" s="43"/>
      <c r="ENA241" s="43"/>
      <c r="ENB241" s="43"/>
      <c r="ENC241" s="43"/>
      <c r="END241" s="43"/>
      <c r="ENE241" s="43"/>
      <c r="ENF241" s="43"/>
      <c r="ENG241" s="43"/>
      <c r="ENH241" s="43"/>
      <c r="ENI241" s="43"/>
      <c r="ENJ241" s="43"/>
      <c r="ENK241" s="43"/>
      <c r="ENL241" s="43"/>
      <c r="ENM241" s="43"/>
      <c r="ENN241" s="43"/>
      <c r="ENO241" s="43"/>
      <c r="ENP241" s="43"/>
      <c r="ENQ241" s="43"/>
      <c r="ENR241" s="43"/>
      <c r="ENS241" s="43"/>
      <c r="ENT241" s="43"/>
      <c r="ENU241" s="43"/>
      <c r="ENV241" s="43"/>
      <c r="ENW241" s="43"/>
      <c r="ENX241" s="43"/>
      <c r="ENY241" s="43"/>
      <c r="ENZ241" s="43"/>
      <c r="EOA241" s="43"/>
      <c r="EOB241" s="43"/>
      <c r="EOC241" s="43"/>
      <c r="EOD241" s="43"/>
      <c r="EOE241" s="43"/>
      <c r="EOF241" s="43"/>
      <c r="EOG241" s="43"/>
      <c r="EOH241" s="43"/>
      <c r="EOI241" s="43"/>
      <c r="EOJ241" s="43"/>
      <c r="EOK241" s="43"/>
      <c r="EOL241" s="43"/>
      <c r="EOM241" s="43"/>
      <c r="EON241" s="43"/>
      <c r="EOO241" s="43"/>
      <c r="EOP241" s="43"/>
      <c r="EOQ241" s="43"/>
      <c r="EOR241" s="43"/>
      <c r="EOS241" s="43"/>
      <c r="EOT241" s="43"/>
      <c r="EOU241" s="43"/>
      <c r="EOV241" s="43"/>
      <c r="EOW241" s="43"/>
      <c r="EOX241" s="43"/>
      <c r="EOY241" s="43"/>
      <c r="EOZ241" s="43"/>
      <c r="EPA241" s="43"/>
      <c r="EPB241" s="43"/>
      <c r="EPC241" s="43"/>
      <c r="EPD241" s="43"/>
      <c r="EPE241" s="43"/>
      <c r="EPF241" s="43"/>
      <c r="EPG241" s="43"/>
      <c r="EPH241" s="43"/>
      <c r="EPI241" s="43"/>
      <c r="EPJ241" s="43"/>
      <c r="EPK241" s="43"/>
      <c r="EPL241" s="43"/>
      <c r="EPM241" s="43"/>
      <c r="EPN241" s="43"/>
      <c r="EPO241" s="43"/>
      <c r="EPP241" s="43"/>
      <c r="EPQ241" s="43"/>
      <c r="EPR241" s="43"/>
      <c r="EPS241" s="43"/>
      <c r="EPT241" s="43"/>
      <c r="EPU241" s="43"/>
      <c r="EPV241" s="43"/>
      <c r="EPW241" s="43"/>
      <c r="EPX241" s="43"/>
      <c r="EPY241" s="43"/>
      <c r="EPZ241" s="43"/>
      <c r="EQA241" s="43"/>
      <c r="EQB241" s="43"/>
      <c r="EQC241" s="43"/>
      <c r="EQD241" s="43"/>
      <c r="EQE241" s="43"/>
      <c r="EQF241" s="43"/>
      <c r="EQG241" s="43"/>
      <c r="EQH241" s="43"/>
      <c r="EQI241" s="43"/>
      <c r="EQJ241" s="43"/>
      <c r="EQK241" s="43"/>
      <c r="EQL241" s="43"/>
      <c r="EQM241" s="43"/>
      <c r="EQN241" s="43"/>
      <c r="EQO241" s="43"/>
      <c r="EQP241" s="43"/>
      <c r="EQQ241" s="43"/>
      <c r="EQR241" s="43"/>
      <c r="EQS241" s="43"/>
      <c r="EQT241" s="43"/>
      <c r="EQU241" s="43"/>
      <c r="EQV241" s="43"/>
      <c r="EQW241" s="43"/>
      <c r="EQX241" s="43"/>
      <c r="EQY241" s="43"/>
      <c r="EQZ241" s="43"/>
      <c r="ERA241" s="43"/>
      <c r="ERB241" s="43"/>
      <c r="ERC241" s="43"/>
      <c r="ERD241" s="43"/>
      <c r="ERE241" s="43"/>
      <c r="ERF241" s="43"/>
      <c r="ERG241" s="43"/>
      <c r="ERH241" s="43"/>
      <c r="ERI241" s="43"/>
      <c r="ERJ241" s="43"/>
      <c r="ERK241" s="43"/>
      <c r="ERL241" s="43"/>
      <c r="ERM241" s="43"/>
      <c r="ERN241" s="43"/>
      <c r="ERO241" s="43"/>
      <c r="ERP241" s="43"/>
      <c r="ERQ241" s="43"/>
      <c r="ERR241" s="43"/>
      <c r="ERS241" s="43"/>
      <c r="ERT241" s="43"/>
      <c r="ERU241" s="43"/>
      <c r="ERV241" s="43"/>
      <c r="ERW241" s="43"/>
      <c r="ERX241" s="43"/>
      <c r="ERY241" s="43"/>
      <c r="ERZ241" s="43"/>
      <c r="ESA241" s="43"/>
      <c r="ESB241" s="43"/>
      <c r="ESC241" s="43"/>
      <c r="ESD241" s="43"/>
      <c r="ESE241" s="43"/>
      <c r="ESF241" s="43"/>
      <c r="ESG241" s="43"/>
      <c r="ESH241" s="43"/>
      <c r="ESI241" s="43"/>
      <c r="ESJ241" s="43"/>
      <c r="ESK241" s="43"/>
      <c r="ESL241" s="43"/>
      <c r="ESM241" s="43"/>
      <c r="ESN241" s="43"/>
      <c r="ESO241" s="43"/>
      <c r="ESP241" s="43"/>
      <c r="ESQ241" s="43"/>
      <c r="ESR241" s="43"/>
      <c r="ESS241" s="43"/>
      <c r="EST241" s="43"/>
      <c r="ESU241" s="43"/>
      <c r="ESV241" s="43"/>
      <c r="ESW241" s="43"/>
      <c r="ESX241" s="43"/>
      <c r="ESY241" s="43"/>
      <c r="ESZ241" s="43"/>
      <c r="ETA241" s="43"/>
      <c r="ETB241" s="43"/>
      <c r="ETC241" s="43"/>
      <c r="ETD241" s="43"/>
      <c r="ETE241" s="43"/>
      <c r="ETF241" s="43"/>
      <c r="ETG241" s="43"/>
      <c r="ETH241" s="43"/>
      <c r="ETI241" s="43"/>
      <c r="ETJ241" s="43"/>
      <c r="ETK241" s="43"/>
      <c r="ETL241" s="43"/>
      <c r="ETM241" s="43"/>
      <c r="ETN241" s="43"/>
      <c r="ETO241" s="43"/>
      <c r="ETP241" s="43"/>
      <c r="ETQ241" s="43"/>
      <c r="ETR241" s="43"/>
      <c r="ETS241" s="43"/>
      <c r="ETT241" s="43"/>
      <c r="ETU241" s="43"/>
      <c r="ETV241" s="43"/>
      <c r="ETW241" s="43"/>
      <c r="ETX241" s="43"/>
      <c r="ETY241" s="43"/>
      <c r="ETZ241" s="43"/>
      <c r="EUA241" s="43"/>
      <c r="EUB241" s="43"/>
      <c r="EUC241" s="43"/>
      <c r="EUD241" s="43"/>
      <c r="EUE241" s="43"/>
      <c r="EUF241" s="43"/>
      <c r="EUG241" s="43"/>
      <c r="EUH241" s="43"/>
      <c r="EUI241" s="43"/>
      <c r="EUJ241" s="43"/>
      <c r="EUK241" s="43"/>
      <c r="EUL241" s="43"/>
      <c r="EUM241" s="43"/>
      <c r="EUN241" s="43"/>
      <c r="EUO241" s="43"/>
      <c r="EUP241" s="43"/>
      <c r="EUQ241" s="43"/>
      <c r="EUR241" s="43"/>
      <c r="EUS241" s="43"/>
      <c r="EUT241" s="43"/>
      <c r="EUU241" s="43"/>
      <c r="EUV241" s="43"/>
      <c r="EUW241" s="43"/>
      <c r="EUX241" s="43"/>
      <c r="EUY241" s="43"/>
      <c r="EUZ241" s="43"/>
      <c r="EVA241" s="43"/>
      <c r="EVB241" s="43"/>
      <c r="EVC241" s="43"/>
      <c r="EVD241" s="43"/>
      <c r="EVE241" s="43"/>
      <c r="EVF241" s="43"/>
      <c r="EVG241" s="43"/>
      <c r="EVH241" s="43"/>
      <c r="EVI241" s="43"/>
      <c r="EVJ241" s="43"/>
      <c r="EVK241" s="43"/>
      <c r="EVL241" s="43"/>
      <c r="EVM241" s="43"/>
      <c r="EVN241" s="43"/>
      <c r="EVO241" s="43"/>
      <c r="EVP241" s="43"/>
      <c r="EVQ241" s="43"/>
      <c r="EVR241" s="43"/>
      <c r="EVS241" s="43"/>
      <c r="EVT241" s="43"/>
      <c r="EVU241" s="43"/>
      <c r="EVV241" s="43"/>
      <c r="EVW241" s="43"/>
      <c r="EVX241" s="43"/>
      <c r="EVY241" s="43"/>
      <c r="EVZ241" s="43"/>
      <c r="EWA241" s="43"/>
      <c r="EWB241" s="43"/>
      <c r="EWC241" s="43"/>
      <c r="EWD241" s="43"/>
      <c r="EWE241" s="43"/>
      <c r="EWF241" s="43"/>
      <c r="EWG241" s="43"/>
      <c r="EWH241" s="43"/>
      <c r="EWI241" s="43"/>
      <c r="EWJ241" s="43"/>
      <c r="EWK241" s="43"/>
      <c r="EWL241" s="43"/>
      <c r="EWM241" s="43"/>
      <c r="EWN241" s="43"/>
      <c r="EWO241" s="43"/>
      <c r="EWP241" s="43"/>
      <c r="EWQ241" s="43"/>
      <c r="EWR241" s="43"/>
      <c r="EWS241" s="43"/>
      <c r="EWT241" s="43"/>
      <c r="EWU241" s="43"/>
      <c r="EWV241" s="43"/>
      <c r="EWW241" s="43"/>
      <c r="EWX241" s="43"/>
      <c r="EWY241" s="43"/>
      <c r="EWZ241" s="43"/>
      <c r="EXA241" s="43"/>
      <c r="EXB241" s="43"/>
      <c r="EXC241" s="43"/>
      <c r="EXD241" s="43"/>
      <c r="EXE241" s="43"/>
      <c r="EXF241" s="43"/>
      <c r="EXG241" s="43"/>
      <c r="EXH241" s="43"/>
      <c r="EXI241" s="43"/>
      <c r="EXJ241" s="43"/>
      <c r="EXK241" s="43"/>
      <c r="EXL241" s="43"/>
      <c r="EXM241" s="43"/>
      <c r="EXN241" s="43"/>
      <c r="EXO241" s="43"/>
      <c r="EXP241" s="43"/>
      <c r="EXQ241" s="43"/>
      <c r="EXR241" s="43"/>
      <c r="EXS241" s="43"/>
      <c r="EXT241" s="43"/>
      <c r="EXU241" s="43"/>
      <c r="EXV241" s="43"/>
      <c r="EXW241" s="43"/>
      <c r="EXX241" s="43"/>
      <c r="EXY241" s="43"/>
      <c r="EXZ241" s="43"/>
      <c r="EYA241" s="43"/>
      <c r="EYB241" s="43"/>
      <c r="EYC241" s="43"/>
      <c r="EYD241" s="43"/>
      <c r="EYE241" s="43"/>
      <c r="EYF241" s="43"/>
      <c r="EYG241" s="43"/>
      <c r="EYH241" s="43"/>
      <c r="EYI241" s="43"/>
      <c r="EYJ241" s="43"/>
      <c r="EYK241" s="43"/>
      <c r="EYL241" s="43"/>
      <c r="EYM241" s="43"/>
      <c r="EYN241" s="43"/>
      <c r="EYO241" s="43"/>
      <c r="EYP241" s="43"/>
      <c r="EYQ241" s="43"/>
      <c r="EYR241" s="43"/>
      <c r="EYS241" s="43"/>
      <c r="EYT241" s="43"/>
      <c r="EYU241" s="43"/>
      <c r="EYV241" s="43"/>
      <c r="EYW241" s="43"/>
      <c r="EYX241" s="43"/>
      <c r="EYY241" s="43"/>
      <c r="EYZ241" s="43"/>
      <c r="EZA241" s="43"/>
      <c r="EZB241" s="43"/>
      <c r="EZC241" s="43"/>
      <c r="EZD241" s="43"/>
      <c r="EZE241" s="43"/>
      <c r="EZF241" s="43"/>
      <c r="EZG241" s="43"/>
      <c r="EZH241" s="43"/>
      <c r="EZI241" s="43"/>
      <c r="EZJ241" s="43"/>
      <c r="EZK241" s="43"/>
      <c r="EZL241" s="43"/>
      <c r="EZM241" s="43"/>
      <c r="EZN241" s="43"/>
      <c r="EZO241" s="43"/>
      <c r="EZP241" s="43"/>
      <c r="EZQ241" s="43"/>
      <c r="EZR241" s="43"/>
      <c r="EZS241" s="43"/>
      <c r="EZT241" s="43"/>
      <c r="EZU241" s="43"/>
      <c r="EZV241" s="43"/>
      <c r="EZW241" s="43"/>
      <c r="EZX241" s="43"/>
      <c r="EZY241" s="43"/>
      <c r="EZZ241" s="43"/>
      <c r="FAA241" s="43"/>
      <c r="FAB241" s="43"/>
      <c r="FAC241" s="43"/>
      <c r="FAD241" s="43"/>
      <c r="FAE241" s="43"/>
      <c r="FAF241" s="43"/>
      <c r="FAG241" s="43"/>
      <c r="FAH241" s="43"/>
      <c r="FAI241" s="43"/>
      <c r="FAJ241" s="43"/>
      <c r="FAK241" s="43"/>
      <c r="FAL241" s="43"/>
      <c r="FAM241" s="43"/>
      <c r="FAN241" s="43"/>
      <c r="FAO241" s="43"/>
      <c r="FAP241" s="43"/>
      <c r="FAQ241" s="43"/>
      <c r="FAR241" s="43"/>
      <c r="FAS241" s="43"/>
      <c r="FAT241" s="43"/>
      <c r="FAU241" s="43"/>
      <c r="FAV241" s="43"/>
      <c r="FAW241" s="43"/>
      <c r="FAX241" s="43"/>
      <c r="FAY241" s="43"/>
      <c r="FAZ241" s="43"/>
      <c r="FBA241" s="43"/>
      <c r="FBB241" s="43"/>
      <c r="FBC241" s="43"/>
      <c r="FBD241" s="43"/>
      <c r="FBE241" s="43"/>
      <c r="FBF241" s="43"/>
      <c r="FBG241" s="43"/>
      <c r="FBH241" s="43"/>
      <c r="FBI241" s="43"/>
      <c r="FBJ241" s="43"/>
      <c r="FBK241" s="43"/>
      <c r="FBL241" s="43"/>
      <c r="FBM241" s="43"/>
      <c r="FBN241" s="43"/>
      <c r="FBO241" s="43"/>
      <c r="FBP241" s="43"/>
      <c r="FBQ241" s="43"/>
      <c r="FBR241" s="43"/>
      <c r="FBS241" s="43"/>
      <c r="FBT241" s="43"/>
      <c r="FBU241" s="43"/>
      <c r="FBV241" s="43"/>
      <c r="FBW241" s="43"/>
      <c r="FBX241" s="43"/>
      <c r="FBY241" s="43"/>
      <c r="FBZ241" s="43"/>
      <c r="FCA241" s="43"/>
      <c r="FCB241" s="43"/>
      <c r="FCC241" s="43"/>
      <c r="FCD241" s="43"/>
      <c r="FCE241" s="43"/>
      <c r="FCF241" s="43"/>
      <c r="FCG241" s="43"/>
      <c r="FCH241" s="43"/>
      <c r="FCI241" s="43"/>
      <c r="FCJ241" s="43"/>
      <c r="FCK241" s="43"/>
      <c r="FCL241" s="43"/>
      <c r="FCM241" s="43"/>
      <c r="FCN241" s="43"/>
      <c r="FCO241" s="43"/>
      <c r="FCP241" s="43"/>
      <c r="FCQ241" s="43"/>
      <c r="FCR241" s="43"/>
      <c r="FCS241" s="43"/>
      <c r="FCT241" s="43"/>
      <c r="FCU241" s="43"/>
      <c r="FCV241" s="43"/>
      <c r="FCW241" s="43"/>
      <c r="FCX241" s="43"/>
      <c r="FCY241" s="43"/>
      <c r="FCZ241" s="43"/>
      <c r="FDA241" s="43"/>
      <c r="FDB241" s="43"/>
      <c r="FDC241" s="43"/>
      <c r="FDD241" s="43"/>
      <c r="FDE241" s="43"/>
      <c r="FDF241" s="43"/>
      <c r="FDG241" s="43"/>
      <c r="FDH241" s="43"/>
      <c r="FDI241" s="43"/>
      <c r="FDJ241" s="43"/>
      <c r="FDK241" s="43"/>
      <c r="FDL241" s="43"/>
      <c r="FDM241" s="43"/>
      <c r="FDN241" s="43"/>
      <c r="FDO241" s="43"/>
      <c r="FDP241" s="43"/>
      <c r="FDQ241" s="43"/>
      <c r="FDR241" s="43"/>
      <c r="FDS241" s="43"/>
      <c r="FDT241" s="43"/>
      <c r="FDU241" s="43"/>
      <c r="FDV241" s="43"/>
      <c r="FDW241" s="43"/>
      <c r="FDX241" s="43"/>
      <c r="FDY241" s="43"/>
      <c r="FDZ241" s="43"/>
      <c r="FEA241" s="43"/>
      <c r="FEB241" s="43"/>
      <c r="FEC241" s="43"/>
      <c r="FED241" s="43"/>
      <c r="FEE241" s="43"/>
      <c r="FEF241" s="43"/>
      <c r="FEG241" s="43"/>
      <c r="FEH241" s="43"/>
      <c r="FEI241" s="43"/>
      <c r="FEJ241" s="43"/>
      <c r="FEK241" s="43"/>
      <c r="FEL241" s="43"/>
      <c r="FEM241" s="43"/>
      <c r="FEN241" s="43"/>
      <c r="FEO241" s="43"/>
      <c r="FEP241" s="43"/>
      <c r="FEQ241" s="43"/>
      <c r="FER241" s="43"/>
      <c r="FES241" s="43"/>
      <c r="FET241" s="43"/>
      <c r="FEU241" s="43"/>
      <c r="FEV241" s="43"/>
      <c r="FEW241" s="43"/>
      <c r="FEX241" s="43"/>
      <c r="FEY241" s="43"/>
      <c r="FEZ241" s="43"/>
      <c r="FFA241" s="43"/>
      <c r="FFB241" s="43"/>
      <c r="FFC241" s="43"/>
      <c r="FFD241" s="43"/>
      <c r="FFE241" s="43"/>
      <c r="FFF241" s="43"/>
      <c r="FFG241" s="43"/>
      <c r="FFH241" s="43"/>
      <c r="FFI241" s="43"/>
      <c r="FFJ241" s="43"/>
      <c r="FFK241" s="43"/>
      <c r="FFL241" s="43"/>
      <c r="FFM241" s="43"/>
      <c r="FFN241" s="43"/>
      <c r="FFO241" s="43"/>
      <c r="FFP241" s="43"/>
      <c r="FFQ241" s="43"/>
      <c r="FFR241" s="43"/>
      <c r="FFS241" s="43"/>
      <c r="FFT241" s="43"/>
      <c r="FFU241" s="43"/>
      <c r="FFV241" s="43"/>
      <c r="FFW241" s="43"/>
      <c r="FFX241" s="43"/>
      <c r="FFY241" s="43"/>
      <c r="FFZ241" s="43"/>
      <c r="FGA241" s="43"/>
      <c r="FGB241" s="43"/>
      <c r="FGC241" s="43"/>
      <c r="FGD241" s="43"/>
      <c r="FGE241" s="43"/>
      <c r="FGF241" s="43"/>
      <c r="FGG241" s="43"/>
      <c r="FGH241" s="43"/>
      <c r="FGI241" s="43"/>
      <c r="FGJ241" s="43"/>
      <c r="FGK241" s="43"/>
      <c r="FGL241" s="43"/>
      <c r="FGM241" s="43"/>
      <c r="FGN241" s="43"/>
      <c r="FGO241" s="43"/>
      <c r="FGP241" s="43"/>
      <c r="FGQ241" s="43"/>
      <c r="FGR241" s="43"/>
      <c r="FGS241" s="43"/>
      <c r="FGT241" s="43"/>
      <c r="FGU241" s="43"/>
      <c r="FGV241" s="43"/>
      <c r="FGW241" s="43"/>
      <c r="FGX241" s="43"/>
      <c r="FGY241" s="43"/>
      <c r="FGZ241" s="43"/>
      <c r="FHA241" s="43"/>
      <c r="FHB241" s="43"/>
      <c r="FHC241" s="43"/>
      <c r="FHD241" s="43"/>
      <c r="FHE241" s="43"/>
      <c r="FHF241" s="43"/>
      <c r="FHG241" s="43"/>
      <c r="FHH241" s="43"/>
      <c r="FHI241" s="43"/>
      <c r="FHJ241" s="43"/>
      <c r="FHK241" s="43"/>
      <c r="FHL241" s="43"/>
      <c r="FHM241" s="43"/>
      <c r="FHN241" s="43"/>
      <c r="FHO241" s="43"/>
      <c r="FHP241" s="43"/>
      <c r="FHQ241" s="43"/>
      <c r="FHR241" s="43"/>
      <c r="FHS241" s="43"/>
      <c r="FHT241" s="43"/>
      <c r="FHU241" s="43"/>
      <c r="FHV241" s="43"/>
      <c r="FHW241" s="43"/>
      <c r="FHX241" s="43"/>
      <c r="FHY241" s="43"/>
      <c r="FHZ241" s="43"/>
      <c r="FIA241" s="43"/>
      <c r="FIB241" s="43"/>
      <c r="FIC241" s="43"/>
      <c r="FID241" s="43"/>
      <c r="FIE241" s="43"/>
      <c r="FIF241" s="43"/>
      <c r="FIG241" s="43"/>
      <c r="FIH241" s="43"/>
      <c r="FII241" s="43"/>
      <c r="FIJ241" s="43"/>
      <c r="FIK241" s="43"/>
      <c r="FIL241" s="43"/>
      <c r="FIM241" s="43"/>
      <c r="FIN241" s="43"/>
      <c r="FIO241" s="43"/>
      <c r="FIP241" s="43"/>
      <c r="FIQ241" s="43"/>
      <c r="FIR241" s="43"/>
      <c r="FIS241" s="43"/>
      <c r="FIT241" s="43"/>
      <c r="FIU241" s="43"/>
      <c r="FIV241" s="43"/>
      <c r="FIW241" s="43"/>
      <c r="FIX241" s="43"/>
      <c r="FIY241" s="43"/>
      <c r="FIZ241" s="43"/>
      <c r="FJA241" s="43"/>
      <c r="FJB241" s="43"/>
      <c r="FJC241" s="43"/>
      <c r="FJD241" s="43"/>
      <c r="FJE241" s="43"/>
      <c r="FJF241" s="43"/>
      <c r="FJG241" s="43"/>
      <c r="FJH241" s="43"/>
      <c r="FJI241" s="43"/>
      <c r="FJJ241" s="43"/>
      <c r="FJK241" s="43"/>
      <c r="FJL241" s="43"/>
      <c r="FJM241" s="43"/>
      <c r="FJN241" s="43"/>
      <c r="FJO241" s="43"/>
      <c r="FJP241" s="43"/>
      <c r="FJQ241" s="43"/>
      <c r="FJR241" s="43"/>
      <c r="FJS241" s="43"/>
      <c r="FJT241" s="43"/>
      <c r="FJU241" s="43"/>
      <c r="FJV241" s="43"/>
      <c r="FJW241" s="43"/>
      <c r="FJX241" s="43"/>
      <c r="FJY241" s="43"/>
      <c r="FJZ241" s="43"/>
      <c r="FKA241" s="43"/>
      <c r="FKB241" s="43"/>
      <c r="FKC241" s="43"/>
      <c r="FKD241" s="43"/>
      <c r="FKE241" s="43"/>
      <c r="FKF241" s="43"/>
      <c r="FKG241" s="43"/>
      <c r="FKH241" s="43"/>
      <c r="FKI241" s="43"/>
      <c r="FKJ241" s="43"/>
      <c r="FKK241" s="43"/>
      <c r="FKL241" s="43"/>
      <c r="FKM241" s="43"/>
      <c r="FKN241" s="43"/>
      <c r="FKO241" s="43"/>
      <c r="FKP241" s="43"/>
      <c r="FKQ241" s="43"/>
      <c r="FKR241" s="43"/>
      <c r="FKS241" s="43"/>
      <c r="FKT241" s="43"/>
      <c r="FKU241" s="43"/>
      <c r="FKV241" s="43"/>
      <c r="FKW241" s="43"/>
      <c r="FKX241" s="43"/>
      <c r="FKY241" s="43"/>
      <c r="FKZ241" s="43"/>
      <c r="FLA241" s="43"/>
      <c r="FLB241" s="43"/>
      <c r="FLC241" s="43"/>
      <c r="FLD241" s="43"/>
      <c r="FLE241" s="43"/>
      <c r="FLF241" s="43"/>
      <c r="FLG241" s="43"/>
      <c r="FLH241" s="43"/>
      <c r="FLI241" s="43"/>
      <c r="FLJ241" s="43"/>
      <c r="FLK241" s="43"/>
      <c r="FLL241" s="43"/>
      <c r="FLM241" s="43"/>
      <c r="FLN241" s="43"/>
      <c r="FLO241" s="43"/>
      <c r="FLP241" s="43"/>
      <c r="FLQ241" s="43"/>
      <c r="FLR241" s="43"/>
      <c r="FLS241" s="43"/>
      <c r="FLT241" s="43"/>
      <c r="FLU241" s="43"/>
      <c r="FLV241" s="43"/>
      <c r="FLW241" s="43"/>
      <c r="FLX241" s="43"/>
      <c r="FLY241" s="43"/>
      <c r="FLZ241" s="43"/>
      <c r="FMA241" s="43"/>
      <c r="FMB241" s="43"/>
      <c r="FMC241" s="43"/>
      <c r="FMD241" s="43"/>
      <c r="FME241" s="43"/>
      <c r="FMF241" s="43"/>
      <c r="FMG241" s="43"/>
      <c r="FMH241" s="43"/>
      <c r="FMI241" s="43"/>
      <c r="FMJ241" s="43"/>
      <c r="FMK241" s="43"/>
      <c r="FML241" s="43"/>
      <c r="FMM241" s="43"/>
      <c r="FMN241" s="43"/>
      <c r="FMO241" s="43"/>
      <c r="FMP241" s="43"/>
      <c r="FMQ241" s="43"/>
      <c r="FMR241" s="43"/>
      <c r="FMS241" s="43"/>
      <c r="FMT241" s="43"/>
      <c r="FMU241" s="43"/>
      <c r="FMV241" s="43"/>
      <c r="FMW241" s="43"/>
      <c r="FMX241" s="43"/>
      <c r="FMY241" s="43"/>
      <c r="FMZ241" s="43"/>
      <c r="FNA241" s="43"/>
      <c r="FNB241" s="43"/>
      <c r="FNC241" s="43"/>
      <c r="FND241" s="43"/>
      <c r="FNE241" s="43"/>
      <c r="FNF241" s="43"/>
      <c r="FNG241" s="43"/>
      <c r="FNH241" s="43"/>
      <c r="FNI241" s="43"/>
      <c r="FNJ241" s="43"/>
      <c r="FNK241" s="43"/>
      <c r="FNL241" s="43"/>
      <c r="FNM241" s="43"/>
      <c r="FNN241" s="43"/>
      <c r="FNO241" s="43"/>
      <c r="FNP241" s="43"/>
      <c r="FNQ241" s="43"/>
      <c r="FNR241" s="43"/>
      <c r="FNS241" s="43"/>
      <c r="FNT241" s="43"/>
      <c r="FNU241" s="43"/>
      <c r="FNV241" s="43"/>
      <c r="FNW241" s="43"/>
      <c r="FNX241" s="43"/>
      <c r="FNY241" s="43"/>
      <c r="FNZ241" s="43"/>
      <c r="FOA241" s="43"/>
      <c r="FOB241" s="43"/>
      <c r="FOC241" s="43"/>
      <c r="FOD241" s="43"/>
      <c r="FOE241" s="43"/>
      <c r="FOF241" s="43"/>
      <c r="FOG241" s="43"/>
      <c r="FOH241" s="43"/>
      <c r="FOI241" s="43"/>
      <c r="FOJ241" s="43"/>
      <c r="FOK241" s="43"/>
      <c r="FOL241" s="43"/>
      <c r="FOM241" s="43"/>
      <c r="FON241" s="43"/>
      <c r="FOO241" s="43"/>
      <c r="FOP241" s="43"/>
      <c r="FOQ241" s="43"/>
      <c r="FOR241" s="43"/>
      <c r="FOS241" s="43"/>
      <c r="FOT241" s="43"/>
      <c r="FOU241" s="43"/>
      <c r="FOV241" s="43"/>
      <c r="FOW241" s="43"/>
      <c r="FOX241" s="43"/>
      <c r="FOY241" s="43"/>
      <c r="FOZ241" s="43"/>
      <c r="FPA241" s="43"/>
      <c r="FPB241" s="43"/>
      <c r="FPC241" s="43"/>
      <c r="FPD241" s="43"/>
      <c r="FPE241" s="43"/>
      <c r="FPF241" s="43"/>
      <c r="FPG241" s="43"/>
      <c r="FPH241" s="43"/>
      <c r="FPI241" s="43"/>
      <c r="FPJ241" s="43"/>
      <c r="FPK241" s="43"/>
      <c r="FPL241" s="43"/>
      <c r="FPM241" s="43"/>
      <c r="FPN241" s="43"/>
      <c r="FPO241" s="43"/>
      <c r="FPP241" s="43"/>
      <c r="FPQ241" s="43"/>
      <c r="FPR241" s="43"/>
      <c r="FPS241" s="43"/>
      <c r="FPT241" s="43"/>
      <c r="FPU241" s="43"/>
      <c r="FPV241" s="43"/>
      <c r="FPW241" s="43"/>
      <c r="FPX241" s="43"/>
      <c r="FPY241" s="43"/>
      <c r="FPZ241" s="43"/>
      <c r="FQA241" s="43"/>
      <c r="FQB241" s="43"/>
      <c r="FQC241" s="43"/>
      <c r="FQD241" s="43"/>
      <c r="FQE241" s="43"/>
      <c r="FQF241" s="43"/>
      <c r="FQG241" s="43"/>
      <c r="FQH241" s="43"/>
      <c r="FQI241" s="43"/>
      <c r="FQJ241" s="43"/>
      <c r="FQK241" s="43"/>
      <c r="FQL241" s="43"/>
      <c r="FQM241" s="43"/>
      <c r="FQN241" s="43"/>
      <c r="FQO241" s="43"/>
      <c r="FQP241" s="43"/>
      <c r="FQQ241" s="43"/>
      <c r="FQR241" s="43"/>
      <c r="FQS241" s="43"/>
      <c r="FQT241" s="43"/>
      <c r="FQU241" s="43"/>
      <c r="FQV241" s="43"/>
      <c r="FQW241" s="43"/>
      <c r="FQX241" s="43"/>
      <c r="FQY241" s="43"/>
      <c r="FQZ241" s="43"/>
      <c r="FRA241" s="43"/>
      <c r="FRB241" s="43"/>
      <c r="FRC241" s="43"/>
      <c r="FRD241" s="43"/>
      <c r="FRE241" s="43"/>
      <c r="FRF241" s="43"/>
      <c r="FRG241" s="43"/>
      <c r="FRH241" s="43"/>
      <c r="FRI241" s="43"/>
      <c r="FRJ241" s="43"/>
      <c r="FRK241" s="43"/>
      <c r="FRL241" s="43"/>
      <c r="FRM241" s="43"/>
      <c r="FRN241" s="43"/>
      <c r="FRO241" s="43"/>
      <c r="FRP241" s="43"/>
      <c r="FRQ241" s="43"/>
      <c r="FRR241" s="43"/>
      <c r="FRS241" s="43"/>
      <c r="FRT241" s="43"/>
      <c r="FRU241" s="43"/>
      <c r="FRV241" s="43"/>
      <c r="FRW241" s="43"/>
      <c r="FRX241" s="43"/>
      <c r="FRY241" s="43"/>
      <c r="FRZ241" s="43"/>
      <c r="FSA241" s="43"/>
      <c r="FSB241" s="43"/>
      <c r="FSC241" s="43"/>
      <c r="FSD241" s="43"/>
      <c r="FSE241" s="43"/>
      <c r="FSF241" s="43"/>
      <c r="FSG241" s="43"/>
      <c r="FSH241" s="43"/>
      <c r="FSI241" s="43"/>
      <c r="FSJ241" s="43"/>
      <c r="FSK241" s="43"/>
      <c r="FSL241" s="43"/>
      <c r="FSM241" s="43"/>
      <c r="FSN241" s="43"/>
      <c r="FSO241" s="43"/>
      <c r="FSP241" s="43"/>
      <c r="FSQ241" s="43"/>
      <c r="FSR241" s="43"/>
      <c r="FSS241" s="43"/>
      <c r="FST241" s="43"/>
      <c r="FSU241" s="43"/>
      <c r="FSV241" s="43"/>
      <c r="FSW241" s="43"/>
      <c r="FSX241" s="43"/>
      <c r="FSY241" s="43"/>
      <c r="FSZ241" s="43"/>
      <c r="FTA241" s="43"/>
      <c r="FTB241" s="43"/>
      <c r="FTC241" s="43"/>
      <c r="FTD241" s="43"/>
      <c r="FTE241" s="43"/>
      <c r="FTF241" s="43"/>
      <c r="FTG241" s="43"/>
      <c r="FTH241" s="43"/>
      <c r="FTI241" s="43"/>
      <c r="FTJ241" s="43"/>
      <c r="FTK241" s="43"/>
      <c r="FTL241" s="43"/>
      <c r="FTM241" s="43"/>
      <c r="FTN241" s="43"/>
      <c r="FTO241" s="43"/>
      <c r="FTP241" s="43"/>
      <c r="FTQ241" s="43"/>
      <c r="FTR241" s="43"/>
      <c r="FTS241" s="43"/>
      <c r="FTT241" s="43"/>
      <c r="FTU241" s="43"/>
      <c r="FTV241" s="43"/>
      <c r="FTW241" s="43"/>
      <c r="FTX241" s="43"/>
      <c r="FTY241" s="43"/>
      <c r="FTZ241" s="43"/>
      <c r="FUA241" s="43"/>
      <c r="FUB241" s="43"/>
      <c r="FUC241" s="43"/>
      <c r="FUD241" s="43"/>
      <c r="FUE241" s="43"/>
      <c r="FUF241" s="43"/>
      <c r="FUG241" s="43"/>
      <c r="FUH241" s="43"/>
      <c r="FUI241" s="43"/>
      <c r="FUJ241" s="43"/>
      <c r="FUK241" s="43"/>
      <c r="FUL241" s="43"/>
      <c r="FUM241" s="43"/>
      <c r="FUN241" s="43"/>
      <c r="FUO241" s="43"/>
      <c r="FUP241" s="43"/>
      <c r="FUQ241" s="43"/>
      <c r="FUR241" s="43"/>
      <c r="FUS241" s="43"/>
      <c r="FUT241" s="43"/>
      <c r="FUU241" s="43"/>
      <c r="FUV241" s="43"/>
      <c r="FUW241" s="43"/>
      <c r="FUX241" s="43"/>
      <c r="FUY241" s="43"/>
      <c r="FUZ241" s="43"/>
      <c r="FVA241" s="43"/>
      <c r="FVB241" s="43"/>
      <c r="FVC241" s="43"/>
      <c r="FVD241" s="43"/>
      <c r="FVE241" s="43"/>
      <c r="FVF241" s="43"/>
      <c r="FVG241" s="43"/>
      <c r="FVH241" s="43"/>
      <c r="FVI241" s="43"/>
      <c r="FVJ241" s="43"/>
      <c r="FVK241" s="43"/>
      <c r="FVL241" s="43"/>
      <c r="FVM241" s="43"/>
      <c r="FVN241" s="43"/>
      <c r="FVO241" s="43"/>
      <c r="FVP241" s="43"/>
      <c r="FVQ241" s="43"/>
      <c r="FVR241" s="43"/>
      <c r="FVS241" s="43"/>
      <c r="FVT241" s="43"/>
      <c r="FVU241" s="43"/>
      <c r="FVV241" s="43"/>
      <c r="FVW241" s="43"/>
      <c r="FVX241" s="43"/>
      <c r="FVY241" s="43"/>
      <c r="FVZ241" s="43"/>
      <c r="FWA241" s="43"/>
      <c r="FWB241" s="43"/>
      <c r="FWC241" s="43"/>
      <c r="FWD241" s="43"/>
      <c r="FWE241" s="43"/>
      <c r="FWF241" s="43"/>
      <c r="FWG241" s="43"/>
      <c r="FWH241" s="43"/>
      <c r="FWI241" s="43"/>
      <c r="FWJ241" s="43"/>
      <c r="FWK241" s="43"/>
      <c r="FWL241" s="43"/>
      <c r="FWM241" s="43"/>
      <c r="FWN241" s="43"/>
      <c r="FWO241" s="43"/>
      <c r="FWP241" s="43"/>
      <c r="FWQ241" s="43"/>
      <c r="FWR241" s="43"/>
      <c r="FWS241" s="43"/>
      <c r="FWT241" s="43"/>
      <c r="FWU241" s="43"/>
      <c r="FWV241" s="43"/>
      <c r="FWW241" s="43"/>
      <c r="FWX241" s="43"/>
      <c r="FWY241" s="43"/>
      <c r="FWZ241" s="43"/>
      <c r="FXA241" s="43"/>
      <c r="FXB241" s="43"/>
      <c r="FXC241" s="43"/>
      <c r="FXD241" s="43"/>
      <c r="FXE241" s="43"/>
      <c r="FXF241" s="43"/>
      <c r="FXG241" s="43"/>
      <c r="FXH241" s="43"/>
      <c r="FXI241" s="43"/>
      <c r="FXJ241" s="43"/>
      <c r="FXK241" s="43"/>
      <c r="FXL241" s="43"/>
      <c r="FXM241" s="43"/>
      <c r="FXN241" s="43"/>
      <c r="FXO241" s="43"/>
      <c r="FXP241" s="43"/>
      <c r="FXQ241" s="43"/>
      <c r="FXR241" s="43"/>
      <c r="FXS241" s="43"/>
      <c r="FXT241" s="43"/>
      <c r="FXU241" s="43"/>
      <c r="FXV241" s="43"/>
      <c r="FXW241" s="43"/>
      <c r="FXX241" s="43"/>
      <c r="FXY241" s="43"/>
      <c r="FXZ241" s="43"/>
      <c r="FYA241" s="43"/>
      <c r="FYB241" s="43"/>
      <c r="FYC241" s="43"/>
      <c r="FYD241" s="43"/>
      <c r="FYE241" s="43"/>
      <c r="FYF241" s="43"/>
      <c r="FYG241" s="43"/>
      <c r="FYH241" s="43"/>
      <c r="FYI241" s="43"/>
      <c r="FYJ241" s="43"/>
      <c r="FYK241" s="43"/>
      <c r="FYL241" s="43"/>
      <c r="FYM241" s="43"/>
      <c r="FYN241" s="43"/>
      <c r="FYO241" s="43"/>
      <c r="FYP241" s="43"/>
      <c r="FYQ241" s="43"/>
      <c r="FYR241" s="43"/>
      <c r="FYS241" s="43"/>
      <c r="FYT241" s="43"/>
      <c r="FYU241" s="43"/>
      <c r="FYV241" s="43"/>
      <c r="FYW241" s="43"/>
      <c r="FYX241" s="43"/>
      <c r="FYY241" s="43"/>
      <c r="FYZ241" s="43"/>
      <c r="FZA241" s="43"/>
      <c r="FZB241" s="43"/>
      <c r="FZC241" s="43"/>
      <c r="FZD241" s="43"/>
      <c r="FZE241" s="43"/>
      <c r="FZF241" s="43"/>
      <c r="FZG241" s="43"/>
      <c r="FZH241" s="43"/>
      <c r="FZI241" s="43"/>
      <c r="FZJ241" s="43"/>
      <c r="FZK241" s="43"/>
      <c r="FZL241" s="43"/>
      <c r="FZM241" s="43"/>
      <c r="FZN241" s="43"/>
      <c r="FZO241" s="43"/>
      <c r="FZP241" s="43"/>
      <c r="FZQ241" s="43"/>
      <c r="FZR241" s="43"/>
      <c r="FZS241" s="43"/>
      <c r="FZT241" s="43"/>
      <c r="FZU241" s="43"/>
      <c r="FZV241" s="43"/>
      <c r="FZW241" s="43"/>
      <c r="FZX241" s="43"/>
      <c r="FZY241" s="43"/>
      <c r="FZZ241" s="43"/>
      <c r="GAA241" s="43"/>
      <c r="GAB241" s="43"/>
      <c r="GAC241" s="43"/>
      <c r="GAD241" s="43"/>
      <c r="GAE241" s="43"/>
      <c r="GAF241" s="43"/>
      <c r="GAG241" s="43"/>
      <c r="GAH241" s="43"/>
      <c r="GAI241" s="43"/>
      <c r="GAJ241" s="43"/>
      <c r="GAK241" s="43"/>
      <c r="GAL241" s="43"/>
      <c r="GAM241" s="43"/>
      <c r="GAN241" s="43"/>
      <c r="GAO241" s="43"/>
      <c r="GAP241" s="43"/>
      <c r="GAQ241" s="43"/>
      <c r="GAR241" s="43"/>
      <c r="GAS241" s="43"/>
      <c r="GAT241" s="43"/>
      <c r="GAU241" s="43"/>
      <c r="GAV241" s="43"/>
      <c r="GAW241" s="43"/>
      <c r="GAX241" s="43"/>
      <c r="GAY241" s="43"/>
      <c r="GAZ241" s="43"/>
      <c r="GBA241" s="43"/>
      <c r="GBB241" s="43"/>
      <c r="GBC241" s="43"/>
      <c r="GBD241" s="43"/>
      <c r="GBE241" s="43"/>
      <c r="GBF241" s="43"/>
      <c r="GBG241" s="43"/>
      <c r="GBH241" s="43"/>
      <c r="GBI241" s="43"/>
      <c r="GBJ241" s="43"/>
      <c r="GBK241" s="43"/>
      <c r="GBL241" s="43"/>
      <c r="GBM241" s="43"/>
      <c r="GBN241" s="43"/>
      <c r="GBO241" s="43"/>
      <c r="GBP241" s="43"/>
      <c r="GBQ241" s="43"/>
      <c r="GBR241" s="43"/>
      <c r="GBS241" s="43"/>
      <c r="GBT241" s="43"/>
      <c r="GBU241" s="43"/>
      <c r="GBV241" s="43"/>
      <c r="GBW241" s="43"/>
      <c r="GBX241" s="43"/>
      <c r="GBY241" s="43"/>
      <c r="GBZ241" s="43"/>
      <c r="GCA241" s="43"/>
      <c r="GCB241" s="43"/>
      <c r="GCC241" s="43"/>
      <c r="GCD241" s="43"/>
      <c r="GCE241" s="43"/>
      <c r="GCF241" s="43"/>
      <c r="GCG241" s="43"/>
      <c r="GCH241" s="43"/>
      <c r="GCI241" s="43"/>
      <c r="GCJ241" s="43"/>
      <c r="GCK241" s="43"/>
      <c r="GCL241" s="43"/>
      <c r="GCM241" s="43"/>
      <c r="GCN241" s="43"/>
      <c r="GCO241" s="43"/>
      <c r="GCP241" s="43"/>
      <c r="GCQ241" s="43"/>
      <c r="GCR241" s="43"/>
      <c r="GCS241" s="43"/>
      <c r="GCT241" s="43"/>
      <c r="GCU241" s="43"/>
      <c r="GCV241" s="43"/>
      <c r="GCW241" s="43"/>
      <c r="GCX241" s="43"/>
      <c r="GCY241" s="43"/>
      <c r="GCZ241" s="43"/>
      <c r="GDA241" s="43"/>
      <c r="GDB241" s="43"/>
      <c r="GDC241" s="43"/>
      <c r="GDD241" s="43"/>
      <c r="GDE241" s="43"/>
      <c r="GDF241" s="43"/>
      <c r="GDG241" s="43"/>
      <c r="GDH241" s="43"/>
      <c r="GDI241" s="43"/>
      <c r="GDJ241" s="43"/>
      <c r="GDK241" s="43"/>
      <c r="GDL241" s="43"/>
      <c r="GDM241" s="43"/>
      <c r="GDN241" s="43"/>
      <c r="GDO241" s="43"/>
      <c r="GDP241" s="43"/>
      <c r="GDQ241" s="43"/>
      <c r="GDR241" s="43"/>
      <c r="GDS241" s="43"/>
      <c r="GDT241" s="43"/>
      <c r="GDU241" s="43"/>
      <c r="GDV241" s="43"/>
      <c r="GDW241" s="43"/>
      <c r="GDX241" s="43"/>
      <c r="GDY241" s="43"/>
      <c r="GDZ241" s="43"/>
      <c r="GEA241" s="43"/>
      <c r="GEB241" s="43"/>
      <c r="GEC241" s="43"/>
      <c r="GED241" s="43"/>
      <c r="GEE241" s="43"/>
      <c r="GEF241" s="43"/>
      <c r="GEG241" s="43"/>
      <c r="GEH241" s="43"/>
      <c r="GEI241" s="43"/>
      <c r="GEJ241" s="43"/>
      <c r="GEK241" s="43"/>
      <c r="GEL241" s="43"/>
      <c r="GEM241" s="43"/>
      <c r="GEN241" s="43"/>
      <c r="GEO241" s="43"/>
      <c r="GEP241" s="43"/>
      <c r="GEQ241" s="43"/>
      <c r="GER241" s="43"/>
      <c r="GES241" s="43"/>
      <c r="GET241" s="43"/>
      <c r="GEU241" s="43"/>
      <c r="GEV241" s="43"/>
      <c r="GEW241" s="43"/>
      <c r="GEX241" s="43"/>
      <c r="GEY241" s="43"/>
      <c r="GEZ241" s="43"/>
      <c r="GFA241" s="43"/>
      <c r="GFB241" s="43"/>
      <c r="GFC241" s="43"/>
      <c r="GFD241" s="43"/>
      <c r="GFE241" s="43"/>
      <c r="GFF241" s="43"/>
      <c r="GFG241" s="43"/>
      <c r="GFH241" s="43"/>
      <c r="GFI241" s="43"/>
      <c r="GFJ241" s="43"/>
      <c r="GFK241" s="43"/>
      <c r="GFL241" s="43"/>
      <c r="GFM241" s="43"/>
      <c r="GFN241" s="43"/>
      <c r="GFO241" s="43"/>
      <c r="GFP241" s="43"/>
      <c r="GFQ241" s="43"/>
      <c r="GFR241" s="43"/>
      <c r="GFS241" s="43"/>
      <c r="GFT241" s="43"/>
      <c r="GFU241" s="43"/>
      <c r="GFV241" s="43"/>
      <c r="GFW241" s="43"/>
      <c r="GFX241" s="43"/>
      <c r="GFY241" s="43"/>
      <c r="GFZ241" s="43"/>
      <c r="GGA241" s="43"/>
      <c r="GGB241" s="43"/>
      <c r="GGC241" s="43"/>
      <c r="GGD241" s="43"/>
      <c r="GGE241" s="43"/>
      <c r="GGF241" s="43"/>
      <c r="GGG241" s="43"/>
      <c r="GGH241" s="43"/>
      <c r="GGI241" s="43"/>
      <c r="GGJ241" s="43"/>
      <c r="GGK241" s="43"/>
      <c r="GGL241" s="43"/>
      <c r="GGM241" s="43"/>
      <c r="GGN241" s="43"/>
      <c r="GGO241" s="43"/>
      <c r="GGP241" s="43"/>
      <c r="GGQ241" s="43"/>
      <c r="GGR241" s="43"/>
      <c r="GGS241" s="43"/>
      <c r="GGT241" s="43"/>
      <c r="GGU241" s="43"/>
      <c r="GGV241" s="43"/>
      <c r="GGW241" s="43"/>
      <c r="GGX241" s="43"/>
      <c r="GGY241" s="43"/>
      <c r="GGZ241" s="43"/>
      <c r="GHA241" s="43"/>
      <c r="GHB241" s="43"/>
      <c r="GHC241" s="43"/>
      <c r="GHD241" s="43"/>
      <c r="GHE241" s="43"/>
      <c r="GHF241" s="43"/>
      <c r="GHG241" s="43"/>
      <c r="GHH241" s="43"/>
      <c r="GHI241" s="43"/>
      <c r="GHJ241" s="43"/>
      <c r="GHK241" s="43"/>
      <c r="GHL241" s="43"/>
      <c r="GHM241" s="43"/>
      <c r="GHN241" s="43"/>
      <c r="GHO241" s="43"/>
      <c r="GHP241" s="43"/>
      <c r="GHQ241" s="43"/>
      <c r="GHR241" s="43"/>
      <c r="GHS241" s="43"/>
      <c r="GHT241" s="43"/>
      <c r="GHU241" s="43"/>
      <c r="GHV241" s="43"/>
      <c r="GHW241" s="43"/>
      <c r="GHX241" s="43"/>
      <c r="GHY241" s="43"/>
      <c r="GHZ241" s="43"/>
      <c r="GIA241" s="43"/>
      <c r="GIB241" s="43"/>
      <c r="GIC241" s="43"/>
      <c r="GID241" s="43"/>
      <c r="GIE241" s="43"/>
      <c r="GIF241" s="43"/>
      <c r="GIG241" s="43"/>
      <c r="GIH241" s="43"/>
      <c r="GII241" s="43"/>
      <c r="GIJ241" s="43"/>
      <c r="GIK241" s="43"/>
      <c r="GIL241" s="43"/>
      <c r="GIM241" s="43"/>
      <c r="GIN241" s="43"/>
      <c r="GIO241" s="43"/>
      <c r="GIP241" s="43"/>
      <c r="GIQ241" s="43"/>
      <c r="GIR241" s="43"/>
      <c r="GIS241" s="43"/>
      <c r="GIT241" s="43"/>
      <c r="GIU241" s="43"/>
      <c r="GIV241" s="43"/>
      <c r="GIW241" s="43"/>
      <c r="GIX241" s="43"/>
      <c r="GIY241" s="43"/>
      <c r="GIZ241" s="43"/>
      <c r="GJA241" s="43"/>
      <c r="GJB241" s="43"/>
      <c r="GJC241" s="43"/>
      <c r="GJD241" s="43"/>
      <c r="GJE241" s="43"/>
      <c r="GJF241" s="43"/>
      <c r="GJG241" s="43"/>
      <c r="GJH241" s="43"/>
      <c r="GJI241" s="43"/>
      <c r="GJJ241" s="43"/>
      <c r="GJK241" s="43"/>
      <c r="GJL241" s="43"/>
      <c r="GJM241" s="43"/>
      <c r="GJN241" s="43"/>
      <c r="GJO241" s="43"/>
      <c r="GJP241" s="43"/>
      <c r="GJQ241" s="43"/>
      <c r="GJR241" s="43"/>
      <c r="GJS241" s="43"/>
      <c r="GJT241" s="43"/>
      <c r="GJU241" s="43"/>
      <c r="GJV241" s="43"/>
      <c r="GJW241" s="43"/>
      <c r="GJX241" s="43"/>
      <c r="GJY241" s="43"/>
      <c r="GJZ241" s="43"/>
      <c r="GKA241" s="43"/>
      <c r="GKB241" s="43"/>
      <c r="GKC241" s="43"/>
      <c r="GKD241" s="43"/>
      <c r="GKE241" s="43"/>
      <c r="GKF241" s="43"/>
      <c r="GKG241" s="43"/>
      <c r="GKH241" s="43"/>
      <c r="GKI241" s="43"/>
      <c r="GKJ241" s="43"/>
      <c r="GKK241" s="43"/>
      <c r="GKL241" s="43"/>
      <c r="GKM241" s="43"/>
      <c r="GKN241" s="43"/>
      <c r="GKO241" s="43"/>
      <c r="GKP241" s="43"/>
      <c r="GKQ241" s="43"/>
      <c r="GKR241" s="43"/>
      <c r="GKS241" s="43"/>
      <c r="GKT241" s="43"/>
      <c r="GKU241" s="43"/>
      <c r="GKV241" s="43"/>
      <c r="GKW241" s="43"/>
      <c r="GKX241" s="43"/>
      <c r="GKY241" s="43"/>
      <c r="GKZ241" s="43"/>
      <c r="GLA241" s="43"/>
      <c r="GLB241" s="43"/>
      <c r="GLC241" s="43"/>
      <c r="GLD241" s="43"/>
      <c r="GLE241" s="43"/>
      <c r="GLF241" s="43"/>
      <c r="GLG241" s="43"/>
      <c r="GLH241" s="43"/>
      <c r="GLI241" s="43"/>
      <c r="GLJ241" s="43"/>
      <c r="GLK241" s="43"/>
      <c r="GLL241" s="43"/>
      <c r="GLM241" s="43"/>
      <c r="GLN241" s="43"/>
      <c r="GLO241" s="43"/>
      <c r="GLP241" s="43"/>
      <c r="GLQ241" s="43"/>
      <c r="GLR241" s="43"/>
      <c r="GLS241" s="43"/>
      <c r="GLT241" s="43"/>
      <c r="GLU241" s="43"/>
      <c r="GLV241" s="43"/>
      <c r="GLW241" s="43"/>
      <c r="GLX241" s="43"/>
      <c r="GLY241" s="43"/>
      <c r="GLZ241" s="43"/>
      <c r="GMA241" s="43"/>
      <c r="GMB241" s="43"/>
      <c r="GMC241" s="43"/>
      <c r="GMD241" s="43"/>
      <c r="GME241" s="43"/>
      <c r="GMF241" s="43"/>
      <c r="GMG241" s="43"/>
      <c r="GMH241" s="43"/>
      <c r="GMI241" s="43"/>
      <c r="GMJ241" s="43"/>
      <c r="GMK241" s="43"/>
      <c r="GML241" s="43"/>
      <c r="GMM241" s="43"/>
      <c r="GMN241" s="43"/>
      <c r="GMO241" s="43"/>
      <c r="GMP241" s="43"/>
      <c r="GMQ241" s="43"/>
      <c r="GMR241" s="43"/>
      <c r="GMS241" s="43"/>
      <c r="GMT241" s="43"/>
      <c r="GMU241" s="43"/>
      <c r="GMV241" s="43"/>
      <c r="GMW241" s="43"/>
      <c r="GMX241" s="43"/>
      <c r="GMY241" s="43"/>
      <c r="GMZ241" s="43"/>
      <c r="GNA241" s="43"/>
      <c r="GNB241" s="43"/>
      <c r="GNC241" s="43"/>
      <c r="GND241" s="43"/>
      <c r="GNE241" s="43"/>
      <c r="GNF241" s="43"/>
      <c r="GNG241" s="43"/>
      <c r="GNH241" s="43"/>
      <c r="GNI241" s="43"/>
      <c r="GNJ241" s="43"/>
      <c r="GNK241" s="43"/>
      <c r="GNL241" s="43"/>
      <c r="GNM241" s="43"/>
      <c r="GNN241" s="43"/>
      <c r="GNO241" s="43"/>
      <c r="GNP241" s="43"/>
      <c r="GNQ241" s="43"/>
      <c r="GNR241" s="43"/>
      <c r="GNS241" s="43"/>
      <c r="GNT241" s="43"/>
      <c r="GNU241" s="43"/>
      <c r="GNV241" s="43"/>
      <c r="GNW241" s="43"/>
      <c r="GNX241" s="43"/>
      <c r="GNY241" s="43"/>
      <c r="GNZ241" s="43"/>
      <c r="GOA241" s="43"/>
      <c r="GOB241" s="43"/>
      <c r="GOC241" s="43"/>
      <c r="GOD241" s="43"/>
      <c r="GOE241" s="43"/>
      <c r="GOF241" s="43"/>
      <c r="GOG241" s="43"/>
      <c r="GOH241" s="43"/>
      <c r="GOI241" s="43"/>
      <c r="GOJ241" s="43"/>
      <c r="GOK241" s="43"/>
      <c r="GOL241" s="43"/>
      <c r="GOM241" s="43"/>
      <c r="GON241" s="43"/>
      <c r="GOO241" s="43"/>
      <c r="GOP241" s="43"/>
      <c r="GOQ241" s="43"/>
      <c r="GOR241" s="43"/>
      <c r="GOS241" s="43"/>
      <c r="GOT241" s="43"/>
      <c r="GOU241" s="43"/>
      <c r="GOV241" s="43"/>
      <c r="GOW241" s="43"/>
      <c r="GOX241" s="43"/>
      <c r="GOY241" s="43"/>
      <c r="GOZ241" s="43"/>
      <c r="GPA241" s="43"/>
      <c r="GPB241" s="43"/>
      <c r="GPC241" s="43"/>
      <c r="GPD241" s="43"/>
      <c r="GPE241" s="43"/>
      <c r="GPF241" s="43"/>
      <c r="GPG241" s="43"/>
      <c r="GPH241" s="43"/>
      <c r="GPI241" s="43"/>
      <c r="GPJ241" s="43"/>
      <c r="GPK241" s="43"/>
      <c r="GPL241" s="43"/>
      <c r="GPM241" s="43"/>
      <c r="GPN241" s="43"/>
      <c r="GPO241" s="43"/>
      <c r="GPP241" s="43"/>
      <c r="GPQ241" s="43"/>
      <c r="GPR241" s="43"/>
      <c r="GPS241" s="43"/>
      <c r="GPT241" s="43"/>
      <c r="GPU241" s="43"/>
      <c r="GPV241" s="43"/>
      <c r="GPW241" s="43"/>
      <c r="GPX241" s="43"/>
      <c r="GPY241" s="43"/>
      <c r="GPZ241" s="43"/>
      <c r="GQA241" s="43"/>
      <c r="GQB241" s="43"/>
      <c r="GQC241" s="43"/>
      <c r="GQD241" s="43"/>
      <c r="GQE241" s="43"/>
      <c r="GQF241" s="43"/>
      <c r="GQG241" s="43"/>
      <c r="GQH241" s="43"/>
      <c r="GQI241" s="43"/>
      <c r="GQJ241" s="43"/>
      <c r="GQK241" s="43"/>
      <c r="GQL241" s="43"/>
      <c r="GQM241" s="43"/>
      <c r="GQN241" s="43"/>
      <c r="GQO241" s="43"/>
      <c r="GQP241" s="43"/>
      <c r="GQQ241" s="43"/>
      <c r="GQR241" s="43"/>
      <c r="GQS241" s="43"/>
      <c r="GQT241" s="43"/>
      <c r="GQU241" s="43"/>
      <c r="GQV241" s="43"/>
      <c r="GQW241" s="43"/>
      <c r="GQX241" s="43"/>
      <c r="GQY241" s="43"/>
      <c r="GQZ241" s="43"/>
      <c r="GRA241" s="43"/>
      <c r="GRB241" s="43"/>
      <c r="GRC241" s="43"/>
      <c r="GRD241" s="43"/>
      <c r="GRE241" s="43"/>
      <c r="GRF241" s="43"/>
      <c r="GRG241" s="43"/>
      <c r="GRH241" s="43"/>
      <c r="GRI241" s="43"/>
      <c r="GRJ241" s="43"/>
      <c r="GRK241" s="43"/>
      <c r="GRL241" s="43"/>
      <c r="GRM241" s="43"/>
      <c r="GRN241" s="43"/>
      <c r="GRO241" s="43"/>
      <c r="GRP241" s="43"/>
      <c r="GRQ241" s="43"/>
      <c r="GRR241" s="43"/>
      <c r="GRS241" s="43"/>
      <c r="GRT241" s="43"/>
      <c r="GRU241" s="43"/>
      <c r="GRV241" s="43"/>
      <c r="GRW241" s="43"/>
      <c r="GRX241" s="43"/>
      <c r="GRY241" s="43"/>
      <c r="GRZ241" s="43"/>
      <c r="GSA241" s="43"/>
      <c r="GSB241" s="43"/>
      <c r="GSC241" s="43"/>
      <c r="GSD241" s="43"/>
      <c r="GSE241" s="43"/>
      <c r="GSF241" s="43"/>
      <c r="GSG241" s="43"/>
      <c r="GSH241" s="43"/>
      <c r="GSI241" s="43"/>
      <c r="GSJ241" s="43"/>
      <c r="GSK241" s="43"/>
      <c r="GSL241" s="43"/>
      <c r="GSM241" s="43"/>
      <c r="GSN241" s="43"/>
      <c r="GSO241" s="43"/>
      <c r="GSP241" s="43"/>
      <c r="GSQ241" s="43"/>
      <c r="GSR241" s="43"/>
      <c r="GSS241" s="43"/>
      <c r="GST241" s="43"/>
      <c r="GSU241" s="43"/>
      <c r="GSV241" s="43"/>
      <c r="GSW241" s="43"/>
      <c r="GSX241" s="43"/>
      <c r="GSY241" s="43"/>
      <c r="GSZ241" s="43"/>
      <c r="GTA241" s="43"/>
      <c r="GTB241" s="43"/>
      <c r="GTC241" s="43"/>
      <c r="GTD241" s="43"/>
      <c r="GTE241" s="43"/>
      <c r="GTF241" s="43"/>
      <c r="GTG241" s="43"/>
      <c r="GTH241" s="43"/>
      <c r="GTI241" s="43"/>
      <c r="GTJ241" s="43"/>
      <c r="GTK241" s="43"/>
      <c r="GTL241" s="43"/>
      <c r="GTM241" s="43"/>
      <c r="GTN241" s="43"/>
      <c r="GTO241" s="43"/>
      <c r="GTP241" s="43"/>
      <c r="GTQ241" s="43"/>
      <c r="GTR241" s="43"/>
      <c r="GTS241" s="43"/>
      <c r="GTT241" s="43"/>
      <c r="GTU241" s="43"/>
      <c r="GTV241" s="43"/>
      <c r="GTW241" s="43"/>
      <c r="GTX241" s="43"/>
      <c r="GTY241" s="43"/>
      <c r="GTZ241" s="43"/>
      <c r="GUA241" s="43"/>
      <c r="GUB241" s="43"/>
      <c r="GUC241" s="43"/>
      <c r="GUD241" s="43"/>
      <c r="GUE241" s="43"/>
      <c r="GUF241" s="43"/>
      <c r="GUG241" s="43"/>
      <c r="GUH241" s="43"/>
      <c r="GUI241" s="43"/>
      <c r="GUJ241" s="43"/>
      <c r="GUK241" s="43"/>
      <c r="GUL241" s="43"/>
      <c r="GUM241" s="43"/>
      <c r="GUN241" s="43"/>
      <c r="GUO241" s="43"/>
      <c r="GUP241" s="43"/>
      <c r="GUQ241" s="43"/>
      <c r="GUR241" s="43"/>
      <c r="GUS241" s="43"/>
      <c r="GUT241" s="43"/>
      <c r="GUU241" s="43"/>
      <c r="GUV241" s="43"/>
      <c r="GUW241" s="43"/>
      <c r="GUX241" s="43"/>
      <c r="GUY241" s="43"/>
      <c r="GUZ241" s="43"/>
      <c r="GVA241" s="43"/>
      <c r="GVB241" s="43"/>
      <c r="GVC241" s="43"/>
      <c r="GVD241" s="43"/>
      <c r="GVE241" s="43"/>
      <c r="GVF241" s="43"/>
      <c r="GVG241" s="43"/>
      <c r="GVH241" s="43"/>
      <c r="GVI241" s="43"/>
      <c r="GVJ241" s="43"/>
      <c r="GVK241" s="43"/>
      <c r="GVL241" s="43"/>
      <c r="GVM241" s="43"/>
      <c r="GVN241" s="43"/>
      <c r="GVO241" s="43"/>
      <c r="GVP241" s="43"/>
      <c r="GVQ241" s="43"/>
      <c r="GVR241" s="43"/>
      <c r="GVS241" s="43"/>
      <c r="GVT241" s="43"/>
      <c r="GVU241" s="43"/>
      <c r="GVV241" s="43"/>
      <c r="GVW241" s="43"/>
      <c r="GVX241" s="43"/>
      <c r="GVY241" s="43"/>
      <c r="GVZ241" s="43"/>
      <c r="GWA241" s="43"/>
      <c r="GWB241" s="43"/>
      <c r="GWC241" s="43"/>
      <c r="GWD241" s="43"/>
      <c r="GWE241" s="43"/>
      <c r="GWF241" s="43"/>
      <c r="GWG241" s="43"/>
      <c r="GWH241" s="43"/>
      <c r="GWI241" s="43"/>
      <c r="GWJ241" s="43"/>
      <c r="GWK241" s="43"/>
      <c r="GWL241" s="43"/>
      <c r="GWM241" s="43"/>
      <c r="GWN241" s="43"/>
      <c r="GWO241" s="43"/>
      <c r="GWP241" s="43"/>
      <c r="GWQ241" s="43"/>
      <c r="GWR241" s="43"/>
      <c r="GWS241" s="43"/>
      <c r="GWT241" s="43"/>
      <c r="GWU241" s="43"/>
      <c r="GWV241" s="43"/>
      <c r="GWW241" s="43"/>
      <c r="GWX241" s="43"/>
      <c r="GWY241" s="43"/>
      <c r="GWZ241" s="43"/>
      <c r="GXA241" s="43"/>
      <c r="GXB241" s="43"/>
      <c r="GXC241" s="43"/>
      <c r="GXD241" s="43"/>
      <c r="GXE241" s="43"/>
      <c r="GXF241" s="43"/>
      <c r="GXG241" s="43"/>
      <c r="GXH241" s="43"/>
      <c r="GXI241" s="43"/>
      <c r="GXJ241" s="43"/>
      <c r="GXK241" s="43"/>
      <c r="GXL241" s="43"/>
      <c r="GXM241" s="43"/>
      <c r="GXN241" s="43"/>
      <c r="GXO241" s="43"/>
      <c r="GXP241" s="43"/>
      <c r="GXQ241" s="43"/>
      <c r="GXR241" s="43"/>
      <c r="GXS241" s="43"/>
      <c r="GXT241" s="43"/>
      <c r="GXU241" s="43"/>
      <c r="GXV241" s="43"/>
      <c r="GXW241" s="43"/>
      <c r="GXX241" s="43"/>
      <c r="GXY241" s="43"/>
      <c r="GXZ241" s="43"/>
      <c r="GYA241" s="43"/>
      <c r="GYB241" s="43"/>
      <c r="GYC241" s="43"/>
      <c r="GYD241" s="43"/>
      <c r="GYE241" s="43"/>
      <c r="GYF241" s="43"/>
      <c r="GYG241" s="43"/>
      <c r="GYH241" s="43"/>
      <c r="GYI241" s="43"/>
      <c r="GYJ241" s="43"/>
      <c r="GYK241" s="43"/>
      <c r="GYL241" s="43"/>
      <c r="GYM241" s="43"/>
      <c r="GYN241" s="43"/>
      <c r="GYO241" s="43"/>
      <c r="GYP241" s="43"/>
      <c r="GYQ241" s="43"/>
      <c r="GYR241" s="43"/>
      <c r="GYS241" s="43"/>
      <c r="GYT241" s="43"/>
      <c r="GYU241" s="43"/>
      <c r="GYV241" s="43"/>
      <c r="GYW241" s="43"/>
      <c r="GYX241" s="43"/>
      <c r="GYY241" s="43"/>
      <c r="GYZ241" s="43"/>
      <c r="GZA241" s="43"/>
      <c r="GZB241" s="43"/>
      <c r="GZC241" s="43"/>
      <c r="GZD241" s="43"/>
      <c r="GZE241" s="43"/>
      <c r="GZF241" s="43"/>
      <c r="GZG241" s="43"/>
      <c r="GZH241" s="43"/>
      <c r="GZI241" s="43"/>
      <c r="GZJ241" s="43"/>
      <c r="GZK241" s="43"/>
      <c r="GZL241" s="43"/>
      <c r="GZM241" s="43"/>
      <c r="GZN241" s="43"/>
      <c r="GZO241" s="43"/>
      <c r="GZP241" s="43"/>
      <c r="GZQ241" s="43"/>
      <c r="GZR241" s="43"/>
      <c r="GZS241" s="43"/>
      <c r="GZT241" s="43"/>
      <c r="GZU241" s="43"/>
      <c r="GZV241" s="43"/>
      <c r="GZW241" s="43"/>
      <c r="GZX241" s="43"/>
      <c r="GZY241" s="43"/>
      <c r="GZZ241" s="43"/>
      <c r="HAA241" s="43"/>
      <c r="HAB241" s="43"/>
      <c r="HAC241" s="43"/>
      <c r="HAD241" s="43"/>
      <c r="HAE241" s="43"/>
      <c r="HAF241" s="43"/>
      <c r="HAG241" s="43"/>
      <c r="HAH241" s="43"/>
      <c r="HAI241" s="43"/>
      <c r="HAJ241" s="43"/>
      <c r="HAK241" s="43"/>
      <c r="HAL241" s="43"/>
      <c r="HAM241" s="43"/>
      <c r="HAN241" s="43"/>
      <c r="HAO241" s="43"/>
      <c r="HAP241" s="43"/>
      <c r="HAQ241" s="43"/>
      <c r="HAR241" s="43"/>
      <c r="HAS241" s="43"/>
      <c r="HAT241" s="43"/>
      <c r="HAU241" s="43"/>
      <c r="HAV241" s="43"/>
      <c r="HAW241" s="43"/>
      <c r="HAX241" s="43"/>
      <c r="HAY241" s="43"/>
      <c r="HAZ241" s="43"/>
      <c r="HBA241" s="43"/>
      <c r="HBB241" s="43"/>
      <c r="HBC241" s="43"/>
      <c r="HBD241" s="43"/>
      <c r="HBE241" s="43"/>
      <c r="HBF241" s="43"/>
      <c r="HBG241" s="43"/>
      <c r="HBH241" s="43"/>
      <c r="HBI241" s="43"/>
      <c r="HBJ241" s="43"/>
      <c r="HBK241" s="43"/>
      <c r="HBL241" s="43"/>
      <c r="HBM241" s="43"/>
      <c r="HBN241" s="43"/>
      <c r="HBO241" s="43"/>
      <c r="HBP241" s="43"/>
      <c r="HBQ241" s="43"/>
      <c r="HBR241" s="43"/>
      <c r="HBS241" s="43"/>
      <c r="HBT241" s="43"/>
      <c r="HBU241" s="43"/>
      <c r="HBV241" s="43"/>
      <c r="HBW241" s="43"/>
      <c r="HBX241" s="43"/>
      <c r="HBY241" s="43"/>
      <c r="HBZ241" s="43"/>
      <c r="HCA241" s="43"/>
      <c r="HCB241" s="43"/>
      <c r="HCC241" s="43"/>
      <c r="HCD241" s="43"/>
      <c r="HCE241" s="43"/>
      <c r="HCF241" s="43"/>
      <c r="HCG241" s="43"/>
      <c r="HCH241" s="43"/>
      <c r="HCI241" s="43"/>
      <c r="HCJ241" s="43"/>
      <c r="HCK241" s="43"/>
      <c r="HCL241" s="43"/>
      <c r="HCM241" s="43"/>
      <c r="HCN241" s="43"/>
      <c r="HCO241" s="43"/>
      <c r="HCP241" s="43"/>
      <c r="HCQ241" s="43"/>
      <c r="HCR241" s="43"/>
      <c r="HCS241" s="43"/>
      <c r="HCT241" s="43"/>
      <c r="HCU241" s="43"/>
      <c r="HCV241" s="43"/>
      <c r="HCW241" s="43"/>
      <c r="HCX241" s="43"/>
      <c r="HCY241" s="43"/>
      <c r="HCZ241" s="43"/>
      <c r="HDA241" s="43"/>
      <c r="HDB241" s="43"/>
      <c r="HDC241" s="43"/>
      <c r="HDD241" s="43"/>
      <c r="HDE241" s="43"/>
      <c r="HDF241" s="43"/>
      <c r="HDG241" s="43"/>
      <c r="HDH241" s="43"/>
      <c r="HDI241" s="43"/>
      <c r="HDJ241" s="43"/>
      <c r="HDK241" s="43"/>
      <c r="HDL241" s="43"/>
      <c r="HDM241" s="43"/>
      <c r="HDN241" s="43"/>
      <c r="HDO241" s="43"/>
      <c r="HDP241" s="43"/>
      <c r="HDQ241" s="43"/>
      <c r="HDR241" s="43"/>
      <c r="HDS241" s="43"/>
      <c r="HDT241" s="43"/>
      <c r="HDU241" s="43"/>
      <c r="HDV241" s="43"/>
      <c r="HDW241" s="43"/>
      <c r="HDX241" s="43"/>
      <c r="HDY241" s="43"/>
      <c r="HDZ241" s="43"/>
      <c r="HEA241" s="43"/>
      <c r="HEB241" s="43"/>
      <c r="HEC241" s="43"/>
      <c r="HED241" s="43"/>
      <c r="HEE241" s="43"/>
      <c r="HEF241" s="43"/>
      <c r="HEG241" s="43"/>
      <c r="HEH241" s="43"/>
      <c r="HEI241" s="43"/>
      <c r="HEJ241" s="43"/>
      <c r="HEK241" s="43"/>
      <c r="HEL241" s="43"/>
      <c r="HEM241" s="43"/>
      <c r="HEN241" s="43"/>
      <c r="HEO241" s="43"/>
      <c r="HEP241" s="43"/>
      <c r="HEQ241" s="43"/>
      <c r="HER241" s="43"/>
      <c r="HES241" s="43"/>
      <c r="HET241" s="43"/>
      <c r="HEU241" s="43"/>
      <c r="HEV241" s="43"/>
      <c r="HEW241" s="43"/>
      <c r="HEX241" s="43"/>
      <c r="HEY241" s="43"/>
      <c r="HEZ241" s="43"/>
      <c r="HFA241" s="43"/>
      <c r="HFB241" s="43"/>
      <c r="HFC241" s="43"/>
      <c r="HFD241" s="43"/>
      <c r="HFE241" s="43"/>
      <c r="HFF241" s="43"/>
      <c r="HFG241" s="43"/>
      <c r="HFH241" s="43"/>
      <c r="HFI241" s="43"/>
      <c r="HFJ241" s="43"/>
      <c r="HFK241" s="43"/>
      <c r="HFL241" s="43"/>
      <c r="HFM241" s="43"/>
      <c r="HFN241" s="43"/>
      <c r="HFO241" s="43"/>
      <c r="HFP241" s="43"/>
      <c r="HFQ241" s="43"/>
      <c r="HFR241" s="43"/>
      <c r="HFS241" s="43"/>
      <c r="HFT241" s="43"/>
      <c r="HFU241" s="43"/>
      <c r="HFV241" s="43"/>
      <c r="HFW241" s="43"/>
      <c r="HFX241" s="43"/>
      <c r="HFY241" s="43"/>
      <c r="HFZ241" s="43"/>
      <c r="HGA241" s="43"/>
      <c r="HGB241" s="43"/>
      <c r="HGC241" s="43"/>
      <c r="HGD241" s="43"/>
      <c r="HGE241" s="43"/>
      <c r="HGF241" s="43"/>
      <c r="HGG241" s="43"/>
      <c r="HGH241" s="43"/>
      <c r="HGI241" s="43"/>
      <c r="HGJ241" s="43"/>
      <c r="HGK241" s="43"/>
      <c r="HGL241" s="43"/>
      <c r="HGM241" s="43"/>
      <c r="HGN241" s="43"/>
      <c r="HGO241" s="43"/>
      <c r="HGP241" s="43"/>
      <c r="HGQ241" s="43"/>
      <c r="HGR241" s="43"/>
      <c r="HGS241" s="43"/>
      <c r="HGT241" s="43"/>
      <c r="HGU241" s="43"/>
      <c r="HGV241" s="43"/>
      <c r="HGW241" s="43"/>
      <c r="HGX241" s="43"/>
      <c r="HGY241" s="43"/>
      <c r="HGZ241" s="43"/>
      <c r="HHA241" s="43"/>
      <c r="HHB241" s="43"/>
      <c r="HHC241" s="43"/>
      <c r="HHD241" s="43"/>
      <c r="HHE241" s="43"/>
      <c r="HHF241" s="43"/>
      <c r="HHG241" s="43"/>
      <c r="HHH241" s="43"/>
      <c r="HHI241" s="43"/>
      <c r="HHJ241" s="43"/>
      <c r="HHK241" s="43"/>
      <c r="HHL241" s="43"/>
      <c r="HHM241" s="43"/>
      <c r="HHN241" s="43"/>
      <c r="HHO241" s="43"/>
      <c r="HHP241" s="43"/>
      <c r="HHQ241" s="43"/>
      <c r="HHR241" s="43"/>
      <c r="HHS241" s="43"/>
      <c r="HHT241" s="43"/>
      <c r="HHU241" s="43"/>
      <c r="HHV241" s="43"/>
      <c r="HHW241" s="43"/>
      <c r="HHX241" s="43"/>
      <c r="HHY241" s="43"/>
      <c r="HHZ241" s="43"/>
      <c r="HIA241" s="43"/>
      <c r="HIB241" s="43"/>
      <c r="HIC241" s="43"/>
      <c r="HID241" s="43"/>
      <c r="HIE241" s="43"/>
      <c r="HIF241" s="43"/>
      <c r="HIG241" s="43"/>
      <c r="HIH241" s="43"/>
      <c r="HII241" s="43"/>
      <c r="HIJ241" s="43"/>
      <c r="HIK241" s="43"/>
      <c r="HIL241" s="43"/>
      <c r="HIM241" s="43"/>
      <c r="HIN241" s="43"/>
      <c r="HIO241" s="43"/>
      <c r="HIP241" s="43"/>
      <c r="HIQ241" s="43"/>
      <c r="HIR241" s="43"/>
      <c r="HIS241" s="43"/>
      <c r="HIT241" s="43"/>
      <c r="HIU241" s="43"/>
      <c r="HIV241" s="43"/>
      <c r="HIW241" s="43"/>
      <c r="HIX241" s="43"/>
      <c r="HIY241" s="43"/>
      <c r="HIZ241" s="43"/>
      <c r="HJA241" s="43"/>
      <c r="HJB241" s="43"/>
      <c r="HJC241" s="43"/>
      <c r="HJD241" s="43"/>
      <c r="HJE241" s="43"/>
      <c r="HJF241" s="43"/>
      <c r="HJG241" s="43"/>
      <c r="HJH241" s="43"/>
      <c r="HJI241" s="43"/>
      <c r="HJJ241" s="43"/>
      <c r="HJK241" s="43"/>
      <c r="HJL241" s="43"/>
      <c r="HJM241" s="43"/>
      <c r="HJN241" s="43"/>
      <c r="HJO241" s="43"/>
      <c r="HJP241" s="43"/>
      <c r="HJQ241" s="43"/>
      <c r="HJR241" s="43"/>
      <c r="HJS241" s="43"/>
      <c r="HJT241" s="43"/>
      <c r="HJU241" s="43"/>
      <c r="HJV241" s="43"/>
      <c r="HJW241" s="43"/>
      <c r="HJX241" s="43"/>
      <c r="HJY241" s="43"/>
      <c r="HJZ241" s="43"/>
      <c r="HKA241" s="43"/>
      <c r="HKB241" s="43"/>
      <c r="HKC241" s="43"/>
      <c r="HKD241" s="43"/>
      <c r="HKE241" s="43"/>
      <c r="HKF241" s="43"/>
      <c r="HKG241" s="43"/>
      <c r="HKH241" s="43"/>
      <c r="HKI241" s="43"/>
      <c r="HKJ241" s="43"/>
      <c r="HKK241" s="43"/>
      <c r="HKL241" s="43"/>
      <c r="HKM241" s="43"/>
      <c r="HKN241" s="43"/>
      <c r="HKO241" s="43"/>
      <c r="HKP241" s="43"/>
      <c r="HKQ241" s="43"/>
      <c r="HKR241" s="43"/>
      <c r="HKS241" s="43"/>
      <c r="HKT241" s="43"/>
      <c r="HKU241" s="43"/>
      <c r="HKV241" s="43"/>
      <c r="HKW241" s="43"/>
      <c r="HKX241" s="43"/>
      <c r="HKY241" s="43"/>
      <c r="HKZ241" s="43"/>
      <c r="HLA241" s="43"/>
      <c r="HLB241" s="43"/>
      <c r="HLC241" s="43"/>
      <c r="HLD241" s="43"/>
      <c r="HLE241" s="43"/>
      <c r="HLF241" s="43"/>
      <c r="HLG241" s="43"/>
      <c r="HLH241" s="43"/>
      <c r="HLI241" s="43"/>
      <c r="HLJ241" s="43"/>
      <c r="HLK241" s="43"/>
      <c r="HLL241" s="43"/>
      <c r="HLM241" s="43"/>
      <c r="HLN241" s="43"/>
      <c r="HLO241" s="43"/>
      <c r="HLP241" s="43"/>
      <c r="HLQ241" s="43"/>
      <c r="HLR241" s="43"/>
      <c r="HLS241" s="43"/>
      <c r="HLT241" s="43"/>
      <c r="HLU241" s="43"/>
      <c r="HLV241" s="43"/>
      <c r="HLW241" s="43"/>
      <c r="HLX241" s="43"/>
      <c r="HLY241" s="43"/>
      <c r="HLZ241" s="43"/>
      <c r="HMA241" s="43"/>
      <c r="HMB241" s="43"/>
      <c r="HMC241" s="43"/>
      <c r="HMD241" s="43"/>
      <c r="HME241" s="43"/>
      <c r="HMF241" s="43"/>
      <c r="HMG241" s="43"/>
      <c r="HMH241" s="43"/>
      <c r="HMI241" s="43"/>
      <c r="HMJ241" s="43"/>
      <c r="HMK241" s="43"/>
      <c r="HML241" s="43"/>
      <c r="HMM241" s="43"/>
      <c r="HMN241" s="43"/>
      <c r="HMO241" s="43"/>
      <c r="HMP241" s="43"/>
      <c r="HMQ241" s="43"/>
      <c r="HMR241" s="43"/>
      <c r="HMS241" s="43"/>
      <c r="HMT241" s="43"/>
      <c r="HMU241" s="43"/>
      <c r="HMV241" s="43"/>
      <c r="HMW241" s="43"/>
      <c r="HMX241" s="43"/>
      <c r="HMY241" s="43"/>
      <c r="HMZ241" s="43"/>
      <c r="HNA241" s="43"/>
      <c r="HNB241" s="43"/>
      <c r="HNC241" s="43"/>
      <c r="HND241" s="43"/>
      <c r="HNE241" s="43"/>
      <c r="HNF241" s="43"/>
      <c r="HNG241" s="43"/>
      <c r="HNH241" s="43"/>
      <c r="HNI241" s="43"/>
      <c r="HNJ241" s="43"/>
      <c r="HNK241" s="43"/>
      <c r="HNL241" s="43"/>
      <c r="HNM241" s="43"/>
      <c r="HNN241" s="43"/>
      <c r="HNO241" s="43"/>
      <c r="HNP241" s="43"/>
      <c r="HNQ241" s="43"/>
      <c r="HNR241" s="43"/>
      <c r="HNS241" s="43"/>
      <c r="HNT241" s="43"/>
      <c r="HNU241" s="43"/>
      <c r="HNV241" s="43"/>
      <c r="HNW241" s="43"/>
      <c r="HNX241" s="43"/>
      <c r="HNY241" s="43"/>
      <c r="HNZ241" s="43"/>
      <c r="HOA241" s="43"/>
      <c r="HOB241" s="43"/>
      <c r="HOC241" s="43"/>
      <c r="HOD241" s="43"/>
      <c r="HOE241" s="43"/>
      <c r="HOF241" s="43"/>
      <c r="HOG241" s="43"/>
      <c r="HOH241" s="43"/>
      <c r="HOI241" s="43"/>
      <c r="HOJ241" s="43"/>
      <c r="HOK241" s="43"/>
      <c r="HOL241" s="43"/>
      <c r="HOM241" s="43"/>
      <c r="HON241" s="43"/>
      <c r="HOO241" s="43"/>
      <c r="HOP241" s="43"/>
      <c r="HOQ241" s="43"/>
      <c r="HOR241" s="43"/>
      <c r="HOS241" s="43"/>
      <c r="HOT241" s="43"/>
      <c r="HOU241" s="43"/>
      <c r="HOV241" s="43"/>
      <c r="HOW241" s="43"/>
      <c r="HOX241" s="43"/>
      <c r="HOY241" s="43"/>
      <c r="HOZ241" s="43"/>
      <c r="HPA241" s="43"/>
      <c r="HPB241" s="43"/>
      <c r="HPC241" s="43"/>
      <c r="HPD241" s="43"/>
      <c r="HPE241" s="43"/>
      <c r="HPF241" s="43"/>
      <c r="HPG241" s="43"/>
      <c r="HPH241" s="43"/>
      <c r="HPI241" s="43"/>
      <c r="HPJ241" s="43"/>
      <c r="HPK241" s="43"/>
      <c r="HPL241" s="43"/>
      <c r="HPM241" s="43"/>
      <c r="HPN241" s="43"/>
      <c r="HPO241" s="43"/>
      <c r="HPP241" s="43"/>
      <c r="HPQ241" s="43"/>
      <c r="HPR241" s="43"/>
      <c r="HPS241" s="43"/>
      <c r="HPT241" s="43"/>
      <c r="HPU241" s="43"/>
      <c r="HPV241" s="43"/>
      <c r="HPW241" s="43"/>
      <c r="HPX241" s="43"/>
      <c r="HPY241" s="43"/>
      <c r="HPZ241" s="43"/>
      <c r="HQA241" s="43"/>
      <c r="HQB241" s="43"/>
      <c r="HQC241" s="43"/>
      <c r="HQD241" s="43"/>
      <c r="HQE241" s="43"/>
      <c r="HQF241" s="43"/>
      <c r="HQG241" s="43"/>
      <c r="HQH241" s="43"/>
      <c r="HQI241" s="43"/>
      <c r="HQJ241" s="43"/>
      <c r="HQK241" s="43"/>
      <c r="HQL241" s="43"/>
      <c r="HQM241" s="43"/>
      <c r="HQN241" s="43"/>
      <c r="HQO241" s="43"/>
      <c r="HQP241" s="43"/>
      <c r="HQQ241" s="43"/>
      <c r="HQR241" s="43"/>
      <c r="HQS241" s="43"/>
      <c r="HQT241" s="43"/>
      <c r="HQU241" s="43"/>
      <c r="HQV241" s="43"/>
      <c r="HQW241" s="43"/>
      <c r="HQX241" s="43"/>
      <c r="HQY241" s="43"/>
      <c r="HQZ241" s="43"/>
      <c r="HRA241" s="43"/>
      <c r="HRB241" s="43"/>
      <c r="HRC241" s="43"/>
      <c r="HRD241" s="43"/>
      <c r="HRE241" s="43"/>
      <c r="HRF241" s="43"/>
      <c r="HRG241" s="43"/>
      <c r="HRH241" s="43"/>
      <c r="HRI241" s="43"/>
      <c r="HRJ241" s="43"/>
      <c r="HRK241" s="43"/>
      <c r="HRL241" s="43"/>
      <c r="HRM241" s="43"/>
      <c r="HRN241" s="43"/>
      <c r="HRO241" s="43"/>
      <c r="HRP241" s="43"/>
      <c r="HRQ241" s="43"/>
      <c r="HRR241" s="43"/>
      <c r="HRS241" s="43"/>
      <c r="HRT241" s="43"/>
      <c r="HRU241" s="43"/>
      <c r="HRV241" s="43"/>
      <c r="HRW241" s="43"/>
      <c r="HRX241" s="43"/>
      <c r="HRY241" s="43"/>
      <c r="HRZ241" s="43"/>
      <c r="HSA241" s="43"/>
      <c r="HSB241" s="43"/>
      <c r="HSC241" s="43"/>
      <c r="HSD241" s="43"/>
      <c r="HSE241" s="43"/>
      <c r="HSF241" s="43"/>
      <c r="HSG241" s="43"/>
      <c r="HSH241" s="43"/>
      <c r="HSI241" s="43"/>
      <c r="HSJ241" s="43"/>
      <c r="HSK241" s="43"/>
      <c r="HSL241" s="43"/>
      <c r="HSM241" s="43"/>
      <c r="HSN241" s="43"/>
      <c r="HSO241" s="43"/>
      <c r="HSP241" s="43"/>
      <c r="HSQ241" s="43"/>
      <c r="HSR241" s="43"/>
      <c r="HSS241" s="43"/>
      <c r="HST241" s="43"/>
      <c r="HSU241" s="43"/>
      <c r="HSV241" s="43"/>
      <c r="HSW241" s="43"/>
      <c r="HSX241" s="43"/>
      <c r="HSY241" s="43"/>
      <c r="HSZ241" s="43"/>
      <c r="HTA241" s="43"/>
      <c r="HTB241" s="43"/>
      <c r="HTC241" s="43"/>
      <c r="HTD241" s="43"/>
      <c r="HTE241" s="43"/>
      <c r="HTF241" s="43"/>
      <c r="HTG241" s="43"/>
      <c r="HTH241" s="43"/>
      <c r="HTI241" s="43"/>
      <c r="HTJ241" s="43"/>
      <c r="HTK241" s="43"/>
      <c r="HTL241" s="43"/>
      <c r="HTM241" s="43"/>
      <c r="HTN241" s="43"/>
      <c r="HTO241" s="43"/>
      <c r="HTP241" s="43"/>
      <c r="HTQ241" s="43"/>
      <c r="HTR241" s="43"/>
      <c r="HTS241" s="43"/>
      <c r="HTT241" s="43"/>
      <c r="HTU241" s="43"/>
      <c r="HTV241" s="43"/>
      <c r="HTW241" s="43"/>
      <c r="HTX241" s="43"/>
      <c r="HTY241" s="43"/>
      <c r="HTZ241" s="43"/>
      <c r="HUA241" s="43"/>
      <c r="HUB241" s="43"/>
      <c r="HUC241" s="43"/>
      <c r="HUD241" s="43"/>
      <c r="HUE241" s="43"/>
      <c r="HUF241" s="43"/>
      <c r="HUG241" s="43"/>
      <c r="HUH241" s="43"/>
      <c r="HUI241" s="43"/>
      <c r="HUJ241" s="43"/>
      <c r="HUK241" s="43"/>
      <c r="HUL241" s="43"/>
      <c r="HUM241" s="43"/>
      <c r="HUN241" s="43"/>
      <c r="HUO241" s="43"/>
      <c r="HUP241" s="43"/>
      <c r="HUQ241" s="43"/>
      <c r="HUR241" s="43"/>
      <c r="HUS241" s="43"/>
      <c r="HUT241" s="43"/>
      <c r="HUU241" s="43"/>
      <c r="HUV241" s="43"/>
      <c r="HUW241" s="43"/>
      <c r="HUX241" s="43"/>
      <c r="HUY241" s="43"/>
      <c r="HUZ241" s="43"/>
      <c r="HVA241" s="43"/>
      <c r="HVB241" s="43"/>
      <c r="HVC241" s="43"/>
      <c r="HVD241" s="43"/>
      <c r="HVE241" s="43"/>
      <c r="HVF241" s="43"/>
      <c r="HVG241" s="43"/>
      <c r="HVH241" s="43"/>
      <c r="HVI241" s="43"/>
      <c r="HVJ241" s="43"/>
      <c r="HVK241" s="43"/>
      <c r="HVL241" s="43"/>
      <c r="HVM241" s="43"/>
      <c r="HVN241" s="43"/>
      <c r="HVO241" s="43"/>
      <c r="HVP241" s="43"/>
      <c r="HVQ241" s="43"/>
      <c r="HVR241" s="43"/>
      <c r="HVS241" s="43"/>
      <c r="HVT241" s="43"/>
      <c r="HVU241" s="43"/>
      <c r="HVV241" s="43"/>
      <c r="HVW241" s="43"/>
      <c r="HVX241" s="43"/>
      <c r="HVY241" s="43"/>
      <c r="HVZ241" s="43"/>
      <c r="HWA241" s="43"/>
      <c r="HWB241" s="43"/>
      <c r="HWC241" s="43"/>
      <c r="HWD241" s="43"/>
      <c r="HWE241" s="43"/>
      <c r="HWF241" s="43"/>
      <c r="HWG241" s="43"/>
      <c r="HWH241" s="43"/>
      <c r="HWI241" s="43"/>
      <c r="HWJ241" s="43"/>
      <c r="HWK241" s="43"/>
      <c r="HWL241" s="43"/>
      <c r="HWM241" s="43"/>
      <c r="HWN241" s="43"/>
      <c r="HWO241" s="43"/>
      <c r="HWP241" s="43"/>
      <c r="HWQ241" s="43"/>
      <c r="HWR241" s="43"/>
      <c r="HWS241" s="43"/>
      <c r="HWT241" s="43"/>
      <c r="HWU241" s="43"/>
      <c r="HWV241" s="43"/>
      <c r="HWW241" s="43"/>
      <c r="HWX241" s="43"/>
      <c r="HWY241" s="43"/>
      <c r="HWZ241" s="43"/>
      <c r="HXA241" s="43"/>
      <c r="HXB241" s="43"/>
      <c r="HXC241" s="43"/>
      <c r="HXD241" s="43"/>
      <c r="HXE241" s="43"/>
      <c r="HXF241" s="43"/>
      <c r="HXG241" s="43"/>
      <c r="HXH241" s="43"/>
      <c r="HXI241" s="43"/>
      <c r="HXJ241" s="43"/>
      <c r="HXK241" s="43"/>
      <c r="HXL241" s="43"/>
      <c r="HXM241" s="43"/>
      <c r="HXN241" s="43"/>
      <c r="HXO241" s="43"/>
      <c r="HXP241" s="43"/>
      <c r="HXQ241" s="43"/>
      <c r="HXR241" s="43"/>
      <c r="HXS241" s="43"/>
      <c r="HXT241" s="43"/>
      <c r="HXU241" s="43"/>
      <c r="HXV241" s="43"/>
      <c r="HXW241" s="43"/>
      <c r="HXX241" s="43"/>
      <c r="HXY241" s="43"/>
      <c r="HXZ241" s="43"/>
      <c r="HYA241" s="43"/>
      <c r="HYB241" s="43"/>
      <c r="HYC241" s="43"/>
      <c r="HYD241" s="43"/>
      <c r="HYE241" s="43"/>
      <c r="HYF241" s="43"/>
      <c r="HYG241" s="43"/>
      <c r="HYH241" s="43"/>
      <c r="HYI241" s="43"/>
      <c r="HYJ241" s="43"/>
      <c r="HYK241" s="43"/>
      <c r="HYL241" s="43"/>
      <c r="HYM241" s="43"/>
      <c r="HYN241" s="43"/>
      <c r="HYO241" s="43"/>
      <c r="HYP241" s="43"/>
      <c r="HYQ241" s="43"/>
      <c r="HYR241" s="43"/>
      <c r="HYS241" s="43"/>
      <c r="HYT241" s="43"/>
      <c r="HYU241" s="43"/>
      <c r="HYV241" s="43"/>
      <c r="HYW241" s="43"/>
      <c r="HYX241" s="43"/>
      <c r="HYY241" s="43"/>
      <c r="HYZ241" s="43"/>
      <c r="HZA241" s="43"/>
      <c r="HZB241" s="43"/>
      <c r="HZC241" s="43"/>
      <c r="HZD241" s="43"/>
      <c r="HZE241" s="43"/>
      <c r="HZF241" s="43"/>
      <c r="HZG241" s="43"/>
      <c r="HZH241" s="43"/>
      <c r="HZI241" s="43"/>
      <c r="HZJ241" s="43"/>
      <c r="HZK241" s="43"/>
      <c r="HZL241" s="43"/>
      <c r="HZM241" s="43"/>
      <c r="HZN241" s="43"/>
      <c r="HZO241" s="43"/>
      <c r="HZP241" s="43"/>
      <c r="HZQ241" s="43"/>
      <c r="HZR241" s="43"/>
      <c r="HZS241" s="43"/>
      <c r="HZT241" s="43"/>
      <c r="HZU241" s="43"/>
      <c r="HZV241" s="43"/>
      <c r="HZW241" s="43"/>
      <c r="HZX241" s="43"/>
      <c r="HZY241" s="43"/>
      <c r="HZZ241" s="43"/>
      <c r="IAA241" s="43"/>
      <c r="IAB241" s="43"/>
      <c r="IAC241" s="43"/>
      <c r="IAD241" s="43"/>
      <c r="IAE241" s="43"/>
      <c r="IAF241" s="43"/>
      <c r="IAG241" s="43"/>
      <c r="IAH241" s="43"/>
      <c r="IAI241" s="43"/>
      <c r="IAJ241" s="43"/>
      <c r="IAK241" s="43"/>
      <c r="IAL241" s="43"/>
      <c r="IAM241" s="43"/>
      <c r="IAN241" s="43"/>
      <c r="IAO241" s="43"/>
      <c r="IAP241" s="43"/>
      <c r="IAQ241" s="43"/>
      <c r="IAR241" s="43"/>
      <c r="IAS241" s="43"/>
      <c r="IAT241" s="43"/>
      <c r="IAU241" s="43"/>
      <c r="IAV241" s="43"/>
      <c r="IAW241" s="43"/>
      <c r="IAX241" s="43"/>
      <c r="IAY241" s="43"/>
      <c r="IAZ241" s="43"/>
      <c r="IBA241" s="43"/>
      <c r="IBB241" s="43"/>
      <c r="IBC241" s="43"/>
      <c r="IBD241" s="43"/>
      <c r="IBE241" s="43"/>
      <c r="IBF241" s="43"/>
      <c r="IBG241" s="43"/>
      <c r="IBH241" s="43"/>
      <c r="IBI241" s="43"/>
      <c r="IBJ241" s="43"/>
      <c r="IBK241" s="43"/>
      <c r="IBL241" s="43"/>
      <c r="IBM241" s="43"/>
      <c r="IBN241" s="43"/>
      <c r="IBO241" s="43"/>
      <c r="IBP241" s="43"/>
      <c r="IBQ241" s="43"/>
      <c r="IBR241" s="43"/>
      <c r="IBS241" s="43"/>
      <c r="IBT241" s="43"/>
      <c r="IBU241" s="43"/>
      <c r="IBV241" s="43"/>
      <c r="IBW241" s="43"/>
      <c r="IBX241" s="43"/>
      <c r="IBY241" s="43"/>
      <c r="IBZ241" s="43"/>
      <c r="ICA241" s="43"/>
      <c r="ICB241" s="43"/>
      <c r="ICC241" s="43"/>
      <c r="ICD241" s="43"/>
      <c r="ICE241" s="43"/>
      <c r="ICF241" s="43"/>
      <c r="ICG241" s="43"/>
      <c r="ICH241" s="43"/>
      <c r="ICI241" s="43"/>
      <c r="ICJ241" s="43"/>
      <c r="ICK241" s="43"/>
      <c r="ICL241" s="43"/>
      <c r="ICM241" s="43"/>
      <c r="ICN241" s="43"/>
      <c r="ICO241" s="43"/>
      <c r="ICP241" s="43"/>
      <c r="ICQ241" s="43"/>
      <c r="ICR241" s="43"/>
      <c r="ICS241" s="43"/>
      <c r="ICT241" s="43"/>
      <c r="ICU241" s="43"/>
      <c r="ICV241" s="43"/>
      <c r="ICW241" s="43"/>
      <c r="ICX241" s="43"/>
      <c r="ICY241" s="43"/>
      <c r="ICZ241" s="43"/>
      <c r="IDA241" s="43"/>
      <c r="IDB241" s="43"/>
      <c r="IDC241" s="43"/>
      <c r="IDD241" s="43"/>
      <c r="IDE241" s="43"/>
      <c r="IDF241" s="43"/>
      <c r="IDG241" s="43"/>
      <c r="IDH241" s="43"/>
      <c r="IDI241" s="43"/>
      <c r="IDJ241" s="43"/>
      <c r="IDK241" s="43"/>
      <c r="IDL241" s="43"/>
      <c r="IDM241" s="43"/>
      <c r="IDN241" s="43"/>
      <c r="IDO241" s="43"/>
      <c r="IDP241" s="43"/>
      <c r="IDQ241" s="43"/>
      <c r="IDR241" s="43"/>
      <c r="IDS241" s="43"/>
      <c r="IDT241" s="43"/>
      <c r="IDU241" s="43"/>
      <c r="IDV241" s="43"/>
      <c r="IDW241" s="43"/>
      <c r="IDX241" s="43"/>
      <c r="IDY241" s="43"/>
      <c r="IDZ241" s="43"/>
      <c r="IEA241" s="43"/>
      <c r="IEB241" s="43"/>
      <c r="IEC241" s="43"/>
      <c r="IED241" s="43"/>
      <c r="IEE241" s="43"/>
      <c r="IEF241" s="43"/>
      <c r="IEG241" s="43"/>
      <c r="IEH241" s="43"/>
      <c r="IEI241" s="43"/>
      <c r="IEJ241" s="43"/>
      <c r="IEK241" s="43"/>
      <c r="IEL241" s="43"/>
      <c r="IEM241" s="43"/>
      <c r="IEN241" s="43"/>
      <c r="IEO241" s="43"/>
      <c r="IEP241" s="43"/>
      <c r="IEQ241" s="43"/>
      <c r="IER241" s="43"/>
      <c r="IES241" s="43"/>
      <c r="IET241" s="43"/>
      <c r="IEU241" s="43"/>
      <c r="IEV241" s="43"/>
      <c r="IEW241" s="43"/>
      <c r="IEX241" s="43"/>
      <c r="IEY241" s="43"/>
      <c r="IEZ241" s="43"/>
      <c r="IFA241" s="43"/>
      <c r="IFB241" s="43"/>
      <c r="IFC241" s="43"/>
      <c r="IFD241" s="43"/>
      <c r="IFE241" s="43"/>
      <c r="IFF241" s="43"/>
      <c r="IFG241" s="43"/>
      <c r="IFH241" s="43"/>
      <c r="IFI241" s="43"/>
      <c r="IFJ241" s="43"/>
      <c r="IFK241" s="43"/>
      <c r="IFL241" s="43"/>
      <c r="IFM241" s="43"/>
      <c r="IFN241" s="43"/>
      <c r="IFO241" s="43"/>
      <c r="IFP241" s="43"/>
      <c r="IFQ241" s="43"/>
      <c r="IFR241" s="43"/>
      <c r="IFS241" s="43"/>
      <c r="IFT241" s="43"/>
      <c r="IFU241" s="43"/>
      <c r="IFV241" s="43"/>
      <c r="IFW241" s="43"/>
      <c r="IFX241" s="43"/>
      <c r="IFY241" s="43"/>
      <c r="IFZ241" s="43"/>
      <c r="IGA241" s="43"/>
      <c r="IGB241" s="43"/>
      <c r="IGC241" s="43"/>
      <c r="IGD241" s="43"/>
      <c r="IGE241" s="43"/>
      <c r="IGF241" s="43"/>
      <c r="IGG241" s="43"/>
      <c r="IGH241" s="43"/>
      <c r="IGI241" s="43"/>
      <c r="IGJ241" s="43"/>
      <c r="IGK241" s="43"/>
      <c r="IGL241" s="43"/>
      <c r="IGM241" s="43"/>
      <c r="IGN241" s="43"/>
      <c r="IGO241" s="43"/>
      <c r="IGP241" s="43"/>
      <c r="IGQ241" s="43"/>
      <c r="IGR241" s="43"/>
      <c r="IGS241" s="43"/>
      <c r="IGT241" s="43"/>
      <c r="IGU241" s="43"/>
      <c r="IGV241" s="43"/>
      <c r="IGW241" s="43"/>
      <c r="IGX241" s="43"/>
      <c r="IGY241" s="43"/>
      <c r="IGZ241" s="43"/>
      <c r="IHA241" s="43"/>
      <c r="IHB241" s="43"/>
      <c r="IHC241" s="43"/>
      <c r="IHD241" s="43"/>
      <c r="IHE241" s="43"/>
      <c r="IHF241" s="43"/>
      <c r="IHG241" s="43"/>
      <c r="IHH241" s="43"/>
      <c r="IHI241" s="43"/>
      <c r="IHJ241" s="43"/>
      <c r="IHK241" s="43"/>
      <c r="IHL241" s="43"/>
      <c r="IHM241" s="43"/>
      <c r="IHN241" s="43"/>
      <c r="IHO241" s="43"/>
      <c r="IHP241" s="43"/>
      <c r="IHQ241" s="43"/>
      <c r="IHR241" s="43"/>
      <c r="IHS241" s="43"/>
      <c r="IHT241" s="43"/>
      <c r="IHU241" s="43"/>
      <c r="IHV241" s="43"/>
      <c r="IHW241" s="43"/>
      <c r="IHX241" s="43"/>
      <c r="IHY241" s="43"/>
      <c r="IHZ241" s="43"/>
      <c r="IIA241" s="43"/>
      <c r="IIB241" s="43"/>
      <c r="IIC241" s="43"/>
      <c r="IID241" s="43"/>
      <c r="IIE241" s="43"/>
      <c r="IIF241" s="43"/>
      <c r="IIG241" s="43"/>
      <c r="IIH241" s="43"/>
      <c r="III241" s="43"/>
      <c r="IIJ241" s="43"/>
      <c r="IIK241" s="43"/>
      <c r="IIL241" s="43"/>
      <c r="IIM241" s="43"/>
      <c r="IIN241" s="43"/>
      <c r="IIO241" s="43"/>
      <c r="IIP241" s="43"/>
      <c r="IIQ241" s="43"/>
      <c r="IIR241" s="43"/>
      <c r="IIS241" s="43"/>
      <c r="IIT241" s="43"/>
      <c r="IIU241" s="43"/>
      <c r="IIV241" s="43"/>
      <c r="IIW241" s="43"/>
      <c r="IIX241" s="43"/>
      <c r="IIY241" s="43"/>
      <c r="IIZ241" s="43"/>
      <c r="IJA241" s="43"/>
      <c r="IJB241" s="43"/>
      <c r="IJC241" s="43"/>
      <c r="IJD241" s="43"/>
      <c r="IJE241" s="43"/>
      <c r="IJF241" s="43"/>
      <c r="IJG241" s="43"/>
      <c r="IJH241" s="43"/>
      <c r="IJI241" s="43"/>
      <c r="IJJ241" s="43"/>
      <c r="IJK241" s="43"/>
      <c r="IJL241" s="43"/>
      <c r="IJM241" s="43"/>
      <c r="IJN241" s="43"/>
      <c r="IJO241" s="43"/>
      <c r="IJP241" s="43"/>
      <c r="IJQ241" s="43"/>
      <c r="IJR241" s="43"/>
      <c r="IJS241" s="43"/>
      <c r="IJT241" s="43"/>
      <c r="IJU241" s="43"/>
      <c r="IJV241" s="43"/>
      <c r="IJW241" s="43"/>
      <c r="IJX241" s="43"/>
      <c r="IJY241" s="43"/>
      <c r="IJZ241" s="43"/>
      <c r="IKA241" s="43"/>
      <c r="IKB241" s="43"/>
      <c r="IKC241" s="43"/>
      <c r="IKD241" s="43"/>
      <c r="IKE241" s="43"/>
      <c r="IKF241" s="43"/>
      <c r="IKG241" s="43"/>
      <c r="IKH241" s="43"/>
      <c r="IKI241" s="43"/>
      <c r="IKJ241" s="43"/>
      <c r="IKK241" s="43"/>
      <c r="IKL241" s="43"/>
      <c r="IKM241" s="43"/>
      <c r="IKN241" s="43"/>
      <c r="IKO241" s="43"/>
      <c r="IKP241" s="43"/>
      <c r="IKQ241" s="43"/>
      <c r="IKR241" s="43"/>
      <c r="IKS241" s="43"/>
      <c r="IKT241" s="43"/>
      <c r="IKU241" s="43"/>
      <c r="IKV241" s="43"/>
      <c r="IKW241" s="43"/>
      <c r="IKX241" s="43"/>
      <c r="IKY241" s="43"/>
      <c r="IKZ241" s="43"/>
      <c r="ILA241" s="43"/>
      <c r="ILB241" s="43"/>
      <c r="ILC241" s="43"/>
      <c r="ILD241" s="43"/>
      <c r="ILE241" s="43"/>
      <c r="ILF241" s="43"/>
      <c r="ILG241" s="43"/>
      <c r="ILH241" s="43"/>
      <c r="ILI241" s="43"/>
      <c r="ILJ241" s="43"/>
      <c r="ILK241" s="43"/>
      <c r="ILL241" s="43"/>
      <c r="ILM241" s="43"/>
      <c r="ILN241" s="43"/>
      <c r="ILO241" s="43"/>
      <c r="ILP241" s="43"/>
      <c r="ILQ241" s="43"/>
      <c r="ILR241" s="43"/>
      <c r="ILS241" s="43"/>
      <c r="ILT241" s="43"/>
      <c r="ILU241" s="43"/>
      <c r="ILV241" s="43"/>
      <c r="ILW241" s="43"/>
      <c r="ILX241" s="43"/>
      <c r="ILY241" s="43"/>
      <c r="ILZ241" s="43"/>
      <c r="IMA241" s="43"/>
      <c r="IMB241" s="43"/>
      <c r="IMC241" s="43"/>
      <c r="IMD241" s="43"/>
      <c r="IME241" s="43"/>
      <c r="IMF241" s="43"/>
      <c r="IMG241" s="43"/>
      <c r="IMH241" s="43"/>
      <c r="IMI241" s="43"/>
      <c r="IMJ241" s="43"/>
      <c r="IMK241" s="43"/>
      <c r="IML241" s="43"/>
      <c r="IMM241" s="43"/>
      <c r="IMN241" s="43"/>
      <c r="IMO241" s="43"/>
      <c r="IMP241" s="43"/>
      <c r="IMQ241" s="43"/>
      <c r="IMR241" s="43"/>
      <c r="IMS241" s="43"/>
      <c r="IMT241" s="43"/>
      <c r="IMU241" s="43"/>
      <c r="IMV241" s="43"/>
      <c r="IMW241" s="43"/>
      <c r="IMX241" s="43"/>
      <c r="IMY241" s="43"/>
      <c r="IMZ241" s="43"/>
      <c r="INA241" s="43"/>
      <c r="INB241" s="43"/>
      <c r="INC241" s="43"/>
      <c r="IND241" s="43"/>
      <c r="INE241" s="43"/>
      <c r="INF241" s="43"/>
      <c r="ING241" s="43"/>
      <c r="INH241" s="43"/>
      <c r="INI241" s="43"/>
      <c r="INJ241" s="43"/>
      <c r="INK241" s="43"/>
      <c r="INL241" s="43"/>
      <c r="INM241" s="43"/>
      <c r="INN241" s="43"/>
      <c r="INO241" s="43"/>
      <c r="INP241" s="43"/>
      <c r="INQ241" s="43"/>
      <c r="INR241" s="43"/>
      <c r="INS241" s="43"/>
      <c r="INT241" s="43"/>
      <c r="INU241" s="43"/>
      <c r="INV241" s="43"/>
      <c r="INW241" s="43"/>
      <c r="INX241" s="43"/>
      <c r="INY241" s="43"/>
      <c r="INZ241" s="43"/>
      <c r="IOA241" s="43"/>
      <c r="IOB241" s="43"/>
      <c r="IOC241" s="43"/>
      <c r="IOD241" s="43"/>
      <c r="IOE241" s="43"/>
      <c r="IOF241" s="43"/>
      <c r="IOG241" s="43"/>
      <c r="IOH241" s="43"/>
      <c r="IOI241" s="43"/>
      <c r="IOJ241" s="43"/>
      <c r="IOK241" s="43"/>
      <c r="IOL241" s="43"/>
      <c r="IOM241" s="43"/>
      <c r="ION241" s="43"/>
      <c r="IOO241" s="43"/>
      <c r="IOP241" s="43"/>
      <c r="IOQ241" s="43"/>
      <c r="IOR241" s="43"/>
      <c r="IOS241" s="43"/>
      <c r="IOT241" s="43"/>
      <c r="IOU241" s="43"/>
      <c r="IOV241" s="43"/>
      <c r="IOW241" s="43"/>
      <c r="IOX241" s="43"/>
      <c r="IOY241" s="43"/>
      <c r="IOZ241" s="43"/>
      <c r="IPA241" s="43"/>
      <c r="IPB241" s="43"/>
      <c r="IPC241" s="43"/>
      <c r="IPD241" s="43"/>
      <c r="IPE241" s="43"/>
      <c r="IPF241" s="43"/>
      <c r="IPG241" s="43"/>
      <c r="IPH241" s="43"/>
      <c r="IPI241" s="43"/>
      <c r="IPJ241" s="43"/>
      <c r="IPK241" s="43"/>
      <c r="IPL241" s="43"/>
      <c r="IPM241" s="43"/>
      <c r="IPN241" s="43"/>
      <c r="IPO241" s="43"/>
      <c r="IPP241" s="43"/>
      <c r="IPQ241" s="43"/>
      <c r="IPR241" s="43"/>
      <c r="IPS241" s="43"/>
      <c r="IPT241" s="43"/>
      <c r="IPU241" s="43"/>
      <c r="IPV241" s="43"/>
      <c r="IPW241" s="43"/>
      <c r="IPX241" s="43"/>
      <c r="IPY241" s="43"/>
      <c r="IPZ241" s="43"/>
      <c r="IQA241" s="43"/>
      <c r="IQB241" s="43"/>
      <c r="IQC241" s="43"/>
      <c r="IQD241" s="43"/>
      <c r="IQE241" s="43"/>
      <c r="IQF241" s="43"/>
      <c r="IQG241" s="43"/>
      <c r="IQH241" s="43"/>
      <c r="IQI241" s="43"/>
      <c r="IQJ241" s="43"/>
      <c r="IQK241" s="43"/>
      <c r="IQL241" s="43"/>
      <c r="IQM241" s="43"/>
      <c r="IQN241" s="43"/>
      <c r="IQO241" s="43"/>
      <c r="IQP241" s="43"/>
      <c r="IQQ241" s="43"/>
      <c r="IQR241" s="43"/>
      <c r="IQS241" s="43"/>
      <c r="IQT241" s="43"/>
      <c r="IQU241" s="43"/>
      <c r="IQV241" s="43"/>
      <c r="IQW241" s="43"/>
      <c r="IQX241" s="43"/>
      <c r="IQY241" s="43"/>
      <c r="IQZ241" s="43"/>
      <c r="IRA241" s="43"/>
      <c r="IRB241" s="43"/>
      <c r="IRC241" s="43"/>
      <c r="IRD241" s="43"/>
      <c r="IRE241" s="43"/>
      <c r="IRF241" s="43"/>
      <c r="IRG241" s="43"/>
      <c r="IRH241" s="43"/>
      <c r="IRI241" s="43"/>
      <c r="IRJ241" s="43"/>
      <c r="IRK241" s="43"/>
      <c r="IRL241" s="43"/>
      <c r="IRM241" s="43"/>
      <c r="IRN241" s="43"/>
      <c r="IRO241" s="43"/>
      <c r="IRP241" s="43"/>
      <c r="IRQ241" s="43"/>
      <c r="IRR241" s="43"/>
      <c r="IRS241" s="43"/>
      <c r="IRT241" s="43"/>
      <c r="IRU241" s="43"/>
      <c r="IRV241" s="43"/>
      <c r="IRW241" s="43"/>
      <c r="IRX241" s="43"/>
      <c r="IRY241" s="43"/>
      <c r="IRZ241" s="43"/>
      <c r="ISA241" s="43"/>
      <c r="ISB241" s="43"/>
      <c r="ISC241" s="43"/>
      <c r="ISD241" s="43"/>
      <c r="ISE241" s="43"/>
      <c r="ISF241" s="43"/>
      <c r="ISG241" s="43"/>
      <c r="ISH241" s="43"/>
      <c r="ISI241" s="43"/>
      <c r="ISJ241" s="43"/>
      <c r="ISK241" s="43"/>
      <c r="ISL241" s="43"/>
      <c r="ISM241" s="43"/>
      <c r="ISN241" s="43"/>
      <c r="ISO241" s="43"/>
      <c r="ISP241" s="43"/>
      <c r="ISQ241" s="43"/>
      <c r="ISR241" s="43"/>
      <c r="ISS241" s="43"/>
      <c r="IST241" s="43"/>
      <c r="ISU241" s="43"/>
      <c r="ISV241" s="43"/>
      <c r="ISW241" s="43"/>
      <c r="ISX241" s="43"/>
      <c r="ISY241" s="43"/>
      <c r="ISZ241" s="43"/>
      <c r="ITA241" s="43"/>
      <c r="ITB241" s="43"/>
      <c r="ITC241" s="43"/>
      <c r="ITD241" s="43"/>
      <c r="ITE241" s="43"/>
      <c r="ITF241" s="43"/>
      <c r="ITG241" s="43"/>
      <c r="ITH241" s="43"/>
      <c r="ITI241" s="43"/>
      <c r="ITJ241" s="43"/>
      <c r="ITK241" s="43"/>
      <c r="ITL241" s="43"/>
      <c r="ITM241" s="43"/>
      <c r="ITN241" s="43"/>
      <c r="ITO241" s="43"/>
      <c r="ITP241" s="43"/>
      <c r="ITQ241" s="43"/>
      <c r="ITR241" s="43"/>
      <c r="ITS241" s="43"/>
      <c r="ITT241" s="43"/>
      <c r="ITU241" s="43"/>
      <c r="ITV241" s="43"/>
      <c r="ITW241" s="43"/>
      <c r="ITX241" s="43"/>
      <c r="ITY241" s="43"/>
      <c r="ITZ241" s="43"/>
      <c r="IUA241" s="43"/>
      <c r="IUB241" s="43"/>
      <c r="IUC241" s="43"/>
      <c r="IUD241" s="43"/>
      <c r="IUE241" s="43"/>
      <c r="IUF241" s="43"/>
      <c r="IUG241" s="43"/>
      <c r="IUH241" s="43"/>
      <c r="IUI241" s="43"/>
      <c r="IUJ241" s="43"/>
      <c r="IUK241" s="43"/>
      <c r="IUL241" s="43"/>
      <c r="IUM241" s="43"/>
      <c r="IUN241" s="43"/>
      <c r="IUO241" s="43"/>
      <c r="IUP241" s="43"/>
      <c r="IUQ241" s="43"/>
      <c r="IUR241" s="43"/>
      <c r="IUS241" s="43"/>
      <c r="IUT241" s="43"/>
      <c r="IUU241" s="43"/>
      <c r="IUV241" s="43"/>
      <c r="IUW241" s="43"/>
      <c r="IUX241" s="43"/>
      <c r="IUY241" s="43"/>
      <c r="IUZ241" s="43"/>
      <c r="IVA241" s="43"/>
      <c r="IVB241" s="43"/>
      <c r="IVC241" s="43"/>
      <c r="IVD241" s="43"/>
      <c r="IVE241" s="43"/>
      <c r="IVF241" s="43"/>
      <c r="IVG241" s="43"/>
      <c r="IVH241" s="43"/>
      <c r="IVI241" s="43"/>
      <c r="IVJ241" s="43"/>
      <c r="IVK241" s="43"/>
      <c r="IVL241" s="43"/>
      <c r="IVM241" s="43"/>
      <c r="IVN241" s="43"/>
      <c r="IVO241" s="43"/>
      <c r="IVP241" s="43"/>
      <c r="IVQ241" s="43"/>
      <c r="IVR241" s="43"/>
      <c r="IVS241" s="43"/>
      <c r="IVT241" s="43"/>
      <c r="IVU241" s="43"/>
      <c r="IVV241" s="43"/>
      <c r="IVW241" s="43"/>
      <c r="IVX241" s="43"/>
      <c r="IVY241" s="43"/>
      <c r="IVZ241" s="43"/>
      <c r="IWA241" s="43"/>
      <c r="IWB241" s="43"/>
      <c r="IWC241" s="43"/>
      <c r="IWD241" s="43"/>
      <c r="IWE241" s="43"/>
      <c r="IWF241" s="43"/>
      <c r="IWG241" s="43"/>
      <c r="IWH241" s="43"/>
      <c r="IWI241" s="43"/>
      <c r="IWJ241" s="43"/>
      <c r="IWK241" s="43"/>
      <c r="IWL241" s="43"/>
      <c r="IWM241" s="43"/>
      <c r="IWN241" s="43"/>
      <c r="IWO241" s="43"/>
      <c r="IWP241" s="43"/>
      <c r="IWQ241" s="43"/>
      <c r="IWR241" s="43"/>
      <c r="IWS241" s="43"/>
      <c r="IWT241" s="43"/>
      <c r="IWU241" s="43"/>
      <c r="IWV241" s="43"/>
      <c r="IWW241" s="43"/>
      <c r="IWX241" s="43"/>
      <c r="IWY241" s="43"/>
      <c r="IWZ241" s="43"/>
      <c r="IXA241" s="43"/>
      <c r="IXB241" s="43"/>
      <c r="IXC241" s="43"/>
      <c r="IXD241" s="43"/>
      <c r="IXE241" s="43"/>
      <c r="IXF241" s="43"/>
      <c r="IXG241" s="43"/>
      <c r="IXH241" s="43"/>
      <c r="IXI241" s="43"/>
      <c r="IXJ241" s="43"/>
      <c r="IXK241" s="43"/>
      <c r="IXL241" s="43"/>
      <c r="IXM241" s="43"/>
      <c r="IXN241" s="43"/>
      <c r="IXO241" s="43"/>
      <c r="IXP241" s="43"/>
      <c r="IXQ241" s="43"/>
      <c r="IXR241" s="43"/>
      <c r="IXS241" s="43"/>
      <c r="IXT241" s="43"/>
      <c r="IXU241" s="43"/>
      <c r="IXV241" s="43"/>
      <c r="IXW241" s="43"/>
      <c r="IXX241" s="43"/>
      <c r="IXY241" s="43"/>
      <c r="IXZ241" s="43"/>
      <c r="IYA241" s="43"/>
      <c r="IYB241" s="43"/>
      <c r="IYC241" s="43"/>
      <c r="IYD241" s="43"/>
      <c r="IYE241" s="43"/>
      <c r="IYF241" s="43"/>
      <c r="IYG241" s="43"/>
      <c r="IYH241" s="43"/>
      <c r="IYI241" s="43"/>
      <c r="IYJ241" s="43"/>
      <c r="IYK241" s="43"/>
      <c r="IYL241" s="43"/>
      <c r="IYM241" s="43"/>
      <c r="IYN241" s="43"/>
      <c r="IYO241" s="43"/>
      <c r="IYP241" s="43"/>
      <c r="IYQ241" s="43"/>
      <c r="IYR241" s="43"/>
      <c r="IYS241" s="43"/>
      <c r="IYT241" s="43"/>
      <c r="IYU241" s="43"/>
      <c r="IYV241" s="43"/>
      <c r="IYW241" s="43"/>
      <c r="IYX241" s="43"/>
      <c r="IYY241" s="43"/>
      <c r="IYZ241" s="43"/>
      <c r="IZA241" s="43"/>
      <c r="IZB241" s="43"/>
      <c r="IZC241" s="43"/>
      <c r="IZD241" s="43"/>
      <c r="IZE241" s="43"/>
      <c r="IZF241" s="43"/>
      <c r="IZG241" s="43"/>
      <c r="IZH241" s="43"/>
      <c r="IZI241" s="43"/>
      <c r="IZJ241" s="43"/>
      <c r="IZK241" s="43"/>
      <c r="IZL241" s="43"/>
      <c r="IZM241" s="43"/>
      <c r="IZN241" s="43"/>
      <c r="IZO241" s="43"/>
      <c r="IZP241" s="43"/>
      <c r="IZQ241" s="43"/>
      <c r="IZR241" s="43"/>
      <c r="IZS241" s="43"/>
      <c r="IZT241" s="43"/>
      <c r="IZU241" s="43"/>
      <c r="IZV241" s="43"/>
      <c r="IZW241" s="43"/>
      <c r="IZX241" s="43"/>
      <c r="IZY241" s="43"/>
      <c r="IZZ241" s="43"/>
      <c r="JAA241" s="43"/>
      <c r="JAB241" s="43"/>
      <c r="JAC241" s="43"/>
      <c r="JAD241" s="43"/>
      <c r="JAE241" s="43"/>
      <c r="JAF241" s="43"/>
      <c r="JAG241" s="43"/>
      <c r="JAH241" s="43"/>
      <c r="JAI241" s="43"/>
      <c r="JAJ241" s="43"/>
      <c r="JAK241" s="43"/>
      <c r="JAL241" s="43"/>
      <c r="JAM241" s="43"/>
      <c r="JAN241" s="43"/>
      <c r="JAO241" s="43"/>
      <c r="JAP241" s="43"/>
      <c r="JAQ241" s="43"/>
      <c r="JAR241" s="43"/>
      <c r="JAS241" s="43"/>
      <c r="JAT241" s="43"/>
      <c r="JAU241" s="43"/>
      <c r="JAV241" s="43"/>
      <c r="JAW241" s="43"/>
      <c r="JAX241" s="43"/>
      <c r="JAY241" s="43"/>
      <c r="JAZ241" s="43"/>
      <c r="JBA241" s="43"/>
      <c r="JBB241" s="43"/>
      <c r="JBC241" s="43"/>
      <c r="JBD241" s="43"/>
      <c r="JBE241" s="43"/>
      <c r="JBF241" s="43"/>
      <c r="JBG241" s="43"/>
      <c r="JBH241" s="43"/>
      <c r="JBI241" s="43"/>
      <c r="JBJ241" s="43"/>
      <c r="JBK241" s="43"/>
      <c r="JBL241" s="43"/>
      <c r="JBM241" s="43"/>
      <c r="JBN241" s="43"/>
      <c r="JBO241" s="43"/>
      <c r="JBP241" s="43"/>
      <c r="JBQ241" s="43"/>
      <c r="JBR241" s="43"/>
      <c r="JBS241" s="43"/>
      <c r="JBT241" s="43"/>
      <c r="JBU241" s="43"/>
      <c r="JBV241" s="43"/>
      <c r="JBW241" s="43"/>
      <c r="JBX241" s="43"/>
      <c r="JBY241" s="43"/>
      <c r="JBZ241" s="43"/>
      <c r="JCA241" s="43"/>
      <c r="JCB241" s="43"/>
      <c r="JCC241" s="43"/>
      <c r="JCD241" s="43"/>
      <c r="JCE241" s="43"/>
      <c r="JCF241" s="43"/>
      <c r="JCG241" s="43"/>
      <c r="JCH241" s="43"/>
      <c r="JCI241" s="43"/>
      <c r="JCJ241" s="43"/>
      <c r="JCK241" s="43"/>
      <c r="JCL241" s="43"/>
      <c r="JCM241" s="43"/>
      <c r="JCN241" s="43"/>
      <c r="JCO241" s="43"/>
      <c r="JCP241" s="43"/>
      <c r="JCQ241" s="43"/>
      <c r="JCR241" s="43"/>
      <c r="JCS241" s="43"/>
      <c r="JCT241" s="43"/>
      <c r="JCU241" s="43"/>
      <c r="JCV241" s="43"/>
      <c r="JCW241" s="43"/>
      <c r="JCX241" s="43"/>
      <c r="JCY241" s="43"/>
      <c r="JCZ241" s="43"/>
      <c r="JDA241" s="43"/>
      <c r="JDB241" s="43"/>
      <c r="JDC241" s="43"/>
      <c r="JDD241" s="43"/>
      <c r="JDE241" s="43"/>
      <c r="JDF241" s="43"/>
      <c r="JDG241" s="43"/>
      <c r="JDH241" s="43"/>
      <c r="JDI241" s="43"/>
      <c r="JDJ241" s="43"/>
      <c r="JDK241" s="43"/>
      <c r="JDL241" s="43"/>
      <c r="JDM241" s="43"/>
      <c r="JDN241" s="43"/>
      <c r="JDO241" s="43"/>
      <c r="JDP241" s="43"/>
      <c r="JDQ241" s="43"/>
      <c r="JDR241" s="43"/>
      <c r="JDS241" s="43"/>
      <c r="JDT241" s="43"/>
      <c r="JDU241" s="43"/>
      <c r="JDV241" s="43"/>
      <c r="JDW241" s="43"/>
      <c r="JDX241" s="43"/>
      <c r="JDY241" s="43"/>
      <c r="JDZ241" s="43"/>
      <c r="JEA241" s="43"/>
      <c r="JEB241" s="43"/>
      <c r="JEC241" s="43"/>
      <c r="JED241" s="43"/>
      <c r="JEE241" s="43"/>
      <c r="JEF241" s="43"/>
      <c r="JEG241" s="43"/>
      <c r="JEH241" s="43"/>
      <c r="JEI241" s="43"/>
      <c r="JEJ241" s="43"/>
      <c r="JEK241" s="43"/>
      <c r="JEL241" s="43"/>
      <c r="JEM241" s="43"/>
      <c r="JEN241" s="43"/>
      <c r="JEO241" s="43"/>
      <c r="JEP241" s="43"/>
      <c r="JEQ241" s="43"/>
      <c r="JER241" s="43"/>
      <c r="JES241" s="43"/>
      <c r="JET241" s="43"/>
      <c r="JEU241" s="43"/>
      <c r="JEV241" s="43"/>
      <c r="JEW241" s="43"/>
      <c r="JEX241" s="43"/>
      <c r="JEY241" s="43"/>
      <c r="JEZ241" s="43"/>
      <c r="JFA241" s="43"/>
      <c r="JFB241" s="43"/>
      <c r="JFC241" s="43"/>
      <c r="JFD241" s="43"/>
      <c r="JFE241" s="43"/>
      <c r="JFF241" s="43"/>
      <c r="JFG241" s="43"/>
      <c r="JFH241" s="43"/>
      <c r="JFI241" s="43"/>
      <c r="JFJ241" s="43"/>
      <c r="JFK241" s="43"/>
      <c r="JFL241" s="43"/>
      <c r="JFM241" s="43"/>
      <c r="JFN241" s="43"/>
      <c r="JFO241" s="43"/>
      <c r="JFP241" s="43"/>
      <c r="JFQ241" s="43"/>
      <c r="JFR241" s="43"/>
      <c r="JFS241" s="43"/>
      <c r="JFT241" s="43"/>
      <c r="JFU241" s="43"/>
      <c r="JFV241" s="43"/>
      <c r="JFW241" s="43"/>
      <c r="JFX241" s="43"/>
      <c r="JFY241" s="43"/>
      <c r="JFZ241" s="43"/>
      <c r="JGA241" s="43"/>
      <c r="JGB241" s="43"/>
      <c r="JGC241" s="43"/>
      <c r="JGD241" s="43"/>
      <c r="JGE241" s="43"/>
      <c r="JGF241" s="43"/>
      <c r="JGG241" s="43"/>
      <c r="JGH241" s="43"/>
      <c r="JGI241" s="43"/>
      <c r="JGJ241" s="43"/>
      <c r="JGK241" s="43"/>
      <c r="JGL241" s="43"/>
      <c r="JGM241" s="43"/>
      <c r="JGN241" s="43"/>
      <c r="JGO241" s="43"/>
      <c r="JGP241" s="43"/>
      <c r="JGQ241" s="43"/>
      <c r="JGR241" s="43"/>
      <c r="JGS241" s="43"/>
      <c r="JGT241" s="43"/>
      <c r="JGU241" s="43"/>
      <c r="JGV241" s="43"/>
      <c r="JGW241" s="43"/>
      <c r="JGX241" s="43"/>
      <c r="JGY241" s="43"/>
      <c r="JGZ241" s="43"/>
      <c r="JHA241" s="43"/>
      <c r="JHB241" s="43"/>
      <c r="JHC241" s="43"/>
      <c r="JHD241" s="43"/>
      <c r="JHE241" s="43"/>
      <c r="JHF241" s="43"/>
      <c r="JHG241" s="43"/>
      <c r="JHH241" s="43"/>
      <c r="JHI241" s="43"/>
      <c r="JHJ241" s="43"/>
      <c r="JHK241" s="43"/>
      <c r="JHL241" s="43"/>
      <c r="JHM241" s="43"/>
      <c r="JHN241" s="43"/>
      <c r="JHO241" s="43"/>
      <c r="JHP241" s="43"/>
      <c r="JHQ241" s="43"/>
      <c r="JHR241" s="43"/>
      <c r="JHS241" s="43"/>
      <c r="JHT241" s="43"/>
      <c r="JHU241" s="43"/>
      <c r="JHV241" s="43"/>
      <c r="JHW241" s="43"/>
      <c r="JHX241" s="43"/>
      <c r="JHY241" s="43"/>
      <c r="JHZ241" s="43"/>
      <c r="JIA241" s="43"/>
      <c r="JIB241" s="43"/>
      <c r="JIC241" s="43"/>
      <c r="JID241" s="43"/>
      <c r="JIE241" s="43"/>
      <c r="JIF241" s="43"/>
      <c r="JIG241" s="43"/>
      <c r="JIH241" s="43"/>
      <c r="JII241" s="43"/>
      <c r="JIJ241" s="43"/>
      <c r="JIK241" s="43"/>
      <c r="JIL241" s="43"/>
      <c r="JIM241" s="43"/>
      <c r="JIN241" s="43"/>
      <c r="JIO241" s="43"/>
      <c r="JIP241" s="43"/>
      <c r="JIQ241" s="43"/>
      <c r="JIR241" s="43"/>
      <c r="JIS241" s="43"/>
      <c r="JIT241" s="43"/>
      <c r="JIU241" s="43"/>
      <c r="JIV241" s="43"/>
      <c r="JIW241" s="43"/>
      <c r="JIX241" s="43"/>
      <c r="JIY241" s="43"/>
      <c r="JIZ241" s="43"/>
      <c r="JJA241" s="43"/>
      <c r="JJB241" s="43"/>
      <c r="JJC241" s="43"/>
      <c r="JJD241" s="43"/>
      <c r="JJE241" s="43"/>
      <c r="JJF241" s="43"/>
      <c r="JJG241" s="43"/>
      <c r="JJH241" s="43"/>
      <c r="JJI241" s="43"/>
      <c r="JJJ241" s="43"/>
      <c r="JJK241" s="43"/>
      <c r="JJL241" s="43"/>
      <c r="JJM241" s="43"/>
      <c r="JJN241" s="43"/>
      <c r="JJO241" s="43"/>
      <c r="JJP241" s="43"/>
      <c r="JJQ241" s="43"/>
      <c r="JJR241" s="43"/>
      <c r="JJS241" s="43"/>
      <c r="JJT241" s="43"/>
      <c r="JJU241" s="43"/>
      <c r="JJV241" s="43"/>
      <c r="JJW241" s="43"/>
      <c r="JJX241" s="43"/>
      <c r="JJY241" s="43"/>
      <c r="JJZ241" s="43"/>
      <c r="JKA241" s="43"/>
      <c r="JKB241" s="43"/>
      <c r="JKC241" s="43"/>
      <c r="JKD241" s="43"/>
      <c r="JKE241" s="43"/>
      <c r="JKF241" s="43"/>
      <c r="JKG241" s="43"/>
      <c r="JKH241" s="43"/>
      <c r="JKI241" s="43"/>
      <c r="JKJ241" s="43"/>
      <c r="JKK241" s="43"/>
      <c r="JKL241" s="43"/>
      <c r="JKM241" s="43"/>
      <c r="JKN241" s="43"/>
      <c r="JKO241" s="43"/>
      <c r="JKP241" s="43"/>
      <c r="JKQ241" s="43"/>
      <c r="JKR241" s="43"/>
      <c r="JKS241" s="43"/>
      <c r="JKT241" s="43"/>
      <c r="JKU241" s="43"/>
      <c r="JKV241" s="43"/>
      <c r="JKW241" s="43"/>
      <c r="JKX241" s="43"/>
      <c r="JKY241" s="43"/>
      <c r="JKZ241" s="43"/>
      <c r="JLA241" s="43"/>
      <c r="JLB241" s="43"/>
      <c r="JLC241" s="43"/>
      <c r="JLD241" s="43"/>
      <c r="JLE241" s="43"/>
      <c r="JLF241" s="43"/>
      <c r="JLG241" s="43"/>
      <c r="JLH241" s="43"/>
      <c r="JLI241" s="43"/>
      <c r="JLJ241" s="43"/>
      <c r="JLK241" s="43"/>
      <c r="JLL241" s="43"/>
      <c r="JLM241" s="43"/>
      <c r="JLN241" s="43"/>
      <c r="JLO241" s="43"/>
      <c r="JLP241" s="43"/>
      <c r="JLQ241" s="43"/>
      <c r="JLR241" s="43"/>
      <c r="JLS241" s="43"/>
      <c r="JLT241" s="43"/>
      <c r="JLU241" s="43"/>
      <c r="JLV241" s="43"/>
      <c r="JLW241" s="43"/>
      <c r="JLX241" s="43"/>
      <c r="JLY241" s="43"/>
      <c r="JLZ241" s="43"/>
      <c r="JMA241" s="43"/>
      <c r="JMB241" s="43"/>
      <c r="JMC241" s="43"/>
      <c r="JMD241" s="43"/>
      <c r="JME241" s="43"/>
      <c r="JMF241" s="43"/>
      <c r="JMG241" s="43"/>
      <c r="JMH241" s="43"/>
      <c r="JMI241" s="43"/>
      <c r="JMJ241" s="43"/>
      <c r="JMK241" s="43"/>
      <c r="JML241" s="43"/>
      <c r="JMM241" s="43"/>
      <c r="JMN241" s="43"/>
      <c r="JMO241" s="43"/>
      <c r="JMP241" s="43"/>
      <c r="JMQ241" s="43"/>
      <c r="JMR241" s="43"/>
      <c r="JMS241" s="43"/>
      <c r="JMT241" s="43"/>
      <c r="JMU241" s="43"/>
      <c r="JMV241" s="43"/>
      <c r="JMW241" s="43"/>
      <c r="JMX241" s="43"/>
      <c r="JMY241" s="43"/>
      <c r="JMZ241" s="43"/>
      <c r="JNA241" s="43"/>
      <c r="JNB241" s="43"/>
      <c r="JNC241" s="43"/>
      <c r="JND241" s="43"/>
      <c r="JNE241" s="43"/>
      <c r="JNF241" s="43"/>
      <c r="JNG241" s="43"/>
      <c r="JNH241" s="43"/>
      <c r="JNI241" s="43"/>
      <c r="JNJ241" s="43"/>
      <c r="JNK241" s="43"/>
      <c r="JNL241" s="43"/>
      <c r="JNM241" s="43"/>
      <c r="JNN241" s="43"/>
      <c r="JNO241" s="43"/>
      <c r="JNP241" s="43"/>
      <c r="JNQ241" s="43"/>
      <c r="JNR241" s="43"/>
      <c r="JNS241" s="43"/>
      <c r="JNT241" s="43"/>
      <c r="JNU241" s="43"/>
      <c r="JNV241" s="43"/>
      <c r="JNW241" s="43"/>
      <c r="JNX241" s="43"/>
      <c r="JNY241" s="43"/>
      <c r="JNZ241" s="43"/>
      <c r="JOA241" s="43"/>
      <c r="JOB241" s="43"/>
      <c r="JOC241" s="43"/>
      <c r="JOD241" s="43"/>
      <c r="JOE241" s="43"/>
      <c r="JOF241" s="43"/>
      <c r="JOG241" s="43"/>
      <c r="JOH241" s="43"/>
      <c r="JOI241" s="43"/>
      <c r="JOJ241" s="43"/>
      <c r="JOK241" s="43"/>
      <c r="JOL241" s="43"/>
      <c r="JOM241" s="43"/>
      <c r="JON241" s="43"/>
      <c r="JOO241" s="43"/>
      <c r="JOP241" s="43"/>
      <c r="JOQ241" s="43"/>
      <c r="JOR241" s="43"/>
      <c r="JOS241" s="43"/>
      <c r="JOT241" s="43"/>
      <c r="JOU241" s="43"/>
      <c r="JOV241" s="43"/>
      <c r="JOW241" s="43"/>
      <c r="JOX241" s="43"/>
      <c r="JOY241" s="43"/>
      <c r="JOZ241" s="43"/>
      <c r="JPA241" s="43"/>
      <c r="JPB241" s="43"/>
      <c r="JPC241" s="43"/>
      <c r="JPD241" s="43"/>
      <c r="JPE241" s="43"/>
      <c r="JPF241" s="43"/>
      <c r="JPG241" s="43"/>
      <c r="JPH241" s="43"/>
      <c r="JPI241" s="43"/>
      <c r="JPJ241" s="43"/>
      <c r="JPK241" s="43"/>
      <c r="JPL241" s="43"/>
      <c r="JPM241" s="43"/>
      <c r="JPN241" s="43"/>
      <c r="JPO241" s="43"/>
      <c r="JPP241" s="43"/>
      <c r="JPQ241" s="43"/>
      <c r="JPR241" s="43"/>
      <c r="JPS241" s="43"/>
      <c r="JPT241" s="43"/>
      <c r="JPU241" s="43"/>
      <c r="JPV241" s="43"/>
      <c r="JPW241" s="43"/>
      <c r="JPX241" s="43"/>
      <c r="JPY241" s="43"/>
      <c r="JPZ241" s="43"/>
      <c r="JQA241" s="43"/>
      <c r="JQB241" s="43"/>
      <c r="JQC241" s="43"/>
      <c r="JQD241" s="43"/>
      <c r="JQE241" s="43"/>
      <c r="JQF241" s="43"/>
      <c r="JQG241" s="43"/>
      <c r="JQH241" s="43"/>
      <c r="JQI241" s="43"/>
      <c r="JQJ241" s="43"/>
      <c r="JQK241" s="43"/>
      <c r="JQL241" s="43"/>
      <c r="JQM241" s="43"/>
      <c r="JQN241" s="43"/>
      <c r="JQO241" s="43"/>
      <c r="JQP241" s="43"/>
      <c r="JQQ241" s="43"/>
      <c r="JQR241" s="43"/>
      <c r="JQS241" s="43"/>
      <c r="JQT241" s="43"/>
      <c r="JQU241" s="43"/>
      <c r="JQV241" s="43"/>
      <c r="JQW241" s="43"/>
      <c r="JQX241" s="43"/>
      <c r="JQY241" s="43"/>
      <c r="JQZ241" s="43"/>
      <c r="JRA241" s="43"/>
      <c r="JRB241" s="43"/>
      <c r="JRC241" s="43"/>
      <c r="JRD241" s="43"/>
      <c r="JRE241" s="43"/>
      <c r="JRF241" s="43"/>
      <c r="JRG241" s="43"/>
      <c r="JRH241" s="43"/>
      <c r="JRI241" s="43"/>
      <c r="JRJ241" s="43"/>
      <c r="JRK241" s="43"/>
      <c r="JRL241" s="43"/>
      <c r="JRM241" s="43"/>
      <c r="JRN241" s="43"/>
      <c r="JRO241" s="43"/>
      <c r="JRP241" s="43"/>
      <c r="JRQ241" s="43"/>
      <c r="JRR241" s="43"/>
      <c r="JRS241" s="43"/>
      <c r="JRT241" s="43"/>
      <c r="JRU241" s="43"/>
      <c r="JRV241" s="43"/>
      <c r="JRW241" s="43"/>
      <c r="JRX241" s="43"/>
      <c r="JRY241" s="43"/>
      <c r="JRZ241" s="43"/>
      <c r="JSA241" s="43"/>
      <c r="JSB241" s="43"/>
      <c r="JSC241" s="43"/>
      <c r="JSD241" s="43"/>
      <c r="JSE241" s="43"/>
      <c r="JSF241" s="43"/>
      <c r="JSG241" s="43"/>
      <c r="JSH241" s="43"/>
      <c r="JSI241" s="43"/>
      <c r="JSJ241" s="43"/>
      <c r="JSK241" s="43"/>
      <c r="JSL241" s="43"/>
      <c r="JSM241" s="43"/>
      <c r="JSN241" s="43"/>
      <c r="JSO241" s="43"/>
      <c r="JSP241" s="43"/>
      <c r="JSQ241" s="43"/>
      <c r="JSR241" s="43"/>
      <c r="JSS241" s="43"/>
      <c r="JST241" s="43"/>
      <c r="JSU241" s="43"/>
      <c r="JSV241" s="43"/>
      <c r="JSW241" s="43"/>
      <c r="JSX241" s="43"/>
      <c r="JSY241" s="43"/>
      <c r="JSZ241" s="43"/>
      <c r="JTA241" s="43"/>
      <c r="JTB241" s="43"/>
      <c r="JTC241" s="43"/>
      <c r="JTD241" s="43"/>
      <c r="JTE241" s="43"/>
      <c r="JTF241" s="43"/>
      <c r="JTG241" s="43"/>
      <c r="JTH241" s="43"/>
      <c r="JTI241" s="43"/>
      <c r="JTJ241" s="43"/>
      <c r="JTK241" s="43"/>
      <c r="JTL241" s="43"/>
      <c r="JTM241" s="43"/>
      <c r="JTN241" s="43"/>
      <c r="JTO241" s="43"/>
      <c r="JTP241" s="43"/>
      <c r="JTQ241" s="43"/>
      <c r="JTR241" s="43"/>
      <c r="JTS241" s="43"/>
      <c r="JTT241" s="43"/>
      <c r="JTU241" s="43"/>
      <c r="JTV241" s="43"/>
      <c r="JTW241" s="43"/>
      <c r="JTX241" s="43"/>
      <c r="JTY241" s="43"/>
      <c r="JTZ241" s="43"/>
      <c r="JUA241" s="43"/>
      <c r="JUB241" s="43"/>
      <c r="JUC241" s="43"/>
      <c r="JUD241" s="43"/>
      <c r="JUE241" s="43"/>
      <c r="JUF241" s="43"/>
      <c r="JUG241" s="43"/>
      <c r="JUH241" s="43"/>
      <c r="JUI241" s="43"/>
      <c r="JUJ241" s="43"/>
      <c r="JUK241" s="43"/>
      <c r="JUL241" s="43"/>
      <c r="JUM241" s="43"/>
      <c r="JUN241" s="43"/>
      <c r="JUO241" s="43"/>
      <c r="JUP241" s="43"/>
      <c r="JUQ241" s="43"/>
      <c r="JUR241" s="43"/>
      <c r="JUS241" s="43"/>
      <c r="JUT241" s="43"/>
      <c r="JUU241" s="43"/>
      <c r="JUV241" s="43"/>
      <c r="JUW241" s="43"/>
      <c r="JUX241" s="43"/>
      <c r="JUY241" s="43"/>
      <c r="JUZ241" s="43"/>
      <c r="JVA241" s="43"/>
      <c r="JVB241" s="43"/>
      <c r="JVC241" s="43"/>
      <c r="JVD241" s="43"/>
      <c r="JVE241" s="43"/>
      <c r="JVF241" s="43"/>
      <c r="JVG241" s="43"/>
      <c r="JVH241" s="43"/>
      <c r="JVI241" s="43"/>
      <c r="JVJ241" s="43"/>
      <c r="JVK241" s="43"/>
      <c r="JVL241" s="43"/>
      <c r="JVM241" s="43"/>
      <c r="JVN241" s="43"/>
      <c r="JVO241" s="43"/>
      <c r="JVP241" s="43"/>
      <c r="JVQ241" s="43"/>
      <c r="JVR241" s="43"/>
      <c r="JVS241" s="43"/>
      <c r="JVT241" s="43"/>
      <c r="JVU241" s="43"/>
      <c r="JVV241" s="43"/>
      <c r="JVW241" s="43"/>
      <c r="JVX241" s="43"/>
      <c r="JVY241" s="43"/>
      <c r="JVZ241" s="43"/>
      <c r="JWA241" s="43"/>
      <c r="JWB241" s="43"/>
      <c r="JWC241" s="43"/>
      <c r="JWD241" s="43"/>
      <c r="JWE241" s="43"/>
      <c r="JWF241" s="43"/>
      <c r="JWG241" s="43"/>
      <c r="JWH241" s="43"/>
      <c r="JWI241" s="43"/>
      <c r="JWJ241" s="43"/>
      <c r="JWK241" s="43"/>
      <c r="JWL241" s="43"/>
      <c r="JWM241" s="43"/>
      <c r="JWN241" s="43"/>
      <c r="JWO241" s="43"/>
      <c r="JWP241" s="43"/>
      <c r="JWQ241" s="43"/>
      <c r="JWR241" s="43"/>
      <c r="JWS241" s="43"/>
      <c r="JWT241" s="43"/>
      <c r="JWU241" s="43"/>
      <c r="JWV241" s="43"/>
      <c r="JWW241" s="43"/>
      <c r="JWX241" s="43"/>
      <c r="JWY241" s="43"/>
      <c r="JWZ241" s="43"/>
      <c r="JXA241" s="43"/>
      <c r="JXB241" s="43"/>
      <c r="JXC241" s="43"/>
      <c r="JXD241" s="43"/>
      <c r="JXE241" s="43"/>
      <c r="JXF241" s="43"/>
      <c r="JXG241" s="43"/>
      <c r="JXH241" s="43"/>
      <c r="JXI241" s="43"/>
      <c r="JXJ241" s="43"/>
      <c r="JXK241" s="43"/>
      <c r="JXL241" s="43"/>
      <c r="JXM241" s="43"/>
      <c r="JXN241" s="43"/>
      <c r="JXO241" s="43"/>
      <c r="JXP241" s="43"/>
      <c r="JXQ241" s="43"/>
      <c r="JXR241" s="43"/>
      <c r="JXS241" s="43"/>
      <c r="JXT241" s="43"/>
      <c r="JXU241" s="43"/>
      <c r="JXV241" s="43"/>
      <c r="JXW241" s="43"/>
      <c r="JXX241" s="43"/>
      <c r="JXY241" s="43"/>
      <c r="JXZ241" s="43"/>
      <c r="JYA241" s="43"/>
      <c r="JYB241" s="43"/>
      <c r="JYC241" s="43"/>
      <c r="JYD241" s="43"/>
      <c r="JYE241" s="43"/>
      <c r="JYF241" s="43"/>
      <c r="JYG241" s="43"/>
      <c r="JYH241" s="43"/>
      <c r="JYI241" s="43"/>
      <c r="JYJ241" s="43"/>
      <c r="JYK241" s="43"/>
      <c r="JYL241" s="43"/>
      <c r="JYM241" s="43"/>
      <c r="JYN241" s="43"/>
      <c r="JYO241" s="43"/>
      <c r="JYP241" s="43"/>
      <c r="JYQ241" s="43"/>
      <c r="JYR241" s="43"/>
      <c r="JYS241" s="43"/>
      <c r="JYT241" s="43"/>
      <c r="JYU241" s="43"/>
      <c r="JYV241" s="43"/>
      <c r="JYW241" s="43"/>
      <c r="JYX241" s="43"/>
      <c r="JYY241" s="43"/>
      <c r="JYZ241" s="43"/>
      <c r="JZA241" s="43"/>
      <c r="JZB241" s="43"/>
      <c r="JZC241" s="43"/>
      <c r="JZD241" s="43"/>
      <c r="JZE241" s="43"/>
      <c r="JZF241" s="43"/>
      <c r="JZG241" s="43"/>
      <c r="JZH241" s="43"/>
      <c r="JZI241" s="43"/>
      <c r="JZJ241" s="43"/>
      <c r="JZK241" s="43"/>
      <c r="JZL241" s="43"/>
      <c r="JZM241" s="43"/>
      <c r="JZN241" s="43"/>
      <c r="JZO241" s="43"/>
      <c r="JZP241" s="43"/>
      <c r="JZQ241" s="43"/>
      <c r="JZR241" s="43"/>
      <c r="JZS241" s="43"/>
      <c r="JZT241" s="43"/>
      <c r="JZU241" s="43"/>
      <c r="JZV241" s="43"/>
      <c r="JZW241" s="43"/>
      <c r="JZX241" s="43"/>
      <c r="JZY241" s="43"/>
      <c r="JZZ241" s="43"/>
      <c r="KAA241" s="43"/>
      <c r="KAB241" s="43"/>
      <c r="KAC241" s="43"/>
      <c r="KAD241" s="43"/>
      <c r="KAE241" s="43"/>
      <c r="KAF241" s="43"/>
      <c r="KAG241" s="43"/>
      <c r="KAH241" s="43"/>
      <c r="KAI241" s="43"/>
      <c r="KAJ241" s="43"/>
      <c r="KAK241" s="43"/>
      <c r="KAL241" s="43"/>
      <c r="KAM241" s="43"/>
      <c r="KAN241" s="43"/>
      <c r="KAO241" s="43"/>
      <c r="KAP241" s="43"/>
      <c r="KAQ241" s="43"/>
      <c r="KAR241" s="43"/>
      <c r="KAS241" s="43"/>
      <c r="KAT241" s="43"/>
      <c r="KAU241" s="43"/>
      <c r="KAV241" s="43"/>
      <c r="KAW241" s="43"/>
      <c r="KAX241" s="43"/>
      <c r="KAY241" s="43"/>
      <c r="KAZ241" s="43"/>
      <c r="KBA241" s="43"/>
      <c r="KBB241" s="43"/>
      <c r="KBC241" s="43"/>
      <c r="KBD241" s="43"/>
      <c r="KBE241" s="43"/>
      <c r="KBF241" s="43"/>
      <c r="KBG241" s="43"/>
      <c r="KBH241" s="43"/>
      <c r="KBI241" s="43"/>
      <c r="KBJ241" s="43"/>
      <c r="KBK241" s="43"/>
      <c r="KBL241" s="43"/>
      <c r="KBM241" s="43"/>
      <c r="KBN241" s="43"/>
      <c r="KBO241" s="43"/>
      <c r="KBP241" s="43"/>
      <c r="KBQ241" s="43"/>
      <c r="KBR241" s="43"/>
      <c r="KBS241" s="43"/>
      <c r="KBT241" s="43"/>
      <c r="KBU241" s="43"/>
      <c r="KBV241" s="43"/>
      <c r="KBW241" s="43"/>
      <c r="KBX241" s="43"/>
      <c r="KBY241" s="43"/>
      <c r="KBZ241" s="43"/>
      <c r="KCA241" s="43"/>
      <c r="KCB241" s="43"/>
      <c r="KCC241" s="43"/>
      <c r="KCD241" s="43"/>
      <c r="KCE241" s="43"/>
      <c r="KCF241" s="43"/>
      <c r="KCG241" s="43"/>
      <c r="KCH241" s="43"/>
      <c r="KCI241" s="43"/>
      <c r="KCJ241" s="43"/>
      <c r="KCK241" s="43"/>
      <c r="KCL241" s="43"/>
      <c r="KCM241" s="43"/>
      <c r="KCN241" s="43"/>
      <c r="KCO241" s="43"/>
      <c r="KCP241" s="43"/>
      <c r="KCQ241" s="43"/>
      <c r="KCR241" s="43"/>
      <c r="KCS241" s="43"/>
      <c r="KCT241" s="43"/>
      <c r="KCU241" s="43"/>
      <c r="KCV241" s="43"/>
      <c r="KCW241" s="43"/>
      <c r="KCX241" s="43"/>
      <c r="KCY241" s="43"/>
      <c r="KCZ241" s="43"/>
      <c r="KDA241" s="43"/>
      <c r="KDB241" s="43"/>
      <c r="KDC241" s="43"/>
      <c r="KDD241" s="43"/>
      <c r="KDE241" s="43"/>
      <c r="KDF241" s="43"/>
      <c r="KDG241" s="43"/>
      <c r="KDH241" s="43"/>
      <c r="KDI241" s="43"/>
      <c r="KDJ241" s="43"/>
      <c r="KDK241" s="43"/>
      <c r="KDL241" s="43"/>
      <c r="KDM241" s="43"/>
      <c r="KDN241" s="43"/>
      <c r="KDO241" s="43"/>
      <c r="KDP241" s="43"/>
      <c r="KDQ241" s="43"/>
      <c r="KDR241" s="43"/>
      <c r="KDS241" s="43"/>
      <c r="KDT241" s="43"/>
      <c r="KDU241" s="43"/>
      <c r="KDV241" s="43"/>
      <c r="KDW241" s="43"/>
      <c r="KDX241" s="43"/>
      <c r="KDY241" s="43"/>
      <c r="KDZ241" s="43"/>
      <c r="KEA241" s="43"/>
      <c r="KEB241" s="43"/>
      <c r="KEC241" s="43"/>
      <c r="KED241" s="43"/>
      <c r="KEE241" s="43"/>
      <c r="KEF241" s="43"/>
      <c r="KEG241" s="43"/>
      <c r="KEH241" s="43"/>
      <c r="KEI241" s="43"/>
      <c r="KEJ241" s="43"/>
      <c r="KEK241" s="43"/>
      <c r="KEL241" s="43"/>
      <c r="KEM241" s="43"/>
      <c r="KEN241" s="43"/>
      <c r="KEO241" s="43"/>
      <c r="KEP241" s="43"/>
      <c r="KEQ241" s="43"/>
      <c r="KER241" s="43"/>
      <c r="KES241" s="43"/>
      <c r="KET241" s="43"/>
      <c r="KEU241" s="43"/>
      <c r="KEV241" s="43"/>
      <c r="KEW241" s="43"/>
      <c r="KEX241" s="43"/>
      <c r="KEY241" s="43"/>
      <c r="KEZ241" s="43"/>
      <c r="KFA241" s="43"/>
      <c r="KFB241" s="43"/>
      <c r="KFC241" s="43"/>
      <c r="KFD241" s="43"/>
      <c r="KFE241" s="43"/>
      <c r="KFF241" s="43"/>
      <c r="KFG241" s="43"/>
      <c r="KFH241" s="43"/>
      <c r="KFI241" s="43"/>
      <c r="KFJ241" s="43"/>
      <c r="KFK241" s="43"/>
      <c r="KFL241" s="43"/>
      <c r="KFM241" s="43"/>
      <c r="KFN241" s="43"/>
      <c r="KFO241" s="43"/>
      <c r="KFP241" s="43"/>
      <c r="KFQ241" s="43"/>
      <c r="KFR241" s="43"/>
      <c r="KFS241" s="43"/>
      <c r="KFT241" s="43"/>
      <c r="KFU241" s="43"/>
      <c r="KFV241" s="43"/>
      <c r="KFW241" s="43"/>
      <c r="KFX241" s="43"/>
      <c r="KFY241" s="43"/>
      <c r="KFZ241" s="43"/>
      <c r="KGA241" s="43"/>
      <c r="KGB241" s="43"/>
      <c r="KGC241" s="43"/>
      <c r="KGD241" s="43"/>
      <c r="KGE241" s="43"/>
      <c r="KGF241" s="43"/>
      <c r="KGG241" s="43"/>
      <c r="KGH241" s="43"/>
      <c r="KGI241" s="43"/>
      <c r="KGJ241" s="43"/>
      <c r="KGK241" s="43"/>
      <c r="KGL241" s="43"/>
      <c r="KGM241" s="43"/>
      <c r="KGN241" s="43"/>
      <c r="KGO241" s="43"/>
      <c r="KGP241" s="43"/>
      <c r="KGQ241" s="43"/>
      <c r="KGR241" s="43"/>
      <c r="KGS241" s="43"/>
      <c r="KGT241" s="43"/>
      <c r="KGU241" s="43"/>
      <c r="KGV241" s="43"/>
      <c r="KGW241" s="43"/>
      <c r="KGX241" s="43"/>
      <c r="KGY241" s="43"/>
      <c r="KGZ241" s="43"/>
      <c r="KHA241" s="43"/>
      <c r="KHB241" s="43"/>
      <c r="KHC241" s="43"/>
      <c r="KHD241" s="43"/>
      <c r="KHE241" s="43"/>
      <c r="KHF241" s="43"/>
      <c r="KHG241" s="43"/>
      <c r="KHH241" s="43"/>
      <c r="KHI241" s="43"/>
      <c r="KHJ241" s="43"/>
      <c r="KHK241" s="43"/>
      <c r="KHL241" s="43"/>
      <c r="KHM241" s="43"/>
      <c r="KHN241" s="43"/>
      <c r="KHO241" s="43"/>
      <c r="KHP241" s="43"/>
      <c r="KHQ241" s="43"/>
      <c r="KHR241" s="43"/>
      <c r="KHS241" s="43"/>
      <c r="KHT241" s="43"/>
      <c r="KHU241" s="43"/>
      <c r="KHV241" s="43"/>
      <c r="KHW241" s="43"/>
      <c r="KHX241" s="43"/>
      <c r="KHY241" s="43"/>
      <c r="KHZ241" s="43"/>
      <c r="KIA241" s="43"/>
      <c r="KIB241" s="43"/>
      <c r="KIC241" s="43"/>
      <c r="KID241" s="43"/>
      <c r="KIE241" s="43"/>
      <c r="KIF241" s="43"/>
      <c r="KIG241" s="43"/>
      <c r="KIH241" s="43"/>
      <c r="KII241" s="43"/>
      <c r="KIJ241" s="43"/>
      <c r="KIK241" s="43"/>
      <c r="KIL241" s="43"/>
      <c r="KIM241" s="43"/>
      <c r="KIN241" s="43"/>
      <c r="KIO241" s="43"/>
      <c r="KIP241" s="43"/>
      <c r="KIQ241" s="43"/>
      <c r="KIR241" s="43"/>
      <c r="KIS241" s="43"/>
      <c r="KIT241" s="43"/>
      <c r="KIU241" s="43"/>
      <c r="KIV241" s="43"/>
      <c r="KIW241" s="43"/>
      <c r="KIX241" s="43"/>
      <c r="KIY241" s="43"/>
      <c r="KIZ241" s="43"/>
      <c r="KJA241" s="43"/>
      <c r="KJB241" s="43"/>
      <c r="KJC241" s="43"/>
      <c r="KJD241" s="43"/>
      <c r="KJE241" s="43"/>
      <c r="KJF241" s="43"/>
      <c r="KJG241" s="43"/>
      <c r="KJH241" s="43"/>
      <c r="KJI241" s="43"/>
      <c r="KJJ241" s="43"/>
      <c r="KJK241" s="43"/>
      <c r="KJL241" s="43"/>
      <c r="KJM241" s="43"/>
      <c r="KJN241" s="43"/>
      <c r="KJO241" s="43"/>
      <c r="KJP241" s="43"/>
      <c r="KJQ241" s="43"/>
      <c r="KJR241" s="43"/>
      <c r="KJS241" s="43"/>
      <c r="KJT241" s="43"/>
      <c r="KJU241" s="43"/>
      <c r="KJV241" s="43"/>
      <c r="KJW241" s="43"/>
      <c r="KJX241" s="43"/>
      <c r="KJY241" s="43"/>
      <c r="KJZ241" s="43"/>
      <c r="KKA241" s="43"/>
      <c r="KKB241" s="43"/>
      <c r="KKC241" s="43"/>
      <c r="KKD241" s="43"/>
      <c r="KKE241" s="43"/>
      <c r="KKF241" s="43"/>
      <c r="KKG241" s="43"/>
      <c r="KKH241" s="43"/>
      <c r="KKI241" s="43"/>
      <c r="KKJ241" s="43"/>
      <c r="KKK241" s="43"/>
      <c r="KKL241" s="43"/>
      <c r="KKM241" s="43"/>
      <c r="KKN241" s="43"/>
      <c r="KKO241" s="43"/>
      <c r="KKP241" s="43"/>
      <c r="KKQ241" s="43"/>
      <c r="KKR241" s="43"/>
      <c r="KKS241" s="43"/>
      <c r="KKT241" s="43"/>
      <c r="KKU241" s="43"/>
      <c r="KKV241" s="43"/>
      <c r="KKW241" s="43"/>
      <c r="KKX241" s="43"/>
      <c r="KKY241" s="43"/>
      <c r="KKZ241" s="43"/>
      <c r="KLA241" s="43"/>
      <c r="KLB241" s="43"/>
      <c r="KLC241" s="43"/>
      <c r="KLD241" s="43"/>
      <c r="KLE241" s="43"/>
      <c r="KLF241" s="43"/>
      <c r="KLG241" s="43"/>
      <c r="KLH241" s="43"/>
      <c r="KLI241" s="43"/>
      <c r="KLJ241" s="43"/>
      <c r="KLK241" s="43"/>
      <c r="KLL241" s="43"/>
      <c r="KLM241" s="43"/>
      <c r="KLN241" s="43"/>
      <c r="KLO241" s="43"/>
      <c r="KLP241" s="43"/>
      <c r="KLQ241" s="43"/>
      <c r="KLR241" s="43"/>
      <c r="KLS241" s="43"/>
      <c r="KLT241" s="43"/>
      <c r="KLU241" s="43"/>
      <c r="KLV241" s="43"/>
      <c r="KLW241" s="43"/>
      <c r="KLX241" s="43"/>
      <c r="KLY241" s="43"/>
      <c r="KLZ241" s="43"/>
      <c r="KMA241" s="43"/>
      <c r="KMB241" s="43"/>
      <c r="KMC241" s="43"/>
      <c r="KMD241" s="43"/>
      <c r="KME241" s="43"/>
      <c r="KMF241" s="43"/>
      <c r="KMG241" s="43"/>
      <c r="KMH241" s="43"/>
      <c r="KMI241" s="43"/>
      <c r="KMJ241" s="43"/>
      <c r="KMK241" s="43"/>
      <c r="KML241" s="43"/>
      <c r="KMM241" s="43"/>
      <c r="KMN241" s="43"/>
      <c r="KMO241" s="43"/>
      <c r="KMP241" s="43"/>
      <c r="KMQ241" s="43"/>
      <c r="KMR241" s="43"/>
      <c r="KMS241" s="43"/>
      <c r="KMT241" s="43"/>
      <c r="KMU241" s="43"/>
      <c r="KMV241" s="43"/>
      <c r="KMW241" s="43"/>
      <c r="KMX241" s="43"/>
      <c r="KMY241" s="43"/>
      <c r="KMZ241" s="43"/>
      <c r="KNA241" s="43"/>
      <c r="KNB241" s="43"/>
      <c r="KNC241" s="43"/>
      <c r="KND241" s="43"/>
      <c r="KNE241" s="43"/>
      <c r="KNF241" s="43"/>
      <c r="KNG241" s="43"/>
      <c r="KNH241" s="43"/>
      <c r="KNI241" s="43"/>
      <c r="KNJ241" s="43"/>
      <c r="KNK241" s="43"/>
      <c r="KNL241" s="43"/>
      <c r="KNM241" s="43"/>
      <c r="KNN241" s="43"/>
      <c r="KNO241" s="43"/>
      <c r="KNP241" s="43"/>
      <c r="KNQ241" s="43"/>
      <c r="KNR241" s="43"/>
      <c r="KNS241" s="43"/>
      <c r="KNT241" s="43"/>
      <c r="KNU241" s="43"/>
      <c r="KNV241" s="43"/>
      <c r="KNW241" s="43"/>
      <c r="KNX241" s="43"/>
      <c r="KNY241" s="43"/>
      <c r="KNZ241" s="43"/>
      <c r="KOA241" s="43"/>
      <c r="KOB241" s="43"/>
      <c r="KOC241" s="43"/>
      <c r="KOD241" s="43"/>
      <c r="KOE241" s="43"/>
      <c r="KOF241" s="43"/>
      <c r="KOG241" s="43"/>
      <c r="KOH241" s="43"/>
      <c r="KOI241" s="43"/>
      <c r="KOJ241" s="43"/>
      <c r="KOK241" s="43"/>
      <c r="KOL241" s="43"/>
      <c r="KOM241" s="43"/>
      <c r="KON241" s="43"/>
      <c r="KOO241" s="43"/>
      <c r="KOP241" s="43"/>
      <c r="KOQ241" s="43"/>
      <c r="KOR241" s="43"/>
      <c r="KOS241" s="43"/>
      <c r="KOT241" s="43"/>
      <c r="KOU241" s="43"/>
      <c r="KOV241" s="43"/>
      <c r="KOW241" s="43"/>
      <c r="KOX241" s="43"/>
      <c r="KOY241" s="43"/>
      <c r="KOZ241" s="43"/>
      <c r="KPA241" s="43"/>
      <c r="KPB241" s="43"/>
      <c r="KPC241" s="43"/>
      <c r="KPD241" s="43"/>
      <c r="KPE241" s="43"/>
      <c r="KPF241" s="43"/>
      <c r="KPG241" s="43"/>
      <c r="KPH241" s="43"/>
      <c r="KPI241" s="43"/>
      <c r="KPJ241" s="43"/>
      <c r="KPK241" s="43"/>
      <c r="KPL241" s="43"/>
      <c r="KPM241" s="43"/>
      <c r="KPN241" s="43"/>
      <c r="KPO241" s="43"/>
      <c r="KPP241" s="43"/>
      <c r="KPQ241" s="43"/>
      <c r="KPR241" s="43"/>
      <c r="KPS241" s="43"/>
      <c r="KPT241" s="43"/>
      <c r="KPU241" s="43"/>
      <c r="KPV241" s="43"/>
      <c r="KPW241" s="43"/>
      <c r="KPX241" s="43"/>
      <c r="KPY241" s="43"/>
      <c r="KPZ241" s="43"/>
      <c r="KQA241" s="43"/>
      <c r="KQB241" s="43"/>
      <c r="KQC241" s="43"/>
      <c r="KQD241" s="43"/>
      <c r="KQE241" s="43"/>
      <c r="KQF241" s="43"/>
      <c r="KQG241" s="43"/>
      <c r="KQH241" s="43"/>
      <c r="KQI241" s="43"/>
      <c r="KQJ241" s="43"/>
      <c r="KQK241" s="43"/>
      <c r="KQL241" s="43"/>
      <c r="KQM241" s="43"/>
      <c r="KQN241" s="43"/>
      <c r="KQO241" s="43"/>
      <c r="KQP241" s="43"/>
      <c r="KQQ241" s="43"/>
      <c r="KQR241" s="43"/>
      <c r="KQS241" s="43"/>
      <c r="KQT241" s="43"/>
      <c r="KQU241" s="43"/>
      <c r="KQV241" s="43"/>
      <c r="KQW241" s="43"/>
      <c r="KQX241" s="43"/>
      <c r="KQY241" s="43"/>
      <c r="KQZ241" s="43"/>
      <c r="KRA241" s="43"/>
      <c r="KRB241" s="43"/>
      <c r="KRC241" s="43"/>
      <c r="KRD241" s="43"/>
      <c r="KRE241" s="43"/>
      <c r="KRF241" s="43"/>
      <c r="KRG241" s="43"/>
      <c r="KRH241" s="43"/>
      <c r="KRI241" s="43"/>
      <c r="KRJ241" s="43"/>
      <c r="KRK241" s="43"/>
      <c r="KRL241" s="43"/>
      <c r="KRM241" s="43"/>
      <c r="KRN241" s="43"/>
      <c r="KRO241" s="43"/>
      <c r="KRP241" s="43"/>
      <c r="KRQ241" s="43"/>
      <c r="KRR241" s="43"/>
      <c r="KRS241" s="43"/>
      <c r="KRT241" s="43"/>
      <c r="KRU241" s="43"/>
      <c r="KRV241" s="43"/>
      <c r="KRW241" s="43"/>
      <c r="KRX241" s="43"/>
      <c r="KRY241" s="43"/>
      <c r="KRZ241" s="43"/>
      <c r="KSA241" s="43"/>
      <c r="KSB241" s="43"/>
      <c r="KSC241" s="43"/>
      <c r="KSD241" s="43"/>
      <c r="KSE241" s="43"/>
      <c r="KSF241" s="43"/>
      <c r="KSG241" s="43"/>
      <c r="KSH241" s="43"/>
      <c r="KSI241" s="43"/>
      <c r="KSJ241" s="43"/>
      <c r="KSK241" s="43"/>
      <c r="KSL241" s="43"/>
      <c r="KSM241" s="43"/>
      <c r="KSN241" s="43"/>
      <c r="KSO241" s="43"/>
      <c r="KSP241" s="43"/>
      <c r="KSQ241" s="43"/>
      <c r="KSR241" s="43"/>
      <c r="KSS241" s="43"/>
      <c r="KST241" s="43"/>
      <c r="KSU241" s="43"/>
      <c r="KSV241" s="43"/>
      <c r="KSW241" s="43"/>
      <c r="KSX241" s="43"/>
      <c r="KSY241" s="43"/>
      <c r="KSZ241" s="43"/>
      <c r="KTA241" s="43"/>
      <c r="KTB241" s="43"/>
      <c r="KTC241" s="43"/>
      <c r="KTD241" s="43"/>
      <c r="KTE241" s="43"/>
      <c r="KTF241" s="43"/>
      <c r="KTG241" s="43"/>
      <c r="KTH241" s="43"/>
      <c r="KTI241" s="43"/>
      <c r="KTJ241" s="43"/>
      <c r="KTK241" s="43"/>
      <c r="KTL241" s="43"/>
      <c r="KTM241" s="43"/>
      <c r="KTN241" s="43"/>
      <c r="KTO241" s="43"/>
      <c r="KTP241" s="43"/>
      <c r="KTQ241" s="43"/>
      <c r="KTR241" s="43"/>
      <c r="KTS241" s="43"/>
      <c r="KTT241" s="43"/>
      <c r="KTU241" s="43"/>
      <c r="KTV241" s="43"/>
      <c r="KTW241" s="43"/>
      <c r="KTX241" s="43"/>
      <c r="KTY241" s="43"/>
      <c r="KTZ241" s="43"/>
      <c r="KUA241" s="43"/>
      <c r="KUB241" s="43"/>
      <c r="KUC241" s="43"/>
      <c r="KUD241" s="43"/>
      <c r="KUE241" s="43"/>
      <c r="KUF241" s="43"/>
      <c r="KUG241" s="43"/>
      <c r="KUH241" s="43"/>
      <c r="KUI241" s="43"/>
      <c r="KUJ241" s="43"/>
      <c r="KUK241" s="43"/>
      <c r="KUL241" s="43"/>
      <c r="KUM241" s="43"/>
      <c r="KUN241" s="43"/>
      <c r="KUO241" s="43"/>
      <c r="KUP241" s="43"/>
      <c r="KUQ241" s="43"/>
      <c r="KUR241" s="43"/>
      <c r="KUS241" s="43"/>
      <c r="KUT241" s="43"/>
      <c r="KUU241" s="43"/>
      <c r="KUV241" s="43"/>
      <c r="KUW241" s="43"/>
      <c r="KUX241" s="43"/>
      <c r="KUY241" s="43"/>
      <c r="KUZ241" s="43"/>
      <c r="KVA241" s="43"/>
      <c r="KVB241" s="43"/>
      <c r="KVC241" s="43"/>
      <c r="KVD241" s="43"/>
      <c r="KVE241" s="43"/>
      <c r="KVF241" s="43"/>
      <c r="KVG241" s="43"/>
      <c r="KVH241" s="43"/>
      <c r="KVI241" s="43"/>
      <c r="KVJ241" s="43"/>
      <c r="KVK241" s="43"/>
      <c r="KVL241" s="43"/>
      <c r="KVM241" s="43"/>
      <c r="KVN241" s="43"/>
      <c r="KVO241" s="43"/>
      <c r="KVP241" s="43"/>
      <c r="KVQ241" s="43"/>
      <c r="KVR241" s="43"/>
      <c r="KVS241" s="43"/>
      <c r="KVT241" s="43"/>
      <c r="KVU241" s="43"/>
      <c r="KVV241" s="43"/>
      <c r="KVW241" s="43"/>
      <c r="KVX241" s="43"/>
      <c r="KVY241" s="43"/>
      <c r="KVZ241" s="43"/>
      <c r="KWA241" s="43"/>
      <c r="KWB241" s="43"/>
      <c r="KWC241" s="43"/>
      <c r="KWD241" s="43"/>
      <c r="KWE241" s="43"/>
      <c r="KWF241" s="43"/>
      <c r="KWG241" s="43"/>
      <c r="KWH241" s="43"/>
      <c r="KWI241" s="43"/>
      <c r="KWJ241" s="43"/>
      <c r="KWK241" s="43"/>
      <c r="KWL241" s="43"/>
      <c r="KWM241" s="43"/>
      <c r="KWN241" s="43"/>
      <c r="KWO241" s="43"/>
      <c r="KWP241" s="43"/>
      <c r="KWQ241" s="43"/>
      <c r="KWR241" s="43"/>
      <c r="KWS241" s="43"/>
      <c r="KWT241" s="43"/>
      <c r="KWU241" s="43"/>
      <c r="KWV241" s="43"/>
      <c r="KWW241" s="43"/>
      <c r="KWX241" s="43"/>
      <c r="KWY241" s="43"/>
      <c r="KWZ241" s="43"/>
      <c r="KXA241" s="43"/>
      <c r="KXB241" s="43"/>
      <c r="KXC241" s="43"/>
      <c r="KXD241" s="43"/>
      <c r="KXE241" s="43"/>
      <c r="KXF241" s="43"/>
      <c r="KXG241" s="43"/>
      <c r="KXH241" s="43"/>
      <c r="KXI241" s="43"/>
      <c r="KXJ241" s="43"/>
      <c r="KXK241" s="43"/>
      <c r="KXL241" s="43"/>
      <c r="KXM241" s="43"/>
      <c r="KXN241" s="43"/>
      <c r="KXO241" s="43"/>
      <c r="KXP241" s="43"/>
      <c r="KXQ241" s="43"/>
      <c r="KXR241" s="43"/>
      <c r="KXS241" s="43"/>
      <c r="KXT241" s="43"/>
      <c r="KXU241" s="43"/>
      <c r="KXV241" s="43"/>
      <c r="KXW241" s="43"/>
      <c r="KXX241" s="43"/>
      <c r="KXY241" s="43"/>
      <c r="KXZ241" s="43"/>
      <c r="KYA241" s="43"/>
      <c r="KYB241" s="43"/>
      <c r="KYC241" s="43"/>
      <c r="KYD241" s="43"/>
      <c r="KYE241" s="43"/>
      <c r="KYF241" s="43"/>
      <c r="KYG241" s="43"/>
      <c r="KYH241" s="43"/>
      <c r="KYI241" s="43"/>
      <c r="KYJ241" s="43"/>
      <c r="KYK241" s="43"/>
      <c r="KYL241" s="43"/>
      <c r="KYM241" s="43"/>
      <c r="KYN241" s="43"/>
      <c r="KYO241" s="43"/>
      <c r="KYP241" s="43"/>
      <c r="KYQ241" s="43"/>
      <c r="KYR241" s="43"/>
      <c r="KYS241" s="43"/>
      <c r="KYT241" s="43"/>
      <c r="KYU241" s="43"/>
      <c r="KYV241" s="43"/>
      <c r="KYW241" s="43"/>
      <c r="KYX241" s="43"/>
      <c r="KYY241" s="43"/>
      <c r="KYZ241" s="43"/>
      <c r="KZA241" s="43"/>
      <c r="KZB241" s="43"/>
      <c r="KZC241" s="43"/>
      <c r="KZD241" s="43"/>
      <c r="KZE241" s="43"/>
      <c r="KZF241" s="43"/>
      <c r="KZG241" s="43"/>
      <c r="KZH241" s="43"/>
      <c r="KZI241" s="43"/>
      <c r="KZJ241" s="43"/>
      <c r="KZK241" s="43"/>
      <c r="KZL241" s="43"/>
      <c r="KZM241" s="43"/>
      <c r="KZN241" s="43"/>
      <c r="KZO241" s="43"/>
      <c r="KZP241" s="43"/>
      <c r="KZQ241" s="43"/>
      <c r="KZR241" s="43"/>
      <c r="KZS241" s="43"/>
      <c r="KZT241" s="43"/>
      <c r="KZU241" s="43"/>
      <c r="KZV241" s="43"/>
      <c r="KZW241" s="43"/>
      <c r="KZX241" s="43"/>
      <c r="KZY241" s="43"/>
      <c r="KZZ241" s="43"/>
      <c r="LAA241" s="43"/>
      <c r="LAB241" s="43"/>
      <c r="LAC241" s="43"/>
      <c r="LAD241" s="43"/>
      <c r="LAE241" s="43"/>
      <c r="LAF241" s="43"/>
      <c r="LAG241" s="43"/>
      <c r="LAH241" s="43"/>
      <c r="LAI241" s="43"/>
      <c r="LAJ241" s="43"/>
      <c r="LAK241" s="43"/>
      <c r="LAL241" s="43"/>
      <c r="LAM241" s="43"/>
      <c r="LAN241" s="43"/>
      <c r="LAO241" s="43"/>
      <c r="LAP241" s="43"/>
      <c r="LAQ241" s="43"/>
      <c r="LAR241" s="43"/>
      <c r="LAS241" s="43"/>
      <c r="LAT241" s="43"/>
      <c r="LAU241" s="43"/>
      <c r="LAV241" s="43"/>
      <c r="LAW241" s="43"/>
      <c r="LAX241" s="43"/>
      <c r="LAY241" s="43"/>
      <c r="LAZ241" s="43"/>
      <c r="LBA241" s="43"/>
      <c r="LBB241" s="43"/>
      <c r="LBC241" s="43"/>
      <c r="LBD241" s="43"/>
      <c r="LBE241" s="43"/>
      <c r="LBF241" s="43"/>
      <c r="LBG241" s="43"/>
      <c r="LBH241" s="43"/>
      <c r="LBI241" s="43"/>
      <c r="LBJ241" s="43"/>
      <c r="LBK241" s="43"/>
      <c r="LBL241" s="43"/>
      <c r="LBM241" s="43"/>
      <c r="LBN241" s="43"/>
      <c r="LBO241" s="43"/>
      <c r="LBP241" s="43"/>
      <c r="LBQ241" s="43"/>
      <c r="LBR241" s="43"/>
      <c r="LBS241" s="43"/>
      <c r="LBT241" s="43"/>
      <c r="LBU241" s="43"/>
      <c r="LBV241" s="43"/>
      <c r="LBW241" s="43"/>
      <c r="LBX241" s="43"/>
      <c r="LBY241" s="43"/>
      <c r="LBZ241" s="43"/>
      <c r="LCA241" s="43"/>
      <c r="LCB241" s="43"/>
      <c r="LCC241" s="43"/>
      <c r="LCD241" s="43"/>
      <c r="LCE241" s="43"/>
      <c r="LCF241" s="43"/>
      <c r="LCG241" s="43"/>
      <c r="LCH241" s="43"/>
      <c r="LCI241" s="43"/>
      <c r="LCJ241" s="43"/>
      <c r="LCK241" s="43"/>
      <c r="LCL241" s="43"/>
      <c r="LCM241" s="43"/>
      <c r="LCN241" s="43"/>
      <c r="LCO241" s="43"/>
      <c r="LCP241" s="43"/>
      <c r="LCQ241" s="43"/>
      <c r="LCR241" s="43"/>
      <c r="LCS241" s="43"/>
      <c r="LCT241" s="43"/>
      <c r="LCU241" s="43"/>
      <c r="LCV241" s="43"/>
      <c r="LCW241" s="43"/>
      <c r="LCX241" s="43"/>
      <c r="LCY241" s="43"/>
      <c r="LCZ241" s="43"/>
      <c r="LDA241" s="43"/>
      <c r="LDB241" s="43"/>
      <c r="LDC241" s="43"/>
      <c r="LDD241" s="43"/>
      <c r="LDE241" s="43"/>
      <c r="LDF241" s="43"/>
      <c r="LDG241" s="43"/>
      <c r="LDH241" s="43"/>
      <c r="LDI241" s="43"/>
      <c r="LDJ241" s="43"/>
      <c r="LDK241" s="43"/>
      <c r="LDL241" s="43"/>
      <c r="LDM241" s="43"/>
      <c r="LDN241" s="43"/>
      <c r="LDO241" s="43"/>
      <c r="LDP241" s="43"/>
      <c r="LDQ241" s="43"/>
      <c r="LDR241" s="43"/>
      <c r="LDS241" s="43"/>
      <c r="LDT241" s="43"/>
      <c r="LDU241" s="43"/>
      <c r="LDV241" s="43"/>
      <c r="LDW241" s="43"/>
      <c r="LDX241" s="43"/>
      <c r="LDY241" s="43"/>
      <c r="LDZ241" s="43"/>
      <c r="LEA241" s="43"/>
      <c r="LEB241" s="43"/>
      <c r="LEC241" s="43"/>
      <c r="LED241" s="43"/>
      <c r="LEE241" s="43"/>
      <c r="LEF241" s="43"/>
      <c r="LEG241" s="43"/>
      <c r="LEH241" s="43"/>
      <c r="LEI241" s="43"/>
      <c r="LEJ241" s="43"/>
      <c r="LEK241" s="43"/>
      <c r="LEL241" s="43"/>
      <c r="LEM241" s="43"/>
      <c r="LEN241" s="43"/>
      <c r="LEO241" s="43"/>
      <c r="LEP241" s="43"/>
      <c r="LEQ241" s="43"/>
      <c r="LER241" s="43"/>
      <c r="LES241" s="43"/>
      <c r="LET241" s="43"/>
      <c r="LEU241" s="43"/>
      <c r="LEV241" s="43"/>
      <c r="LEW241" s="43"/>
      <c r="LEX241" s="43"/>
      <c r="LEY241" s="43"/>
      <c r="LEZ241" s="43"/>
      <c r="LFA241" s="43"/>
      <c r="LFB241" s="43"/>
      <c r="LFC241" s="43"/>
      <c r="LFD241" s="43"/>
      <c r="LFE241" s="43"/>
      <c r="LFF241" s="43"/>
      <c r="LFG241" s="43"/>
      <c r="LFH241" s="43"/>
      <c r="LFI241" s="43"/>
      <c r="LFJ241" s="43"/>
      <c r="LFK241" s="43"/>
      <c r="LFL241" s="43"/>
      <c r="LFM241" s="43"/>
      <c r="LFN241" s="43"/>
      <c r="LFO241" s="43"/>
      <c r="LFP241" s="43"/>
      <c r="LFQ241" s="43"/>
      <c r="LFR241" s="43"/>
      <c r="LFS241" s="43"/>
      <c r="LFT241" s="43"/>
      <c r="LFU241" s="43"/>
      <c r="LFV241" s="43"/>
      <c r="LFW241" s="43"/>
      <c r="LFX241" s="43"/>
      <c r="LFY241" s="43"/>
      <c r="LFZ241" s="43"/>
      <c r="LGA241" s="43"/>
      <c r="LGB241" s="43"/>
      <c r="LGC241" s="43"/>
      <c r="LGD241" s="43"/>
      <c r="LGE241" s="43"/>
      <c r="LGF241" s="43"/>
      <c r="LGG241" s="43"/>
      <c r="LGH241" s="43"/>
      <c r="LGI241" s="43"/>
      <c r="LGJ241" s="43"/>
      <c r="LGK241" s="43"/>
      <c r="LGL241" s="43"/>
      <c r="LGM241" s="43"/>
      <c r="LGN241" s="43"/>
      <c r="LGO241" s="43"/>
      <c r="LGP241" s="43"/>
      <c r="LGQ241" s="43"/>
      <c r="LGR241" s="43"/>
      <c r="LGS241" s="43"/>
      <c r="LGT241" s="43"/>
      <c r="LGU241" s="43"/>
      <c r="LGV241" s="43"/>
      <c r="LGW241" s="43"/>
      <c r="LGX241" s="43"/>
      <c r="LGY241" s="43"/>
      <c r="LGZ241" s="43"/>
      <c r="LHA241" s="43"/>
      <c r="LHB241" s="43"/>
      <c r="LHC241" s="43"/>
      <c r="LHD241" s="43"/>
      <c r="LHE241" s="43"/>
      <c r="LHF241" s="43"/>
      <c r="LHG241" s="43"/>
      <c r="LHH241" s="43"/>
      <c r="LHI241" s="43"/>
      <c r="LHJ241" s="43"/>
      <c r="LHK241" s="43"/>
      <c r="LHL241" s="43"/>
      <c r="LHM241" s="43"/>
      <c r="LHN241" s="43"/>
      <c r="LHO241" s="43"/>
      <c r="LHP241" s="43"/>
      <c r="LHQ241" s="43"/>
      <c r="LHR241" s="43"/>
      <c r="LHS241" s="43"/>
      <c r="LHT241" s="43"/>
      <c r="LHU241" s="43"/>
      <c r="LHV241" s="43"/>
      <c r="LHW241" s="43"/>
      <c r="LHX241" s="43"/>
      <c r="LHY241" s="43"/>
      <c r="LHZ241" s="43"/>
      <c r="LIA241" s="43"/>
      <c r="LIB241" s="43"/>
      <c r="LIC241" s="43"/>
      <c r="LID241" s="43"/>
      <c r="LIE241" s="43"/>
      <c r="LIF241" s="43"/>
      <c r="LIG241" s="43"/>
      <c r="LIH241" s="43"/>
      <c r="LII241" s="43"/>
      <c r="LIJ241" s="43"/>
      <c r="LIK241" s="43"/>
      <c r="LIL241" s="43"/>
      <c r="LIM241" s="43"/>
      <c r="LIN241" s="43"/>
      <c r="LIO241" s="43"/>
      <c r="LIP241" s="43"/>
      <c r="LIQ241" s="43"/>
      <c r="LIR241" s="43"/>
      <c r="LIS241" s="43"/>
      <c r="LIT241" s="43"/>
      <c r="LIU241" s="43"/>
      <c r="LIV241" s="43"/>
      <c r="LIW241" s="43"/>
      <c r="LIX241" s="43"/>
      <c r="LIY241" s="43"/>
      <c r="LIZ241" s="43"/>
      <c r="LJA241" s="43"/>
      <c r="LJB241" s="43"/>
      <c r="LJC241" s="43"/>
      <c r="LJD241" s="43"/>
      <c r="LJE241" s="43"/>
      <c r="LJF241" s="43"/>
      <c r="LJG241" s="43"/>
      <c r="LJH241" s="43"/>
      <c r="LJI241" s="43"/>
      <c r="LJJ241" s="43"/>
      <c r="LJK241" s="43"/>
      <c r="LJL241" s="43"/>
      <c r="LJM241" s="43"/>
      <c r="LJN241" s="43"/>
      <c r="LJO241" s="43"/>
      <c r="LJP241" s="43"/>
      <c r="LJQ241" s="43"/>
      <c r="LJR241" s="43"/>
      <c r="LJS241" s="43"/>
      <c r="LJT241" s="43"/>
      <c r="LJU241" s="43"/>
      <c r="LJV241" s="43"/>
      <c r="LJW241" s="43"/>
      <c r="LJX241" s="43"/>
      <c r="LJY241" s="43"/>
      <c r="LJZ241" s="43"/>
      <c r="LKA241" s="43"/>
      <c r="LKB241" s="43"/>
      <c r="LKC241" s="43"/>
      <c r="LKD241" s="43"/>
      <c r="LKE241" s="43"/>
      <c r="LKF241" s="43"/>
      <c r="LKG241" s="43"/>
      <c r="LKH241" s="43"/>
      <c r="LKI241" s="43"/>
      <c r="LKJ241" s="43"/>
      <c r="LKK241" s="43"/>
      <c r="LKL241" s="43"/>
      <c r="LKM241" s="43"/>
      <c r="LKN241" s="43"/>
      <c r="LKO241" s="43"/>
      <c r="LKP241" s="43"/>
      <c r="LKQ241" s="43"/>
      <c r="LKR241" s="43"/>
      <c r="LKS241" s="43"/>
      <c r="LKT241" s="43"/>
      <c r="LKU241" s="43"/>
      <c r="LKV241" s="43"/>
      <c r="LKW241" s="43"/>
      <c r="LKX241" s="43"/>
      <c r="LKY241" s="43"/>
      <c r="LKZ241" s="43"/>
      <c r="LLA241" s="43"/>
      <c r="LLB241" s="43"/>
      <c r="LLC241" s="43"/>
      <c r="LLD241" s="43"/>
      <c r="LLE241" s="43"/>
      <c r="LLF241" s="43"/>
      <c r="LLG241" s="43"/>
      <c r="LLH241" s="43"/>
      <c r="LLI241" s="43"/>
      <c r="LLJ241" s="43"/>
      <c r="LLK241" s="43"/>
      <c r="LLL241" s="43"/>
      <c r="LLM241" s="43"/>
      <c r="LLN241" s="43"/>
      <c r="LLO241" s="43"/>
      <c r="LLP241" s="43"/>
      <c r="LLQ241" s="43"/>
      <c r="LLR241" s="43"/>
      <c r="LLS241" s="43"/>
      <c r="LLT241" s="43"/>
      <c r="LLU241" s="43"/>
      <c r="LLV241" s="43"/>
      <c r="LLW241" s="43"/>
      <c r="LLX241" s="43"/>
      <c r="LLY241" s="43"/>
      <c r="LLZ241" s="43"/>
      <c r="LMA241" s="43"/>
      <c r="LMB241" s="43"/>
      <c r="LMC241" s="43"/>
      <c r="LMD241" s="43"/>
      <c r="LME241" s="43"/>
      <c r="LMF241" s="43"/>
      <c r="LMG241" s="43"/>
      <c r="LMH241" s="43"/>
      <c r="LMI241" s="43"/>
      <c r="LMJ241" s="43"/>
      <c r="LMK241" s="43"/>
      <c r="LML241" s="43"/>
      <c r="LMM241" s="43"/>
      <c r="LMN241" s="43"/>
      <c r="LMO241" s="43"/>
      <c r="LMP241" s="43"/>
      <c r="LMQ241" s="43"/>
      <c r="LMR241" s="43"/>
      <c r="LMS241" s="43"/>
      <c r="LMT241" s="43"/>
      <c r="LMU241" s="43"/>
      <c r="LMV241" s="43"/>
      <c r="LMW241" s="43"/>
      <c r="LMX241" s="43"/>
      <c r="LMY241" s="43"/>
      <c r="LMZ241" s="43"/>
      <c r="LNA241" s="43"/>
      <c r="LNB241" s="43"/>
      <c r="LNC241" s="43"/>
      <c r="LND241" s="43"/>
      <c r="LNE241" s="43"/>
      <c r="LNF241" s="43"/>
      <c r="LNG241" s="43"/>
      <c r="LNH241" s="43"/>
      <c r="LNI241" s="43"/>
      <c r="LNJ241" s="43"/>
      <c r="LNK241" s="43"/>
      <c r="LNL241" s="43"/>
      <c r="LNM241" s="43"/>
      <c r="LNN241" s="43"/>
      <c r="LNO241" s="43"/>
      <c r="LNP241" s="43"/>
      <c r="LNQ241" s="43"/>
      <c r="LNR241" s="43"/>
      <c r="LNS241" s="43"/>
      <c r="LNT241" s="43"/>
      <c r="LNU241" s="43"/>
      <c r="LNV241" s="43"/>
      <c r="LNW241" s="43"/>
      <c r="LNX241" s="43"/>
      <c r="LNY241" s="43"/>
      <c r="LNZ241" s="43"/>
      <c r="LOA241" s="43"/>
      <c r="LOB241" s="43"/>
      <c r="LOC241" s="43"/>
      <c r="LOD241" s="43"/>
      <c r="LOE241" s="43"/>
      <c r="LOF241" s="43"/>
      <c r="LOG241" s="43"/>
      <c r="LOH241" s="43"/>
      <c r="LOI241" s="43"/>
      <c r="LOJ241" s="43"/>
      <c r="LOK241" s="43"/>
      <c r="LOL241" s="43"/>
      <c r="LOM241" s="43"/>
      <c r="LON241" s="43"/>
      <c r="LOO241" s="43"/>
      <c r="LOP241" s="43"/>
      <c r="LOQ241" s="43"/>
      <c r="LOR241" s="43"/>
      <c r="LOS241" s="43"/>
      <c r="LOT241" s="43"/>
      <c r="LOU241" s="43"/>
      <c r="LOV241" s="43"/>
      <c r="LOW241" s="43"/>
      <c r="LOX241" s="43"/>
      <c r="LOY241" s="43"/>
      <c r="LOZ241" s="43"/>
      <c r="LPA241" s="43"/>
      <c r="LPB241" s="43"/>
      <c r="LPC241" s="43"/>
      <c r="LPD241" s="43"/>
      <c r="LPE241" s="43"/>
      <c r="LPF241" s="43"/>
      <c r="LPG241" s="43"/>
      <c r="LPH241" s="43"/>
      <c r="LPI241" s="43"/>
      <c r="LPJ241" s="43"/>
      <c r="LPK241" s="43"/>
      <c r="LPL241" s="43"/>
      <c r="LPM241" s="43"/>
      <c r="LPN241" s="43"/>
      <c r="LPO241" s="43"/>
      <c r="LPP241" s="43"/>
      <c r="LPQ241" s="43"/>
      <c r="LPR241" s="43"/>
      <c r="LPS241" s="43"/>
      <c r="LPT241" s="43"/>
      <c r="LPU241" s="43"/>
      <c r="LPV241" s="43"/>
      <c r="LPW241" s="43"/>
      <c r="LPX241" s="43"/>
      <c r="LPY241" s="43"/>
      <c r="LPZ241" s="43"/>
      <c r="LQA241" s="43"/>
      <c r="LQB241" s="43"/>
      <c r="LQC241" s="43"/>
      <c r="LQD241" s="43"/>
      <c r="LQE241" s="43"/>
      <c r="LQF241" s="43"/>
      <c r="LQG241" s="43"/>
      <c r="LQH241" s="43"/>
      <c r="LQI241" s="43"/>
      <c r="LQJ241" s="43"/>
      <c r="LQK241" s="43"/>
      <c r="LQL241" s="43"/>
      <c r="LQM241" s="43"/>
      <c r="LQN241" s="43"/>
      <c r="LQO241" s="43"/>
      <c r="LQP241" s="43"/>
      <c r="LQQ241" s="43"/>
      <c r="LQR241" s="43"/>
      <c r="LQS241" s="43"/>
      <c r="LQT241" s="43"/>
      <c r="LQU241" s="43"/>
      <c r="LQV241" s="43"/>
      <c r="LQW241" s="43"/>
      <c r="LQX241" s="43"/>
      <c r="LQY241" s="43"/>
      <c r="LQZ241" s="43"/>
      <c r="LRA241" s="43"/>
      <c r="LRB241" s="43"/>
      <c r="LRC241" s="43"/>
      <c r="LRD241" s="43"/>
      <c r="LRE241" s="43"/>
      <c r="LRF241" s="43"/>
      <c r="LRG241" s="43"/>
      <c r="LRH241" s="43"/>
      <c r="LRI241" s="43"/>
      <c r="LRJ241" s="43"/>
      <c r="LRK241" s="43"/>
      <c r="LRL241" s="43"/>
      <c r="LRM241" s="43"/>
      <c r="LRN241" s="43"/>
      <c r="LRO241" s="43"/>
      <c r="LRP241" s="43"/>
      <c r="LRQ241" s="43"/>
      <c r="LRR241" s="43"/>
      <c r="LRS241" s="43"/>
      <c r="LRT241" s="43"/>
      <c r="LRU241" s="43"/>
      <c r="LRV241" s="43"/>
      <c r="LRW241" s="43"/>
      <c r="LRX241" s="43"/>
      <c r="LRY241" s="43"/>
      <c r="LRZ241" s="43"/>
      <c r="LSA241" s="43"/>
      <c r="LSB241" s="43"/>
      <c r="LSC241" s="43"/>
      <c r="LSD241" s="43"/>
      <c r="LSE241" s="43"/>
      <c r="LSF241" s="43"/>
      <c r="LSG241" s="43"/>
      <c r="LSH241" s="43"/>
      <c r="LSI241" s="43"/>
      <c r="LSJ241" s="43"/>
      <c r="LSK241" s="43"/>
      <c r="LSL241" s="43"/>
      <c r="LSM241" s="43"/>
      <c r="LSN241" s="43"/>
      <c r="LSO241" s="43"/>
      <c r="LSP241" s="43"/>
      <c r="LSQ241" s="43"/>
      <c r="LSR241" s="43"/>
      <c r="LSS241" s="43"/>
      <c r="LST241" s="43"/>
      <c r="LSU241" s="43"/>
      <c r="LSV241" s="43"/>
      <c r="LSW241" s="43"/>
      <c r="LSX241" s="43"/>
      <c r="LSY241" s="43"/>
      <c r="LSZ241" s="43"/>
      <c r="LTA241" s="43"/>
      <c r="LTB241" s="43"/>
      <c r="LTC241" s="43"/>
      <c r="LTD241" s="43"/>
      <c r="LTE241" s="43"/>
      <c r="LTF241" s="43"/>
      <c r="LTG241" s="43"/>
      <c r="LTH241" s="43"/>
      <c r="LTI241" s="43"/>
      <c r="LTJ241" s="43"/>
      <c r="LTK241" s="43"/>
      <c r="LTL241" s="43"/>
      <c r="LTM241" s="43"/>
      <c r="LTN241" s="43"/>
      <c r="LTO241" s="43"/>
      <c r="LTP241" s="43"/>
      <c r="LTQ241" s="43"/>
      <c r="LTR241" s="43"/>
      <c r="LTS241" s="43"/>
      <c r="LTT241" s="43"/>
      <c r="LTU241" s="43"/>
      <c r="LTV241" s="43"/>
      <c r="LTW241" s="43"/>
      <c r="LTX241" s="43"/>
      <c r="LTY241" s="43"/>
      <c r="LTZ241" s="43"/>
      <c r="LUA241" s="43"/>
      <c r="LUB241" s="43"/>
      <c r="LUC241" s="43"/>
      <c r="LUD241" s="43"/>
      <c r="LUE241" s="43"/>
      <c r="LUF241" s="43"/>
      <c r="LUG241" s="43"/>
      <c r="LUH241" s="43"/>
      <c r="LUI241" s="43"/>
      <c r="LUJ241" s="43"/>
      <c r="LUK241" s="43"/>
      <c r="LUL241" s="43"/>
      <c r="LUM241" s="43"/>
      <c r="LUN241" s="43"/>
      <c r="LUO241" s="43"/>
      <c r="LUP241" s="43"/>
      <c r="LUQ241" s="43"/>
      <c r="LUR241" s="43"/>
      <c r="LUS241" s="43"/>
      <c r="LUT241" s="43"/>
      <c r="LUU241" s="43"/>
      <c r="LUV241" s="43"/>
      <c r="LUW241" s="43"/>
      <c r="LUX241" s="43"/>
      <c r="LUY241" s="43"/>
      <c r="LUZ241" s="43"/>
      <c r="LVA241" s="43"/>
      <c r="LVB241" s="43"/>
      <c r="LVC241" s="43"/>
      <c r="LVD241" s="43"/>
      <c r="LVE241" s="43"/>
      <c r="LVF241" s="43"/>
      <c r="LVG241" s="43"/>
      <c r="LVH241" s="43"/>
      <c r="LVI241" s="43"/>
      <c r="LVJ241" s="43"/>
      <c r="LVK241" s="43"/>
      <c r="LVL241" s="43"/>
      <c r="LVM241" s="43"/>
      <c r="LVN241" s="43"/>
      <c r="LVO241" s="43"/>
      <c r="LVP241" s="43"/>
      <c r="LVQ241" s="43"/>
      <c r="LVR241" s="43"/>
      <c r="LVS241" s="43"/>
      <c r="LVT241" s="43"/>
      <c r="LVU241" s="43"/>
      <c r="LVV241" s="43"/>
      <c r="LVW241" s="43"/>
      <c r="LVX241" s="43"/>
      <c r="LVY241" s="43"/>
      <c r="LVZ241" s="43"/>
      <c r="LWA241" s="43"/>
      <c r="LWB241" s="43"/>
      <c r="LWC241" s="43"/>
      <c r="LWD241" s="43"/>
      <c r="LWE241" s="43"/>
      <c r="LWF241" s="43"/>
      <c r="LWG241" s="43"/>
      <c r="LWH241" s="43"/>
      <c r="LWI241" s="43"/>
      <c r="LWJ241" s="43"/>
      <c r="LWK241" s="43"/>
      <c r="LWL241" s="43"/>
      <c r="LWM241" s="43"/>
      <c r="LWN241" s="43"/>
      <c r="LWO241" s="43"/>
      <c r="LWP241" s="43"/>
      <c r="LWQ241" s="43"/>
      <c r="LWR241" s="43"/>
      <c r="LWS241" s="43"/>
      <c r="LWT241" s="43"/>
      <c r="LWU241" s="43"/>
      <c r="LWV241" s="43"/>
      <c r="LWW241" s="43"/>
      <c r="LWX241" s="43"/>
      <c r="LWY241" s="43"/>
      <c r="LWZ241" s="43"/>
      <c r="LXA241" s="43"/>
      <c r="LXB241" s="43"/>
      <c r="LXC241" s="43"/>
      <c r="LXD241" s="43"/>
      <c r="LXE241" s="43"/>
      <c r="LXF241" s="43"/>
      <c r="LXG241" s="43"/>
      <c r="LXH241" s="43"/>
      <c r="LXI241" s="43"/>
      <c r="LXJ241" s="43"/>
      <c r="LXK241" s="43"/>
      <c r="LXL241" s="43"/>
      <c r="LXM241" s="43"/>
      <c r="LXN241" s="43"/>
      <c r="LXO241" s="43"/>
      <c r="LXP241" s="43"/>
      <c r="LXQ241" s="43"/>
      <c r="LXR241" s="43"/>
      <c r="LXS241" s="43"/>
      <c r="LXT241" s="43"/>
      <c r="LXU241" s="43"/>
      <c r="LXV241" s="43"/>
      <c r="LXW241" s="43"/>
      <c r="LXX241" s="43"/>
      <c r="LXY241" s="43"/>
      <c r="LXZ241" s="43"/>
      <c r="LYA241" s="43"/>
      <c r="LYB241" s="43"/>
      <c r="LYC241" s="43"/>
      <c r="LYD241" s="43"/>
      <c r="LYE241" s="43"/>
      <c r="LYF241" s="43"/>
      <c r="LYG241" s="43"/>
      <c r="LYH241" s="43"/>
      <c r="LYI241" s="43"/>
      <c r="LYJ241" s="43"/>
      <c r="LYK241" s="43"/>
      <c r="LYL241" s="43"/>
      <c r="LYM241" s="43"/>
      <c r="LYN241" s="43"/>
      <c r="LYO241" s="43"/>
      <c r="LYP241" s="43"/>
      <c r="LYQ241" s="43"/>
      <c r="LYR241" s="43"/>
      <c r="LYS241" s="43"/>
      <c r="LYT241" s="43"/>
      <c r="LYU241" s="43"/>
      <c r="LYV241" s="43"/>
      <c r="LYW241" s="43"/>
      <c r="LYX241" s="43"/>
      <c r="LYY241" s="43"/>
      <c r="LYZ241" s="43"/>
      <c r="LZA241" s="43"/>
      <c r="LZB241" s="43"/>
      <c r="LZC241" s="43"/>
      <c r="LZD241" s="43"/>
      <c r="LZE241" s="43"/>
      <c r="LZF241" s="43"/>
      <c r="LZG241" s="43"/>
      <c r="LZH241" s="43"/>
      <c r="LZI241" s="43"/>
      <c r="LZJ241" s="43"/>
      <c r="LZK241" s="43"/>
      <c r="LZL241" s="43"/>
      <c r="LZM241" s="43"/>
      <c r="LZN241" s="43"/>
      <c r="LZO241" s="43"/>
      <c r="LZP241" s="43"/>
      <c r="LZQ241" s="43"/>
      <c r="LZR241" s="43"/>
      <c r="LZS241" s="43"/>
      <c r="LZT241" s="43"/>
      <c r="LZU241" s="43"/>
      <c r="LZV241" s="43"/>
      <c r="LZW241" s="43"/>
      <c r="LZX241" s="43"/>
      <c r="LZY241" s="43"/>
      <c r="LZZ241" s="43"/>
      <c r="MAA241" s="43"/>
      <c r="MAB241" s="43"/>
      <c r="MAC241" s="43"/>
      <c r="MAD241" s="43"/>
      <c r="MAE241" s="43"/>
      <c r="MAF241" s="43"/>
      <c r="MAG241" s="43"/>
      <c r="MAH241" s="43"/>
      <c r="MAI241" s="43"/>
      <c r="MAJ241" s="43"/>
      <c r="MAK241" s="43"/>
      <c r="MAL241" s="43"/>
      <c r="MAM241" s="43"/>
      <c r="MAN241" s="43"/>
      <c r="MAO241" s="43"/>
      <c r="MAP241" s="43"/>
      <c r="MAQ241" s="43"/>
      <c r="MAR241" s="43"/>
      <c r="MAS241" s="43"/>
      <c r="MAT241" s="43"/>
      <c r="MAU241" s="43"/>
      <c r="MAV241" s="43"/>
      <c r="MAW241" s="43"/>
      <c r="MAX241" s="43"/>
      <c r="MAY241" s="43"/>
      <c r="MAZ241" s="43"/>
      <c r="MBA241" s="43"/>
      <c r="MBB241" s="43"/>
      <c r="MBC241" s="43"/>
      <c r="MBD241" s="43"/>
      <c r="MBE241" s="43"/>
      <c r="MBF241" s="43"/>
      <c r="MBG241" s="43"/>
      <c r="MBH241" s="43"/>
      <c r="MBI241" s="43"/>
      <c r="MBJ241" s="43"/>
      <c r="MBK241" s="43"/>
      <c r="MBL241" s="43"/>
      <c r="MBM241" s="43"/>
      <c r="MBN241" s="43"/>
      <c r="MBO241" s="43"/>
      <c r="MBP241" s="43"/>
      <c r="MBQ241" s="43"/>
      <c r="MBR241" s="43"/>
      <c r="MBS241" s="43"/>
      <c r="MBT241" s="43"/>
      <c r="MBU241" s="43"/>
      <c r="MBV241" s="43"/>
      <c r="MBW241" s="43"/>
      <c r="MBX241" s="43"/>
      <c r="MBY241" s="43"/>
      <c r="MBZ241" s="43"/>
      <c r="MCA241" s="43"/>
      <c r="MCB241" s="43"/>
      <c r="MCC241" s="43"/>
      <c r="MCD241" s="43"/>
      <c r="MCE241" s="43"/>
      <c r="MCF241" s="43"/>
      <c r="MCG241" s="43"/>
      <c r="MCH241" s="43"/>
      <c r="MCI241" s="43"/>
      <c r="MCJ241" s="43"/>
      <c r="MCK241" s="43"/>
      <c r="MCL241" s="43"/>
      <c r="MCM241" s="43"/>
      <c r="MCN241" s="43"/>
      <c r="MCO241" s="43"/>
      <c r="MCP241" s="43"/>
      <c r="MCQ241" s="43"/>
      <c r="MCR241" s="43"/>
      <c r="MCS241" s="43"/>
      <c r="MCT241" s="43"/>
      <c r="MCU241" s="43"/>
      <c r="MCV241" s="43"/>
      <c r="MCW241" s="43"/>
      <c r="MCX241" s="43"/>
      <c r="MCY241" s="43"/>
      <c r="MCZ241" s="43"/>
      <c r="MDA241" s="43"/>
      <c r="MDB241" s="43"/>
      <c r="MDC241" s="43"/>
      <c r="MDD241" s="43"/>
      <c r="MDE241" s="43"/>
      <c r="MDF241" s="43"/>
      <c r="MDG241" s="43"/>
      <c r="MDH241" s="43"/>
      <c r="MDI241" s="43"/>
      <c r="MDJ241" s="43"/>
      <c r="MDK241" s="43"/>
      <c r="MDL241" s="43"/>
      <c r="MDM241" s="43"/>
      <c r="MDN241" s="43"/>
      <c r="MDO241" s="43"/>
      <c r="MDP241" s="43"/>
      <c r="MDQ241" s="43"/>
      <c r="MDR241" s="43"/>
      <c r="MDS241" s="43"/>
      <c r="MDT241" s="43"/>
      <c r="MDU241" s="43"/>
      <c r="MDV241" s="43"/>
      <c r="MDW241" s="43"/>
      <c r="MDX241" s="43"/>
      <c r="MDY241" s="43"/>
      <c r="MDZ241" s="43"/>
      <c r="MEA241" s="43"/>
      <c r="MEB241" s="43"/>
      <c r="MEC241" s="43"/>
      <c r="MED241" s="43"/>
      <c r="MEE241" s="43"/>
      <c r="MEF241" s="43"/>
      <c r="MEG241" s="43"/>
      <c r="MEH241" s="43"/>
      <c r="MEI241" s="43"/>
      <c r="MEJ241" s="43"/>
      <c r="MEK241" s="43"/>
      <c r="MEL241" s="43"/>
      <c r="MEM241" s="43"/>
      <c r="MEN241" s="43"/>
      <c r="MEO241" s="43"/>
      <c r="MEP241" s="43"/>
      <c r="MEQ241" s="43"/>
      <c r="MER241" s="43"/>
      <c r="MES241" s="43"/>
      <c r="MET241" s="43"/>
      <c r="MEU241" s="43"/>
      <c r="MEV241" s="43"/>
      <c r="MEW241" s="43"/>
      <c r="MEX241" s="43"/>
      <c r="MEY241" s="43"/>
      <c r="MEZ241" s="43"/>
      <c r="MFA241" s="43"/>
      <c r="MFB241" s="43"/>
      <c r="MFC241" s="43"/>
      <c r="MFD241" s="43"/>
      <c r="MFE241" s="43"/>
      <c r="MFF241" s="43"/>
      <c r="MFG241" s="43"/>
      <c r="MFH241" s="43"/>
      <c r="MFI241" s="43"/>
      <c r="MFJ241" s="43"/>
      <c r="MFK241" s="43"/>
      <c r="MFL241" s="43"/>
      <c r="MFM241" s="43"/>
      <c r="MFN241" s="43"/>
      <c r="MFO241" s="43"/>
      <c r="MFP241" s="43"/>
      <c r="MFQ241" s="43"/>
      <c r="MFR241" s="43"/>
      <c r="MFS241" s="43"/>
      <c r="MFT241" s="43"/>
      <c r="MFU241" s="43"/>
      <c r="MFV241" s="43"/>
      <c r="MFW241" s="43"/>
      <c r="MFX241" s="43"/>
      <c r="MFY241" s="43"/>
      <c r="MFZ241" s="43"/>
      <c r="MGA241" s="43"/>
      <c r="MGB241" s="43"/>
      <c r="MGC241" s="43"/>
      <c r="MGD241" s="43"/>
      <c r="MGE241" s="43"/>
      <c r="MGF241" s="43"/>
      <c r="MGG241" s="43"/>
      <c r="MGH241" s="43"/>
      <c r="MGI241" s="43"/>
      <c r="MGJ241" s="43"/>
      <c r="MGK241" s="43"/>
      <c r="MGL241" s="43"/>
      <c r="MGM241" s="43"/>
      <c r="MGN241" s="43"/>
      <c r="MGO241" s="43"/>
      <c r="MGP241" s="43"/>
      <c r="MGQ241" s="43"/>
      <c r="MGR241" s="43"/>
      <c r="MGS241" s="43"/>
      <c r="MGT241" s="43"/>
      <c r="MGU241" s="43"/>
      <c r="MGV241" s="43"/>
      <c r="MGW241" s="43"/>
      <c r="MGX241" s="43"/>
      <c r="MGY241" s="43"/>
      <c r="MGZ241" s="43"/>
      <c r="MHA241" s="43"/>
      <c r="MHB241" s="43"/>
      <c r="MHC241" s="43"/>
      <c r="MHD241" s="43"/>
      <c r="MHE241" s="43"/>
      <c r="MHF241" s="43"/>
      <c r="MHG241" s="43"/>
      <c r="MHH241" s="43"/>
      <c r="MHI241" s="43"/>
      <c r="MHJ241" s="43"/>
      <c r="MHK241" s="43"/>
      <c r="MHL241" s="43"/>
      <c r="MHM241" s="43"/>
      <c r="MHN241" s="43"/>
      <c r="MHO241" s="43"/>
      <c r="MHP241" s="43"/>
      <c r="MHQ241" s="43"/>
      <c r="MHR241" s="43"/>
      <c r="MHS241" s="43"/>
      <c r="MHT241" s="43"/>
      <c r="MHU241" s="43"/>
      <c r="MHV241" s="43"/>
      <c r="MHW241" s="43"/>
      <c r="MHX241" s="43"/>
      <c r="MHY241" s="43"/>
      <c r="MHZ241" s="43"/>
      <c r="MIA241" s="43"/>
      <c r="MIB241" s="43"/>
      <c r="MIC241" s="43"/>
      <c r="MID241" s="43"/>
      <c r="MIE241" s="43"/>
      <c r="MIF241" s="43"/>
      <c r="MIG241" s="43"/>
      <c r="MIH241" s="43"/>
      <c r="MII241" s="43"/>
      <c r="MIJ241" s="43"/>
      <c r="MIK241" s="43"/>
      <c r="MIL241" s="43"/>
      <c r="MIM241" s="43"/>
      <c r="MIN241" s="43"/>
      <c r="MIO241" s="43"/>
      <c r="MIP241" s="43"/>
      <c r="MIQ241" s="43"/>
      <c r="MIR241" s="43"/>
      <c r="MIS241" s="43"/>
      <c r="MIT241" s="43"/>
      <c r="MIU241" s="43"/>
      <c r="MIV241" s="43"/>
      <c r="MIW241" s="43"/>
      <c r="MIX241" s="43"/>
      <c r="MIY241" s="43"/>
      <c r="MIZ241" s="43"/>
      <c r="MJA241" s="43"/>
      <c r="MJB241" s="43"/>
      <c r="MJC241" s="43"/>
      <c r="MJD241" s="43"/>
      <c r="MJE241" s="43"/>
      <c r="MJF241" s="43"/>
      <c r="MJG241" s="43"/>
      <c r="MJH241" s="43"/>
      <c r="MJI241" s="43"/>
      <c r="MJJ241" s="43"/>
      <c r="MJK241" s="43"/>
      <c r="MJL241" s="43"/>
      <c r="MJM241" s="43"/>
      <c r="MJN241" s="43"/>
      <c r="MJO241" s="43"/>
      <c r="MJP241" s="43"/>
      <c r="MJQ241" s="43"/>
      <c r="MJR241" s="43"/>
      <c r="MJS241" s="43"/>
      <c r="MJT241" s="43"/>
      <c r="MJU241" s="43"/>
      <c r="MJV241" s="43"/>
      <c r="MJW241" s="43"/>
      <c r="MJX241" s="43"/>
      <c r="MJY241" s="43"/>
      <c r="MJZ241" s="43"/>
      <c r="MKA241" s="43"/>
      <c r="MKB241" s="43"/>
      <c r="MKC241" s="43"/>
      <c r="MKD241" s="43"/>
      <c r="MKE241" s="43"/>
      <c r="MKF241" s="43"/>
      <c r="MKG241" s="43"/>
      <c r="MKH241" s="43"/>
      <c r="MKI241" s="43"/>
      <c r="MKJ241" s="43"/>
      <c r="MKK241" s="43"/>
      <c r="MKL241" s="43"/>
      <c r="MKM241" s="43"/>
      <c r="MKN241" s="43"/>
      <c r="MKO241" s="43"/>
      <c r="MKP241" s="43"/>
      <c r="MKQ241" s="43"/>
      <c r="MKR241" s="43"/>
      <c r="MKS241" s="43"/>
      <c r="MKT241" s="43"/>
      <c r="MKU241" s="43"/>
      <c r="MKV241" s="43"/>
      <c r="MKW241" s="43"/>
      <c r="MKX241" s="43"/>
      <c r="MKY241" s="43"/>
      <c r="MKZ241" s="43"/>
      <c r="MLA241" s="43"/>
      <c r="MLB241" s="43"/>
      <c r="MLC241" s="43"/>
      <c r="MLD241" s="43"/>
      <c r="MLE241" s="43"/>
      <c r="MLF241" s="43"/>
      <c r="MLG241" s="43"/>
      <c r="MLH241" s="43"/>
      <c r="MLI241" s="43"/>
      <c r="MLJ241" s="43"/>
      <c r="MLK241" s="43"/>
      <c r="MLL241" s="43"/>
      <c r="MLM241" s="43"/>
      <c r="MLN241" s="43"/>
      <c r="MLO241" s="43"/>
      <c r="MLP241" s="43"/>
      <c r="MLQ241" s="43"/>
      <c r="MLR241" s="43"/>
      <c r="MLS241" s="43"/>
      <c r="MLT241" s="43"/>
      <c r="MLU241" s="43"/>
      <c r="MLV241" s="43"/>
      <c r="MLW241" s="43"/>
      <c r="MLX241" s="43"/>
      <c r="MLY241" s="43"/>
      <c r="MLZ241" s="43"/>
      <c r="MMA241" s="43"/>
      <c r="MMB241" s="43"/>
      <c r="MMC241" s="43"/>
      <c r="MMD241" s="43"/>
      <c r="MME241" s="43"/>
      <c r="MMF241" s="43"/>
      <c r="MMG241" s="43"/>
      <c r="MMH241" s="43"/>
      <c r="MMI241" s="43"/>
      <c r="MMJ241" s="43"/>
      <c r="MMK241" s="43"/>
      <c r="MML241" s="43"/>
      <c r="MMM241" s="43"/>
      <c r="MMN241" s="43"/>
      <c r="MMO241" s="43"/>
      <c r="MMP241" s="43"/>
      <c r="MMQ241" s="43"/>
      <c r="MMR241" s="43"/>
      <c r="MMS241" s="43"/>
      <c r="MMT241" s="43"/>
      <c r="MMU241" s="43"/>
      <c r="MMV241" s="43"/>
      <c r="MMW241" s="43"/>
      <c r="MMX241" s="43"/>
      <c r="MMY241" s="43"/>
      <c r="MMZ241" s="43"/>
      <c r="MNA241" s="43"/>
      <c r="MNB241" s="43"/>
      <c r="MNC241" s="43"/>
      <c r="MND241" s="43"/>
      <c r="MNE241" s="43"/>
      <c r="MNF241" s="43"/>
      <c r="MNG241" s="43"/>
      <c r="MNH241" s="43"/>
      <c r="MNI241" s="43"/>
      <c r="MNJ241" s="43"/>
      <c r="MNK241" s="43"/>
      <c r="MNL241" s="43"/>
      <c r="MNM241" s="43"/>
      <c r="MNN241" s="43"/>
      <c r="MNO241" s="43"/>
      <c r="MNP241" s="43"/>
      <c r="MNQ241" s="43"/>
      <c r="MNR241" s="43"/>
      <c r="MNS241" s="43"/>
      <c r="MNT241" s="43"/>
      <c r="MNU241" s="43"/>
      <c r="MNV241" s="43"/>
      <c r="MNW241" s="43"/>
      <c r="MNX241" s="43"/>
      <c r="MNY241" s="43"/>
      <c r="MNZ241" s="43"/>
      <c r="MOA241" s="43"/>
      <c r="MOB241" s="43"/>
      <c r="MOC241" s="43"/>
      <c r="MOD241" s="43"/>
      <c r="MOE241" s="43"/>
      <c r="MOF241" s="43"/>
      <c r="MOG241" s="43"/>
      <c r="MOH241" s="43"/>
      <c r="MOI241" s="43"/>
      <c r="MOJ241" s="43"/>
      <c r="MOK241" s="43"/>
      <c r="MOL241" s="43"/>
      <c r="MOM241" s="43"/>
      <c r="MON241" s="43"/>
      <c r="MOO241" s="43"/>
      <c r="MOP241" s="43"/>
      <c r="MOQ241" s="43"/>
      <c r="MOR241" s="43"/>
      <c r="MOS241" s="43"/>
      <c r="MOT241" s="43"/>
      <c r="MOU241" s="43"/>
      <c r="MOV241" s="43"/>
      <c r="MOW241" s="43"/>
      <c r="MOX241" s="43"/>
      <c r="MOY241" s="43"/>
      <c r="MOZ241" s="43"/>
      <c r="MPA241" s="43"/>
      <c r="MPB241" s="43"/>
      <c r="MPC241" s="43"/>
      <c r="MPD241" s="43"/>
      <c r="MPE241" s="43"/>
      <c r="MPF241" s="43"/>
      <c r="MPG241" s="43"/>
      <c r="MPH241" s="43"/>
      <c r="MPI241" s="43"/>
      <c r="MPJ241" s="43"/>
      <c r="MPK241" s="43"/>
      <c r="MPL241" s="43"/>
      <c r="MPM241" s="43"/>
      <c r="MPN241" s="43"/>
      <c r="MPO241" s="43"/>
      <c r="MPP241" s="43"/>
      <c r="MPQ241" s="43"/>
      <c r="MPR241" s="43"/>
      <c r="MPS241" s="43"/>
      <c r="MPT241" s="43"/>
      <c r="MPU241" s="43"/>
      <c r="MPV241" s="43"/>
      <c r="MPW241" s="43"/>
      <c r="MPX241" s="43"/>
      <c r="MPY241" s="43"/>
      <c r="MPZ241" s="43"/>
      <c r="MQA241" s="43"/>
      <c r="MQB241" s="43"/>
      <c r="MQC241" s="43"/>
      <c r="MQD241" s="43"/>
      <c r="MQE241" s="43"/>
      <c r="MQF241" s="43"/>
      <c r="MQG241" s="43"/>
      <c r="MQH241" s="43"/>
      <c r="MQI241" s="43"/>
      <c r="MQJ241" s="43"/>
      <c r="MQK241" s="43"/>
      <c r="MQL241" s="43"/>
      <c r="MQM241" s="43"/>
      <c r="MQN241" s="43"/>
      <c r="MQO241" s="43"/>
      <c r="MQP241" s="43"/>
      <c r="MQQ241" s="43"/>
      <c r="MQR241" s="43"/>
      <c r="MQS241" s="43"/>
      <c r="MQT241" s="43"/>
      <c r="MQU241" s="43"/>
      <c r="MQV241" s="43"/>
      <c r="MQW241" s="43"/>
      <c r="MQX241" s="43"/>
      <c r="MQY241" s="43"/>
      <c r="MQZ241" s="43"/>
      <c r="MRA241" s="43"/>
      <c r="MRB241" s="43"/>
      <c r="MRC241" s="43"/>
      <c r="MRD241" s="43"/>
      <c r="MRE241" s="43"/>
      <c r="MRF241" s="43"/>
      <c r="MRG241" s="43"/>
      <c r="MRH241" s="43"/>
      <c r="MRI241" s="43"/>
      <c r="MRJ241" s="43"/>
      <c r="MRK241" s="43"/>
      <c r="MRL241" s="43"/>
      <c r="MRM241" s="43"/>
      <c r="MRN241" s="43"/>
      <c r="MRO241" s="43"/>
      <c r="MRP241" s="43"/>
      <c r="MRQ241" s="43"/>
      <c r="MRR241" s="43"/>
      <c r="MRS241" s="43"/>
      <c r="MRT241" s="43"/>
      <c r="MRU241" s="43"/>
      <c r="MRV241" s="43"/>
      <c r="MRW241" s="43"/>
      <c r="MRX241" s="43"/>
      <c r="MRY241" s="43"/>
      <c r="MRZ241" s="43"/>
      <c r="MSA241" s="43"/>
      <c r="MSB241" s="43"/>
      <c r="MSC241" s="43"/>
      <c r="MSD241" s="43"/>
      <c r="MSE241" s="43"/>
      <c r="MSF241" s="43"/>
      <c r="MSG241" s="43"/>
      <c r="MSH241" s="43"/>
      <c r="MSI241" s="43"/>
      <c r="MSJ241" s="43"/>
      <c r="MSK241" s="43"/>
      <c r="MSL241" s="43"/>
      <c r="MSM241" s="43"/>
      <c r="MSN241" s="43"/>
      <c r="MSO241" s="43"/>
      <c r="MSP241" s="43"/>
      <c r="MSQ241" s="43"/>
      <c r="MSR241" s="43"/>
      <c r="MSS241" s="43"/>
      <c r="MST241" s="43"/>
      <c r="MSU241" s="43"/>
      <c r="MSV241" s="43"/>
      <c r="MSW241" s="43"/>
      <c r="MSX241" s="43"/>
      <c r="MSY241" s="43"/>
      <c r="MSZ241" s="43"/>
      <c r="MTA241" s="43"/>
      <c r="MTB241" s="43"/>
      <c r="MTC241" s="43"/>
      <c r="MTD241" s="43"/>
      <c r="MTE241" s="43"/>
      <c r="MTF241" s="43"/>
      <c r="MTG241" s="43"/>
      <c r="MTH241" s="43"/>
      <c r="MTI241" s="43"/>
      <c r="MTJ241" s="43"/>
      <c r="MTK241" s="43"/>
      <c r="MTL241" s="43"/>
      <c r="MTM241" s="43"/>
      <c r="MTN241" s="43"/>
      <c r="MTO241" s="43"/>
      <c r="MTP241" s="43"/>
      <c r="MTQ241" s="43"/>
      <c r="MTR241" s="43"/>
      <c r="MTS241" s="43"/>
      <c r="MTT241" s="43"/>
      <c r="MTU241" s="43"/>
      <c r="MTV241" s="43"/>
      <c r="MTW241" s="43"/>
      <c r="MTX241" s="43"/>
      <c r="MTY241" s="43"/>
      <c r="MTZ241" s="43"/>
      <c r="MUA241" s="43"/>
      <c r="MUB241" s="43"/>
      <c r="MUC241" s="43"/>
      <c r="MUD241" s="43"/>
      <c r="MUE241" s="43"/>
      <c r="MUF241" s="43"/>
      <c r="MUG241" s="43"/>
      <c r="MUH241" s="43"/>
      <c r="MUI241" s="43"/>
      <c r="MUJ241" s="43"/>
      <c r="MUK241" s="43"/>
      <c r="MUL241" s="43"/>
      <c r="MUM241" s="43"/>
      <c r="MUN241" s="43"/>
      <c r="MUO241" s="43"/>
      <c r="MUP241" s="43"/>
      <c r="MUQ241" s="43"/>
      <c r="MUR241" s="43"/>
      <c r="MUS241" s="43"/>
      <c r="MUT241" s="43"/>
      <c r="MUU241" s="43"/>
      <c r="MUV241" s="43"/>
      <c r="MUW241" s="43"/>
      <c r="MUX241" s="43"/>
      <c r="MUY241" s="43"/>
      <c r="MUZ241" s="43"/>
      <c r="MVA241" s="43"/>
      <c r="MVB241" s="43"/>
      <c r="MVC241" s="43"/>
      <c r="MVD241" s="43"/>
      <c r="MVE241" s="43"/>
      <c r="MVF241" s="43"/>
      <c r="MVG241" s="43"/>
      <c r="MVH241" s="43"/>
      <c r="MVI241" s="43"/>
      <c r="MVJ241" s="43"/>
      <c r="MVK241" s="43"/>
      <c r="MVL241" s="43"/>
      <c r="MVM241" s="43"/>
      <c r="MVN241" s="43"/>
      <c r="MVO241" s="43"/>
      <c r="MVP241" s="43"/>
      <c r="MVQ241" s="43"/>
      <c r="MVR241" s="43"/>
      <c r="MVS241" s="43"/>
      <c r="MVT241" s="43"/>
      <c r="MVU241" s="43"/>
      <c r="MVV241" s="43"/>
      <c r="MVW241" s="43"/>
      <c r="MVX241" s="43"/>
      <c r="MVY241" s="43"/>
      <c r="MVZ241" s="43"/>
      <c r="MWA241" s="43"/>
      <c r="MWB241" s="43"/>
      <c r="MWC241" s="43"/>
      <c r="MWD241" s="43"/>
      <c r="MWE241" s="43"/>
      <c r="MWF241" s="43"/>
      <c r="MWG241" s="43"/>
      <c r="MWH241" s="43"/>
      <c r="MWI241" s="43"/>
      <c r="MWJ241" s="43"/>
      <c r="MWK241" s="43"/>
      <c r="MWL241" s="43"/>
      <c r="MWM241" s="43"/>
      <c r="MWN241" s="43"/>
      <c r="MWO241" s="43"/>
      <c r="MWP241" s="43"/>
      <c r="MWQ241" s="43"/>
      <c r="MWR241" s="43"/>
      <c r="MWS241" s="43"/>
      <c r="MWT241" s="43"/>
      <c r="MWU241" s="43"/>
      <c r="MWV241" s="43"/>
      <c r="MWW241" s="43"/>
      <c r="MWX241" s="43"/>
      <c r="MWY241" s="43"/>
      <c r="MWZ241" s="43"/>
      <c r="MXA241" s="43"/>
      <c r="MXB241" s="43"/>
      <c r="MXC241" s="43"/>
      <c r="MXD241" s="43"/>
      <c r="MXE241" s="43"/>
      <c r="MXF241" s="43"/>
      <c r="MXG241" s="43"/>
      <c r="MXH241" s="43"/>
      <c r="MXI241" s="43"/>
      <c r="MXJ241" s="43"/>
      <c r="MXK241" s="43"/>
      <c r="MXL241" s="43"/>
      <c r="MXM241" s="43"/>
      <c r="MXN241" s="43"/>
      <c r="MXO241" s="43"/>
      <c r="MXP241" s="43"/>
      <c r="MXQ241" s="43"/>
      <c r="MXR241" s="43"/>
      <c r="MXS241" s="43"/>
      <c r="MXT241" s="43"/>
      <c r="MXU241" s="43"/>
      <c r="MXV241" s="43"/>
      <c r="MXW241" s="43"/>
      <c r="MXX241" s="43"/>
      <c r="MXY241" s="43"/>
      <c r="MXZ241" s="43"/>
      <c r="MYA241" s="43"/>
      <c r="MYB241" s="43"/>
      <c r="MYC241" s="43"/>
      <c r="MYD241" s="43"/>
      <c r="MYE241" s="43"/>
      <c r="MYF241" s="43"/>
      <c r="MYG241" s="43"/>
      <c r="MYH241" s="43"/>
      <c r="MYI241" s="43"/>
      <c r="MYJ241" s="43"/>
      <c r="MYK241" s="43"/>
      <c r="MYL241" s="43"/>
      <c r="MYM241" s="43"/>
      <c r="MYN241" s="43"/>
      <c r="MYO241" s="43"/>
      <c r="MYP241" s="43"/>
      <c r="MYQ241" s="43"/>
      <c r="MYR241" s="43"/>
      <c r="MYS241" s="43"/>
      <c r="MYT241" s="43"/>
      <c r="MYU241" s="43"/>
      <c r="MYV241" s="43"/>
      <c r="MYW241" s="43"/>
      <c r="MYX241" s="43"/>
      <c r="MYY241" s="43"/>
      <c r="MYZ241" s="43"/>
      <c r="MZA241" s="43"/>
      <c r="MZB241" s="43"/>
      <c r="MZC241" s="43"/>
      <c r="MZD241" s="43"/>
      <c r="MZE241" s="43"/>
      <c r="MZF241" s="43"/>
      <c r="MZG241" s="43"/>
      <c r="MZH241" s="43"/>
      <c r="MZI241" s="43"/>
      <c r="MZJ241" s="43"/>
      <c r="MZK241" s="43"/>
      <c r="MZL241" s="43"/>
      <c r="MZM241" s="43"/>
      <c r="MZN241" s="43"/>
      <c r="MZO241" s="43"/>
      <c r="MZP241" s="43"/>
      <c r="MZQ241" s="43"/>
      <c r="MZR241" s="43"/>
      <c r="MZS241" s="43"/>
      <c r="MZT241" s="43"/>
      <c r="MZU241" s="43"/>
      <c r="MZV241" s="43"/>
      <c r="MZW241" s="43"/>
      <c r="MZX241" s="43"/>
      <c r="MZY241" s="43"/>
      <c r="MZZ241" s="43"/>
      <c r="NAA241" s="43"/>
      <c r="NAB241" s="43"/>
      <c r="NAC241" s="43"/>
      <c r="NAD241" s="43"/>
      <c r="NAE241" s="43"/>
      <c r="NAF241" s="43"/>
      <c r="NAG241" s="43"/>
      <c r="NAH241" s="43"/>
      <c r="NAI241" s="43"/>
      <c r="NAJ241" s="43"/>
      <c r="NAK241" s="43"/>
      <c r="NAL241" s="43"/>
      <c r="NAM241" s="43"/>
      <c r="NAN241" s="43"/>
      <c r="NAO241" s="43"/>
      <c r="NAP241" s="43"/>
      <c r="NAQ241" s="43"/>
      <c r="NAR241" s="43"/>
      <c r="NAS241" s="43"/>
      <c r="NAT241" s="43"/>
      <c r="NAU241" s="43"/>
      <c r="NAV241" s="43"/>
      <c r="NAW241" s="43"/>
      <c r="NAX241" s="43"/>
      <c r="NAY241" s="43"/>
      <c r="NAZ241" s="43"/>
      <c r="NBA241" s="43"/>
      <c r="NBB241" s="43"/>
      <c r="NBC241" s="43"/>
      <c r="NBD241" s="43"/>
      <c r="NBE241" s="43"/>
      <c r="NBF241" s="43"/>
      <c r="NBG241" s="43"/>
      <c r="NBH241" s="43"/>
      <c r="NBI241" s="43"/>
      <c r="NBJ241" s="43"/>
      <c r="NBK241" s="43"/>
      <c r="NBL241" s="43"/>
      <c r="NBM241" s="43"/>
      <c r="NBN241" s="43"/>
      <c r="NBO241" s="43"/>
      <c r="NBP241" s="43"/>
      <c r="NBQ241" s="43"/>
      <c r="NBR241" s="43"/>
      <c r="NBS241" s="43"/>
      <c r="NBT241" s="43"/>
      <c r="NBU241" s="43"/>
      <c r="NBV241" s="43"/>
      <c r="NBW241" s="43"/>
      <c r="NBX241" s="43"/>
      <c r="NBY241" s="43"/>
      <c r="NBZ241" s="43"/>
      <c r="NCA241" s="43"/>
      <c r="NCB241" s="43"/>
      <c r="NCC241" s="43"/>
      <c r="NCD241" s="43"/>
      <c r="NCE241" s="43"/>
      <c r="NCF241" s="43"/>
      <c r="NCG241" s="43"/>
      <c r="NCH241" s="43"/>
      <c r="NCI241" s="43"/>
      <c r="NCJ241" s="43"/>
      <c r="NCK241" s="43"/>
      <c r="NCL241" s="43"/>
      <c r="NCM241" s="43"/>
      <c r="NCN241" s="43"/>
      <c r="NCO241" s="43"/>
      <c r="NCP241" s="43"/>
      <c r="NCQ241" s="43"/>
      <c r="NCR241" s="43"/>
      <c r="NCS241" s="43"/>
      <c r="NCT241" s="43"/>
      <c r="NCU241" s="43"/>
      <c r="NCV241" s="43"/>
      <c r="NCW241" s="43"/>
      <c r="NCX241" s="43"/>
      <c r="NCY241" s="43"/>
      <c r="NCZ241" s="43"/>
      <c r="NDA241" s="43"/>
      <c r="NDB241" s="43"/>
      <c r="NDC241" s="43"/>
      <c r="NDD241" s="43"/>
      <c r="NDE241" s="43"/>
      <c r="NDF241" s="43"/>
      <c r="NDG241" s="43"/>
      <c r="NDH241" s="43"/>
      <c r="NDI241" s="43"/>
      <c r="NDJ241" s="43"/>
      <c r="NDK241" s="43"/>
      <c r="NDL241" s="43"/>
      <c r="NDM241" s="43"/>
      <c r="NDN241" s="43"/>
      <c r="NDO241" s="43"/>
      <c r="NDP241" s="43"/>
      <c r="NDQ241" s="43"/>
      <c r="NDR241" s="43"/>
      <c r="NDS241" s="43"/>
      <c r="NDT241" s="43"/>
      <c r="NDU241" s="43"/>
      <c r="NDV241" s="43"/>
      <c r="NDW241" s="43"/>
      <c r="NDX241" s="43"/>
      <c r="NDY241" s="43"/>
      <c r="NDZ241" s="43"/>
      <c r="NEA241" s="43"/>
      <c r="NEB241" s="43"/>
      <c r="NEC241" s="43"/>
      <c r="NED241" s="43"/>
      <c r="NEE241" s="43"/>
      <c r="NEF241" s="43"/>
      <c r="NEG241" s="43"/>
      <c r="NEH241" s="43"/>
      <c r="NEI241" s="43"/>
      <c r="NEJ241" s="43"/>
      <c r="NEK241" s="43"/>
      <c r="NEL241" s="43"/>
      <c r="NEM241" s="43"/>
      <c r="NEN241" s="43"/>
      <c r="NEO241" s="43"/>
      <c r="NEP241" s="43"/>
      <c r="NEQ241" s="43"/>
      <c r="NER241" s="43"/>
      <c r="NES241" s="43"/>
      <c r="NET241" s="43"/>
      <c r="NEU241" s="43"/>
      <c r="NEV241" s="43"/>
      <c r="NEW241" s="43"/>
      <c r="NEX241" s="43"/>
      <c r="NEY241" s="43"/>
      <c r="NEZ241" s="43"/>
      <c r="NFA241" s="43"/>
      <c r="NFB241" s="43"/>
      <c r="NFC241" s="43"/>
      <c r="NFD241" s="43"/>
      <c r="NFE241" s="43"/>
      <c r="NFF241" s="43"/>
      <c r="NFG241" s="43"/>
      <c r="NFH241" s="43"/>
      <c r="NFI241" s="43"/>
      <c r="NFJ241" s="43"/>
      <c r="NFK241" s="43"/>
      <c r="NFL241" s="43"/>
      <c r="NFM241" s="43"/>
      <c r="NFN241" s="43"/>
      <c r="NFO241" s="43"/>
      <c r="NFP241" s="43"/>
      <c r="NFQ241" s="43"/>
      <c r="NFR241" s="43"/>
      <c r="NFS241" s="43"/>
      <c r="NFT241" s="43"/>
      <c r="NFU241" s="43"/>
      <c r="NFV241" s="43"/>
      <c r="NFW241" s="43"/>
      <c r="NFX241" s="43"/>
      <c r="NFY241" s="43"/>
      <c r="NFZ241" s="43"/>
      <c r="NGA241" s="43"/>
      <c r="NGB241" s="43"/>
      <c r="NGC241" s="43"/>
      <c r="NGD241" s="43"/>
      <c r="NGE241" s="43"/>
      <c r="NGF241" s="43"/>
      <c r="NGG241" s="43"/>
      <c r="NGH241" s="43"/>
      <c r="NGI241" s="43"/>
      <c r="NGJ241" s="43"/>
      <c r="NGK241" s="43"/>
      <c r="NGL241" s="43"/>
      <c r="NGM241" s="43"/>
      <c r="NGN241" s="43"/>
      <c r="NGO241" s="43"/>
      <c r="NGP241" s="43"/>
      <c r="NGQ241" s="43"/>
      <c r="NGR241" s="43"/>
      <c r="NGS241" s="43"/>
      <c r="NGT241" s="43"/>
      <c r="NGU241" s="43"/>
      <c r="NGV241" s="43"/>
      <c r="NGW241" s="43"/>
      <c r="NGX241" s="43"/>
      <c r="NGY241" s="43"/>
      <c r="NGZ241" s="43"/>
      <c r="NHA241" s="43"/>
      <c r="NHB241" s="43"/>
      <c r="NHC241" s="43"/>
      <c r="NHD241" s="43"/>
      <c r="NHE241" s="43"/>
      <c r="NHF241" s="43"/>
      <c r="NHG241" s="43"/>
      <c r="NHH241" s="43"/>
      <c r="NHI241" s="43"/>
      <c r="NHJ241" s="43"/>
      <c r="NHK241" s="43"/>
      <c r="NHL241" s="43"/>
      <c r="NHM241" s="43"/>
      <c r="NHN241" s="43"/>
      <c r="NHO241" s="43"/>
      <c r="NHP241" s="43"/>
      <c r="NHQ241" s="43"/>
      <c r="NHR241" s="43"/>
      <c r="NHS241" s="43"/>
      <c r="NHT241" s="43"/>
      <c r="NHU241" s="43"/>
      <c r="NHV241" s="43"/>
      <c r="NHW241" s="43"/>
      <c r="NHX241" s="43"/>
      <c r="NHY241" s="43"/>
      <c r="NHZ241" s="43"/>
      <c r="NIA241" s="43"/>
      <c r="NIB241" s="43"/>
      <c r="NIC241" s="43"/>
      <c r="NID241" s="43"/>
      <c r="NIE241" s="43"/>
      <c r="NIF241" s="43"/>
      <c r="NIG241" s="43"/>
      <c r="NIH241" s="43"/>
      <c r="NII241" s="43"/>
      <c r="NIJ241" s="43"/>
      <c r="NIK241" s="43"/>
      <c r="NIL241" s="43"/>
      <c r="NIM241" s="43"/>
      <c r="NIN241" s="43"/>
      <c r="NIO241" s="43"/>
      <c r="NIP241" s="43"/>
      <c r="NIQ241" s="43"/>
      <c r="NIR241" s="43"/>
      <c r="NIS241" s="43"/>
      <c r="NIT241" s="43"/>
      <c r="NIU241" s="43"/>
      <c r="NIV241" s="43"/>
      <c r="NIW241" s="43"/>
      <c r="NIX241" s="43"/>
      <c r="NIY241" s="43"/>
      <c r="NIZ241" s="43"/>
      <c r="NJA241" s="43"/>
      <c r="NJB241" s="43"/>
      <c r="NJC241" s="43"/>
      <c r="NJD241" s="43"/>
      <c r="NJE241" s="43"/>
      <c r="NJF241" s="43"/>
      <c r="NJG241" s="43"/>
      <c r="NJH241" s="43"/>
      <c r="NJI241" s="43"/>
      <c r="NJJ241" s="43"/>
      <c r="NJK241" s="43"/>
      <c r="NJL241" s="43"/>
      <c r="NJM241" s="43"/>
      <c r="NJN241" s="43"/>
      <c r="NJO241" s="43"/>
      <c r="NJP241" s="43"/>
      <c r="NJQ241" s="43"/>
      <c r="NJR241" s="43"/>
      <c r="NJS241" s="43"/>
      <c r="NJT241" s="43"/>
      <c r="NJU241" s="43"/>
      <c r="NJV241" s="43"/>
      <c r="NJW241" s="43"/>
      <c r="NJX241" s="43"/>
      <c r="NJY241" s="43"/>
      <c r="NJZ241" s="43"/>
      <c r="NKA241" s="43"/>
      <c r="NKB241" s="43"/>
      <c r="NKC241" s="43"/>
      <c r="NKD241" s="43"/>
      <c r="NKE241" s="43"/>
      <c r="NKF241" s="43"/>
      <c r="NKG241" s="43"/>
      <c r="NKH241" s="43"/>
      <c r="NKI241" s="43"/>
      <c r="NKJ241" s="43"/>
      <c r="NKK241" s="43"/>
      <c r="NKL241" s="43"/>
      <c r="NKM241" s="43"/>
      <c r="NKN241" s="43"/>
      <c r="NKO241" s="43"/>
      <c r="NKP241" s="43"/>
      <c r="NKQ241" s="43"/>
      <c r="NKR241" s="43"/>
      <c r="NKS241" s="43"/>
      <c r="NKT241" s="43"/>
      <c r="NKU241" s="43"/>
      <c r="NKV241" s="43"/>
      <c r="NKW241" s="43"/>
      <c r="NKX241" s="43"/>
      <c r="NKY241" s="43"/>
      <c r="NKZ241" s="43"/>
      <c r="NLA241" s="43"/>
      <c r="NLB241" s="43"/>
      <c r="NLC241" s="43"/>
      <c r="NLD241" s="43"/>
      <c r="NLE241" s="43"/>
      <c r="NLF241" s="43"/>
      <c r="NLG241" s="43"/>
      <c r="NLH241" s="43"/>
      <c r="NLI241" s="43"/>
      <c r="NLJ241" s="43"/>
      <c r="NLK241" s="43"/>
      <c r="NLL241" s="43"/>
      <c r="NLM241" s="43"/>
      <c r="NLN241" s="43"/>
      <c r="NLO241" s="43"/>
      <c r="NLP241" s="43"/>
      <c r="NLQ241" s="43"/>
      <c r="NLR241" s="43"/>
      <c r="NLS241" s="43"/>
      <c r="NLT241" s="43"/>
      <c r="NLU241" s="43"/>
      <c r="NLV241" s="43"/>
      <c r="NLW241" s="43"/>
      <c r="NLX241" s="43"/>
      <c r="NLY241" s="43"/>
      <c r="NLZ241" s="43"/>
      <c r="NMA241" s="43"/>
      <c r="NMB241" s="43"/>
      <c r="NMC241" s="43"/>
      <c r="NMD241" s="43"/>
      <c r="NME241" s="43"/>
      <c r="NMF241" s="43"/>
      <c r="NMG241" s="43"/>
      <c r="NMH241" s="43"/>
      <c r="NMI241" s="43"/>
      <c r="NMJ241" s="43"/>
      <c r="NMK241" s="43"/>
      <c r="NML241" s="43"/>
      <c r="NMM241" s="43"/>
      <c r="NMN241" s="43"/>
      <c r="NMO241" s="43"/>
      <c r="NMP241" s="43"/>
      <c r="NMQ241" s="43"/>
      <c r="NMR241" s="43"/>
      <c r="NMS241" s="43"/>
      <c r="NMT241" s="43"/>
      <c r="NMU241" s="43"/>
      <c r="NMV241" s="43"/>
      <c r="NMW241" s="43"/>
      <c r="NMX241" s="43"/>
      <c r="NMY241" s="43"/>
      <c r="NMZ241" s="43"/>
      <c r="NNA241" s="43"/>
      <c r="NNB241" s="43"/>
      <c r="NNC241" s="43"/>
      <c r="NND241" s="43"/>
      <c r="NNE241" s="43"/>
      <c r="NNF241" s="43"/>
      <c r="NNG241" s="43"/>
      <c r="NNH241" s="43"/>
      <c r="NNI241" s="43"/>
      <c r="NNJ241" s="43"/>
      <c r="NNK241" s="43"/>
      <c r="NNL241" s="43"/>
      <c r="NNM241" s="43"/>
      <c r="NNN241" s="43"/>
      <c r="NNO241" s="43"/>
      <c r="NNP241" s="43"/>
      <c r="NNQ241" s="43"/>
      <c r="NNR241" s="43"/>
      <c r="NNS241" s="43"/>
      <c r="NNT241" s="43"/>
      <c r="NNU241" s="43"/>
      <c r="NNV241" s="43"/>
      <c r="NNW241" s="43"/>
      <c r="NNX241" s="43"/>
      <c r="NNY241" s="43"/>
      <c r="NNZ241" s="43"/>
      <c r="NOA241" s="43"/>
      <c r="NOB241" s="43"/>
      <c r="NOC241" s="43"/>
      <c r="NOD241" s="43"/>
      <c r="NOE241" s="43"/>
      <c r="NOF241" s="43"/>
      <c r="NOG241" s="43"/>
      <c r="NOH241" s="43"/>
      <c r="NOI241" s="43"/>
      <c r="NOJ241" s="43"/>
      <c r="NOK241" s="43"/>
      <c r="NOL241" s="43"/>
      <c r="NOM241" s="43"/>
      <c r="NON241" s="43"/>
      <c r="NOO241" s="43"/>
      <c r="NOP241" s="43"/>
      <c r="NOQ241" s="43"/>
      <c r="NOR241" s="43"/>
      <c r="NOS241" s="43"/>
      <c r="NOT241" s="43"/>
      <c r="NOU241" s="43"/>
      <c r="NOV241" s="43"/>
      <c r="NOW241" s="43"/>
      <c r="NOX241" s="43"/>
      <c r="NOY241" s="43"/>
      <c r="NOZ241" s="43"/>
      <c r="NPA241" s="43"/>
      <c r="NPB241" s="43"/>
      <c r="NPC241" s="43"/>
      <c r="NPD241" s="43"/>
      <c r="NPE241" s="43"/>
      <c r="NPF241" s="43"/>
      <c r="NPG241" s="43"/>
      <c r="NPH241" s="43"/>
      <c r="NPI241" s="43"/>
      <c r="NPJ241" s="43"/>
      <c r="NPK241" s="43"/>
      <c r="NPL241" s="43"/>
      <c r="NPM241" s="43"/>
      <c r="NPN241" s="43"/>
      <c r="NPO241" s="43"/>
      <c r="NPP241" s="43"/>
      <c r="NPQ241" s="43"/>
      <c r="NPR241" s="43"/>
      <c r="NPS241" s="43"/>
      <c r="NPT241" s="43"/>
      <c r="NPU241" s="43"/>
      <c r="NPV241" s="43"/>
      <c r="NPW241" s="43"/>
      <c r="NPX241" s="43"/>
      <c r="NPY241" s="43"/>
      <c r="NPZ241" s="43"/>
      <c r="NQA241" s="43"/>
      <c r="NQB241" s="43"/>
      <c r="NQC241" s="43"/>
      <c r="NQD241" s="43"/>
      <c r="NQE241" s="43"/>
      <c r="NQF241" s="43"/>
      <c r="NQG241" s="43"/>
      <c r="NQH241" s="43"/>
      <c r="NQI241" s="43"/>
      <c r="NQJ241" s="43"/>
      <c r="NQK241" s="43"/>
      <c r="NQL241" s="43"/>
      <c r="NQM241" s="43"/>
      <c r="NQN241" s="43"/>
      <c r="NQO241" s="43"/>
      <c r="NQP241" s="43"/>
      <c r="NQQ241" s="43"/>
      <c r="NQR241" s="43"/>
      <c r="NQS241" s="43"/>
      <c r="NQT241" s="43"/>
      <c r="NQU241" s="43"/>
      <c r="NQV241" s="43"/>
      <c r="NQW241" s="43"/>
      <c r="NQX241" s="43"/>
      <c r="NQY241" s="43"/>
      <c r="NQZ241" s="43"/>
      <c r="NRA241" s="43"/>
      <c r="NRB241" s="43"/>
      <c r="NRC241" s="43"/>
      <c r="NRD241" s="43"/>
      <c r="NRE241" s="43"/>
      <c r="NRF241" s="43"/>
      <c r="NRG241" s="43"/>
      <c r="NRH241" s="43"/>
      <c r="NRI241" s="43"/>
      <c r="NRJ241" s="43"/>
      <c r="NRK241" s="43"/>
      <c r="NRL241" s="43"/>
      <c r="NRM241" s="43"/>
      <c r="NRN241" s="43"/>
      <c r="NRO241" s="43"/>
      <c r="NRP241" s="43"/>
      <c r="NRQ241" s="43"/>
      <c r="NRR241" s="43"/>
      <c r="NRS241" s="43"/>
      <c r="NRT241" s="43"/>
      <c r="NRU241" s="43"/>
      <c r="NRV241" s="43"/>
      <c r="NRW241" s="43"/>
      <c r="NRX241" s="43"/>
      <c r="NRY241" s="43"/>
      <c r="NRZ241" s="43"/>
      <c r="NSA241" s="43"/>
      <c r="NSB241" s="43"/>
      <c r="NSC241" s="43"/>
      <c r="NSD241" s="43"/>
      <c r="NSE241" s="43"/>
      <c r="NSF241" s="43"/>
      <c r="NSG241" s="43"/>
      <c r="NSH241" s="43"/>
      <c r="NSI241" s="43"/>
      <c r="NSJ241" s="43"/>
      <c r="NSK241" s="43"/>
      <c r="NSL241" s="43"/>
      <c r="NSM241" s="43"/>
      <c r="NSN241" s="43"/>
      <c r="NSO241" s="43"/>
      <c r="NSP241" s="43"/>
      <c r="NSQ241" s="43"/>
      <c r="NSR241" s="43"/>
      <c r="NSS241" s="43"/>
      <c r="NST241" s="43"/>
      <c r="NSU241" s="43"/>
      <c r="NSV241" s="43"/>
      <c r="NSW241" s="43"/>
      <c r="NSX241" s="43"/>
      <c r="NSY241" s="43"/>
      <c r="NSZ241" s="43"/>
      <c r="NTA241" s="43"/>
      <c r="NTB241" s="43"/>
      <c r="NTC241" s="43"/>
      <c r="NTD241" s="43"/>
      <c r="NTE241" s="43"/>
      <c r="NTF241" s="43"/>
      <c r="NTG241" s="43"/>
      <c r="NTH241" s="43"/>
      <c r="NTI241" s="43"/>
      <c r="NTJ241" s="43"/>
      <c r="NTK241" s="43"/>
      <c r="NTL241" s="43"/>
      <c r="NTM241" s="43"/>
      <c r="NTN241" s="43"/>
      <c r="NTO241" s="43"/>
      <c r="NTP241" s="43"/>
      <c r="NTQ241" s="43"/>
      <c r="NTR241" s="43"/>
      <c r="NTS241" s="43"/>
      <c r="NTT241" s="43"/>
      <c r="NTU241" s="43"/>
      <c r="NTV241" s="43"/>
      <c r="NTW241" s="43"/>
      <c r="NTX241" s="43"/>
      <c r="NTY241" s="43"/>
      <c r="NTZ241" s="43"/>
      <c r="NUA241" s="43"/>
      <c r="NUB241" s="43"/>
      <c r="NUC241" s="43"/>
      <c r="NUD241" s="43"/>
      <c r="NUE241" s="43"/>
      <c r="NUF241" s="43"/>
      <c r="NUG241" s="43"/>
      <c r="NUH241" s="43"/>
      <c r="NUI241" s="43"/>
      <c r="NUJ241" s="43"/>
      <c r="NUK241" s="43"/>
      <c r="NUL241" s="43"/>
      <c r="NUM241" s="43"/>
      <c r="NUN241" s="43"/>
      <c r="NUO241" s="43"/>
      <c r="NUP241" s="43"/>
      <c r="NUQ241" s="43"/>
      <c r="NUR241" s="43"/>
      <c r="NUS241" s="43"/>
      <c r="NUT241" s="43"/>
      <c r="NUU241" s="43"/>
      <c r="NUV241" s="43"/>
      <c r="NUW241" s="43"/>
      <c r="NUX241" s="43"/>
      <c r="NUY241" s="43"/>
      <c r="NUZ241" s="43"/>
      <c r="NVA241" s="43"/>
      <c r="NVB241" s="43"/>
      <c r="NVC241" s="43"/>
      <c r="NVD241" s="43"/>
      <c r="NVE241" s="43"/>
      <c r="NVF241" s="43"/>
      <c r="NVG241" s="43"/>
      <c r="NVH241" s="43"/>
      <c r="NVI241" s="43"/>
      <c r="NVJ241" s="43"/>
      <c r="NVK241" s="43"/>
      <c r="NVL241" s="43"/>
      <c r="NVM241" s="43"/>
      <c r="NVN241" s="43"/>
      <c r="NVO241" s="43"/>
      <c r="NVP241" s="43"/>
      <c r="NVQ241" s="43"/>
      <c r="NVR241" s="43"/>
      <c r="NVS241" s="43"/>
      <c r="NVT241" s="43"/>
      <c r="NVU241" s="43"/>
      <c r="NVV241" s="43"/>
      <c r="NVW241" s="43"/>
      <c r="NVX241" s="43"/>
      <c r="NVY241" s="43"/>
      <c r="NVZ241" s="43"/>
      <c r="NWA241" s="43"/>
      <c r="NWB241" s="43"/>
      <c r="NWC241" s="43"/>
      <c r="NWD241" s="43"/>
      <c r="NWE241" s="43"/>
      <c r="NWF241" s="43"/>
      <c r="NWG241" s="43"/>
      <c r="NWH241" s="43"/>
      <c r="NWI241" s="43"/>
      <c r="NWJ241" s="43"/>
      <c r="NWK241" s="43"/>
      <c r="NWL241" s="43"/>
      <c r="NWM241" s="43"/>
      <c r="NWN241" s="43"/>
      <c r="NWO241" s="43"/>
      <c r="NWP241" s="43"/>
      <c r="NWQ241" s="43"/>
      <c r="NWR241" s="43"/>
      <c r="NWS241" s="43"/>
      <c r="NWT241" s="43"/>
      <c r="NWU241" s="43"/>
      <c r="NWV241" s="43"/>
      <c r="NWW241" s="43"/>
      <c r="NWX241" s="43"/>
      <c r="NWY241" s="43"/>
      <c r="NWZ241" s="43"/>
      <c r="NXA241" s="43"/>
      <c r="NXB241" s="43"/>
      <c r="NXC241" s="43"/>
      <c r="NXD241" s="43"/>
      <c r="NXE241" s="43"/>
      <c r="NXF241" s="43"/>
      <c r="NXG241" s="43"/>
      <c r="NXH241" s="43"/>
      <c r="NXI241" s="43"/>
      <c r="NXJ241" s="43"/>
      <c r="NXK241" s="43"/>
      <c r="NXL241" s="43"/>
      <c r="NXM241" s="43"/>
      <c r="NXN241" s="43"/>
      <c r="NXO241" s="43"/>
      <c r="NXP241" s="43"/>
      <c r="NXQ241" s="43"/>
      <c r="NXR241" s="43"/>
      <c r="NXS241" s="43"/>
      <c r="NXT241" s="43"/>
      <c r="NXU241" s="43"/>
      <c r="NXV241" s="43"/>
      <c r="NXW241" s="43"/>
      <c r="NXX241" s="43"/>
      <c r="NXY241" s="43"/>
      <c r="NXZ241" s="43"/>
      <c r="NYA241" s="43"/>
      <c r="NYB241" s="43"/>
      <c r="NYC241" s="43"/>
      <c r="NYD241" s="43"/>
      <c r="NYE241" s="43"/>
      <c r="NYF241" s="43"/>
      <c r="NYG241" s="43"/>
      <c r="NYH241" s="43"/>
      <c r="NYI241" s="43"/>
      <c r="NYJ241" s="43"/>
      <c r="NYK241" s="43"/>
      <c r="NYL241" s="43"/>
      <c r="NYM241" s="43"/>
      <c r="NYN241" s="43"/>
      <c r="NYO241" s="43"/>
      <c r="NYP241" s="43"/>
      <c r="NYQ241" s="43"/>
      <c r="NYR241" s="43"/>
      <c r="NYS241" s="43"/>
      <c r="NYT241" s="43"/>
      <c r="NYU241" s="43"/>
      <c r="NYV241" s="43"/>
      <c r="NYW241" s="43"/>
      <c r="NYX241" s="43"/>
      <c r="NYY241" s="43"/>
      <c r="NYZ241" s="43"/>
      <c r="NZA241" s="43"/>
      <c r="NZB241" s="43"/>
      <c r="NZC241" s="43"/>
      <c r="NZD241" s="43"/>
      <c r="NZE241" s="43"/>
      <c r="NZF241" s="43"/>
      <c r="NZG241" s="43"/>
      <c r="NZH241" s="43"/>
      <c r="NZI241" s="43"/>
      <c r="NZJ241" s="43"/>
      <c r="NZK241" s="43"/>
      <c r="NZL241" s="43"/>
      <c r="NZM241" s="43"/>
      <c r="NZN241" s="43"/>
      <c r="NZO241" s="43"/>
      <c r="NZP241" s="43"/>
      <c r="NZQ241" s="43"/>
      <c r="NZR241" s="43"/>
      <c r="NZS241" s="43"/>
      <c r="NZT241" s="43"/>
      <c r="NZU241" s="43"/>
      <c r="NZV241" s="43"/>
      <c r="NZW241" s="43"/>
      <c r="NZX241" s="43"/>
      <c r="NZY241" s="43"/>
      <c r="NZZ241" s="43"/>
      <c r="OAA241" s="43"/>
      <c r="OAB241" s="43"/>
      <c r="OAC241" s="43"/>
      <c r="OAD241" s="43"/>
      <c r="OAE241" s="43"/>
      <c r="OAF241" s="43"/>
      <c r="OAG241" s="43"/>
      <c r="OAH241" s="43"/>
      <c r="OAI241" s="43"/>
      <c r="OAJ241" s="43"/>
      <c r="OAK241" s="43"/>
      <c r="OAL241" s="43"/>
      <c r="OAM241" s="43"/>
      <c r="OAN241" s="43"/>
      <c r="OAO241" s="43"/>
      <c r="OAP241" s="43"/>
      <c r="OAQ241" s="43"/>
      <c r="OAR241" s="43"/>
      <c r="OAS241" s="43"/>
      <c r="OAT241" s="43"/>
      <c r="OAU241" s="43"/>
      <c r="OAV241" s="43"/>
      <c r="OAW241" s="43"/>
      <c r="OAX241" s="43"/>
      <c r="OAY241" s="43"/>
      <c r="OAZ241" s="43"/>
      <c r="OBA241" s="43"/>
      <c r="OBB241" s="43"/>
      <c r="OBC241" s="43"/>
      <c r="OBD241" s="43"/>
      <c r="OBE241" s="43"/>
      <c r="OBF241" s="43"/>
      <c r="OBG241" s="43"/>
      <c r="OBH241" s="43"/>
      <c r="OBI241" s="43"/>
      <c r="OBJ241" s="43"/>
      <c r="OBK241" s="43"/>
      <c r="OBL241" s="43"/>
      <c r="OBM241" s="43"/>
      <c r="OBN241" s="43"/>
      <c r="OBO241" s="43"/>
      <c r="OBP241" s="43"/>
      <c r="OBQ241" s="43"/>
      <c r="OBR241" s="43"/>
      <c r="OBS241" s="43"/>
      <c r="OBT241" s="43"/>
      <c r="OBU241" s="43"/>
      <c r="OBV241" s="43"/>
      <c r="OBW241" s="43"/>
      <c r="OBX241" s="43"/>
      <c r="OBY241" s="43"/>
      <c r="OBZ241" s="43"/>
      <c r="OCA241" s="43"/>
      <c r="OCB241" s="43"/>
      <c r="OCC241" s="43"/>
      <c r="OCD241" s="43"/>
      <c r="OCE241" s="43"/>
      <c r="OCF241" s="43"/>
      <c r="OCG241" s="43"/>
      <c r="OCH241" s="43"/>
      <c r="OCI241" s="43"/>
      <c r="OCJ241" s="43"/>
      <c r="OCK241" s="43"/>
      <c r="OCL241" s="43"/>
      <c r="OCM241" s="43"/>
      <c r="OCN241" s="43"/>
      <c r="OCO241" s="43"/>
      <c r="OCP241" s="43"/>
      <c r="OCQ241" s="43"/>
      <c r="OCR241" s="43"/>
      <c r="OCS241" s="43"/>
      <c r="OCT241" s="43"/>
      <c r="OCU241" s="43"/>
      <c r="OCV241" s="43"/>
      <c r="OCW241" s="43"/>
      <c r="OCX241" s="43"/>
      <c r="OCY241" s="43"/>
      <c r="OCZ241" s="43"/>
      <c r="ODA241" s="43"/>
      <c r="ODB241" s="43"/>
      <c r="ODC241" s="43"/>
      <c r="ODD241" s="43"/>
      <c r="ODE241" s="43"/>
      <c r="ODF241" s="43"/>
      <c r="ODG241" s="43"/>
      <c r="ODH241" s="43"/>
      <c r="ODI241" s="43"/>
      <c r="ODJ241" s="43"/>
      <c r="ODK241" s="43"/>
      <c r="ODL241" s="43"/>
      <c r="ODM241" s="43"/>
      <c r="ODN241" s="43"/>
      <c r="ODO241" s="43"/>
      <c r="ODP241" s="43"/>
      <c r="ODQ241" s="43"/>
      <c r="ODR241" s="43"/>
      <c r="ODS241" s="43"/>
      <c r="ODT241" s="43"/>
      <c r="ODU241" s="43"/>
      <c r="ODV241" s="43"/>
      <c r="ODW241" s="43"/>
      <c r="ODX241" s="43"/>
      <c r="ODY241" s="43"/>
      <c r="ODZ241" s="43"/>
      <c r="OEA241" s="43"/>
      <c r="OEB241" s="43"/>
      <c r="OEC241" s="43"/>
      <c r="OED241" s="43"/>
      <c r="OEE241" s="43"/>
      <c r="OEF241" s="43"/>
      <c r="OEG241" s="43"/>
      <c r="OEH241" s="43"/>
      <c r="OEI241" s="43"/>
      <c r="OEJ241" s="43"/>
      <c r="OEK241" s="43"/>
      <c r="OEL241" s="43"/>
      <c r="OEM241" s="43"/>
      <c r="OEN241" s="43"/>
      <c r="OEO241" s="43"/>
      <c r="OEP241" s="43"/>
      <c r="OEQ241" s="43"/>
      <c r="OER241" s="43"/>
      <c r="OES241" s="43"/>
      <c r="OET241" s="43"/>
      <c r="OEU241" s="43"/>
      <c r="OEV241" s="43"/>
      <c r="OEW241" s="43"/>
      <c r="OEX241" s="43"/>
      <c r="OEY241" s="43"/>
      <c r="OEZ241" s="43"/>
      <c r="OFA241" s="43"/>
      <c r="OFB241" s="43"/>
      <c r="OFC241" s="43"/>
      <c r="OFD241" s="43"/>
      <c r="OFE241" s="43"/>
      <c r="OFF241" s="43"/>
      <c r="OFG241" s="43"/>
      <c r="OFH241" s="43"/>
      <c r="OFI241" s="43"/>
      <c r="OFJ241" s="43"/>
      <c r="OFK241" s="43"/>
      <c r="OFL241" s="43"/>
      <c r="OFM241" s="43"/>
      <c r="OFN241" s="43"/>
      <c r="OFO241" s="43"/>
      <c r="OFP241" s="43"/>
      <c r="OFQ241" s="43"/>
      <c r="OFR241" s="43"/>
      <c r="OFS241" s="43"/>
      <c r="OFT241" s="43"/>
      <c r="OFU241" s="43"/>
      <c r="OFV241" s="43"/>
      <c r="OFW241" s="43"/>
      <c r="OFX241" s="43"/>
      <c r="OFY241" s="43"/>
      <c r="OFZ241" s="43"/>
      <c r="OGA241" s="43"/>
      <c r="OGB241" s="43"/>
      <c r="OGC241" s="43"/>
      <c r="OGD241" s="43"/>
      <c r="OGE241" s="43"/>
      <c r="OGF241" s="43"/>
      <c r="OGG241" s="43"/>
      <c r="OGH241" s="43"/>
      <c r="OGI241" s="43"/>
      <c r="OGJ241" s="43"/>
      <c r="OGK241" s="43"/>
      <c r="OGL241" s="43"/>
      <c r="OGM241" s="43"/>
      <c r="OGN241" s="43"/>
      <c r="OGO241" s="43"/>
      <c r="OGP241" s="43"/>
      <c r="OGQ241" s="43"/>
      <c r="OGR241" s="43"/>
      <c r="OGS241" s="43"/>
      <c r="OGT241" s="43"/>
      <c r="OGU241" s="43"/>
      <c r="OGV241" s="43"/>
      <c r="OGW241" s="43"/>
      <c r="OGX241" s="43"/>
      <c r="OGY241" s="43"/>
      <c r="OGZ241" s="43"/>
      <c r="OHA241" s="43"/>
      <c r="OHB241" s="43"/>
      <c r="OHC241" s="43"/>
      <c r="OHD241" s="43"/>
      <c r="OHE241" s="43"/>
      <c r="OHF241" s="43"/>
      <c r="OHG241" s="43"/>
      <c r="OHH241" s="43"/>
      <c r="OHI241" s="43"/>
      <c r="OHJ241" s="43"/>
      <c r="OHK241" s="43"/>
      <c r="OHL241" s="43"/>
      <c r="OHM241" s="43"/>
      <c r="OHN241" s="43"/>
      <c r="OHO241" s="43"/>
      <c r="OHP241" s="43"/>
      <c r="OHQ241" s="43"/>
      <c r="OHR241" s="43"/>
      <c r="OHS241" s="43"/>
      <c r="OHT241" s="43"/>
      <c r="OHU241" s="43"/>
      <c r="OHV241" s="43"/>
      <c r="OHW241" s="43"/>
      <c r="OHX241" s="43"/>
      <c r="OHY241" s="43"/>
      <c r="OHZ241" s="43"/>
      <c r="OIA241" s="43"/>
      <c r="OIB241" s="43"/>
      <c r="OIC241" s="43"/>
      <c r="OID241" s="43"/>
      <c r="OIE241" s="43"/>
      <c r="OIF241" s="43"/>
      <c r="OIG241" s="43"/>
      <c r="OIH241" s="43"/>
      <c r="OII241" s="43"/>
      <c r="OIJ241" s="43"/>
      <c r="OIK241" s="43"/>
      <c r="OIL241" s="43"/>
      <c r="OIM241" s="43"/>
      <c r="OIN241" s="43"/>
      <c r="OIO241" s="43"/>
      <c r="OIP241" s="43"/>
      <c r="OIQ241" s="43"/>
      <c r="OIR241" s="43"/>
      <c r="OIS241" s="43"/>
      <c r="OIT241" s="43"/>
      <c r="OIU241" s="43"/>
      <c r="OIV241" s="43"/>
      <c r="OIW241" s="43"/>
      <c r="OIX241" s="43"/>
      <c r="OIY241" s="43"/>
      <c r="OIZ241" s="43"/>
      <c r="OJA241" s="43"/>
      <c r="OJB241" s="43"/>
      <c r="OJC241" s="43"/>
      <c r="OJD241" s="43"/>
      <c r="OJE241" s="43"/>
      <c r="OJF241" s="43"/>
      <c r="OJG241" s="43"/>
      <c r="OJH241" s="43"/>
      <c r="OJI241" s="43"/>
      <c r="OJJ241" s="43"/>
      <c r="OJK241" s="43"/>
      <c r="OJL241" s="43"/>
      <c r="OJM241" s="43"/>
      <c r="OJN241" s="43"/>
      <c r="OJO241" s="43"/>
      <c r="OJP241" s="43"/>
      <c r="OJQ241" s="43"/>
      <c r="OJR241" s="43"/>
      <c r="OJS241" s="43"/>
      <c r="OJT241" s="43"/>
      <c r="OJU241" s="43"/>
      <c r="OJV241" s="43"/>
      <c r="OJW241" s="43"/>
      <c r="OJX241" s="43"/>
      <c r="OJY241" s="43"/>
      <c r="OJZ241" s="43"/>
      <c r="OKA241" s="43"/>
      <c r="OKB241" s="43"/>
      <c r="OKC241" s="43"/>
      <c r="OKD241" s="43"/>
      <c r="OKE241" s="43"/>
      <c r="OKF241" s="43"/>
      <c r="OKG241" s="43"/>
      <c r="OKH241" s="43"/>
      <c r="OKI241" s="43"/>
      <c r="OKJ241" s="43"/>
      <c r="OKK241" s="43"/>
      <c r="OKL241" s="43"/>
      <c r="OKM241" s="43"/>
      <c r="OKN241" s="43"/>
      <c r="OKO241" s="43"/>
      <c r="OKP241" s="43"/>
      <c r="OKQ241" s="43"/>
      <c r="OKR241" s="43"/>
      <c r="OKS241" s="43"/>
      <c r="OKT241" s="43"/>
      <c r="OKU241" s="43"/>
      <c r="OKV241" s="43"/>
      <c r="OKW241" s="43"/>
      <c r="OKX241" s="43"/>
      <c r="OKY241" s="43"/>
      <c r="OKZ241" s="43"/>
      <c r="OLA241" s="43"/>
      <c r="OLB241" s="43"/>
      <c r="OLC241" s="43"/>
      <c r="OLD241" s="43"/>
      <c r="OLE241" s="43"/>
      <c r="OLF241" s="43"/>
      <c r="OLG241" s="43"/>
      <c r="OLH241" s="43"/>
      <c r="OLI241" s="43"/>
      <c r="OLJ241" s="43"/>
      <c r="OLK241" s="43"/>
      <c r="OLL241" s="43"/>
      <c r="OLM241" s="43"/>
      <c r="OLN241" s="43"/>
      <c r="OLO241" s="43"/>
      <c r="OLP241" s="43"/>
      <c r="OLQ241" s="43"/>
      <c r="OLR241" s="43"/>
      <c r="OLS241" s="43"/>
      <c r="OLT241" s="43"/>
      <c r="OLU241" s="43"/>
      <c r="OLV241" s="43"/>
      <c r="OLW241" s="43"/>
      <c r="OLX241" s="43"/>
      <c r="OLY241" s="43"/>
      <c r="OLZ241" s="43"/>
      <c r="OMA241" s="43"/>
      <c r="OMB241" s="43"/>
      <c r="OMC241" s="43"/>
      <c r="OMD241" s="43"/>
      <c r="OME241" s="43"/>
      <c r="OMF241" s="43"/>
      <c r="OMG241" s="43"/>
      <c r="OMH241" s="43"/>
      <c r="OMI241" s="43"/>
      <c r="OMJ241" s="43"/>
      <c r="OMK241" s="43"/>
      <c r="OML241" s="43"/>
      <c r="OMM241" s="43"/>
      <c r="OMN241" s="43"/>
      <c r="OMO241" s="43"/>
      <c r="OMP241" s="43"/>
      <c r="OMQ241" s="43"/>
      <c r="OMR241" s="43"/>
      <c r="OMS241" s="43"/>
      <c r="OMT241" s="43"/>
      <c r="OMU241" s="43"/>
      <c r="OMV241" s="43"/>
      <c r="OMW241" s="43"/>
      <c r="OMX241" s="43"/>
      <c r="OMY241" s="43"/>
      <c r="OMZ241" s="43"/>
      <c r="ONA241" s="43"/>
      <c r="ONB241" s="43"/>
      <c r="ONC241" s="43"/>
      <c r="OND241" s="43"/>
      <c r="ONE241" s="43"/>
      <c r="ONF241" s="43"/>
      <c r="ONG241" s="43"/>
      <c r="ONH241" s="43"/>
      <c r="ONI241" s="43"/>
      <c r="ONJ241" s="43"/>
      <c r="ONK241" s="43"/>
      <c r="ONL241" s="43"/>
      <c r="ONM241" s="43"/>
      <c r="ONN241" s="43"/>
      <c r="ONO241" s="43"/>
      <c r="ONP241" s="43"/>
      <c r="ONQ241" s="43"/>
      <c r="ONR241" s="43"/>
      <c r="ONS241" s="43"/>
      <c r="ONT241" s="43"/>
      <c r="ONU241" s="43"/>
      <c r="ONV241" s="43"/>
      <c r="ONW241" s="43"/>
      <c r="ONX241" s="43"/>
      <c r="ONY241" s="43"/>
      <c r="ONZ241" s="43"/>
      <c r="OOA241" s="43"/>
      <c r="OOB241" s="43"/>
      <c r="OOC241" s="43"/>
      <c r="OOD241" s="43"/>
      <c r="OOE241" s="43"/>
      <c r="OOF241" s="43"/>
      <c r="OOG241" s="43"/>
      <c r="OOH241" s="43"/>
      <c r="OOI241" s="43"/>
      <c r="OOJ241" s="43"/>
      <c r="OOK241" s="43"/>
      <c r="OOL241" s="43"/>
      <c r="OOM241" s="43"/>
      <c r="OON241" s="43"/>
      <c r="OOO241" s="43"/>
      <c r="OOP241" s="43"/>
      <c r="OOQ241" s="43"/>
      <c r="OOR241" s="43"/>
      <c r="OOS241" s="43"/>
      <c r="OOT241" s="43"/>
      <c r="OOU241" s="43"/>
      <c r="OOV241" s="43"/>
      <c r="OOW241" s="43"/>
      <c r="OOX241" s="43"/>
      <c r="OOY241" s="43"/>
      <c r="OOZ241" s="43"/>
      <c r="OPA241" s="43"/>
      <c r="OPB241" s="43"/>
      <c r="OPC241" s="43"/>
      <c r="OPD241" s="43"/>
      <c r="OPE241" s="43"/>
      <c r="OPF241" s="43"/>
      <c r="OPG241" s="43"/>
      <c r="OPH241" s="43"/>
      <c r="OPI241" s="43"/>
      <c r="OPJ241" s="43"/>
      <c r="OPK241" s="43"/>
      <c r="OPL241" s="43"/>
      <c r="OPM241" s="43"/>
      <c r="OPN241" s="43"/>
      <c r="OPO241" s="43"/>
      <c r="OPP241" s="43"/>
      <c r="OPQ241" s="43"/>
      <c r="OPR241" s="43"/>
      <c r="OPS241" s="43"/>
      <c r="OPT241" s="43"/>
      <c r="OPU241" s="43"/>
      <c r="OPV241" s="43"/>
      <c r="OPW241" s="43"/>
      <c r="OPX241" s="43"/>
      <c r="OPY241" s="43"/>
      <c r="OPZ241" s="43"/>
      <c r="OQA241" s="43"/>
      <c r="OQB241" s="43"/>
      <c r="OQC241" s="43"/>
      <c r="OQD241" s="43"/>
      <c r="OQE241" s="43"/>
      <c r="OQF241" s="43"/>
      <c r="OQG241" s="43"/>
      <c r="OQH241" s="43"/>
      <c r="OQI241" s="43"/>
      <c r="OQJ241" s="43"/>
      <c r="OQK241" s="43"/>
      <c r="OQL241" s="43"/>
      <c r="OQM241" s="43"/>
      <c r="OQN241" s="43"/>
      <c r="OQO241" s="43"/>
      <c r="OQP241" s="43"/>
      <c r="OQQ241" s="43"/>
      <c r="OQR241" s="43"/>
      <c r="OQS241" s="43"/>
      <c r="OQT241" s="43"/>
      <c r="OQU241" s="43"/>
      <c r="OQV241" s="43"/>
      <c r="OQW241" s="43"/>
      <c r="OQX241" s="43"/>
      <c r="OQY241" s="43"/>
      <c r="OQZ241" s="43"/>
      <c r="ORA241" s="43"/>
      <c r="ORB241" s="43"/>
      <c r="ORC241" s="43"/>
      <c r="ORD241" s="43"/>
      <c r="ORE241" s="43"/>
      <c r="ORF241" s="43"/>
      <c r="ORG241" s="43"/>
      <c r="ORH241" s="43"/>
      <c r="ORI241" s="43"/>
      <c r="ORJ241" s="43"/>
      <c r="ORK241" s="43"/>
      <c r="ORL241" s="43"/>
      <c r="ORM241" s="43"/>
      <c r="ORN241" s="43"/>
      <c r="ORO241" s="43"/>
      <c r="ORP241" s="43"/>
      <c r="ORQ241" s="43"/>
      <c r="ORR241" s="43"/>
      <c r="ORS241" s="43"/>
      <c r="ORT241" s="43"/>
      <c r="ORU241" s="43"/>
      <c r="ORV241" s="43"/>
      <c r="ORW241" s="43"/>
      <c r="ORX241" s="43"/>
      <c r="ORY241" s="43"/>
      <c r="ORZ241" s="43"/>
      <c r="OSA241" s="43"/>
      <c r="OSB241" s="43"/>
      <c r="OSC241" s="43"/>
      <c r="OSD241" s="43"/>
      <c r="OSE241" s="43"/>
      <c r="OSF241" s="43"/>
      <c r="OSG241" s="43"/>
      <c r="OSH241" s="43"/>
      <c r="OSI241" s="43"/>
      <c r="OSJ241" s="43"/>
      <c r="OSK241" s="43"/>
      <c r="OSL241" s="43"/>
      <c r="OSM241" s="43"/>
      <c r="OSN241" s="43"/>
      <c r="OSO241" s="43"/>
      <c r="OSP241" s="43"/>
      <c r="OSQ241" s="43"/>
      <c r="OSR241" s="43"/>
      <c r="OSS241" s="43"/>
      <c r="OST241" s="43"/>
      <c r="OSU241" s="43"/>
      <c r="OSV241" s="43"/>
      <c r="OSW241" s="43"/>
      <c r="OSX241" s="43"/>
      <c r="OSY241" s="43"/>
      <c r="OSZ241" s="43"/>
      <c r="OTA241" s="43"/>
      <c r="OTB241" s="43"/>
      <c r="OTC241" s="43"/>
      <c r="OTD241" s="43"/>
      <c r="OTE241" s="43"/>
      <c r="OTF241" s="43"/>
      <c r="OTG241" s="43"/>
      <c r="OTH241" s="43"/>
      <c r="OTI241" s="43"/>
      <c r="OTJ241" s="43"/>
      <c r="OTK241" s="43"/>
      <c r="OTL241" s="43"/>
      <c r="OTM241" s="43"/>
      <c r="OTN241" s="43"/>
      <c r="OTO241" s="43"/>
      <c r="OTP241" s="43"/>
      <c r="OTQ241" s="43"/>
      <c r="OTR241" s="43"/>
      <c r="OTS241" s="43"/>
      <c r="OTT241" s="43"/>
      <c r="OTU241" s="43"/>
      <c r="OTV241" s="43"/>
      <c r="OTW241" s="43"/>
      <c r="OTX241" s="43"/>
      <c r="OTY241" s="43"/>
      <c r="OTZ241" s="43"/>
      <c r="OUA241" s="43"/>
      <c r="OUB241" s="43"/>
      <c r="OUC241" s="43"/>
      <c r="OUD241" s="43"/>
      <c r="OUE241" s="43"/>
      <c r="OUF241" s="43"/>
      <c r="OUG241" s="43"/>
      <c r="OUH241" s="43"/>
      <c r="OUI241" s="43"/>
      <c r="OUJ241" s="43"/>
      <c r="OUK241" s="43"/>
      <c r="OUL241" s="43"/>
      <c r="OUM241" s="43"/>
      <c r="OUN241" s="43"/>
      <c r="OUO241" s="43"/>
      <c r="OUP241" s="43"/>
      <c r="OUQ241" s="43"/>
      <c r="OUR241" s="43"/>
      <c r="OUS241" s="43"/>
      <c r="OUT241" s="43"/>
      <c r="OUU241" s="43"/>
      <c r="OUV241" s="43"/>
      <c r="OUW241" s="43"/>
      <c r="OUX241" s="43"/>
      <c r="OUY241" s="43"/>
      <c r="OUZ241" s="43"/>
      <c r="OVA241" s="43"/>
      <c r="OVB241" s="43"/>
      <c r="OVC241" s="43"/>
      <c r="OVD241" s="43"/>
      <c r="OVE241" s="43"/>
      <c r="OVF241" s="43"/>
      <c r="OVG241" s="43"/>
      <c r="OVH241" s="43"/>
      <c r="OVI241" s="43"/>
      <c r="OVJ241" s="43"/>
      <c r="OVK241" s="43"/>
      <c r="OVL241" s="43"/>
      <c r="OVM241" s="43"/>
      <c r="OVN241" s="43"/>
      <c r="OVO241" s="43"/>
      <c r="OVP241" s="43"/>
      <c r="OVQ241" s="43"/>
      <c r="OVR241" s="43"/>
      <c r="OVS241" s="43"/>
      <c r="OVT241" s="43"/>
      <c r="OVU241" s="43"/>
      <c r="OVV241" s="43"/>
      <c r="OVW241" s="43"/>
      <c r="OVX241" s="43"/>
      <c r="OVY241" s="43"/>
      <c r="OVZ241" s="43"/>
      <c r="OWA241" s="43"/>
      <c r="OWB241" s="43"/>
      <c r="OWC241" s="43"/>
      <c r="OWD241" s="43"/>
      <c r="OWE241" s="43"/>
      <c r="OWF241" s="43"/>
      <c r="OWG241" s="43"/>
      <c r="OWH241" s="43"/>
      <c r="OWI241" s="43"/>
      <c r="OWJ241" s="43"/>
      <c r="OWK241" s="43"/>
      <c r="OWL241" s="43"/>
      <c r="OWM241" s="43"/>
      <c r="OWN241" s="43"/>
      <c r="OWO241" s="43"/>
      <c r="OWP241" s="43"/>
      <c r="OWQ241" s="43"/>
      <c r="OWR241" s="43"/>
      <c r="OWS241" s="43"/>
      <c r="OWT241" s="43"/>
      <c r="OWU241" s="43"/>
      <c r="OWV241" s="43"/>
      <c r="OWW241" s="43"/>
      <c r="OWX241" s="43"/>
      <c r="OWY241" s="43"/>
      <c r="OWZ241" s="43"/>
      <c r="OXA241" s="43"/>
      <c r="OXB241" s="43"/>
      <c r="OXC241" s="43"/>
      <c r="OXD241" s="43"/>
      <c r="OXE241" s="43"/>
      <c r="OXF241" s="43"/>
      <c r="OXG241" s="43"/>
      <c r="OXH241" s="43"/>
      <c r="OXI241" s="43"/>
      <c r="OXJ241" s="43"/>
      <c r="OXK241" s="43"/>
      <c r="OXL241" s="43"/>
      <c r="OXM241" s="43"/>
      <c r="OXN241" s="43"/>
      <c r="OXO241" s="43"/>
      <c r="OXP241" s="43"/>
      <c r="OXQ241" s="43"/>
      <c r="OXR241" s="43"/>
      <c r="OXS241" s="43"/>
      <c r="OXT241" s="43"/>
      <c r="OXU241" s="43"/>
      <c r="OXV241" s="43"/>
      <c r="OXW241" s="43"/>
      <c r="OXX241" s="43"/>
      <c r="OXY241" s="43"/>
      <c r="OXZ241" s="43"/>
      <c r="OYA241" s="43"/>
      <c r="OYB241" s="43"/>
      <c r="OYC241" s="43"/>
      <c r="OYD241" s="43"/>
      <c r="OYE241" s="43"/>
      <c r="OYF241" s="43"/>
      <c r="OYG241" s="43"/>
      <c r="OYH241" s="43"/>
      <c r="OYI241" s="43"/>
      <c r="OYJ241" s="43"/>
      <c r="OYK241" s="43"/>
      <c r="OYL241" s="43"/>
      <c r="OYM241" s="43"/>
      <c r="OYN241" s="43"/>
      <c r="OYO241" s="43"/>
      <c r="OYP241" s="43"/>
      <c r="OYQ241" s="43"/>
      <c r="OYR241" s="43"/>
      <c r="OYS241" s="43"/>
      <c r="OYT241" s="43"/>
      <c r="OYU241" s="43"/>
      <c r="OYV241" s="43"/>
      <c r="OYW241" s="43"/>
      <c r="OYX241" s="43"/>
      <c r="OYY241" s="43"/>
      <c r="OYZ241" s="43"/>
      <c r="OZA241" s="43"/>
      <c r="OZB241" s="43"/>
      <c r="OZC241" s="43"/>
      <c r="OZD241" s="43"/>
      <c r="OZE241" s="43"/>
      <c r="OZF241" s="43"/>
      <c r="OZG241" s="43"/>
      <c r="OZH241" s="43"/>
      <c r="OZI241" s="43"/>
      <c r="OZJ241" s="43"/>
      <c r="OZK241" s="43"/>
      <c r="OZL241" s="43"/>
      <c r="OZM241" s="43"/>
      <c r="OZN241" s="43"/>
      <c r="OZO241" s="43"/>
      <c r="OZP241" s="43"/>
      <c r="OZQ241" s="43"/>
      <c r="OZR241" s="43"/>
      <c r="OZS241" s="43"/>
      <c r="OZT241" s="43"/>
      <c r="OZU241" s="43"/>
      <c r="OZV241" s="43"/>
      <c r="OZW241" s="43"/>
      <c r="OZX241" s="43"/>
      <c r="OZY241" s="43"/>
      <c r="OZZ241" s="43"/>
      <c r="PAA241" s="43"/>
      <c r="PAB241" s="43"/>
      <c r="PAC241" s="43"/>
      <c r="PAD241" s="43"/>
      <c r="PAE241" s="43"/>
      <c r="PAF241" s="43"/>
      <c r="PAG241" s="43"/>
      <c r="PAH241" s="43"/>
      <c r="PAI241" s="43"/>
      <c r="PAJ241" s="43"/>
      <c r="PAK241" s="43"/>
      <c r="PAL241" s="43"/>
      <c r="PAM241" s="43"/>
      <c r="PAN241" s="43"/>
      <c r="PAO241" s="43"/>
      <c r="PAP241" s="43"/>
      <c r="PAQ241" s="43"/>
      <c r="PAR241" s="43"/>
      <c r="PAS241" s="43"/>
      <c r="PAT241" s="43"/>
      <c r="PAU241" s="43"/>
      <c r="PAV241" s="43"/>
      <c r="PAW241" s="43"/>
      <c r="PAX241" s="43"/>
      <c r="PAY241" s="43"/>
      <c r="PAZ241" s="43"/>
      <c r="PBA241" s="43"/>
      <c r="PBB241" s="43"/>
      <c r="PBC241" s="43"/>
      <c r="PBD241" s="43"/>
      <c r="PBE241" s="43"/>
      <c r="PBF241" s="43"/>
      <c r="PBG241" s="43"/>
      <c r="PBH241" s="43"/>
      <c r="PBI241" s="43"/>
      <c r="PBJ241" s="43"/>
      <c r="PBK241" s="43"/>
      <c r="PBL241" s="43"/>
      <c r="PBM241" s="43"/>
      <c r="PBN241" s="43"/>
      <c r="PBO241" s="43"/>
      <c r="PBP241" s="43"/>
      <c r="PBQ241" s="43"/>
      <c r="PBR241" s="43"/>
      <c r="PBS241" s="43"/>
      <c r="PBT241" s="43"/>
      <c r="PBU241" s="43"/>
      <c r="PBV241" s="43"/>
      <c r="PBW241" s="43"/>
      <c r="PBX241" s="43"/>
      <c r="PBY241" s="43"/>
      <c r="PBZ241" s="43"/>
      <c r="PCA241" s="43"/>
      <c r="PCB241" s="43"/>
      <c r="PCC241" s="43"/>
      <c r="PCD241" s="43"/>
      <c r="PCE241" s="43"/>
      <c r="PCF241" s="43"/>
      <c r="PCG241" s="43"/>
      <c r="PCH241" s="43"/>
      <c r="PCI241" s="43"/>
      <c r="PCJ241" s="43"/>
      <c r="PCK241" s="43"/>
      <c r="PCL241" s="43"/>
      <c r="PCM241" s="43"/>
      <c r="PCN241" s="43"/>
      <c r="PCO241" s="43"/>
      <c r="PCP241" s="43"/>
      <c r="PCQ241" s="43"/>
      <c r="PCR241" s="43"/>
      <c r="PCS241" s="43"/>
      <c r="PCT241" s="43"/>
      <c r="PCU241" s="43"/>
      <c r="PCV241" s="43"/>
      <c r="PCW241" s="43"/>
      <c r="PCX241" s="43"/>
      <c r="PCY241" s="43"/>
      <c r="PCZ241" s="43"/>
      <c r="PDA241" s="43"/>
      <c r="PDB241" s="43"/>
      <c r="PDC241" s="43"/>
      <c r="PDD241" s="43"/>
      <c r="PDE241" s="43"/>
      <c r="PDF241" s="43"/>
      <c r="PDG241" s="43"/>
      <c r="PDH241" s="43"/>
      <c r="PDI241" s="43"/>
      <c r="PDJ241" s="43"/>
      <c r="PDK241" s="43"/>
      <c r="PDL241" s="43"/>
      <c r="PDM241" s="43"/>
      <c r="PDN241" s="43"/>
      <c r="PDO241" s="43"/>
      <c r="PDP241" s="43"/>
      <c r="PDQ241" s="43"/>
      <c r="PDR241" s="43"/>
      <c r="PDS241" s="43"/>
      <c r="PDT241" s="43"/>
      <c r="PDU241" s="43"/>
      <c r="PDV241" s="43"/>
      <c r="PDW241" s="43"/>
      <c r="PDX241" s="43"/>
      <c r="PDY241" s="43"/>
      <c r="PDZ241" s="43"/>
      <c r="PEA241" s="43"/>
      <c r="PEB241" s="43"/>
      <c r="PEC241" s="43"/>
      <c r="PED241" s="43"/>
      <c r="PEE241" s="43"/>
      <c r="PEF241" s="43"/>
      <c r="PEG241" s="43"/>
      <c r="PEH241" s="43"/>
      <c r="PEI241" s="43"/>
      <c r="PEJ241" s="43"/>
      <c r="PEK241" s="43"/>
      <c r="PEL241" s="43"/>
      <c r="PEM241" s="43"/>
      <c r="PEN241" s="43"/>
      <c r="PEO241" s="43"/>
      <c r="PEP241" s="43"/>
      <c r="PEQ241" s="43"/>
      <c r="PER241" s="43"/>
      <c r="PES241" s="43"/>
      <c r="PET241" s="43"/>
      <c r="PEU241" s="43"/>
      <c r="PEV241" s="43"/>
      <c r="PEW241" s="43"/>
      <c r="PEX241" s="43"/>
      <c r="PEY241" s="43"/>
      <c r="PEZ241" s="43"/>
      <c r="PFA241" s="43"/>
      <c r="PFB241" s="43"/>
      <c r="PFC241" s="43"/>
      <c r="PFD241" s="43"/>
      <c r="PFE241" s="43"/>
      <c r="PFF241" s="43"/>
      <c r="PFG241" s="43"/>
      <c r="PFH241" s="43"/>
      <c r="PFI241" s="43"/>
      <c r="PFJ241" s="43"/>
      <c r="PFK241" s="43"/>
      <c r="PFL241" s="43"/>
      <c r="PFM241" s="43"/>
      <c r="PFN241" s="43"/>
      <c r="PFO241" s="43"/>
      <c r="PFP241" s="43"/>
      <c r="PFQ241" s="43"/>
      <c r="PFR241" s="43"/>
      <c r="PFS241" s="43"/>
      <c r="PFT241" s="43"/>
      <c r="PFU241" s="43"/>
      <c r="PFV241" s="43"/>
      <c r="PFW241" s="43"/>
      <c r="PFX241" s="43"/>
      <c r="PFY241" s="43"/>
      <c r="PFZ241" s="43"/>
      <c r="PGA241" s="43"/>
      <c r="PGB241" s="43"/>
      <c r="PGC241" s="43"/>
      <c r="PGD241" s="43"/>
      <c r="PGE241" s="43"/>
      <c r="PGF241" s="43"/>
      <c r="PGG241" s="43"/>
      <c r="PGH241" s="43"/>
      <c r="PGI241" s="43"/>
      <c r="PGJ241" s="43"/>
      <c r="PGK241" s="43"/>
      <c r="PGL241" s="43"/>
      <c r="PGM241" s="43"/>
      <c r="PGN241" s="43"/>
      <c r="PGO241" s="43"/>
      <c r="PGP241" s="43"/>
      <c r="PGQ241" s="43"/>
      <c r="PGR241" s="43"/>
      <c r="PGS241" s="43"/>
      <c r="PGT241" s="43"/>
      <c r="PGU241" s="43"/>
      <c r="PGV241" s="43"/>
      <c r="PGW241" s="43"/>
      <c r="PGX241" s="43"/>
      <c r="PGY241" s="43"/>
      <c r="PGZ241" s="43"/>
      <c r="PHA241" s="43"/>
      <c r="PHB241" s="43"/>
      <c r="PHC241" s="43"/>
      <c r="PHD241" s="43"/>
      <c r="PHE241" s="43"/>
      <c r="PHF241" s="43"/>
      <c r="PHG241" s="43"/>
      <c r="PHH241" s="43"/>
      <c r="PHI241" s="43"/>
      <c r="PHJ241" s="43"/>
      <c r="PHK241" s="43"/>
      <c r="PHL241" s="43"/>
      <c r="PHM241" s="43"/>
      <c r="PHN241" s="43"/>
      <c r="PHO241" s="43"/>
      <c r="PHP241" s="43"/>
      <c r="PHQ241" s="43"/>
      <c r="PHR241" s="43"/>
      <c r="PHS241" s="43"/>
      <c r="PHT241" s="43"/>
      <c r="PHU241" s="43"/>
      <c r="PHV241" s="43"/>
      <c r="PHW241" s="43"/>
      <c r="PHX241" s="43"/>
      <c r="PHY241" s="43"/>
      <c r="PHZ241" s="43"/>
      <c r="PIA241" s="43"/>
      <c r="PIB241" s="43"/>
      <c r="PIC241" s="43"/>
      <c r="PID241" s="43"/>
      <c r="PIE241" s="43"/>
      <c r="PIF241" s="43"/>
      <c r="PIG241" s="43"/>
      <c r="PIH241" s="43"/>
      <c r="PII241" s="43"/>
      <c r="PIJ241" s="43"/>
      <c r="PIK241" s="43"/>
      <c r="PIL241" s="43"/>
      <c r="PIM241" s="43"/>
      <c r="PIN241" s="43"/>
      <c r="PIO241" s="43"/>
      <c r="PIP241" s="43"/>
      <c r="PIQ241" s="43"/>
      <c r="PIR241" s="43"/>
      <c r="PIS241" s="43"/>
      <c r="PIT241" s="43"/>
      <c r="PIU241" s="43"/>
      <c r="PIV241" s="43"/>
      <c r="PIW241" s="43"/>
      <c r="PIX241" s="43"/>
      <c r="PIY241" s="43"/>
      <c r="PIZ241" s="43"/>
      <c r="PJA241" s="43"/>
      <c r="PJB241" s="43"/>
      <c r="PJC241" s="43"/>
      <c r="PJD241" s="43"/>
      <c r="PJE241" s="43"/>
      <c r="PJF241" s="43"/>
      <c r="PJG241" s="43"/>
      <c r="PJH241" s="43"/>
      <c r="PJI241" s="43"/>
      <c r="PJJ241" s="43"/>
      <c r="PJK241" s="43"/>
      <c r="PJL241" s="43"/>
      <c r="PJM241" s="43"/>
      <c r="PJN241" s="43"/>
      <c r="PJO241" s="43"/>
      <c r="PJP241" s="43"/>
      <c r="PJQ241" s="43"/>
      <c r="PJR241" s="43"/>
      <c r="PJS241" s="43"/>
      <c r="PJT241" s="43"/>
      <c r="PJU241" s="43"/>
      <c r="PJV241" s="43"/>
      <c r="PJW241" s="43"/>
      <c r="PJX241" s="43"/>
      <c r="PJY241" s="43"/>
      <c r="PJZ241" s="43"/>
      <c r="PKA241" s="43"/>
      <c r="PKB241" s="43"/>
      <c r="PKC241" s="43"/>
      <c r="PKD241" s="43"/>
      <c r="PKE241" s="43"/>
      <c r="PKF241" s="43"/>
      <c r="PKG241" s="43"/>
      <c r="PKH241" s="43"/>
      <c r="PKI241" s="43"/>
      <c r="PKJ241" s="43"/>
      <c r="PKK241" s="43"/>
      <c r="PKL241" s="43"/>
      <c r="PKM241" s="43"/>
      <c r="PKN241" s="43"/>
      <c r="PKO241" s="43"/>
      <c r="PKP241" s="43"/>
      <c r="PKQ241" s="43"/>
      <c r="PKR241" s="43"/>
      <c r="PKS241" s="43"/>
      <c r="PKT241" s="43"/>
      <c r="PKU241" s="43"/>
      <c r="PKV241" s="43"/>
      <c r="PKW241" s="43"/>
      <c r="PKX241" s="43"/>
      <c r="PKY241" s="43"/>
      <c r="PKZ241" s="43"/>
      <c r="PLA241" s="43"/>
      <c r="PLB241" s="43"/>
      <c r="PLC241" s="43"/>
      <c r="PLD241" s="43"/>
      <c r="PLE241" s="43"/>
      <c r="PLF241" s="43"/>
      <c r="PLG241" s="43"/>
      <c r="PLH241" s="43"/>
      <c r="PLI241" s="43"/>
      <c r="PLJ241" s="43"/>
      <c r="PLK241" s="43"/>
      <c r="PLL241" s="43"/>
      <c r="PLM241" s="43"/>
      <c r="PLN241" s="43"/>
      <c r="PLO241" s="43"/>
      <c r="PLP241" s="43"/>
      <c r="PLQ241" s="43"/>
      <c r="PLR241" s="43"/>
      <c r="PLS241" s="43"/>
      <c r="PLT241" s="43"/>
      <c r="PLU241" s="43"/>
      <c r="PLV241" s="43"/>
      <c r="PLW241" s="43"/>
      <c r="PLX241" s="43"/>
      <c r="PLY241" s="43"/>
      <c r="PLZ241" s="43"/>
      <c r="PMA241" s="43"/>
      <c r="PMB241" s="43"/>
      <c r="PMC241" s="43"/>
      <c r="PMD241" s="43"/>
      <c r="PME241" s="43"/>
      <c r="PMF241" s="43"/>
      <c r="PMG241" s="43"/>
      <c r="PMH241" s="43"/>
      <c r="PMI241" s="43"/>
      <c r="PMJ241" s="43"/>
      <c r="PMK241" s="43"/>
      <c r="PML241" s="43"/>
      <c r="PMM241" s="43"/>
      <c r="PMN241" s="43"/>
      <c r="PMO241" s="43"/>
      <c r="PMP241" s="43"/>
      <c r="PMQ241" s="43"/>
      <c r="PMR241" s="43"/>
      <c r="PMS241" s="43"/>
      <c r="PMT241" s="43"/>
      <c r="PMU241" s="43"/>
      <c r="PMV241" s="43"/>
      <c r="PMW241" s="43"/>
      <c r="PMX241" s="43"/>
      <c r="PMY241" s="43"/>
      <c r="PMZ241" s="43"/>
      <c r="PNA241" s="43"/>
      <c r="PNB241" s="43"/>
      <c r="PNC241" s="43"/>
      <c r="PND241" s="43"/>
      <c r="PNE241" s="43"/>
      <c r="PNF241" s="43"/>
      <c r="PNG241" s="43"/>
      <c r="PNH241" s="43"/>
      <c r="PNI241" s="43"/>
      <c r="PNJ241" s="43"/>
      <c r="PNK241" s="43"/>
      <c r="PNL241" s="43"/>
      <c r="PNM241" s="43"/>
      <c r="PNN241" s="43"/>
      <c r="PNO241" s="43"/>
      <c r="PNP241" s="43"/>
      <c r="PNQ241" s="43"/>
      <c r="PNR241" s="43"/>
      <c r="PNS241" s="43"/>
      <c r="PNT241" s="43"/>
      <c r="PNU241" s="43"/>
      <c r="PNV241" s="43"/>
      <c r="PNW241" s="43"/>
      <c r="PNX241" s="43"/>
      <c r="PNY241" s="43"/>
      <c r="PNZ241" s="43"/>
      <c r="POA241" s="43"/>
      <c r="POB241" s="43"/>
      <c r="POC241" s="43"/>
      <c r="POD241" s="43"/>
      <c r="POE241" s="43"/>
      <c r="POF241" s="43"/>
      <c r="POG241" s="43"/>
      <c r="POH241" s="43"/>
      <c r="POI241" s="43"/>
      <c r="POJ241" s="43"/>
      <c r="POK241" s="43"/>
      <c r="POL241" s="43"/>
      <c r="POM241" s="43"/>
      <c r="PON241" s="43"/>
      <c r="POO241" s="43"/>
      <c r="POP241" s="43"/>
      <c r="POQ241" s="43"/>
      <c r="POR241" s="43"/>
      <c r="POS241" s="43"/>
      <c r="POT241" s="43"/>
      <c r="POU241" s="43"/>
      <c r="POV241" s="43"/>
      <c r="POW241" s="43"/>
      <c r="POX241" s="43"/>
      <c r="POY241" s="43"/>
      <c r="POZ241" s="43"/>
      <c r="PPA241" s="43"/>
      <c r="PPB241" s="43"/>
      <c r="PPC241" s="43"/>
      <c r="PPD241" s="43"/>
      <c r="PPE241" s="43"/>
      <c r="PPF241" s="43"/>
      <c r="PPG241" s="43"/>
      <c r="PPH241" s="43"/>
      <c r="PPI241" s="43"/>
      <c r="PPJ241" s="43"/>
      <c r="PPK241" s="43"/>
      <c r="PPL241" s="43"/>
      <c r="PPM241" s="43"/>
      <c r="PPN241" s="43"/>
      <c r="PPO241" s="43"/>
      <c r="PPP241" s="43"/>
      <c r="PPQ241" s="43"/>
      <c r="PPR241" s="43"/>
      <c r="PPS241" s="43"/>
      <c r="PPT241" s="43"/>
      <c r="PPU241" s="43"/>
      <c r="PPV241" s="43"/>
      <c r="PPW241" s="43"/>
      <c r="PPX241" s="43"/>
      <c r="PPY241" s="43"/>
      <c r="PPZ241" s="43"/>
      <c r="PQA241" s="43"/>
      <c r="PQB241" s="43"/>
      <c r="PQC241" s="43"/>
      <c r="PQD241" s="43"/>
      <c r="PQE241" s="43"/>
      <c r="PQF241" s="43"/>
      <c r="PQG241" s="43"/>
      <c r="PQH241" s="43"/>
      <c r="PQI241" s="43"/>
      <c r="PQJ241" s="43"/>
      <c r="PQK241" s="43"/>
      <c r="PQL241" s="43"/>
      <c r="PQM241" s="43"/>
      <c r="PQN241" s="43"/>
      <c r="PQO241" s="43"/>
      <c r="PQP241" s="43"/>
      <c r="PQQ241" s="43"/>
      <c r="PQR241" s="43"/>
      <c r="PQS241" s="43"/>
      <c r="PQT241" s="43"/>
      <c r="PQU241" s="43"/>
      <c r="PQV241" s="43"/>
      <c r="PQW241" s="43"/>
      <c r="PQX241" s="43"/>
      <c r="PQY241" s="43"/>
      <c r="PQZ241" s="43"/>
      <c r="PRA241" s="43"/>
      <c r="PRB241" s="43"/>
      <c r="PRC241" s="43"/>
      <c r="PRD241" s="43"/>
      <c r="PRE241" s="43"/>
      <c r="PRF241" s="43"/>
      <c r="PRG241" s="43"/>
      <c r="PRH241" s="43"/>
      <c r="PRI241" s="43"/>
      <c r="PRJ241" s="43"/>
      <c r="PRK241" s="43"/>
      <c r="PRL241" s="43"/>
      <c r="PRM241" s="43"/>
      <c r="PRN241" s="43"/>
      <c r="PRO241" s="43"/>
      <c r="PRP241" s="43"/>
      <c r="PRQ241" s="43"/>
      <c r="PRR241" s="43"/>
      <c r="PRS241" s="43"/>
      <c r="PRT241" s="43"/>
      <c r="PRU241" s="43"/>
      <c r="PRV241" s="43"/>
      <c r="PRW241" s="43"/>
      <c r="PRX241" s="43"/>
      <c r="PRY241" s="43"/>
      <c r="PRZ241" s="43"/>
      <c r="PSA241" s="43"/>
      <c r="PSB241" s="43"/>
      <c r="PSC241" s="43"/>
      <c r="PSD241" s="43"/>
      <c r="PSE241" s="43"/>
      <c r="PSF241" s="43"/>
      <c r="PSG241" s="43"/>
      <c r="PSH241" s="43"/>
      <c r="PSI241" s="43"/>
      <c r="PSJ241" s="43"/>
      <c r="PSK241" s="43"/>
      <c r="PSL241" s="43"/>
      <c r="PSM241" s="43"/>
      <c r="PSN241" s="43"/>
      <c r="PSO241" s="43"/>
      <c r="PSP241" s="43"/>
      <c r="PSQ241" s="43"/>
      <c r="PSR241" s="43"/>
      <c r="PSS241" s="43"/>
      <c r="PST241" s="43"/>
      <c r="PSU241" s="43"/>
      <c r="PSV241" s="43"/>
      <c r="PSW241" s="43"/>
      <c r="PSX241" s="43"/>
      <c r="PSY241" s="43"/>
      <c r="PSZ241" s="43"/>
      <c r="PTA241" s="43"/>
      <c r="PTB241" s="43"/>
      <c r="PTC241" s="43"/>
      <c r="PTD241" s="43"/>
      <c r="PTE241" s="43"/>
      <c r="PTF241" s="43"/>
      <c r="PTG241" s="43"/>
      <c r="PTH241" s="43"/>
      <c r="PTI241" s="43"/>
      <c r="PTJ241" s="43"/>
      <c r="PTK241" s="43"/>
      <c r="PTL241" s="43"/>
      <c r="PTM241" s="43"/>
      <c r="PTN241" s="43"/>
      <c r="PTO241" s="43"/>
      <c r="PTP241" s="43"/>
      <c r="PTQ241" s="43"/>
      <c r="PTR241" s="43"/>
      <c r="PTS241" s="43"/>
      <c r="PTT241" s="43"/>
      <c r="PTU241" s="43"/>
      <c r="PTV241" s="43"/>
      <c r="PTW241" s="43"/>
      <c r="PTX241" s="43"/>
      <c r="PTY241" s="43"/>
      <c r="PTZ241" s="43"/>
      <c r="PUA241" s="43"/>
      <c r="PUB241" s="43"/>
      <c r="PUC241" s="43"/>
      <c r="PUD241" s="43"/>
      <c r="PUE241" s="43"/>
      <c r="PUF241" s="43"/>
      <c r="PUG241" s="43"/>
      <c r="PUH241" s="43"/>
      <c r="PUI241" s="43"/>
      <c r="PUJ241" s="43"/>
      <c r="PUK241" s="43"/>
      <c r="PUL241" s="43"/>
      <c r="PUM241" s="43"/>
      <c r="PUN241" s="43"/>
      <c r="PUO241" s="43"/>
      <c r="PUP241" s="43"/>
      <c r="PUQ241" s="43"/>
      <c r="PUR241" s="43"/>
      <c r="PUS241" s="43"/>
      <c r="PUT241" s="43"/>
      <c r="PUU241" s="43"/>
      <c r="PUV241" s="43"/>
      <c r="PUW241" s="43"/>
      <c r="PUX241" s="43"/>
      <c r="PUY241" s="43"/>
      <c r="PUZ241" s="43"/>
      <c r="PVA241" s="43"/>
      <c r="PVB241" s="43"/>
      <c r="PVC241" s="43"/>
      <c r="PVD241" s="43"/>
      <c r="PVE241" s="43"/>
      <c r="PVF241" s="43"/>
      <c r="PVG241" s="43"/>
      <c r="PVH241" s="43"/>
      <c r="PVI241" s="43"/>
      <c r="PVJ241" s="43"/>
      <c r="PVK241" s="43"/>
      <c r="PVL241" s="43"/>
      <c r="PVM241" s="43"/>
      <c r="PVN241" s="43"/>
      <c r="PVO241" s="43"/>
      <c r="PVP241" s="43"/>
      <c r="PVQ241" s="43"/>
      <c r="PVR241" s="43"/>
      <c r="PVS241" s="43"/>
      <c r="PVT241" s="43"/>
      <c r="PVU241" s="43"/>
      <c r="PVV241" s="43"/>
      <c r="PVW241" s="43"/>
      <c r="PVX241" s="43"/>
      <c r="PVY241" s="43"/>
      <c r="PVZ241" s="43"/>
      <c r="PWA241" s="43"/>
      <c r="PWB241" s="43"/>
      <c r="PWC241" s="43"/>
      <c r="PWD241" s="43"/>
      <c r="PWE241" s="43"/>
      <c r="PWF241" s="43"/>
      <c r="PWG241" s="43"/>
      <c r="PWH241" s="43"/>
      <c r="PWI241" s="43"/>
      <c r="PWJ241" s="43"/>
      <c r="PWK241" s="43"/>
      <c r="PWL241" s="43"/>
      <c r="PWM241" s="43"/>
      <c r="PWN241" s="43"/>
      <c r="PWO241" s="43"/>
      <c r="PWP241" s="43"/>
      <c r="PWQ241" s="43"/>
      <c r="PWR241" s="43"/>
      <c r="PWS241" s="43"/>
      <c r="PWT241" s="43"/>
      <c r="PWU241" s="43"/>
      <c r="PWV241" s="43"/>
      <c r="PWW241" s="43"/>
      <c r="PWX241" s="43"/>
      <c r="PWY241" s="43"/>
      <c r="PWZ241" s="43"/>
      <c r="PXA241" s="43"/>
      <c r="PXB241" s="43"/>
      <c r="PXC241" s="43"/>
      <c r="PXD241" s="43"/>
      <c r="PXE241" s="43"/>
      <c r="PXF241" s="43"/>
      <c r="PXG241" s="43"/>
      <c r="PXH241" s="43"/>
      <c r="PXI241" s="43"/>
      <c r="PXJ241" s="43"/>
      <c r="PXK241" s="43"/>
      <c r="PXL241" s="43"/>
      <c r="PXM241" s="43"/>
      <c r="PXN241" s="43"/>
      <c r="PXO241" s="43"/>
      <c r="PXP241" s="43"/>
      <c r="PXQ241" s="43"/>
      <c r="PXR241" s="43"/>
      <c r="PXS241" s="43"/>
      <c r="PXT241" s="43"/>
      <c r="PXU241" s="43"/>
      <c r="PXV241" s="43"/>
      <c r="PXW241" s="43"/>
      <c r="PXX241" s="43"/>
      <c r="PXY241" s="43"/>
      <c r="PXZ241" s="43"/>
      <c r="PYA241" s="43"/>
      <c r="PYB241" s="43"/>
      <c r="PYC241" s="43"/>
      <c r="PYD241" s="43"/>
      <c r="PYE241" s="43"/>
      <c r="PYF241" s="43"/>
      <c r="PYG241" s="43"/>
      <c r="PYH241" s="43"/>
      <c r="PYI241" s="43"/>
      <c r="PYJ241" s="43"/>
      <c r="PYK241" s="43"/>
      <c r="PYL241" s="43"/>
      <c r="PYM241" s="43"/>
      <c r="PYN241" s="43"/>
      <c r="PYO241" s="43"/>
      <c r="PYP241" s="43"/>
      <c r="PYQ241" s="43"/>
      <c r="PYR241" s="43"/>
      <c r="PYS241" s="43"/>
      <c r="PYT241" s="43"/>
      <c r="PYU241" s="43"/>
      <c r="PYV241" s="43"/>
      <c r="PYW241" s="43"/>
      <c r="PYX241" s="43"/>
      <c r="PYY241" s="43"/>
      <c r="PYZ241" s="43"/>
      <c r="PZA241" s="43"/>
      <c r="PZB241" s="43"/>
      <c r="PZC241" s="43"/>
      <c r="PZD241" s="43"/>
      <c r="PZE241" s="43"/>
      <c r="PZF241" s="43"/>
      <c r="PZG241" s="43"/>
      <c r="PZH241" s="43"/>
      <c r="PZI241" s="43"/>
      <c r="PZJ241" s="43"/>
      <c r="PZK241" s="43"/>
      <c r="PZL241" s="43"/>
      <c r="PZM241" s="43"/>
      <c r="PZN241" s="43"/>
      <c r="PZO241" s="43"/>
      <c r="PZP241" s="43"/>
      <c r="PZQ241" s="43"/>
      <c r="PZR241" s="43"/>
      <c r="PZS241" s="43"/>
      <c r="PZT241" s="43"/>
      <c r="PZU241" s="43"/>
      <c r="PZV241" s="43"/>
      <c r="PZW241" s="43"/>
      <c r="PZX241" s="43"/>
      <c r="PZY241" s="43"/>
      <c r="PZZ241" s="43"/>
      <c r="QAA241" s="43"/>
      <c r="QAB241" s="43"/>
      <c r="QAC241" s="43"/>
      <c r="QAD241" s="43"/>
      <c r="QAE241" s="43"/>
      <c r="QAF241" s="43"/>
      <c r="QAG241" s="43"/>
      <c r="QAH241" s="43"/>
      <c r="QAI241" s="43"/>
      <c r="QAJ241" s="43"/>
      <c r="QAK241" s="43"/>
      <c r="QAL241" s="43"/>
      <c r="QAM241" s="43"/>
      <c r="QAN241" s="43"/>
      <c r="QAO241" s="43"/>
      <c r="QAP241" s="43"/>
      <c r="QAQ241" s="43"/>
      <c r="QAR241" s="43"/>
      <c r="QAS241" s="43"/>
      <c r="QAT241" s="43"/>
      <c r="QAU241" s="43"/>
      <c r="QAV241" s="43"/>
      <c r="QAW241" s="43"/>
      <c r="QAX241" s="43"/>
      <c r="QAY241" s="43"/>
      <c r="QAZ241" s="43"/>
      <c r="QBA241" s="43"/>
      <c r="QBB241" s="43"/>
      <c r="QBC241" s="43"/>
      <c r="QBD241" s="43"/>
      <c r="QBE241" s="43"/>
      <c r="QBF241" s="43"/>
      <c r="QBG241" s="43"/>
      <c r="QBH241" s="43"/>
      <c r="QBI241" s="43"/>
      <c r="QBJ241" s="43"/>
      <c r="QBK241" s="43"/>
      <c r="QBL241" s="43"/>
      <c r="QBM241" s="43"/>
      <c r="QBN241" s="43"/>
      <c r="QBO241" s="43"/>
      <c r="QBP241" s="43"/>
      <c r="QBQ241" s="43"/>
      <c r="QBR241" s="43"/>
      <c r="QBS241" s="43"/>
      <c r="QBT241" s="43"/>
      <c r="QBU241" s="43"/>
      <c r="QBV241" s="43"/>
      <c r="QBW241" s="43"/>
      <c r="QBX241" s="43"/>
      <c r="QBY241" s="43"/>
      <c r="QBZ241" s="43"/>
      <c r="QCA241" s="43"/>
      <c r="QCB241" s="43"/>
      <c r="QCC241" s="43"/>
      <c r="QCD241" s="43"/>
      <c r="QCE241" s="43"/>
      <c r="QCF241" s="43"/>
      <c r="QCG241" s="43"/>
      <c r="QCH241" s="43"/>
      <c r="QCI241" s="43"/>
      <c r="QCJ241" s="43"/>
      <c r="QCK241" s="43"/>
      <c r="QCL241" s="43"/>
      <c r="QCM241" s="43"/>
      <c r="QCN241" s="43"/>
      <c r="QCO241" s="43"/>
      <c r="QCP241" s="43"/>
      <c r="QCQ241" s="43"/>
      <c r="QCR241" s="43"/>
      <c r="QCS241" s="43"/>
      <c r="QCT241" s="43"/>
      <c r="QCU241" s="43"/>
      <c r="QCV241" s="43"/>
      <c r="QCW241" s="43"/>
      <c r="QCX241" s="43"/>
      <c r="QCY241" s="43"/>
      <c r="QCZ241" s="43"/>
      <c r="QDA241" s="43"/>
      <c r="QDB241" s="43"/>
      <c r="QDC241" s="43"/>
      <c r="QDD241" s="43"/>
      <c r="QDE241" s="43"/>
      <c r="QDF241" s="43"/>
      <c r="QDG241" s="43"/>
      <c r="QDH241" s="43"/>
      <c r="QDI241" s="43"/>
      <c r="QDJ241" s="43"/>
      <c r="QDK241" s="43"/>
      <c r="QDL241" s="43"/>
      <c r="QDM241" s="43"/>
      <c r="QDN241" s="43"/>
      <c r="QDO241" s="43"/>
      <c r="QDP241" s="43"/>
      <c r="QDQ241" s="43"/>
      <c r="QDR241" s="43"/>
      <c r="QDS241" s="43"/>
      <c r="QDT241" s="43"/>
      <c r="QDU241" s="43"/>
      <c r="QDV241" s="43"/>
      <c r="QDW241" s="43"/>
      <c r="QDX241" s="43"/>
      <c r="QDY241" s="43"/>
      <c r="QDZ241" s="43"/>
      <c r="QEA241" s="43"/>
      <c r="QEB241" s="43"/>
      <c r="QEC241" s="43"/>
      <c r="QED241" s="43"/>
      <c r="QEE241" s="43"/>
      <c r="QEF241" s="43"/>
      <c r="QEG241" s="43"/>
      <c r="QEH241" s="43"/>
      <c r="QEI241" s="43"/>
      <c r="QEJ241" s="43"/>
      <c r="QEK241" s="43"/>
      <c r="QEL241" s="43"/>
      <c r="QEM241" s="43"/>
      <c r="QEN241" s="43"/>
      <c r="QEO241" s="43"/>
      <c r="QEP241" s="43"/>
      <c r="QEQ241" s="43"/>
      <c r="QER241" s="43"/>
      <c r="QES241" s="43"/>
      <c r="QET241" s="43"/>
      <c r="QEU241" s="43"/>
      <c r="QEV241" s="43"/>
      <c r="QEW241" s="43"/>
      <c r="QEX241" s="43"/>
      <c r="QEY241" s="43"/>
      <c r="QEZ241" s="43"/>
      <c r="QFA241" s="43"/>
      <c r="QFB241" s="43"/>
      <c r="QFC241" s="43"/>
      <c r="QFD241" s="43"/>
      <c r="QFE241" s="43"/>
      <c r="QFF241" s="43"/>
      <c r="QFG241" s="43"/>
      <c r="QFH241" s="43"/>
      <c r="QFI241" s="43"/>
      <c r="QFJ241" s="43"/>
      <c r="QFK241" s="43"/>
      <c r="QFL241" s="43"/>
      <c r="QFM241" s="43"/>
      <c r="QFN241" s="43"/>
      <c r="QFO241" s="43"/>
      <c r="QFP241" s="43"/>
      <c r="QFQ241" s="43"/>
      <c r="QFR241" s="43"/>
      <c r="QFS241" s="43"/>
      <c r="QFT241" s="43"/>
      <c r="QFU241" s="43"/>
      <c r="QFV241" s="43"/>
      <c r="QFW241" s="43"/>
      <c r="QFX241" s="43"/>
      <c r="QFY241" s="43"/>
      <c r="QFZ241" s="43"/>
      <c r="QGA241" s="43"/>
      <c r="QGB241" s="43"/>
      <c r="QGC241" s="43"/>
      <c r="QGD241" s="43"/>
      <c r="QGE241" s="43"/>
      <c r="QGF241" s="43"/>
      <c r="QGG241" s="43"/>
      <c r="QGH241" s="43"/>
      <c r="QGI241" s="43"/>
      <c r="QGJ241" s="43"/>
      <c r="QGK241" s="43"/>
      <c r="QGL241" s="43"/>
      <c r="QGM241" s="43"/>
      <c r="QGN241" s="43"/>
      <c r="QGO241" s="43"/>
      <c r="QGP241" s="43"/>
      <c r="QGQ241" s="43"/>
      <c r="QGR241" s="43"/>
      <c r="QGS241" s="43"/>
      <c r="QGT241" s="43"/>
      <c r="QGU241" s="43"/>
      <c r="QGV241" s="43"/>
      <c r="QGW241" s="43"/>
      <c r="QGX241" s="43"/>
      <c r="QGY241" s="43"/>
      <c r="QGZ241" s="43"/>
      <c r="QHA241" s="43"/>
      <c r="QHB241" s="43"/>
      <c r="QHC241" s="43"/>
      <c r="QHD241" s="43"/>
      <c r="QHE241" s="43"/>
      <c r="QHF241" s="43"/>
      <c r="QHG241" s="43"/>
      <c r="QHH241" s="43"/>
      <c r="QHI241" s="43"/>
      <c r="QHJ241" s="43"/>
      <c r="QHK241" s="43"/>
      <c r="QHL241" s="43"/>
      <c r="QHM241" s="43"/>
      <c r="QHN241" s="43"/>
      <c r="QHO241" s="43"/>
      <c r="QHP241" s="43"/>
      <c r="QHQ241" s="43"/>
      <c r="QHR241" s="43"/>
      <c r="QHS241" s="43"/>
      <c r="QHT241" s="43"/>
      <c r="QHU241" s="43"/>
      <c r="QHV241" s="43"/>
      <c r="QHW241" s="43"/>
      <c r="QHX241" s="43"/>
      <c r="QHY241" s="43"/>
      <c r="QHZ241" s="43"/>
      <c r="QIA241" s="43"/>
      <c r="QIB241" s="43"/>
      <c r="QIC241" s="43"/>
      <c r="QID241" s="43"/>
      <c r="QIE241" s="43"/>
      <c r="QIF241" s="43"/>
      <c r="QIG241" s="43"/>
      <c r="QIH241" s="43"/>
      <c r="QII241" s="43"/>
      <c r="QIJ241" s="43"/>
      <c r="QIK241" s="43"/>
      <c r="QIL241" s="43"/>
      <c r="QIM241" s="43"/>
      <c r="QIN241" s="43"/>
      <c r="QIO241" s="43"/>
      <c r="QIP241" s="43"/>
      <c r="QIQ241" s="43"/>
      <c r="QIR241" s="43"/>
      <c r="QIS241" s="43"/>
      <c r="QIT241" s="43"/>
      <c r="QIU241" s="43"/>
      <c r="QIV241" s="43"/>
      <c r="QIW241" s="43"/>
      <c r="QIX241" s="43"/>
      <c r="QIY241" s="43"/>
      <c r="QIZ241" s="43"/>
      <c r="QJA241" s="43"/>
      <c r="QJB241" s="43"/>
      <c r="QJC241" s="43"/>
      <c r="QJD241" s="43"/>
      <c r="QJE241" s="43"/>
      <c r="QJF241" s="43"/>
      <c r="QJG241" s="43"/>
      <c r="QJH241" s="43"/>
      <c r="QJI241" s="43"/>
      <c r="QJJ241" s="43"/>
      <c r="QJK241" s="43"/>
      <c r="QJL241" s="43"/>
      <c r="QJM241" s="43"/>
      <c r="QJN241" s="43"/>
      <c r="QJO241" s="43"/>
      <c r="QJP241" s="43"/>
      <c r="QJQ241" s="43"/>
      <c r="QJR241" s="43"/>
      <c r="QJS241" s="43"/>
      <c r="QJT241" s="43"/>
      <c r="QJU241" s="43"/>
      <c r="QJV241" s="43"/>
      <c r="QJW241" s="43"/>
      <c r="QJX241" s="43"/>
      <c r="QJY241" s="43"/>
      <c r="QJZ241" s="43"/>
      <c r="QKA241" s="43"/>
      <c r="QKB241" s="43"/>
      <c r="QKC241" s="43"/>
      <c r="QKD241" s="43"/>
      <c r="QKE241" s="43"/>
      <c r="QKF241" s="43"/>
      <c r="QKG241" s="43"/>
      <c r="QKH241" s="43"/>
      <c r="QKI241" s="43"/>
      <c r="QKJ241" s="43"/>
      <c r="QKK241" s="43"/>
      <c r="QKL241" s="43"/>
      <c r="QKM241" s="43"/>
      <c r="QKN241" s="43"/>
      <c r="QKO241" s="43"/>
      <c r="QKP241" s="43"/>
      <c r="QKQ241" s="43"/>
      <c r="QKR241" s="43"/>
      <c r="QKS241" s="43"/>
      <c r="QKT241" s="43"/>
      <c r="QKU241" s="43"/>
      <c r="QKV241" s="43"/>
      <c r="QKW241" s="43"/>
      <c r="QKX241" s="43"/>
      <c r="QKY241" s="43"/>
      <c r="QKZ241" s="43"/>
      <c r="QLA241" s="43"/>
      <c r="QLB241" s="43"/>
      <c r="QLC241" s="43"/>
      <c r="QLD241" s="43"/>
      <c r="QLE241" s="43"/>
      <c r="QLF241" s="43"/>
      <c r="QLG241" s="43"/>
      <c r="QLH241" s="43"/>
      <c r="QLI241" s="43"/>
      <c r="QLJ241" s="43"/>
      <c r="QLK241" s="43"/>
      <c r="QLL241" s="43"/>
      <c r="QLM241" s="43"/>
      <c r="QLN241" s="43"/>
      <c r="QLO241" s="43"/>
      <c r="QLP241" s="43"/>
      <c r="QLQ241" s="43"/>
      <c r="QLR241" s="43"/>
      <c r="QLS241" s="43"/>
      <c r="QLT241" s="43"/>
      <c r="QLU241" s="43"/>
      <c r="QLV241" s="43"/>
      <c r="QLW241" s="43"/>
      <c r="QLX241" s="43"/>
      <c r="QLY241" s="43"/>
      <c r="QLZ241" s="43"/>
      <c r="QMA241" s="43"/>
      <c r="QMB241" s="43"/>
      <c r="QMC241" s="43"/>
      <c r="QMD241" s="43"/>
      <c r="QME241" s="43"/>
      <c r="QMF241" s="43"/>
      <c r="QMG241" s="43"/>
      <c r="QMH241" s="43"/>
      <c r="QMI241" s="43"/>
      <c r="QMJ241" s="43"/>
      <c r="QMK241" s="43"/>
      <c r="QML241" s="43"/>
      <c r="QMM241" s="43"/>
      <c r="QMN241" s="43"/>
      <c r="QMO241" s="43"/>
      <c r="QMP241" s="43"/>
      <c r="QMQ241" s="43"/>
      <c r="QMR241" s="43"/>
      <c r="QMS241" s="43"/>
      <c r="QMT241" s="43"/>
      <c r="QMU241" s="43"/>
      <c r="QMV241" s="43"/>
      <c r="QMW241" s="43"/>
      <c r="QMX241" s="43"/>
      <c r="QMY241" s="43"/>
      <c r="QMZ241" s="43"/>
      <c r="QNA241" s="43"/>
      <c r="QNB241" s="43"/>
      <c r="QNC241" s="43"/>
      <c r="QND241" s="43"/>
      <c r="QNE241" s="43"/>
      <c r="QNF241" s="43"/>
      <c r="QNG241" s="43"/>
      <c r="QNH241" s="43"/>
      <c r="QNI241" s="43"/>
      <c r="QNJ241" s="43"/>
      <c r="QNK241" s="43"/>
      <c r="QNL241" s="43"/>
      <c r="QNM241" s="43"/>
      <c r="QNN241" s="43"/>
      <c r="QNO241" s="43"/>
      <c r="QNP241" s="43"/>
      <c r="QNQ241" s="43"/>
      <c r="QNR241" s="43"/>
      <c r="QNS241" s="43"/>
      <c r="QNT241" s="43"/>
      <c r="QNU241" s="43"/>
      <c r="QNV241" s="43"/>
      <c r="QNW241" s="43"/>
      <c r="QNX241" s="43"/>
      <c r="QNY241" s="43"/>
      <c r="QNZ241" s="43"/>
      <c r="QOA241" s="43"/>
      <c r="QOB241" s="43"/>
      <c r="QOC241" s="43"/>
      <c r="QOD241" s="43"/>
      <c r="QOE241" s="43"/>
      <c r="QOF241" s="43"/>
      <c r="QOG241" s="43"/>
      <c r="QOH241" s="43"/>
      <c r="QOI241" s="43"/>
      <c r="QOJ241" s="43"/>
      <c r="QOK241" s="43"/>
      <c r="QOL241" s="43"/>
      <c r="QOM241" s="43"/>
      <c r="QON241" s="43"/>
      <c r="QOO241" s="43"/>
      <c r="QOP241" s="43"/>
      <c r="QOQ241" s="43"/>
      <c r="QOR241" s="43"/>
      <c r="QOS241" s="43"/>
      <c r="QOT241" s="43"/>
      <c r="QOU241" s="43"/>
      <c r="QOV241" s="43"/>
      <c r="QOW241" s="43"/>
      <c r="QOX241" s="43"/>
      <c r="QOY241" s="43"/>
      <c r="QOZ241" s="43"/>
      <c r="QPA241" s="43"/>
      <c r="QPB241" s="43"/>
      <c r="QPC241" s="43"/>
      <c r="QPD241" s="43"/>
      <c r="QPE241" s="43"/>
      <c r="QPF241" s="43"/>
      <c r="QPG241" s="43"/>
      <c r="QPH241" s="43"/>
      <c r="QPI241" s="43"/>
      <c r="QPJ241" s="43"/>
      <c r="QPK241" s="43"/>
      <c r="QPL241" s="43"/>
      <c r="QPM241" s="43"/>
      <c r="QPN241" s="43"/>
      <c r="QPO241" s="43"/>
      <c r="QPP241" s="43"/>
      <c r="QPQ241" s="43"/>
      <c r="QPR241" s="43"/>
      <c r="QPS241" s="43"/>
      <c r="QPT241" s="43"/>
      <c r="QPU241" s="43"/>
      <c r="QPV241" s="43"/>
      <c r="QPW241" s="43"/>
      <c r="QPX241" s="43"/>
      <c r="QPY241" s="43"/>
      <c r="QPZ241" s="43"/>
      <c r="QQA241" s="43"/>
      <c r="QQB241" s="43"/>
      <c r="QQC241" s="43"/>
      <c r="QQD241" s="43"/>
      <c r="QQE241" s="43"/>
      <c r="QQF241" s="43"/>
      <c r="QQG241" s="43"/>
      <c r="QQH241" s="43"/>
      <c r="QQI241" s="43"/>
      <c r="QQJ241" s="43"/>
      <c r="QQK241" s="43"/>
      <c r="QQL241" s="43"/>
      <c r="QQM241" s="43"/>
      <c r="QQN241" s="43"/>
      <c r="QQO241" s="43"/>
      <c r="QQP241" s="43"/>
      <c r="QQQ241" s="43"/>
      <c r="QQR241" s="43"/>
      <c r="QQS241" s="43"/>
      <c r="QQT241" s="43"/>
      <c r="QQU241" s="43"/>
      <c r="QQV241" s="43"/>
      <c r="QQW241" s="43"/>
      <c r="QQX241" s="43"/>
      <c r="QQY241" s="43"/>
      <c r="QQZ241" s="43"/>
      <c r="QRA241" s="43"/>
      <c r="QRB241" s="43"/>
      <c r="QRC241" s="43"/>
      <c r="QRD241" s="43"/>
      <c r="QRE241" s="43"/>
      <c r="QRF241" s="43"/>
      <c r="QRG241" s="43"/>
      <c r="QRH241" s="43"/>
      <c r="QRI241" s="43"/>
      <c r="QRJ241" s="43"/>
      <c r="QRK241" s="43"/>
      <c r="QRL241" s="43"/>
      <c r="QRM241" s="43"/>
      <c r="QRN241" s="43"/>
      <c r="QRO241" s="43"/>
      <c r="QRP241" s="43"/>
      <c r="QRQ241" s="43"/>
      <c r="QRR241" s="43"/>
      <c r="QRS241" s="43"/>
      <c r="QRT241" s="43"/>
      <c r="QRU241" s="43"/>
      <c r="QRV241" s="43"/>
      <c r="QRW241" s="43"/>
      <c r="QRX241" s="43"/>
      <c r="QRY241" s="43"/>
      <c r="QRZ241" s="43"/>
      <c r="QSA241" s="43"/>
      <c r="QSB241" s="43"/>
      <c r="QSC241" s="43"/>
      <c r="QSD241" s="43"/>
      <c r="QSE241" s="43"/>
      <c r="QSF241" s="43"/>
      <c r="QSG241" s="43"/>
      <c r="QSH241" s="43"/>
      <c r="QSI241" s="43"/>
      <c r="QSJ241" s="43"/>
      <c r="QSK241" s="43"/>
      <c r="QSL241" s="43"/>
      <c r="QSM241" s="43"/>
      <c r="QSN241" s="43"/>
      <c r="QSO241" s="43"/>
      <c r="QSP241" s="43"/>
      <c r="QSQ241" s="43"/>
      <c r="QSR241" s="43"/>
      <c r="QSS241" s="43"/>
      <c r="QST241" s="43"/>
      <c r="QSU241" s="43"/>
      <c r="QSV241" s="43"/>
      <c r="QSW241" s="43"/>
      <c r="QSX241" s="43"/>
      <c r="QSY241" s="43"/>
      <c r="QSZ241" s="43"/>
      <c r="QTA241" s="43"/>
      <c r="QTB241" s="43"/>
      <c r="QTC241" s="43"/>
      <c r="QTD241" s="43"/>
      <c r="QTE241" s="43"/>
      <c r="QTF241" s="43"/>
      <c r="QTG241" s="43"/>
      <c r="QTH241" s="43"/>
      <c r="QTI241" s="43"/>
      <c r="QTJ241" s="43"/>
      <c r="QTK241" s="43"/>
      <c r="QTL241" s="43"/>
      <c r="QTM241" s="43"/>
      <c r="QTN241" s="43"/>
      <c r="QTO241" s="43"/>
      <c r="QTP241" s="43"/>
      <c r="QTQ241" s="43"/>
      <c r="QTR241" s="43"/>
      <c r="QTS241" s="43"/>
      <c r="QTT241" s="43"/>
      <c r="QTU241" s="43"/>
      <c r="QTV241" s="43"/>
      <c r="QTW241" s="43"/>
      <c r="QTX241" s="43"/>
      <c r="QTY241" s="43"/>
      <c r="QTZ241" s="43"/>
      <c r="QUA241" s="43"/>
      <c r="QUB241" s="43"/>
      <c r="QUC241" s="43"/>
      <c r="QUD241" s="43"/>
      <c r="QUE241" s="43"/>
      <c r="QUF241" s="43"/>
      <c r="QUG241" s="43"/>
      <c r="QUH241" s="43"/>
      <c r="QUI241" s="43"/>
      <c r="QUJ241" s="43"/>
      <c r="QUK241" s="43"/>
      <c r="QUL241" s="43"/>
      <c r="QUM241" s="43"/>
      <c r="QUN241" s="43"/>
      <c r="QUO241" s="43"/>
      <c r="QUP241" s="43"/>
      <c r="QUQ241" s="43"/>
      <c r="QUR241" s="43"/>
      <c r="QUS241" s="43"/>
      <c r="QUT241" s="43"/>
      <c r="QUU241" s="43"/>
      <c r="QUV241" s="43"/>
      <c r="QUW241" s="43"/>
      <c r="QUX241" s="43"/>
      <c r="QUY241" s="43"/>
      <c r="QUZ241" s="43"/>
      <c r="QVA241" s="43"/>
      <c r="QVB241" s="43"/>
      <c r="QVC241" s="43"/>
      <c r="QVD241" s="43"/>
      <c r="QVE241" s="43"/>
      <c r="QVF241" s="43"/>
      <c r="QVG241" s="43"/>
      <c r="QVH241" s="43"/>
      <c r="QVI241" s="43"/>
      <c r="QVJ241" s="43"/>
      <c r="QVK241" s="43"/>
      <c r="QVL241" s="43"/>
      <c r="QVM241" s="43"/>
      <c r="QVN241" s="43"/>
      <c r="QVO241" s="43"/>
      <c r="QVP241" s="43"/>
      <c r="QVQ241" s="43"/>
      <c r="QVR241" s="43"/>
      <c r="QVS241" s="43"/>
      <c r="QVT241" s="43"/>
      <c r="QVU241" s="43"/>
      <c r="QVV241" s="43"/>
      <c r="QVW241" s="43"/>
      <c r="QVX241" s="43"/>
      <c r="QVY241" s="43"/>
      <c r="QVZ241" s="43"/>
      <c r="QWA241" s="43"/>
      <c r="QWB241" s="43"/>
      <c r="QWC241" s="43"/>
      <c r="QWD241" s="43"/>
      <c r="QWE241" s="43"/>
      <c r="QWF241" s="43"/>
      <c r="QWG241" s="43"/>
      <c r="QWH241" s="43"/>
      <c r="QWI241" s="43"/>
      <c r="QWJ241" s="43"/>
      <c r="QWK241" s="43"/>
      <c r="QWL241" s="43"/>
      <c r="QWM241" s="43"/>
      <c r="QWN241" s="43"/>
      <c r="QWO241" s="43"/>
      <c r="QWP241" s="43"/>
      <c r="QWQ241" s="43"/>
      <c r="QWR241" s="43"/>
      <c r="QWS241" s="43"/>
      <c r="QWT241" s="43"/>
      <c r="QWU241" s="43"/>
      <c r="QWV241" s="43"/>
      <c r="QWW241" s="43"/>
      <c r="QWX241" s="43"/>
      <c r="QWY241" s="43"/>
      <c r="QWZ241" s="43"/>
      <c r="QXA241" s="43"/>
      <c r="QXB241" s="43"/>
      <c r="QXC241" s="43"/>
      <c r="QXD241" s="43"/>
      <c r="QXE241" s="43"/>
      <c r="QXF241" s="43"/>
      <c r="QXG241" s="43"/>
      <c r="QXH241" s="43"/>
      <c r="QXI241" s="43"/>
      <c r="QXJ241" s="43"/>
      <c r="QXK241" s="43"/>
      <c r="QXL241" s="43"/>
      <c r="QXM241" s="43"/>
      <c r="QXN241" s="43"/>
      <c r="QXO241" s="43"/>
      <c r="QXP241" s="43"/>
      <c r="QXQ241" s="43"/>
      <c r="QXR241" s="43"/>
      <c r="QXS241" s="43"/>
      <c r="QXT241" s="43"/>
      <c r="QXU241" s="43"/>
      <c r="QXV241" s="43"/>
      <c r="QXW241" s="43"/>
      <c r="QXX241" s="43"/>
      <c r="QXY241" s="43"/>
      <c r="QXZ241" s="43"/>
      <c r="QYA241" s="43"/>
      <c r="QYB241" s="43"/>
      <c r="QYC241" s="43"/>
      <c r="QYD241" s="43"/>
      <c r="QYE241" s="43"/>
      <c r="QYF241" s="43"/>
      <c r="QYG241" s="43"/>
      <c r="QYH241" s="43"/>
      <c r="QYI241" s="43"/>
      <c r="QYJ241" s="43"/>
      <c r="QYK241" s="43"/>
      <c r="QYL241" s="43"/>
      <c r="QYM241" s="43"/>
      <c r="QYN241" s="43"/>
      <c r="QYO241" s="43"/>
      <c r="QYP241" s="43"/>
      <c r="QYQ241" s="43"/>
      <c r="QYR241" s="43"/>
      <c r="QYS241" s="43"/>
      <c r="QYT241" s="43"/>
      <c r="QYU241" s="43"/>
      <c r="QYV241" s="43"/>
      <c r="QYW241" s="43"/>
      <c r="QYX241" s="43"/>
      <c r="QYY241" s="43"/>
      <c r="QYZ241" s="43"/>
      <c r="QZA241" s="43"/>
      <c r="QZB241" s="43"/>
      <c r="QZC241" s="43"/>
      <c r="QZD241" s="43"/>
      <c r="QZE241" s="43"/>
      <c r="QZF241" s="43"/>
      <c r="QZG241" s="43"/>
      <c r="QZH241" s="43"/>
      <c r="QZI241" s="43"/>
      <c r="QZJ241" s="43"/>
      <c r="QZK241" s="43"/>
      <c r="QZL241" s="43"/>
      <c r="QZM241" s="43"/>
      <c r="QZN241" s="43"/>
      <c r="QZO241" s="43"/>
      <c r="QZP241" s="43"/>
      <c r="QZQ241" s="43"/>
      <c r="QZR241" s="43"/>
      <c r="QZS241" s="43"/>
      <c r="QZT241" s="43"/>
      <c r="QZU241" s="43"/>
      <c r="QZV241" s="43"/>
      <c r="QZW241" s="43"/>
      <c r="QZX241" s="43"/>
      <c r="QZY241" s="43"/>
      <c r="QZZ241" s="43"/>
      <c r="RAA241" s="43"/>
      <c r="RAB241" s="43"/>
      <c r="RAC241" s="43"/>
      <c r="RAD241" s="43"/>
      <c r="RAE241" s="43"/>
      <c r="RAF241" s="43"/>
      <c r="RAG241" s="43"/>
      <c r="RAH241" s="43"/>
      <c r="RAI241" s="43"/>
      <c r="RAJ241" s="43"/>
      <c r="RAK241" s="43"/>
      <c r="RAL241" s="43"/>
      <c r="RAM241" s="43"/>
      <c r="RAN241" s="43"/>
      <c r="RAO241" s="43"/>
      <c r="RAP241" s="43"/>
      <c r="RAQ241" s="43"/>
      <c r="RAR241" s="43"/>
      <c r="RAS241" s="43"/>
      <c r="RAT241" s="43"/>
      <c r="RAU241" s="43"/>
      <c r="RAV241" s="43"/>
      <c r="RAW241" s="43"/>
      <c r="RAX241" s="43"/>
      <c r="RAY241" s="43"/>
      <c r="RAZ241" s="43"/>
      <c r="RBA241" s="43"/>
      <c r="RBB241" s="43"/>
      <c r="RBC241" s="43"/>
      <c r="RBD241" s="43"/>
      <c r="RBE241" s="43"/>
      <c r="RBF241" s="43"/>
      <c r="RBG241" s="43"/>
      <c r="RBH241" s="43"/>
      <c r="RBI241" s="43"/>
      <c r="RBJ241" s="43"/>
      <c r="RBK241" s="43"/>
      <c r="RBL241" s="43"/>
      <c r="RBM241" s="43"/>
      <c r="RBN241" s="43"/>
      <c r="RBO241" s="43"/>
      <c r="RBP241" s="43"/>
      <c r="RBQ241" s="43"/>
      <c r="RBR241" s="43"/>
      <c r="RBS241" s="43"/>
      <c r="RBT241" s="43"/>
      <c r="RBU241" s="43"/>
      <c r="RBV241" s="43"/>
      <c r="RBW241" s="43"/>
      <c r="RBX241" s="43"/>
      <c r="RBY241" s="43"/>
      <c r="RBZ241" s="43"/>
      <c r="RCA241" s="43"/>
      <c r="RCB241" s="43"/>
      <c r="RCC241" s="43"/>
      <c r="RCD241" s="43"/>
      <c r="RCE241" s="43"/>
      <c r="RCF241" s="43"/>
      <c r="RCG241" s="43"/>
      <c r="RCH241" s="43"/>
      <c r="RCI241" s="43"/>
      <c r="RCJ241" s="43"/>
      <c r="RCK241" s="43"/>
      <c r="RCL241" s="43"/>
      <c r="RCM241" s="43"/>
      <c r="RCN241" s="43"/>
      <c r="RCO241" s="43"/>
      <c r="RCP241" s="43"/>
      <c r="RCQ241" s="43"/>
      <c r="RCR241" s="43"/>
      <c r="RCS241" s="43"/>
      <c r="RCT241" s="43"/>
      <c r="RCU241" s="43"/>
      <c r="RCV241" s="43"/>
      <c r="RCW241" s="43"/>
      <c r="RCX241" s="43"/>
      <c r="RCY241" s="43"/>
      <c r="RCZ241" s="43"/>
      <c r="RDA241" s="43"/>
      <c r="RDB241" s="43"/>
      <c r="RDC241" s="43"/>
      <c r="RDD241" s="43"/>
      <c r="RDE241" s="43"/>
      <c r="RDF241" s="43"/>
      <c r="RDG241" s="43"/>
      <c r="RDH241" s="43"/>
      <c r="RDI241" s="43"/>
      <c r="RDJ241" s="43"/>
      <c r="RDK241" s="43"/>
      <c r="RDL241" s="43"/>
      <c r="RDM241" s="43"/>
      <c r="RDN241" s="43"/>
      <c r="RDO241" s="43"/>
      <c r="RDP241" s="43"/>
      <c r="RDQ241" s="43"/>
      <c r="RDR241" s="43"/>
      <c r="RDS241" s="43"/>
      <c r="RDT241" s="43"/>
      <c r="RDU241" s="43"/>
      <c r="RDV241" s="43"/>
      <c r="RDW241" s="43"/>
      <c r="RDX241" s="43"/>
      <c r="RDY241" s="43"/>
      <c r="RDZ241" s="43"/>
      <c r="REA241" s="43"/>
      <c r="REB241" s="43"/>
      <c r="REC241" s="43"/>
      <c r="RED241" s="43"/>
      <c r="REE241" s="43"/>
      <c r="REF241" s="43"/>
      <c r="REG241" s="43"/>
      <c r="REH241" s="43"/>
      <c r="REI241" s="43"/>
      <c r="REJ241" s="43"/>
      <c r="REK241" s="43"/>
      <c r="REL241" s="43"/>
      <c r="REM241" s="43"/>
      <c r="REN241" s="43"/>
      <c r="REO241" s="43"/>
      <c r="REP241" s="43"/>
      <c r="REQ241" s="43"/>
      <c r="RER241" s="43"/>
      <c r="RES241" s="43"/>
      <c r="RET241" s="43"/>
      <c r="REU241" s="43"/>
      <c r="REV241" s="43"/>
      <c r="REW241" s="43"/>
      <c r="REX241" s="43"/>
      <c r="REY241" s="43"/>
      <c r="REZ241" s="43"/>
      <c r="RFA241" s="43"/>
      <c r="RFB241" s="43"/>
      <c r="RFC241" s="43"/>
      <c r="RFD241" s="43"/>
      <c r="RFE241" s="43"/>
      <c r="RFF241" s="43"/>
      <c r="RFG241" s="43"/>
      <c r="RFH241" s="43"/>
      <c r="RFI241" s="43"/>
      <c r="RFJ241" s="43"/>
      <c r="RFK241" s="43"/>
      <c r="RFL241" s="43"/>
      <c r="RFM241" s="43"/>
      <c r="RFN241" s="43"/>
      <c r="RFO241" s="43"/>
      <c r="RFP241" s="43"/>
      <c r="RFQ241" s="43"/>
      <c r="RFR241" s="43"/>
      <c r="RFS241" s="43"/>
      <c r="RFT241" s="43"/>
      <c r="RFU241" s="43"/>
      <c r="RFV241" s="43"/>
      <c r="RFW241" s="43"/>
      <c r="RFX241" s="43"/>
      <c r="RFY241" s="43"/>
      <c r="RFZ241" s="43"/>
      <c r="RGA241" s="43"/>
      <c r="RGB241" s="43"/>
      <c r="RGC241" s="43"/>
      <c r="RGD241" s="43"/>
      <c r="RGE241" s="43"/>
      <c r="RGF241" s="43"/>
      <c r="RGG241" s="43"/>
      <c r="RGH241" s="43"/>
      <c r="RGI241" s="43"/>
      <c r="RGJ241" s="43"/>
      <c r="RGK241" s="43"/>
      <c r="RGL241" s="43"/>
      <c r="RGM241" s="43"/>
      <c r="RGN241" s="43"/>
      <c r="RGO241" s="43"/>
      <c r="RGP241" s="43"/>
      <c r="RGQ241" s="43"/>
      <c r="RGR241" s="43"/>
      <c r="RGS241" s="43"/>
      <c r="RGT241" s="43"/>
      <c r="RGU241" s="43"/>
      <c r="RGV241" s="43"/>
      <c r="RGW241" s="43"/>
      <c r="RGX241" s="43"/>
      <c r="RGY241" s="43"/>
      <c r="RGZ241" s="43"/>
      <c r="RHA241" s="43"/>
      <c r="RHB241" s="43"/>
      <c r="RHC241" s="43"/>
      <c r="RHD241" s="43"/>
      <c r="RHE241" s="43"/>
      <c r="RHF241" s="43"/>
      <c r="RHG241" s="43"/>
      <c r="RHH241" s="43"/>
      <c r="RHI241" s="43"/>
      <c r="RHJ241" s="43"/>
      <c r="RHK241" s="43"/>
      <c r="RHL241" s="43"/>
      <c r="RHM241" s="43"/>
      <c r="RHN241" s="43"/>
      <c r="RHO241" s="43"/>
      <c r="RHP241" s="43"/>
      <c r="RHQ241" s="43"/>
      <c r="RHR241" s="43"/>
      <c r="RHS241" s="43"/>
      <c r="RHT241" s="43"/>
      <c r="RHU241" s="43"/>
      <c r="RHV241" s="43"/>
      <c r="RHW241" s="43"/>
      <c r="RHX241" s="43"/>
      <c r="RHY241" s="43"/>
      <c r="RHZ241" s="43"/>
      <c r="RIA241" s="43"/>
      <c r="RIB241" s="43"/>
      <c r="RIC241" s="43"/>
      <c r="RID241" s="43"/>
      <c r="RIE241" s="43"/>
      <c r="RIF241" s="43"/>
      <c r="RIG241" s="43"/>
      <c r="RIH241" s="43"/>
      <c r="RII241" s="43"/>
      <c r="RIJ241" s="43"/>
      <c r="RIK241" s="43"/>
      <c r="RIL241" s="43"/>
      <c r="RIM241" s="43"/>
      <c r="RIN241" s="43"/>
      <c r="RIO241" s="43"/>
      <c r="RIP241" s="43"/>
      <c r="RIQ241" s="43"/>
      <c r="RIR241" s="43"/>
      <c r="RIS241" s="43"/>
      <c r="RIT241" s="43"/>
      <c r="RIU241" s="43"/>
      <c r="RIV241" s="43"/>
      <c r="RIW241" s="43"/>
      <c r="RIX241" s="43"/>
      <c r="RIY241" s="43"/>
      <c r="RIZ241" s="43"/>
      <c r="RJA241" s="43"/>
      <c r="RJB241" s="43"/>
      <c r="RJC241" s="43"/>
      <c r="RJD241" s="43"/>
      <c r="RJE241" s="43"/>
      <c r="RJF241" s="43"/>
      <c r="RJG241" s="43"/>
      <c r="RJH241" s="43"/>
      <c r="RJI241" s="43"/>
      <c r="RJJ241" s="43"/>
      <c r="RJK241" s="43"/>
      <c r="RJL241" s="43"/>
      <c r="RJM241" s="43"/>
      <c r="RJN241" s="43"/>
      <c r="RJO241" s="43"/>
      <c r="RJP241" s="43"/>
      <c r="RJQ241" s="43"/>
      <c r="RJR241" s="43"/>
      <c r="RJS241" s="43"/>
      <c r="RJT241" s="43"/>
      <c r="RJU241" s="43"/>
      <c r="RJV241" s="43"/>
      <c r="RJW241" s="43"/>
      <c r="RJX241" s="43"/>
      <c r="RJY241" s="43"/>
      <c r="RJZ241" s="43"/>
      <c r="RKA241" s="43"/>
      <c r="RKB241" s="43"/>
      <c r="RKC241" s="43"/>
      <c r="RKD241" s="43"/>
      <c r="RKE241" s="43"/>
      <c r="RKF241" s="43"/>
      <c r="RKG241" s="43"/>
      <c r="RKH241" s="43"/>
      <c r="RKI241" s="43"/>
      <c r="RKJ241" s="43"/>
      <c r="RKK241" s="43"/>
      <c r="RKL241" s="43"/>
      <c r="RKM241" s="43"/>
      <c r="RKN241" s="43"/>
      <c r="RKO241" s="43"/>
      <c r="RKP241" s="43"/>
      <c r="RKQ241" s="43"/>
      <c r="RKR241" s="43"/>
      <c r="RKS241" s="43"/>
      <c r="RKT241" s="43"/>
      <c r="RKU241" s="43"/>
      <c r="RKV241" s="43"/>
      <c r="RKW241" s="43"/>
      <c r="RKX241" s="43"/>
      <c r="RKY241" s="43"/>
      <c r="RKZ241" s="43"/>
      <c r="RLA241" s="43"/>
      <c r="RLB241" s="43"/>
      <c r="RLC241" s="43"/>
      <c r="RLD241" s="43"/>
      <c r="RLE241" s="43"/>
      <c r="RLF241" s="43"/>
      <c r="RLG241" s="43"/>
      <c r="RLH241" s="43"/>
      <c r="RLI241" s="43"/>
      <c r="RLJ241" s="43"/>
      <c r="RLK241" s="43"/>
      <c r="RLL241" s="43"/>
      <c r="RLM241" s="43"/>
      <c r="RLN241" s="43"/>
      <c r="RLO241" s="43"/>
      <c r="RLP241" s="43"/>
      <c r="RLQ241" s="43"/>
      <c r="RLR241" s="43"/>
      <c r="RLS241" s="43"/>
      <c r="RLT241" s="43"/>
      <c r="RLU241" s="43"/>
      <c r="RLV241" s="43"/>
      <c r="RLW241" s="43"/>
      <c r="RLX241" s="43"/>
      <c r="RLY241" s="43"/>
      <c r="RLZ241" s="43"/>
      <c r="RMA241" s="43"/>
      <c r="RMB241" s="43"/>
      <c r="RMC241" s="43"/>
      <c r="RMD241" s="43"/>
      <c r="RME241" s="43"/>
      <c r="RMF241" s="43"/>
      <c r="RMG241" s="43"/>
      <c r="RMH241" s="43"/>
      <c r="RMI241" s="43"/>
      <c r="RMJ241" s="43"/>
      <c r="RMK241" s="43"/>
      <c r="RML241" s="43"/>
      <c r="RMM241" s="43"/>
      <c r="RMN241" s="43"/>
      <c r="RMO241" s="43"/>
      <c r="RMP241" s="43"/>
      <c r="RMQ241" s="43"/>
      <c r="RMR241" s="43"/>
      <c r="RMS241" s="43"/>
      <c r="RMT241" s="43"/>
      <c r="RMU241" s="43"/>
      <c r="RMV241" s="43"/>
      <c r="RMW241" s="43"/>
      <c r="RMX241" s="43"/>
      <c r="RMY241" s="43"/>
      <c r="RMZ241" s="43"/>
      <c r="RNA241" s="43"/>
      <c r="RNB241" s="43"/>
      <c r="RNC241" s="43"/>
      <c r="RND241" s="43"/>
      <c r="RNE241" s="43"/>
      <c r="RNF241" s="43"/>
      <c r="RNG241" s="43"/>
      <c r="RNH241" s="43"/>
      <c r="RNI241" s="43"/>
      <c r="RNJ241" s="43"/>
      <c r="RNK241" s="43"/>
      <c r="RNL241" s="43"/>
      <c r="RNM241" s="43"/>
      <c r="RNN241" s="43"/>
      <c r="RNO241" s="43"/>
      <c r="RNP241" s="43"/>
      <c r="RNQ241" s="43"/>
      <c r="RNR241" s="43"/>
      <c r="RNS241" s="43"/>
      <c r="RNT241" s="43"/>
      <c r="RNU241" s="43"/>
      <c r="RNV241" s="43"/>
      <c r="RNW241" s="43"/>
      <c r="RNX241" s="43"/>
      <c r="RNY241" s="43"/>
      <c r="RNZ241" s="43"/>
      <c r="ROA241" s="43"/>
      <c r="ROB241" s="43"/>
      <c r="ROC241" s="43"/>
      <c r="ROD241" s="43"/>
      <c r="ROE241" s="43"/>
      <c r="ROF241" s="43"/>
      <c r="ROG241" s="43"/>
      <c r="ROH241" s="43"/>
      <c r="ROI241" s="43"/>
      <c r="ROJ241" s="43"/>
      <c r="ROK241" s="43"/>
      <c r="ROL241" s="43"/>
      <c r="ROM241" s="43"/>
      <c r="RON241" s="43"/>
      <c r="ROO241" s="43"/>
      <c r="ROP241" s="43"/>
      <c r="ROQ241" s="43"/>
      <c r="ROR241" s="43"/>
      <c r="ROS241" s="43"/>
      <c r="ROT241" s="43"/>
      <c r="ROU241" s="43"/>
      <c r="ROV241" s="43"/>
      <c r="ROW241" s="43"/>
      <c r="ROX241" s="43"/>
      <c r="ROY241" s="43"/>
      <c r="ROZ241" s="43"/>
      <c r="RPA241" s="43"/>
      <c r="RPB241" s="43"/>
      <c r="RPC241" s="43"/>
      <c r="RPD241" s="43"/>
      <c r="RPE241" s="43"/>
      <c r="RPF241" s="43"/>
      <c r="RPG241" s="43"/>
      <c r="RPH241" s="43"/>
      <c r="RPI241" s="43"/>
      <c r="RPJ241" s="43"/>
      <c r="RPK241" s="43"/>
      <c r="RPL241" s="43"/>
      <c r="RPM241" s="43"/>
      <c r="RPN241" s="43"/>
      <c r="RPO241" s="43"/>
      <c r="RPP241" s="43"/>
      <c r="RPQ241" s="43"/>
      <c r="RPR241" s="43"/>
      <c r="RPS241" s="43"/>
      <c r="RPT241" s="43"/>
      <c r="RPU241" s="43"/>
      <c r="RPV241" s="43"/>
      <c r="RPW241" s="43"/>
      <c r="RPX241" s="43"/>
      <c r="RPY241" s="43"/>
      <c r="RPZ241" s="43"/>
      <c r="RQA241" s="43"/>
      <c r="RQB241" s="43"/>
      <c r="RQC241" s="43"/>
      <c r="RQD241" s="43"/>
      <c r="RQE241" s="43"/>
      <c r="RQF241" s="43"/>
      <c r="RQG241" s="43"/>
      <c r="RQH241" s="43"/>
      <c r="RQI241" s="43"/>
      <c r="RQJ241" s="43"/>
      <c r="RQK241" s="43"/>
      <c r="RQL241" s="43"/>
      <c r="RQM241" s="43"/>
      <c r="RQN241" s="43"/>
      <c r="RQO241" s="43"/>
      <c r="RQP241" s="43"/>
      <c r="RQQ241" s="43"/>
      <c r="RQR241" s="43"/>
      <c r="RQS241" s="43"/>
      <c r="RQT241" s="43"/>
      <c r="RQU241" s="43"/>
      <c r="RQV241" s="43"/>
      <c r="RQW241" s="43"/>
      <c r="RQX241" s="43"/>
      <c r="RQY241" s="43"/>
      <c r="RQZ241" s="43"/>
      <c r="RRA241" s="43"/>
      <c r="RRB241" s="43"/>
      <c r="RRC241" s="43"/>
      <c r="RRD241" s="43"/>
      <c r="RRE241" s="43"/>
      <c r="RRF241" s="43"/>
      <c r="RRG241" s="43"/>
      <c r="RRH241" s="43"/>
      <c r="RRI241" s="43"/>
      <c r="RRJ241" s="43"/>
      <c r="RRK241" s="43"/>
      <c r="RRL241" s="43"/>
      <c r="RRM241" s="43"/>
      <c r="RRN241" s="43"/>
      <c r="RRO241" s="43"/>
      <c r="RRP241" s="43"/>
      <c r="RRQ241" s="43"/>
      <c r="RRR241" s="43"/>
      <c r="RRS241" s="43"/>
      <c r="RRT241" s="43"/>
      <c r="RRU241" s="43"/>
      <c r="RRV241" s="43"/>
      <c r="RRW241" s="43"/>
      <c r="RRX241" s="43"/>
      <c r="RRY241" s="43"/>
      <c r="RRZ241" s="43"/>
      <c r="RSA241" s="43"/>
      <c r="RSB241" s="43"/>
      <c r="RSC241" s="43"/>
      <c r="RSD241" s="43"/>
      <c r="RSE241" s="43"/>
      <c r="RSF241" s="43"/>
      <c r="RSG241" s="43"/>
      <c r="RSH241" s="43"/>
      <c r="RSI241" s="43"/>
      <c r="RSJ241" s="43"/>
      <c r="RSK241" s="43"/>
      <c r="RSL241" s="43"/>
      <c r="RSM241" s="43"/>
      <c r="RSN241" s="43"/>
      <c r="RSO241" s="43"/>
      <c r="RSP241" s="43"/>
      <c r="RSQ241" s="43"/>
      <c r="RSR241" s="43"/>
      <c r="RSS241" s="43"/>
      <c r="RST241" s="43"/>
      <c r="RSU241" s="43"/>
      <c r="RSV241" s="43"/>
      <c r="RSW241" s="43"/>
      <c r="RSX241" s="43"/>
      <c r="RSY241" s="43"/>
      <c r="RSZ241" s="43"/>
      <c r="RTA241" s="43"/>
      <c r="RTB241" s="43"/>
      <c r="RTC241" s="43"/>
      <c r="RTD241" s="43"/>
      <c r="RTE241" s="43"/>
      <c r="RTF241" s="43"/>
      <c r="RTG241" s="43"/>
      <c r="RTH241" s="43"/>
      <c r="RTI241" s="43"/>
      <c r="RTJ241" s="43"/>
      <c r="RTK241" s="43"/>
      <c r="RTL241" s="43"/>
      <c r="RTM241" s="43"/>
      <c r="RTN241" s="43"/>
      <c r="RTO241" s="43"/>
      <c r="RTP241" s="43"/>
      <c r="RTQ241" s="43"/>
      <c r="RTR241" s="43"/>
      <c r="RTS241" s="43"/>
      <c r="RTT241" s="43"/>
      <c r="RTU241" s="43"/>
      <c r="RTV241" s="43"/>
      <c r="RTW241" s="43"/>
      <c r="RTX241" s="43"/>
      <c r="RTY241" s="43"/>
      <c r="RTZ241" s="43"/>
      <c r="RUA241" s="43"/>
      <c r="RUB241" s="43"/>
      <c r="RUC241" s="43"/>
      <c r="RUD241" s="43"/>
      <c r="RUE241" s="43"/>
      <c r="RUF241" s="43"/>
      <c r="RUG241" s="43"/>
      <c r="RUH241" s="43"/>
      <c r="RUI241" s="43"/>
      <c r="RUJ241" s="43"/>
      <c r="RUK241" s="43"/>
      <c r="RUL241" s="43"/>
      <c r="RUM241" s="43"/>
      <c r="RUN241" s="43"/>
      <c r="RUO241" s="43"/>
      <c r="RUP241" s="43"/>
      <c r="RUQ241" s="43"/>
      <c r="RUR241" s="43"/>
      <c r="RUS241" s="43"/>
      <c r="RUT241" s="43"/>
      <c r="RUU241" s="43"/>
      <c r="RUV241" s="43"/>
      <c r="RUW241" s="43"/>
      <c r="RUX241" s="43"/>
      <c r="RUY241" s="43"/>
      <c r="RUZ241" s="43"/>
      <c r="RVA241" s="43"/>
      <c r="RVB241" s="43"/>
      <c r="RVC241" s="43"/>
      <c r="RVD241" s="43"/>
      <c r="RVE241" s="43"/>
      <c r="RVF241" s="43"/>
      <c r="RVG241" s="43"/>
      <c r="RVH241" s="43"/>
      <c r="RVI241" s="43"/>
      <c r="RVJ241" s="43"/>
      <c r="RVK241" s="43"/>
      <c r="RVL241" s="43"/>
      <c r="RVM241" s="43"/>
      <c r="RVN241" s="43"/>
      <c r="RVO241" s="43"/>
      <c r="RVP241" s="43"/>
      <c r="RVQ241" s="43"/>
      <c r="RVR241" s="43"/>
      <c r="RVS241" s="43"/>
      <c r="RVT241" s="43"/>
      <c r="RVU241" s="43"/>
      <c r="RVV241" s="43"/>
      <c r="RVW241" s="43"/>
      <c r="RVX241" s="43"/>
      <c r="RVY241" s="43"/>
      <c r="RVZ241" s="43"/>
      <c r="RWA241" s="43"/>
      <c r="RWB241" s="43"/>
      <c r="RWC241" s="43"/>
      <c r="RWD241" s="43"/>
      <c r="RWE241" s="43"/>
      <c r="RWF241" s="43"/>
      <c r="RWG241" s="43"/>
      <c r="RWH241" s="43"/>
      <c r="RWI241" s="43"/>
      <c r="RWJ241" s="43"/>
      <c r="RWK241" s="43"/>
      <c r="RWL241" s="43"/>
      <c r="RWM241" s="43"/>
      <c r="RWN241" s="43"/>
      <c r="RWO241" s="43"/>
      <c r="RWP241" s="43"/>
      <c r="RWQ241" s="43"/>
      <c r="RWR241" s="43"/>
      <c r="RWS241" s="43"/>
      <c r="RWT241" s="43"/>
      <c r="RWU241" s="43"/>
      <c r="RWV241" s="43"/>
      <c r="RWW241" s="43"/>
      <c r="RWX241" s="43"/>
      <c r="RWY241" s="43"/>
      <c r="RWZ241" s="43"/>
      <c r="RXA241" s="43"/>
      <c r="RXB241" s="43"/>
      <c r="RXC241" s="43"/>
      <c r="RXD241" s="43"/>
      <c r="RXE241" s="43"/>
      <c r="RXF241" s="43"/>
      <c r="RXG241" s="43"/>
      <c r="RXH241" s="43"/>
      <c r="RXI241" s="43"/>
      <c r="RXJ241" s="43"/>
      <c r="RXK241" s="43"/>
      <c r="RXL241" s="43"/>
      <c r="RXM241" s="43"/>
      <c r="RXN241" s="43"/>
      <c r="RXO241" s="43"/>
      <c r="RXP241" s="43"/>
      <c r="RXQ241" s="43"/>
      <c r="RXR241" s="43"/>
      <c r="RXS241" s="43"/>
      <c r="RXT241" s="43"/>
      <c r="RXU241" s="43"/>
      <c r="RXV241" s="43"/>
      <c r="RXW241" s="43"/>
      <c r="RXX241" s="43"/>
      <c r="RXY241" s="43"/>
      <c r="RXZ241" s="43"/>
      <c r="RYA241" s="43"/>
      <c r="RYB241" s="43"/>
      <c r="RYC241" s="43"/>
      <c r="RYD241" s="43"/>
      <c r="RYE241" s="43"/>
      <c r="RYF241" s="43"/>
      <c r="RYG241" s="43"/>
      <c r="RYH241" s="43"/>
      <c r="RYI241" s="43"/>
      <c r="RYJ241" s="43"/>
      <c r="RYK241" s="43"/>
      <c r="RYL241" s="43"/>
      <c r="RYM241" s="43"/>
      <c r="RYN241" s="43"/>
      <c r="RYO241" s="43"/>
      <c r="RYP241" s="43"/>
      <c r="RYQ241" s="43"/>
      <c r="RYR241" s="43"/>
      <c r="RYS241" s="43"/>
      <c r="RYT241" s="43"/>
      <c r="RYU241" s="43"/>
      <c r="RYV241" s="43"/>
      <c r="RYW241" s="43"/>
      <c r="RYX241" s="43"/>
      <c r="RYY241" s="43"/>
      <c r="RYZ241" s="43"/>
      <c r="RZA241" s="43"/>
      <c r="RZB241" s="43"/>
      <c r="RZC241" s="43"/>
      <c r="RZD241" s="43"/>
      <c r="RZE241" s="43"/>
      <c r="RZF241" s="43"/>
      <c r="RZG241" s="43"/>
      <c r="RZH241" s="43"/>
      <c r="RZI241" s="43"/>
      <c r="RZJ241" s="43"/>
      <c r="RZK241" s="43"/>
      <c r="RZL241" s="43"/>
      <c r="RZM241" s="43"/>
      <c r="RZN241" s="43"/>
      <c r="RZO241" s="43"/>
      <c r="RZP241" s="43"/>
      <c r="RZQ241" s="43"/>
      <c r="RZR241" s="43"/>
      <c r="RZS241" s="43"/>
      <c r="RZT241" s="43"/>
      <c r="RZU241" s="43"/>
      <c r="RZV241" s="43"/>
      <c r="RZW241" s="43"/>
      <c r="RZX241" s="43"/>
      <c r="RZY241" s="43"/>
      <c r="RZZ241" s="43"/>
      <c r="SAA241" s="43"/>
      <c r="SAB241" s="43"/>
      <c r="SAC241" s="43"/>
      <c r="SAD241" s="43"/>
      <c r="SAE241" s="43"/>
      <c r="SAF241" s="43"/>
      <c r="SAG241" s="43"/>
      <c r="SAH241" s="43"/>
      <c r="SAI241" s="43"/>
      <c r="SAJ241" s="43"/>
      <c r="SAK241" s="43"/>
      <c r="SAL241" s="43"/>
      <c r="SAM241" s="43"/>
      <c r="SAN241" s="43"/>
      <c r="SAO241" s="43"/>
      <c r="SAP241" s="43"/>
      <c r="SAQ241" s="43"/>
      <c r="SAR241" s="43"/>
      <c r="SAS241" s="43"/>
      <c r="SAT241" s="43"/>
      <c r="SAU241" s="43"/>
      <c r="SAV241" s="43"/>
      <c r="SAW241" s="43"/>
      <c r="SAX241" s="43"/>
      <c r="SAY241" s="43"/>
      <c r="SAZ241" s="43"/>
      <c r="SBA241" s="43"/>
      <c r="SBB241" s="43"/>
      <c r="SBC241" s="43"/>
      <c r="SBD241" s="43"/>
      <c r="SBE241" s="43"/>
      <c r="SBF241" s="43"/>
      <c r="SBG241" s="43"/>
      <c r="SBH241" s="43"/>
      <c r="SBI241" s="43"/>
      <c r="SBJ241" s="43"/>
      <c r="SBK241" s="43"/>
      <c r="SBL241" s="43"/>
      <c r="SBM241" s="43"/>
      <c r="SBN241" s="43"/>
      <c r="SBO241" s="43"/>
      <c r="SBP241" s="43"/>
      <c r="SBQ241" s="43"/>
      <c r="SBR241" s="43"/>
      <c r="SBS241" s="43"/>
      <c r="SBT241" s="43"/>
      <c r="SBU241" s="43"/>
      <c r="SBV241" s="43"/>
      <c r="SBW241" s="43"/>
      <c r="SBX241" s="43"/>
      <c r="SBY241" s="43"/>
      <c r="SBZ241" s="43"/>
      <c r="SCA241" s="43"/>
      <c r="SCB241" s="43"/>
      <c r="SCC241" s="43"/>
      <c r="SCD241" s="43"/>
      <c r="SCE241" s="43"/>
      <c r="SCF241" s="43"/>
      <c r="SCG241" s="43"/>
      <c r="SCH241" s="43"/>
      <c r="SCI241" s="43"/>
      <c r="SCJ241" s="43"/>
      <c r="SCK241" s="43"/>
      <c r="SCL241" s="43"/>
      <c r="SCM241" s="43"/>
      <c r="SCN241" s="43"/>
      <c r="SCO241" s="43"/>
      <c r="SCP241" s="43"/>
      <c r="SCQ241" s="43"/>
      <c r="SCR241" s="43"/>
      <c r="SCS241" s="43"/>
      <c r="SCT241" s="43"/>
      <c r="SCU241" s="43"/>
      <c r="SCV241" s="43"/>
      <c r="SCW241" s="43"/>
      <c r="SCX241" s="43"/>
      <c r="SCY241" s="43"/>
      <c r="SCZ241" s="43"/>
      <c r="SDA241" s="43"/>
      <c r="SDB241" s="43"/>
      <c r="SDC241" s="43"/>
      <c r="SDD241" s="43"/>
      <c r="SDE241" s="43"/>
      <c r="SDF241" s="43"/>
      <c r="SDG241" s="43"/>
      <c r="SDH241" s="43"/>
      <c r="SDI241" s="43"/>
      <c r="SDJ241" s="43"/>
      <c r="SDK241" s="43"/>
      <c r="SDL241" s="43"/>
      <c r="SDM241" s="43"/>
      <c r="SDN241" s="43"/>
      <c r="SDO241" s="43"/>
      <c r="SDP241" s="43"/>
      <c r="SDQ241" s="43"/>
      <c r="SDR241" s="43"/>
      <c r="SDS241" s="43"/>
      <c r="SDT241" s="43"/>
      <c r="SDU241" s="43"/>
      <c r="SDV241" s="43"/>
      <c r="SDW241" s="43"/>
      <c r="SDX241" s="43"/>
      <c r="SDY241" s="43"/>
      <c r="SDZ241" s="43"/>
      <c r="SEA241" s="43"/>
      <c r="SEB241" s="43"/>
      <c r="SEC241" s="43"/>
      <c r="SED241" s="43"/>
      <c r="SEE241" s="43"/>
      <c r="SEF241" s="43"/>
      <c r="SEG241" s="43"/>
      <c r="SEH241" s="43"/>
      <c r="SEI241" s="43"/>
      <c r="SEJ241" s="43"/>
      <c r="SEK241" s="43"/>
      <c r="SEL241" s="43"/>
      <c r="SEM241" s="43"/>
      <c r="SEN241" s="43"/>
      <c r="SEO241" s="43"/>
      <c r="SEP241" s="43"/>
      <c r="SEQ241" s="43"/>
      <c r="SER241" s="43"/>
      <c r="SES241" s="43"/>
      <c r="SET241" s="43"/>
      <c r="SEU241" s="43"/>
      <c r="SEV241" s="43"/>
      <c r="SEW241" s="43"/>
      <c r="SEX241" s="43"/>
      <c r="SEY241" s="43"/>
      <c r="SEZ241" s="43"/>
      <c r="SFA241" s="43"/>
      <c r="SFB241" s="43"/>
      <c r="SFC241" s="43"/>
      <c r="SFD241" s="43"/>
      <c r="SFE241" s="43"/>
      <c r="SFF241" s="43"/>
      <c r="SFG241" s="43"/>
      <c r="SFH241" s="43"/>
      <c r="SFI241" s="43"/>
      <c r="SFJ241" s="43"/>
      <c r="SFK241" s="43"/>
      <c r="SFL241" s="43"/>
      <c r="SFM241" s="43"/>
      <c r="SFN241" s="43"/>
      <c r="SFO241" s="43"/>
      <c r="SFP241" s="43"/>
      <c r="SFQ241" s="43"/>
      <c r="SFR241" s="43"/>
      <c r="SFS241" s="43"/>
      <c r="SFT241" s="43"/>
      <c r="SFU241" s="43"/>
      <c r="SFV241" s="43"/>
      <c r="SFW241" s="43"/>
      <c r="SFX241" s="43"/>
      <c r="SFY241" s="43"/>
      <c r="SFZ241" s="43"/>
      <c r="SGA241" s="43"/>
      <c r="SGB241" s="43"/>
      <c r="SGC241" s="43"/>
      <c r="SGD241" s="43"/>
      <c r="SGE241" s="43"/>
      <c r="SGF241" s="43"/>
      <c r="SGG241" s="43"/>
      <c r="SGH241" s="43"/>
      <c r="SGI241" s="43"/>
      <c r="SGJ241" s="43"/>
      <c r="SGK241" s="43"/>
      <c r="SGL241" s="43"/>
      <c r="SGM241" s="43"/>
      <c r="SGN241" s="43"/>
      <c r="SGO241" s="43"/>
      <c r="SGP241" s="43"/>
      <c r="SGQ241" s="43"/>
      <c r="SGR241" s="43"/>
      <c r="SGS241" s="43"/>
      <c r="SGT241" s="43"/>
      <c r="SGU241" s="43"/>
      <c r="SGV241" s="43"/>
      <c r="SGW241" s="43"/>
      <c r="SGX241" s="43"/>
      <c r="SGY241" s="43"/>
      <c r="SGZ241" s="43"/>
      <c r="SHA241" s="43"/>
      <c r="SHB241" s="43"/>
      <c r="SHC241" s="43"/>
      <c r="SHD241" s="43"/>
      <c r="SHE241" s="43"/>
      <c r="SHF241" s="43"/>
      <c r="SHG241" s="43"/>
      <c r="SHH241" s="43"/>
      <c r="SHI241" s="43"/>
      <c r="SHJ241" s="43"/>
      <c r="SHK241" s="43"/>
      <c r="SHL241" s="43"/>
      <c r="SHM241" s="43"/>
      <c r="SHN241" s="43"/>
      <c r="SHO241" s="43"/>
      <c r="SHP241" s="43"/>
      <c r="SHQ241" s="43"/>
      <c r="SHR241" s="43"/>
      <c r="SHS241" s="43"/>
      <c r="SHT241" s="43"/>
      <c r="SHU241" s="43"/>
      <c r="SHV241" s="43"/>
      <c r="SHW241" s="43"/>
      <c r="SHX241" s="43"/>
      <c r="SHY241" s="43"/>
      <c r="SHZ241" s="43"/>
      <c r="SIA241" s="43"/>
      <c r="SIB241" s="43"/>
      <c r="SIC241" s="43"/>
      <c r="SID241" s="43"/>
      <c r="SIE241" s="43"/>
      <c r="SIF241" s="43"/>
      <c r="SIG241" s="43"/>
      <c r="SIH241" s="43"/>
      <c r="SII241" s="43"/>
      <c r="SIJ241" s="43"/>
      <c r="SIK241" s="43"/>
      <c r="SIL241" s="43"/>
      <c r="SIM241" s="43"/>
      <c r="SIN241" s="43"/>
      <c r="SIO241" s="43"/>
      <c r="SIP241" s="43"/>
      <c r="SIQ241" s="43"/>
      <c r="SIR241" s="43"/>
      <c r="SIS241" s="43"/>
      <c r="SIT241" s="43"/>
      <c r="SIU241" s="43"/>
      <c r="SIV241" s="43"/>
      <c r="SIW241" s="43"/>
      <c r="SIX241" s="43"/>
      <c r="SIY241" s="43"/>
      <c r="SIZ241" s="43"/>
      <c r="SJA241" s="43"/>
      <c r="SJB241" s="43"/>
      <c r="SJC241" s="43"/>
      <c r="SJD241" s="43"/>
      <c r="SJE241" s="43"/>
      <c r="SJF241" s="43"/>
      <c r="SJG241" s="43"/>
      <c r="SJH241" s="43"/>
      <c r="SJI241" s="43"/>
      <c r="SJJ241" s="43"/>
      <c r="SJK241" s="43"/>
      <c r="SJL241" s="43"/>
      <c r="SJM241" s="43"/>
      <c r="SJN241" s="43"/>
      <c r="SJO241" s="43"/>
      <c r="SJP241" s="43"/>
      <c r="SJQ241" s="43"/>
      <c r="SJR241" s="43"/>
      <c r="SJS241" s="43"/>
      <c r="SJT241" s="43"/>
      <c r="SJU241" s="43"/>
      <c r="SJV241" s="43"/>
      <c r="SJW241" s="43"/>
      <c r="SJX241" s="43"/>
      <c r="SJY241" s="43"/>
      <c r="SJZ241" s="43"/>
      <c r="SKA241" s="43"/>
      <c r="SKB241" s="43"/>
      <c r="SKC241" s="43"/>
      <c r="SKD241" s="43"/>
      <c r="SKE241" s="43"/>
      <c r="SKF241" s="43"/>
      <c r="SKG241" s="43"/>
      <c r="SKH241" s="43"/>
      <c r="SKI241" s="43"/>
      <c r="SKJ241" s="43"/>
      <c r="SKK241" s="43"/>
      <c r="SKL241" s="43"/>
      <c r="SKM241" s="43"/>
      <c r="SKN241" s="43"/>
      <c r="SKO241" s="43"/>
      <c r="SKP241" s="43"/>
      <c r="SKQ241" s="43"/>
      <c r="SKR241" s="43"/>
      <c r="SKS241" s="43"/>
      <c r="SKT241" s="43"/>
      <c r="SKU241" s="43"/>
      <c r="SKV241" s="43"/>
      <c r="SKW241" s="43"/>
      <c r="SKX241" s="43"/>
      <c r="SKY241" s="43"/>
      <c r="SKZ241" s="43"/>
      <c r="SLA241" s="43"/>
      <c r="SLB241" s="43"/>
      <c r="SLC241" s="43"/>
      <c r="SLD241" s="43"/>
      <c r="SLE241" s="43"/>
      <c r="SLF241" s="43"/>
      <c r="SLG241" s="43"/>
      <c r="SLH241" s="43"/>
      <c r="SLI241" s="43"/>
      <c r="SLJ241" s="43"/>
      <c r="SLK241" s="43"/>
      <c r="SLL241" s="43"/>
      <c r="SLM241" s="43"/>
      <c r="SLN241" s="43"/>
      <c r="SLO241" s="43"/>
      <c r="SLP241" s="43"/>
      <c r="SLQ241" s="43"/>
      <c r="SLR241" s="43"/>
      <c r="SLS241" s="43"/>
      <c r="SLT241" s="43"/>
      <c r="SLU241" s="43"/>
      <c r="SLV241" s="43"/>
      <c r="SLW241" s="43"/>
      <c r="SLX241" s="43"/>
      <c r="SLY241" s="43"/>
      <c r="SLZ241" s="43"/>
      <c r="SMA241" s="43"/>
      <c r="SMB241" s="43"/>
      <c r="SMC241" s="43"/>
      <c r="SMD241" s="43"/>
      <c r="SME241" s="43"/>
      <c r="SMF241" s="43"/>
      <c r="SMG241" s="43"/>
      <c r="SMH241" s="43"/>
      <c r="SMI241" s="43"/>
      <c r="SMJ241" s="43"/>
      <c r="SMK241" s="43"/>
      <c r="SML241" s="43"/>
      <c r="SMM241" s="43"/>
      <c r="SMN241" s="43"/>
      <c r="SMO241" s="43"/>
      <c r="SMP241" s="43"/>
      <c r="SMQ241" s="43"/>
      <c r="SMR241" s="43"/>
      <c r="SMS241" s="43"/>
      <c r="SMT241" s="43"/>
      <c r="SMU241" s="43"/>
      <c r="SMV241" s="43"/>
      <c r="SMW241" s="43"/>
      <c r="SMX241" s="43"/>
      <c r="SMY241" s="43"/>
      <c r="SMZ241" s="43"/>
      <c r="SNA241" s="43"/>
      <c r="SNB241" s="43"/>
      <c r="SNC241" s="43"/>
      <c r="SND241" s="43"/>
      <c r="SNE241" s="43"/>
      <c r="SNF241" s="43"/>
      <c r="SNG241" s="43"/>
      <c r="SNH241" s="43"/>
      <c r="SNI241" s="43"/>
      <c r="SNJ241" s="43"/>
      <c r="SNK241" s="43"/>
      <c r="SNL241" s="43"/>
      <c r="SNM241" s="43"/>
      <c r="SNN241" s="43"/>
      <c r="SNO241" s="43"/>
      <c r="SNP241" s="43"/>
      <c r="SNQ241" s="43"/>
      <c r="SNR241" s="43"/>
      <c r="SNS241" s="43"/>
      <c r="SNT241" s="43"/>
      <c r="SNU241" s="43"/>
      <c r="SNV241" s="43"/>
      <c r="SNW241" s="43"/>
      <c r="SNX241" s="43"/>
      <c r="SNY241" s="43"/>
      <c r="SNZ241" s="43"/>
      <c r="SOA241" s="43"/>
      <c r="SOB241" s="43"/>
      <c r="SOC241" s="43"/>
      <c r="SOD241" s="43"/>
      <c r="SOE241" s="43"/>
      <c r="SOF241" s="43"/>
      <c r="SOG241" s="43"/>
      <c r="SOH241" s="43"/>
      <c r="SOI241" s="43"/>
      <c r="SOJ241" s="43"/>
      <c r="SOK241" s="43"/>
      <c r="SOL241" s="43"/>
      <c r="SOM241" s="43"/>
      <c r="SON241" s="43"/>
      <c r="SOO241" s="43"/>
      <c r="SOP241" s="43"/>
      <c r="SOQ241" s="43"/>
      <c r="SOR241" s="43"/>
      <c r="SOS241" s="43"/>
      <c r="SOT241" s="43"/>
      <c r="SOU241" s="43"/>
      <c r="SOV241" s="43"/>
      <c r="SOW241" s="43"/>
      <c r="SOX241" s="43"/>
      <c r="SOY241" s="43"/>
      <c r="SOZ241" s="43"/>
      <c r="SPA241" s="43"/>
      <c r="SPB241" s="43"/>
      <c r="SPC241" s="43"/>
      <c r="SPD241" s="43"/>
      <c r="SPE241" s="43"/>
      <c r="SPF241" s="43"/>
      <c r="SPG241" s="43"/>
      <c r="SPH241" s="43"/>
      <c r="SPI241" s="43"/>
      <c r="SPJ241" s="43"/>
      <c r="SPK241" s="43"/>
      <c r="SPL241" s="43"/>
      <c r="SPM241" s="43"/>
      <c r="SPN241" s="43"/>
      <c r="SPO241" s="43"/>
      <c r="SPP241" s="43"/>
      <c r="SPQ241" s="43"/>
      <c r="SPR241" s="43"/>
      <c r="SPS241" s="43"/>
      <c r="SPT241" s="43"/>
      <c r="SPU241" s="43"/>
      <c r="SPV241" s="43"/>
      <c r="SPW241" s="43"/>
      <c r="SPX241" s="43"/>
      <c r="SPY241" s="43"/>
      <c r="SPZ241" s="43"/>
      <c r="SQA241" s="43"/>
      <c r="SQB241" s="43"/>
      <c r="SQC241" s="43"/>
      <c r="SQD241" s="43"/>
      <c r="SQE241" s="43"/>
      <c r="SQF241" s="43"/>
      <c r="SQG241" s="43"/>
      <c r="SQH241" s="43"/>
      <c r="SQI241" s="43"/>
      <c r="SQJ241" s="43"/>
      <c r="SQK241" s="43"/>
      <c r="SQL241" s="43"/>
      <c r="SQM241" s="43"/>
      <c r="SQN241" s="43"/>
      <c r="SQO241" s="43"/>
      <c r="SQP241" s="43"/>
      <c r="SQQ241" s="43"/>
      <c r="SQR241" s="43"/>
      <c r="SQS241" s="43"/>
      <c r="SQT241" s="43"/>
      <c r="SQU241" s="43"/>
      <c r="SQV241" s="43"/>
      <c r="SQW241" s="43"/>
      <c r="SQX241" s="43"/>
      <c r="SQY241" s="43"/>
      <c r="SQZ241" s="43"/>
      <c r="SRA241" s="43"/>
      <c r="SRB241" s="43"/>
      <c r="SRC241" s="43"/>
      <c r="SRD241" s="43"/>
      <c r="SRE241" s="43"/>
      <c r="SRF241" s="43"/>
      <c r="SRG241" s="43"/>
      <c r="SRH241" s="43"/>
      <c r="SRI241" s="43"/>
      <c r="SRJ241" s="43"/>
      <c r="SRK241" s="43"/>
      <c r="SRL241" s="43"/>
      <c r="SRM241" s="43"/>
      <c r="SRN241" s="43"/>
      <c r="SRO241" s="43"/>
      <c r="SRP241" s="43"/>
      <c r="SRQ241" s="43"/>
      <c r="SRR241" s="43"/>
      <c r="SRS241" s="43"/>
      <c r="SRT241" s="43"/>
      <c r="SRU241" s="43"/>
      <c r="SRV241" s="43"/>
      <c r="SRW241" s="43"/>
      <c r="SRX241" s="43"/>
      <c r="SRY241" s="43"/>
      <c r="SRZ241" s="43"/>
      <c r="SSA241" s="43"/>
      <c r="SSB241" s="43"/>
      <c r="SSC241" s="43"/>
      <c r="SSD241" s="43"/>
      <c r="SSE241" s="43"/>
      <c r="SSF241" s="43"/>
      <c r="SSG241" s="43"/>
      <c r="SSH241" s="43"/>
      <c r="SSI241" s="43"/>
      <c r="SSJ241" s="43"/>
      <c r="SSK241" s="43"/>
      <c r="SSL241" s="43"/>
      <c r="SSM241" s="43"/>
      <c r="SSN241" s="43"/>
      <c r="SSO241" s="43"/>
      <c r="SSP241" s="43"/>
      <c r="SSQ241" s="43"/>
      <c r="SSR241" s="43"/>
      <c r="SSS241" s="43"/>
      <c r="SST241" s="43"/>
      <c r="SSU241" s="43"/>
      <c r="SSV241" s="43"/>
      <c r="SSW241" s="43"/>
      <c r="SSX241" s="43"/>
      <c r="SSY241" s="43"/>
      <c r="SSZ241" s="43"/>
      <c r="STA241" s="43"/>
      <c r="STB241" s="43"/>
      <c r="STC241" s="43"/>
      <c r="STD241" s="43"/>
      <c r="STE241" s="43"/>
      <c r="STF241" s="43"/>
      <c r="STG241" s="43"/>
      <c r="STH241" s="43"/>
      <c r="STI241" s="43"/>
      <c r="STJ241" s="43"/>
      <c r="STK241" s="43"/>
      <c r="STL241" s="43"/>
      <c r="STM241" s="43"/>
      <c r="STN241" s="43"/>
      <c r="STO241" s="43"/>
      <c r="STP241" s="43"/>
      <c r="STQ241" s="43"/>
      <c r="STR241" s="43"/>
      <c r="STS241" s="43"/>
      <c r="STT241" s="43"/>
      <c r="STU241" s="43"/>
      <c r="STV241" s="43"/>
      <c r="STW241" s="43"/>
      <c r="STX241" s="43"/>
      <c r="STY241" s="43"/>
      <c r="STZ241" s="43"/>
      <c r="SUA241" s="43"/>
      <c r="SUB241" s="43"/>
      <c r="SUC241" s="43"/>
      <c r="SUD241" s="43"/>
      <c r="SUE241" s="43"/>
      <c r="SUF241" s="43"/>
      <c r="SUG241" s="43"/>
      <c r="SUH241" s="43"/>
      <c r="SUI241" s="43"/>
      <c r="SUJ241" s="43"/>
      <c r="SUK241" s="43"/>
      <c r="SUL241" s="43"/>
      <c r="SUM241" s="43"/>
      <c r="SUN241" s="43"/>
      <c r="SUO241" s="43"/>
      <c r="SUP241" s="43"/>
      <c r="SUQ241" s="43"/>
      <c r="SUR241" s="43"/>
      <c r="SUS241" s="43"/>
      <c r="SUT241" s="43"/>
      <c r="SUU241" s="43"/>
      <c r="SUV241" s="43"/>
      <c r="SUW241" s="43"/>
      <c r="SUX241" s="43"/>
      <c r="SUY241" s="43"/>
      <c r="SUZ241" s="43"/>
      <c r="SVA241" s="43"/>
      <c r="SVB241" s="43"/>
      <c r="SVC241" s="43"/>
      <c r="SVD241" s="43"/>
      <c r="SVE241" s="43"/>
      <c r="SVF241" s="43"/>
      <c r="SVG241" s="43"/>
      <c r="SVH241" s="43"/>
      <c r="SVI241" s="43"/>
      <c r="SVJ241" s="43"/>
      <c r="SVK241" s="43"/>
      <c r="SVL241" s="43"/>
      <c r="SVM241" s="43"/>
      <c r="SVN241" s="43"/>
      <c r="SVO241" s="43"/>
      <c r="SVP241" s="43"/>
      <c r="SVQ241" s="43"/>
      <c r="SVR241" s="43"/>
      <c r="SVS241" s="43"/>
      <c r="SVT241" s="43"/>
      <c r="SVU241" s="43"/>
      <c r="SVV241" s="43"/>
      <c r="SVW241" s="43"/>
      <c r="SVX241" s="43"/>
      <c r="SVY241" s="43"/>
      <c r="SVZ241" s="43"/>
      <c r="SWA241" s="43"/>
      <c r="SWB241" s="43"/>
      <c r="SWC241" s="43"/>
      <c r="SWD241" s="43"/>
      <c r="SWE241" s="43"/>
      <c r="SWF241" s="43"/>
      <c r="SWG241" s="43"/>
      <c r="SWH241" s="43"/>
      <c r="SWI241" s="43"/>
      <c r="SWJ241" s="43"/>
      <c r="SWK241" s="43"/>
      <c r="SWL241" s="43"/>
      <c r="SWM241" s="43"/>
      <c r="SWN241" s="43"/>
      <c r="SWO241" s="43"/>
      <c r="SWP241" s="43"/>
      <c r="SWQ241" s="43"/>
      <c r="SWR241" s="43"/>
      <c r="SWS241" s="43"/>
      <c r="SWT241" s="43"/>
      <c r="SWU241" s="43"/>
      <c r="SWV241" s="43"/>
      <c r="SWW241" s="43"/>
      <c r="SWX241" s="43"/>
      <c r="SWY241" s="43"/>
      <c r="SWZ241" s="43"/>
      <c r="SXA241" s="43"/>
      <c r="SXB241" s="43"/>
      <c r="SXC241" s="43"/>
      <c r="SXD241" s="43"/>
      <c r="SXE241" s="43"/>
      <c r="SXF241" s="43"/>
      <c r="SXG241" s="43"/>
      <c r="SXH241" s="43"/>
      <c r="SXI241" s="43"/>
      <c r="SXJ241" s="43"/>
      <c r="SXK241" s="43"/>
      <c r="SXL241" s="43"/>
      <c r="SXM241" s="43"/>
      <c r="SXN241" s="43"/>
      <c r="SXO241" s="43"/>
      <c r="SXP241" s="43"/>
      <c r="SXQ241" s="43"/>
      <c r="SXR241" s="43"/>
      <c r="SXS241" s="43"/>
      <c r="SXT241" s="43"/>
      <c r="SXU241" s="43"/>
      <c r="SXV241" s="43"/>
      <c r="SXW241" s="43"/>
      <c r="SXX241" s="43"/>
      <c r="SXY241" s="43"/>
      <c r="SXZ241" s="43"/>
      <c r="SYA241" s="43"/>
      <c r="SYB241" s="43"/>
      <c r="SYC241" s="43"/>
      <c r="SYD241" s="43"/>
      <c r="SYE241" s="43"/>
      <c r="SYF241" s="43"/>
      <c r="SYG241" s="43"/>
      <c r="SYH241" s="43"/>
      <c r="SYI241" s="43"/>
      <c r="SYJ241" s="43"/>
      <c r="SYK241" s="43"/>
      <c r="SYL241" s="43"/>
      <c r="SYM241" s="43"/>
      <c r="SYN241" s="43"/>
      <c r="SYO241" s="43"/>
      <c r="SYP241" s="43"/>
      <c r="SYQ241" s="43"/>
      <c r="SYR241" s="43"/>
      <c r="SYS241" s="43"/>
      <c r="SYT241" s="43"/>
      <c r="SYU241" s="43"/>
      <c r="SYV241" s="43"/>
      <c r="SYW241" s="43"/>
      <c r="SYX241" s="43"/>
      <c r="SYY241" s="43"/>
      <c r="SYZ241" s="43"/>
      <c r="SZA241" s="43"/>
      <c r="SZB241" s="43"/>
      <c r="SZC241" s="43"/>
      <c r="SZD241" s="43"/>
      <c r="SZE241" s="43"/>
      <c r="SZF241" s="43"/>
      <c r="SZG241" s="43"/>
      <c r="SZH241" s="43"/>
      <c r="SZI241" s="43"/>
      <c r="SZJ241" s="43"/>
      <c r="SZK241" s="43"/>
      <c r="SZL241" s="43"/>
      <c r="SZM241" s="43"/>
      <c r="SZN241" s="43"/>
      <c r="SZO241" s="43"/>
      <c r="SZP241" s="43"/>
      <c r="SZQ241" s="43"/>
      <c r="SZR241" s="43"/>
      <c r="SZS241" s="43"/>
      <c r="SZT241" s="43"/>
      <c r="SZU241" s="43"/>
      <c r="SZV241" s="43"/>
      <c r="SZW241" s="43"/>
      <c r="SZX241" s="43"/>
      <c r="SZY241" s="43"/>
      <c r="SZZ241" s="43"/>
      <c r="TAA241" s="43"/>
      <c r="TAB241" s="43"/>
      <c r="TAC241" s="43"/>
      <c r="TAD241" s="43"/>
      <c r="TAE241" s="43"/>
      <c r="TAF241" s="43"/>
      <c r="TAG241" s="43"/>
      <c r="TAH241" s="43"/>
      <c r="TAI241" s="43"/>
      <c r="TAJ241" s="43"/>
      <c r="TAK241" s="43"/>
      <c r="TAL241" s="43"/>
      <c r="TAM241" s="43"/>
      <c r="TAN241" s="43"/>
      <c r="TAO241" s="43"/>
      <c r="TAP241" s="43"/>
      <c r="TAQ241" s="43"/>
      <c r="TAR241" s="43"/>
      <c r="TAS241" s="43"/>
      <c r="TAT241" s="43"/>
      <c r="TAU241" s="43"/>
      <c r="TAV241" s="43"/>
      <c r="TAW241" s="43"/>
      <c r="TAX241" s="43"/>
      <c r="TAY241" s="43"/>
      <c r="TAZ241" s="43"/>
      <c r="TBA241" s="43"/>
      <c r="TBB241" s="43"/>
      <c r="TBC241" s="43"/>
      <c r="TBD241" s="43"/>
      <c r="TBE241" s="43"/>
      <c r="TBF241" s="43"/>
      <c r="TBG241" s="43"/>
      <c r="TBH241" s="43"/>
      <c r="TBI241" s="43"/>
      <c r="TBJ241" s="43"/>
      <c r="TBK241" s="43"/>
      <c r="TBL241" s="43"/>
      <c r="TBM241" s="43"/>
      <c r="TBN241" s="43"/>
      <c r="TBO241" s="43"/>
      <c r="TBP241" s="43"/>
      <c r="TBQ241" s="43"/>
      <c r="TBR241" s="43"/>
      <c r="TBS241" s="43"/>
      <c r="TBT241" s="43"/>
      <c r="TBU241" s="43"/>
      <c r="TBV241" s="43"/>
      <c r="TBW241" s="43"/>
      <c r="TBX241" s="43"/>
      <c r="TBY241" s="43"/>
      <c r="TBZ241" s="43"/>
      <c r="TCA241" s="43"/>
      <c r="TCB241" s="43"/>
      <c r="TCC241" s="43"/>
      <c r="TCD241" s="43"/>
      <c r="TCE241" s="43"/>
      <c r="TCF241" s="43"/>
      <c r="TCG241" s="43"/>
      <c r="TCH241" s="43"/>
      <c r="TCI241" s="43"/>
      <c r="TCJ241" s="43"/>
      <c r="TCK241" s="43"/>
      <c r="TCL241" s="43"/>
      <c r="TCM241" s="43"/>
      <c r="TCN241" s="43"/>
      <c r="TCO241" s="43"/>
      <c r="TCP241" s="43"/>
      <c r="TCQ241" s="43"/>
      <c r="TCR241" s="43"/>
      <c r="TCS241" s="43"/>
      <c r="TCT241" s="43"/>
      <c r="TCU241" s="43"/>
      <c r="TCV241" s="43"/>
      <c r="TCW241" s="43"/>
      <c r="TCX241" s="43"/>
      <c r="TCY241" s="43"/>
      <c r="TCZ241" s="43"/>
      <c r="TDA241" s="43"/>
      <c r="TDB241" s="43"/>
      <c r="TDC241" s="43"/>
      <c r="TDD241" s="43"/>
      <c r="TDE241" s="43"/>
      <c r="TDF241" s="43"/>
      <c r="TDG241" s="43"/>
      <c r="TDH241" s="43"/>
      <c r="TDI241" s="43"/>
      <c r="TDJ241" s="43"/>
      <c r="TDK241" s="43"/>
      <c r="TDL241" s="43"/>
      <c r="TDM241" s="43"/>
      <c r="TDN241" s="43"/>
      <c r="TDO241" s="43"/>
      <c r="TDP241" s="43"/>
      <c r="TDQ241" s="43"/>
      <c r="TDR241" s="43"/>
      <c r="TDS241" s="43"/>
      <c r="TDT241" s="43"/>
      <c r="TDU241" s="43"/>
      <c r="TDV241" s="43"/>
      <c r="TDW241" s="43"/>
      <c r="TDX241" s="43"/>
      <c r="TDY241" s="43"/>
      <c r="TDZ241" s="43"/>
      <c r="TEA241" s="43"/>
      <c r="TEB241" s="43"/>
      <c r="TEC241" s="43"/>
      <c r="TED241" s="43"/>
      <c r="TEE241" s="43"/>
      <c r="TEF241" s="43"/>
      <c r="TEG241" s="43"/>
      <c r="TEH241" s="43"/>
      <c r="TEI241" s="43"/>
      <c r="TEJ241" s="43"/>
      <c r="TEK241" s="43"/>
      <c r="TEL241" s="43"/>
      <c r="TEM241" s="43"/>
      <c r="TEN241" s="43"/>
      <c r="TEO241" s="43"/>
      <c r="TEP241" s="43"/>
      <c r="TEQ241" s="43"/>
      <c r="TER241" s="43"/>
      <c r="TES241" s="43"/>
      <c r="TET241" s="43"/>
      <c r="TEU241" s="43"/>
      <c r="TEV241" s="43"/>
      <c r="TEW241" s="43"/>
      <c r="TEX241" s="43"/>
      <c r="TEY241" s="43"/>
      <c r="TEZ241" s="43"/>
      <c r="TFA241" s="43"/>
      <c r="TFB241" s="43"/>
      <c r="TFC241" s="43"/>
      <c r="TFD241" s="43"/>
      <c r="TFE241" s="43"/>
      <c r="TFF241" s="43"/>
      <c r="TFG241" s="43"/>
      <c r="TFH241" s="43"/>
      <c r="TFI241" s="43"/>
      <c r="TFJ241" s="43"/>
      <c r="TFK241" s="43"/>
      <c r="TFL241" s="43"/>
      <c r="TFM241" s="43"/>
      <c r="TFN241" s="43"/>
      <c r="TFO241" s="43"/>
      <c r="TFP241" s="43"/>
      <c r="TFQ241" s="43"/>
      <c r="TFR241" s="43"/>
      <c r="TFS241" s="43"/>
      <c r="TFT241" s="43"/>
      <c r="TFU241" s="43"/>
      <c r="TFV241" s="43"/>
      <c r="TFW241" s="43"/>
      <c r="TFX241" s="43"/>
      <c r="TFY241" s="43"/>
      <c r="TFZ241" s="43"/>
      <c r="TGA241" s="43"/>
      <c r="TGB241" s="43"/>
      <c r="TGC241" s="43"/>
      <c r="TGD241" s="43"/>
      <c r="TGE241" s="43"/>
      <c r="TGF241" s="43"/>
      <c r="TGG241" s="43"/>
      <c r="TGH241" s="43"/>
      <c r="TGI241" s="43"/>
      <c r="TGJ241" s="43"/>
      <c r="TGK241" s="43"/>
      <c r="TGL241" s="43"/>
      <c r="TGM241" s="43"/>
      <c r="TGN241" s="43"/>
      <c r="TGO241" s="43"/>
      <c r="TGP241" s="43"/>
      <c r="TGQ241" s="43"/>
      <c r="TGR241" s="43"/>
      <c r="TGS241" s="43"/>
      <c r="TGT241" s="43"/>
      <c r="TGU241" s="43"/>
      <c r="TGV241" s="43"/>
      <c r="TGW241" s="43"/>
      <c r="TGX241" s="43"/>
      <c r="TGY241" s="43"/>
      <c r="TGZ241" s="43"/>
      <c r="THA241" s="43"/>
      <c r="THB241" s="43"/>
      <c r="THC241" s="43"/>
      <c r="THD241" s="43"/>
      <c r="THE241" s="43"/>
      <c r="THF241" s="43"/>
      <c r="THG241" s="43"/>
      <c r="THH241" s="43"/>
      <c r="THI241" s="43"/>
      <c r="THJ241" s="43"/>
      <c r="THK241" s="43"/>
      <c r="THL241" s="43"/>
      <c r="THM241" s="43"/>
      <c r="THN241" s="43"/>
      <c r="THO241" s="43"/>
      <c r="THP241" s="43"/>
      <c r="THQ241" s="43"/>
      <c r="THR241" s="43"/>
      <c r="THS241" s="43"/>
      <c r="THT241" s="43"/>
      <c r="THU241" s="43"/>
      <c r="THV241" s="43"/>
      <c r="THW241" s="43"/>
      <c r="THX241" s="43"/>
      <c r="THY241" s="43"/>
      <c r="THZ241" s="43"/>
      <c r="TIA241" s="43"/>
      <c r="TIB241" s="43"/>
      <c r="TIC241" s="43"/>
      <c r="TID241" s="43"/>
      <c r="TIE241" s="43"/>
      <c r="TIF241" s="43"/>
      <c r="TIG241" s="43"/>
      <c r="TIH241" s="43"/>
      <c r="TII241" s="43"/>
      <c r="TIJ241" s="43"/>
      <c r="TIK241" s="43"/>
      <c r="TIL241" s="43"/>
      <c r="TIM241" s="43"/>
      <c r="TIN241" s="43"/>
      <c r="TIO241" s="43"/>
      <c r="TIP241" s="43"/>
      <c r="TIQ241" s="43"/>
      <c r="TIR241" s="43"/>
      <c r="TIS241" s="43"/>
      <c r="TIT241" s="43"/>
      <c r="TIU241" s="43"/>
      <c r="TIV241" s="43"/>
      <c r="TIW241" s="43"/>
      <c r="TIX241" s="43"/>
      <c r="TIY241" s="43"/>
      <c r="TIZ241" s="43"/>
      <c r="TJA241" s="43"/>
      <c r="TJB241" s="43"/>
      <c r="TJC241" s="43"/>
      <c r="TJD241" s="43"/>
      <c r="TJE241" s="43"/>
      <c r="TJF241" s="43"/>
      <c r="TJG241" s="43"/>
      <c r="TJH241" s="43"/>
      <c r="TJI241" s="43"/>
      <c r="TJJ241" s="43"/>
      <c r="TJK241" s="43"/>
      <c r="TJL241" s="43"/>
      <c r="TJM241" s="43"/>
      <c r="TJN241" s="43"/>
      <c r="TJO241" s="43"/>
      <c r="TJP241" s="43"/>
      <c r="TJQ241" s="43"/>
      <c r="TJR241" s="43"/>
      <c r="TJS241" s="43"/>
      <c r="TJT241" s="43"/>
      <c r="TJU241" s="43"/>
      <c r="TJV241" s="43"/>
      <c r="TJW241" s="43"/>
      <c r="TJX241" s="43"/>
      <c r="TJY241" s="43"/>
      <c r="TJZ241" s="43"/>
      <c r="TKA241" s="43"/>
      <c r="TKB241" s="43"/>
      <c r="TKC241" s="43"/>
      <c r="TKD241" s="43"/>
      <c r="TKE241" s="43"/>
      <c r="TKF241" s="43"/>
      <c r="TKG241" s="43"/>
      <c r="TKH241" s="43"/>
      <c r="TKI241" s="43"/>
      <c r="TKJ241" s="43"/>
      <c r="TKK241" s="43"/>
      <c r="TKL241" s="43"/>
      <c r="TKM241" s="43"/>
      <c r="TKN241" s="43"/>
      <c r="TKO241" s="43"/>
      <c r="TKP241" s="43"/>
      <c r="TKQ241" s="43"/>
      <c r="TKR241" s="43"/>
      <c r="TKS241" s="43"/>
      <c r="TKT241" s="43"/>
      <c r="TKU241" s="43"/>
      <c r="TKV241" s="43"/>
      <c r="TKW241" s="43"/>
      <c r="TKX241" s="43"/>
      <c r="TKY241" s="43"/>
      <c r="TKZ241" s="43"/>
      <c r="TLA241" s="43"/>
      <c r="TLB241" s="43"/>
      <c r="TLC241" s="43"/>
      <c r="TLD241" s="43"/>
      <c r="TLE241" s="43"/>
      <c r="TLF241" s="43"/>
      <c r="TLG241" s="43"/>
      <c r="TLH241" s="43"/>
      <c r="TLI241" s="43"/>
      <c r="TLJ241" s="43"/>
      <c r="TLK241" s="43"/>
      <c r="TLL241" s="43"/>
      <c r="TLM241" s="43"/>
      <c r="TLN241" s="43"/>
      <c r="TLO241" s="43"/>
      <c r="TLP241" s="43"/>
      <c r="TLQ241" s="43"/>
      <c r="TLR241" s="43"/>
      <c r="TLS241" s="43"/>
      <c r="TLT241" s="43"/>
      <c r="TLU241" s="43"/>
      <c r="TLV241" s="43"/>
      <c r="TLW241" s="43"/>
      <c r="TLX241" s="43"/>
      <c r="TLY241" s="43"/>
      <c r="TLZ241" s="43"/>
      <c r="TMA241" s="43"/>
      <c r="TMB241" s="43"/>
      <c r="TMC241" s="43"/>
      <c r="TMD241" s="43"/>
      <c r="TME241" s="43"/>
      <c r="TMF241" s="43"/>
      <c r="TMG241" s="43"/>
      <c r="TMH241" s="43"/>
      <c r="TMI241" s="43"/>
      <c r="TMJ241" s="43"/>
      <c r="TMK241" s="43"/>
      <c r="TML241" s="43"/>
      <c r="TMM241" s="43"/>
      <c r="TMN241" s="43"/>
      <c r="TMO241" s="43"/>
      <c r="TMP241" s="43"/>
      <c r="TMQ241" s="43"/>
      <c r="TMR241" s="43"/>
      <c r="TMS241" s="43"/>
      <c r="TMT241" s="43"/>
      <c r="TMU241" s="43"/>
      <c r="TMV241" s="43"/>
      <c r="TMW241" s="43"/>
      <c r="TMX241" s="43"/>
      <c r="TMY241" s="43"/>
      <c r="TMZ241" s="43"/>
      <c r="TNA241" s="43"/>
      <c r="TNB241" s="43"/>
      <c r="TNC241" s="43"/>
      <c r="TND241" s="43"/>
      <c r="TNE241" s="43"/>
      <c r="TNF241" s="43"/>
      <c r="TNG241" s="43"/>
      <c r="TNH241" s="43"/>
      <c r="TNI241" s="43"/>
      <c r="TNJ241" s="43"/>
      <c r="TNK241" s="43"/>
      <c r="TNL241" s="43"/>
      <c r="TNM241" s="43"/>
      <c r="TNN241" s="43"/>
      <c r="TNO241" s="43"/>
      <c r="TNP241" s="43"/>
      <c r="TNQ241" s="43"/>
      <c r="TNR241" s="43"/>
      <c r="TNS241" s="43"/>
      <c r="TNT241" s="43"/>
      <c r="TNU241" s="43"/>
      <c r="TNV241" s="43"/>
      <c r="TNW241" s="43"/>
      <c r="TNX241" s="43"/>
      <c r="TNY241" s="43"/>
      <c r="TNZ241" s="43"/>
      <c r="TOA241" s="43"/>
      <c r="TOB241" s="43"/>
      <c r="TOC241" s="43"/>
      <c r="TOD241" s="43"/>
      <c r="TOE241" s="43"/>
      <c r="TOF241" s="43"/>
      <c r="TOG241" s="43"/>
      <c r="TOH241" s="43"/>
      <c r="TOI241" s="43"/>
      <c r="TOJ241" s="43"/>
      <c r="TOK241" s="43"/>
      <c r="TOL241" s="43"/>
      <c r="TOM241" s="43"/>
      <c r="TON241" s="43"/>
      <c r="TOO241" s="43"/>
      <c r="TOP241" s="43"/>
      <c r="TOQ241" s="43"/>
      <c r="TOR241" s="43"/>
      <c r="TOS241" s="43"/>
      <c r="TOT241" s="43"/>
      <c r="TOU241" s="43"/>
      <c r="TOV241" s="43"/>
      <c r="TOW241" s="43"/>
      <c r="TOX241" s="43"/>
      <c r="TOY241" s="43"/>
      <c r="TOZ241" s="43"/>
      <c r="TPA241" s="43"/>
      <c r="TPB241" s="43"/>
      <c r="TPC241" s="43"/>
      <c r="TPD241" s="43"/>
      <c r="TPE241" s="43"/>
      <c r="TPF241" s="43"/>
      <c r="TPG241" s="43"/>
      <c r="TPH241" s="43"/>
      <c r="TPI241" s="43"/>
      <c r="TPJ241" s="43"/>
      <c r="TPK241" s="43"/>
      <c r="TPL241" s="43"/>
      <c r="TPM241" s="43"/>
      <c r="TPN241" s="43"/>
      <c r="TPO241" s="43"/>
      <c r="TPP241" s="43"/>
      <c r="TPQ241" s="43"/>
      <c r="TPR241" s="43"/>
      <c r="TPS241" s="43"/>
      <c r="TPT241" s="43"/>
      <c r="TPU241" s="43"/>
      <c r="TPV241" s="43"/>
      <c r="TPW241" s="43"/>
      <c r="TPX241" s="43"/>
      <c r="TPY241" s="43"/>
      <c r="TPZ241" s="43"/>
      <c r="TQA241" s="43"/>
      <c r="TQB241" s="43"/>
      <c r="TQC241" s="43"/>
      <c r="TQD241" s="43"/>
      <c r="TQE241" s="43"/>
      <c r="TQF241" s="43"/>
      <c r="TQG241" s="43"/>
      <c r="TQH241" s="43"/>
      <c r="TQI241" s="43"/>
      <c r="TQJ241" s="43"/>
      <c r="TQK241" s="43"/>
      <c r="TQL241" s="43"/>
      <c r="TQM241" s="43"/>
      <c r="TQN241" s="43"/>
      <c r="TQO241" s="43"/>
      <c r="TQP241" s="43"/>
      <c r="TQQ241" s="43"/>
      <c r="TQR241" s="43"/>
      <c r="TQS241" s="43"/>
      <c r="TQT241" s="43"/>
      <c r="TQU241" s="43"/>
      <c r="TQV241" s="43"/>
      <c r="TQW241" s="43"/>
      <c r="TQX241" s="43"/>
      <c r="TQY241" s="43"/>
      <c r="TQZ241" s="43"/>
      <c r="TRA241" s="43"/>
      <c r="TRB241" s="43"/>
      <c r="TRC241" s="43"/>
      <c r="TRD241" s="43"/>
      <c r="TRE241" s="43"/>
      <c r="TRF241" s="43"/>
      <c r="TRG241" s="43"/>
      <c r="TRH241" s="43"/>
      <c r="TRI241" s="43"/>
      <c r="TRJ241" s="43"/>
      <c r="TRK241" s="43"/>
      <c r="TRL241" s="43"/>
      <c r="TRM241" s="43"/>
      <c r="TRN241" s="43"/>
      <c r="TRO241" s="43"/>
      <c r="TRP241" s="43"/>
      <c r="TRQ241" s="43"/>
      <c r="TRR241" s="43"/>
      <c r="TRS241" s="43"/>
      <c r="TRT241" s="43"/>
      <c r="TRU241" s="43"/>
      <c r="TRV241" s="43"/>
      <c r="TRW241" s="43"/>
      <c r="TRX241" s="43"/>
      <c r="TRY241" s="43"/>
      <c r="TRZ241" s="43"/>
      <c r="TSA241" s="43"/>
      <c r="TSB241" s="43"/>
      <c r="TSC241" s="43"/>
      <c r="TSD241" s="43"/>
      <c r="TSE241" s="43"/>
      <c r="TSF241" s="43"/>
      <c r="TSG241" s="43"/>
      <c r="TSH241" s="43"/>
      <c r="TSI241" s="43"/>
      <c r="TSJ241" s="43"/>
      <c r="TSK241" s="43"/>
      <c r="TSL241" s="43"/>
      <c r="TSM241" s="43"/>
      <c r="TSN241" s="43"/>
      <c r="TSO241" s="43"/>
      <c r="TSP241" s="43"/>
      <c r="TSQ241" s="43"/>
      <c r="TSR241" s="43"/>
      <c r="TSS241" s="43"/>
      <c r="TST241" s="43"/>
      <c r="TSU241" s="43"/>
      <c r="TSV241" s="43"/>
      <c r="TSW241" s="43"/>
      <c r="TSX241" s="43"/>
      <c r="TSY241" s="43"/>
      <c r="TSZ241" s="43"/>
      <c r="TTA241" s="43"/>
      <c r="TTB241" s="43"/>
      <c r="TTC241" s="43"/>
      <c r="TTD241" s="43"/>
      <c r="TTE241" s="43"/>
      <c r="TTF241" s="43"/>
      <c r="TTG241" s="43"/>
      <c r="TTH241" s="43"/>
      <c r="TTI241" s="43"/>
      <c r="TTJ241" s="43"/>
      <c r="TTK241" s="43"/>
      <c r="TTL241" s="43"/>
      <c r="TTM241" s="43"/>
      <c r="TTN241" s="43"/>
      <c r="TTO241" s="43"/>
      <c r="TTP241" s="43"/>
      <c r="TTQ241" s="43"/>
      <c r="TTR241" s="43"/>
      <c r="TTS241" s="43"/>
      <c r="TTT241" s="43"/>
      <c r="TTU241" s="43"/>
      <c r="TTV241" s="43"/>
      <c r="TTW241" s="43"/>
      <c r="TTX241" s="43"/>
      <c r="TTY241" s="43"/>
      <c r="TTZ241" s="43"/>
      <c r="TUA241" s="43"/>
      <c r="TUB241" s="43"/>
      <c r="TUC241" s="43"/>
      <c r="TUD241" s="43"/>
      <c r="TUE241" s="43"/>
      <c r="TUF241" s="43"/>
      <c r="TUG241" s="43"/>
      <c r="TUH241" s="43"/>
      <c r="TUI241" s="43"/>
      <c r="TUJ241" s="43"/>
      <c r="TUK241" s="43"/>
      <c r="TUL241" s="43"/>
      <c r="TUM241" s="43"/>
      <c r="TUN241" s="43"/>
      <c r="TUO241" s="43"/>
      <c r="TUP241" s="43"/>
      <c r="TUQ241" s="43"/>
      <c r="TUR241" s="43"/>
      <c r="TUS241" s="43"/>
      <c r="TUT241" s="43"/>
      <c r="TUU241" s="43"/>
      <c r="TUV241" s="43"/>
      <c r="TUW241" s="43"/>
      <c r="TUX241" s="43"/>
      <c r="TUY241" s="43"/>
      <c r="TUZ241" s="43"/>
      <c r="TVA241" s="43"/>
      <c r="TVB241" s="43"/>
      <c r="TVC241" s="43"/>
      <c r="TVD241" s="43"/>
      <c r="TVE241" s="43"/>
      <c r="TVF241" s="43"/>
      <c r="TVG241" s="43"/>
      <c r="TVH241" s="43"/>
      <c r="TVI241" s="43"/>
      <c r="TVJ241" s="43"/>
      <c r="TVK241" s="43"/>
      <c r="TVL241" s="43"/>
      <c r="TVM241" s="43"/>
      <c r="TVN241" s="43"/>
      <c r="TVO241" s="43"/>
      <c r="TVP241" s="43"/>
      <c r="TVQ241" s="43"/>
      <c r="TVR241" s="43"/>
      <c r="TVS241" s="43"/>
      <c r="TVT241" s="43"/>
      <c r="TVU241" s="43"/>
      <c r="TVV241" s="43"/>
      <c r="TVW241" s="43"/>
      <c r="TVX241" s="43"/>
      <c r="TVY241" s="43"/>
      <c r="TVZ241" s="43"/>
      <c r="TWA241" s="43"/>
      <c r="TWB241" s="43"/>
      <c r="TWC241" s="43"/>
      <c r="TWD241" s="43"/>
      <c r="TWE241" s="43"/>
      <c r="TWF241" s="43"/>
      <c r="TWG241" s="43"/>
      <c r="TWH241" s="43"/>
      <c r="TWI241" s="43"/>
      <c r="TWJ241" s="43"/>
      <c r="TWK241" s="43"/>
      <c r="TWL241" s="43"/>
      <c r="TWM241" s="43"/>
      <c r="TWN241" s="43"/>
      <c r="TWO241" s="43"/>
      <c r="TWP241" s="43"/>
      <c r="TWQ241" s="43"/>
      <c r="TWR241" s="43"/>
      <c r="TWS241" s="43"/>
      <c r="TWT241" s="43"/>
      <c r="TWU241" s="43"/>
      <c r="TWV241" s="43"/>
      <c r="TWW241" s="43"/>
      <c r="TWX241" s="43"/>
      <c r="TWY241" s="43"/>
      <c r="TWZ241" s="43"/>
      <c r="TXA241" s="43"/>
      <c r="TXB241" s="43"/>
      <c r="TXC241" s="43"/>
      <c r="TXD241" s="43"/>
      <c r="TXE241" s="43"/>
      <c r="TXF241" s="43"/>
      <c r="TXG241" s="43"/>
      <c r="TXH241" s="43"/>
      <c r="TXI241" s="43"/>
      <c r="TXJ241" s="43"/>
      <c r="TXK241" s="43"/>
      <c r="TXL241" s="43"/>
      <c r="TXM241" s="43"/>
      <c r="TXN241" s="43"/>
      <c r="TXO241" s="43"/>
      <c r="TXP241" s="43"/>
      <c r="TXQ241" s="43"/>
      <c r="TXR241" s="43"/>
      <c r="TXS241" s="43"/>
      <c r="TXT241" s="43"/>
      <c r="TXU241" s="43"/>
      <c r="TXV241" s="43"/>
      <c r="TXW241" s="43"/>
      <c r="TXX241" s="43"/>
      <c r="TXY241" s="43"/>
      <c r="TXZ241" s="43"/>
      <c r="TYA241" s="43"/>
      <c r="TYB241" s="43"/>
      <c r="TYC241" s="43"/>
      <c r="TYD241" s="43"/>
      <c r="TYE241" s="43"/>
      <c r="TYF241" s="43"/>
      <c r="TYG241" s="43"/>
      <c r="TYH241" s="43"/>
      <c r="TYI241" s="43"/>
      <c r="TYJ241" s="43"/>
      <c r="TYK241" s="43"/>
      <c r="TYL241" s="43"/>
      <c r="TYM241" s="43"/>
      <c r="TYN241" s="43"/>
      <c r="TYO241" s="43"/>
      <c r="TYP241" s="43"/>
      <c r="TYQ241" s="43"/>
      <c r="TYR241" s="43"/>
      <c r="TYS241" s="43"/>
      <c r="TYT241" s="43"/>
      <c r="TYU241" s="43"/>
      <c r="TYV241" s="43"/>
      <c r="TYW241" s="43"/>
      <c r="TYX241" s="43"/>
      <c r="TYY241" s="43"/>
      <c r="TYZ241" s="43"/>
      <c r="TZA241" s="43"/>
      <c r="TZB241" s="43"/>
      <c r="TZC241" s="43"/>
      <c r="TZD241" s="43"/>
      <c r="TZE241" s="43"/>
      <c r="TZF241" s="43"/>
      <c r="TZG241" s="43"/>
      <c r="TZH241" s="43"/>
      <c r="TZI241" s="43"/>
      <c r="TZJ241" s="43"/>
      <c r="TZK241" s="43"/>
      <c r="TZL241" s="43"/>
      <c r="TZM241" s="43"/>
      <c r="TZN241" s="43"/>
      <c r="TZO241" s="43"/>
      <c r="TZP241" s="43"/>
      <c r="TZQ241" s="43"/>
      <c r="TZR241" s="43"/>
      <c r="TZS241" s="43"/>
      <c r="TZT241" s="43"/>
      <c r="TZU241" s="43"/>
      <c r="TZV241" s="43"/>
      <c r="TZW241" s="43"/>
      <c r="TZX241" s="43"/>
      <c r="TZY241" s="43"/>
      <c r="TZZ241" s="43"/>
      <c r="UAA241" s="43"/>
      <c r="UAB241" s="43"/>
      <c r="UAC241" s="43"/>
      <c r="UAD241" s="43"/>
      <c r="UAE241" s="43"/>
      <c r="UAF241" s="43"/>
      <c r="UAG241" s="43"/>
      <c r="UAH241" s="43"/>
      <c r="UAI241" s="43"/>
      <c r="UAJ241" s="43"/>
      <c r="UAK241" s="43"/>
      <c r="UAL241" s="43"/>
      <c r="UAM241" s="43"/>
      <c r="UAN241" s="43"/>
      <c r="UAO241" s="43"/>
      <c r="UAP241" s="43"/>
      <c r="UAQ241" s="43"/>
      <c r="UAR241" s="43"/>
      <c r="UAS241" s="43"/>
      <c r="UAT241" s="43"/>
      <c r="UAU241" s="43"/>
      <c r="UAV241" s="43"/>
      <c r="UAW241" s="43"/>
      <c r="UAX241" s="43"/>
      <c r="UAY241" s="43"/>
      <c r="UAZ241" s="43"/>
      <c r="UBA241" s="43"/>
      <c r="UBB241" s="43"/>
      <c r="UBC241" s="43"/>
      <c r="UBD241" s="43"/>
      <c r="UBE241" s="43"/>
      <c r="UBF241" s="43"/>
      <c r="UBG241" s="43"/>
      <c r="UBH241" s="43"/>
      <c r="UBI241" s="43"/>
      <c r="UBJ241" s="43"/>
      <c r="UBK241" s="43"/>
      <c r="UBL241" s="43"/>
      <c r="UBM241" s="43"/>
      <c r="UBN241" s="43"/>
      <c r="UBO241" s="43"/>
      <c r="UBP241" s="43"/>
      <c r="UBQ241" s="43"/>
      <c r="UBR241" s="43"/>
      <c r="UBS241" s="43"/>
      <c r="UBT241" s="43"/>
      <c r="UBU241" s="43"/>
      <c r="UBV241" s="43"/>
      <c r="UBW241" s="43"/>
      <c r="UBX241" s="43"/>
      <c r="UBY241" s="43"/>
      <c r="UBZ241" s="43"/>
      <c r="UCA241" s="43"/>
      <c r="UCB241" s="43"/>
      <c r="UCC241" s="43"/>
      <c r="UCD241" s="43"/>
      <c r="UCE241" s="43"/>
      <c r="UCF241" s="43"/>
      <c r="UCG241" s="43"/>
      <c r="UCH241" s="43"/>
      <c r="UCI241" s="43"/>
      <c r="UCJ241" s="43"/>
      <c r="UCK241" s="43"/>
      <c r="UCL241" s="43"/>
      <c r="UCM241" s="43"/>
      <c r="UCN241" s="43"/>
      <c r="UCO241" s="43"/>
      <c r="UCP241" s="43"/>
      <c r="UCQ241" s="43"/>
      <c r="UCR241" s="43"/>
      <c r="UCS241" s="43"/>
      <c r="UCT241" s="43"/>
      <c r="UCU241" s="43"/>
      <c r="UCV241" s="43"/>
      <c r="UCW241" s="43"/>
      <c r="UCX241" s="43"/>
      <c r="UCY241" s="43"/>
      <c r="UCZ241" s="43"/>
      <c r="UDA241" s="43"/>
      <c r="UDB241" s="43"/>
      <c r="UDC241" s="43"/>
      <c r="UDD241" s="43"/>
      <c r="UDE241" s="43"/>
      <c r="UDF241" s="43"/>
      <c r="UDG241" s="43"/>
      <c r="UDH241" s="43"/>
      <c r="UDI241" s="43"/>
      <c r="UDJ241" s="43"/>
      <c r="UDK241" s="43"/>
      <c r="UDL241" s="43"/>
      <c r="UDM241" s="43"/>
      <c r="UDN241" s="43"/>
      <c r="UDO241" s="43"/>
      <c r="UDP241" s="43"/>
      <c r="UDQ241" s="43"/>
      <c r="UDR241" s="43"/>
      <c r="UDS241" s="43"/>
      <c r="UDT241" s="43"/>
      <c r="UDU241" s="43"/>
      <c r="UDV241" s="43"/>
      <c r="UDW241" s="43"/>
      <c r="UDX241" s="43"/>
      <c r="UDY241" s="43"/>
      <c r="UDZ241" s="43"/>
      <c r="UEA241" s="43"/>
      <c r="UEB241" s="43"/>
      <c r="UEC241" s="43"/>
      <c r="UED241" s="43"/>
      <c r="UEE241" s="43"/>
      <c r="UEF241" s="43"/>
      <c r="UEG241" s="43"/>
      <c r="UEH241" s="43"/>
      <c r="UEI241" s="43"/>
      <c r="UEJ241" s="43"/>
      <c r="UEK241" s="43"/>
      <c r="UEL241" s="43"/>
      <c r="UEM241" s="43"/>
      <c r="UEN241" s="43"/>
      <c r="UEO241" s="43"/>
      <c r="UEP241" s="43"/>
      <c r="UEQ241" s="43"/>
      <c r="UER241" s="43"/>
      <c r="UES241" s="43"/>
      <c r="UET241" s="43"/>
      <c r="UEU241" s="43"/>
      <c r="UEV241" s="43"/>
      <c r="UEW241" s="43"/>
      <c r="UEX241" s="43"/>
      <c r="UEY241" s="43"/>
      <c r="UEZ241" s="43"/>
      <c r="UFA241" s="43"/>
      <c r="UFB241" s="43"/>
      <c r="UFC241" s="43"/>
      <c r="UFD241" s="43"/>
      <c r="UFE241" s="43"/>
      <c r="UFF241" s="43"/>
      <c r="UFG241" s="43"/>
      <c r="UFH241" s="43"/>
      <c r="UFI241" s="43"/>
      <c r="UFJ241" s="43"/>
      <c r="UFK241" s="43"/>
      <c r="UFL241" s="43"/>
      <c r="UFM241" s="43"/>
      <c r="UFN241" s="43"/>
      <c r="UFO241" s="43"/>
      <c r="UFP241" s="43"/>
      <c r="UFQ241" s="43"/>
      <c r="UFR241" s="43"/>
      <c r="UFS241" s="43"/>
      <c r="UFT241" s="43"/>
      <c r="UFU241" s="43"/>
      <c r="UFV241" s="43"/>
      <c r="UFW241" s="43"/>
      <c r="UFX241" s="43"/>
      <c r="UFY241" s="43"/>
      <c r="UFZ241" s="43"/>
      <c r="UGA241" s="43"/>
      <c r="UGB241" s="43"/>
      <c r="UGC241" s="43"/>
      <c r="UGD241" s="43"/>
      <c r="UGE241" s="43"/>
      <c r="UGF241" s="43"/>
      <c r="UGG241" s="43"/>
      <c r="UGH241" s="43"/>
      <c r="UGI241" s="43"/>
      <c r="UGJ241" s="43"/>
      <c r="UGK241" s="43"/>
      <c r="UGL241" s="43"/>
      <c r="UGM241" s="43"/>
      <c r="UGN241" s="43"/>
      <c r="UGO241" s="43"/>
      <c r="UGP241" s="43"/>
      <c r="UGQ241" s="43"/>
      <c r="UGR241" s="43"/>
      <c r="UGS241" s="43"/>
      <c r="UGT241" s="43"/>
      <c r="UGU241" s="43"/>
      <c r="UGV241" s="43"/>
      <c r="UGW241" s="43"/>
      <c r="UGX241" s="43"/>
      <c r="UGY241" s="43"/>
      <c r="UGZ241" s="43"/>
      <c r="UHA241" s="43"/>
      <c r="UHB241" s="43"/>
      <c r="UHC241" s="43"/>
      <c r="UHD241" s="43"/>
      <c r="UHE241" s="43"/>
      <c r="UHF241" s="43"/>
      <c r="UHG241" s="43"/>
      <c r="UHH241" s="43"/>
      <c r="UHI241" s="43"/>
      <c r="UHJ241" s="43"/>
      <c r="UHK241" s="43"/>
      <c r="UHL241" s="43"/>
      <c r="UHM241" s="43"/>
      <c r="UHN241" s="43"/>
      <c r="UHO241" s="43"/>
      <c r="UHP241" s="43"/>
      <c r="UHQ241" s="43"/>
      <c r="UHR241" s="43"/>
      <c r="UHS241" s="43"/>
      <c r="UHT241" s="43"/>
      <c r="UHU241" s="43"/>
      <c r="UHV241" s="43"/>
      <c r="UHW241" s="43"/>
      <c r="UHX241" s="43"/>
      <c r="UHY241" s="43"/>
      <c r="UHZ241" s="43"/>
      <c r="UIA241" s="43"/>
      <c r="UIB241" s="43"/>
      <c r="UIC241" s="43"/>
      <c r="UID241" s="43"/>
      <c r="UIE241" s="43"/>
      <c r="UIF241" s="43"/>
      <c r="UIG241" s="43"/>
      <c r="UIH241" s="43"/>
      <c r="UII241" s="43"/>
      <c r="UIJ241" s="43"/>
      <c r="UIK241" s="43"/>
      <c r="UIL241" s="43"/>
      <c r="UIM241" s="43"/>
      <c r="UIN241" s="43"/>
      <c r="UIO241" s="43"/>
      <c r="UIP241" s="43"/>
      <c r="UIQ241" s="43"/>
      <c r="UIR241" s="43"/>
      <c r="UIS241" s="43"/>
      <c r="UIT241" s="43"/>
      <c r="UIU241" s="43"/>
      <c r="UIV241" s="43"/>
      <c r="UIW241" s="43"/>
      <c r="UIX241" s="43"/>
      <c r="UIY241" s="43"/>
      <c r="UIZ241" s="43"/>
      <c r="UJA241" s="43"/>
      <c r="UJB241" s="43"/>
      <c r="UJC241" s="43"/>
      <c r="UJD241" s="43"/>
      <c r="UJE241" s="43"/>
      <c r="UJF241" s="43"/>
      <c r="UJG241" s="43"/>
      <c r="UJH241" s="43"/>
      <c r="UJI241" s="43"/>
      <c r="UJJ241" s="43"/>
      <c r="UJK241" s="43"/>
      <c r="UJL241" s="43"/>
      <c r="UJM241" s="43"/>
      <c r="UJN241" s="43"/>
      <c r="UJO241" s="43"/>
      <c r="UJP241" s="43"/>
      <c r="UJQ241" s="43"/>
      <c r="UJR241" s="43"/>
      <c r="UJS241" s="43"/>
      <c r="UJT241" s="43"/>
      <c r="UJU241" s="43"/>
      <c r="UJV241" s="43"/>
      <c r="UJW241" s="43"/>
      <c r="UJX241" s="43"/>
      <c r="UJY241" s="43"/>
      <c r="UJZ241" s="43"/>
      <c r="UKA241" s="43"/>
      <c r="UKB241" s="43"/>
      <c r="UKC241" s="43"/>
      <c r="UKD241" s="43"/>
      <c r="UKE241" s="43"/>
      <c r="UKF241" s="43"/>
      <c r="UKG241" s="43"/>
      <c r="UKH241" s="43"/>
      <c r="UKI241" s="43"/>
      <c r="UKJ241" s="43"/>
      <c r="UKK241" s="43"/>
      <c r="UKL241" s="43"/>
      <c r="UKM241" s="43"/>
      <c r="UKN241" s="43"/>
      <c r="UKO241" s="43"/>
      <c r="UKP241" s="43"/>
      <c r="UKQ241" s="43"/>
      <c r="UKR241" s="43"/>
      <c r="UKS241" s="43"/>
      <c r="UKT241" s="43"/>
      <c r="UKU241" s="43"/>
      <c r="UKV241" s="43"/>
      <c r="UKW241" s="43"/>
      <c r="UKX241" s="43"/>
      <c r="UKY241" s="43"/>
      <c r="UKZ241" s="43"/>
      <c r="ULA241" s="43"/>
      <c r="ULB241" s="43"/>
      <c r="ULC241" s="43"/>
      <c r="ULD241" s="43"/>
      <c r="ULE241" s="43"/>
      <c r="ULF241" s="43"/>
      <c r="ULG241" s="43"/>
      <c r="ULH241" s="43"/>
      <c r="ULI241" s="43"/>
      <c r="ULJ241" s="43"/>
      <c r="ULK241" s="43"/>
      <c r="ULL241" s="43"/>
      <c r="ULM241" s="43"/>
      <c r="ULN241" s="43"/>
      <c r="ULO241" s="43"/>
      <c r="ULP241" s="43"/>
      <c r="ULQ241" s="43"/>
      <c r="ULR241" s="43"/>
      <c r="ULS241" s="43"/>
      <c r="ULT241" s="43"/>
      <c r="ULU241" s="43"/>
      <c r="ULV241" s="43"/>
      <c r="ULW241" s="43"/>
      <c r="ULX241" s="43"/>
      <c r="ULY241" s="43"/>
      <c r="ULZ241" s="43"/>
      <c r="UMA241" s="43"/>
      <c r="UMB241" s="43"/>
      <c r="UMC241" s="43"/>
      <c r="UMD241" s="43"/>
      <c r="UME241" s="43"/>
      <c r="UMF241" s="43"/>
      <c r="UMG241" s="43"/>
      <c r="UMH241" s="43"/>
      <c r="UMI241" s="43"/>
      <c r="UMJ241" s="43"/>
      <c r="UMK241" s="43"/>
      <c r="UML241" s="43"/>
      <c r="UMM241" s="43"/>
      <c r="UMN241" s="43"/>
      <c r="UMO241" s="43"/>
      <c r="UMP241" s="43"/>
      <c r="UMQ241" s="43"/>
      <c r="UMR241" s="43"/>
      <c r="UMS241" s="43"/>
      <c r="UMT241" s="43"/>
      <c r="UMU241" s="43"/>
      <c r="UMV241" s="43"/>
      <c r="UMW241" s="43"/>
      <c r="UMX241" s="43"/>
      <c r="UMY241" s="43"/>
      <c r="UMZ241" s="43"/>
      <c r="UNA241" s="43"/>
      <c r="UNB241" s="43"/>
      <c r="UNC241" s="43"/>
      <c r="UND241" s="43"/>
      <c r="UNE241" s="43"/>
      <c r="UNF241" s="43"/>
      <c r="UNG241" s="43"/>
      <c r="UNH241" s="43"/>
      <c r="UNI241" s="43"/>
      <c r="UNJ241" s="43"/>
      <c r="UNK241" s="43"/>
      <c r="UNL241" s="43"/>
      <c r="UNM241" s="43"/>
      <c r="UNN241" s="43"/>
      <c r="UNO241" s="43"/>
      <c r="UNP241" s="43"/>
      <c r="UNQ241" s="43"/>
      <c r="UNR241" s="43"/>
      <c r="UNS241" s="43"/>
      <c r="UNT241" s="43"/>
      <c r="UNU241" s="43"/>
      <c r="UNV241" s="43"/>
      <c r="UNW241" s="43"/>
      <c r="UNX241" s="43"/>
      <c r="UNY241" s="43"/>
      <c r="UNZ241" s="43"/>
      <c r="UOA241" s="43"/>
      <c r="UOB241" s="43"/>
      <c r="UOC241" s="43"/>
      <c r="UOD241" s="43"/>
      <c r="UOE241" s="43"/>
      <c r="UOF241" s="43"/>
      <c r="UOG241" s="43"/>
      <c r="UOH241" s="43"/>
      <c r="UOI241" s="43"/>
      <c r="UOJ241" s="43"/>
      <c r="UOK241" s="43"/>
      <c r="UOL241" s="43"/>
      <c r="UOM241" s="43"/>
      <c r="UON241" s="43"/>
      <c r="UOO241" s="43"/>
      <c r="UOP241" s="43"/>
      <c r="UOQ241" s="43"/>
      <c r="UOR241" s="43"/>
      <c r="UOS241" s="43"/>
      <c r="UOT241" s="43"/>
      <c r="UOU241" s="43"/>
      <c r="UOV241" s="43"/>
      <c r="UOW241" s="43"/>
      <c r="UOX241" s="43"/>
      <c r="UOY241" s="43"/>
      <c r="UOZ241" s="43"/>
      <c r="UPA241" s="43"/>
      <c r="UPB241" s="43"/>
      <c r="UPC241" s="43"/>
      <c r="UPD241" s="43"/>
      <c r="UPE241" s="43"/>
      <c r="UPF241" s="43"/>
      <c r="UPG241" s="43"/>
      <c r="UPH241" s="43"/>
      <c r="UPI241" s="43"/>
      <c r="UPJ241" s="43"/>
      <c r="UPK241" s="43"/>
      <c r="UPL241" s="43"/>
      <c r="UPM241" s="43"/>
      <c r="UPN241" s="43"/>
      <c r="UPO241" s="43"/>
      <c r="UPP241" s="43"/>
      <c r="UPQ241" s="43"/>
      <c r="UPR241" s="43"/>
      <c r="UPS241" s="43"/>
      <c r="UPT241" s="43"/>
      <c r="UPU241" s="43"/>
      <c r="UPV241" s="43"/>
      <c r="UPW241" s="43"/>
      <c r="UPX241" s="43"/>
      <c r="UPY241" s="43"/>
      <c r="UPZ241" s="43"/>
      <c r="UQA241" s="43"/>
      <c r="UQB241" s="43"/>
      <c r="UQC241" s="43"/>
      <c r="UQD241" s="43"/>
      <c r="UQE241" s="43"/>
      <c r="UQF241" s="43"/>
      <c r="UQG241" s="43"/>
      <c r="UQH241" s="43"/>
      <c r="UQI241" s="43"/>
      <c r="UQJ241" s="43"/>
      <c r="UQK241" s="43"/>
      <c r="UQL241" s="43"/>
      <c r="UQM241" s="43"/>
      <c r="UQN241" s="43"/>
      <c r="UQO241" s="43"/>
      <c r="UQP241" s="43"/>
      <c r="UQQ241" s="43"/>
      <c r="UQR241" s="43"/>
      <c r="UQS241" s="43"/>
      <c r="UQT241" s="43"/>
      <c r="UQU241" s="43"/>
      <c r="UQV241" s="43"/>
      <c r="UQW241" s="43"/>
      <c r="UQX241" s="43"/>
      <c r="UQY241" s="43"/>
      <c r="UQZ241" s="43"/>
      <c r="URA241" s="43"/>
      <c r="URB241" s="43"/>
      <c r="URC241" s="43"/>
      <c r="URD241" s="43"/>
      <c r="URE241" s="43"/>
      <c r="URF241" s="43"/>
      <c r="URG241" s="43"/>
      <c r="URH241" s="43"/>
      <c r="URI241" s="43"/>
      <c r="URJ241" s="43"/>
      <c r="URK241" s="43"/>
      <c r="URL241" s="43"/>
      <c r="URM241" s="43"/>
      <c r="URN241" s="43"/>
      <c r="URO241" s="43"/>
      <c r="URP241" s="43"/>
      <c r="URQ241" s="43"/>
      <c r="URR241" s="43"/>
      <c r="URS241" s="43"/>
      <c r="URT241" s="43"/>
      <c r="URU241" s="43"/>
      <c r="URV241" s="43"/>
      <c r="URW241" s="43"/>
      <c r="URX241" s="43"/>
      <c r="URY241" s="43"/>
      <c r="URZ241" s="43"/>
      <c r="USA241" s="43"/>
      <c r="USB241" s="43"/>
      <c r="USC241" s="43"/>
      <c r="USD241" s="43"/>
      <c r="USE241" s="43"/>
      <c r="USF241" s="43"/>
      <c r="USG241" s="43"/>
      <c r="USH241" s="43"/>
      <c r="USI241" s="43"/>
      <c r="USJ241" s="43"/>
      <c r="USK241" s="43"/>
      <c r="USL241" s="43"/>
      <c r="USM241" s="43"/>
      <c r="USN241" s="43"/>
      <c r="USO241" s="43"/>
      <c r="USP241" s="43"/>
      <c r="USQ241" s="43"/>
      <c r="USR241" s="43"/>
      <c r="USS241" s="43"/>
      <c r="UST241" s="43"/>
      <c r="USU241" s="43"/>
      <c r="USV241" s="43"/>
      <c r="USW241" s="43"/>
      <c r="USX241" s="43"/>
      <c r="USY241" s="43"/>
      <c r="USZ241" s="43"/>
      <c r="UTA241" s="43"/>
      <c r="UTB241" s="43"/>
      <c r="UTC241" s="43"/>
      <c r="UTD241" s="43"/>
      <c r="UTE241" s="43"/>
      <c r="UTF241" s="43"/>
      <c r="UTG241" s="43"/>
      <c r="UTH241" s="43"/>
      <c r="UTI241" s="43"/>
      <c r="UTJ241" s="43"/>
      <c r="UTK241" s="43"/>
      <c r="UTL241" s="43"/>
      <c r="UTM241" s="43"/>
      <c r="UTN241" s="43"/>
      <c r="UTO241" s="43"/>
      <c r="UTP241" s="43"/>
      <c r="UTQ241" s="43"/>
      <c r="UTR241" s="43"/>
      <c r="UTS241" s="43"/>
      <c r="UTT241" s="43"/>
      <c r="UTU241" s="43"/>
      <c r="UTV241" s="43"/>
      <c r="UTW241" s="43"/>
      <c r="UTX241" s="43"/>
      <c r="UTY241" s="43"/>
      <c r="UTZ241" s="43"/>
      <c r="UUA241" s="43"/>
      <c r="UUB241" s="43"/>
      <c r="UUC241" s="43"/>
      <c r="UUD241" s="43"/>
      <c r="UUE241" s="43"/>
      <c r="UUF241" s="43"/>
      <c r="UUG241" s="43"/>
      <c r="UUH241" s="43"/>
      <c r="UUI241" s="43"/>
      <c r="UUJ241" s="43"/>
      <c r="UUK241" s="43"/>
      <c r="UUL241" s="43"/>
      <c r="UUM241" s="43"/>
      <c r="UUN241" s="43"/>
      <c r="UUO241" s="43"/>
      <c r="UUP241" s="43"/>
      <c r="UUQ241" s="43"/>
      <c r="UUR241" s="43"/>
      <c r="UUS241" s="43"/>
      <c r="UUT241" s="43"/>
      <c r="UUU241" s="43"/>
      <c r="UUV241" s="43"/>
      <c r="UUW241" s="43"/>
      <c r="UUX241" s="43"/>
      <c r="UUY241" s="43"/>
      <c r="UUZ241" s="43"/>
      <c r="UVA241" s="43"/>
      <c r="UVB241" s="43"/>
      <c r="UVC241" s="43"/>
      <c r="UVD241" s="43"/>
      <c r="UVE241" s="43"/>
      <c r="UVF241" s="43"/>
      <c r="UVG241" s="43"/>
      <c r="UVH241" s="43"/>
      <c r="UVI241" s="43"/>
      <c r="UVJ241" s="43"/>
      <c r="UVK241" s="43"/>
      <c r="UVL241" s="43"/>
      <c r="UVM241" s="43"/>
      <c r="UVN241" s="43"/>
      <c r="UVO241" s="43"/>
      <c r="UVP241" s="43"/>
      <c r="UVQ241" s="43"/>
      <c r="UVR241" s="43"/>
      <c r="UVS241" s="43"/>
      <c r="UVT241" s="43"/>
      <c r="UVU241" s="43"/>
      <c r="UVV241" s="43"/>
      <c r="UVW241" s="43"/>
      <c r="UVX241" s="43"/>
      <c r="UVY241" s="43"/>
      <c r="UVZ241" s="43"/>
      <c r="UWA241" s="43"/>
      <c r="UWB241" s="43"/>
      <c r="UWC241" s="43"/>
      <c r="UWD241" s="43"/>
      <c r="UWE241" s="43"/>
      <c r="UWF241" s="43"/>
      <c r="UWG241" s="43"/>
      <c r="UWH241" s="43"/>
      <c r="UWI241" s="43"/>
      <c r="UWJ241" s="43"/>
      <c r="UWK241" s="43"/>
      <c r="UWL241" s="43"/>
      <c r="UWM241" s="43"/>
      <c r="UWN241" s="43"/>
      <c r="UWO241" s="43"/>
      <c r="UWP241" s="43"/>
      <c r="UWQ241" s="43"/>
      <c r="UWR241" s="43"/>
      <c r="UWS241" s="43"/>
      <c r="UWT241" s="43"/>
      <c r="UWU241" s="43"/>
      <c r="UWV241" s="43"/>
      <c r="UWW241" s="43"/>
      <c r="UWX241" s="43"/>
      <c r="UWY241" s="43"/>
      <c r="UWZ241" s="43"/>
      <c r="UXA241" s="43"/>
      <c r="UXB241" s="43"/>
      <c r="UXC241" s="43"/>
      <c r="UXD241" s="43"/>
      <c r="UXE241" s="43"/>
      <c r="UXF241" s="43"/>
      <c r="UXG241" s="43"/>
      <c r="UXH241" s="43"/>
      <c r="UXI241" s="43"/>
      <c r="UXJ241" s="43"/>
      <c r="UXK241" s="43"/>
      <c r="UXL241" s="43"/>
      <c r="UXM241" s="43"/>
      <c r="UXN241" s="43"/>
      <c r="UXO241" s="43"/>
      <c r="UXP241" s="43"/>
      <c r="UXQ241" s="43"/>
      <c r="UXR241" s="43"/>
      <c r="UXS241" s="43"/>
      <c r="UXT241" s="43"/>
      <c r="UXU241" s="43"/>
      <c r="UXV241" s="43"/>
      <c r="UXW241" s="43"/>
      <c r="UXX241" s="43"/>
      <c r="UXY241" s="43"/>
      <c r="UXZ241" s="43"/>
      <c r="UYA241" s="43"/>
      <c r="UYB241" s="43"/>
      <c r="UYC241" s="43"/>
      <c r="UYD241" s="43"/>
      <c r="UYE241" s="43"/>
      <c r="UYF241" s="43"/>
      <c r="UYG241" s="43"/>
      <c r="UYH241" s="43"/>
      <c r="UYI241" s="43"/>
      <c r="UYJ241" s="43"/>
      <c r="UYK241" s="43"/>
      <c r="UYL241" s="43"/>
      <c r="UYM241" s="43"/>
      <c r="UYN241" s="43"/>
      <c r="UYO241" s="43"/>
      <c r="UYP241" s="43"/>
      <c r="UYQ241" s="43"/>
      <c r="UYR241" s="43"/>
      <c r="UYS241" s="43"/>
      <c r="UYT241" s="43"/>
      <c r="UYU241" s="43"/>
      <c r="UYV241" s="43"/>
      <c r="UYW241" s="43"/>
      <c r="UYX241" s="43"/>
      <c r="UYY241" s="43"/>
      <c r="UYZ241" s="43"/>
      <c r="UZA241" s="43"/>
      <c r="UZB241" s="43"/>
      <c r="UZC241" s="43"/>
      <c r="UZD241" s="43"/>
      <c r="UZE241" s="43"/>
      <c r="UZF241" s="43"/>
      <c r="UZG241" s="43"/>
      <c r="UZH241" s="43"/>
      <c r="UZI241" s="43"/>
      <c r="UZJ241" s="43"/>
      <c r="UZK241" s="43"/>
      <c r="UZL241" s="43"/>
      <c r="UZM241" s="43"/>
      <c r="UZN241" s="43"/>
      <c r="UZO241" s="43"/>
      <c r="UZP241" s="43"/>
      <c r="UZQ241" s="43"/>
      <c r="UZR241" s="43"/>
      <c r="UZS241" s="43"/>
      <c r="UZT241" s="43"/>
      <c r="UZU241" s="43"/>
      <c r="UZV241" s="43"/>
      <c r="UZW241" s="43"/>
      <c r="UZX241" s="43"/>
      <c r="UZY241" s="43"/>
      <c r="UZZ241" s="43"/>
      <c r="VAA241" s="43"/>
      <c r="VAB241" s="43"/>
      <c r="VAC241" s="43"/>
      <c r="VAD241" s="43"/>
      <c r="VAE241" s="43"/>
      <c r="VAF241" s="43"/>
      <c r="VAG241" s="43"/>
      <c r="VAH241" s="43"/>
      <c r="VAI241" s="43"/>
      <c r="VAJ241" s="43"/>
      <c r="VAK241" s="43"/>
      <c r="VAL241" s="43"/>
      <c r="VAM241" s="43"/>
      <c r="VAN241" s="43"/>
      <c r="VAO241" s="43"/>
      <c r="VAP241" s="43"/>
      <c r="VAQ241" s="43"/>
      <c r="VAR241" s="43"/>
      <c r="VAS241" s="43"/>
      <c r="VAT241" s="43"/>
      <c r="VAU241" s="43"/>
      <c r="VAV241" s="43"/>
      <c r="VAW241" s="43"/>
      <c r="VAX241" s="43"/>
      <c r="VAY241" s="43"/>
      <c r="VAZ241" s="43"/>
      <c r="VBA241" s="43"/>
      <c r="VBB241" s="43"/>
      <c r="VBC241" s="43"/>
      <c r="VBD241" s="43"/>
      <c r="VBE241" s="43"/>
      <c r="VBF241" s="43"/>
      <c r="VBG241" s="43"/>
      <c r="VBH241" s="43"/>
      <c r="VBI241" s="43"/>
      <c r="VBJ241" s="43"/>
      <c r="VBK241" s="43"/>
      <c r="VBL241" s="43"/>
      <c r="VBM241" s="43"/>
      <c r="VBN241" s="43"/>
      <c r="VBO241" s="43"/>
      <c r="VBP241" s="43"/>
      <c r="VBQ241" s="43"/>
      <c r="VBR241" s="43"/>
      <c r="VBS241" s="43"/>
      <c r="VBT241" s="43"/>
      <c r="VBU241" s="43"/>
      <c r="VBV241" s="43"/>
      <c r="VBW241" s="43"/>
      <c r="VBX241" s="43"/>
      <c r="VBY241" s="43"/>
      <c r="VBZ241" s="43"/>
      <c r="VCA241" s="43"/>
      <c r="VCB241" s="43"/>
      <c r="VCC241" s="43"/>
      <c r="VCD241" s="43"/>
      <c r="VCE241" s="43"/>
      <c r="VCF241" s="43"/>
      <c r="VCG241" s="43"/>
      <c r="VCH241" s="43"/>
      <c r="VCI241" s="43"/>
      <c r="VCJ241" s="43"/>
      <c r="VCK241" s="43"/>
      <c r="VCL241" s="43"/>
      <c r="VCM241" s="43"/>
      <c r="VCN241" s="43"/>
      <c r="VCO241" s="43"/>
      <c r="VCP241" s="43"/>
      <c r="VCQ241" s="43"/>
      <c r="VCR241" s="43"/>
      <c r="VCS241" s="43"/>
      <c r="VCT241" s="43"/>
      <c r="VCU241" s="43"/>
      <c r="VCV241" s="43"/>
      <c r="VCW241" s="43"/>
      <c r="VCX241" s="43"/>
      <c r="VCY241" s="43"/>
      <c r="VCZ241" s="43"/>
      <c r="VDA241" s="43"/>
      <c r="VDB241" s="43"/>
      <c r="VDC241" s="43"/>
      <c r="VDD241" s="43"/>
      <c r="VDE241" s="43"/>
      <c r="VDF241" s="43"/>
      <c r="VDG241" s="43"/>
      <c r="VDH241" s="43"/>
      <c r="VDI241" s="43"/>
      <c r="VDJ241" s="43"/>
      <c r="VDK241" s="43"/>
      <c r="VDL241" s="43"/>
      <c r="VDM241" s="43"/>
      <c r="VDN241" s="43"/>
      <c r="VDO241" s="43"/>
      <c r="VDP241" s="43"/>
      <c r="VDQ241" s="43"/>
      <c r="VDR241" s="43"/>
      <c r="VDS241" s="43"/>
      <c r="VDT241" s="43"/>
      <c r="VDU241" s="43"/>
      <c r="VDV241" s="43"/>
      <c r="VDW241" s="43"/>
      <c r="VDX241" s="43"/>
      <c r="VDY241" s="43"/>
      <c r="VDZ241" s="43"/>
      <c r="VEA241" s="43"/>
      <c r="VEB241" s="43"/>
      <c r="VEC241" s="43"/>
      <c r="VED241" s="43"/>
      <c r="VEE241" s="43"/>
      <c r="VEF241" s="43"/>
      <c r="VEG241" s="43"/>
      <c r="VEH241" s="43"/>
      <c r="VEI241" s="43"/>
      <c r="VEJ241" s="43"/>
      <c r="VEK241" s="43"/>
      <c r="VEL241" s="43"/>
      <c r="VEM241" s="43"/>
      <c r="VEN241" s="43"/>
      <c r="VEO241" s="43"/>
      <c r="VEP241" s="43"/>
      <c r="VEQ241" s="43"/>
      <c r="VER241" s="43"/>
      <c r="VES241" s="43"/>
      <c r="VET241" s="43"/>
      <c r="VEU241" s="43"/>
      <c r="VEV241" s="43"/>
      <c r="VEW241" s="43"/>
      <c r="VEX241" s="43"/>
      <c r="VEY241" s="43"/>
      <c r="VEZ241" s="43"/>
      <c r="VFA241" s="43"/>
      <c r="VFB241" s="43"/>
      <c r="VFC241" s="43"/>
      <c r="VFD241" s="43"/>
      <c r="VFE241" s="43"/>
      <c r="VFF241" s="43"/>
      <c r="VFG241" s="43"/>
      <c r="VFH241" s="43"/>
      <c r="VFI241" s="43"/>
      <c r="VFJ241" s="43"/>
      <c r="VFK241" s="43"/>
      <c r="VFL241" s="43"/>
      <c r="VFM241" s="43"/>
      <c r="VFN241" s="43"/>
      <c r="VFO241" s="43"/>
      <c r="VFP241" s="43"/>
      <c r="VFQ241" s="43"/>
      <c r="VFR241" s="43"/>
      <c r="VFS241" s="43"/>
      <c r="VFT241" s="43"/>
      <c r="VFU241" s="43"/>
      <c r="VFV241" s="43"/>
      <c r="VFW241" s="43"/>
      <c r="VFX241" s="43"/>
      <c r="VFY241" s="43"/>
      <c r="VFZ241" s="43"/>
      <c r="VGA241" s="43"/>
      <c r="VGB241" s="43"/>
      <c r="VGC241" s="43"/>
      <c r="VGD241" s="43"/>
      <c r="VGE241" s="43"/>
      <c r="VGF241" s="43"/>
      <c r="VGG241" s="43"/>
      <c r="VGH241" s="43"/>
      <c r="VGI241" s="43"/>
      <c r="VGJ241" s="43"/>
      <c r="VGK241" s="43"/>
      <c r="VGL241" s="43"/>
      <c r="VGM241" s="43"/>
      <c r="VGN241" s="43"/>
      <c r="VGO241" s="43"/>
      <c r="VGP241" s="43"/>
      <c r="VGQ241" s="43"/>
      <c r="VGR241" s="43"/>
      <c r="VGS241" s="43"/>
      <c r="VGT241" s="43"/>
      <c r="VGU241" s="43"/>
      <c r="VGV241" s="43"/>
      <c r="VGW241" s="43"/>
      <c r="VGX241" s="43"/>
      <c r="VGY241" s="43"/>
      <c r="VGZ241" s="43"/>
      <c r="VHA241" s="43"/>
      <c r="VHB241" s="43"/>
      <c r="VHC241" s="43"/>
      <c r="VHD241" s="43"/>
      <c r="VHE241" s="43"/>
      <c r="VHF241" s="43"/>
      <c r="VHG241" s="43"/>
      <c r="VHH241" s="43"/>
      <c r="VHI241" s="43"/>
      <c r="VHJ241" s="43"/>
      <c r="VHK241" s="43"/>
      <c r="VHL241" s="43"/>
      <c r="VHM241" s="43"/>
      <c r="VHN241" s="43"/>
      <c r="VHO241" s="43"/>
      <c r="VHP241" s="43"/>
      <c r="VHQ241" s="43"/>
      <c r="VHR241" s="43"/>
      <c r="VHS241" s="43"/>
      <c r="VHT241" s="43"/>
      <c r="VHU241" s="43"/>
      <c r="VHV241" s="43"/>
      <c r="VHW241" s="43"/>
      <c r="VHX241" s="43"/>
      <c r="VHY241" s="43"/>
      <c r="VHZ241" s="43"/>
      <c r="VIA241" s="43"/>
      <c r="VIB241" s="43"/>
      <c r="VIC241" s="43"/>
      <c r="VID241" s="43"/>
      <c r="VIE241" s="43"/>
      <c r="VIF241" s="43"/>
      <c r="VIG241" s="43"/>
      <c r="VIH241" s="43"/>
      <c r="VII241" s="43"/>
      <c r="VIJ241" s="43"/>
      <c r="VIK241" s="43"/>
      <c r="VIL241" s="43"/>
      <c r="VIM241" s="43"/>
      <c r="VIN241" s="43"/>
      <c r="VIO241" s="43"/>
      <c r="VIP241" s="43"/>
      <c r="VIQ241" s="43"/>
      <c r="VIR241" s="43"/>
      <c r="VIS241" s="43"/>
      <c r="VIT241" s="43"/>
      <c r="VIU241" s="43"/>
      <c r="VIV241" s="43"/>
      <c r="VIW241" s="43"/>
      <c r="VIX241" s="43"/>
      <c r="VIY241" s="43"/>
      <c r="VIZ241" s="43"/>
      <c r="VJA241" s="43"/>
      <c r="VJB241" s="43"/>
      <c r="VJC241" s="43"/>
      <c r="VJD241" s="43"/>
      <c r="VJE241" s="43"/>
      <c r="VJF241" s="43"/>
      <c r="VJG241" s="43"/>
      <c r="VJH241" s="43"/>
      <c r="VJI241" s="43"/>
      <c r="VJJ241" s="43"/>
      <c r="VJK241" s="43"/>
      <c r="VJL241" s="43"/>
      <c r="VJM241" s="43"/>
      <c r="VJN241" s="43"/>
      <c r="VJO241" s="43"/>
      <c r="VJP241" s="43"/>
      <c r="VJQ241" s="43"/>
      <c r="VJR241" s="43"/>
      <c r="VJS241" s="43"/>
      <c r="VJT241" s="43"/>
      <c r="VJU241" s="43"/>
      <c r="VJV241" s="43"/>
      <c r="VJW241" s="43"/>
      <c r="VJX241" s="43"/>
      <c r="VJY241" s="43"/>
      <c r="VJZ241" s="43"/>
      <c r="VKA241" s="43"/>
      <c r="VKB241" s="43"/>
      <c r="VKC241" s="43"/>
      <c r="VKD241" s="43"/>
      <c r="VKE241" s="43"/>
      <c r="VKF241" s="43"/>
      <c r="VKG241" s="43"/>
      <c r="VKH241" s="43"/>
      <c r="VKI241" s="43"/>
      <c r="VKJ241" s="43"/>
      <c r="VKK241" s="43"/>
      <c r="VKL241" s="43"/>
      <c r="VKM241" s="43"/>
      <c r="VKN241" s="43"/>
      <c r="VKO241" s="43"/>
      <c r="VKP241" s="43"/>
      <c r="VKQ241" s="43"/>
      <c r="VKR241" s="43"/>
      <c r="VKS241" s="43"/>
      <c r="VKT241" s="43"/>
      <c r="VKU241" s="43"/>
      <c r="VKV241" s="43"/>
      <c r="VKW241" s="43"/>
      <c r="VKX241" s="43"/>
      <c r="VKY241" s="43"/>
      <c r="VKZ241" s="43"/>
      <c r="VLA241" s="43"/>
      <c r="VLB241" s="43"/>
      <c r="VLC241" s="43"/>
      <c r="VLD241" s="43"/>
      <c r="VLE241" s="43"/>
      <c r="VLF241" s="43"/>
      <c r="VLG241" s="43"/>
      <c r="VLH241" s="43"/>
      <c r="VLI241" s="43"/>
      <c r="VLJ241" s="43"/>
      <c r="VLK241" s="43"/>
      <c r="VLL241" s="43"/>
      <c r="VLM241" s="43"/>
      <c r="VLN241" s="43"/>
      <c r="VLO241" s="43"/>
      <c r="VLP241" s="43"/>
      <c r="VLQ241" s="43"/>
      <c r="VLR241" s="43"/>
      <c r="VLS241" s="43"/>
      <c r="VLT241" s="43"/>
      <c r="VLU241" s="43"/>
      <c r="VLV241" s="43"/>
      <c r="VLW241" s="43"/>
      <c r="VLX241" s="43"/>
      <c r="VLY241" s="43"/>
      <c r="VLZ241" s="43"/>
      <c r="VMA241" s="43"/>
      <c r="VMB241" s="43"/>
      <c r="VMC241" s="43"/>
      <c r="VMD241" s="43"/>
      <c r="VME241" s="43"/>
      <c r="VMF241" s="43"/>
      <c r="VMG241" s="43"/>
      <c r="VMH241" s="43"/>
      <c r="VMI241" s="43"/>
      <c r="VMJ241" s="43"/>
      <c r="VMK241" s="43"/>
      <c r="VML241" s="43"/>
      <c r="VMM241" s="43"/>
      <c r="VMN241" s="43"/>
      <c r="VMO241" s="43"/>
      <c r="VMP241" s="43"/>
      <c r="VMQ241" s="43"/>
      <c r="VMR241" s="43"/>
      <c r="VMS241" s="43"/>
      <c r="VMT241" s="43"/>
      <c r="VMU241" s="43"/>
      <c r="VMV241" s="43"/>
      <c r="VMW241" s="43"/>
      <c r="VMX241" s="43"/>
      <c r="VMY241" s="43"/>
      <c r="VMZ241" s="43"/>
      <c r="VNA241" s="43"/>
      <c r="VNB241" s="43"/>
      <c r="VNC241" s="43"/>
      <c r="VND241" s="43"/>
      <c r="VNE241" s="43"/>
      <c r="VNF241" s="43"/>
      <c r="VNG241" s="43"/>
      <c r="VNH241" s="43"/>
      <c r="VNI241" s="43"/>
      <c r="VNJ241" s="43"/>
      <c r="VNK241" s="43"/>
      <c r="VNL241" s="43"/>
      <c r="VNM241" s="43"/>
      <c r="VNN241" s="43"/>
      <c r="VNO241" s="43"/>
      <c r="VNP241" s="43"/>
      <c r="VNQ241" s="43"/>
      <c r="VNR241" s="43"/>
      <c r="VNS241" s="43"/>
      <c r="VNT241" s="43"/>
      <c r="VNU241" s="43"/>
      <c r="VNV241" s="43"/>
      <c r="VNW241" s="43"/>
      <c r="VNX241" s="43"/>
      <c r="VNY241" s="43"/>
      <c r="VNZ241" s="43"/>
      <c r="VOA241" s="43"/>
      <c r="VOB241" s="43"/>
      <c r="VOC241" s="43"/>
      <c r="VOD241" s="43"/>
      <c r="VOE241" s="43"/>
      <c r="VOF241" s="43"/>
      <c r="VOG241" s="43"/>
      <c r="VOH241" s="43"/>
      <c r="VOI241" s="43"/>
      <c r="VOJ241" s="43"/>
      <c r="VOK241" s="43"/>
      <c r="VOL241" s="43"/>
      <c r="VOM241" s="43"/>
      <c r="VON241" s="43"/>
      <c r="VOO241" s="43"/>
      <c r="VOP241" s="43"/>
      <c r="VOQ241" s="43"/>
      <c r="VOR241" s="43"/>
      <c r="VOS241" s="43"/>
      <c r="VOT241" s="43"/>
      <c r="VOU241" s="43"/>
      <c r="VOV241" s="43"/>
      <c r="VOW241" s="43"/>
      <c r="VOX241" s="43"/>
      <c r="VOY241" s="43"/>
      <c r="VOZ241" s="43"/>
      <c r="VPA241" s="43"/>
      <c r="VPB241" s="43"/>
      <c r="VPC241" s="43"/>
      <c r="VPD241" s="43"/>
      <c r="VPE241" s="43"/>
      <c r="VPF241" s="43"/>
      <c r="VPG241" s="43"/>
      <c r="VPH241" s="43"/>
      <c r="VPI241" s="43"/>
      <c r="VPJ241" s="43"/>
      <c r="VPK241" s="43"/>
      <c r="VPL241" s="43"/>
      <c r="VPM241" s="43"/>
      <c r="VPN241" s="43"/>
      <c r="VPO241" s="43"/>
      <c r="VPP241" s="43"/>
      <c r="VPQ241" s="43"/>
      <c r="VPR241" s="43"/>
      <c r="VPS241" s="43"/>
      <c r="VPT241" s="43"/>
      <c r="VPU241" s="43"/>
      <c r="VPV241" s="43"/>
      <c r="VPW241" s="43"/>
      <c r="VPX241" s="43"/>
      <c r="VPY241" s="43"/>
      <c r="VPZ241" s="43"/>
      <c r="VQA241" s="43"/>
      <c r="VQB241" s="43"/>
      <c r="VQC241" s="43"/>
      <c r="VQD241" s="43"/>
      <c r="VQE241" s="43"/>
      <c r="VQF241" s="43"/>
      <c r="VQG241" s="43"/>
      <c r="VQH241" s="43"/>
      <c r="VQI241" s="43"/>
      <c r="VQJ241" s="43"/>
      <c r="VQK241" s="43"/>
      <c r="VQL241" s="43"/>
      <c r="VQM241" s="43"/>
      <c r="VQN241" s="43"/>
      <c r="VQO241" s="43"/>
      <c r="VQP241" s="43"/>
      <c r="VQQ241" s="43"/>
      <c r="VQR241" s="43"/>
      <c r="VQS241" s="43"/>
      <c r="VQT241" s="43"/>
      <c r="VQU241" s="43"/>
      <c r="VQV241" s="43"/>
      <c r="VQW241" s="43"/>
      <c r="VQX241" s="43"/>
      <c r="VQY241" s="43"/>
      <c r="VQZ241" s="43"/>
      <c r="VRA241" s="43"/>
      <c r="VRB241" s="43"/>
      <c r="VRC241" s="43"/>
      <c r="VRD241" s="43"/>
      <c r="VRE241" s="43"/>
      <c r="VRF241" s="43"/>
      <c r="VRG241" s="43"/>
      <c r="VRH241" s="43"/>
      <c r="VRI241" s="43"/>
      <c r="VRJ241" s="43"/>
      <c r="VRK241" s="43"/>
      <c r="VRL241" s="43"/>
      <c r="VRM241" s="43"/>
      <c r="VRN241" s="43"/>
      <c r="VRO241" s="43"/>
      <c r="VRP241" s="43"/>
      <c r="VRQ241" s="43"/>
      <c r="VRR241" s="43"/>
      <c r="VRS241" s="43"/>
      <c r="VRT241" s="43"/>
      <c r="VRU241" s="43"/>
      <c r="VRV241" s="43"/>
      <c r="VRW241" s="43"/>
      <c r="VRX241" s="43"/>
      <c r="VRY241" s="43"/>
      <c r="VRZ241" s="43"/>
      <c r="VSA241" s="43"/>
      <c r="VSB241" s="43"/>
      <c r="VSC241" s="43"/>
      <c r="VSD241" s="43"/>
      <c r="VSE241" s="43"/>
      <c r="VSF241" s="43"/>
      <c r="VSG241" s="43"/>
      <c r="VSH241" s="43"/>
      <c r="VSI241" s="43"/>
      <c r="VSJ241" s="43"/>
      <c r="VSK241" s="43"/>
      <c r="VSL241" s="43"/>
      <c r="VSM241" s="43"/>
      <c r="VSN241" s="43"/>
      <c r="VSO241" s="43"/>
      <c r="VSP241" s="43"/>
      <c r="VSQ241" s="43"/>
      <c r="VSR241" s="43"/>
      <c r="VSS241" s="43"/>
      <c r="VST241" s="43"/>
      <c r="VSU241" s="43"/>
      <c r="VSV241" s="43"/>
      <c r="VSW241" s="43"/>
      <c r="VSX241" s="43"/>
      <c r="VSY241" s="43"/>
      <c r="VSZ241" s="43"/>
      <c r="VTA241" s="43"/>
      <c r="VTB241" s="43"/>
      <c r="VTC241" s="43"/>
      <c r="VTD241" s="43"/>
      <c r="VTE241" s="43"/>
      <c r="VTF241" s="43"/>
      <c r="VTG241" s="43"/>
      <c r="VTH241" s="43"/>
      <c r="VTI241" s="43"/>
      <c r="VTJ241" s="43"/>
      <c r="VTK241" s="43"/>
      <c r="VTL241" s="43"/>
      <c r="VTM241" s="43"/>
      <c r="VTN241" s="43"/>
      <c r="VTO241" s="43"/>
      <c r="VTP241" s="43"/>
      <c r="VTQ241" s="43"/>
      <c r="VTR241" s="43"/>
      <c r="VTS241" s="43"/>
      <c r="VTT241" s="43"/>
      <c r="VTU241" s="43"/>
      <c r="VTV241" s="43"/>
      <c r="VTW241" s="43"/>
      <c r="VTX241" s="43"/>
      <c r="VTY241" s="43"/>
      <c r="VTZ241" s="43"/>
      <c r="VUA241" s="43"/>
      <c r="VUB241" s="43"/>
      <c r="VUC241" s="43"/>
      <c r="VUD241" s="43"/>
      <c r="VUE241" s="43"/>
      <c r="VUF241" s="43"/>
      <c r="VUG241" s="43"/>
      <c r="VUH241" s="43"/>
      <c r="VUI241" s="43"/>
      <c r="VUJ241" s="43"/>
      <c r="VUK241" s="43"/>
      <c r="VUL241" s="43"/>
      <c r="VUM241" s="43"/>
      <c r="VUN241" s="43"/>
      <c r="VUO241" s="43"/>
      <c r="VUP241" s="43"/>
      <c r="VUQ241" s="43"/>
      <c r="VUR241" s="43"/>
      <c r="VUS241" s="43"/>
      <c r="VUT241" s="43"/>
      <c r="VUU241" s="43"/>
      <c r="VUV241" s="43"/>
      <c r="VUW241" s="43"/>
      <c r="VUX241" s="43"/>
      <c r="VUY241" s="43"/>
      <c r="VUZ241" s="43"/>
      <c r="VVA241" s="43"/>
      <c r="VVB241" s="43"/>
      <c r="VVC241" s="43"/>
      <c r="VVD241" s="43"/>
      <c r="VVE241" s="43"/>
      <c r="VVF241" s="43"/>
      <c r="VVG241" s="43"/>
      <c r="VVH241" s="43"/>
      <c r="VVI241" s="43"/>
      <c r="VVJ241" s="43"/>
      <c r="VVK241" s="43"/>
      <c r="VVL241" s="43"/>
      <c r="VVM241" s="43"/>
      <c r="VVN241" s="43"/>
      <c r="VVO241" s="43"/>
      <c r="VVP241" s="43"/>
      <c r="VVQ241" s="43"/>
      <c r="VVR241" s="43"/>
      <c r="VVS241" s="43"/>
      <c r="VVT241" s="43"/>
      <c r="VVU241" s="43"/>
      <c r="VVV241" s="43"/>
      <c r="VVW241" s="43"/>
      <c r="VVX241" s="43"/>
      <c r="VVY241" s="43"/>
      <c r="VVZ241" s="43"/>
      <c r="VWA241" s="43"/>
      <c r="VWB241" s="43"/>
      <c r="VWC241" s="43"/>
      <c r="VWD241" s="43"/>
      <c r="VWE241" s="43"/>
      <c r="VWF241" s="43"/>
      <c r="VWG241" s="43"/>
      <c r="VWH241" s="43"/>
      <c r="VWI241" s="43"/>
      <c r="VWJ241" s="43"/>
      <c r="VWK241" s="43"/>
      <c r="VWL241" s="43"/>
      <c r="VWM241" s="43"/>
      <c r="VWN241" s="43"/>
      <c r="VWO241" s="43"/>
      <c r="VWP241" s="43"/>
      <c r="VWQ241" s="43"/>
      <c r="VWR241" s="43"/>
      <c r="VWS241" s="43"/>
      <c r="VWT241" s="43"/>
      <c r="VWU241" s="43"/>
      <c r="VWV241" s="43"/>
      <c r="VWW241" s="43"/>
      <c r="VWX241" s="43"/>
      <c r="VWY241" s="43"/>
      <c r="VWZ241" s="43"/>
      <c r="VXA241" s="43"/>
      <c r="VXB241" s="43"/>
      <c r="VXC241" s="43"/>
      <c r="VXD241" s="43"/>
      <c r="VXE241" s="43"/>
      <c r="VXF241" s="43"/>
      <c r="VXG241" s="43"/>
      <c r="VXH241" s="43"/>
      <c r="VXI241" s="43"/>
      <c r="VXJ241" s="43"/>
      <c r="VXK241" s="43"/>
      <c r="VXL241" s="43"/>
      <c r="VXM241" s="43"/>
      <c r="VXN241" s="43"/>
      <c r="VXO241" s="43"/>
      <c r="VXP241" s="43"/>
      <c r="VXQ241" s="43"/>
      <c r="VXR241" s="43"/>
      <c r="VXS241" s="43"/>
      <c r="VXT241" s="43"/>
      <c r="VXU241" s="43"/>
      <c r="VXV241" s="43"/>
      <c r="VXW241" s="43"/>
      <c r="VXX241" s="43"/>
      <c r="VXY241" s="43"/>
      <c r="VXZ241" s="43"/>
      <c r="VYA241" s="43"/>
      <c r="VYB241" s="43"/>
      <c r="VYC241" s="43"/>
      <c r="VYD241" s="43"/>
      <c r="VYE241" s="43"/>
      <c r="VYF241" s="43"/>
      <c r="VYG241" s="43"/>
      <c r="VYH241" s="43"/>
      <c r="VYI241" s="43"/>
      <c r="VYJ241" s="43"/>
      <c r="VYK241" s="43"/>
      <c r="VYL241" s="43"/>
      <c r="VYM241" s="43"/>
      <c r="VYN241" s="43"/>
      <c r="VYO241" s="43"/>
      <c r="VYP241" s="43"/>
      <c r="VYQ241" s="43"/>
      <c r="VYR241" s="43"/>
      <c r="VYS241" s="43"/>
      <c r="VYT241" s="43"/>
      <c r="VYU241" s="43"/>
      <c r="VYV241" s="43"/>
      <c r="VYW241" s="43"/>
      <c r="VYX241" s="43"/>
      <c r="VYY241" s="43"/>
      <c r="VYZ241" s="43"/>
      <c r="VZA241" s="43"/>
      <c r="VZB241" s="43"/>
      <c r="VZC241" s="43"/>
      <c r="VZD241" s="43"/>
      <c r="VZE241" s="43"/>
      <c r="VZF241" s="43"/>
      <c r="VZG241" s="43"/>
      <c r="VZH241" s="43"/>
      <c r="VZI241" s="43"/>
      <c r="VZJ241" s="43"/>
      <c r="VZK241" s="43"/>
      <c r="VZL241" s="43"/>
      <c r="VZM241" s="43"/>
      <c r="VZN241" s="43"/>
      <c r="VZO241" s="43"/>
      <c r="VZP241" s="43"/>
      <c r="VZQ241" s="43"/>
      <c r="VZR241" s="43"/>
      <c r="VZS241" s="43"/>
      <c r="VZT241" s="43"/>
      <c r="VZU241" s="43"/>
      <c r="VZV241" s="43"/>
      <c r="VZW241" s="43"/>
      <c r="VZX241" s="43"/>
      <c r="VZY241" s="43"/>
      <c r="VZZ241" s="43"/>
      <c r="WAA241" s="43"/>
      <c r="WAB241" s="43"/>
      <c r="WAC241" s="43"/>
      <c r="WAD241" s="43"/>
      <c r="WAE241" s="43"/>
      <c r="WAF241" s="43"/>
      <c r="WAG241" s="43"/>
      <c r="WAH241" s="43"/>
      <c r="WAI241" s="43"/>
      <c r="WAJ241" s="43"/>
      <c r="WAK241" s="43"/>
      <c r="WAL241" s="43"/>
      <c r="WAM241" s="43"/>
      <c r="WAN241" s="43"/>
      <c r="WAO241" s="43"/>
      <c r="WAP241" s="43"/>
      <c r="WAQ241" s="43"/>
      <c r="WAR241" s="43"/>
      <c r="WAS241" s="43"/>
      <c r="WAT241" s="43"/>
      <c r="WAU241" s="43"/>
      <c r="WAV241" s="43"/>
      <c r="WAW241" s="43"/>
      <c r="WAX241" s="43"/>
      <c r="WAY241" s="43"/>
      <c r="WAZ241" s="43"/>
      <c r="WBA241" s="43"/>
      <c r="WBB241" s="43"/>
      <c r="WBC241" s="43"/>
      <c r="WBD241" s="43"/>
      <c r="WBE241" s="43"/>
      <c r="WBF241" s="43"/>
      <c r="WBG241" s="43"/>
      <c r="WBH241" s="43"/>
      <c r="WBI241" s="43"/>
      <c r="WBJ241" s="43"/>
      <c r="WBK241" s="43"/>
      <c r="WBL241" s="43"/>
      <c r="WBM241" s="43"/>
      <c r="WBN241" s="43"/>
      <c r="WBO241" s="43"/>
      <c r="WBP241" s="43"/>
      <c r="WBQ241" s="43"/>
      <c r="WBR241" s="43"/>
      <c r="WBS241" s="43"/>
      <c r="WBT241" s="43"/>
      <c r="WBU241" s="43"/>
      <c r="WBV241" s="43"/>
      <c r="WBW241" s="43"/>
      <c r="WBX241" s="43"/>
      <c r="WBY241" s="43"/>
      <c r="WBZ241" s="43"/>
      <c r="WCA241" s="43"/>
      <c r="WCB241" s="43"/>
      <c r="WCC241" s="43"/>
      <c r="WCD241" s="43"/>
      <c r="WCE241" s="43"/>
      <c r="WCF241" s="43"/>
      <c r="WCG241" s="43"/>
      <c r="WCH241" s="43"/>
      <c r="WCI241" s="43"/>
      <c r="WCJ241" s="43"/>
      <c r="WCK241" s="43"/>
      <c r="WCL241" s="43"/>
      <c r="WCM241" s="43"/>
      <c r="WCN241" s="43"/>
      <c r="WCO241" s="43"/>
      <c r="WCP241" s="43"/>
      <c r="WCQ241" s="43"/>
      <c r="WCR241" s="43"/>
      <c r="WCS241" s="43"/>
      <c r="WCT241" s="43"/>
      <c r="WCU241" s="43"/>
      <c r="WCV241" s="43"/>
      <c r="WCW241" s="43"/>
      <c r="WCX241" s="43"/>
      <c r="WCY241" s="43"/>
      <c r="WCZ241" s="43"/>
      <c r="WDA241" s="43"/>
      <c r="WDB241" s="43"/>
      <c r="WDC241" s="43"/>
      <c r="WDD241" s="43"/>
      <c r="WDE241" s="43"/>
      <c r="WDF241" s="43"/>
      <c r="WDG241" s="43"/>
      <c r="WDH241" s="43"/>
      <c r="WDI241" s="43"/>
      <c r="WDJ241" s="43"/>
      <c r="WDK241" s="43"/>
      <c r="WDL241" s="43"/>
      <c r="WDM241" s="43"/>
      <c r="WDN241" s="43"/>
      <c r="WDO241" s="43"/>
      <c r="WDP241" s="43"/>
      <c r="WDQ241" s="43"/>
      <c r="WDR241" s="43"/>
      <c r="WDS241" s="43"/>
      <c r="WDT241" s="43"/>
      <c r="WDU241" s="43"/>
      <c r="WDV241" s="43"/>
      <c r="WDW241" s="43"/>
      <c r="WDX241" s="43"/>
      <c r="WDY241" s="43"/>
      <c r="WDZ241" s="43"/>
      <c r="WEA241" s="43"/>
      <c r="WEB241" s="43"/>
      <c r="WEC241" s="43"/>
      <c r="WED241" s="43"/>
      <c r="WEE241" s="43"/>
      <c r="WEF241" s="43"/>
      <c r="WEG241" s="43"/>
      <c r="WEH241" s="43"/>
      <c r="WEI241" s="43"/>
      <c r="WEJ241" s="43"/>
      <c r="WEK241" s="43"/>
      <c r="WEL241" s="43"/>
      <c r="WEM241" s="43"/>
      <c r="WEN241" s="43"/>
      <c r="WEO241" s="43"/>
      <c r="WEP241" s="43"/>
      <c r="WEQ241" s="43"/>
      <c r="WER241" s="43"/>
      <c r="WES241" s="43"/>
      <c r="WET241" s="43"/>
      <c r="WEU241" s="43"/>
      <c r="WEV241" s="43"/>
      <c r="WEW241" s="43"/>
      <c r="WEX241" s="43"/>
      <c r="WEY241" s="43"/>
      <c r="WEZ241" s="43"/>
      <c r="WFA241" s="43"/>
      <c r="WFB241" s="43"/>
      <c r="WFC241" s="43"/>
      <c r="WFD241" s="43"/>
      <c r="WFE241" s="43"/>
      <c r="WFF241" s="43"/>
      <c r="WFG241" s="43"/>
      <c r="WFH241" s="43"/>
      <c r="WFI241" s="43"/>
      <c r="WFJ241" s="43"/>
      <c r="WFK241" s="43"/>
      <c r="WFL241" s="43"/>
      <c r="WFM241" s="43"/>
      <c r="WFN241" s="43"/>
      <c r="WFO241" s="43"/>
      <c r="WFP241" s="43"/>
      <c r="WFQ241" s="43"/>
      <c r="WFR241" s="43"/>
      <c r="WFS241" s="43"/>
      <c r="WFT241" s="43"/>
      <c r="WFU241" s="43"/>
      <c r="WFV241" s="43"/>
      <c r="WFW241" s="43"/>
      <c r="WFX241" s="43"/>
      <c r="WFY241" s="43"/>
      <c r="WFZ241" s="43"/>
      <c r="WGA241" s="43"/>
      <c r="WGB241" s="43"/>
      <c r="WGC241" s="43"/>
      <c r="WGD241" s="43"/>
      <c r="WGE241" s="43"/>
      <c r="WGF241" s="43"/>
      <c r="WGG241" s="43"/>
      <c r="WGH241" s="43"/>
      <c r="WGI241" s="43"/>
      <c r="WGJ241" s="43"/>
      <c r="WGK241" s="43"/>
      <c r="WGL241" s="43"/>
      <c r="WGM241" s="43"/>
      <c r="WGN241" s="43"/>
      <c r="WGO241" s="43"/>
      <c r="WGP241" s="43"/>
      <c r="WGQ241" s="43"/>
      <c r="WGR241" s="43"/>
      <c r="WGS241" s="43"/>
      <c r="WGT241" s="43"/>
      <c r="WGU241" s="43"/>
      <c r="WGV241" s="43"/>
      <c r="WGW241" s="43"/>
      <c r="WGX241" s="43"/>
      <c r="WGY241" s="43"/>
      <c r="WGZ241" s="43"/>
      <c r="WHA241" s="43"/>
      <c r="WHB241" s="43"/>
      <c r="WHC241" s="43"/>
      <c r="WHD241" s="43"/>
      <c r="WHE241" s="43"/>
      <c r="WHF241" s="43"/>
      <c r="WHG241" s="43"/>
      <c r="WHH241" s="43"/>
      <c r="WHI241" s="43"/>
      <c r="WHJ241" s="43"/>
      <c r="WHK241" s="43"/>
      <c r="WHL241" s="43"/>
      <c r="WHM241" s="43"/>
      <c r="WHN241" s="43"/>
      <c r="WHO241" s="43"/>
      <c r="WHP241" s="43"/>
      <c r="WHQ241" s="43"/>
      <c r="WHR241" s="43"/>
      <c r="WHS241" s="43"/>
      <c r="WHT241" s="43"/>
      <c r="WHU241" s="43"/>
      <c r="WHV241" s="43"/>
      <c r="WHW241" s="43"/>
      <c r="WHX241" s="43"/>
      <c r="WHY241" s="43"/>
      <c r="WHZ241" s="43"/>
      <c r="WIA241" s="43"/>
      <c r="WIB241" s="43"/>
      <c r="WIC241" s="43"/>
      <c r="WID241" s="43"/>
      <c r="WIE241" s="43"/>
      <c r="WIF241" s="43"/>
      <c r="WIG241" s="43"/>
      <c r="WIH241" s="43"/>
      <c r="WII241" s="43"/>
      <c r="WIJ241" s="43"/>
      <c r="WIK241" s="43"/>
      <c r="WIL241" s="43"/>
      <c r="WIM241" s="43"/>
      <c r="WIN241" s="43"/>
      <c r="WIO241" s="43"/>
      <c r="WIP241" s="43"/>
      <c r="WIQ241" s="43"/>
      <c r="WIR241" s="43"/>
      <c r="WIS241" s="43"/>
      <c r="WIT241" s="43"/>
      <c r="WIU241" s="43"/>
      <c r="WIV241" s="43"/>
      <c r="WIW241" s="43"/>
      <c r="WIX241" s="43"/>
      <c r="WIY241" s="43"/>
      <c r="WIZ241" s="43"/>
      <c r="WJA241" s="43"/>
      <c r="WJB241" s="43"/>
      <c r="WJC241" s="43"/>
      <c r="WJD241" s="43"/>
      <c r="WJE241" s="43"/>
      <c r="WJF241" s="43"/>
      <c r="WJG241" s="43"/>
      <c r="WJH241" s="43"/>
      <c r="WJI241" s="43"/>
      <c r="WJJ241" s="43"/>
      <c r="WJK241" s="43"/>
      <c r="WJL241" s="43"/>
      <c r="WJM241" s="43"/>
      <c r="WJN241" s="43"/>
      <c r="WJO241" s="43"/>
      <c r="WJP241" s="43"/>
      <c r="WJQ241" s="43"/>
      <c r="WJR241" s="43"/>
      <c r="WJS241" s="43"/>
      <c r="WJT241" s="43"/>
      <c r="WJU241" s="43"/>
      <c r="WJV241" s="43"/>
      <c r="WJW241" s="43"/>
      <c r="WJX241" s="43"/>
      <c r="WJY241" s="43"/>
      <c r="WJZ241" s="43"/>
      <c r="WKA241" s="43"/>
      <c r="WKB241" s="43"/>
      <c r="WKC241" s="43"/>
      <c r="WKD241" s="43"/>
      <c r="WKE241" s="43"/>
      <c r="WKF241" s="43"/>
      <c r="WKG241" s="43"/>
      <c r="WKH241" s="43"/>
      <c r="WKI241" s="43"/>
      <c r="WKJ241" s="43"/>
      <c r="WKK241" s="43"/>
      <c r="WKL241" s="43"/>
      <c r="WKM241" s="43"/>
      <c r="WKN241" s="43"/>
      <c r="WKO241" s="43"/>
      <c r="WKP241" s="43"/>
      <c r="WKQ241" s="43"/>
      <c r="WKR241" s="43"/>
      <c r="WKS241" s="43"/>
      <c r="WKT241" s="43"/>
      <c r="WKU241" s="43"/>
      <c r="WKV241" s="43"/>
      <c r="WKW241" s="43"/>
      <c r="WKX241" s="43"/>
      <c r="WKY241" s="43"/>
      <c r="WKZ241" s="43"/>
      <c r="WLA241" s="43"/>
      <c r="WLB241" s="43"/>
      <c r="WLC241" s="43"/>
      <c r="WLD241" s="43"/>
      <c r="WLE241" s="43"/>
      <c r="WLF241" s="43"/>
      <c r="WLG241" s="43"/>
      <c r="WLH241" s="43"/>
      <c r="WLI241" s="43"/>
      <c r="WLJ241" s="43"/>
      <c r="WLK241" s="43"/>
      <c r="WLL241" s="43"/>
      <c r="WLM241" s="43"/>
      <c r="WLN241" s="43"/>
      <c r="WLO241" s="43"/>
      <c r="WLP241" s="43"/>
      <c r="WLQ241" s="43"/>
      <c r="WLR241" s="43"/>
      <c r="WLS241" s="43"/>
      <c r="WLT241" s="43"/>
      <c r="WLU241" s="43"/>
      <c r="WLV241" s="43"/>
      <c r="WLW241" s="43"/>
      <c r="WLX241" s="43"/>
      <c r="WLY241" s="43"/>
      <c r="WLZ241" s="43"/>
      <c r="WMA241" s="43"/>
      <c r="WMB241" s="43"/>
      <c r="WMC241" s="43"/>
      <c r="WMD241" s="43"/>
      <c r="WME241" s="43"/>
      <c r="WMF241" s="43"/>
      <c r="WMG241" s="43"/>
      <c r="WMH241" s="43"/>
      <c r="WMI241" s="43"/>
      <c r="WMJ241" s="43"/>
      <c r="WMK241" s="43"/>
      <c r="WML241" s="43"/>
      <c r="WMM241" s="43"/>
      <c r="WMN241" s="43"/>
      <c r="WMO241" s="43"/>
      <c r="WMP241" s="43"/>
      <c r="WMQ241" s="43"/>
      <c r="WMR241" s="43"/>
      <c r="WMS241" s="43"/>
      <c r="WMT241" s="43"/>
      <c r="WMU241" s="43"/>
      <c r="WMV241" s="43"/>
      <c r="WMW241" s="43"/>
      <c r="WMX241" s="43"/>
      <c r="WMY241" s="43"/>
      <c r="WMZ241" s="43"/>
      <c r="WNA241" s="43"/>
      <c r="WNB241" s="43"/>
      <c r="WNC241" s="43"/>
      <c r="WND241" s="43"/>
      <c r="WNE241" s="43"/>
      <c r="WNF241" s="43"/>
      <c r="WNG241" s="43"/>
      <c r="WNH241" s="43"/>
      <c r="WNI241" s="43"/>
      <c r="WNJ241" s="43"/>
      <c r="WNK241" s="43"/>
      <c r="WNL241" s="43"/>
      <c r="WNM241" s="43"/>
      <c r="WNN241" s="43"/>
      <c r="WNO241" s="43"/>
      <c r="WNP241" s="43"/>
      <c r="WNQ241" s="43"/>
      <c r="WNR241" s="43"/>
      <c r="WNS241" s="43"/>
      <c r="WNT241" s="43"/>
      <c r="WNU241" s="43"/>
      <c r="WNV241" s="43"/>
      <c r="WNW241" s="43"/>
      <c r="WNX241" s="43"/>
      <c r="WNY241" s="43"/>
      <c r="WNZ241" s="43"/>
      <c r="WOA241" s="43"/>
      <c r="WOB241" s="43"/>
      <c r="WOC241" s="43"/>
      <c r="WOD241" s="43"/>
      <c r="WOE241" s="43"/>
      <c r="WOF241" s="43"/>
      <c r="WOG241" s="43"/>
      <c r="WOH241" s="43"/>
      <c r="WOI241" s="43"/>
      <c r="WOJ241" s="43"/>
      <c r="WOK241" s="43"/>
      <c r="WOL241" s="43"/>
      <c r="WOM241" s="43"/>
      <c r="WON241" s="43"/>
      <c r="WOO241" s="43"/>
      <c r="WOP241" s="43"/>
      <c r="WOQ241" s="43"/>
      <c r="WOR241" s="43"/>
      <c r="WOS241" s="43"/>
      <c r="WOT241" s="43"/>
      <c r="WOU241" s="43"/>
      <c r="WOV241" s="43"/>
      <c r="WOW241" s="43"/>
      <c r="WOX241" s="43"/>
      <c r="WOY241" s="43"/>
      <c r="WOZ241" s="43"/>
      <c r="WPA241" s="43"/>
      <c r="WPB241" s="43"/>
      <c r="WPC241" s="43"/>
      <c r="WPD241" s="43"/>
      <c r="WPE241" s="43"/>
      <c r="WPF241" s="43"/>
      <c r="WPG241" s="43"/>
      <c r="WPH241" s="43"/>
      <c r="WPI241" s="43"/>
      <c r="WPJ241" s="43"/>
      <c r="WPK241" s="43"/>
      <c r="WPL241" s="43"/>
      <c r="WPM241" s="43"/>
      <c r="WPN241" s="43"/>
      <c r="WPO241" s="43"/>
      <c r="WPP241" s="43"/>
      <c r="WPQ241" s="43"/>
      <c r="WPR241" s="43"/>
      <c r="WPS241" s="43"/>
      <c r="WPT241" s="43"/>
      <c r="WPU241" s="43"/>
      <c r="WPV241" s="43"/>
      <c r="WPW241" s="43"/>
      <c r="WPX241" s="43"/>
      <c r="WPY241" s="43"/>
      <c r="WPZ241" s="43"/>
      <c r="WQA241" s="43"/>
      <c r="WQB241" s="43"/>
      <c r="WQC241" s="43"/>
      <c r="WQD241" s="43"/>
      <c r="WQE241" s="43"/>
      <c r="WQF241" s="43"/>
      <c r="WQG241" s="43"/>
      <c r="WQH241" s="43"/>
      <c r="WQI241" s="43"/>
      <c r="WQJ241" s="43"/>
      <c r="WQK241" s="43"/>
      <c r="WQL241" s="43"/>
      <c r="WQM241" s="43"/>
      <c r="WQN241" s="43"/>
      <c r="WQO241" s="43"/>
      <c r="WQP241" s="43"/>
      <c r="WQQ241" s="43"/>
      <c r="WQR241" s="43"/>
      <c r="WQS241" s="43"/>
      <c r="WQT241" s="43"/>
      <c r="WQU241" s="43"/>
      <c r="WQV241" s="43"/>
      <c r="WQW241" s="43"/>
      <c r="WQX241" s="43"/>
      <c r="WQY241" s="43"/>
      <c r="WQZ241" s="43"/>
      <c r="WRA241" s="43"/>
      <c r="WRB241" s="43"/>
      <c r="WRC241" s="43"/>
      <c r="WRD241" s="43"/>
      <c r="WRE241" s="43"/>
      <c r="WRF241" s="43"/>
      <c r="WRG241" s="43"/>
      <c r="WRH241" s="43"/>
      <c r="WRI241" s="43"/>
      <c r="WRJ241" s="43"/>
      <c r="WRK241" s="43"/>
      <c r="WRL241" s="43"/>
      <c r="WRM241" s="43"/>
      <c r="WRN241" s="43"/>
      <c r="WRO241" s="43"/>
      <c r="WRP241" s="43"/>
      <c r="WRQ241" s="43"/>
      <c r="WRR241" s="43"/>
      <c r="WRS241" s="43"/>
      <c r="WRT241" s="43"/>
      <c r="WRU241" s="43"/>
      <c r="WRV241" s="43"/>
      <c r="WRW241" s="43"/>
      <c r="WRX241" s="43"/>
      <c r="WRY241" s="43"/>
      <c r="WRZ241" s="43"/>
      <c r="WSA241" s="43"/>
      <c r="WSB241" s="43"/>
      <c r="WSC241" s="43"/>
      <c r="WSD241" s="43"/>
      <c r="WSE241" s="43"/>
      <c r="WSF241" s="43"/>
      <c r="WSG241" s="43"/>
      <c r="WSH241" s="43"/>
      <c r="WSI241" s="43"/>
      <c r="WSJ241" s="43"/>
      <c r="WSK241" s="43"/>
      <c r="WSL241" s="43"/>
      <c r="WSM241" s="43"/>
      <c r="WSN241" s="43"/>
      <c r="WSO241" s="43"/>
      <c r="WSP241" s="43"/>
      <c r="WSQ241" s="43"/>
      <c r="WSR241" s="43"/>
      <c r="WSS241" s="43"/>
      <c r="WST241" s="43"/>
      <c r="WSU241" s="43"/>
      <c r="WSV241" s="43"/>
      <c r="WSW241" s="43"/>
      <c r="WSX241" s="43"/>
      <c r="WSY241" s="43"/>
      <c r="WSZ241" s="43"/>
      <c r="WTA241" s="43"/>
      <c r="WTB241" s="43"/>
      <c r="WTC241" s="43"/>
      <c r="WTD241" s="43"/>
      <c r="WTE241" s="43"/>
      <c r="WTF241" s="43"/>
      <c r="WTG241" s="43"/>
      <c r="WTH241" s="43"/>
      <c r="WTI241" s="43"/>
      <c r="WTJ241" s="43"/>
      <c r="WTK241" s="43"/>
      <c r="WTL241" s="43"/>
      <c r="WTM241" s="43"/>
      <c r="WTN241" s="43"/>
      <c r="WTO241" s="43"/>
      <c r="WTP241" s="43"/>
      <c r="WTQ241" s="43"/>
      <c r="WTR241" s="43"/>
      <c r="WTS241" s="43"/>
      <c r="WTT241" s="43"/>
      <c r="WTU241" s="43"/>
      <c r="WTV241" s="43"/>
      <c r="WTW241" s="43"/>
      <c r="WTX241" s="43"/>
      <c r="WTY241" s="43"/>
      <c r="WTZ241" s="43"/>
      <c r="WUA241" s="43"/>
      <c r="WUB241" s="43"/>
      <c r="WUC241" s="43"/>
      <c r="WUD241" s="43"/>
      <c r="WUE241" s="43"/>
      <c r="WUF241" s="43"/>
      <c r="WUG241" s="43"/>
      <c r="WUH241" s="43"/>
      <c r="WUI241" s="43"/>
      <c r="WUJ241" s="43"/>
      <c r="WUK241" s="43"/>
      <c r="WUL241" s="43"/>
      <c r="WUM241" s="43"/>
      <c r="WUN241" s="43"/>
      <c r="WUO241" s="43"/>
      <c r="WUP241" s="43"/>
    </row>
    <row r="242" spans="1:16110" s="43" customFormat="1" x14ac:dyDescent="0.2">
      <c r="A242" s="663" t="s">
        <v>619</v>
      </c>
      <c r="B242" s="546" t="s">
        <v>533</v>
      </c>
      <c r="C242" s="664" t="s">
        <v>199</v>
      </c>
      <c r="D242" s="645">
        <v>31</v>
      </c>
      <c r="E242" s="665">
        <v>30</v>
      </c>
      <c r="F242" s="665">
        <v>30</v>
      </c>
      <c r="G242" s="665">
        <v>25</v>
      </c>
      <c r="H242" s="666">
        <v>16</v>
      </c>
      <c r="I242" s="667">
        <f t="shared" si="262"/>
        <v>0.83333333333333337</v>
      </c>
      <c r="J242" s="668">
        <f t="shared" si="263"/>
        <v>0.83333333333333337</v>
      </c>
      <c r="K242" s="645">
        <v>23</v>
      </c>
      <c r="L242" s="665">
        <v>23</v>
      </c>
      <c r="M242" s="665">
        <v>23</v>
      </c>
      <c r="N242" s="665">
        <v>16</v>
      </c>
      <c r="O242" s="666">
        <v>12</v>
      </c>
      <c r="P242" s="667">
        <f>N242/L242</f>
        <v>0.69565217391304346</v>
      </c>
      <c r="Q242" s="668">
        <f>N242/M242</f>
        <v>0.69565217391304346</v>
      </c>
      <c r="R242" s="645">
        <v>13</v>
      </c>
      <c r="S242" s="665">
        <v>8</v>
      </c>
      <c r="T242" s="665">
        <v>8</v>
      </c>
      <c r="U242" s="665">
        <v>8</v>
      </c>
      <c r="V242" s="666">
        <v>8</v>
      </c>
      <c r="W242" s="667">
        <f t="shared" si="260"/>
        <v>1</v>
      </c>
      <c r="X242" s="668">
        <f t="shared" si="261"/>
        <v>1</v>
      </c>
      <c r="Y242" s="645">
        <v>67</v>
      </c>
      <c r="Z242" s="665">
        <v>67</v>
      </c>
      <c r="AA242" s="665">
        <v>67</v>
      </c>
      <c r="AB242" s="665">
        <v>52</v>
      </c>
      <c r="AC242" s="666">
        <v>41</v>
      </c>
      <c r="AD242" s="667">
        <f>AB242/Z242</f>
        <v>0.77611940298507465</v>
      </c>
      <c r="AE242" s="668">
        <f>AB242/AA242</f>
        <v>0.77611940298507465</v>
      </c>
      <c r="AF242" s="645">
        <v>66</v>
      </c>
      <c r="AG242" s="665">
        <v>66</v>
      </c>
      <c r="AH242" s="665">
        <v>66</v>
      </c>
      <c r="AI242" s="665">
        <v>57</v>
      </c>
      <c r="AJ242" s="666">
        <v>51</v>
      </c>
      <c r="AK242" s="667">
        <f>AI242/AG242</f>
        <v>0.86363636363636365</v>
      </c>
      <c r="AL242" s="668">
        <f>AI242/AH242</f>
        <v>0.86363636363636365</v>
      </c>
      <c r="AM242" s="645">
        <v>78</v>
      </c>
      <c r="AN242" s="665">
        <v>78</v>
      </c>
      <c r="AO242" s="665">
        <v>78</v>
      </c>
      <c r="AP242" s="665">
        <v>66</v>
      </c>
      <c r="AQ242" s="666">
        <v>49</v>
      </c>
      <c r="AR242" s="667">
        <f>AP242/AN242</f>
        <v>0.84615384615384615</v>
      </c>
      <c r="AS242" s="668">
        <f>AP242/AO242</f>
        <v>0.84615384615384615</v>
      </c>
      <c r="AT242" s="645">
        <v>35</v>
      </c>
      <c r="AU242" s="665">
        <v>35</v>
      </c>
      <c r="AV242" s="665">
        <v>29</v>
      </c>
      <c r="AW242" s="665">
        <v>29</v>
      </c>
      <c r="AX242" s="666">
        <v>25</v>
      </c>
      <c r="AY242" s="667">
        <f>AW242/AU242</f>
        <v>0.82857142857142863</v>
      </c>
      <c r="AZ242" s="668">
        <f>AW242/AV242</f>
        <v>1</v>
      </c>
      <c r="BA242" s="645">
        <v>47</v>
      </c>
      <c r="BB242" s="665">
        <v>47</v>
      </c>
      <c r="BC242" s="665">
        <v>47</v>
      </c>
      <c r="BD242" s="665">
        <v>29</v>
      </c>
      <c r="BE242" s="666">
        <v>24</v>
      </c>
      <c r="BF242" s="667">
        <f>BD242/BB242</f>
        <v>0.61702127659574468</v>
      </c>
      <c r="BG242" s="668">
        <f>BD242/BC242</f>
        <v>0.61702127659574468</v>
      </c>
      <c r="BH242" s="645">
        <v>43</v>
      </c>
      <c r="BI242" s="665">
        <v>42</v>
      </c>
      <c r="BJ242" s="665">
        <v>42</v>
      </c>
      <c r="BK242" s="665">
        <v>34</v>
      </c>
      <c r="BL242" s="666">
        <v>26</v>
      </c>
      <c r="BM242" s="667">
        <f>BK242/BI242</f>
        <v>0.80952380952380953</v>
      </c>
      <c r="BN242" s="668">
        <f>BK242/BJ242</f>
        <v>0.80952380952380953</v>
      </c>
      <c r="BO242" s="645">
        <v>44</v>
      </c>
      <c r="BP242" s="665">
        <v>44</v>
      </c>
      <c r="BQ242" s="665">
        <v>44</v>
      </c>
      <c r="BR242" s="665">
        <v>33</v>
      </c>
      <c r="BS242" s="666">
        <v>25</v>
      </c>
      <c r="BT242" s="667">
        <f>BR242/BP242</f>
        <v>0.75</v>
      </c>
      <c r="BU242" s="668">
        <f>BR242/BQ242</f>
        <v>0.75</v>
      </c>
      <c r="BV242" s="645">
        <v>32</v>
      </c>
      <c r="BW242" s="665">
        <v>32</v>
      </c>
      <c r="BX242" s="665">
        <v>32</v>
      </c>
      <c r="BY242" s="665">
        <v>27</v>
      </c>
      <c r="BZ242" s="666">
        <v>20</v>
      </c>
      <c r="CA242" s="667">
        <f>BY242/BW242</f>
        <v>0.84375</v>
      </c>
      <c r="CB242" s="668">
        <f>BY242/BX242</f>
        <v>0.84375</v>
      </c>
      <c r="CC242" s="645">
        <v>6</v>
      </c>
      <c r="CD242" s="665">
        <v>6</v>
      </c>
      <c r="CE242" s="665">
        <v>6</v>
      </c>
      <c r="CF242" s="665">
        <v>0</v>
      </c>
      <c r="CG242" s="666">
        <v>0</v>
      </c>
      <c r="CH242" s="667">
        <f>CF242/CD242</f>
        <v>0</v>
      </c>
      <c r="CI242" s="668">
        <f>CF242/CE242</f>
        <v>0</v>
      </c>
      <c r="CJ242" s="645">
        <v>19</v>
      </c>
      <c r="CK242" s="665">
        <v>19</v>
      </c>
      <c r="CL242" s="665">
        <v>19</v>
      </c>
      <c r="CM242" s="665">
        <v>19</v>
      </c>
      <c r="CN242" s="666">
        <v>19</v>
      </c>
      <c r="CO242" s="667">
        <f>CM242/CK242</f>
        <v>1</v>
      </c>
      <c r="CP242" s="766">
        <f>CM242/CL242</f>
        <v>1</v>
      </c>
      <c r="CQ242" s="667">
        <v>1</v>
      </c>
      <c r="CR242" s="668">
        <v>1</v>
      </c>
    </row>
    <row r="243" spans="1:16110" s="43" customFormat="1" x14ac:dyDescent="0.2">
      <c r="A243" s="663" t="s">
        <v>542</v>
      </c>
      <c r="B243" s="546" t="s">
        <v>534</v>
      </c>
      <c r="C243" s="664" t="s">
        <v>199</v>
      </c>
      <c r="D243" s="645"/>
      <c r="E243" s="665"/>
      <c r="F243" s="665"/>
      <c r="G243" s="665"/>
      <c r="H243" s="666"/>
      <c r="I243" s="667"/>
      <c r="J243" s="668"/>
      <c r="K243" s="645" t="s">
        <v>67</v>
      </c>
      <c r="L243" s="665" t="s">
        <v>67</v>
      </c>
      <c r="M243" s="665" t="s">
        <v>67</v>
      </c>
      <c r="N243" s="665" t="s">
        <v>67</v>
      </c>
      <c r="O243" s="666" t="s">
        <v>67</v>
      </c>
      <c r="P243" s="667" t="s">
        <v>67</v>
      </c>
      <c r="Q243" s="668" t="s">
        <v>67</v>
      </c>
      <c r="R243" s="645" t="s">
        <v>67</v>
      </c>
      <c r="S243" s="665" t="s">
        <v>67</v>
      </c>
      <c r="T243" s="665" t="s">
        <v>67</v>
      </c>
      <c r="U243" s="665" t="s">
        <v>67</v>
      </c>
      <c r="V243" s="666" t="s">
        <v>67</v>
      </c>
      <c r="W243" s="667" t="s">
        <v>67</v>
      </c>
      <c r="X243" s="668" t="s">
        <v>67</v>
      </c>
      <c r="Y243" s="645">
        <v>9</v>
      </c>
      <c r="Z243" s="665">
        <v>8</v>
      </c>
      <c r="AA243" s="665">
        <v>8</v>
      </c>
      <c r="AB243" s="665">
        <v>6</v>
      </c>
      <c r="AC243" s="666">
        <v>3</v>
      </c>
      <c r="AD243" s="667">
        <f>AB243/Z243</f>
        <v>0.75</v>
      </c>
      <c r="AE243" s="668">
        <f>AB243/AA243</f>
        <v>0.75</v>
      </c>
      <c r="AF243" s="645">
        <v>6</v>
      </c>
      <c r="AG243" s="665">
        <v>6</v>
      </c>
      <c r="AH243" s="665">
        <v>6</v>
      </c>
      <c r="AI243" s="665">
        <v>6</v>
      </c>
      <c r="AJ243" s="666">
        <v>2</v>
      </c>
      <c r="AK243" s="667">
        <f>AI243/AG243</f>
        <v>1</v>
      </c>
      <c r="AL243" s="668">
        <f>AI243/AH243</f>
        <v>1</v>
      </c>
      <c r="AM243" s="645">
        <v>5</v>
      </c>
      <c r="AN243" s="665">
        <v>5</v>
      </c>
      <c r="AO243" s="665">
        <v>5</v>
      </c>
      <c r="AP243" s="665">
        <v>5</v>
      </c>
      <c r="AQ243" s="666">
        <v>4</v>
      </c>
      <c r="AR243" s="667">
        <f>AP243/AN243</f>
        <v>1</v>
      </c>
      <c r="AS243" s="668">
        <f>AP243/AO243</f>
        <v>1</v>
      </c>
      <c r="AT243" s="645">
        <v>5</v>
      </c>
      <c r="AU243" s="665">
        <v>3</v>
      </c>
      <c r="AV243" s="665">
        <v>3</v>
      </c>
      <c r="AW243" s="665">
        <v>3</v>
      </c>
      <c r="AX243" s="666">
        <v>2</v>
      </c>
      <c r="AY243" s="667">
        <f>AW243/AU243</f>
        <v>1</v>
      </c>
      <c r="AZ243" s="668">
        <f>AW243/AV243</f>
        <v>1</v>
      </c>
      <c r="BA243" s="645">
        <v>6</v>
      </c>
      <c r="BB243" s="665">
        <v>0</v>
      </c>
      <c r="BC243" s="665">
        <v>0</v>
      </c>
      <c r="BD243" s="665">
        <v>0</v>
      </c>
      <c r="BE243" s="666">
        <v>0</v>
      </c>
      <c r="BF243" s="667" t="s">
        <v>67</v>
      </c>
      <c r="BG243" s="668" t="s">
        <v>67</v>
      </c>
      <c r="BH243" s="645">
        <v>2</v>
      </c>
      <c r="BI243" s="665">
        <v>2</v>
      </c>
      <c r="BJ243" s="665">
        <v>2</v>
      </c>
      <c r="BK243" s="665">
        <v>2</v>
      </c>
      <c r="BL243" s="666">
        <v>2</v>
      </c>
      <c r="BM243" s="667" t="s">
        <v>67</v>
      </c>
      <c r="BN243" s="668" t="s">
        <v>67</v>
      </c>
      <c r="BO243" s="645">
        <v>4</v>
      </c>
      <c r="BP243" s="665">
        <v>3</v>
      </c>
      <c r="BQ243" s="665">
        <v>3</v>
      </c>
      <c r="BR243" s="665">
        <v>2</v>
      </c>
      <c r="BS243" s="666">
        <v>1</v>
      </c>
      <c r="BT243" s="667">
        <f>BR243/BP243</f>
        <v>0.66666666666666663</v>
      </c>
      <c r="BU243" s="668">
        <f>BR243/BQ243</f>
        <v>0.66666666666666663</v>
      </c>
      <c r="BV243" s="645">
        <v>6</v>
      </c>
      <c r="BW243" s="665">
        <v>6</v>
      </c>
      <c r="BX243" s="665">
        <v>6</v>
      </c>
      <c r="BY243" s="665">
        <v>4</v>
      </c>
      <c r="BZ243" s="666">
        <v>2</v>
      </c>
      <c r="CA243" s="667">
        <f>BY243/BW243</f>
        <v>0.66666666666666663</v>
      </c>
      <c r="CB243" s="668">
        <f>BY243/BX243</f>
        <v>0.66666666666666663</v>
      </c>
      <c r="CC243" s="645">
        <v>15</v>
      </c>
      <c r="CD243" s="665">
        <v>14</v>
      </c>
      <c r="CE243" s="665">
        <v>14</v>
      </c>
      <c r="CF243" s="665">
        <v>13</v>
      </c>
      <c r="CG243" s="666">
        <v>9</v>
      </c>
      <c r="CH243" s="667">
        <f>CF243/CD243</f>
        <v>0.9285714285714286</v>
      </c>
      <c r="CI243" s="668">
        <f>CF243/CE243</f>
        <v>0.9285714285714286</v>
      </c>
      <c r="CJ243" s="645">
        <v>10</v>
      </c>
      <c r="CK243" s="665">
        <v>9</v>
      </c>
      <c r="CL243" s="665">
        <v>9</v>
      </c>
      <c r="CM243" s="665">
        <v>8</v>
      </c>
      <c r="CN243" s="666">
        <v>5</v>
      </c>
      <c r="CO243" s="667">
        <f>CM243/CK243</f>
        <v>0.88888888888888884</v>
      </c>
      <c r="CP243" s="766">
        <f>CM243/CL243</f>
        <v>0.88888888888888884</v>
      </c>
      <c r="CQ243" s="667">
        <v>0.88888888888888884</v>
      </c>
      <c r="CR243" s="668">
        <v>0.88888888888888884</v>
      </c>
    </row>
    <row r="244" spans="1:16110" s="43" customFormat="1" x14ac:dyDescent="0.2">
      <c r="A244" s="663" t="s">
        <v>587</v>
      </c>
      <c r="B244" s="546" t="s">
        <v>535</v>
      </c>
      <c r="C244" s="664" t="s">
        <v>199</v>
      </c>
      <c r="D244" s="645"/>
      <c r="E244" s="665"/>
      <c r="F244" s="665"/>
      <c r="G244" s="665"/>
      <c r="H244" s="666"/>
      <c r="I244" s="667"/>
      <c r="J244" s="668"/>
      <c r="K244" s="645" t="s">
        <v>67</v>
      </c>
      <c r="L244" s="665" t="s">
        <v>67</v>
      </c>
      <c r="M244" s="665" t="s">
        <v>67</v>
      </c>
      <c r="N244" s="665" t="s">
        <v>67</v>
      </c>
      <c r="O244" s="666" t="s">
        <v>67</v>
      </c>
      <c r="P244" s="667" t="s">
        <v>67</v>
      </c>
      <c r="Q244" s="668" t="s">
        <v>67</v>
      </c>
      <c r="R244" s="645" t="s">
        <v>67</v>
      </c>
      <c r="S244" s="665" t="s">
        <v>67</v>
      </c>
      <c r="T244" s="665" t="s">
        <v>67</v>
      </c>
      <c r="U244" s="665" t="s">
        <v>67</v>
      </c>
      <c r="V244" s="666" t="s">
        <v>67</v>
      </c>
      <c r="W244" s="667" t="s">
        <v>67</v>
      </c>
      <c r="X244" s="668" t="s">
        <v>67</v>
      </c>
      <c r="Y244" s="645">
        <v>33</v>
      </c>
      <c r="Z244" s="665">
        <v>29</v>
      </c>
      <c r="AA244" s="665">
        <v>19</v>
      </c>
      <c r="AB244" s="665">
        <v>18</v>
      </c>
      <c r="AC244" s="666">
        <v>16</v>
      </c>
      <c r="AD244" s="667">
        <f>AB244/Z244</f>
        <v>0.62068965517241381</v>
      </c>
      <c r="AE244" s="668">
        <f>AB244/AA244</f>
        <v>0.94736842105263153</v>
      </c>
      <c r="AF244" s="645">
        <v>50</v>
      </c>
      <c r="AG244" s="665">
        <v>50</v>
      </c>
      <c r="AH244" s="665">
        <v>42</v>
      </c>
      <c r="AI244" s="665">
        <v>42</v>
      </c>
      <c r="AJ244" s="666">
        <v>27</v>
      </c>
      <c r="AK244" s="667">
        <f>AI244/AG244</f>
        <v>0.84</v>
      </c>
      <c r="AL244" s="668">
        <f>AI244/AH244</f>
        <v>1</v>
      </c>
      <c r="AM244" s="645">
        <v>148</v>
      </c>
      <c r="AN244" s="665">
        <v>145</v>
      </c>
      <c r="AO244" s="665">
        <v>99</v>
      </c>
      <c r="AP244" s="665">
        <v>85</v>
      </c>
      <c r="AQ244" s="666">
        <v>72</v>
      </c>
      <c r="AR244" s="667">
        <f>AP244/AN244</f>
        <v>0.58620689655172409</v>
      </c>
      <c r="AS244" s="668">
        <f>AP244/AO244</f>
        <v>0.85858585858585856</v>
      </c>
      <c r="AT244" s="645">
        <v>141</v>
      </c>
      <c r="AU244" s="665">
        <v>136</v>
      </c>
      <c r="AV244" s="665">
        <v>90</v>
      </c>
      <c r="AW244" s="665">
        <v>79</v>
      </c>
      <c r="AX244" s="666">
        <v>63</v>
      </c>
      <c r="AY244" s="667">
        <f>AW244/AU244</f>
        <v>0.58088235294117652</v>
      </c>
      <c r="AZ244" s="668">
        <f>AW244/AV244</f>
        <v>0.87777777777777777</v>
      </c>
      <c r="BA244" s="645">
        <v>108</v>
      </c>
      <c r="BB244" s="665">
        <v>106</v>
      </c>
      <c r="BC244" s="665">
        <v>65</v>
      </c>
      <c r="BD244" s="665">
        <v>51</v>
      </c>
      <c r="BE244" s="666">
        <v>45</v>
      </c>
      <c r="BF244" s="667">
        <f>BD244/BB244</f>
        <v>0.48113207547169812</v>
      </c>
      <c r="BG244" s="668">
        <f>BD244/BC244</f>
        <v>0.7846153846153846</v>
      </c>
      <c r="BH244" s="645">
        <v>164</v>
      </c>
      <c r="BI244" s="665">
        <v>163</v>
      </c>
      <c r="BJ244" s="665">
        <v>163</v>
      </c>
      <c r="BK244" s="665">
        <v>121</v>
      </c>
      <c r="BL244" s="666">
        <v>79</v>
      </c>
      <c r="BM244" s="667">
        <f>BK244/BI244</f>
        <v>0.74233128834355833</v>
      </c>
      <c r="BN244" s="668">
        <f>BK244/BJ244</f>
        <v>0.74233128834355833</v>
      </c>
      <c r="BO244" s="645">
        <v>157</v>
      </c>
      <c r="BP244" s="665">
        <v>157</v>
      </c>
      <c r="BQ244" s="665">
        <v>145</v>
      </c>
      <c r="BR244" s="665">
        <v>104</v>
      </c>
      <c r="BS244" s="666">
        <v>73</v>
      </c>
      <c r="BT244" s="667">
        <f>BR244/BP244</f>
        <v>0.66242038216560506</v>
      </c>
      <c r="BU244" s="668">
        <f>BR244/BQ244</f>
        <v>0.71724137931034482</v>
      </c>
      <c r="BV244" s="645">
        <v>165</v>
      </c>
      <c r="BW244" s="665">
        <v>165</v>
      </c>
      <c r="BX244" s="665">
        <v>165</v>
      </c>
      <c r="BY244" s="665">
        <v>165</v>
      </c>
      <c r="BZ244" s="666">
        <v>83</v>
      </c>
      <c r="CA244" s="667">
        <f>BY244/BW244</f>
        <v>1</v>
      </c>
      <c r="CB244" s="668">
        <f>BY244/BX244</f>
        <v>1</v>
      </c>
      <c r="CC244" s="617" t="s">
        <v>67</v>
      </c>
      <c r="CD244" s="618" t="s">
        <v>67</v>
      </c>
      <c r="CE244" s="618" t="s">
        <v>67</v>
      </c>
      <c r="CF244" s="618" t="s">
        <v>67</v>
      </c>
      <c r="CG244" s="619" t="s">
        <v>67</v>
      </c>
      <c r="CH244" s="667" t="s">
        <v>67</v>
      </c>
      <c r="CI244" s="668" t="s">
        <v>67</v>
      </c>
      <c r="CJ244" s="617" t="s">
        <v>67</v>
      </c>
      <c r="CK244" s="618" t="s">
        <v>67</v>
      </c>
      <c r="CL244" s="618" t="s">
        <v>67</v>
      </c>
      <c r="CM244" s="618" t="s">
        <v>67</v>
      </c>
      <c r="CN244" s="619" t="s">
        <v>67</v>
      </c>
      <c r="CO244" s="667" t="s">
        <v>67</v>
      </c>
      <c r="CP244" s="762" t="s">
        <v>67</v>
      </c>
      <c r="CQ244" s="667" t="s">
        <v>67</v>
      </c>
      <c r="CR244" s="668" t="s">
        <v>67</v>
      </c>
    </row>
    <row r="245" spans="1:16110" s="43" customFormat="1" x14ac:dyDescent="0.2">
      <c r="A245" s="663" t="s">
        <v>588</v>
      </c>
      <c r="B245" s="546" t="s">
        <v>541</v>
      </c>
      <c r="C245" s="664" t="s">
        <v>199</v>
      </c>
      <c r="D245" s="645"/>
      <c r="E245" s="665"/>
      <c r="F245" s="665"/>
      <c r="G245" s="665"/>
      <c r="H245" s="666"/>
      <c r="I245" s="667"/>
      <c r="J245" s="668"/>
      <c r="K245" s="645" t="s">
        <v>67</v>
      </c>
      <c r="L245" s="665" t="s">
        <v>67</v>
      </c>
      <c r="M245" s="665" t="s">
        <v>67</v>
      </c>
      <c r="N245" s="665" t="s">
        <v>67</v>
      </c>
      <c r="O245" s="666" t="s">
        <v>67</v>
      </c>
      <c r="P245" s="667" t="s">
        <v>67</v>
      </c>
      <c r="Q245" s="668" t="s">
        <v>67</v>
      </c>
      <c r="R245" s="645" t="s">
        <v>67</v>
      </c>
      <c r="S245" s="665" t="s">
        <v>67</v>
      </c>
      <c r="T245" s="665" t="s">
        <v>67</v>
      </c>
      <c r="U245" s="665" t="s">
        <v>67</v>
      </c>
      <c r="V245" s="666" t="s">
        <v>67</v>
      </c>
      <c r="W245" s="667" t="s">
        <v>67</v>
      </c>
      <c r="X245" s="668" t="s">
        <v>67</v>
      </c>
      <c r="Y245" s="645">
        <v>33</v>
      </c>
      <c r="Z245" s="665">
        <v>29</v>
      </c>
      <c r="AA245" s="665">
        <v>19</v>
      </c>
      <c r="AB245" s="665">
        <v>18</v>
      </c>
      <c r="AC245" s="666">
        <v>16</v>
      </c>
      <c r="AD245" s="667">
        <f>AB245/Z245</f>
        <v>0.62068965517241381</v>
      </c>
      <c r="AE245" s="668">
        <f>AB245/AA245</f>
        <v>0.94736842105263153</v>
      </c>
      <c r="AF245" s="645">
        <v>62</v>
      </c>
      <c r="AG245" s="665">
        <v>62</v>
      </c>
      <c r="AH245" s="665">
        <v>62</v>
      </c>
      <c r="AI245" s="665">
        <v>62</v>
      </c>
      <c r="AJ245" s="666">
        <v>39</v>
      </c>
      <c r="AK245" s="667">
        <f>AI245/AG245</f>
        <v>1</v>
      </c>
      <c r="AL245" s="668">
        <f>AI245/AH245</f>
        <v>1</v>
      </c>
      <c r="AM245" s="645">
        <v>307</v>
      </c>
      <c r="AN245" s="665">
        <v>302</v>
      </c>
      <c r="AO245" s="665">
        <v>302</v>
      </c>
      <c r="AP245" s="665">
        <v>302</v>
      </c>
      <c r="AQ245" s="666">
        <v>198</v>
      </c>
      <c r="AR245" s="667">
        <f>AP245/AN245</f>
        <v>1</v>
      </c>
      <c r="AS245" s="668">
        <f>AP245/AO245</f>
        <v>1</v>
      </c>
      <c r="AT245" s="645">
        <v>299</v>
      </c>
      <c r="AU245" s="665">
        <v>289</v>
      </c>
      <c r="AV245" s="665">
        <v>289</v>
      </c>
      <c r="AW245" s="665">
        <v>289</v>
      </c>
      <c r="AX245" s="666">
        <v>180</v>
      </c>
      <c r="AY245" s="667">
        <f>AW245/AU245</f>
        <v>1</v>
      </c>
      <c r="AZ245" s="668">
        <f>AW245/AV245</f>
        <v>1</v>
      </c>
      <c r="BA245" s="645">
        <v>354</v>
      </c>
      <c r="BB245" s="665">
        <v>336</v>
      </c>
      <c r="BC245" s="665">
        <v>336</v>
      </c>
      <c r="BD245" s="665">
        <v>335</v>
      </c>
      <c r="BE245" s="666">
        <v>198</v>
      </c>
      <c r="BF245" s="667">
        <f>BD245/BB245</f>
        <v>0.99702380952380953</v>
      </c>
      <c r="BG245" s="668">
        <f>BD245/BC245</f>
        <v>0.99702380952380953</v>
      </c>
      <c r="BH245" s="645">
        <v>339</v>
      </c>
      <c r="BI245" s="665">
        <v>323</v>
      </c>
      <c r="BJ245" s="665">
        <v>323</v>
      </c>
      <c r="BK245" s="665">
        <v>323</v>
      </c>
      <c r="BL245" s="666">
        <v>217</v>
      </c>
      <c r="BM245" s="667">
        <f>BK245/BI245</f>
        <v>1</v>
      </c>
      <c r="BN245" s="668">
        <f>BK245/BJ245</f>
        <v>1</v>
      </c>
      <c r="BO245" s="645">
        <v>429</v>
      </c>
      <c r="BP245" s="665">
        <v>397</v>
      </c>
      <c r="BQ245" s="665">
        <v>397</v>
      </c>
      <c r="BR245" s="665">
        <v>397</v>
      </c>
      <c r="BS245" s="666">
        <v>241</v>
      </c>
      <c r="BT245" s="667">
        <f>BR245/BP245</f>
        <v>1</v>
      </c>
      <c r="BU245" s="668">
        <f>BR245/BQ245</f>
        <v>1</v>
      </c>
      <c r="BV245" s="645">
        <v>466</v>
      </c>
      <c r="BW245" s="665">
        <v>440</v>
      </c>
      <c r="BX245" s="665">
        <v>440</v>
      </c>
      <c r="BY245" s="665">
        <v>440</v>
      </c>
      <c r="BZ245" s="666">
        <v>285</v>
      </c>
      <c r="CA245" s="667">
        <f>BY245/BW245</f>
        <v>1</v>
      </c>
      <c r="CB245" s="668">
        <f>BY245/BX245</f>
        <v>1</v>
      </c>
      <c r="CC245" s="645">
        <v>460</v>
      </c>
      <c r="CD245" s="665">
        <v>419</v>
      </c>
      <c r="CE245" s="665">
        <v>419</v>
      </c>
      <c r="CF245" s="665">
        <v>272</v>
      </c>
      <c r="CG245" s="666">
        <v>258</v>
      </c>
      <c r="CH245" s="667">
        <f>CF245/CD245</f>
        <v>0.64916467780429599</v>
      </c>
      <c r="CI245" s="668">
        <f>CF245/CE245</f>
        <v>0.64916467780429599</v>
      </c>
      <c r="CJ245" s="645">
        <v>379</v>
      </c>
      <c r="CK245" s="665">
        <v>342</v>
      </c>
      <c r="CL245" s="665">
        <v>342</v>
      </c>
      <c r="CM245" s="665">
        <v>241</v>
      </c>
      <c r="CN245" s="666">
        <v>228</v>
      </c>
      <c r="CO245" s="667">
        <f>CM245/CK245</f>
        <v>0.70467836257309946</v>
      </c>
      <c r="CP245" s="766">
        <f>CM245/CL245</f>
        <v>0.70467836257309946</v>
      </c>
      <c r="CQ245" s="667">
        <v>1</v>
      </c>
      <c r="CR245" s="668">
        <v>1</v>
      </c>
    </row>
    <row r="246" spans="1:16110" s="43" customFormat="1" x14ac:dyDescent="0.2">
      <c r="A246" s="663" t="s">
        <v>546</v>
      </c>
      <c r="B246" s="546" t="s">
        <v>547</v>
      </c>
      <c r="C246" s="664" t="s">
        <v>199</v>
      </c>
      <c r="D246" s="645"/>
      <c r="E246" s="665"/>
      <c r="F246" s="665"/>
      <c r="G246" s="665"/>
      <c r="H246" s="666"/>
      <c r="I246" s="667"/>
      <c r="J246" s="668"/>
      <c r="K246" s="645" t="s">
        <v>67</v>
      </c>
      <c r="L246" s="665" t="s">
        <v>67</v>
      </c>
      <c r="M246" s="665" t="s">
        <v>67</v>
      </c>
      <c r="N246" s="665" t="s">
        <v>67</v>
      </c>
      <c r="O246" s="666" t="s">
        <v>67</v>
      </c>
      <c r="P246" s="667" t="s">
        <v>67</v>
      </c>
      <c r="Q246" s="668" t="s">
        <v>67</v>
      </c>
      <c r="R246" s="645" t="s">
        <v>67</v>
      </c>
      <c r="S246" s="665" t="s">
        <v>67</v>
      </c>
      <c r="T246" s="665" t="s">
        <v>67</v>
      </c>
      <c r="U246" s="665" t="s">
        <v>67</v>
      </c>
      <c r="V246" s="666" t="s">
        <v>67</v>
      </c>
      <c r="W246" s="667" t="s">
        <v>67</v>
      </c>
      <c r="X246" s="668" t="s">
        <v>67</v>
      </c>
      <c r="Y246" s="645" t="s">
        <v>67</v>
      </c>
      <c r="Z246" s="665" t="s">
        <v>67</v>
      </c>
      <c r="AA246" s="665" t="s">
        <v>67</v>
      </c>
      <c r="AB246" s="665" t="s">
        <v>67</v>
      </c>
      <c r="AC246" s="666" t="s">
        <v>67</v>
      </c>
      <c r="AD246" s="667" t="s">
        <v>67</v>
      </c>
      <c r="AE246" s="668" t="s">
        <v>67</v>
      </c>
      <c r="AF246" s="645" t="s">
        <v>67</v>
      </c>
      <c r="AG246" s="665" t="s">
        <v>67</v>
      </c>
      <c r="AH246" s="665" t="s">
        <v>67</v>
      </c>
      <c r="AI246" s="665" t="s">
        <v>67</v>
      </c>
      <c r="AJ246" s="666" t="s">
        <v>67</v>
      </c>
      <c r="AK246" s="667" t="s">
        <v>67</v>
      </c>
      <c r="AL246" s="668" t="s">
        <v>67</v>
      </c>
      <c r="AM246" s="645">
        <v>40</v>
      </c>
      <c r="AN246" s="665">
        <v>39</v>
      </c>
      <c r="AO246" s="665">
        <v>39</v>
      </c>
      <c r="AP246" s="665">
        <v>39</v>
      </c>
      <c r="AQ246" s="666">
        <v>39</v>
      </c>
      <c r="AR246" s="667">
        <f>AP246/AN246</f>
        <v>1</v>
      </c>
      <c r="AS246" s="668">
        <f>AP246/AO246</f>
        <v>1</v>
      </c>
      <c r="AT246" s="645">
        <v>78</v>
      </c>
      <c r="AU246" s="665">
        <v>72</v>
      </c>
      <c r="AV246" s="665">
        <v>41</v>
      </c>
      <c r="AW246" s="665">
        <v>40</v>
      </c>
      <c r="AX246" s="666">
        <v>30</v>
      </c>
      <c r="AY246" s="667">
        <f t="shared" ref="AY246:AY247" si="324">AW246/AU246</f>
        <v>0.55555555555555558</v>
      </c>
      <c r="AZ246" s="668">
        <f t="shared" ref="AZ246:AZ247" si="325">AW246/AV246</f>
        <v>0.97560975609756095</v>
      </c>
      <c r="BA246" s="645">
        <v>59</v>
      </c>
      <c r="BB246" s="665">
        <v>56</v>
      </c>
      <c r="BC246" s="665">
        <v>46</v>
      </c>
      <c r="BD246" s="665">
        <v>35</v>
      </c>
      <c r="BE246" s="666">
        <v>29</v>
      </c>
      <c r="BF246" s="667">
        <f t="shared" ref="BF246:BF247" si="326">BD246/BB246</f>
        <v>0.625</v>
      </c>
      <c r="BG246" s="668">
        <f t="shared" ref="BG246:BG247" si="327">BD246/BC246</f>
        <v>0.76086956521739135</v>
      </c>
      <c r="BH246" s="645">
        <v>82</v>
      </c>
      <c r="BI246" s="665">
        <v>81</v>
      </c>
      <c r="BJ246" s="665">
        <v>75</v>
      </c>
      <c r="BK246" s="665">
        <v>57</v>
      </c>
      <c r="BL246" s="666">
        <v>57</v>
      </c>
      <c r="BM246" s="667">
        <f t="shared" ref="BM246:BM250" si="328">BK246/BI246</f>
        <v>0.70370370370370372</v>
      </c>
      <c r="BN246" s="668">
        <f t="shared" ref="BN246:BN250" si="329">BK246/BJ246</f>
        <v>0.76</v>
      </c>
      <c r="BO246" s="645">
        <v>55</v>
      </c>
      <c r="BP246" s="665">
        <v>54</v>
      </c>
      <c r="BQ246" s="665">
        <v>33</v>
      </c>
      <c r="BR246" s="665">
        <v>32</v>
      </c>
      <c r="BS246" s="666">
        <v>32</v>
      </c>
      <c r="BT246" s="667">
        <f t="shared" ref="BT246:BT250" si="330">BR246/BP246</f>
        <v>0.59259259259259256</v>
      </c>
      <c r="BU246" s="668">
        <f t="shared" ref="BU246:BU250" si="331">BR246/BQ246</f>
        <v>0.96969696969696972</v>
      </c>
      <c r="BV246" s="645">
        <v>75</v>
      </c>
      <c r="BW246" s="665">
        <v>71</v>
      </c>
      <c r="BX246" s="665">
        <v>35</v>
      </c>
      <c r="BY246" s="665">
        <v>35</v>
      </c>
      <c r="BZ246" s="666">
        <v>35</v>
      </c>
      <c r="CA246" s="667">
        <f t="shared" ref="CA246:CA250" si="332">BY246/BW246</f>
        <v>0.49295774647887325</v>
      </c>
      <c r="CB246" s="668">
        <f t="shared" ref="CB246:CB250" si="333">BY246/BX246</f>
        <v>1</v>
      </c>
      <c r="CC246" s="645">
        <v>59</v>
      </c>
      <c r="CD246" s="665">
        <v>56</v>
      </c>
      <c r="CE246" s="665">
        <v>28</v>
      </c>
      <c r="CF246" s="665">
        <v>28</v>
      </c>
      <c r="CG246" s="666">
        <v>28</v>
      </c>
      <c r="CH246" s="667">
        <f t="shared" ref="CH246:CH250" si="334">CF246/CD246</f>
        <v>0.5</v>
      </c>
      <c r="CI246" s="668">
        <f t="shared" ref="CI246:CI250" si="335">CF246/CE246</f>
        <v>1</v>
      </c>
      <c r="CJ246" s="645">
        <v>93</v>
      </c>
      <c r="CK246" s="665">
        <v>88</v>
      </c>
      <c r="CL246" s="665">
        <v>53</v>
      </c>
      <c r="CM246" s="665">
        <v>53</v>
      </c>
      <c r="CN246" s="666">
        <v>50</v>
      </c>
      <c r="CO246" s="667">
        <f t="shared" ref="CO246:CO250" si="336">CM246/CK246</f>
        <v>0.60227272727272729</v>
      </c>
      <c r="CP246" s="766">
        <f t="shared" ref="CP246:CP250" si="337">CM246/CL246</f>
        <v>1</v>
      </c>
      <c r="CQ246" s="667">
        <v>0.60227272727272729</v>
      </c>
      <c r="CR246" s="668">
        <v>1</v>
      </c>
    </row>
    <row r="247" spans="1:16110" s="43" customFormat="1" x14ac:dyDescent="0.2">
      <c r="A247" s="663" t="s">
        <v>589</v>
      </c>
      <c r="B247" s="546" t="s">
        <v>548</v>
      </c>
      <c r="C247" s="664" t="s">
        <v>199</v>
      </c>
      <c r="D247" s="645"/>
      <c r="E247" s="665"/>
      <c r="F247" s="665"/>
      <c r="G247" s="665"/>
      <c r="H247" s="666"/>
      <c r="I247" s="667"/>
      <c r="J247" s="668"/>
      <c r="K247" s="645" t="s">
        <v>67</v>
      </c>
      <c r="L247" s="665" t="s">
        <v>67</v>
      </c>
      <c r="M247" s="665" t="s">
        <v>67</v>
      </c>
      <c r="N247" s="665" t="s">
        <v>67</v>
      </c>
      <c r="O247" s="666" t="s">
        <v>67</v>
      </c>
      <c r="P247" s="667" t="s">
        <v>67</v>
      </c>
      <c r="Q247" s="668" t="s">
        <v>67</v>
      </c>
      <c r="R247" s="645" t="s">
        <v>67</v>
      </c>
      <c r="S247" s="665" t="s">
        <v>67</v>
      </c>
      <c r="T247" s="665" t="s">
        <v>67</v>
      </c>
      <c r="U247" s="665" t="s">
        <v>67</v>
      </c>
      <c r="V247" s="666" t="s">
        <v>67</v>
      </c>
      <c r="W247" s="667" t="s">
        <v>67</v>
      </c>
      <c r="X247" s="668" t="s">
        <v>67</v>
      </c>
      <c r="Y247" s="645" t="s">
        <v>67</v>
      </c>
      <c r="Z247" s="665" t="s">
        <v>67</v>
      </c>
      <c r="AA247" s="665" t="s">
        <v>67</v>
      </c>
      <c r="AB247" s="665" t="s">
        <v>67</v>
      </c>
      <c r="AC247" s="666" t="s">
        <v>67</v>
      </c>
      <c r="AD247" s="667" t="s">
        <v>67</v>
      </c>
      <c r="AE247" s="668" t="s">
        <v>67</v>
      </c>
      <c r="AF247" s="645" t="s">
        <v>67</v>
      </c>
      <c r="AG247" s="665" t="s">
        <v>67</v>
      </c>
      <c r="AH247" s="665" t="s">
        <v>67</v>
      </c>
      <c r="AI247" s="665" t="s">
        <v>67</v>
      </c>
      <c r="AJ247" s="666" t="s">
        <v>67</v>
      </c>
      <c r="AK247" s="667" t="s">
        <v>67</v>
      </c>
      <c r="AL247" s="668" t="s">
        <v>67</v>
      </c>
      <c r="AM247" s="645" t="s">
        <v>67</v>
      </c>
      <c r="AN247" s="665" t="s">
        <v>67</v>
      </c>
      <c r="AO247" s="665" t="s">
        <v>67</v>
      </c>
      <c r="AP247" s="665" t="s">
        <v>67</v>
      </c>
      <c r="AQ247" s="666" t="s">
        <v>67</v>
      </c>
      <c r="AR247" s="667" t="s">
        <v>67</v>
      </c>
      <c r="AS247" s="668" t="s">
        <v>67</v>
      </c>
      <c r="AT247" s="645">
        <v>1958</v>
      </c>
      <c r="AU247" s="665">
        <v>1942</v>
      </c>
      <c r="AV247" s="665">
        <v>1942</v>
      </c>
      <c r="AW247" s="665">
        <v>1890</v>
      </c>
      <c r="AX247" s="666">
        <v>1273</v>
      </c>
      <c r="AY247" s="667">
        <f t="shared" si="324"/>
        <v>0.97322348094747679</v>
      </c>
      <c r="AZ247" s="668">
        <f t="shared" si="325"/>
        <v>0.97322348094747679</v>
      </c>
      <c r="BA247" s="645">
        <v>486</v>
      </c>
      <c r="BB247" s="665">
        <v>482</v>
      </c>
      <c r="BC247" s="665">
        <v>461</v>
      </c>
      <c r="BD247" s="665">
        <v>331</v>
      </c>
      <c r="BE247" s="666">
        <v>280</v>
      </c>
      <c r="BF247" s="667">
        <f t="shared" si="326"/>
        <v>0.68672199170124482</v>
      </c>
      <c r="BG247" s="668">
        <f t="shared" si="327"/>
        <v>0.71800433839479394</v>
      </c>
      <c r="BH247" s="645">
        <v>478</v>
      </c>
      <c r="BI247" s="665">
        <v>463</v>
      </c>
      <c r="BJ247" s="665">
        <v>463</v>
      </c>
      <c r="BK247" s="665">
        <v>459</v>
      </c>
      <c r="BL247" s="666">
        <v>368</v>
      </c>
      <c r="BM247" s="667">
        <f t="shared" si="328"/>
        <v>0.99136069114470837</v>
      </c>
      <c r="BN247" s="668">
        <f t="shared" si="329"/>
        <v>0.99136069114470837</v>
      </c>
      <c r="BO247" s="645">
        <v>447</v>
      </c>
      <c r="BP247" s="665">
        <v>440</v>
      </c>
      <c r="BQ247" s="665">
        <v>440</v>
      </c>
      <c r="BR247" s="665">
        <v>437</v>
      </c>
      <c r="BS247" s="666">
        <v>377</v>
      </c>
      <c r="BT247" s="667">
        <f t="shared" si="330"/>
        <v>0.99318181818181817</v>
      </c>
      <c r="BU247" s="668">
        <f t="shared" si="331"/>
        <v>0.99318181818181817</v>
      </c>
      <c r="BV247" s="645">
        <v>429</v>
      </c>
      <c r="BW247" s="665">
        <v>417</v>
      </c>
      <c r="BX247" s="665">
        <v>417</v>
      </c>
      <c r="BY247" s="665">
        <v>416</v>
      </c>
      <c r="BZ247" s="666">
        <v>317</v>
      </c>
      <c r="CA247" s="667">
        <f t="shared" si="332"/>
        <v>0.99760191846522783</v>
      </c>
      <c r="CB247" s="668">
        <f t="shared" si="333"/>
        <v>0.99760191846522783</v>
      </c>
      <c r="CC247" s="645">
        <v>447</v>
      </c>
      <c r="CD247" s="665">
        <v>438</v>
      </c>
      <c r="CE247" s="665">
        <v>438</v>
      </c>
      <c r="CF247" s="665">
        <v>395</v>
      </c>
      <c r="CG247" s="666">
        <v>316</v>
      </c>
      <c r="CH247" s="667">
        <f t="shared" si="334"/>
        <v>0.90182648401826482</v>
      </c>
      <c r="CI247" s="668">
        <f t="shared" si="335"/>
        <v>0.90182648401826482</v>
      </c>
      <c r="CJ247" s="645">
        <v>584</v>
      </c>
      <c r="CK247" s="665">
        <v>542</v>
      </c>
      <c r="CL247" s="665">
        <v>542</v>
      </c>
      <c r="CM247" s="665">
        <v>496</v>
      </c>
      <c r="CN247" s="666">
        <v>363</v>
      </c>
      <c r="CO247" s="667">
        <f t="shared" si="336"/>
        <v>0.91512915129151295</v>
      </c>
      <c r="CP247" s="766">
        <f t="shared" si="337"/>
        <v>0.91512915129151295</v>
      </c>
      <c r="CQ247" s="667">
        <v>1</v>
      </c>
      <c r="CR247" s="668">
        <v>1</v>
      </c>
    </row>
    <row r="248" spans="1:16110" s="43" customFormat="1" x14ac:dyDescent="0.2">
      <c r="A248" s="663" t="s">
        <v>590</v>
      </c>
      <c r="B248" s="546" t="s">
        <v>560</v>
      </c>
      <c r="C248" s="664" t="s">
        <v>199</v>
      </c>
      <c r="D248" s="645"/>
      <c r="E248" s="665"/>
      <c r="F248" s="665"/>
      <c r="G248" s="665"/>
      <c r="H248" s="666"/>
      <c r="I248" s="667"/>
      <c r="J248" s="668"/>
      <c r="K248" s="645" t="s">
        <v>67</v>
      </c>
      <c r="L248" s="665" t="s">
        <v>67</v>
      </c>
      <c r="M248" s="665" t="s">
        <v>67</v>
      </c>
      <c r="N248" s="665" t="s">
        <v>67</v>
      </c>
      <c r="O248" s="666" t="s">
        <v>67</v>
      </c>
      <c r="P248" s="667" t="s">
        <v>67</v>
      </c>
      <c r="Q248" s="668" t="s">
        <v>67</v>
      </c>
      <c r="R248" s="645" t="s">
        <v>67</v>
      </c>
      <c r="S248" s="665" t="s">
        <v>67</v>
      </c>
      <c r="T248" s="665" t="s">
        <v>67</v>
      </c>
      <c r="U248" s="665" t="s">
        <v>67</v>
      </c>
      <c r="V248" s="666" t="s">
        <v>67</v>
      </c>
      <c r="W248" s="667" t="s">
        <v>67</v>
      </c>
      <c r="X248" s="668" t="s">
        <v>67</v>
      </c>
      <c r="Y248" s="645" t="s">
        <v>67</v>
      </c>
      <c r="Z248" s="665" t="s">
        <v>67</v>
      </c>
      <c r="AA248" s="665" t="s">
        <v>67</v>
      </c>
      <c r="AB248" s="665" t="s">
        <v>67</v>
      </c>
      <c r="AC248" s="666" t="s">
        <v>67</v>
      </c>
      <c r="AD248" s="667" t="s">
        <v>67</v>
      </c>
      <c r="AE248" s="668" t="s">
        <v>67</v>
      </c>
      <c r="AF248" s="645" t="s">
        <v>67</v>
      </c>
      <c r="AG248" s="665" t="s">
        <v>67</v>
      </c>
      <c r="AH248" s="665" t="s">
        <v>67</v>
      </c>
      <c r="AI248" s="665" t="s">
        <v>67</v>
      </c>
      <c r="AJ248" s="666" t="s">
        <v>67</v>
      </c>
      <c r="AK248" s="667" t="s">
        <v>67</v>
      </c>
      <c r="AL248" s="668" t="s">
        <v>67</v>
      </c>
      <c r="AM248" s="645" t="s">
        <v>67</v>
      </c>
      <c r="AN248" s="665" t="s">
        <v>67</v>
      </c>
      <c r="AO248" s="665" t="s">
        <v>67</v>
      </c>
      <c r="AP248" s="665" t="s">
        <v>67</v>
      </c>
      <c r="AQ248" s="666" t="s">
        <v>67</v>
      </c>
      <c r="AR248" s="667" t="s">
        <v>67</v>
      </c>
      <c r="AS248" s="668" t="s">
        <v>67</v>
      </c>
      <c r="AT248" s="645" t="s">
        <v>67</v>
      </c>
      <c r="AU248" s="665" t="s">
        <v>67</v>
      </c>
      <c r="AV248" s="665" t="s">
        <v>67</v>
      </c>
      <c r="AW248" s="665" t="s">
        <v>67</v>
      </c>
      <c r="AX248" s="666" t="s">
        <v>67</v>
      </c>
      <c r="AY248" s="667" t="s">
        <v>67</v>
      </c>
      <c r="AZ248" s="668" t="s">
        <v>67</v>
      </c>
      <c r="BA248" s="645">
        <v>82</v>
      </c>
      <c r="BB248" s="665">
        <v>82</v>
      </c>
      <c r="BC248" s="665">
        <v>61</v>
      </c>
      <c r="BD248" s="665">
        <v>61</v>
      </c>
      <c r="BE248" s="666">
        <v>46</v>
      </c>
      <c r="BF248" s="667">
        <f t="shared" ref="BF248:BF249" si="338">BD248/BB248</f>
        <v>0.74390243902439024</v>
      </c>
      <c r="BG248" s="668">
        <f t="shared" ref="BG248:BG249" si="339">BD248/BC248</f>
        <v>1</v>
      </c>
      <c r="BH248" s="645">
        <v>327</v>
      </c>
      <c r="BI248" s="665">
        <v>326</v>
      </c>
      <c r="BJ248" s="665">
        <v>207</v>
      </c>
      <c r="BK248" s="665">
        <v>204</v>
      </c>
      <c r="BL248" s="666">
        <v>149</v>
      </c>
      <c r="BM248" s="667">
        <f t="shared" si="328"/>
        <v>0.62576687116564422</v>
      </c>
      <c r="BN248" s="668">
        <f t="shared" si="329"/>
        <v>0.98550724637681164</v>
      </c>
      <c r="BO248" s="645">
        <v>312</v>
      </c>
      <c r="BP248" s="665">
        <v>310</v>
      </c>
      <c r="BQ248" s="665">
        <v>231</v>
      </c>
      <c r="BR248" s="665">
        <v>218</v>
      </c>
      <c r="BS248" s="666">
        <v>171</v>
      </c>
      <c r="BT248" s="667">
        <f t="shared" si="330"/>
        <v>0.70322580645161292</v>
      </c>
      <c r="BU248" s="668">
        <f t="shared" si="331"/>
        <v>0.94372294372294374</v>
      </c>
      <c r="BV248" s="645">
        <v>224</v>
      </c>
      <c r="BW248" s="665">
        <v>215</v>
      </c>
      <c r="BX248" s="665">
        <v>215</v>
      </c>
      <c r="BY248" s="665">
        <v>168</v>
      </c>
      <c r="BZ248" s="666">
        <v>126</v>
      </c>
      <c r="CA248" s="667">
        <f t="shared" si="332"/>
        <v>0.78139534883720929</v>
      </c>
      <c r="CB248" s="668">
        <f t="shared" si="333"/>
        <v>0.78139534883720929</v>
      </c>
      <c r="CC248" s="645">
        <v>211</v>
      </c>
      <c r="CD248" s="665">
        <v>200</v>
      </c>
      <c r="CE248" s="665">
        <v>200</v>
      </c>
      <c r="CF248" s="665">
        <v>139</v>
      </c>
      <c r="CG248" s="666">
        <v>137</v>
      </c>
      <c r="CH248" s="667">
        <f t="shared" si="334"/>
        <v>0.69499999999999995</v>
      </c>
      <c r="CI248" s="668">
        <f t="shared" si="335"/>
        <v>0.69499999999999995</v>
      </c>
      <c r="CJ248" s="645">
        <v>269</v>
      </c>
      <c r="CK248" s="665">
        <v>249</v>
      </c>
      <c r="CL248" s="665">
        <v>208</v>
      </c>
      <c r="CM248" s="665">
        <v>147</v>
      </c>
      <c r="CN248" s="666">
        <v>144</v>
      </c>
      <c r="CO248" s="667">
        <f t="shared" si="336"/>
        <v>0.59036144578313254</v>
      </c>
      <c r="CP248" s="766">
        <f t="shared" si="337"/>
        <v>0.70673076923076927</v>
      </c>
      <c r="CQ248" s="667">
        <v>0.68674698795180722</v>
      </c>
      <c r="CR248" s="668">
        <v>0.82211538461538458</v>
      </c>
    </row>
    <row r="249" spans="1:16110" s="43" customFormat="1" x14ac:dyDescent="0.2">
      <c r="A249" s="663" t="s">
        <v>559</v>
      </c>
      <c r="B249" s="546" t="s">
        <v>561</v>
      </c>
      <c r="C249" s="664" t="s">
        <v>199</v>
      </c>
      <c r="D249" s="645"/>
      <c r="E249" s="665"/>
      <c r="F249" s="665"/>
      <c r="G249" s="665"/>
      <c r="H249" s="666"/>
      <c r="I249" s="667"/>
      <c r="J249" s="668"/>
      <c r="K249" s="645" t="s">
        <v>67</v>
      </c>
      <c r="L249" s="665" t="s">
        <v>67</v>
      </c>
      <c r="M249" s="665" t="s">
        <v>67</v>
      </c>
      <c r="N249" s="665" t="s">
        <v>67</v>
      </c>
      <c r="O249" s="666" t="s">
        <v>67</v>
      </c>
      <c r="P249" s="667" t="s">
        <v>67</v>
      </c>
      <c r="Q249" s="668" t="s">
        <v>67</v>
      </c>
      <c r="R249" s="645" t="s">
        <v>67</v>
      </c>
      <c r="S249" s="665" t="s">
        <v>67</v>
      </c>
      <c r="T249" s="665" t="s">
        <v>67</v>
      </c>
      <c r="U249" s="665" t="s">
        <v>67</v>
      </c>
      <c r="V249" s="666" t="s">
        <v>67</v>
      </c>
      <c r="W249" s="667" t="s">
        <v>67</v>
      </c>
      <c r="X249" s="668" t="s">
        <v>67</v>
      </c>
      <c r="Y249" s="645" t="s">
        <v>67</v>
      </c>
      <c r="Z249" s="665" t="s">
        <v>67</v>
      </c>
      <c r="AA249" s="665" t="s">
        <v>67</v>
      </c>
      <c r="AB249" s="665" t="s">
        <v>67</v>
      </c>
      <c r="AC249" s="666" t="s">
        <v>67</v>
      </c>
      <c r="AD249" s="667" t="s">
        <v>67</v>
      </c>
      <c r="AE249" s="668" t="s">
        <v>67</v>
      </c>
      <c r="AF249" s="645" t="s">
        <v>67</v>
      </c>
      <c r="AG249" s="665" t="s">
        <v>67</v>
      </c>
      <c r="AH249" s="665" t="s">
        <v>67</v>
      </c>
      <c r="AI249" s="665" t="s">
        <v>67</v>
      </c>
      <c r="AJ249" s="666" t="s">
        <v>67</v>
      </c>
      <c r="AK249" s="667" t="s">
        <v>67</v>
      </c>
      <c r="AL249" s="668" t="s">
        <v>67</v>
      </c>
      <c r="AM249" s="645" t="s">
        <v>67</v>
      </c>
      <c r="AN249" s="665" t="s">
        <v>67</v>
      </c>
      <c r="AO249" s="665" t="s">
        <v>67</v>
      </c>
      <c r="AP249" s="665" t="s">
        <v>67</v>
      </c>
      <c r="AQ249" s="666" t="s">
        <v>67</v>
      </c>
      <c r="AR249" s="667" t="s">
        <v>67</v>
      </c>
      <c r="AS249" s="668" t="s">
        <v>67</v>
      </c>
      <c r="AT249" s="645" t="s">
        <v>67</v>
      </c>
      <c r="AU249" s="665" t="s">
        <v>67</v>
      </c>
      <c r="AV249" s="665" t="s">
        <v>67</v>
      </c>
      <c r="AW249" s="665" t="s">
        <v>67</v>
      </c>
      <c r="AX249" s="666" t="s">
        <v>67</v>
      </c>
      <c r="AY249" s="667" t="s">
        <v>67</v>
      </c>
      <c r="AZ249" s="668" t="s">
        <v>67</v>
      </c>
      <c r="BA249" s="645">
        <v>1197</v>
      </c>
      <c r="BB249" s="665">
        <v>1127</v>
      </c>
      <c r="BC249" s="665">
        <v>871</v>
      </c>
      <c r="BD249" s="665">
        <v>871</v>
      </c>
      <c r="BE249" s="666">
        <v>735</v>
      </c>
      <c r="BF249" s="667">
        <f t="shared" si="338"/>
        <v>0.77284826974267973</v>
      </c>
      <c r="BG249" s="668">
        <f t="shared" si="339"/>
        <v>1</v>
      </c>
      <c r="BH249" s="645">
        <v>1005</v>
      </c>
      <c r="BI249" s="665">
        <v>982</v>
      </c>
      <c r="BJ249" s="665">
        <v>710</v>
      </c>
      <c r="BK249" s="665">
        <v>710</v>
      </c>
      <c r="BL249" s="666">
        <v>596</v>
      </c>
      <c r="BM249" s="667">
        <f t="shared" si="328"/>
        <v>0.72301425661914465</v>
      </c>
      <c r="BN249" s="668">
        <f t="shared" si="329"/>
        <v>1</v>
      </c>
      <c r="BO249" s="645">
        <v>854</v>
      </c>
      <c r="BP249" s="665">
        <v>834</v>
      </c>
      <c r="BQ249" s="665">
        <v>617</v>
      </c>
      <c r="BR249" s="665">
        <v>617</v>
      </c>
      <c r="BS249" s="666">
        <v>535</v>
      </c>
      <c r="BT249" s="667">
        <f t="shared" si="330"/>
        <v>0.73980815347721818</v>
      </c>
      <c r="BU249" s="668">
        <f t="shared" si="331"/>
        <v>1</v>
      </c>
      <c r="BV249" s="645">
        <v>695</v>
      </c>
      <c r="BW249" s="665">
        <v>678</v>
      </c>
      <c r="BX249" s="665">
        <v>469</v>
      </c>
      <c r="BY249" s="665">
        <v>469</v>
      </c>
      <c r="BZ249" s="666">
        <v>354</v>
      </c>
      <c r="CA249" s="667">
        <f t="shared" si="332"/>
        <v>0.69174041297935107</v>
      </c>
      <c r="CB249" s="668">
        <f t="shared" si="333"/>
        <v>1</v>
      </c>
      <c r="CC249" s="645">
        <v>757</v>
      </c>
      <c r="CD249" s="665">
        <v>734</v>
      </c>
      <c r="CE249" s="665">
        <v>540</v>
      </c>
      <c r="CF249" s="665">
        <v>540</v>
      </c>
      <c r="CG249" s="666">
        <v>465</v>
      </c>
      <c r="CH249" s="667">
        <f t="shared" si="334"/>
        <v>0.73569482288828336</v>
      </c>
      <c r="CI249" s="668">
        <f t="shared" si="335"/>
        <v>1</v>
      </c>
      <c r="CJ249" s="645">
        <v>726</v>
      </c>
      <c r="CK249" s="665">
        <v>709</v>
      </c>
      <c r="CL249" s="665">
        <v>447</v>
      </c>
      <c r="CM249" s="665">
        <v>447</v>
      </c>
      <c r="CN249" s="666">
        <v>390</v>
      </c>
      <c r="CO249" s="667">
        <f t="shared" si="336"/>
        <v>0.63046544428772922</v>
      </c>
      <c r="CP249" s="766">
        <f t="shared" si="337"/>
        <v>1</v>
      </c>
      <c r="CQ249" s="667">
        <v>0.63046544428772922</v>
      </c>
      <c r="CR249" s="668">
        <v>1</v>
      </c>
    </row>
    <row r="250" spans="1:16110" s="43" customFormat="1" ht="13.5" thickBot="1" x14ac:dyDescent="0.25">
      <c r="A250" s="686" t="s">
        <v>591</v>
      </c>
      <c r="B250" s="672" t="s">
        <v>592</v>
      </c>
      <c r="C250" s="673" t="s">
        <v>199</v>
      </c>
      <c r="D250" s="674"/>
      <c r="E250" s="675"/>
      <c r="F250" s="675"/>
      <c r="G250" s="675"/>
      <c r="H250" s="676"/>
      <c r="I250" s="677"/>
      <c r="J250" s="678"/>
      <c r="K250" s="674" t="s">
        <v>67</v>
      </c>
      <c r="L250" s="675" t="s">
        <v>67</v>
      </c>
      <c r="M250" s="675" t="s">
        <v>67</v>
      </c>
      <c r="N250" s="675" t="s">
        <v>67</v>
      </c>
      <c r="O250" s="676" t="s">
        <v>67</v>
      </c>
      <c r="P250" s="677" t="s">
        <v>67</v>
      </c>
      <c r="Q250" s="678" t="s">
        <v>67</v>
      </c>
      <c r="R250" s="674" t="s">
        <v>67</v>
      </c>
      <c r="S250" s="675" t="s">
        <v>67</v>
      </c>
      <c r="T250" s="675" t="s">
        <v>67</v>
      </c>
      <c r="U250" s="675" t="s">
        <v>67</v>
      </c>
      <c r="V250" s="676" t="s">
        <v>67</v>
      </c>
      <c r="W250" s="677" t="s">
        <v>67</v>
      </c>
      <c r="X250" s="678" t="s">
        <v>67</v>
      </c>
      <c r="Y250" s="674" t="s">
        <v>67</v>
      </c>
      <c r="Z250" s="675" t="s">
        <v>67</v>
      </c>
      <c r="AA250" s="675" t="s">
        <v>67</v>
      </c>
      <c r="AB250" s="675" t="s">
        <v>67</v>
      </c>
      <c r="AC250" s="676" t="s">
        <v>67</v>
      </c>
      <c r="AD250" s="677" t="s">
        <v>67</v>
      </c>
      <c r="AE250" s="678" t="s">
        <v>67</v>
      </c>
      <c r="AF250" s="674" t="s">
        <v>67</v>
      </c>
      <c r="AG250" s="675" t="s">
        <v>67</v>
      </c>
      <c r="AH250" s="675" t="s">
        <v>67</v>
      </c>
      <c r="AI250" s="675" t="s">
        <v>67</v>
      </c>
      <c r="AJ250" s="676" t="s">
        <v>67</v>
      </c>
      <c r="AK250" s="677" t="s">
        <v>67</v>
      </c>
      <c r="AL250" s="678" t="s">
        <v>67</v>
      </c>
      <c r="AM250" s="674" t="s">
        <v>67</v>
      </c>
      <c r="AN250" s="675" t="s">
        <v>67</v>
      </c>
      <c r="AO250" s="675" t="s">
        <v>67</v>
      </c>
      <c r="AP250" s="675" t="s">
        <v>67</v>
      </c>
      <c r="AQ250" s="676" t="s">
        <v>67</v>
      </c>
      <c r="AR250" s="677" t="s">
        <v>67</v>
      </c>
      <c r="AS250" s="678" t="s">
        <v>67</v>
      </c>
      <c r="AT250" s="674" t="s">
        <v>67</v>
      </c>
      <c r="AU250" s="675" t="s">
        <v>67</v>
      </c>
      <c r="AV250" s="675" t="s">
        <v>67</v>
      </c>
      <c r="AW250" s="675" t="s">
        <v>67</v>
      </c>
      <c r="AX250" s="676" t="s">
        <v>67</v>
      </c>
      <c r="AY250" s="677" t="s">
        <v>67</v>
      </c>
      <c r="AZ250" s="678" t="s">
        <v>67</v>
      </c>
      <c r="BA250" s="674">
        <v>1197</v>
      </c>
      <c r="BB250" s="675">
        <v>1127</v>
      </c>
      <c r="BC250" s="675">
        <v>871</v>
      </c>
      <c r="BD250" s="675">
        <v>871</v>
      </c>
      <c r="BE250" s="676">
        <v>735</v>
      </c>
      <c r="BF250" s="677">
        <f t="shared" ref="BF250" si="340">BD250/BB250</f>
        <v>0.77284826974267973</v>
      </c>
      <c r="BG250" s="678">
        <f t="shared" ref="BG250" si="341">BD250/BC250</f>
        <v>1</v>
      </c>
      <c r="BH250" s="674">
        <v>365</v>
      </c>
      <c r="BI250" s="675">
        <v>346</v>
      </c>
      <c r="BJ250" s="675">
        <v>346</v>
      </c>
      <c r="BK250" s="675">
        <v>346</v>
      </c>
      <c r="BL250" s="676">
        <v>319</v>
      </c>
      <c r="BM250" s="677">
        <f t="shared" si="328"/>
        <v>1</v>
      </c>
      <c r="BN250" s="678">
        <f t="shared" si="329"/>
        <v>1</v>
      </c>
      <c r="BO250" s="674">
        <v>322</v>
      </c>
      <c r="BP250" s="675">
        <v>286</v>
      </c>
      <c r="BQ250" s="675">
        <v>286</v>
      </c>
      <c r="BR250" s="675">
        <v>286</v>
      </c>
      <c r="BS250" s="676">
        <v>197</v>
      </c>
      <c r="BT250" s="677">
        <f t="shared" si="330"/>
        <v>1</v>
      </c>
      <c r="BU250" s="678">
        <f t="shared" si="331"/>
        <v>1</v>
      </c>
      <c r="BV250" s="674">
        <v>289</v>
      </c>
      <c r="BW250" s="675">
        <v>270</v>
      </c>
      <c r="BX250" s="675">
        <v>270</v>
      </c>
      <c r="BY250" s="675">
        <v>270</v>
      </c>
      <c r="BZ250" s="676">
        <v>238</v>
      </c>
      <c r="CA250" s="677">
        <f t="shared" si="332"/>
        <v>1</v>
      </c>
      <c r="CB250" s="678">
        <f t="shared" si="333"/>
        <v>1</v>
      </c>
      <c r="CC250" s="674">
        <v>702</v>
      </c>
      <c r="CD250" s="675">
        <v>689</v>
      </c>
      <c r="CE250" s="675">
        <v>689</v>
      </c>
      <c r="CF250" s="675">
        <v>689</v>
      </c>
      <c r="CG250" s="676">
        <v>578</v>
      </c>
      <c r="CH250" s="677">
        <f t="shared" si="334"/>
        <v>1</v>
      </c>
      <c r="CI250" s="678">
        <f t="shared" si="335"/>
        <v>1</v>
      </c>
      <c r="CJ250" s="674">
        <v>1258</v>
      </c>
      <c r="CK250" s="675">
        <v>1235</v>
      </c>
      <c r="CL250" s="675">
        <v>1234</v>
      </c>
      <c r="CM250" s="675">
        <v>1234</v>
      </c>
      <c r="CN250" s="676">
        <v>997</v>
      </c>
      <c r="CO250" s="677">
        <f t="shared" si="336"/>
        <v>0.99919028340080973</v>
      </c>
      <c r="CP250" s="767">
        <f t="shared" si="337"/>
        <v>1</v>
      </c>
      <c r="CQ250" s="677">
        <v>0.99919028340080973</v>
      </c>
      <c r="CR250" s="678">
        <v>1</v>
      </c>
    </row>
    <row r="251" spans="1:16110" s="43" customFormat="1" ht="15.75" thickTop="1" x14ac:dyDescent="0.25">
      <c r="A251" s="158" t="s">
        <v>536</v>
      </c>
      <c r="B251" s="679"/>
      <c r="C251" s="158"/>
      <c r="K251" s="680"/>
      <c r="L251" s="130"/>
      <c r="M251" s="130"/>
      <c r="N251" s="130"/>
      <c r="O251" s="130"/>
      <c r="P251" s="130"/>
      <c r="Q251" s="130"/>
      <c r="R251" s="680"/>
      <c r="S251" s="130"/>
      <c r="T251" s="130"/>
      <c r="U251" s="130"/>
      <c r="V251" s="130"/>
      <c r="W251" s="130"/>
      <c r="X251" s="130"/>
      <c r="Y251" s="680"/>
      <c r="Z251" s="130"/>
      <c r="AA251" s="130"/>
      <c r="AB251" s="130"/>
      <c r="AC251" s="130"/>
      <c r="AD251" s="130"/>
      <c r="AE251" s="130"/>
      <c r="AF251" s="680"/>
      <c r="AG251" s="130"/>
      <c r="AH251" s="130"/>
      <c r="AI251" s="130"/>
      <c r="AJ251" s="130"/>
      <c r="AK251" s="130"/>
      <c r="AL251" s="130"/>
      <c r="AM251"/>
      <c r="AN251" s="627"/>
      <c r="AO251" s="627"/>
      <c r="AP251" s="627"/>
      <c r="AQ251" s="627"/>
      <c r="AT251"/>
      <c r="AU251" s="627"/>
      <c r="AV251" s="627"/>
      <c r="AW251" s="627"/>
      <c r="AX251" s="627"/>
      <c r="BA251"/>
      <c r="BB251" s="627"/>
      <c r="BC251" s="627"/>
      <c r="BD251" s="627"/>
      <c r="BE251" s="627"/>
      <c r="BH251"/>
      <c r="BI251" s="627"/>
      <c r="BJ251" s="627"/>
      <c r="BK251" s="627"/>
      <c r="BL251" s="627"/>
      <c r="BO251"/>
      <c r="BP251" s="627"/>
      <c r="BQ251" s="627"/>
      <c r="BR251" s="627"/>
      <c r="BS251" s="627"/>
      <c r="BV251"/>
      <c r="BW251" s="627"/>
      <c r="BX251" s="627"/>
      <c r="BY251" s="627"/>
      <c r="BZ251" s="627"/>
      <c r="CC251"/>
      <c r="CD251" s="627"/>
      <c r="CE251" s="627"/>
      <c r="CF251" s="627"/>
      <c r="CG251" s="627"/>
      <c r="CJ251"/>
      <c r="CK251" s="627"/>
      <c r="CL251" s="627"/>
      <c r="CM251" s="627"/>
      <c r="CN251" s="627"/>
    </row>
    <row r="252" spans="1:16110" s="43" customFormat="1" ht="15" x14ac:dyDescent="0.25">
      <c r="A252" s="158" t="s">
        <v>537</v>
      </c>
      <c r="B252" s="679"/>
      <c r="C252" s="158"/>
      <c r="K252" s="680"/>
      <c r="L252" s="130"/>
      <c r="M252" s="130"/>
      <c r="N252" s="130"/>
      <c r="O252" s="130"/>
      <c r="P252" s="130"/>
      <c r="Q252" s="130"/>
      <c r="R252" s="680"/>
      <c r="S252" s="130"/>
      <c r="T252" s="130"/>
      <c r="U252" s="130"/>
      <c r="V252" s="130"/>
      <c r="W252" s="130"/>
      <c r="X252" s="130"/>
      <c r="Y252" s="680"/>
      <c r="Z252" s="130"/>
      <c r="AA252" s="130"/>
      <c r="AB252" s="130"/>
      <c r="AC252" s="130"/>
      <c r="AD252" s="130"/>
      <c r="AE252" s="130"/>
      <c r="AF252" s="680"/>
      <c r="AG252" s="130"/>
      <c r="AH252" s="130"/>
      <c r="AI252" s="130"/>
      <c r="AJ252" s="130"/>
      <c r="AK252" s="130"/>
      <c r="AL252" s="130"/>
      <c r="AM252"/>
      <c r="AN252" s="627"/>
      <c r="AO252" s="627"/>
      <c r="AP252" s="627"/>
      <c r="AQ252" s="627"/>
      <c r="AT252"/>
      <c r="AU252" s="627"/>
      <c r="AV252" s="627"/>
      <c r="AW252" s="627"/>
      <c r="AX252" s="627"/>
      <c r="BA252"/>
      <c r="BB252" s="627"/>
      <c r="BC252" s="627"/>
      <c r="BD252" s="627"/>
      <c r="BE252" s="627"/>
      <c r="BH252"/>
      <c r="BI252" s="627"/>
      <c r="BJ252" s="627"/>
      <c r="BK252" s="627"/>
      <c r="BL252" s="627"/>
      <c r="BO252"/>
      <c r="BP252" s="627"/>
      <c r="BQ252" s="627"/>
      <c r="BR252" s="627"/>
      <c r="BS252" s="627"/>
      <c r="BV252"/>
      <c r="BW252" s="627"/>
      <c r="BX252" s="627"/>
      <c r="BY252" s="627"/>
      <c r="BZ252" s="627"/>
      <c r="CC252"/>
      <c r="CD252" s="627"/>
      <c r="CE252" s="627"/>
      <c r="CF252" s="627"/>
      <c r="CG252" s="627"/>
      <c r="CJ252"/>
      <c r="CK252" s="627"/>
      <c r="CL252" s="627"/>
      <c r="CM252" s="627"/>
      <c r="CN252" s="627"/>
    </row>
    <row r="253" spans="1:16110" s="43" customFormat="1" ht="15" x14ac:dyDescent="0.25">
      <c r="A253" s="158" t="s">
        <v>538</v>
      </c>
      <c r="B253" s="679"/>
      <c r="C253" s="15"/>
      <c r="K253" s="680"/>
      <c r="L253" s="130"/>
      <c r="M253" s="130"/>
      <c r="N253" s="130"/>
      <c r="O253" s="130"/>
      <c r="P253" s="130"/>
      <c r="Q253" s="130"/>
      <c r="R253" s="680"/>
      <c r="S253" s="130"/>
      <c r="T253" s="130"/>
      <c r="U253" s="130"/>
      <c r="V253" s="130"/>
      <c r="W253" s="130"/>
      <c r="X253" s="130"/>
      <c r="Y253" s="680"/>
      <c r="Z253" s="130"/>
      <c r="AA253" s="130"/>
      <c r="AB253" s="130"/>
      <c r="AC253" s="130"/>
      <c r="AD253" s="130"/>
      <c r="AE253" s="130"/>
      <c r="AF253" s="680"/>
      <c r="AG253" s="130"/>
      <c r="AH253" s="130"/>
      <c r="AI253" s="130"/>
      <c r="AJ253" s="130"/>
      <c r="AK253" s="130"/>
      <c r="AL253" s="130"/>
      <c r="AM253"/>
      <c r="AN253" s="627"/>
      <c r="AO253" s="627"/>
      <c r="AP253" s="627"/>
      <c r="AQ253" s="627"/>
      <c r="AT253"/>
      <c r="AU253" s="627"/>
      <c r="AV253" s="627"/>
      <c r="AW253" s="627"/>
      <c r="AX253" s="627"/>
      <c r="BA253"/>
      <c r="BB253" s="627"/>
      <c r="BC253" s="627"/>
      <c r="BD253" s="627"/>
      <c r="BE253" s="627"/>
      <c r="BH253"/>
      <c r="BI253" s="627"/>
      <c r="BJ253" s="627"/>
      <c r="BK253" s="627"/>
      <c r="BL253" s="627"/>
      <c r="BO253"/>
      <c r="BP253" s="627"/>
      <c r="BQ253" s="627"/>
      <c r="BR253" s="627"/>
      <c r="BS253" s="627"/>
      <c r="BV253"/>
      <c r="BW253" s="627"/>
      <c r="BX253" s="627"/>
      <c r="BY253" s="627"/>
      <c r="BZ253" s="627"/>
      <c r="CC253"/>
      <c r="CD253" s="627"/>
      <c r="CE253" s="627"/>
      <c r="CF253" s="627"/>
      <c r="CG253" s="627"/>
      <c r="CJ253"/>
      <c r="CK253" s="627"/>
      <c r="CL253" s="627"/>
      <c r="CM253" s="627"/>
      <c r="CN253" s="627"/>
    </row>
    <row r="254" spans="1:16110" s="43" customFormat="1" ht="15" x14ac:dyDescent="0.25">
      <c r="A254" s="158" t="s">
        <v>539</v>
      </c>
      <c r="B254" s="683"/>
      <c r="C254" s="15"/>
      <c r="K254" s="680"/>
      <c r="L254" s="130"/>
      <c r="M254" s="130"/>
      <c r="N254" s="130"/>
      <c r="O254" s="130"/>
      <c r="P254" s="130"/>
      <c r="Q254" s="130"/>
      <c r="R254" s="680"/>
      <c r="S254" s="130"/>
      <c r="T254" s="130"/>
      <c r="U254" s="130"/>
      <c r="V254" s="130"/>
      <c r="W254" s="130"/>
      <c r="X254" s="130"/>
      <c r="Y254" s="680"/>
      <c r="Z254" s="130"/>
      <c r="AA254" s="130"/>
      <c r="AB254" s="130"/>
      <c r="AC254" s="130"/>
      <c r="AD254" s="130"/>
      <c r="AE254" s="130"/>
      <c r="AF254" s="680"/>
      <c r="AG254" s="130"/>
      <c r="AH254" s="130"/>
      <c r="AI254" s="130"/>
      <c r="AJ254" s="130"/>
      <c r="AK254" s="130"/>
      <c r="AL254" s="130"/>
      <c r="AM254"/>
      <c r="AN254" s="627"/>
      <c r="AO254" s="627"/>
      <c r="AP254" s="627"/>
      <c r="AQ254" s="627"/>
      <c r="AT254"/>
      <c r="AU254" s="627"/>
      <c r="AV254" s="627"/>
      <c r="AW254" s="627"/>
      <c r="AX254" s="627"/>
      <c r="BA254"/>
      <c r="BB254" s="627"/>
      <c r="BC254" s="627"/>
      <c r="BD254" s="627"/>
      <c r="BE254" s="627"/>
      <c r="BH254"/>
      <c r="BI254" s="627"/>
      <c r="BJ254" s="627"/>
      <c r="BK254" s="627"/>
      <c r="BL254" s="627"/>
      <c r="BO254"/>
      <c r="BP254" s="627"/>
      <c r="BQ254" s="627"/>
      <c r="BR254" s="627"/>
      <c r="BS254" s="627"/>
      <c r="BV254"/>
      <c r="BW254" s="627"/>
      <c r="BX254" s="627"/>
      <c r="BY254" s="627"/>
      <c r="BZ254" s="627"/>
      <c r="CC254"/>
      <c r="CD254" s="627"/>
      <c r="CE254" s="627"/>
      <c r="CF254" s="627"/>
      <c r="CG254" s="627"/>
      <c r="CJ254"/>
      <c r="CK254" s="627"/>
      <c r="CL254" s="627"/>
      <c r="CM254" s="627"/>
      <c r="CN254" s="627"/>
    </row>
    <row r="255" spans="1:16110" s="43" customFormat="1" ht="15" x14ac:dyDescent="0.25">
      <c r="A255" s="681" t="s">
        <v>540</v>
      </c>
      <c r="B255" s="683"/>
      <c r="C255" s="15"/>
      <c r="K255" s="680"/>
      <c r="L255" s="130"/>
      <c r="M255" s="130"/>
      <c r="N255" s="130"/>
      <c r="O255" s="130"/>
      <c r="P255" s="130"/>
      <c r="Q255" s="130"/>
      <c r="R255" s="680"/>
      <c r="S255" s="130"/>
      <c r="T255" s="130"/>
      <c r="U255" s="130"/>
      <c r="V255" s="130"/>
      <c r="W255" s="130"/>
      <c r="X255" s="130"/>
      <c r="Y255" s="680"/>
      <c r="Z255" s="130"/>
      <c r="AA255" s="130"/>
      <c r="AB255" s="130"/>
      <c r="AC255" s="130"/>
      <c r="AD255" s="130"/>
      <c r="AE255" s="130"/>
      <c r="AF255" s="680"/>
      <c r="AG255" s="130"/>
      <c r="AH255" s="130"/>
      <c r="AI255" s="130"/>
      <c r="AJ255" s="130"/>
      <c r="AK255" s="130"/>
      <c r="AL255" s="130"/>
      <c r="AM255"/>
      <c r="AN255" s="627"/>
      <c r="AO255" s="627"/>
      <c r="AP255" s="627"/>
      <c r="AQ255" s="627"/>
      <c r="AT255"/>
      <c r="AU255" s="627"/>
      <c r="AV255" s="627"/>
      <c r="AW255" s="627"/>
      <c r="AX255" s="627"/>
      <c r="BA255"/>
      <c r="BB255" s="627"/>
      <c r="BC255" s="627"/>
      <c r="BD255" s="627"/>
      <c r="BE255" s="627"/>
      <c r="BH255"/>
      <c r="BI255" s="627"/>
      <c r="BJ255" s="627"/>
      <c r="BK255" s="627"/>
      <c r="BL255" s="627"/>
      <c r="BO255"/>
      <c r="BP255" s="627"/>
      <c r="BQ255" s="627"/>
      <c r="BR255" s="627"/>
      <c r="BS255" s="627"/>
      <c r="BV255"/>
      <c r="BW255" s="627"/>
      <c r="BX255" s="627"/>
      <c r="BY255" s="627"/>
      <c r="BZ255" s="627"/>
      <c r="CC255"/>
      <c r="CD255" s="627"/>
      <c r="CE255" s="627"/>
      <c r="CF255" s="627"/>
      <c r="CG255" s="627"/>
      <c r="CJ255"/>
      <c r="CK255" s="627"/>
      <c r="CL255" s="627"/>
      <c r="CM255" s="627"/>
      <c r="CN255" s="627"/>
    </row>
    <row r="256" spans="1:16110" s="43" customFormat="1" ht="15" x14ac:dyDescent="0.25">
      <c r="A256" s="682"/>
      <c r="B256" s="683"/>
      <c r="C256" s="15"/>
      <c r="K256" s="680"/>
      <c r="L256" s="130"/>
      <c r="M256" s="130"/>
      <c r="N256" s="130"/>
      <c r="O256" s="130"/>
      <c r="P256" s="130"/>
      <c r="Q256" s="130"/>
      <c r="R256" s="680"/>
      <c r="S256" s="130"/>
      <c r="T256" s="130"/>
      <c r="U256" s="130"/>
      <c r="V256" s="130"/>
      <c r="W256" s="130"/>
      <c r="X256" s="130"/>
      <c r="Y256" s="680"/>
      <c r="Z256" s="130"/>
      <c r="AA256" s="130"/>
      <c r="AB256" s="130"/>
      <c r="AC256" s="130"/>
      <c r="AD256" s="130"/>
      <c r="AE256" s="130"/>
      <c r="AF256" s="680"/>
      <c r="AG256" s="130"/>
      <c r="AH256" s="130"/>
      <c r="AI256" s="130"/>
      <c r="AJ256" s="130"/>
      <c r="AK256" s="130"/>
      <c r="AL256" s="130"/>
      <c r="AM256"/>
      <c r="AN256" s="627"/>
      <c r="AO256" s="627"/>
      <c r="AP256" s="627"/>
      <c r="AQ256" s="627"/>
      <c r="AT256"/>
      <c r="AU256" s="627"/>
      <c r="AV256" s="627"/>
      <c r="AW256" s="627"/>
      <c r="AX256" s="627"/>
      <c r="BA256"/>
      <c r="BB256" s="627"/>
      <c r="BC256" s="627"/>
      <c r="BD256" s="627"/>
      <c r="BE256" s="627"/>
      <c r="BH256"/>
      <c r="BI256" s="627"/>
      <c r="BJ256" s="627"/>
      <c r="BK256" s="627"/>
      <c r="BL256" s="627"/>
      <c r="BO256"/>
      <c r="BP256" s="627"/>
      <c r="BQ256" s="627"/>
      <c r="BR256" s="627"/>
      <c r="BS256" s="627"/>
      <c r="BV256"/>
      <c r="BW256" s="627"/>
      <c r="BX256" s="627"/>
      <c r="BY256" s="627"/>
      <c r="BZ256" s="627"/>
      <c r="CC256"/>
      <c r="CD256" s="627"/>
      <c r="CE256" s="627"/>
      <c r="CF256" s="627"/>
      <c r="CG256" s="627"/>
      <c r="CJ256"/>
      <c r="CK256" s="627"/>
      <c r="CL256" s="627"/>
      <c r="CM256" s="627"/>
      <c r="CN256" s="627"/>
    </row>
    <row r="257" spans="1:92" s="43" customFormat="1" ht="15.75" x14ac:dyDescent="0.25">
      <c r="A257" s="684"/>
      <c r="B257" s="683"/>
      <c r="C257" s="15"/>
      <c r="K257" s="680"/>
      <c r="L257" s="130"/>
      <c r="M257" s="130"/>
      <c r="N257" s="130"/>
      <c r="O257" s="130"/>
      <c r="P257" s="130"/>
      <c r="Q257" s="130"/>
      <c r="R257" s="680"/>
      <c r="S257" s="130"/>
      <c r="T257" s="130"/>
      <c r="U257" s="130"/>
      <c r="V257" s="130"/>
      <c r="W257" s="130"/>
      <c r="X257" s="130"/>
      <c r="Y257" s="680"/>
      <c r="Z257" s="130"/>
      <c r="AA257" s="130"/>
      <c r="AB257" s="130"/>
      <c r="AC257" s="130"/>
      <c r="AD257" s="130"/>
      <c r="AE257" s="130"/>
      <c r="AF257" s="680"/>
      <c r="AG257" s="130"/>
      <c r="AH257" s="130"/>
      <c r="AI257" s="130"/>
      <c r="AJ257" s="130"/>
      <c r="AK257" s="130"/>
      <c r="AL257" s="130"/>
      <c r="AM257"/>
      <c r="AT257"/>
      <c r="BA257"/>
      <c r="BH257"/>
      <c r="BO257"/>
      <c r="BV257"/>
      <c r="CC257"/>
      <c r="CJ257"/>
    </row>
    <row r="258" spans="1:92" s="43" customFormat="1" ht="15" x14ac:dyDescent="0.25">
      <c r="A258" s="15"/>
      <c r="B258" s="683"/>
      <c r="C258" s="15"/>
      <c r="K258" s="680"/>
      <c r="L258" s="130"/>
      <c r="M258" s="130"/>
      <c r="N258" s="130"/>
      <c r="O258" s="130"/>
      <c r="P258" s="130"/>
      <c r="Q258" s="130"/>
      <c r="R258" s="680"/>
      <c r="S258" s="130"/>
      <c r="T258" s="130"/>
      <c r="U258" s="130"/>
      <c r="V258" s="130"/>
      <c r="W258" s="130"/>
      <c r="X258" s="130"/>
      <c r="Y258" s="680"/>
      <c r="Z258" s="130"/>
      <c r="AA258" s="130"/>
      <c r="AB258" s="130"/>
      <c r="AC258" s="130"/>
      <c r="AD258" s="130"/>
      <c r="AE258" s="130"/>
      <c r="AF258" s="680"/>
      <c r="AG258" s="130"/>
      <c r="AH258" s="130"/>
      <c r="AI258" s="130"/>
      <c r="AJ258" s="130"/>
      <c r="AK258" s="130"/>
      <c r="AL258" s="130"/>
      <c r="AM258"/>
      <c r="AN258" s="627"/>
      <c r="AO258" s="627"/>
      <c r="AP258" s="627"/>
      <c r="AQ258" s="627"/>
      <c r="AT258"/>
      <c r="AU258" s="627"/>
      <c r="AV258" s="627"/>
      <c r="AW258" s="627"/>
      <c r="AX258" s="627"/>
      <c r="BA258"/>
      <c r="BB258" s="627"/>
      <c r="BC258" s="627"/>
      <c r="BD258" s="627"/>
      <c r="BE258" s="627"/>
      <c r="BH258"/>
      <c r="BI258" s="627"/>
      <c r="BJ258" s="627"/>
      <c r="BK258" s="627"/>
      <c r="BL258" s="627"/>
      <c r="BO258"/>
      <c r="BP258" s="627"/>
      <c r="BQ258" s="627"/>
      <c r="BR258" s="627"/>
      <c r="BS258" s="627"/>
      <c r="BV258"/>
      <c r="BW258" s="627"/>
      <c r="BX258" s="627"/>
      <c r="BY258" s="627"/>
      <c r="BZ258" s="627"/>
      <c r="CC258"/>
      <c r="CD258" s="627"/>
      <c r="CE258" s="627"/>
      <c r="CF258" s="627"/>
      <c r="CG258" s="627"/>
      <c r="CJ258"/>
      <c r="CK258" s="627"/>
      <c r="CL258" s="627"/>
      <c r="CM258" s="627"/>
      <c r="CN258" s="627"/>
    </row>
    <row r="259" spans="1:92" s="43" customFormat="1" ht="15" x14ac:dyDescent="0.25">
      <c r="A259" s="15"/>
      <c r="B259" s="683"/>
      <c r="C259" s="15"/>
      <c r="K259" s="680"/>
      <c r="L259" s="130"/>
      <c r="M259" s="130"/>
      <c r="N259" s="130"/>
      <c r="O259" s="130"/>
      <c r="P259" s="130"/>
      <c r="Q259" s="130"/>
      <c r="R259" s="680"/>
      <c r="S259" s="130"/>
      <c r="T259" s="130"/>
      <c r="U259" s="130"/>
      <c r="V259" s="130"/>
      <c r="W259" s="130"/>
      <c r="X259" s="130"/>
      <c r="Y259" s="680"/>
      <c r="Z259" s="130"/>
      <c r="AA259" s="130"/>
      <c r="AB259" s="130"/>
      <c r="AC259" s="130"/>
      <c r="AD259" s="130"/>
      <c r="AE259" s="130"/>
      <c r="AF259" s="680"/>
      <c r="AG259" s="130"/>
      <c r="AH259" s="130"/>
      <c r="AI259" s="130"/>
      <c r="AJ259" s="130"/>
      <c r="AK259" s="130"/>
      <c r="AL259" s="130"/>
      <c r="AM259"/>
      <c r="AN259" s="130"/>
      <c r="AO259" s="130"/>
      <c r="AP259" s="130"/>
      <c r="AQ259" s="130"/>
      <c r="AT259"/>
      <c r="AU259" s="130"/>
      <c r="AV259" s="130"/>
      <c r="AW259" s="130"/>
      <c r="AX259" s="130"/>
      <c r="BA259"/>
      <c r="BB259" s="130"/>
      <c r="BC259" s="130"/>
      <c r="BD259" s="130"/>
      <c r="BE259" s="130"/>
      <c r="BH259"/>
      <c r="BI259" s="130"/>
      <c r="BJ259" s="130"/>
      <c r="BK259" s="130"/>
      <c r="BL259" s="130"/>
      <c r="BO259"/>
      <c r="BP259" s="130"/>
      <c r="BQ259" s="130"/>
      <c r="BR259" s="130"/>
      <c r="BS259" s="130"/>
      <c r="BV259"/>
      <c r="BW259" s="130"/>
      <c r="BX259" s="130"/>
      <c r="BY259" s="130"/>
      <c r="BZ259" s="130"/>
      <c r="CC259"/>
      <c r="CD259" s="130"/>
      <c r="CE259" s="130"/>
      <c r="CF259" s="130"/>
      <c r="CG259" s="130"/>
      <c r="CJ259"/>
      <c r="CK259" s="130"/>
      <c r="CL259" s="130"/>
      <c r="CM259" s="130"/>
      <c r="CN259" s="130"/>
    </row>
    <row r="260" spans="1:92" s="43" customFormat="1" ht="15" x14ac:dyDescent="0.25">
      <c r="A260" s="15"/>
      <c r="B260" s="683"/>
      <c r="C260" s="15"/>
      <c r="K260" s="680"/>
      <c r="L260" s="130"/>
      <c r="M260" s="130"/>
      <c r="N260" s="130"/>
      <c r="O260" s="130"/>
      <c r="P260" s="130"/>
      <c r="Q260" s="130"/>
      <c r="R260" s="680"/>
      <c r="S260" s="130"/>
      <c r="T260" s="130"/>
      <c r="U260" s="130"/>
      <c r="V260" s="130"/>
      <c r="W260" s="130"/>
      <c r="X260" s="130"/>
      <c r="Y260" s="680"/>
      <c r="Z260" s="130"/>
      <c r="AA260" s="130"/>
      <c r="AB260" s="130"/>
      <c r="AC260" s="130"/>
      <c r="AD260" s="130"/>
      <c r="AE260" s="130"/>
      <c r="AF260" s="680"/>
      <c r="AG260" s="130"/>
      <c r="AH260" s="130"/>
      <c r="AI260" s="130"/>
      <c r="AJ260" s="130"/>
      <c r="AK260" s="130"/>
      <c r="AL260" s="130"/>
      <c r="AM260"/>
      <c r="AN260" s="130"/>
      <c r="AO260" s="130"/>
      <c r="AP260" s="130"/>
      <c r="AQ260" s="130"/>
      <c r="AT260"/>
      <c r="AU260" s="130"/>
      <c r="AV260" s="130"/>
      <c r="AW260" s="130"/>
      <c r="AX260" s="130"/>
      <c r="BA260"/>
      <c r="BB260" s="130"/>
      <c r="BC260" s="130"/>
      <c r="BD260" s="130"/>
      <c r="BE260" s="130"/>
      <c r="BH260"/>
      <c r="BI260" s="130"/>
      <c r="BJ260" s="130"/>
      <c r="BK260" s="130"/>
      <c r="BL260" s="130"/>
      <c r="BO260"/>
      <c r="BP260" s="130"/>
      <c r="BQ260" s="130"/>
      <c r="BR260" s="130"/>
      <c r="BS260" s="130"/>
      <c r="BV260"/>
      <c r="BW260" s="130"/>
      <c r="BX260" s="130"/>
      <c r="BY260" s="130"/>
      <c r="BZ260" s="130"/>
      <c r="CC260"/>
      <c r="CD260" s="130"/>
      <c r="CE260" s="130"/>
      <c r="CF260" s="130"/>
      <c r="CG260" s="130"/>
      <c r="CJ260"/>
      <c r="CK260" s="130"/>
      <c r="CL260" s="130"/>
      <c r="CM260" s="130"/>
      <c r="CN260" s="130"/>
    </row>
    <row r="261" spans="1:92" s="43" customFormat="1" ht="15" x14ac:dyDescent="0.25">
      <c r="A261" s="15"/>
      <c r="B261" s="683"/>
      <c r="C261" s="15"/>
      <c r="K261" s="680"/>
      <c r="L261" s="130"/>
      <c r="M261" s="130"/>
      <c r="N261" s="130"/>
      <c r="O261" s="130"/>
      <c r="P261" s="130"/>
      <c r="Q261" s="130"/>
      <c r="R261" s="680"/>
      <c r="S261" s="130"/>
      <c r="T261" s="130"/>
      <c r="U261" s="130"/>
      <c r="V261" s="130"/>
      <c r="W261" s="130"/>
      <c r="X261" s="130"/>
      <c r="Y261" s="680"/>
      <c r="Z261" s="130"/>
      <c r="AA261" s="130"/>
      <c r="AB261" s="130"/>
      <c r="AC261" s="130"/>
      <c r="AD261" s="130"/>
      <c r="AE261" s="130"/>
      <c r="AF261" s="680"/>
      <c r="AG261" s="130"/>
      <c r="AH261" s="130"/>
      <c r="AI261" s="130"/>
      <c r="AJ261" s="130"/>
      <c r="AK261" s="130"/>
      <c r="AL261" s="130"/>
      <c r="AM261"/>
      <c r="AT261"/>
      <c r="BA261"/>
      <c r="BH261"/>
      <c r="BO261"/>
      <c r="BV261"/>
      <c r="CC261"/>
      <c r="CJ261"/>
    </row>
    <row r="262" spans="1:92" s="43" customFormat="1" ht="15" x14ac:dyDescent="0.25">
      <c r="A262" s="15"/>
      <c r="B262" s="683"/>
      <c r="C262" s="15"/>
      <c r="K262" s="680"/>
      <c r="L262" s="130"/>
      <c r="M262" s="130"/>
      <c r="N262" s="130"/>
      <c r="O262" s="130"/>
      <c r="P262" s="130"/>
      <c r="Q262" s="130"/>
      <c r="R262" s="680"/>
      <c r="S262" s="130"/>
      <c r="T262" s="130"/>
      <c r="U262" s="130"/>
      <c r="V262" s="130"/>
      <c r="W262" s="130"/>
      <c r="X262" s="130"/>
      <c r="Y262" s="680"/>
      <c r="Z262" s="130"/>
      <c r="AA262" s="130"/>
      <c r="AB262" s="130"/>
      <c r="AC262" s="130"/>
      <c r="AD262" s="130"/>
      <c r="AE262" s="130"/>
      <c r="AF262" s="680"/>
      <c r="AG262" s="130"/>
      <c r="AH262" s="130"/>
      <c r="AI262" s="130"/>
      <c r="AJ262" s="130"/>
      <c r="AK262" s="130"/>
      <c r="AL262" s="130"/>
      <c r="AM262"/>
      <c r="AN262" s="130"/>
      <c r="AO262" s="130"/>
      <c r="AP262" s="130"/>
      <c r="AQ262" s="130"/>
      <c r="AT262"/>
      <c r="AU262" s="130"/>
      <c r="AV262" s="130"/>
      <c r="AW262" s="130"/>
      <c r="AX262" s="130"/>
      <c r="BA262"/>
      <c r="BB262" s="130"/>
      <c r="BC262" s="130"/>
      <c r="BD262" s="130"/>
      <c r="BE262" s="130"/>
      <c r="BH262"/>
      <c r="BI262" s="130"/>
      <c r="BJ262" s="130"/>
      <c r="BK262" s="130"/>
      <c r="BL262" s="130"/>
      <c r="BO262"/>
      <c r="BP262" s="130"/>
      <c r="BQ262" s="130"/>
      <c r="BR262" s="130"/>
      <c r="BS262" s="130"/>
      <c r="BV262"/>
      <c r="BW262" s="130"/>
      <c r="BX262" s="130"/>
      <c r="BY262" s="130"/>
      <c r="BZ262" s="130"/>
      <c r="CC262"/>
      <c r="CD262" s="130"/>
      <c r="CE262" s="130"/>
      <c r="CF262" s="130"/>
      <c r="CG262" s="130"/>
      <c r="CJ262"/>
      <c r="CK262" s="130"/>
      <c r="CL262" s="130"/>
      <c r="CM262" s="130"/>
      <c r="CN262" s="130"/>
    </row>
    <row r="263" spans="1:92" s="43" customFormat="1" ht="15" x14ac:dyDescent="0.25">
      <c r="A263" s="15"/>
      <c r="B263" s="683"/>
      <c r="C263" s="15"/>
      <c r="K263" s="680"/>
      <c r="L263" s="130"/>
      <c r="M263" s="130"/>
      <c r="N263" s="130"/>
      <c r="O263" s="130"/>
      <c r="P263" s="130"/>
      <c r="Q263" s="130"/>
      <c r="R263" s="680"/>
      <c r="S263" s="130"/>
      <c r="T263" s="130"/>
      <c r="U263" s="130"/>
      <c r="V263" s="130"/>
      <c r="W263" s="130"/>
      <c r="X263" s="130"/>
      <c r="Y263" s="680"/>
      <c r="Z263" s="130"/>
      <c r="AA263" s="130"/>
      <c r="AB263" s="130"/>
      <c r="AC263" s="130"/>
      <c r="AD263" s="130"/>
      <c r="AE263" s="130"/>
      <c r="AF263" s="680"/>
      <c r="AG263" s="130"/>
      <c r="AH263" s="130"/>
      <c r="AI263" s="130"/>
      <c r="AJ263" s="130"/>
      <c r="AK263" s="130"/>
      <c r="AL263" s="130"/>
      <c r="AM263"/>
      <c r="AT263"/>
      <c r="BA263"/>
      <c r="BH263"/>
      <c r="BO263"/>
      <c r="BV263"/>
      <c r="CC263"/>
      <c r="CJ263"/>
    </row>
    <row r="264" spans="1:92" s="43" customFormat="1" ht="15" x14ac:dyDescent="0.25">
      <c r="A264" s="15"/>
      <c r="B264" s="683"/>
      <c r="C264" s="15"/>
      <c r="K264" s="680"/>
      <c r="L264" s="130"/>
      <c r="M264" s="130"/>
      <c r="N264" s="130"/>
      <c r="O264" s="130"/>
      <c r="P264" s="130"/>
      <c r="Q264" s="130"/>
      <c r="R264" s="680"/>
      <c r="S264" s="130"/>
      <c r="T264" s="130"/>
      <c r="U264" s="130"/>
      <c r="V264" s="130"/>
      <c r="W264" s="130"/>
      <c r="X264" s="130"/>
      <c r="Y264" s="680"/>
      <c r="Z264" s="130"/>
      <c r="AA264" s="130"/>
      <c r="AB264" s="130"/>
      <c r="AC264" s="130"/>
      <c r="AD264" s="130"/>
      <c r="AE264" s="130"/>
      <c r="AF264" s="680"/>
      <c r="AG264" s="130"/>
      <c r="AH264" s="130"/>
      <c r="AI264" s="130"/>
      <c r="AJ264" s="130"/>
      <c r="AK264" s="130"/>
      <c r="AL264" s="130"/>
      <c r="AM264"/>
      <c r="AT264"/>
      <c r="BA264"/>
      <c r="BH264"/>
      <c r="BO264"/>
      <c r="BV264"/>
      <c r="CC264"/>
      <c r="CJ264"/>
    </row>
    <row r="265" spans="1:92" s="43" customFormat="1" ht="15" x14ac:dyDescent="0.25">
      <c r="A265" s="15"/>
      <c r="B265" s="683"/>
      <c r="C265" s="15"/>
      <c r="K265" s="680"/>
      <c r="L265" s="130"/>
      <c r="M265" s="130"/>
      <c r="N265" s="130"/>
      <c r="O265" s="130"/>
      <c r="P265" s="130"/>
      <c r="Q265" s="130"/>
      <c r="R265" s="680"/>
      <c r="S265" s="130"/>
      <c r="T265" s="130"/>
      <c r="U265" s="130"/>
      <c r="V265" s="130"/>
      <c r="W265" s="130"/>
      <c r="X265" s="130"/>
      <c r="Y265" s="680"/>
      <c r="Z265" s="130"/>
      <c r="AA265" s="130"/>
      <c r="AB265" s="130"/>
      <c r="AC265" s="130"/>
      <c r="AD265" s="130"/>
      <c r="AE265" s="130"/>
      <c r="AF265" s="680"/>
      <c r="AG265" s="130"/>
      <c r="AH265" s="130"/>
      <c r="AI265" s="130"/>
      <c r="AJ265" s="130"/>
      <c r="AK265" s="130"/>
      <c r="AL265" s="130"/>
      <c r="AM265"/>
      <c r="AT265"/>
      <c r="BA265"/>
      <c r="BH265"/>
      <c r="BO265"/>
      <c r="BV265"/>
      <c r="CC265"/>
      <c r="CJ265"/>
    </row>
    <row r="266" spans="1:92" s="43" customFormat="1" x14ac:dyDescent="0.2">
      <c r="A266" s="15"/>
      <c r="B266" s="683"/>
      <c r="C266" s="15"/>
      <c r="K266" s="680"/>
      <c r="L266" s="130"/>
      <c r="M266" s="130"/>
      <c r="N266" s="130"/>
      <c r="O266" s="130"/>
      <c r="P266" s="130"/>
      <c r="Q266" s="130"/>
      <c r="R266" s="680"/>
      <c r="S266" s="130"/>
      <c r="T266" s="130"/>
      <c r="U266" s="130"/>
      <c r="V266" s="130"/>
      <c r="W266" s="130"/>
      <c r="X266" s="130"/>
      <c r="Y266" s="680"/>
      <c r="Z266" s="130"/>
      <c r="AA266" s="130"/>
      <c r="AB266" s="130"/>
      <c r="AC266" s="130"/>
      <c r="AD266" s="130"/>
      <c r="AE266" s="130"/>
      <c r="AF266" s="680"/>
      <c r="AG266" s="130"/>
      <c r="AH266" s="130"/>
      <c r="AI266" s="130"/>
      <c r="AJ266" s="130"/>
      <c r="AK266" s="130"/>
      <c r="AL266" s="130"/>
      <c r="AM266" s="627"/>
      <c r="AT266" s="627"/>
      <c r="BA266" s="627"/>
      <c r="BH266" s="627"/>
      <c r="BO266" s="627"/>
      <c r="BV266" s="627"/>
      <c r="CC266" s="627"/>
      <c r="CJ266" s="627"/>
    </row>
    <row r="267" spans="1:92" s="43" customFormat="1" x14ac:dyDescent="0.2">
      <c r="A267" s="15"/>
      <c r="B267" s="683"/>
      <c r="C267" s="15"/>
      <c r="K267" s="680"/>
      <c r="L267" s="130"/>
      <c r="M267" s="130"/>
      <c r="N267" s="130"/>
      <c r="O267" s="130"/>
      <c r="P267" s="130"/>
      <c r="Q267" s="130"/>
      <c r="R267" s="680"/>
      <c r="S267" s="130"/>
      <c r="T267" s="130"/>
      <c r="U267" s="130"/>
      <c r="V267" s="130"/>
      <c r="W267" s="130"/>
      <c r="X267" s="130"/>
      <c r="Y267" s="680"/>
      <c r="Z267" s="130"/>
      <c r="AA267" s="130"/>
      <c r="AB267" s="130"/>
      <c r="AC267" s="130"/>
      <c r="AD267" s="130"/>
      <c r="AE267" s="130"/>
      <c r="AF267" s="680"/>
      <c r="AG267" s="130"/>
      <c r="AH267" s="130"/>
      <c r="AI267" s="130"/>
      <c r="AJ267" s="130"/>
      <c r="AK267" s="130"/>
      <c r="AL267" s="130"/>
      <c r="AM267" s="627"/>
      <c r="AT267" s="627"/>
      <c r="BA267" s="627"/>
      <c r="BH267" s="627"/>
      <c r="BO267" s="627"/>
      <c r="BV267" s="627"/>
      <c r="CC267" s="627"/>
      <c r="CJ267" s="627"/>
    </row>
    <row r="268" spans="1:92" s="43" customFormat="1" x14ac:dyDescent="0.2">
      <c r="A268" s="15"/>
      <c r="B268" s="683"/>
      <c r="C268" s="15"/>
      <c r="K268" s="680"/>
      <c r="L268" s="130"/>
      <c r="M268" s="130"/>
      <c r="N268" s="130"/>
      <c r="O268" s="130"/>
      <c r="P268" s="130"/>
      <c r="Q268" s="130"/>
      <c r="R268" s="680"/>
      <c r="S268" s="130"/>
      <c r="T268" s="130"/>
      <c r="U268" s="130"/>
      <c r="V268" s="130"/>
      <c r="W268" s="130"/>
      <c r="X268" s="130"/>
      <c r="Y268" s="680"/>
      <c r="Z268" s="130"/>
      <c r="AA268" s="130"/>
      <c r="AB268" s="130"/>
      <c r="AC268" s="130"/>
      <c r="AD268" s="130"/>
      <c r="AE268" s="130"/>
      <c r="AF268" s="680"/>
      <c r="AG268" s="130"/>
      <c r="AH268" s="130"/>
      <c r="AI268" s="130"/>
      <c r="AJ268" s="130"/>
      <c r="AK268" s="130"/>
      <c r="AL268" s="130"/>
      <c r="AM268" s="627"/>
      <c r="AT268" s="627"/>
      <c r="BA268" s="627"/>
      <c r="BH268" s="627"/>
      <c r="BO268" s="627"/>
      <c r="BV268" s="627"/>
      <c r="CC268" s="627"/>
      <c r="CJ268" s="627"/>
    </row>
    <row r="269" spans="1:92" s="43" customFormat="1" x14ac:dyDescent="0.2">
      <c r="A269" s="15"/>
      <c r="B269" s="683"/>
      <c r="C269" s="15"/>
      <c r="K269" s="680"/>
      <c r="L269" s="130"/>
      <c r="M269" s="130"/>
      <c r="N269" s="130"/>
      <c r="O269" s="130"/>
      <c r="P269" s="130"/>
      <c r="Q269" s="130"/>
      <c r="R269" s="680"/>
      <c r="S269" s="130"/>
      <c r="T269" s="130"/>
      <c r="U269" s="130"/>
      <c r="V269" s="130"/>
      <c r="W269" s="130"/>
      <c r="X269" s="130"/>
      <c r="Y269" s="680"/>
      <c r="Z269" s="130"/>
      <c r="AA269" s="130"/>
      <c r="AB269" s="130"/>
      <c r="AC269" s="130"/>
      <c r="AD269" s="130"/>
      <c r="AE269" s="130"/>
      <c r="AF269" s="680"/>
      <c r="AG269" s="130"/>
      <c r="AH269" s="130"/>
      <c r="AI269" s="130"/>
      <c r="AJ269" s="130"/>
      <c r="AK269" s="130"/>
      <c r="AL269" s="130"/>
      <c r="AM269" s="627"/>
      <c r="AT269" s="627"/>
      <c r="BA269" s="627"/>
      <c r="BH269" s="627"/>
      <c r="BO269" s="627"/>
      <c r="BV269" s="627"/>
      <c r="CC269" s="627"/>
      <c r="CJ269" s="627"/>
    </row>
    <row r="270" spans="1:92" s="43" customFormat="1" x14ac:dyDescent="0.2">
      <c r="A270" s="15"/>
      <c r="B270" s="683"/>
      <c r="C270" s="15"/>
      <c r="K270" s="680"/>
      <c r="L270" s="130"/>
      <c r="M270" s="130"/>
      <c r="N270" s="130"/>
      <c r="O270" s="130"/>
      <c r="P270" s="130"/>
      <c r="Q270" s="130"/>
      <c r="R270" s="680"/>
      <c r="S270" s="130"/>
      <c r="T270" s="130"/>
      <c r="U270" s="130"/>
      <c r="V270" s="130"/>
      <c r="W270" s="130"/>
      <c r="X270" s="130"/>
      <c r="Y270" s="680"/>
      <c r="Z270" s="130"/>
      <c r="AA270" s="130"/>
      <c r="AB270" s="130"/>
      <c r="AC270" s="130"/>
      <c r="AD270" s="130"/>
      <c r="AE270" s="130"/>
      <c r="AF270" s="680"/>
      <c r="AG270" s="130"/>
      <c r="AH270" s="130"/>
      <c r="AI270" s="130"/>
      <c r="AJ270" s="130"/>
      <c r="AK270" s="130"/>
      <c r="AL270" s="130"/>
      <c r="AM270" s="627"/>
      <c r="AT270" s="627"/>
      <c r="BA270" s="627"/>
      <c r="BH270" s="627"/>
      <c r="BO270" s="627"/>
      <c r="BV270" s="627"/>
      <c r="CC270" s="627"/>
      <c r="CJ270" s="627"/>
    </row>
    <row r="271" spans="1:92" s="43" customFormat="1" x14ac:dyDescent="0.2">
      <c r="A271" s="15"/>
      <c r="B271" s="683"/>
      <c r="C271" s="15"/>
      <c r="K271" s="680"/>
      <c r="L271" s="130"/>
      <c r="M271" s="130"/>
      <c r="N271" s="130"/>
      <c r="O271" s="130"/>
      <c r="P271" s="130"/>
      <c r="Q271" s="130"/>
      <c r="R271" s="680"/>
      <c r="S271" s="130"/>
      <c r="T271" s="130"/>
      <c r="U271" s="130"/>
      <c r="V271" s="130"/>
      <c r="W271" s="130"/>
      <c r="X271" s="130"/>
      <c r="Y271" s="680"/>
      <c r="Z271" s="130"/>
      <c r="AA271" s="130"/>
      <c r="AB271" s="130"/>
      <c r="AC271" s="130"/>
      <c r="AD271" s="130"/>
      <c r="AE271" s="130"/>
      <c r="AF271" s="680"/>
      <c r="AG271" s="130"/>
      <c r="AH271" s="130"/>
      <c r="AI271" s="130"/>
      <c r="AJ271" s="130"/>
      <c r="AK271" s="130"/>
      <c r="AL271" s="130"/>
      <c r="AM271" s="627"/>
      <c r="AT271" s="627"/>
      <c r="BA271" s="627"/>
      <c r="BH271" s="627"/>
      <c r="BO271" s="627"/>
      <c r="BV271" s="627"/>
      <c r="CC271" s="627"/>
      <c r="CJ271" s="627"/>
    </row>
    <row r="272" spans="1:92" s="43" customFormat="1" x14ac:dyDescent="0.2">
      <c r="A272" s="15"/>
      <c r="B272" s="683"/>
      <c r="C272" s="15"/>
      <c r="K272" s="680"/>
      <c r="L272" s="130"/>
      <c r="M272" s="130"/>
      <c r="N272" s="130"/>
      <c r="O272" s="130"/>
      <c r="P272" s="130"/>
      <c r="Q272" s="130"/>
      <c r="R272" s="680"/>
      <c r="S272" s="130"/>
      <c r="T272" s="130"/>
      <c r="U272" s="130"/>
      <c r="V272" s="130"/>
      <c r="W272" s="130"/>
      <c r="X272" s="130"/>
      <c r="Y272" s="680"/>
      <c r="Z272" s="130"/>
      <c r="AA272" s="130"/>
      <c r="AB272" s="130"/>
      <c r="AC272" s="130"/>
      <c r="AD272" s="130"/>
      <c r="AE272" s="130"/>
      <c r="AF272" s="680"/>
      <c r="AG272" s="130"/>
      <c r="AH272" s="130"/>
      <c r="AI272" s="130"/>
      <c r="AJ272" s="130"/>
      <c r="AK272" s="130"/>
      <c r="AL272" s="130"/>
      <c r="AM272" s="627"/>
      <c r="AT272" s="627"/>
      <c r="BA272" s="627"/>
      <c r="BH272" s="627"/>
      <c r="BO272" s="627"/>
      <c r="BV272" s="627"/>
      <c r="CC272" s="627"/>
      <c r="CJ272" s="627"/>
    </row>
    <row r="273" spans="1:88" s="43" customFormat="1" x14ac:dyDescent="0.2">
      <c r="A273" s="15"/>
      <c r="B273" s="685"/>
      <c r="C273" s="15"/>
      <c r="K273" s="680"/>
      <c r="L273" s="130"/>
      <c r="M273" s="130"/>
      <c r="N273" s="130"/>
      <c r="O273" s="130"/>
      <c r="P273" s="130"/>
      <c r="Q273" s="130"/>
      <c r="R273" s="680"/>
      <c r="S273" s="130"/>
      <c r="T273" s="130"/>
      <c r="U273" s="130"/>
      <c r="V273" s="130"/>
      <c r="W273" s="130"/>
      <c r="X273" s="130"/>
      <c r="Y273" s="680"/>
      <c r="Z273" s="130"/>
      <c r="AA273" s="130"/>
      <c r="AB273" s="130"/>
      <c r="AC273" s="130"/>
      <c r="AD273" s="130"/>
      <c r="AE273" s="130"/>
      <c r="AF273" s="680"/>
      <c r="AG273" s="130"/>
      <c r="AH273" s="130"/>
      <c r="AI273" s="130"/>
      <c r="AJ273" s="130"/>
      <c r="AK273" s="130"/>
      <c r="AL273" s="130"/>
      <c r="AM273" s="627"/>
      <c r="AT273" s="627"/>
      <c r="BA273" s="627"/>
      <c r="BH273" s="627"/>
      <c r="BO273" s="627"/>
      <c r="BV273" s="627"/>
      <c r="CC273" s="627"/>
      <c r="CJ273" s="627"/>
    </row>
    <row r="274" spans="1:88" s="43" customFormat="1" x14ac:dyDescent="0.2">
      <c r="A274" s="15"/>
      <c r="B274" s="685"/>
      <c r="C274" s="15"/>
      <c r="K274" s="680"/>
      <c r="L274" s="130"/>
      <c r="M274" s="130"/>
      <c r="N274" s="130"/>
      <c r="O274" s="130"/>
      <c r="P274" s="130"/>
      <c r="Q274" s="130"/>
      <c r="R274" s="680"/>
      <c r="S274" s="130"/>
      <c r="T274" s="130"/>
      <c r="U274" s="130"/>
      <c r="V274" s="130"/>
      <c r="W274" s="130"/>
      <c r="X274" s="130"/>
      <c r="Y274" s="680"/>
      <c r="Z274" s="130"/>
      <c r="AA274" s="130"/>
      <c r="AB274" s="130"/>
      <c r="AC274" s="130"/>
      <c r="AD274" s="130"/>
      <c r="AE274" s="130"/>
      <c r="AF274" s="680"/>
      <c r="AG274" s="130"/>
      <c r="AH274" s="130"/>
      <c r="AI274" s="130"/>
      <c r="AJ274" s="130"/>
      <c r="AK274" s="130"/>
      <c r="AL274" s="130"/>
    </row>
    <row r="275" spans="1:88" s="43" customFormat="1" x14ac:dyDescent="0.2">
      <c r="A275" s="15"/>
      <c r="B275" s="685"/>
      <c r="C275" s="15"/>
      <c r="K275" s="680"/>
      <c r="L275" s="130"/>
      <c r="M275" s="130"/>
      <c r="N275" s="130"/>
      <c r="O275" s="130"/>
      <c r="P275" s="130"/>
      <c r="Q275" s="130"/>
      <c r="R275" s="680"/>
      <c r="S275" s="130"/>
      <c r="T275" s="130"/>
      <c r="U275" s="130"/>
      <c r="V275" s="130"/>
      <c r="W275" s="130"/>
      <c r="X275" s="130"/>
      <c r="Y275" s="680"/>
      <c r="Z275" s="130"/>
      <c r="AA275" s="130"/>
      <c r="AB275" s="130"/>
      <c r="AC275" s="130"/>
      <c r="AD275" s="130"/>
      <c r="AE275" s="130"/>
      <c r="AF275" s="680"/>
      <c r="AG275" s="130"/>
      <c r="AH275" s="130"/>
      <c r="AI275" s="130"/>
      <c r="AJ275" s="130"/>
      <c r="AK275" s="130"/>
      <c r="AL275" s="130"/>
      <c r="AM275" s="627"/>
      <c r="AT275" s="627"/>
      <c r="BA275" s="627"/>
      <c r="BH275" s="627"/>
      <c r="BO275" s="627"/>
      <c r="BV275" s="627"/>
      <c r="CC275" s="627"/>
      <c r="CJ275" s="627"/>
    </row>
    <row r="276" spans="1:88" s="43" customFormat="1" x14ac:dyDescent="0.2">
      <c r="A276" s="15"/>
      <c r="B276" s="685"/>
      <c r="C276" s="15"/>
      <c r="K276" s="680"/>
      <c r="L276" s="130"/>
      <c r="M276" s="130"/>
      <c r="N276" s="130"/>
      <c r="O276" s="130"/>
      <c r="P276" s="130"/>
      <c r="Q276" s="130"/>
      <c r="R276" s="680"/>
      <c r="S276" s="130"/>
      <c r="T276" s="130"/>
      <c r="U276" s="130"/>
      <c r="V276" s="130"/>
      <c r="W276" s="130"/>
      <c r="X276" s="130"/>
      <c r="Y276" s="680"/>
      <c r="Z276" s="130"/>
      <c r="AA276" s="130"/>
      <c r="AB276" s="130"/>
      <c r="AC276" s="130"/>
      <c r="AD276" s="130"/>
      <c r="AE276" s="130"/>
      <c r="AF276" s="680"/>
      <c r="AG276" s="130"/>
      <c r="AH276" s="130"/>
      <c r="AI276" s="130"/>
      <c r="AJ276" s="130"/>
      <c r="AK276" s="130"/>
      <c r="AL276" s="130"/>
      <c r="AM276" s="130"/>
      <c r="AT276" s="130"/>
      <c r="BA276" s="130"/>
      <c r="BH276" s="130"/>
      <c r="BO276" s="130"/>
      <c r="BV276" s="130"/>
      <c r="CC276" s="130"/>
      <c r="CJ276" s="130"/>
    </row>
    <row r="277" spans="1:88" s="43" customFormat="1" x14ac:dyDescent="0.2">
      <c r="A277" s="15"/>
      <c r="B277" s="685"/>
      <c r="C277" s="15"/>
      <c r="K277" s="680"/>
      <c r="L277" s="130"/>
      <c r="M277" s="130"/>
      <c r="N277" s="130"/>
      <c r="O277" s="130"/>
      <c r="P277" s="130"/>
      <c r="Q277" s="130"/>
      <c r="R277" s="680"/>
      <c r="S277" s="130"/>
      <c r="T277" s="130"/>
      <c r="U277" s="130"/>
      <c r="V277" s="130"/>
      <c r="W277" s="130"/>
      <c r="X277" s="130"/>
      <c r="Y277" s="680"/>
      <c r="Z277" s="130"/>
      <c r="AA277" s="130"/>
      <c r="AB277" s="130"/>
      <c r="AC277" s="130"/>
      <c r="AD277" s="130"/>
      <c r="AE277" s="130"/>
      <c r="AF277" s="680"/>
      <c r="AG277" s="130"/>
      <c r="AH277" s="130"/>
      <c r="AI277" s="130"/>
      <c r="AJ277" s="130"/>
      <c r="AK277" s="130"/>
      <c r="AL277" s="130"/>
      <c r="AM277" s="130"/>
      <c r="AT277" s="130"/>
      <c r="BA277" s="130"/>
      <c r="BH277" s="130"/>
      <c r="BO277" s="130"/>
      <c r="BV277" s="130"/>
      <c r="CC277" s="130"/>
      <c r="CJ277" s="130"/>
    </row>
    <row r="278" spans="1:88" s="43" customFormat="1" x14ac:dyDescent="0.2">
      <c r="A278" s="15"/>
      <c r="B278" s="685"/>
      <c r="C278" s="15"/>
      <c r="K278" s="680"/>
      <c r="L278" s="130"/>
      <c r="M278" s="130"/>
      <c r="N278" s="130"/>
      <c r="O278" s="130"/>
      <c r="P278" s="130"/>
      <c r="Q278" s="130"/>
      <c r="R278" s="680"/>
      <c r="S278" s="130"/>
      <c r="T278" s="130"/>
      <c r="U278" s="130"/>
      <c r="V278" s="130"/>
      <c r="W278" s="130"/>
      <c r="X278" s="130"/>
      <c r="Y278" s="680"/>
      <c r="Z278" s="130"/>
      <c r="AA278" s="130"/>
      <c r="AB278" s="130"/>
      <c r="AC278" s="130"/>
      <c r="AD278" s="130"/>
      <c r="AE278" s="130"/>
      <c r="AF278" s="680"/>
      <c r="AG278" s="130"/>
      <c r="AH278" s="130"/>
      <c r="AI278" s="130"/>
      <c r="AJ278" s="130"/>
      <c r="AK278" s="130"/>
      <c r="AL278" s="130"/>
    </row>
    <row r="279" spans="1:88" s="43" customFormat="1" x14ac:dyDescent="0.2">
      <c r="A279" s="15"/>
      <c r="B279" s="685"/>
      <c r="C279" s="15"/>
      <c r="K279" s="680"/>
      <c r="L279" s="130"/>
      <c r="M279" s="130"/>
      <c r="N279" s="130"/>
      <c r="O279" s="130"/>
      <c r="P279" s="130"/>
      <c r="Q279" s="130"/>
      <c r="R279" s="680"/>
      <c r="S279" s="130"/>
      <c r="T279" s="130"/>
      <c r="U279" s="130"/>
      <c r="V279" s="130"/>
      <c r="W279" s="130"/>
      <c r="X279" s="130"/>
      <c r="Y279" s="680"/>
      <c r="Z279" s="130"/>
      <c r="AA279" s="130"/>
      <c r="AB279" s="130"/>
      <c r="AC279" s="130"/>
      <c r="AD279" s="130"/>
      <c r="AE279" s="130"/>
      <c r="AF279" s="680"/>
      <c r="AG279" s="130"/>
      <c r="AH279" s="130"/>
      <c r="AI279" s="130"/>
      <c r="AJ279" s="130"/>
      <c r="AK279" s="130"/>
      <c r="AL279" s="130"/>
      <c r="AM279" s="130"/>
      <c r="AT279" s="130"/>
      <c r="BA279" s="130"/>
      <c r="BH279" s="130"/>
      <c r="BO279" s="130"/>
      <c r="BV279" s="130"/>
      <c r="CC279" s="130"/>
      <c r="CJ279" s="130"/>
    </row>
    <row r="280" spans="1:88" s="43" customFormat="1" x14ac:dyDescent="0.2">
      <c r="A280" s="15"/>
      <c r="B280" s="685"/>
      <c r="C280" s="15"/>
      <c r="K280" s="680"/>
      <c r="L280" s="130"/>
      <c r="M280" s="130"/>
      <c r="N280" s="130"/>
      <c r="O280" s="130"/>
      <c r="P280" s="130"/>
      <c r="Q280" s="130"/>
      <c r="R280" s="680"/>
      <c r="S280" s="130"/>
      <c r="T280" s="130"/>
      <c r="U280" s="130"/>
      <c r="V280" s="130"/>
      <c r="W280" s="130"/>
      <c r="X280" s="130"/>
      <c r="Y280" s="680"/>
      <c r="Z280" s="130"/>
      <c r="AA280" s="130"/>
      <c r="AB280" s="130"/>
      <c r="AC280" s="130"/>
      <c r="AD280" s="130"/>
      <c r="AE280" s="130"/>
      <c r="AF280" s="680"/>
      <c r="AG280" s="130"/>
      <c r="AH280" s="130"/>
      <c r="AI280" s="130"/>
      <c r="AJ280" s="130"/>
      <c r="AK280" s="130"/>
      <c r="AL280" s="130"/>
    </row>
    <row r="281" spans="1:88" s="43" customFormat="1" x14ac:dyDescent="0.2">
      <c r="A281" s="15"/>
      <c r="B281" s="685"/>
      <c r="C281" s="15"/>
      <c r="K281" s="680"/>
      <c r="L281" s="130"/>
      <c r="M281" s="130"/>
      <c r="N281" s="130"/>
      <c r="O281" s="130"/>
      <c r="P281" s="130"/>
      <c r="Q281" s="130"/>
      <c r="R281" s="680"/>
      <c r="S281" s="130"/>
      <c r="T281" s="130"/>
      <c r="U281" s="130"/>
      <c r="V281" s="130"/>
      <c r="W281" s="130"/>
      <c r="X281" s="130"/>
      <c r="Y281" s="680"/>
      <c r="Z281" s="130"/>
      <c r="AA281" s="130"/>
      <c r="AB281" s="130"/>
      <c r="AC281" s="130"/>
      <c r="AD281" s="130"/>
      <c r="AE281" s="130"/>
      <c r="AF281" s="680"/>
      <c r="AG281" s="130"/>
      <c r="AH281" s="130"/>
      <c r="AI281" s="130"/>
      <c r="AJ281" s="130"/>
      <c r="AK281" s="130"/>
      <c r="AL281" s="130"/>
    </row>
    <row r="282" spans="1:88" s="43" customFormat="1" x14ac:dyDescent="0.2">
      <c r="A282" s="15"/>
      <c r="B282" s="685"/>
      <c r="C282" s="15"/>
      <c r="K282" s="680"/>
      <c r="L282" s="130"/>
      <c r="M282" s="130"/>
      <c r="N282" s="130"/>
      <c r="O282" s="130"/>
      <c r="P282" s="130"/>
      <c r="Q282" s="130"/>
      <c r="R282" s="680"/>
      <c r="S282" s="130"/>
      <c r="T282" s="130"/>
      <c r="U282" s="130"/>
      <c r="V282" s="130"/>
      <c r="W282" s="130"/>
      <c r="X282" s="130"/>
      <c r="Y282" s="680"/>
      <c r="Z282" s="130"/>
      <c r="AA282" s="130"/>
      <c r="AB282" s="130"/>
      <c r="AC282" s="130"/>
      <c r="AD282" s="130"/>
      <c r="AE282" s="130"/>
      <c r="AF282" s="680"/>
      <c r="AG282" s="130"/>
      <c r="AH282" s="130"/>
      <c r="AI282" s="130"/>
      <c r="AJ282" s="130"/>
      <c r="AK282" s="130"/>
      <c r="AL282" s="130"/>
    </row>
    <row r="283" spans="1:88" s="43" customFormat="1" x14ac:dyDescent="0.2">
      <c r="A283" s="15"/>
      <c r="B283" s="685"/>
      <c r="C283" s="15"/>
      <c r="K283" s="680"/>
      <c r="L283" s="130"/>
      <c r="M283" s="130"/>
      <c r="N283" s="130"/>
      <c r="O283" s="130"/>
      <c r="P283" s="130"/>
      <c r="Q283" s="130"/>
      <c r="R283" s="680"/>
      <c r="S283" s="130"/>
      <c r="T283" s="130"/>
      <c r="U283" s="130"/>
      <c r="V283" s="130"/>
      <c r="W283" s="130"/>
      <c r="X283" s="130"/>
      <c r="Y283" s="680"/>
      <c r="Z283" s="130"/>
      <c r="AA283" s="130"/>
      <c r="AB283" s="130"/>
      <c r="AC283" s="130"/>
      <c r="AD283" s="130"/>
      <c r="AE283" s="130"/>
      <c r="AF283" s="680"/>
      <c r="AG283" s="130"/>
      <c r="AH283" s="130"/>
      <c r="AI283" s="130"/>
      <c r="AJ283" s="130"/>
      <c r="AK283" s="130"/>
      <c r="AL283" s="130"/>
    </row>
    <row r="284" spans="1:88" s="43" customFormat="1" x14ac:dyDescent="0.2">
      <c r="A284" s="15"/>
      <c r="B284" s="685"/>
      <c r="C284" s="15"/>
      <c r="K284" s="680"/>
      <c r="L284" s="130"/>
      <c r="M284" s="130"/>
      <c r="N284" s="130"/>
      <c r="O284" s="130"/>
      <c r="P284" s="130"/>
      <c r="Q284" s="130"/>
      <c r="R284" s="680"/>
      <c r="S284" s="130"/>
      <c r="T284" s="130"/>
      <c r="U284" s="130"/>
      <c r="V284" s="130"/>
      <c r="W284" s="130"/>
      <c r="X284" s="130"/>
      <c r="Y284" s="680"/>
      <c r="Z284" s="130"/>
      <c r="AA284" s="130"/>
      <c r="AB284" s="130"/>
      <c r="AC284" s="130"/>
      <c r="AD284" s="130"/>
      <c r="AE284" s="130"/>
      <c r="AF284" s="680"/>
      <c r="AG284" s="130"/>
      <c r="AH284" s="130"/>
      <c r="AI284" s="130"/>
      <c r="AJ284" s="130"/>
      <c r="AK284" s="130"/>
      <c r="AL284" s="130"/>
    </row>
    <row r="285" spans="1:88" s="43" customFormat="1" x14ac:dyDescent="0.2">
      <c r="A285" s="15"/>
      <c r="B285" s="685"/>
      <c r="C285" s="15"/>
      <c r="K285" s="680"/>
      <c r="L285" s="130"/>
      <c r="M285" s="130"/>
      <c r="N285" s="130"/>
      <c r="O285" s="130"/>
      <c r="P285" s="130"/>
      <c r="Q285" s="130"/>
      <c r="R285" s="680"/>
      <c r="S285" s="130"/>
      <c r="T285" s="130"/>
      <c r="U285" s="130"/>
      <c r="V285" s="130"/>
      <c r="W285" s="130"/>
      <c r="X285" s="130"/>
      <c r="Y285" s="680"/>
      <c r="Z285" s="130"/>
      <c r="AA285" s="130"/>
      <c r="AB285" s="130"/>
      <c r="AC285" s="130"/>
      <c r="AD285" s="130"/>
      <c r="AE285" s="130"/>
      <c r="AF285" s="680"/>
      <c r="AG285" s="130"/>
      <c r="AH285" s="130"/>
      <c r="AI285" s="130"/>
      <c r="AJ285" s="130"/>
      <c r="AK285" s="130"/>
      <c r="AL285" s="130"/>
    </row>
    <row r="286" spans="1:88" s="43" customFormat="1" x14ac:dyDescent="0.2">
      <c r="A286" s="15"/>
      <c r="B286" s="685"/>
      <c r="C286" s="15"/>
      <c r="K286" s="680"/>
      <c r="L286" s="130"/>
      <c r="M286" s="130"/>
      <c r="N286" s="130"/>
      <c r="O286" s="130"/>
      <c r="P286" s="130"/>
      <c r="Q286" s="130"/>
      <c r="R286" s="680"/>
      <c r="S286" s="130"/>
      <c r="T286" s="130"/>
      <c r="U286" s="130"/>
      <c r="V286" s="130"/>
      <c r="W286" s="130"/>
      <c r="X286" s="130"/>
      <c r="Y286" s="680"/>
      <c r="Z286" s="130"/>
      <c r="AA286" s="130"/>
      <c r="AB286" s="130"/>
      <c r="AC286" s="130"/>
      <c r="AD286" s="130"/>
      <c r="AE286" s="130"/>
      <c r="AF286" s="680"/>
      <c r="AG286" s="130"/>
      <c r="AH286" s="130"/>
      <c r="AI286" s="130"/>
      <c r="AJ286" s="130"/>
      <c r="AK286" s="130"/>
      <c r="AL286" s="130"/>
    </row>
    <row r="287" spans="1:88" s="43" customFormat="1" x14ac:dyDescent="0.2">
      <c r="A287" s="15"/>
      <c r="B287" s="685"/>
      <c r="C287" s="15"/>
      <c r="K287" s="680"/>
      <c r="L287" s="130"/>
      <c r="M287" s="130"/>
      <c r="N287" s="130"/>
      <c r="O287" s="130"/>
      <c r="P287" s="130"/>
      <c r="Q287" s="130"/>
      <c r="R287" s="680"/>
      <c r="S287" s="130"/>
      <c r="T287" s="130"/>
      <c r="U287" s="130"/>
      <c r="V287" s="130"/>
      <c r="W287" s="130"/>
      <c r="X287" s="130"/>
      <c r="Y287" s="680"/>
      <c r="Z287" s="130"/>
      <c r="AA287" s="130"/>
      <c r="AB287" s="130"/>
      <c r="AC287" s="130"/>
      <c r="AD287" s="130"/>
      <c r="AE287" s="130"/>
      <c r="AF287" s="680"/>
      <c r="AG287" s="130"/>
      <c r="AH287" s="130"/>
      <c r="AI287" s="130"/>
      <c r="AJ287" s="130"/>
      <c r="AK287" s="130"/>
      <c r="AL287" s="130"/>
    </row>
    <row r="288" spans="1:88" s="43" customFormat="1" x14ac:dyDescent="0.2">
      <c r="A288" s="15"/>
      <c r="B288" s="685"/>
      <c r="C288" s="15"/>
      <c r="K288" s="680"/>
      <c r="L288" s="130"/>
      <c r="M288" s="130"/>
      <c r="N288" s="130"/>
      <c r="O288" s="130"/>
      <c r="P288" s="130"/>
      <c r="Q288" s="130"/>
      <c r="R288" s="680"/>
      <c r="S288" s="130"/>
      <c r="T288" s="130"/>
      <c r="U288" s="130"/>
      <c r="V288" s="130"/>
      <c r="W288" s="130"/>
      <c r="X288" s="130"/>
      <c r="Y288" s="680"/>
      <c r="Z288" s="130"/>
      <c r="AA288" s="130"/>
      <c r="AB288" s="130"/>
      <c r="AC288" s="130"/>
      <c r="AD288" s="130"/>
      <c r="AE288" s="130"/>
      <c r="AF288" s="680"/>
      <c r="AG288" s="130"/>
      <c r="AH288" s="130"/>
      <c r="AI288" s="130"/>
      <c r="AJ288" s="130"/>
      <c r="AK288" s="130"/>
      <c r="AL288" s="130"/>
    </row>
    <row r="289" spans="1:38" s="43" customFormat="1" x14ac:dyDescent="0.2">
      <c r="A289" s="15"/>
      <c r="B289" s="685"/>
      <c r="C289" s="15"/>
      <c r="K289" s="680"/>
      <c r="L289" s="130"/>
      <c r="M289" s="130"/>
      <c r="N289" s="130"/>
      <c r="O289" s="130"/>
      <c r="P289" s="130"/>
      <c r="Q289" s="130"/>
      <c r="R289" s="680"/>
      <c r="S289" s="130"/>
      <c r="T289" s="130"/>
      <c r="U289" s="130"/>
      <c r="V289" s="130"/>
      <c r="W289" s="130"/>
      <c r="X289" s="130"/>
      <c r="Y289" s="680"/>
      <c r="Z289" s="130"/>
      <c r="AA289" s="130"/>
      <c r="AB289" s="130"/>
      <c r="AC289" s="130"/>
      <c r="AD289" s="130"/>
      <c r="AE289" s="130"/>
      <c r="AF289" s="680"/>
      <c r="AG289" s="130"/>
      <c r="AH289" s="130"/>
      <c r="AI289" s="130"/>
      <c r="AJ289" s="130"/>
      <c r="AK289" s="130"/>
      <c r="AL289" s="130"/>
    </row>
    <row r="290" spans="1:38" s="43" customFormat="1" x14ac:dyDescent="0.2">
      <c r="A290" s="15"/>
      <c r="B290" s="685"/>
      <c r="C290" s="15"/>
      <c r="K290" s="680"/>
      <c r="L290" s="130"/>
      <c r="M290" s="130"/>
      <c r="N290" s="130"/>
      <c r="O290" s="130"/>
      <c r="P290" s="130"/>
      <c r="Q290" s="130"/>
      <c r="R290" s="680"/>
      <c r="S290" s="130"/>
      <c r="T290" s="130"/>
      <c r="U290" s="130"/>
      <c r="V290" s="130"/>
      <c r="W290" s="130"/>
      <c r="X290" s="130"/>
      <c r="Y290" s="680"/>
      <c r="Z290" s="130"/>
      <c r="AA290" s="130"/>
      <c r="AB290" s="130"/>
      <c r="AC290" s="130"/>
      <c r="AD290" s="130"/>
      <c r="AE290" s="130"/>
      <c r="AF290" s="680"/>
      <c r="AG290" s="130"/>
      <c r="AH290" s="130"/>
      <c r="AI290" s="130"/>
      <c r="AJ290" s="130"/>
      <c r="AK290" s="130"/>
      <c r="AL290" s="130"/>
    </row>
    <row r="291" spans="1:38" s="43" customFormat="1" x14ac:dyDescent="0.2">
      <c r="A291" s="15"/>
      <c r="B291" s="685"/>
      <c r="C291" s="15"/>
      <c r="K291" s="680"/>
      <c r="L291" s="130"/>
      <c r="M291" s="130"/>
      <c r="N291" s="130"/>
      <c r="O291" s="130"/>
      <c r="P291" s="130"/>
      <c r="Q291" s="130"/>
      <c r="R291" s="680"/>
      <c r="S291" s="130"/>
      <c r="T291" s="130"/>
      <c r="U291" s="130"/>
      <c r="V291" s="130"/>
      <c r="W291" s="130"/>
      <c r="X291" s="130"/>
      <c r="Y291" s="680"/>
      <c r="Z291" s="130"/>
      <c r="AA291" s="130"/>
      <c r="AB291" s="130"/>
      <c r="AC291" s="130"/>
      <c r="AD291" s="130"/>
      <c r="AE291" s="130"/>
      <c r="AF291" s="680"/>
      <c r="AG291" s="130"/>
      <c r="AH291" s="130"/>
      <c r="AI291" s="130"/>
      <c r="AJ291" s="130"/>
      <c r="AK291" s="130"/>
      <c r="AL291" s="130"/>
    </row>
    <row r="292" spans="1:38" s="43" customFormat="1" x14ac:dyDescent="0.2">
      <c r="A292" s="15"/>
      <c r="B292" s="685"/>
      <c r="C292" s="15"/>
      <c r="K292" s="680"/>
      <c r="L292" s="130"/>
      <c r="M292" s="130"/>
      <c r="N292" s="130"/>
      <c r="O292" s="130"/>
      <c r="P292" s="130"/>
      <c r="Q292" s="130"/>
      <c r="R292" s="680"/>
      <c r="S292" s="130"/>
      <c r="T292" s="130"/>
      <c r="U292" s="130"/>
      <c r="V292" s="130"/>
      <c r="W292" s="130"/>
      <c r="X292" s="130"/>
      <c r="Y292" s="680"/>
      <c r="Z292" s="130"/>
      <c r="AA292" s="130"/>
      <c r="AB292" s="130"/>
      <c r="AC292" s="130"/>
      <c r="AD292" s="130"/>
      <c r="AE292" s="130"/>
      <c r="AF292" s="680"/>
      <c r="AG292" s="130"/>
      <c r="AH292" s="130"/>
      <c r="AI292" s="130"/>
      <c r="AJ292" s="130"/>
      <c r="AK292" s="130"/>
      <c r="AL292" s="130"/>
    </row>
    <row r="293" spans="1:38" s="43" customFormat="1" x14ac:dyDescent="0.2">
      <c r="A293" s="15"/>
      <c r="B293" s="685"/>
      <c r="C293" s="15"/>
      <c r="K293" s="680"/>
      <c r="L293" s="130"/>
      <c r="M293" s="130"/>
      <c r="N293" s="130"/>
      <c r="O293" s="130"/>
      <c r="P293" s="130"/>
      <c r="Q293" s="130"/>
      <c r="R293" s="680"/>
      <c r="S293" s="130"/>
      <c r="T293" s="130"/>
      <c r="U293" s="130"/>
      <c r="V293" s="130"/>
      <c r="W293" s="130"/>
      <c r="X293" s="130"/>
      <c r="Y293" s="680"/>
      <c r="Z293" s="130"/>
      <c r="AA293" s="130"/>
      <c r="AB293" s="130"/>
      <c r="AC293" s="130"/>
      <c r="AD293" s="130"/>
      <c r="AE293" s="130"/>
      <c r="AF293" s="680"/>
      <c r="AG293" s="130"/>
      <c r="AH293" s="130"/>
      <c r="AI293" s="130"/>
      <c r="AJ293" s="130"/>
      <c r="AK293" s="130"/>
      <c r="AL293" s="130"/>
    </row>
    <row r="294" spans="1:38" s="43" customFormat="1" x14ac:dyDescent="0.2">
      <c r="A294" s="15"/>
      <c r="B294" s="685"/>
      <c r="C294" s="15"/>
      <c r="K294" s="680"/>
      <c r="L294" s="130"/>
      <c r="M294" s="130"/>
      <c r="N294" s="130"/>
      <c r="O294" s="130"/>
      <c r="P294" s="130"/>
      <c r="Q294" s="130"/>
      <c r="R294" s="680"/>
      <c r="S294" s="130"/>
      <c r="T294" s="130"/>
      <c r="U294" s="130"/>
      <c r="V294" s="130"/>
      <c r="W294" s="130"/>
      <c r="X294" s="130"/>
      <c r="Y294" s="680"/>
      <c r="Z294" s="130"/>
      <c r="AA294" s="130"/>
      <c r="AB294" s="130"/>
      <c r="AC294" s="130"/>
      <c r="AD294" s="130"/>
      <c r="AE294" s="130"/>
      <c r="AF294" s="680"/>
      <c r="AG294" s="130"/>
      <c r="AH294" s="130"/>
      <c r="AI294" s="130"/>
      <c r="AJ294" s="130"/>
      <c r="AK294" s="130"/>
      <c r="AL294" s="130"/>
    </row>
    <row r="295" spans="1:38" s="43" customFormat="1" x14ac:dyDescent="0.2">
      <c r="A295" s="15"/>
      <c r="B295" s="685"/>
      <c r="C295" s="15"/>
      <c r="K295" s="680"/>
      <c r="L295" s="130"/>
      <c r="M295" s="130"/>
      <c r="N295" s="130"/>
      <c r="O295" s="130"/>
      <c r="P295" s="130"/>
      <c r="Q295" s="130"/>
      <c r="R295" s="680"/>
      <c r="S295" s="130"/>
      <c r="T295" s="130"/>
      <c r="U295" s="130"/>
      <c r="V295" s="130"/>
      <c r="W295" s="130"/>
      <c r="X295" s="130"/>
      <c r="Y295" s="680"/>
      <c r="Z295" s="130"/>
      <c r="AA295" s="130"/>
      <c r="AB295" s="130"/>
      <c r="AC295" s="130"/>
      <c r="AD295" s="130"/>
      <c r="AE295" s="130"/>
      <c r="AF295" s="680"/>
      <c r="AG295" s="130"/>
      <c r="AH295" s="130"/>
      <c r="AI295" s="130"/>
      <c r="AJ295" s="130"/>
      <c r="AK295" s="130"/>
      <c r="AL295" s="130"/>
    </row>
    <row r="296" spans="1:38" s="43" customFormat="1" x14ac:dyDescent="0.2">
      <c r="A296" s="15"/>
      <c r="B296" s="685"/>
      <c r="C296" s="15"/>
      <c r="K296" s="680"/>
      <c r="L296" s="130"/>
      <c r="M296" s="130"/>
      <c r="N296" s="130"/>
      <c r="O296" s="130"/>
      <c r="P296" s="130"/>
      <c r="Q296" s="130"/>
      <c r="R296" s="680"/>
      <c r="S296" s="130"/>
      <c r="T296" s="130"/>
      <c r="U296" s="130"/>
      <c r="V296" s="130"/>
      <c r="W296" s="130"/>
      <c r="X296" s="130"/>
      <c r="Y296" s="680"/>
      <c r="Z296" s="130"/>
      <c r="AA296" s="130"/>
      <c r="AB296" s="130"/>
      <c r="AC296" s="130"/>
      <c r="AD296" s="130"/>
      <c r="AE296" s="130"/>
      <c r="AF296" s="680"/>
      <c r="AG296" s="130"/>
      <c r="AH296" s="130"/>
      <c r="AI296" s="130"/>
      <c r="AJ296" s="130"/>
      <c r="AK296" s="130"/>
      <c r="AL296" s="130"/>
    </row>
    <row r="297" spans="1:38" s="43" customFormat="1" x14ac:dyDescent="0.2">
      <c r="A297" s="15"/>
      <c r="B297" s="685"/>
      <c r="C297" s="15"/>
      <c r="K297" s="680"/>
      <c r="L297" s="130"/>
      <c r="M297" s="130"/>
      <c r="N297" s="130"/>
      <c r="O297" s="130"/>
      <c r="P297" s="130"/>
      <c r="Q297" s="130"/>
      <c r="R297" s="680"/>
      <c r="S297" s="130"/>
      <c r="T297" s="130"/>
      <c r="U297" s="130"/>
      <c r="V297" s="130"/>
      <c r="W297" s="130"/>
      <c r="X297" s="130"/>
      <c r="Y297" s="680"/>
      <c r="Z297" s="130"/>
      <c r="AA297" s="130"/>
      <c r="AB297" s="130"/>
      <c r="AC297" s="130"/>
      <c r="AD297" s="130"/>
      <c r="AE297" s="130"/>
      <c r="AF297" s="680"/>
      <c r="AG297" s="130"/>
      <c r="AH297" s="130"/>
      <c r="AI297" s="130"/>
      <c r="AJ297" s="130"/>
      <c r="AK297" s="130"/>
      <c r="AL297" s="130"/>
    </row>
    <row r="298" spans="1:38" s="43" customFormat="1" x14ac:dyDescent="0.2">
      <c r="A298" s="15"/>
      <c r="B298" s="685"/>
      <c r="C298" s="15"/>
      <c r="K298" s="680"/>
      <c r="L298" s="130"/>
      <c r="M298" s="130"/>
      <c r="N298" s="130"/>
      <c r="O298" s="130"/>
      <c r="P298" s="130"/>
      <c r="Q298" s="130"/>
      <c r="R298" s="680"/>
      <c r="S298" s="130"/>
      <c r="T298" s="130"/>
      <c r="U298" s="130"/>
      <c r="V298" s="130"/>
      <c r="W298" s="130"/>
      <c r="X298" s="130"/>
      <c r="Y298" s="680"/>
      <c r="Z298" s="130"/>
      <c r="AA298" s="130"/>
      <c r="AB298" s="130"/>
      <c r="AC298" s="130"/>
      <c r="AD298" s="130"/>
      <c r="AE298" s="130"/>
      <c r="AF298" s="680"/>
      <c r="AG298" s="130"/>
      <c r="AH298" s="130"/>
      <c r="AI298" s="130"/>
      <c r="AJ298" s="130"/>
      <c r="AK298" s="130"/>
      <c r="AL298" s="130"/>
    </row>
    <row r="299" spans="1:38" s="43" customFormat="1" x14ac:dyDescent="0.2">
      <c r="A299" s="15"/>
      <c r="B299" s="685"/>
      <c r="C299" s="15"/>
      <c r="K299" s="680"/>
      <c r="L299" s="130"/>
      <c r="M299" s="130"/>
      <c r="N299" s="130"/>
      <c r="O299" s="130"/>
      <c r="P299" s="130"/>
      <c r="Q299" s="130"/>
      <c r="R299" s="680"/>
      <c r="S299" s="130"/>
      <c r="T299" s="130"/>
      <c r="U299" s="130"/>
      <c r="V299" s="130"/>
      <c r="W299" s="130"/>
      <c r="X299" s="130"/>
      <c r="Y299" s="680"/>
      <c r="Z299" s="130"/>
      <c r="AA299" s="130"/>
      <c r="AB299" s="130"/>
      <c r="AC299" s="130"/>
      <c r="AD299" s="130"/>
      <c r="AE299" s="130"/>
      <c r="AF299" s="680"/>
      <c r="AG299" s="130"/>
      <c r="AH299" s="130"/>
      <c r="AI299" s="130"/>
      <c r="AJ299" s="130"/>
      <c r="AK299" s="130"/>
      <c r="AL299" s="130"/>
    </row>
    <row r="300" spans="1:38" s="43" customFormat="1" x14ac:dyDescent="0.2">
      <c r="A300" s="15"/>
      <c r="B300" s="685"/>
      <c r="C300" s="15"/>
      <c r="K300" s="680"/>
      <c r="L300" s="130"/>
      <c r="M300" s="130"/>
      <c r="N300" s="130"/>
      <c r="O300" s="130"/>
      <c r="P300" s="130"/>
      <c r="Q300" s="130"/>
      <c r="R300" s="680"/>
      <c r="S300" s="130"/>
      <c r="T300" s="130"/>
      <c r="U300" s="130"/>
      <c r="V300" s="130"/>
      <c r="W300" s="130"/>
      <c r="X300" s="130"/>
      <c r="Y300" s="680"/>
      <c r="Z300" s="130"/>
      <c r="AA300" s="130"/>
      <c r="AB300" s="130"/>
      <c r="AC300" s="130"/>
      <c r="AD300" s="130"/>
      <c r="AE300" s="130"/>
      <c r="AF300" s="680"/>
      <c r="AG300" s="130"/>
      <c r="AH300" s="130"/>
      <c r="AI300" s="130"/>
      <c r="AJ300" s="130"/>
      <c r="AK300" s="130"/>
      <c r="AL300" s="130"/>
    </row>
    <row r="301" spans="1:38" s="43" customFormat="1" x14ac:dyDescent="0.2">
      <c r="A301" s="15"/>
      <c r="B301" s="685"/>
      <c r="C301" s="15"/>
      <c r="K301" s="680"/>
      <c r="L301" s="130"/>
      <c r="M301" s="130"/>
      <c r="N301" s="130"/>
      <c r="O301" s="130"/>
      <c r="P301" s="130"/>
      <c r="Q301" s="130"/>
      <c r="R301" s="680"/>
      <c r="S301" s="130"/>
      <c r="T301" s="130"/>
      <c r="U301" s="130"/>
      <c r="V301" s="130"/>
      <c r="W301" s="130"/>
      <c r="X301" s="130"/>
      <c r="Y301" s="680"/>
      <c r="Z301" s="130"/>
      <c r="AA301" s="130"/>
      <c r="AB301" s="130"/>
      <c r="AC301" s="130"/>
      <c r="AD301" s="130"/>
      <c r="AE301" s="130"/>
      <c r="AF301" s="680"/>
      <c r="AG301" s="130"/>
      <c r="AH301" s="130"/>
      <c r="AI301" s="130"/>
      <c r="AJ301" s="130"/>
      <c r="AK301" s="130"/>
      <c r="AL301" s="130"/>
    </row>
    <row r="302" spans="1:38" s="43" customFormat="1" x14ac:dyDescent="0.2">
      <c r="A302" s="15"/>
      <c r="B302" s="685"/>
      <c r="C302" s="15"/>
      <c r="K302" s="680"/>
      <c r="L302" s="130"/>
      <c r="M302" s="130"/>
      <c r="N302" s="130"/>
      <c r="O302" s="130"/>
      <c r="P302" s="130"/>
      <c r="Q302" s="130"/>
      <c r="R302" s="680"/>
      <c r="S302" s="130"/>
      <c r="T302" s="130"/>
      <c r="U302" s="130"/>
      <c r="V302" s="130"/>
      <c r="W302" s="130"/>
      <c r="X302" s="130"/>
      <c r="Y302" s="680"/>
      <c r="Z302" s="130"/>
      <c r="AA302" s="130"/>
      <c r="AB302" s="130"/>
      <c r="AC302" s="130"/>
      <c r="AD302" s="130"/>
      <c r="AE302" s="130"/>
      <c r="AF302" s="680"/>
      <c r="AG302" s="130"/>
      <c r="AH302" s="130"/>
      <c r="AI302" s="130"/>
      <c r="AJ302" s="130"/>
      <c r="AK302" s="130"/>
      <c r="AL302" s="130"/>
    </row>
    <row r="303" spans="1:38" s="43" customFormat="1" x14ac:dyDescent="0.2">
      <c r="A303" s="15"/>
      <c r="B303" s="685"/>
      <c r="C303" s="15"/>
      <c r="K303" s="680"/>
      <c r="L303" s="130"/>
      <c r="M303" s="130"/>
      <c r="N303" s="130"/>
      <c r="O303" s="130"/>
      <c r="P303" s="130"/>
      <c r="Q303" s="130"/>
      <c r="R303" s="680"/>
      <c r="S303" s="130"/>
      <c r="T303" s="130"/>
      <c r="U303" s="130"/>
      <c r="V303" s="130"/>
      <c r="W303" s="130"/>
      <c r="X303" s="130"/>
      <c r="Y303" s="680"/>
      <c r="Z303" s="130"/>
      <c r="AA303" s="130"/>
      <c r="AB303" s="130"/>
      <c r="AC303" s="130"/>
      <c r="AD303" s="130"/>
      <c r="AE303" s="130"/>
      <c r="AF303" s="680"/>
      <c r="AG303" s="130"/>
      <c r="AH303" s="130"/>
      <c r="AI303" s="130"/>
      <c r="AJ303" s="130"/>
      <c r="AK303" s="130"/>
      <c r="AL303" s="130"/>
    </row>
    <row r="304" spans="1:38" s="43" customFormat="1" x14ac:dyDescent="0.2">
      <c r="A304" s="15"/>
      <c r="B304" s="685"/>
      <c r="C304" s="15"/>
      <c r="K304" s="680"/>
      <c r="L304" s="130"/>
      <c r="M304" s="130"/>
      <c r="N304" s="130"/>
      <c r="O304" s="130"/>
      <c r="P304" s="130"/>
      <c r="Q304" s="130"/>
      <c r="R304" s="680"/>
      <c r="S304" s="130"/>
      <c r="T304" s="130"/>
      <c r="U304" s="130"/>
      <c r="V304" s="130"/>
      <c r="W304" s="130"/>
      <c r="X304" s="130"/>
      <c r="Y304" s="680"/>
      <c r="Z304" s="130"/>
      <c r="AA304" s="130"/>
      <c r="AB304" s="130"/>
      <c r="AC304" s="130"/>
      <c r="AD304" s="130"/>
      <c r="AE304" s="130"/>
      <c r="AF304" s="680"/>
      <c r="AG304" s="130"/>
      <c r="AH304" s="130"/>
      <c r="AI304" s="130"/>
      <c r="AJ304" s="130"/>
      <c r="AK304" s="130"/>
      <c r="AL304" s="130"/>
    </row>
    <row r="305" spans="1:38" s="43" customFormat="1" x14ac:dyDescent="0.2">
      <c r="A305" s="15"/>
      <c r="B305" s="685"/>
      <c r="C305" s="15"/>
      <c r="K305" s="680"/>
      <c r="L305" s="130"/>
      <c r="M305" s="130"/>
      <c r="N305" s="130"/>
      <c r="O305" s="130"/>
      <c r="P305" s="130"/>
      <c r="Q305" s="130"/>
      <c r="R305" s="680"/>
      <c r="S305" s="130"/>
      <c r="T305" s="130"/>
      <c r="U305" s="130"/>
      <c r="V305" s="130"/>
      <c r="W305" s="130"/>
      <c r="X305" s="130"/>
      <c r="Y305" s="680"/>
      <c r="Z305" s="130"/>
      <c r="AA305" s="130"/>
      <c r="AB305" s="130"/>
      <c r="AC305" s="130"/>
      <c r="AD305" s="130"/>
      <c r="AE305" s="130"/>
      <c r="AF305" s="680"/>
      <c r="AG305" s="130"/>
      <c r="AH305" s="130"/>
      <c r="AI305" s="130"/>
      <c r="AJ305" s="130"/>
      <c r="AK305" s="130"/>
      <c r="AL305" s="130"/>
    </row>
    <row r="306" spans="1:38" s="43" customFormat="1" x14ac:dyDescent="0.2">
      <c r="A306" s="15"/>
      <c r="B306" s="685"/>
      <c r="C306" s="15"/>
      <c r="K306" s="680"/>
      <c r="L306" s="130"/>
      <c r="M306" s="130"/>
      <c r="N306" s="130"/>
      <c r="O306" s="130"/>
      <c r="P306" s="130"/>
      <c r="Q306" s="130"/>
      <c r="R306" s="680"/>
      <c r="S306" s="130"/>
      <c r="T306" s="130"/>
      <c r="U306" s="130"/>
      <c r="V306" s="130"/>
      <c r="W306" s="130"/>
      <c r="X306" s="130"/>
      <c r="Y306" s="680"/>
      <c r="Z306" s="130"/>
      <c r="AA306" s="130"/>
      <c r="AB306" s="130"/>
      <c r="AC306" s="130"/>
      <c r="AD306" s="130"/>
      <c r="AE306" s="130"/>
      <c r="AF306" s="680"/>
      <c r="AG306" s="130"/>
      <c r="AH306" s="130"/>
      <c r="AI306" s="130"/>
      <c r="AJ306" s="130"/>
      <c r="AK306" s="130"/>
      <c r="AL306" s="130"/>
    </row>
    <row r="307" spans="1:38" s="43" customFormat="1" x14ac:dyDescent="0.2">
      <c r="A307" s="15"/>
      <c r="B307" s="685"/>
      <c r="C307" s="15"/>
      <c r="K307" s="680"/>
      <c r="L307" s="130"/>
      <c r="M307" s="130"/>
      <c r="N307" s="130"/>
      <c r="O307" s="130"/>
      <c r="P307" s="130"/>
      <c r="Q307" s="130"/>
      <c r="R307" s="680"/>
      <c r="S307" s="130"/>
      <c r="T307" s="130"/>
      <c r="U307" s="130"/>
      <c r="V307" s="130"/>
      <c r="W307" s="130"/>
      <c r="X307" s="130"/>
      <c r="Y307" s="680"/>
      <c r="Z307" s="130"/>
      <c r="AA307" s="130"/>
      <c r="AB307" s="130"/>
      <c r="AC307" s="130"/>
      <c r="AD307" s="130"/>
      <c r="AE307" s="130"/>
      <c r="AF307" s="680"/>
      <c r="AG307" s="130"/>
      <c r="AH307" s="130"/>
      <c r="AI307" s="130"/>
      <c r="AJ307" s="130"/>
      <c r="AK307" s="130"/>
      <c r="AL307" s="130"/>
    </row>
    <row r="308" spans="1:38" s="43" customFormat="1" x14ac:dyDescent="0.2">
      <c r="A308" s="15"/>
      <c r="B308" s="685"/>
      <c r="C308" s="15"/>
      <c r="K308" s="680"/>
      <c r="L308" s="130"/>
      <c r="M308" s="130"/>
      <c r="N308" s="130"/>
      <c r="O308" s="130"/>
      <c r="P308" s="130"/>
      <c r="Q308" s="130"/>
      <c r="R308" s="680"/>
      <c r="S308" s="130"/>
      <c r="T308" s="130"/>
      <c r="U308" s="130"/>
      <c r="V308" s="130"/>
      <c r="W308" s="130"/>
      <c r="X308" s="130"/>
      <c r="Y308" s="680"/>
      <c r="Z308" s="130"/>
      <c r="AA308" s="130"/>
      <c r="AB308" s="130"/>
      <c r="AC308" s="130"/>
      <c r="AD308" s="130"/>
      <c r="AE308" s="130"/>
      <c r="AF308" s="680"/>
      <c r="AG308" s="130"/>
      <c r="AH308" s="130"/>
      <c r="AI308" s="130"/>
      <c r="AJ308" s="130"/>
      <c r="AK308" s="130"/>
      <c r="AL308" s="130"/>
    </row>
    <row r="309" spans="1:38" s="43" customFormat="1" x14ac:dyDescent="0.2">
      <c r="A309" s="15"/>
      <c r="B309" s="685"/>
      <c r="C309" s="15"/>
      <c r="K309" s="680"/>
      <c r="L309" s="130"/>
      <c r="M309" s="130"/>
      <c r="N309" s="130"/>
      <c r="O309" s="130"/>
      <c r="P309" s="130"/>
      <c r="Q309" s="130"/>
      <c r="R309" s="680"/>
      <c r="S309" s="130"/>
      <c r="T309" s="130"/>
      <c r="U309" s="130"/>
      <c r="V309" s="130"/>
      <c r="W309" s="130"/>
      <c r="X309" s="130"/>
      <c r="Y309" s="680"/>
      <c r="Z309" s="130"/>
      <c r="AA309" s="130"/>
      <c r="AB309" s="130"/>
      <c r="AC309" s="130"/>
      <c r="AD309" s="130"/>
      <c r="AE309" s="130"/>
      <c r="AF309" s="680"/>
      <c r="AG309" s="130"/>
      <c r="AH309" s="130"/>
      <c r="AI309" s="130"/>
      <c r="AJ309" s="130"/>
      <c r="AK309" s="130"/>
      <c r="AL309" s="130"/>
    </row>
    <row r="310" spans="1:38" s="43" customFormat="1" x14ac:dyDescent="0.2">
      <c r="A310" s="15"/>
      <c r="B310" s="685"/>
      <c r="C310" s="15"/>
      <c r="K310" s="680"/>
      <c r="L310" s="130"/>
      <c r="M310" s="130"/>
      <c r="N310" s="130"/>
      <c r="O310" s="130"/>
      <c r="P310" s="130"/>
      <c r="Q310" s="130"/>
      <c r="R310" s="680"/>
      <c r="S310" s="130"/>
      <c r="T310" s="130"/>
      <c r="U310" s="130"/>
      <c r="V310" s="130"/>
      <c r="W310" s="130"/>
      <c r="X310" s="130"/>
      <c r="Y310" s="680"/>
      <c r="Z310" s="130"/>
      <c r="AA310" s="130"/>
      <c r="AB310" s="130"/>
      <c r="AC310" s="130"/>
      <c r="AD310" s="130"/>
      <c r="AE310" s="130"/>
      <c r="AF310" s="680"/>
      <c r="AG310" s="130"/>
      <c r="AH310" s="130"/>
      <c r="AI310" s="130"/>
      <c r="AJ310" s="130"/>
      <c r="AK310" s="130"/>
      <c r="AL310" s="130"/>
    </row>
    <row r="311" spans="1:38" s="43" customFormat="1" x14ac:dyDescent="0.2">
      <c r="A311" s="15"/>
      <c r="B311" s="685"/>
      <c r="C311" s="15"/>
      <c r="K311" s="680"/>
      <c r="L311" s="130"/>
      <c r="M311" s="130"/>
      <c r="N311" s="130"/>
      <c r="O311" s="130"/>
      <c r="P311" s="130"/>
      <c r="Q311" s="130"/>
      <c r="R311" s="680"/>
      <c r="S311" s="130"/>
      <c r="T311" s="130"/>
      <c r="U311" s="130"/>
      <c r="V311" s="130"/>
      <c r="W311" s="130"/>
      <c r="X311" s="130"/>
      <c r="Y311" s="680"/>
      <c r="Z311" s="130"/>
      <c r="AA311" s="130"/>
      <c r="AB311" s="130"/>
      <c r="AC311" s="130"/>
      <c r="AD311" s="130"/>
      <c r="AE311" s="130"/>
      <c r="AF311" s="680"/>
      <c r="AG311" s="130"/>
      <c r="AH311" s="130"/>
      <c r="AI311" s="130"/>
      <c r="AJ311" s="130"/>
      <c r="AK311" s="130"/>
      <c r="AL311" s="130"/>
    </row>
    <row r="312" spans="1:38" s="43" customFormat="1" x14ac:dyDescent="0.2">
      <c r="A312" s="15"/>
      <c r="B312" s="685"/>
      <c r="C312" s="15"/>
      <c r="K312" s="680"/>
      <c r="L312" s="130"/>
      <c r="M312" s="130"/>
      <c r="N312" s="130"/>
      <c r="O312" s="130"/>
      <c r="P312" s="130"/>
      <c r="Q312" s="130"/>
      <c r="R312" s="680"/>
      <c r="S312" s="130"/>
      <c r="T312" s="130"/>
      <c r="U312" s="130"/>
      <c r="V312" s="130"/>
      <c r="W312" s="130"/>
      <c r="X312" s="130"/>
      <c r="Y312" s="680"/>
      <c r="Z312" s="130"/>
      <c r="AA312" s="130"/>
      <c r="AB312" s="130"/>
      <c r="AC312" s="130"/>
      <c r="AD312" s="130"/>
      <c r="AE312" s="130"/>
      <c r="AF312" s="680"/>
      <c r="AG312" s="130"/>
      <c r="AH312" s="130"/>
      <c r="AI312" s="130"/>
      <c r="AJ312" s="130"/>
      <c r="AK312" s="130"/>
      <c r="AL312" s="130"/>
    </row>
    <row r="313" spans="1:38" s="43" customFormat="1" x14ac:dyDescent="0.2">
      <c r="A313" s="15"/>
      <c r="B313" s="685"/>
      <c r="C313" s="15"/>
      <c r="K313" s="680"/>
      <c r="L313" s="130"/>
      <c r="M313" s="130"/>
      <c r="N313" s="130"/>
      <c r="O313" s="130"/>
      <c r="P313" s="130"/>
      <c r="Q313" s="130"/>
      <c r="R313" s="680"/>
      <c r="S313" s="130"/>
      <c r="T313" s="130"/>
      <c r="U313" s="130"/>
      <c r="V313" s="130"/>
      <c r="W313" s="130"/>
      <c r="X313" s="130"/>
      <c r="Y313" s="680"/>
      <c r="Z313" s="130"/>
      <c r="AA313" s="130"/>
      <c r="AB313" s="130"/>
      <c r="AC313" s="130"/>
      <c r="AD313" s="130"/>
      <c r="AE313" s="130"/>
      <c r="AF313" s="680"/>
      <c r="AG313" s="130"/>
      <c r="AH313" s="130"/>
      <c r="AI313" s="130"/>
      <c r="AJ313" s="130"/>
      <c r="AK313" s="130"/>
      <c r="AL313" s="130"/>
    </row>
    <row r="314" spans="1:38" s="43" customFormat="1" x14ac:dyDescent="0.2">
      <c r="A314" s="15"/>
      <c r="B314" s="685"/>
      <c r="C314" s="15"/>
      <c r="K314" s="680"/>
      <c r="L314" s="130"/>
      <c r="M314" s="130"/>
      <c r="N314" s="130"/>
      <c r="O314" s="130"/>
      <c r="P314" s="130"/>
      <c r="Q314" s="130"/>
      <c r="R314" s="680"/>
      <c r="S314" s="130"/>
      <c r="T314" s="130"/>
      <c r="U314" s="130"/>
      <c r="V314" s="130"/>
      <c r="W314" s="130"/>
      <c r="X314" s="130"/>
      <c r="Y314" s="680"/>
      <c r="Z314" s="130"/>
      <c r="AA314" s="130"/>
      <c r="AB314" s="130"/>
      <c r="AC314" s="130"/>
      <c r="AD314" s="130"/>
      <c r="AE314" s="130"/>
      <c r="AF314" s="680"/>
      <c r="AG314" s="130"/>
      <c r="AH314" s="130"/>
      <c r="AI314" s="130"/>
      <c r="AJ314" s="130"/>
      <c r="AK314" s="130"/>
      <c r="AL314" s="130"/>
    </row>
    <row r="315" spans="1:38" s="43" customFormat="1" x14ac:dyDescent="0.2">
      <c r="A315" s="15"/>
      <c r="B315" s="685"/>
      <c r="C315" s="15"/>
      <c r="K315" s="680"/>
      <c r="L315" s="130"/>
      <c r="M315" s="130"/>
      <c r="N315" s="130"/>
      <c r="O315" s="130"/>
      <c r="P315" s="130"/>
      <c r="Q315" s="130"/>
      <c r="R315" s="680"/>
      <c r="S315" s="130"/>
      <c r="T315" s="130"/>
      <c r="U315" s="130"/>
      <c r="V315" s="130"/>
      <c r="W315" s="130"/>
      <c r="X315" s="130"/>
      <c r="Y315" s="680"/>
      <c r="Z315" s="130"/>
      <c r="AA315" s="130"/>
      <c r="AB315" s="130"/>
      <c r="AC315" s="130"/>
      <c r="AD315" s="130"/>
      <c r="AE315" s="130"/>
      <c r="AF315" s="680"/>
      <c r="AG315" s="130"/>
      <c r="AH315" s="130"/>
      <c r="AI315" s="130"/>
      <c r="AJ315" s="130"/>
      <c r="AK315" s="130"/>
      <c r="AL315" s="130"/>
    </row>
    <row r="316" spans="1:38" s="43" customFormat="1" x14ac:dyDescent="0.2">
      <c r="A316" s="15"/>
      <c r="B316" s="685"/>
      <c r="C316" s="15"/>
      <c r="K316" s="680"/>
      <c r="L316" s="130"/>
      <c r="M316" s="130"/>
      <c r="N316" s="130"/>
      <c r="O316" s="130"/>
      <c r="P316" s="130"/>
      <c r="Q316" s="130"/>
      <c r="R316" s="680"/>
      <c r="S316" s="130"/>
      <c r="T316" s="130"/>
      <c r="U316" s="130"/>
      <c r="V316" s="130"/>
      <c r="W316" s="130"/>
      <c r="X316" s="130"/>
      <c r="Y316" s="680"/>
      <c r="Z316" s="130"/>
      <c r="AA316" s="130"/>
      <c r="AB316" s="130"/>
      <c r="AC316" s="130"/>
      <c r="AD316" s="130"/>
      <c r="AE316" s="130"/>
      <c r="AF316" s="680"/>
      <c r="AG316" s="130"/>
      <c r="AH316" s="130"/>
      <c r="AI316" s="130"/>
      <c r="AJ316" s="130"/>
      <c r="AK316" s="130"/>
      <c r="AL316" s="130"/>
    </row>
    <row r="317" spans="1:38" s="43" customFormat="1" x14ac:dyDescent="0.2">
      <c r="A317" s="15"/>
      <c r="B317" s="685"/>
      <c r="C317" s="15"/>
      <c r="K317" s="680"/>
      <c r="L317" s="130"/>
      <c r="M317" s="130"/>
      <c r="N317" s="130"/>
      <c r="O317" s="130"/>
      <c r="P317" s="130"/>
      <c r="Q317" s="130"/>
      <c r="R317" s="680"/>
      <c r="S317" s="130"/>
      <c r="T317" s="130"/>
      <c r="U317" s="130"/>
      <c r="V317" s="130"/>
      <c r="W317" s="130"/>
      <c r="X317" s="130"/>
      <c r="Y317" s="680"/>
      <c r="Z317" s="130"/>
      <c r="AA317" s="130"/>
      <c r="AB317" s="130"/>
      <c r="AC317" s="130"/>
      <c r="AD317" s="130"/>
      <c r="AE317" s="130"/>
      <c r="AF317" s="680"/>
      <c r="AG317" s="130"/>
      <c r="AH317" s="130"/>
      <c r="AI317" s="130"/>
      <c r="AJ317" s="130"/>
      <c r="AK317" s="130"/>
      <c r="AL317" s="130"/>
    </row>
    <row r="318" spans="1:38" s="43" customFormat="1" x14ac:dyDescent="0.2">
      <c r="A318" s="15"/>
      <c r="B318" s="685"/>
      <c r="C318" s="15"/>
      <c r="K318" s="680"/>
      <c r="L318" s="130"/>
      <c r="M318" s="130"/>
      <c r="N318" s="130"/>
      <c r="O318" s="130"/>
      <c r="P318" s="130"/>
      <c r="Q318" s="130"/>
      <c r="R318" s="680"/>
      <c r="S318" s="130"/>
      <c r="T318" s="130"/>
      <c r="U318" s="130"/>
      <c r="V318" s="130"/>
      <c r="W318" s="130"/>
      <c r="X318" s="130"/>
      <c r="Y318" s="680"/>
      <c r="Z318" s="130"/>
      <c r="AA318" s="130"/>
      <c r="AB318" s="130"/>
      <c r="AC318" s="130"/>
      <c r="AD318" s="130"/>
      <c r="AE318" s="130"/>
      <c r="AF318" s="680"/>
      <c r="AG318" s="130"/>
      <c r="AH318" s="130"/>
      <c r="AI318" s="130"/>
      <c r="AJ318" s="130"/>
      <c r="AK318" s="130"/>
      <c r="AL318" s="130"/>
    </row>
    <row r="319" spans="1:38" s="43" customFormat="1" x14ac:dyDescent="0.2">
      <c r="A319" s="15"/>
      <c r="B319" s="685"/>
      <c r="C319" s="15"/>
      <c r="K319" s="680"/>
      <c r="L319" s="130"/>
      <c r="M319" s="130"/>
      <c r="N319" s="130"/>
      <c r="O319" s="130"/>
      <c r="P319" s="130"/>
      <c r="Q319" s="130"/>
      <c r="R319" s="680"/>
      <c r="S319" s="130"/>
      <c r="T319" s="130"/>
      <c r="U319" s="130"/>
      <c r="V319" s="130"/>
      <c r="W319" s="130"/>
      <c r="X319" s="130"/>
      <c r="Y319" s="680"/>
      <c r="Z319" s="130"/>
      <c r="AA319" s="130"/>
      <c r="AB319" s="130"/>
      <c r="AC319" s="130"/>
      <c r="AD319" s="130"/>
      <c r="AE319" s="130"/>
      <c r="AF319" s="680"/>
      <c r="AG319" s="130"/>
      <c r="AH319" s="130"/>
      <c r="AI319" s="130"/>
      <c r="AJ319" s="130"/>
      <c r="AK319" s="130"/>
      <c r="AL319" s="130"/>
    </row>
    <row r="320" spans="1:38" s="43" customFormat="1" x14ac:dyDescent="0.2">
      <c r="A320" s="15"/>
      <c r="B320" s="685"/>
      <c r="C320" s="15"/>
      <c r="K320" s="680"/>
      <c r="L320" s="130"/>
      <c r="M320" s="130"/>
      <c r="N320" s="130"/>
      <c r="O320" s="130"/>
      <c r="P320" s="130"/>
      <c r="Q320" s="130"/>
      <c r="R320" s="680"/>
      <c r="S320" s="130"/>
      <c r="T320" s="130"/>
      <c r="U320" s="130"/>
      <c r="V320" s="130"/>
      <c r="W320" s="130"/>
      <c r="X320" s="130"/>
      <c r="Y320" s="680"/>
      <c r="Z320" s="130"/>
      <c r="AA320" s="130"/>
      <c r="AB320" s="130"/>
      <c r="AC320" s="130"/>
      <c r="AD320" s="130"/>
      <c r="AE320" s="130"/>
      <c r="AF320" s="680"/>
      <c r="AG320" s="130"/>
      <c r="AH320" s="130"/>
      <c r="AI320" s="130"/>
      <c r="AJ320" s="130"/>
      <c r="AK320" s="130"/>
      <c r="AL320" s="130"/>
    </row>
    <row r="321" spans="1:38" s="43" customFormat="1" x14ac:dyDescent="0.2">
      <c r="A321" s="15"/>
      <c r="B321" s="685"/>
      <c r="C321" s="15"/>
      <c r="K321" s="680"/>
      <c r="L321" s="130"/>
      <c r="M321" s="130"/>
      <c r="N321" s="130"/>
      <c r="O321" s="130"/>
      <c r="P321" s="130"/>
      <c r="Q321" s="130"/>
      <c r="R321" s="680"/>
      <c r="S321" s="130"/>
      <c r="T321" s="130"/>
      <c r="U321" s="130"/>
      <c r="V321" s="130"/>
      <c r="W321" s="130"/>
      <c r="X321" s="130"/>
      <c r="Y321" s="680"/>
      <c r="Z321" s="130"/>
      <c r="AA321" s="130"/>
      <c r="AB321" s="130"/>
      <c r="AC321" s="130"/>
      <c r="AD321" s="130"/>
      <c r="AE321" s="130"/>
      <c r="AF321" s="680"/>
      <c r="AG321" s="130"/>
      <c r="AH321" s="130"/>
      <c r="AI321" s="130"/>
      <c r="AJ321" s="130"/>
      <c r="AK321" s="130"/>
      <c r="AL321" s="130"/>
    </row>
    <row r="322" spans="1:38" s="43" customFormat="1" x14ac:dyDescent="0.2">
      <c r="A322" s="15"/>
      <c r="B322" s="685"/>
      <c r="C322" s="15"/>
      <c r="K322" s="680"/>
      <c r="L322" s="130"/>
      <c r="M322" s="130"/>
      <c r="N322" s="130"/>
      <c r="O322" s="130"/>
      <c r="P322" s="130"/>
      <c r="Q322" s="130"/>
      <c r="R322" s="680"/>
      <c r="S322" s="130"/>
      <c r="T322" s="130"/>
      <c r="U322" s="130"/>
      <c r="V322" s="130"/>
      <c r="W322" s="130"/>
      <c r="X322" s="130"/>
      <c r="Y322" s="680"/>
      <c r="Z322" s="130"/>
      <c r="AA322" s="130"/>
      <c r="AB322" s="130"/>
      <c r="AC322" s="130"/>
      <c r="AD322" s="130"/>
      <c r="AE322" s="130"/>
      <c r="AF322" s="680"/>
      <c r="AG322" s="130"/>
      <c r="AH322" s="130"/>
      <c r="AI322" s="130"/>
      <c r="AJ322" s="130"/>
      <c r="AK322" s="130"/>
      <c r="AL322" s="130"/>
    </row>
    <row r="323" spans="1:38" s="43" customFormat="1" x14ac:dyDescent="0.2">
      <c r="A323" s="15"/>
      <c r="B323" s="685"/>
      <c r="C323" s="15"/>
      <c r="K323" s="680"/>
      <c r="L323" s="130"/>
      <c r="M323" s="130"/>
      <c r="N323" s="130"/>
      <c r="O323" s="130"/>
      <c r="P323" s="130"/>
      <c r="Q323" s="130"/>
      <c r="R323" s="680"/>
      <c r="S323" s="130"/>
      <c r="T323" s="130"/>
      <c r="U323" s="130"/>
      <c r="V323" s="130"/>
      <c r="W323" s="130"/>
      <c r="X323" s="130"/>
      <c r="Y323" s="680"/>
      <c r="Z323" s="130"/>
      <c r="AA323" s="130"/>
      <c r="AB323" s="130"/>
      <c r="AC323" s="130"/>
      <c r="AD323" s="130"/>
      <c r="AE323" s="130"/>
      <c r="AF323" s="680"/>
      <c r="AG323" s="130"/>
      <c r="AH323" s="130"/>
      <c r="AI323" s="130"/>
      <c r="AJ323" s="130"/>
      <c r="AK323" s="130"/>
      <c r="AL323" s="130"/>
    </row>
    <row r="324" spans="1:38" s="43" customFormat="1" x14ac:dyDescent="0.2">
      <c r="A324" s="15"/>
      <c r="B324" s="685"/>
      <c r="C324" s="15"/>
      <c r="K324" s="680"/>
      <c r="L324" s="130"/>
      <c r="M324" s="130"/>
      <c r="N324" s="130"/>
      <c r="O324" s="130"/>
      <c r="P324" s="130"/>
      <c r="Q324" s="130"/>
      <c r="R324" s="680"/>
      <c r="S324" s="130"/>
      <c r="T324" s="130"/>
      <c r="U324" s="130"/>
      <c r="V324" s="130"/>
      <c r="W324" s="130"/>
      <c r="X324" s="130"/>
      <c r="Y324" s="680"/>
      <c r="Z324" s="130"/>
      <c r="AA324" s="130"/>
      <c r="AB324" s="130"/>
      <c r="AC324" s="130"/>
      <c r="AD324" s="130"/>
      <c r="AE324" s="130"/>
      <c r="AF324" s="680"/>
      <c r="AG324" s="130"/>
      <c r="AH324" s="130"/>
      <c r="AI324" s="130"/>
      <c r="AJ324" s="130"/>
      <c r="AK324" s="130"/>
      <c r="AL324" s="130"/>
    </row>
    <row r="325" spans="1:38" s="43" customFormat="1" x14ac:dyDescent="0.2">
      <c r="A325" s="15"/>
      <c r="B325" s="685"/>
      <c r="C325" s="15"/>
      <c r="K325" s="680"/>
      <c r="L325" s="130"/>
      <c r="M325" s="130"/>
      <c r="N325" s="130"/>
      <c r="O325" s="130"/>
      <c r="P325" s="130"/>
      <c r="Q325" s="130"/>
      <c r="R325" s="680"/>
      <c r="S325" s="130"/>
      <c r="T325" s="130"/>
      <c r="U325" s="130"/>
      <c r="V325" s="130"/>
      <c r="W325" s="130"/>
      <c r="X325" s="130"/>
      <c r="Y325" s="680"/>
      <c r="Z325" s="130"/>
      <c r="AA325" s="130"/>
      <c r="AB325" s="130"/>
      <c r="AC325" s="130"/>
      <c r="AD325" s="130"/>
      <c r="AE325" s="130"/>
      <c r="AF325" s="680"/>
      <c r="AG325" s="130"/>
      <c r="AH325" s="130"/>
      <c r="AI325" s="130"/>
      <c r="AJ325" s="130"/>
      <c r="AK325" s="130"/>
      <c r="AL325" s="130"/>
    </row>
    <row r="326" spans="1:38" s="43" customFormat="1" x14ac:dyDescent="0.2">
      <c r="A326" s="15"/>
      <c r="B326" s="685"/>
      <c r="C326" s="15"/>
      <c r="K326" s="680"/>
      <c r="L326" s="130"/>
      <c r="M326" s="130"/>
      <c r="N326" s="130"/>
      <c r="O326" s="130"/>
      <c r="P326" s="130"/>
      <c r="Q326" s="130"/>
      <c r="R326" s="680"/>
      <c r="S326" s="130"/>
      <c r="T326" s="130"/>
      <c r="U326" s="130"/>
      <c r="V326" s="130"/>
      <c r="W326" s="130"/>
      <c r="X326" s="130"/>
      <c r="Y326" s="680"/>
      <c r="Z326" s="130"/>
      <c r="AA326" s="130"/>
      <c r="AB326" s="130"/>
      <c r="AC326" s="130"/>
      <c r="AD326" s="130"/>
      <c r="AE326" s="130"/>
      <c r="AF326" s="680"/>
      <c r="AG326" s="130"/>
      <c r="AH326" s="130"/>
      <c r="AI326" s="130"/>
      <c r="AJ326" s="130"/>
      <c r="AK326" s="130"/>
      <c r="AL326" s="130"/>
    </row>
    <row r="327" spans="1:38" s="43" customFormat="1" x14ac:dyDescent="0.2">
      <c r="A327" s="15"/>
      <c r="B327" s="685"/>
      <c r="C327" s="15"/>
      <c r="K327" s="680"/>
      <c r="L327" s="130"/>
      <c r="M327" s="130"/>
      <c r="N327" s="130"/>
      <c r="O327" s="130"/>
      <c r="P327" s="130"/>
      <c r="Q327" s="130"/>
      <c r="R327" s="680"/>
      <c r="S327" s="130"/>
      <c r="T327" s="130"/>
      <c r="U327" s="130"/>
      <c r="V327" s="130"/>
      <c r="W327" s="130"/>
      <c r="X327" s="130"/>
      <c r="Y327" s="680"/>
      <c r="Z327" s="130"/>
      <c r="AA327" s="130"/>
      <c r="AB327" s="130"/>
      <c r="AC327" s="130"/>
      <c r="AD327" s="130"/>
      <c r="AE327" s="130"/>
      <c r="AF327" s="680"/>
      <c r="AG327" s="130"/>
      <c r="AH327" s="130"/>
      <c r="AI327" s="130"/>
      <c r="AJ327" s="130"/>
      <c r="AK327" s="130"/>
      <c r="AL327" s="130"/>
    </row>
    <row r="328" spans="1:38" s="43" customFormat="1" x14ac:dyDescent="0.2">
      <c r="A328" s="15"/>
      <c r="B328" s="685"/>
      <c r="C328" s="15"/>
      <c r="K328" s="680"/>
      <c r="L328" s="130"/>
      <c r="M328" s="130"/>
      <c r="N328" s="130"/>
      <c r="O328" s="130"/>
      <c r="P328" s="130"/>
      <c r="Q328" s="130"/>
      <c r="R328" s="680"/>
      <c r="S328" s="130"/>
      <c r="T328" s="130"/>
      <c r="U328" s="130"/>
      <c r="V328" s="130"/>
      <c r="W328" s="130"/>
      <c r="X328" s="130"/>
      <c r="Y328" s="680"/>
      <c r="Z328" s="130"/>
      <c r="AA328" s="130"/>
      <c r="AB328" s="130"/>
      <c r="AC328" s="130"/>
      <c r="AD328" s="130"/>
      <c r="AE328" s="130"/>
      <c r="AF328" s="680"/>
      <c r="AG328" s="130"/>
      <c r="AH328" s="130"/>
      <c r="AI328" s="130"/>
      <c r="AJ328" s="130"/>
      <c r="AK328" s="130"/>
      <c r="AL328" s="130"/>
    </row>
    <row r="329" spans="1:38" s="43" customFormat="1" x14ac:dyDescent="0.2">
      <c r="A329" s="15"/>
      <c r="B329" s="685"/>
      <c r="C329" s="15"/>
      <c r="K329" s="680"/>
      <c r="L329" s="130"/>
      <c r="M329" s="130"/>
      <c r="N329" s="130"/>
      <c r="O329" s="130"/>
      <c r="P329" s="130"/>
      <c r="Q329" s="130"/>
      <c r="R329" s="680"/>
      <c r="S329" s="130"/>
      <c r="T329" s="130"/>
      <c r="U329" s="130"/>
      <c r="V329" s="130"/>
      <c r="W329" s="130"/>
      <c r="X329" s="130"/>
      <c r="Y329" s="680"/>
      <c r="Z329" s="130"/>
      <c r="AA329" s="130"/>
      <c r="AB329" s="130"/>
      <c r="AC329" s="130"/>
      <c r="AD329" s="130"/>
      <c r="AE329" s="130"/>
      <c r="AF329" s="680"/>
      <c r="AG329" s="130"/>
      <c r="AH329" s="130"/>
      <c r="AI329" s="130"/>
      <c r="AJ329" s="130"/>
      <c r="AK329" s="130"/>
      <c r="AL329" s="130"/>
    </row>
    <row r="330" spans="1:38" s="43" customFormat="1" x14ac:dyDescent="0.2">
      <c r="A330" s="15"/>
      <c r="B330" s="685"/>
      <c r="C330" s="15"/>
      <c r="K330" s="680"/>
      <c r="L330" s="130"/>
      <c r="M330" s="130"/>
      <c r="N330" s="130"/>
      <c r="O330" s="130"/>
      <c r="P330" s="130"/>
      <c r="Q330" s="130"/>
      <c r="R330" s="680"/>
      <c r="S330" s="130"/>
      <c r="T330" s="130"/>
      <c r="U330" s="130"/>
      <c r="V330" s="130"/>
      <c r="W330" s="130"/>
      <c r="X330" s="130"/>
      <c r="Y330" s="680"/>
      <c r="Z330" s="130"/>
      <c r="AA330" s="130"/>
      <c r="AB330" s="130"/>
      <c r="AC330" s="130"/>
      <c r="AD330" s="130"/>
      <c r="AE330" s="130"/>
      <c r="AF330" s="680"/>
      <c r="AG330" s="130"/>
      <c r="AH330" s="130"/>
      <c r="AI330" s="130"/>
      <c r="AJ330" s="130"/>
      <c r="AK330" s="130"/>
      <c r="AL330" s="130"/>
    </row>
    <row r="331" spans="1:38" s="43" customFormat="1" x14ac:dyDescent="0.2">
      <c r="A331" s="15"/>
      <c r="B331" s="685"/>
      <c r="C331" s="15"/>
      <c r="K331" s="680"/>
      <c r="L331" s="130"/>
      <c r="M331" s="130"/>
      <c r="N331" s="130"/>
      <c r="O331" s="130"/>
      <c r="P331" s="130"/>
      <c r="Q331" s="130"/>
      <c r="R331" s="680"/>
      <c r="S331" s="130"/>
      <c r="T331" s="130"/>
      <c r="U331" s="130"/>
      <c r="V331" s="130"/>
      <c r="W331" s="130"/>
      <c r="X331" s="130"/>
      <c r="Y331" s="680"/>
      <c r="Z331" s="130"/>
      <c r="AA331" s="130"/>
      <c r="AB331" s="130"/>
      <c r="AC331" s="130"/>
      <c r="AD331" s="130"/>
      <c r="AE331" s="130"/>
      <c r="AF331" s="680"/>
      <c r="AG331" s="130"/>
      <c r="AH331" s="130"/>
      <c r="AI331" s="130"/>
      <c r="AJ331" s="130"/>
      <c r="AK331" s="130"/>
      <c r="AL331" s="130"/>
    </row>
    <row r="332" spans="1:38" s="43" customFormat="1" x14ac:dyDescent="0.2">
      <c r="A332" s="15"/>
      <c r="B332" s="685"/>
      <c r="C332" s="15"/>
      <c r="K332" s="680"/>
      <c r="L332" s="130"/>
      <c r="M332" s="130"/>
      <c r="N332" s="130"/>
      <c r="O332" s="130"/>
      <c r="P332" s="130"/>
      <c r="Q332" s="130"/>
      <c r="R332" s="680"/>
      <c r="S332" s="130"/>
      <c r="T332" s="130"/>
      <c r="U332" s="130"/>
      <c r="V332" s="130"/>
      <c r="W332" s="130"/>
      <c r="X332" s="130"/>
      <c r="Y332" s="680"/>
      <c r="Z332" s="130"/>
      <c r="AA332" s="130"/>
      <c r="AB332" s="130"/>
      <c r="AC332" s="130"/>
      <c r="AD332" s="130"/>
      <c r="AE332" s="130"/>
      <c r="AF332" s="680"/>
      <c r="AG332" s="130"/>
      <c r="AH332" s="130"/>
      <c r="AI332" s="130"/>
      <c r="AJ332" s="130"/>
      <c r="AK332" s="130"/>
      <c r="AL332" s="130"/>
    </row>
    <row r="333" spans="1:38" s="43" customFormat="1" x14ac:dyDescent="0.2">
      <c r="A333" s="15"/>
      <c r="B333" s="685"/>
      <c r="C333" s="15"/>
      <c r="K333" s="680"/>
      <c r="L333" s="130"/>
      <c r="M333" s="130"/>
      <c r="N333" s="130"/>
      <c r="O333" s="130"/>
      <c r="P333" s="130"/>
      <c r="Q333" s="130"/>
      <c r="R333" s="680"/>
      <c r="S333" s="130"/>
      <c r="T333" s="130"/>
      <c r="U333" s="130"/>
      <c r="V333" s="130"/>
      <c r="W333" s="130"/>
      <c r="X333" s="130"/>
      <c r="Y333" s="680"/>
      <c r="Z333" s="130"/>
      <c r="AA333" s="130"/>
      <c r="AB333" s="130"/>
      <c r="AC333" s="130"/>
      <c r="AD333" s="130"/>
      <c r="AE333" s="130"/>
      <c r="AF333" s="680"/>
      <c r="AG333" s="130"/>
      <c r="AH333" s="130"/>
      <c r="AI333" s="130"/>
      <c r="AJ333" s="130"/>
      <c r="AK333" s="130"/>
      <c r="AL333" s="130"/>
    </row>
    <row r="334" spans="1:38" s="43" customFormat="1" x14ac:dyDescent="0.2">
      <c r="A334" s="15"/>
      <c r="B334" s="685"/>
      <c r="C334" s="15"/>
      <c r="K334" s="680"/>
      <c r="L334" s="130"/>
      <c r="M334" s="130"/>
      <c r="N334" s="130"/>
      <c r="O334" s="130"/>
      <c r="P334" s="130"/>
      <c r="Q334" s="130"/>
      <c r="R334" s="680"/>
      <c r="S334" s="130"/>
      <c r="T334" s="130"/>
      <c r="U334" s="130"/>
      <c r="V334" s="130"/>
      <c r="W334" s="130"/>
      <c r="X334" s="130"/>
      <c r="Y334" s="680"/>
      <c r="Z334" s="130"/>
      <c r="AA334" s="130"/>
      <c r="AB334" s="130"/>
      <c r="AC334" s="130"/>
      <c r="AD334" s="130"/>
      <c r="AE334" s="130"/>
      <c r="AF334" s="680"/>
      <c r="AG334" s="130"/>
      <c r="AH334" s="130"/>
      <c r="AI334" s="130"/>
      <c r="AJ334" s="130"/>
      <c r="AK334" s="130"/>
      <c r="AL334" s="130"/>
    </row>
    <row r="335" spans="1:38" s="43" customFormat="1" x14ac:dyDescent="0.2">
      <c r="A335" s="15"/>
      <c r="B335" s="685"/>
      <c r="C335" s="15"/>
      <c r="K335" s="680"/>
      <c r="L335" s="130"/>
      <c r="M335" s="130"/>
      <c r="N335" s="130"/>
      <c r="O335" s="130"/>
      <c r="P335" s="130"/>
      <c r="Q335" s="130"/>
      <c r="R335" s="680"/>
      <c r="S335" s="130"/>
      <c r="T335" s="130"/>
      <c r="U335" s="130"/>
      <c r="V335" s="130"/>
      <c r="W335" s="130"/>
      <c r="X335" s="130"/>
      <c r="Y335" s="680"/>
      <c r="Z335" s="130"/>
      <c r="AA335" s="130"/>
      <c r="AB335" s="130"/>
      <c r="AC335" s="130"/>
      <c r="AD335" s="130"/>
      <c r="AE335" s="130"/>
      <c r="AF335" s="680"/>
      <c r="AG335" s="130"/>
      <c r="AH335" s="130"/>
      <c r="AI335" s="130"/>
      <c r="AJ335" s="130"/>
      <c r="AK335" s="130"/>
      <c r="AL335" s="130"/>
    </row>
    <row r="336" spans="1:38" s="43" customFormat="1" x14ac:dyDescent="0.2">
      <c r="A336" s="15"/>
      <c r="B336" s="685"/>
      <c r="C336" s="15"/>
      <c r="K336" s="680"/>
      <c r="L336" s="130"/>
      <c r="M336" s="130"/>
      <c r="N336" s="130"/>
      <c r="O336" s="130"/>
      <c r="P336" s="130"/>
      <c r="Q336" s="130"/>
      <c r="R336" s="680"/>
      <c r="S336" s="130"/>
      <c r="T336" s="130"/>
      <c r="U336" s="130"/>
      <c r="V336" s="130"/>
      <c r="W336" s="130"/>
      <c r="X336" s="130"/>
      <c r="Y336" s="680"/>
      <c r="Z336" s="130"/>
      <c r="AA336" s="130"/>
      <c r="AB336" s="130"/>
      <c r="AC336" s="130"/>
      <c r="AD336" s="130"/>
      <c r="AE336" s="130"/>
      <c r="AF336" s="680"/>
      <c r="AG336" s="130"/>
      <c r="AH336" s="130"/>
      <c r="AI336" s="130"/>
      <c r="AJ336" s="130"/>
      <c r="AK336" s="130"/>
      <c r="AL336" s="130"/>
    </row>
    <row r="337" spans="1:38" s="43" customFormat="1" x14ac:dyDescent="0.2">
      <c r="A337" s="15"/>
      <c r="B337" s="685"/>
      <c r="C337" s="15"/>
      <c r="K337" s="680"/>
      <c r="L337" s="130"/>
      <c r="M337" s="130"/>
      <c r="N337" s="130"/>
      <c r="O337" s="130"/>
      <c r="P337" s="130"/>
      <c r="Q337" s="130"/>
      <c r="R337" s="680"/>
      <c r="S337" s="130"/>
      <c r="T337" s="130"/>
      <c r="U337" s="130"/>
      <c r="V337" s="130"/>
      <c r="W337" s="130"/>
      <c r="X337" s="130"/>
      <c r="Y337" s="680"/>
      <c r="Z337" s="130"/>
      <c r="AA337" s="130"/>
      <c r="AB337" s="130"/>
      <c r="AC337" s="130"/>
      <c r="AD337" s="130"/>
      <c r="AE337" s="130"/>
      <c r="AF337" s="680"/>
      <c r="AG337" s="130"/>
      <c r="AH337" s="130"/>
      <c r="AI337" s="130"/>
      <c r="AJ337" s="130"/>
      <c r="AK337" s="130"/>
      <c r="AL337" s="130"/>
    </row>
    <row r="338" spans="1:38" s="43" customFormat="1" x14ac:dyDescent="0.2">
      <c r="A338" s="15"/>
      <c r="B338" s="685"/>
      <c r="C338" s="15"/>
      <c r="K338" s="680"/>
      <c r="L338" s="130"/>
      <c r="M338" s="130"/>
      <c r="N338" s="130"/>
      <c r="O338" s="130"/>
      <c r="P338" s="130"/>
      <c r="Q338" s="130"/>
      <c r="R338" s="680"/>
      <c r="S338" s="130"/>
      <c r="T338" s="130"/>
      <c r="U338" s="130"/>
      <c r="V338" s="130"/>
      <c r="W338" s="130"/>
      <c r="X338" s="130"/>
      <c r="Y338" s="680"/>
      <c r="Z338" s="130"/>
      <c r="AA338" s="130"/>
      <c r="AB338" s="130"/>
      <c r="AC338" s="130"/>
      <c r="AD338" s="130"/>
      <c r="AE338" s="130"/>
      <c r="AF338" s="680"/>
      <c r="AG338" s="130"/>
      <c r="AH338" s="130"/>
      <c r="AI338" s="130"/>
      <c r="AJ338" s="130"/>
      <c r="AK338" s="130"/>
      <c r="AL338" s="130"/>
    </row>
    <row r="339" spans="1:38" s="43" customFormat="1" x14ac:dyDescent="0.2">
      <c r="A339" s="15"/>
      <c r="B339" s="685"/>
      <c r="C339" s="15"/>
      <c r="K339" s="680"/>
      <c r="L339" s="130"/>
      <c r="M339" s="130"/>
      <c r="N339" s="130"/>
      <c r="O339" s="130"/>
      <c r="P339" s="130"/>
      <c r="Q339" s="130"/>
      <c r="R339" s="680"/>
      <c r="S339" s="130"/>
      <c r="T339" s="130"/>
      <c r="U339" s="130"/>
      <c r="V339" s="130"/>
      <c r="W339" s="130"/>
      <c r="X339" s="130"/>
      <c r="Y339" s="680"/>
      <c r="Z339" s="130"/>
      <c r="AA339" s="130"/>
      <c r="AB339" s="130"/>
      <c r="AC339" s="130"/>
      <c r="AD339" s="130"/>
      <c r="AE339" s="130"/>
      <c r="AF339" s="680"/>
      <c r="AG339" s="130"/>
      <c r="AH339" s="130"/>
      <c r="AI339" s="130"/>
      <c r="AJ339" s="130"/>
      <c r="AK339" s="130"/>
      <c r="AL339" s="130"/>
    </row>
    <row r="340" spans="1:38" s="43" customFormat="1" x14ac:dyDescent="0.2">
      <c r="A340" s="15"/>
      <c r="B340" s="685"/>
      <c r="C340" s="15"/>
      <c r="K340" s="680"/>
      <c r="L340" s="130"/>
      <c r="M340" s="130"/>
      <c r="N340" s="130"/>
      <c r="O340" s="130"/>
      <c r="P340" s="130"/>
      <c r="Q340" s="130"/>
      <c r="R340" s="680"/>
      <c r="S340" s="130"/>
      <c r="T340" s="130"/>
      <c r="U340" s="130"/>
      <c r="V340" s="130"/>
      <c r="W340" s="130"/>
      <c r="X340" s="130"/>
      <c r="Y340" s="680"/>
      <c r="Z340" s="130"/>
      <c r="AA340" s="130"/>
      <c r="AB340" s="130"/>
      <c r="AC340" s="130"/>
      <c r="AD340" s="130"/>
      <c r="AE340" s="130"/>
      <c r="AF340" s="680"/>
      <c r="AG340" s="130"/>
      <c r="AH340" s="130"/>
      <c r="AI340" s="130"/>
      <c r="AJ340" s="130"/>
      <c r="AK340" s="130"/>
      <c r="AL340" s="130"/>
    </row>
    <row r="341" spans="1:38" s="43" customFormat="1" x14ac:dyDescent="0.2">
      <c r="A341" s="15"/>
      <c r="B341" s="685"/>
      <c r="C341" s="15"/>
      <c r="K341" s="680"/>
      <c r="L341" s="130"/>
      <c r="M341" s="130"/>
      <c r="N341" s="130"/>
      <c r="O341" s="130"/>
      <c r="P341" s="130"/>
      <c r="Q341" s="130"/>
      <c r="R341" s="680"/>
      <c r="S341" s="130"/>
      <c r="T341" s="130"/>
      <c r="U341" s="130"/>
      <c r="V341" s="130"/>
      <c r="W341" s="130"/>
      <c r="X341" s="130"/>
      <c r="Y341" s="680"/>
      <c r="Z341" s="130"/>
      <c r="AA341" s="130"/>
      <c r="AB341" s="130"/>
      <c r="AC341" s="130"/>
      <c r="AD341" s="130"/>
      <c r="AE341" s="130"/>
      <c r="AF341" s="680"/>
      <c r="AG341" s="130"/>
      <c r="AH341" s="130"/>
      <c r="AI341" s="130"/>
      <c r="AJ341" s="130"/>
      <c r="AK341" s="130"/>
      <c r="AL341" s="130"/>
    </row>
    <row r="342" spans="1:38" s="43" customFormat="1" x14ac:dyDescent="0.2">
      <c r="A342" s="15"/>
      <c r="B342" s="685"/>
      <c r="C342" s="15"/>
      <c r="K342" s="680"/>
      <c r="L342" s="130"/>
      <c r="M342" s="130"/>
      <c r="N342" s="130"/>
      <c r="O342" s="130"/>
      <c r="P342" s="130"/>
      <c r="Q342" s="130"/>
      <c r="R342" s="680"/>
      <c r="S342" s="130"/>
      <c r="T342" s="130"/>
      <c r="U342" s="130"/>
      <c r="V342" s="130"/>
      <c r="W342" s="130"/>
      <c r="X342" s="130"/>
      <c r="Y342" s="680"/>
      <c r="Z342" s="130"/>
      <c r="AA342" s="130"/>
      <c r="AB342" s="130"/>
      <c r="AC342" s="130"/>
      <c r="AD342" s="130"/>
      <c r="AE342" s="130"/>
      <c r="AF342" s="680"/>
      <c r="AG342" s="130"/>
      <c r="AH342" s="130"/>
      <c r="AI342" s="130"/>
      <c r="AJ342" s="130"/>
      <c r="AK342" s="130"/>
      <c r="AL342" s="130"/>
    </row>
    <row r="343" spans="1:38" s="43" customFormat="1" x14ac:dyDescent="0.2">
      <c r="A343" s="15"/>
      <c r="B343" s="685"/>
      <c r="C343" s="15"/>
      <c r="K343" s="680"/>
      <c r="L343" s="130"/>
      <c r="M343" s="130"/>
      <c r="N343" s="130"/>
      <c r="O343" s="130"/>
      <c r="P343" s="130"/>
      <c r="Q343" s="130"/>
      <c r="R343" s="680"/>
      <c r="S343" s="130"/>
      <c r="T343" s="130"/>
      <c r="U343" s="130"/>
      <c r="V343" s="130"/>
      <c r="W343" s="130"/>
      <c r="X343" s="130"/>
      <c r="Y343" s="680"/>
      <c r="Z343" s="130"/>
      <c r="AA343" s="130"/>
      <c r="AB343" s="130"/>
      <c r="AC343" s="130"/>
      <c r="AD343" s="130"/>
      <c r="AE343" s="130"/>
      <c r="AF343" s="680"/>
      <c r="AG343" s="130"/>
      <c r="AH343" s="130"/>
      <c r="AI343" s="130"/>
      <c r="AJ343" s="130"/>
      <c r="AK343" s="130"/>
      <c r="AL343" s="130"/>
    </row>
    <row r="344" spans="1:38" s="43" customFormat="1" x14ac:dyDescent="0.2">
      <c r="A344" s="15"/>
      <c r="B344" s="685"/>
      <c r="C344" s="15"/>
      <c r="K344" s="680"/>
      <c r="L344" s="130"/>
      <c r="M344" s="130"/>
      <c r="N344" s="130"/>
      <c r="O344" s="130"/>
      <c r="P344" s="130"/>
      <c r="Q344" s="130"/>
      <c r="R344" s="680"/>
      <c r="S344" s="130"/>
      <c r="T344" s="130"/>
      <c r="U344" s="130"/>
      <c r="V344" s="130"/>
      <c r="W344" s="130"/>
      <c r="X344" s="130"/>
      <c r="Y344" s="680"/>
      <c r="Z344" s="130"/>
      <c r="AA344" s="130"/>
      <c r="AB344" s="130"/>
      <c r="AC344" s="130"/>
      <c r="AD344" s="130"/>
      <c r="AE344" s="130"/>
      <c r="AF344" s="680"/>
      <c r="AG344" s="130"/>
      <c r="AH344" s="130"/>
      <c r="AI344" s="130"/>
      <c r="AJ344" s="130"/>
      <c r="AK344" s="130"/>
      <c r="AL344" s="130"/>
    </row>
    <row r="345" spans="1:38" s="43" customFormat="1" x14ac:dyDescent="0.2">
      <c r="A345" s="15"/>
      <c r="B345" s="685"/>
      <c r="C345" s="15"/>
      <c r="K345" s="680"/>
      <c r="L345" s="130"/>
      <c r="M345" s="130"/>
      <c r="N345" s="130"/>
      <c r="O345" s="130"/>
      <c r="P345" s="130"/>
      <c r="Q345" s="130"/>
      <c r="R345" s="680"/>
      <c r="S345" s="130"/>
      <c r="T345" s="130"/>
      <c r="U345" s="130"/>
      <c r="V345" s="130"/>
      <c r="W345" s="130"/>
      <c r="X345" s="130"/>
      <c r="Y345" s="680"/>
      <c r="Z345" s="130"/>
      <c r="AA345" s="130"/>
      <c r="AB345" s="130"/>
      <c r="AC345" s="130"/>
      <c r="AD345" s="130"/>
      <c r="AE345" s="130"/>
      <c r="AF345" s="680"/>
      <c r="AG345" s="130"/>
      <c r="AH345" s="130"/>
      <c r="AI345" s="130"/>
      <c r="AJ345" s="130"/>
      <c r="AK345" s="130"/>
      <c r="AL345" s="130"/>
    </row>
    <row r="346" spans="1:38" s="43" customFormat="1" x14ac:dyDescent="0.2">
      <c r="A346" s="15"/>
      <c r="B346" s="685"/>
      <c r="C346" s="15"/>
      <c r="K346" s="680"/>
      <c r="L346" s="130"/>
      <c r="M346" s="130"/>
      <c r="N346" s="130"/>
      <c r="O346" s="130"/>
      <c r="P346" s="130"/>
      <c r="Q346" s="130"/>
      <c r="R346" s="680"/>
      <c r="S346" s="130"/>
      <c r="T346" s="130"/>
      <c r="U346" s="130"/>
      <c r="V346" s="130"/>
      <c r="W346" s="130"/>
      <c r="X346" s="130"/>
      <c r="Y346" s="680"/>
      <c r="Z346" s="130"/>
      <c r="AA346" s="130"/>
      <c r="AB346" s="130"/>
      <c r="AC346" s="130"/>
      <c r="AD346" s="130"/>
      <c r="AE346" s="130"/>
      <c r="AF346" s="680"/>
      <c r="AG346" s="130"/>
      <c r="AH346" s="130"/>
      <c r="AI346" s="130"/>
      <c r="AJ346" s="130"/>
      <c r="AK346" s="130"/>
      <c r="AL346" s="130"/>
    </row>
    <row r="347" spans="1:38" s="43" customFormat="1" x14ac:dyDescent="0.2">
      <c r="A347" s="15"/>
      <c r="B347" s="685"/>
      <c r="C347" s="15"/>
      <c r="K347" s="680"/>
      <c r="L347" s="130"/>
      <c r="M347" s="130"/>
      <c r="N347" s="130"/>
      <c r="O347" s="130"/>
      <c r="P347" s="130"/>
      <c r="Q347" s="130"/>
      <c r="R347" s="680"/>
      <c r="S347" s="130"/>
      <c r="T347" s="130"/>
      <c r="U347" s="130"/>
      <c r="V347" s="130"/>
      <c r="W347" s="130"/>
      <c r="X347" s="130"/>
      <c r="Y347" s="680"/>
      <c r="Z347" s="130"/>
      <c r="AA347" s="130"/>
      <c r="AB347" s="130"/>
      <c r="AC347" s="130"/>
      <c r="AD347" s="130"/>
      <c r="AE347" s="130"/>
      <c r="AF347" s="680"/>
      <c r="AG347" s="130"/>
      <c r="AH347" s="130"/>
      <c r="AI347" s="130"/>
      <c r="AJ347" s="130"/>
      <c r="AK347" s="130"/>
      <c r="AL347" s="130"/>
    </row>
    <row r="348" spans="1:38" s="43" customFormat="1" x14ac:dyDescent="0.2">
      <c r="A348" s="15"/>
      <c r="B348" s="685"/>
      <c r="C348" s="15"/>
      <c r="K348" s="680"/>
      <c r="L348" s="130"/>
      <c r="M348" s="130"/>
      <c r="N348" s="130"/>
      <c r="O348" s="130"/>
      <c r="P348" s="130"/>
      <c r="Q348" s="130"/>
      <c r="R348" s="680"/>
      <c r="S348" s="130"/>
      <c r="T348" s="130"/>
      <c r="U348" s="130"/>
      <c r="V348" s="130"/>
      <c r="W348" s="130"/>
      <c r="X348" s="130"/>
      <c r="Y348" s="680"/>
      <c r="Z348" s="130"/>
      <c r="AA348" s="130"/>
      <c r="AB348" s="130"/>
      <c r="AC348" s="130"/>
      <c r="AD348" s="130"/>
      <c r="AE348" s="130"/>
      <c r="AF348" s="680"/>
      <c r="AG348" s="130"/>
      <c r="AH348" s="130"/>
      <c r="AI348" s="130"/>
      <c r="AJ348" s="130"/>
      <c r="AK348" s="130"/>
      <c r="AL348" s="130"/>
    </row>
    <row r="349" spans="1:38" s="43" customFormat="1" x14ac:dyDescent="0.2">
      <c r="A349" s="15"/>
      <c r="B349" s="685"/>
      <c r="C349" s="15"/>
      <c r="K349" s="680"/>
      <c r="L349" s="130"/>
      <c r="M349" s="130"/>
      <c r="N349" s="130"/>
      <c r="O349" s="130"/>
      <c r="P349" s="130"/>
      <c r="Q349" s="130"/>
      <c r="R349" s="680"/>
      <c r="S349" s="130"/>
      <c r="T349" s="130"/>
      <c r="U349" s="130"/>
      <c r="V349" s="130"/>
      <c r="W349" s="130"/>
      <c r="X349" s="130"/>
      <c r="Y349" s="680"/>
      <c r="Z349" s="130"/>
      <c r="AA349" s="130"/>
      <c r="AB349" s="130"/>
      <c r="AC349" s="130"/>
      <c r="AD349" s="130"/>
      <c r="AE349" s="130"/>
      <c r="AF349" s="680"/>
      <c r="AG349" s="130"/>
      <c r="AH349" s="130"/>
      <c r="AI349" s="130"/>
      <c r="AJ349" s="130"/>
      <c r="AK349" s="130"/>
      <c r="AL349" s="130"/>
    </row>
    <row r="350" spans="1:38" s="43" customFormat="1" x14ac:dyDescent="0.2">
      <c r="A350" s="15"/>
      <c r="B350" s="685"/>
      <c r="C350" s="15"/>
      <c r="K350" s="680"/>
      <c r="L350" s="130"/>
      <c r="M350" s="130"/>
      <c r="N350" s="130"/>
      <c r="O350" s="130"/>
      <c r="P350" s="130"/>
      <c r="Q350" s="130"/>
      <c r="R350" s="680"/>
      <c r="S350" s="130"/>
      <c r="T350" s="130"/>
      <c r="U350" s="130"/>
      <c r="V350" s="130"/>
      <c r="W350" s="130"/>
      <c r="X350" s="130"/>
      <c r="Y350" s="680"/>
      <c r="Z350" s="130"/>
      <c r="AA350" s="130"/>
      <c r="AB350" s="130"/>
      <c r="AC350" s="130"/>
      <c r="AD350" s="130"/>
      <c r="AE350" s="130"/>
      <c r="AF350" s="680"/>
      <c r="AG350" s="130"/>
      <c r="AH350" s="130"/>
      <c r="AI350" s="130"/>
      <c r="AJ350" s="130"/>
      <c r="AK350" s="130"/>
      <c r="AL350" s="130"/>
    </row>
    <row r="351" spans="1:38" s="43" customFormat="1" x14ac:dyDescent="0.2">
      <c r="A351" s="15"/>
      <c r="B351" s="685"/>
      <c r="C351" s="15"/>
      <c r="K351" s="680"/>
      <c r="L351" s="130"/>
      <c r="M351" s="130"/>
      <c r="N351" s="130"/>
      <c r="O351" s="130"/>
      <c r="P351" s="130"/>
      <c r="Q351" s="130"/>
      <c r="R351" s="680"/>
      <c r="S351" s="130"/>
      <c r="T351" s="130"/>
      <c r="U351" s="130"/>
      <c r="V351" s="130"/>
      <c r="W351" s="130"/>
      <c r="X351" s="130"/>
      <c r="Y351" s="680"/>
      <c r="Z351" s="130"/>
      <c r="AA351" s="130"/>
      <c r="AB351" s="130"/>
      <c r="AC351" s="130"/>
      <c r="AD351" s="130"/>
      <c r="AE351" s="130"/>
      <c r="AF351" s="680"/>
      <c r="AG351" s="130"/>
      <c r="AH351" s="130"/>
      <c r="AI351" s="130"/>
      <c r="AJ351" s="130"/>
      <c r="AK351" s="130"/>
      <c r="AL351" s="130"/>
    </row>
    <row r="352" spans="1:38" s="43" customFormat="1" x14ac:dyDescent="0.2">
      <c r="A352" s="15"/>
      <c r="B352" s="685"/>
      <c r="C352" s="15"/>
      <c r="K352" s="680"/>
      <c r="L352" s="130"/>
      <c r="M352" s="130"/>
      <c r="N352" s="130"/>
      <c r="O352" s="130"/>
      <c r="P352" s="130"/>
      <c r="Q352" s="130"/>
      <c r="R352" s="680"/>
      <c r="S352" s="130"/>
      <c r="T352" s="130"/>
      <c r="U352" s="130"/>
      <c r="V352" s="130"/>
      <c r="W352" s="130"/>
      <c r="X352" s="130"/>
      <c r="Y352" s="680"/>
      <c r="Z352" s="130"/>
      <c r="AA352" s="130"/>
      <c r="AB352" s="130"/>
      <c r="AC352" s="130"/>
      <c r="AD352" s="130"/>
      <c r="AE352" s="130"/>
      <c r="AF352" s="680"/>
      <c r="AG352" s="130"/>
      <c r="AH352" s="130"/>
      <c r="AI352" s="130"/>
      <c r="AJ352" s="130"/>
      <c r="AK352" s="130"/>
      <c r="AL352" s="130"/>
    </row>
    <row r="353" spans="1:38" s="43" customFormat="1" x14ac:dyDescent="0.2">
      <c r="A353" s="15"/>
      <c r="B353" s="685"/>
      <c r="C353" s="15"/>
      <c r="K353" s="680"/>
      <c r="L353" s="130"/>
      <c r="M353" s="130"/>
      <c r="N353" s="130"/>
      <c r="O353" s="130"/>
      <c r="P353" s="130"/>
      <c r="Q353" s="130"/>
      <c r="R353" s="680"/>
      <c r="S353" s="130"/>
      <c r="T353" s="130"/>
      <c r="U353" s="130"/>
      <c r="V353" s="130"/>
      <c r="W353" s="130"/>
      <c r="X353" s="130"/>
      <c r="Y353" s="680"/>
      <c r="Z353" s="130"/>
      <c r="AA353" s="130"/>
      <c r="AB353" s="130"/>
      <c r="AC353" s="130"/>
      <c r="AD353" s="130"/>
      <c r="AE353" s="130"/>
      <c r="AF353" s="680"/>
      <c r="AG353" s="130"/>
      <c r="AH353" s="130"/>
      <c r="AI353" s="130"/>
      <c r="AJ353" s="130"/>
      <c r="AK353" s="130"/>
      <c r="AL353" s="130"/>
    </row>
    <row r="354" spans="1:38" s="43" customFormat="1" x14ac:dyDescent="0.2">
      <c r="A354" s="15"/>
      <c r="B354" s="685"/>
      <c r="C354" s="15"/>
      <c r="K354" s="680"/>
      <c r="L354" s="130"/>
      <c r="M354" s="130"/>
      <c r="N354" s="130"/>
      <c r="O354" s="130"/>
      <c r="P354" s="130"/>
      <c r="Q354" s="130"/>
      <c r="R354" s="680"/>
      <c r="S354" s="130"/>
      <c r="T354" s="130"/>
      <c r="U354" s="130"/>
      <c r="V354" s="130"/>
      <c r="W354" s="130"/>
      <c r="X354" s="130"/>
      <c r="Y354" s="680"/>
      <c r="Z354" s="130"/>
      <c r="AA354" s="130"/>
      <c r="AB354" s="130"/>
      <c r="AC354" s="130"/>
      <c r="AD354" s="130"/>
      <c r="AE354" s="130"/>
      <c r="AF354" s="680"/>
      <c r="AG354" s="130"/>
      <c r="AH354" s="130"/>
      <c r="AI354" s="130"/>
      <c r="AJ354" s="130"/>
      <c r="AK354" s="130"/>
      <c r="AL354" s="130"/>
    </row>
    <row r="355" spans="1:38" s="43" customFormat="1" x14ac:dyDescent="0.2">
      <c r="A355" s="15"/>
      <c r="B355" s="685"/>
      <c r="C355" s="15"/>
      <c r="K355" s="680"/>
      <c r="L355" s="130"/>
      <c r="M355" s="130"/>
      <c r="N355" s="130"/>
      <c r="O355" s="130"/>
      <c r="P355" s="130"/>
      <c r="Q355" s="130"/>
      <c r="R355" s="680"/>
      <c r="S355" s="130"/>
      <c r="T355" s="130"/>
      <c r="U355" s="130"/>
      <c r="V355" s="130"/>
      <c r="W355" s="130"/>
      <c r="X355" s="130"/>
      <c r="Y355" s="680"/>
      <c r="Z355" s="130"/>
      <c r="AA355" s="130"/>
      <c r="AB355" s="130"/>
      <c r="AC355" s="130"/>
      <c r="AD355" s="130"/>
      <c r="AE355" s="130"/>
      <c r="AF355" s="680"/>
      <c r="AG355" s="130"/>
      <c r="AH355" s="130"/>
      <c r="AI355" s="130"/>
      <c r="AJ355" s="130"/>
      <c r="AK355" s="130"/>
      <c r="AL355" s="130"/>
    </row>
    <row r="356" spans="1:38" s="43" customFormat="1" x14ac:dyDescent="0.2">
      <c r="A356" s="15"/>
      <c r="B356" s="685"/>
      <c r="C356" s="15"/>
      <c r="K356" s="680"/>
      <c r="L356" s="130"/>
      <c r="M356" s="130"/>
      <c r="N356" s="130"/>
      <c r="O356" s="130"/>
      <c r="P356" s="130"/>
      <c r="Q356" s="130"/>
      <c r="R356" s="680"/>
      <c r="S356" s="130"/>
      <c r="T356" s="130"/>
      <c r="U356" s="130"/>
      <c r="V356" s="130"/>
      <c r="W356" s="130"/>
      <c r="X356" s="130"/>
      <c r="Y356" s="680"/>
      <c r="Z356" s="130"/>
      <c r="AA356" s="130"/>
      <c r="AB356" s="130"/>
      <c r="AC356" s="130"/>
      <c r="AD356" s="130"/>
      <c r="AE356" s="130"/>
      <c r="AF356" s="680"/>
      <c r="AG356" s="130"/>
      <c r="AH356" s="130"/>
      <c r="AI356" s="130"/>
      <c r="AJ356" s="130"/>
      <c r="AK356" s="130"/>
      <c r="AL356" s="130"/>
    </row>
    <row r="357" spans="1:38" s="43" customFormat="1" x14ac:dyDescent="0.2">
      <c r="A357" s="15"/>
      <c r="B357" s="685"/>
      <c r="C357" s="15"/>
      <c r="K357" s="680"/>
      <c r="L357" s="130"/>
      <c r="M357" s="130"/>
      <c r="N357" s="130"/>
      <c r="O357" s="130"/>
      <c r="P357" s="130"/>
      <c r="Q357" s="130"/>
      <c r="R357" s="680"/>
      <c r="S357" s="130"/>
      <c r="T357" s="130"/>
      <c r="U357" s="130"/>
      <c r="V357" s="130"/>
      <c r="W357" s="130"/>
      <c r="X357" s="130"/>
      <c r="Y357" s="680"/>
      <c r="Z357" s="130"/>
      <c r="AA357" s="130"/>
      <c r="AB357" s="130"/>
      <c r="AC357" s="130"/>
      <c r="AD357" s="130"/>
      <c r="AE357" s="130"/>
      <c r="AF357" s="680"/>
      <c r="AG357" s="130"/>
      <c r="AH357" s="130"/>
      <c r="AI357" s="130"/>
      <c r="AJ357" s="130"/>
      <c r="AK357" s="130"/>
      <c r="AL357" s="130"/>
    </row>
    <row r="358" spans="1:38" s="43" customFormat="1" x14ac:dyDescent="0.2">
      <c r="A358" s="15"/>
      <c r="B358" s="685"/>
      <c r="C358" s="15"/>
      <c r="K358" s="680"/>
      <c r="L358" s="130"/>
      <c r="M358" s="130"/>
      <c r="N358" s="130"/>
      <c r="O358" s="130"/>
      <c r="P358" s="130"/>
      <c r="Q358" s="130"/>
      <c r="R358" s="680"/>
      <c r="S358" s="130"/>
      <c r="T358" s="130"/>
      <c r="U358" s="130"/>
      <c r="V358" s="130"/>
      <c r="W358" s="130"/>
      <c r="X358" s="130"/>
      <c r="Y358" s="680"/>
      <c r="Z358" s="130"/>
      <c r="AA358" s="130"/>
      <c r="AB358" s="130"/>
      <c r="AC358" s="130"/>
      <c r="AD358" s="130"/>
      <c r="AE358" s="130"/>
      <c r="AF358" s="680"/>
      <c r="AG358" s="130"/>
      <c r="AH358" s="130"/>
      <c r="AI358" s="130"/>
      <c r="AJ358" s="130"/>
      <c r="AK358" s="130"/>
      <c r="AL358" s="130"/>
    </row>
    <row r="359" spans="1:38" s="43" customFormat="1" x14ac:dyDescent="0.2">
      <c r="A359" s="15"/>
      <c r="B359" s="685"/>
      <c r="C359" s="15"/>
      <c r="K359" s="680"/>
      <c r="L359" s="130"/>
      <c r="M359" s="130"/>
      <c r="N359" s="130"/>
      <c r="O359" s="130"/>
      <c r="P359" s="130"/>
      <c r="Q359" s="130"/>
      <c r="R359" s="680"/>
      <c r="S359" s="130"/>
      <c r="T359" s="130"/>
      <c r="U359" s="130"/>
      <c r="V359" s="130"/>
      <c r="W359" s="130"/>
      <c r="X359" s="130"/>
      <c r="Y359" s="680"/>
      <c r="Z359" s="130"/>
      <c r="AA359" s="130"/>
      <c r="AB359" s="130"/>
      <c r="AC359" s="130"/>
      <c r="AD359" s="130"/>
      <c r="AE359" s="130"/>
      <c r="AF359" s="680"/>
      <c r="AG359" s="130"/>
      <c r="AH359" s="130"/>
      <c r="AI359" s="130"/>
      <c r="AJ359" s="130"/>
      <c r="AK359" s="130"/>
      <c r="AL359" s="130"/>
    </row>
    <row r="360" spans="1:38" s="43" customFormat="1" x14ac:dyDescent="0.2">
      <c r="A360" s="15"/>
      <c r="B360" s="685"/>
      <c r="C360" s="15"/>
      <c r="K360" s="680"/>
      <c r="L360" s="130"/>
      <c r="M360" s="130"/>
      <c r="N360" s="130"/>
      <c r="O360" s="130"/>
      <c r="P360" s="130"/>
      <c r="Q360" s="130"/>
      <c r="R360" s="680"/>
      <c r="S360" s="130"/>
      <c r="T360" s="130"/>
      <c r="U360" s="130"/>
      <c r="V360" s="130"/>
      <c r="W360" s="130"/>
      <c r="X360" s="130"/>
      <c r="Y360" s="680"/>
      <c r="Z360" s="130"/>
      <c r="AA360" s="130"/>
      <c r="AB360" s="130"/>
      <c r="AC360" s="130"/>
      <c r="AD360" s="130"/>
      <c r="AE360" s="130"/>
      <c r="AF360" s="680"/>
      <c r="AG360" s="130"/>
      <c r="AH360" s="130"/>
      <c r="AI360" s="130"/>
      <c r="AJ360" s="130"/>
      <c r="AK360" s="130"/>
      <c r="AL360" s="130"/>
    </row>
    <row r="361" spans="1:38" s="43" customFormat="1" x14ac:dyDescent="0.2">
      <c r="A361" s="15"/>
      <c r="B361" s="685"/>
      <c r="C361" s="15"/>
      <c r="K361" s="680"/>
      <c r="L361" s="130"/>
      <c r="M361" s="130"/>
      <c r="N361" s="130"/>
      <c r="O361" s="130"/>
      <c r="P361" s="130"/>
      <c r="Q361" s="130"/>
      <c r="R361" s="680"/>
      <c r="S361" s="130"/>
      <c r="T361" s="130"/>
      <c r="U361" s="130"/>
      <c r="V361" s="130"/>
      <c r="W361" s="130"/>
      <c r="X361" s="130"/>
      <c r="Y361" s="680"/>
      <c r="Z361" s="130"/>
      <c r="AA361" s="130"/>
      <c r="AB361" s="130"/>
      <c r="AC361" s="130"/>
      <c r="AD361" s="130"/>
      <c r="AE361" s="130"/>
      <c r="AF361" s="680"/>
      <c r="AG361" s="130"/>
      <c r="AH361" s="130"/>
      <c r="AI361" s="130"/>
      <c r="AJ361" s="130"/>
      <c r="AK361" s="130"/>
      <c r="AL361" s="130"/>
    </row>
    <row r="362" spans="1:38" s="43" customFormat="1" x14ac:dyDescent="0.2">
      <c r="A362" s="15"/>
      <c r="B362" s="685"/>
      <c r="C362" s="15"/>
      <c r="K362" s="680"/>
      <c r="L362" s="130"/>
      <c r="M362" s="130"/>
      <c r="N362" s="130"/>
      <c r="O362" s="130"/>
      <c r="P362" s="130"/>
      <c r="Q362" s="130"/>
      <c r="R362" s="680"/>
      <c r="S362" s="130"/>
      <c r="T362" s="130"/>
      <c r="U362" s="130"/>
      <c r="V362" s="130"/>
      <c r="W362" s="130"/>
      <c r="X362" s="130"/>
      <c r="Y362" s="680"/>
      <c r="Z362" s="130"/>
      <c r="AA362" s="130"/>
      <c r="AB362" s="130"/>
      <c r="AC362" s="130"/>
      <c r="AD362" s="130"/>
      <c r="AE362" s="130"/>
      <c r="AF362" s="680"/>
      <c r="AG362" s="130"/>
      <c r="AH362" s="130"/>
      <c r="AI362" s="130"/>
      <c r="AJ362" s="130"/>
      <c r="AK362" s="130"/>
      <c r="AL362" s="130"/>
    </row>
    <row r="363" spans="1:38" s="43" customFormat="1" x14ac:dyDescent="0.2">
      <c r="A363" s="15"/>
      <c r="B363" s="685"/>
      <c r="C363" s="15"/>
      <c r="K363" s="680"/>
      <c r="L363" s="130"/>
      <c r="M363" s="130"/>
      <c r="N363" s="130"/>
      <c r="O363" s="130"/>
      <c r="P363" s="130"/>
      <c r="Q363" s="130"/>
      <c r="R363" s="680"/>
      <c r="S363" s="130"/>
      <c r="T363" s="130"/>
      <c r="U363" s="130"/>
      <c r="V363" s="130"/>
      <c r="W363" s="130"/>
      <c r="X363" s="130"/>
      <c r="Y363" s="680"/>
      <c r="Z363" s="130"/>
      <c r="AA363" s="130"/>
      <c r="AB363" s="130"/>
      <c r="AC363" s="130"/>
      <c r="AD363" s="130"/>
      <c r="AE363" s="130"/>
      <c r="AF363" s="680"/>
      <c r="AG363" s="130"/>
      <c r="AH363" s="130"/>
      <c r="AI363" s="130"/>
      <c r="AJ363" s="130"/>
      <c r="AK363" s="130"/>
      <c r="AL363" s="130"/>
    </row>
    <row r="364" spans="1:38" s="43" customFormat="1" x14ac:dyDescent="0.2">
      <c r="A364" s="15"/>
      <c r="B364" s="685"/>
      <c r="C364" s="15"/>
      <c r="K364" s="680"/>
      <c r="L364" s="130"/>
      <c r="M364" s="130"/>
      <c r="N364" s="130"/>
      <c r="O364" s="130"/>
      <c r="P364" s="130"/>
      <c r="Q364" s="130"/>
      <c r="R364" s="680"/>
      <c r="S364" s="130"/>
      <c r="T364" s="130"/>
      <c r="U364" s="130"/>
      <c r="V364" s="130"/>
      <c r="W364" s="130"/>
      <c r="X364" s="130"/>
      <c r="Y364" s="680"/>
      <c r="Z364" s="130"/>
      <c r="AA364" s="130"/>
      <c r="AB364" s="130"/>
      <c r="AC364" s="130"/>
      <c r="AD364" s="130"/>
      <c r="AE364" s="130"/>
      <c r="AF364" s="680"/>
      <c r="AG364" s="130"/>
      <c r="AH364" s="130"/>
      <c r="AI364" s="130"/>
      <c r="AJ364" s="130"/>
      <c r="AK364" s="130"/>
      <c r="AL364" s="130"/>
    </row>
    <row r="365" spans="1:38" s="43" customFormat="1" x14ac:dyDescent="0.2">
      <c r="A365" s="15"/>
      <c r="B365" s="685"/>
      <c r="C365" s="15"/>
      <c r="K365" s="680"/>
      <c r="L365" s="130"/>
      <c r="M365" s="130"/>
      <c r="N365" s="130"/>
      <c r="O365" s="130"/>
      <c r="P365" s="130"/>
      <c r="Q365" s="130"/>
      <c r="R365" s="680"/>
      <c r="S365" s="130"/>
      <c r="T365" s="130"/>
      <c r="U365" s="130"/>
      <c r="V365" s="130"/>
      <c r="W365" s="130"/>
      <c r="X365" s="130"/>
      <c r="Y365" s="680"/>
      <c r="Z365" s="130"/>
      <c r="AA365" s="130"/>
      <c r="AB365" s="130"/>
      <c r="AC365" s="130"/>
      <c r="AD365" s="130"/>
      <c r="AE365" s="130"/>
      <c r="AF365" s="680"/>
      <c r="AG365" s="130"/>
      <c r="AH365" s="130"/>
      <c r="AI365" s="130"/>
      <c r="AJ365" s="130"/>
      <c r="AK365" s="130"/>
      <c r="AL365" s="130"/>
    </row>
    <row r="366" spans="1:38" s="43" customFormat="1" x14ac:dyDescent="0.2">
      <c r="A366" s="15"/>
      <c r="B366" s="685"/>
      <c r="C366" s="15"/>
      <c r="K366" s="680"/>
      <c r="L366" s="130"/>
      <c r="M366" s="130"/>
      <c r="N366" s="130"/>
      <c r="O366" s="130"/>
      <c r="P366" s="130"/>
      <c r="Q366" s="130"/>
      <c r="R366" s="680"/>
      <c r="S366" s="130"/>
      <c r="T366" s="130"/>
      <c r="U366" s="130"/>
      <c r="V366" s="130"/>
      <c r="W366" s="130"/>
      <c r="X366" s="130"/>
      <c r="Y366" s="680"/>
      <c r="Z366" s="130"/>
      <c r="AA366" s="130"/>
      <c r="AB366" s="130"/>
      <c r="AC366" s="130"/>
      <c r="AD366" s="130"/>
      <c r="AE366" s="130"/>
      <c r="AF366" s="680"/>
      <c r="AG366" s="130"/>
      <c r="AH366" s="130"/>
      <c r="AI366" s="130"/>
      <c r="AJ366" s="130"/>
      <c r="AK366" s="130"/>
      <c r="AL366" s="130"/>
    </row>
    <row r="367" spans="1:38" s="43" customFormat="1" x14ac:dyDescent="0.2">
      <c r="A367" s="15"/>
      <c r="B367" s="685"/>
      <c r="C367" s="15"/>
      <c r="K367" s="680"/>
      <c r="L367" s="130"/>
      <c r="M367" s="130"/>
      <c r="N367" s="130"/>
      <c r="O367" s="130"/>
      <c r="P367" s="130"/>
      <c r="Q367" s="130"/>
      <c r="R367" s="680"/>
      <c r="S367" s="130"/>
      <c r="T367" s="130"/>
      <c r="U367" s="130"/>
      <c r="V367" s="130"/>
      <c r="W367" s="130"/>
      <c r="X367" s="130"/>
      <c r="Y367" s="680"/>
      <c r="Z367" s="130"/>
      <c r="AA367" s="130"/>
      <c r="AB367" s="130"/>
      <c r="AC367" s="130"/>
      <c r="AD367" s="130"/>
      <c r="AE367" s="130"/>
      <c r="AF367" s="680"/>
      <c r="AG367" s="130"/>
      <c r="AH367" s="130"/>
      <c r="AI367" s="130"/>
      <c r="AJ367" s="130"/>
      <c r="AK367" s="130"/>
      <c r="AL367" s="130"/>
    </row>
    <row r="368" spans="1:38" s="43" customFormat="1" x14ac:dyDescent="0.2">
      <c r="A368" s="15"/>
      <c r="B368" s="685"/>
      <c r="C368" s="15"/>
      <c r="K368" s="680"/>
      <c r="L368" s="130"/>
      <c r="M368" s="130"/>
      <c r="N368" s="130"/>
      <c r="O368" s="130"/>
      <c r="P368" s="130"/>
      <c r="Q368" s="130"/>
      <c r="R368" s="680"/>
      <c r="S368" s="130"/>
      <c r="T368" s="130"/>
      <c r="U368" s="130"/>
      <c r="V368" s="130"/>
      <c r="W368" s="130"/>
      <c r="X368" s="130"/>
      <c r="Y368" s="680"/>
      <c r="Z368" s="130"/>
      <c r="AA368" s="130"/>
      <c r="AB368" s="130"/>
      <c r="AC368" s="130"/>
      <c r="AD368" s="130"/>
      <c r="AE368" s="130"/>
      <c r="AF368" s="680"/>
      <c r="AG368" s="130"/>
      <c r="AH368" s="130"/>
      <c r="AI368" s="130"/>
      <c r="AJ368" s="130"/>
      <c r="AK368" s="130"/>
      <c r="AL368" s="130"/>
    </row>
    <row r="369" spans="1:38" s="43" customFormat="1" x14ac:dyDescent="0.2">
      <c r="A369" s="15"/>
      <c r="B369" s="685"/>
      <c r="C369" s="15"/>
      <c r="K369" s="680"/>
      <c r="L369" s="130"/>
      <c r="M369" s="130"/>
      <c r="N369" s="130"/>
      <c r="O369" s="130"/>
      <c r="P369" s="130"/>
      <c r="Q369" s="130"/>
      <c r="R369" s="680"/>
      <c r="S369" s="130"/>
      <c r="T369" s="130"/>
      <c r="U369" s="130"/>
      <c r="V369" s="130"/>
      <c r="W369" s="130"/>
      <c r="X369" s="130"/>
      <c r="Y369" s="680"/>
      <c r="Z369" s="130"/>
      <c r="AA369" s="130"/>
      <c r="AB369" s="130"/>
      <c r="AC369" s="130"/>
      <c r="AD369" s="130"/>
      <c r="AE369" s="130"/>
      <c r="AF369" s="680"/>
      <c r="AG369" s="130"/>
      <c r="AH369" s="130"/>
      <c r="AI369" s="130"/>
      <c r="AJ369" s="130"/>
      <c r="AK369" s="130"/>
      <c r="AL369" s="130"/>
    </row>
    <row r="370" spans="1:38" s="43" customFormat="1" x14ac:dyDescent="0.2">
      <c r="A370" s="15"/>
      <c r="B370" s="685"/>
      <c r="C370" s="15"/>
      <c r="K370" s="680"/>
      <c r="L370" s="130"/>
      <c r="M370" s="130"/>
      <c r="N370" s="130"/>
      <c r="O370" s="130"/>
      <c r="P370" s="130"/>
      <c r="Q370" s="130"/>
      <c r="R370" s="680"/>
      <c r="S370" s="130"/>
      <c r="T370" s="130"/>
      <c r="U370" s="130"/>
      <c r="V370" s="130"/>
      <c r="W370" s="130"/>
      <c r="X370" s="130"/>
      <c r="Y370" s="680"/>
      <c r="Z370" s="130"/>
      <c r="AA370" s="130"/>
      <c r="AB370" s="130"/>
      <c r="AC370" s="130"/>
      <c r="AD370" s="130"/>
      <c r="AE370" s="130"/>
      <c r="AF370" s="680"/>
      <c r="AG370" s="130"/>
      <c r="AH370" s="130"/>
      <c r="AI370" s="130"/>
      <c r="AJ370" s="130"/>
      <c r="AK370" s="130"/>
      <c r="AL370" s="130"/>
    </row>
    <row r="371" spans="1:38" s="43" customFormat="1" x14ac:dyDescent="0.2">
      <c r="A371" s="15"/>
      <c r="B371" s="685"/>
      <c r="C371" s="15"/>
      <c r="K371" s="680"/>
      <c r="L371" s="130"/>
      <c r="M371" s="130"/>
      <c r="N371" s="130"/>
      <c r="O371" s="130"/>
      <c r="P371" s="130"/>
      <c r="Q371" s="130"/>
      <c r="R371" s="680"/>
      <c r="S371" s="130"/>
      <c r="T371" s="130"/>
      <c r="U371" s="130"/>
      <c r="V371" s="130"/>
      <c r="W371" s="130"/>
      <c r="X371" s="130"/>
      <c r="Y371" s="680"/>
      <c r="Z371" s="130"/>
      <c r="AA371" s="130"/>
      <c r="AB371" s="130"/>
      <c r="AC371" s="130"/>
      <c r="AD371" s="130"/>
      <c r="AE371" s="130"/>
      <c r="AF371" s="680"/>
      <c r="AG371" s="130"/>
      <c r="AH371" s="130"/>
      <c r="AI371" s="130"/>
      <c r="AJ371" s="130"/>
      <c r="AK371" s="130"/>
      <c r="AL371" s="130"/>
    </row>
    <row r="372" spans="1:38" s="43" customFormat="1" x14ac:dyDescent="0.2">
      <c r="A372" s="15"/>
      <c r="B372" s="685"/>
      <c r="C372" s="15"/>
      <c r="K372" s="680"/>
      <c r="L372" s="130"/>
      <c r="M372" s="130"/>
      <c r="N372" s="130"/>
      <c r="O372" s="130"/>
      <c r="P372" s="130"/>
      <c r="Q372" s="130"/>
      <c r="R372" s="680"/>
      <c r="S372" s="130"/>
      <c r="T372" s="130"/>
      <c r="U372" s="130"/>
      <c r="V372" s="130"/>
      <c r="W372" s="130"/>
      <c r="X372" s="130"/>
      <c r="Y372" s="680"/>
      <c r="Z372" s="130"/>
      <c r="AA372" s="130"/>
      <c r="AB372" s="130"/>
      <c r="AC372" s="130"/>
      <c r="AD372" s="130"/>
      <c r="AE372" s="130"/>
      <c r="AF372" s="680"/>
      <c r="AG372" s="130"/>
      <c r="AH372" s="130"/>
      <c r="AI372" s="130"/>
      <c r="AJ372" s="130"/>
      <c r="AK372" s="130"/>
      <c r="AL372" s="130"/>
    </row>
    <row r="373" spans="1:38" s="43" customFormat="1" x14ac:dyDescent="0.2">
      <c r="A373" s="15"/>
      <c r="B373" s="685"/>
      <c r="C373" s="15"/>
      <c r="K373" s="680"/>
      <c r="L373" s="130"/>
      <c r="M373" s="130"/>
      <c r="N373" s="130"/>
      <c r="O373" s="130"/>
      <c r="P373" s="130"/>
      <c r="Q373" s="130"/>
      <c r="R373" s="680"/>
      <c r="S373" s="130"/>
      <c r="T373" s="130"/>
      <c r="U373" s="130"/>
      <c r="V373" s="130"/>
      <c r="W373" s="130"/>
      <c r="X373" s="130"/>
      <c r="Y373" s="680"/>
      <c r="Z373" s="130"/>
      <c r="AA373" s="130"/>
      <c r="AB373" s="130"/>
      <c r="AC373" s="130"/>
      <c r="AD373" s="130"/>
      <c r="AE373" s="130"/>
      <c r="AF373" s="680"/>
      <c r="AG373" s="130"/>
      <c r="AH373" s="130"/>
      <c r="AI373" s="130"/>
      <c r="AJ373" s="130"/>
      <c r="AK373" s="130"/>
      <c r="AL373" s="130"/>
    </row>
    <row r="374" spans="1:38" s="43" customFormat="1" x14ac:dyDescent="0.2">
      <c r="A374" s="15"/>
      <c r="B374" s="685"/>
      <c r="C374" s="15"/>
      <c r="K374" s="680"/>
      <c r="L374" s="130"/>
      <c r="M374" s="130"/>
      <c r="N374" s="130"/>
      <c r="O374" s="130"/>
      <c r="P374" s="130"/>
      <c r="Q374" s="130"/>
      <c r="R374" s="680"/>
      <c r="S374" s="130"/>
      <c r="T374" s="130"/>
      <c r="U374" s="130"/>
      <c r="V374" s="130"/>
      <c r="W374" s="130"/>
      <c r="X374" s="130"/>
      <c r="Y374" s="680"/>
      <c r="Z374" s="130"/>
      <c r="AA374" s="130"/>
      <c r="AB374" s="130"/>
      <c r="AC374" s="130"/>
      <c r="AD374" s="130"/>
      <c r="AE374" s="130"/>
      <c r="AF374" s="680"/>
      <c r="AG374" s="130"/>
      <c r="AH374" s="130"/>
      <c r="AI374" s="130"/>
      <c r="AJ374" s="130"/>
      <c r="AK374" s="130"/>
      <c r="AL374" s="130"/>
    </row>
    <row r="375" spans="1:38" s="43" customFormat="1" x14ac:dyDescent="0.2">
      <c r="A375" s="15"/>
      <c r="B375" s="685"/>
      <c r="C375" s="15"/>
      <c r="K375" s="680"/>
      <c r="L375" s="130"/>
      <c r="M375" s="130"/>
      <c r="N375" s="130"/>
      <c r="O375" s="130"/>
      <c r="P375" s="130"/>
      <c r="Q375" s="130"/>
      <c r="R375" s="680"/>
      <c r="S375" s="130"/>
      <c r="T375" s="130"/>
      <c r="U375" s="130"/>
      <c r="V375" s="130"/>
      <c r="W375" s="130"/>
      <c r="X375" s="130"/>
      <c r="Y375" s="680"/>
      <c r="Z375" s="130"/>
      <c r="AA375" s="130"/>
      <c r="AB375" s="130"/>
      <c r="AC375" s="130"/>
      <c r="AD375" s="130"/>
      <c r="AE375" s="130"/>
      <c r="AF375" s="680"/>
      <c r="AG375" s="130"/>
      <c r="AH375" s="130"/>
      <c r="AI375" s="130"/>
      <c r="AJ375" s="130"/>
      <c r="AK375" s="130"/>
      <c r="AL375" s="130"/>
    </row>
    <row r="376" spans="1:38" s="43" customFormat="1" x14ac:dyDescent="0.2">
      <c r="A376" s="15"/>
      <c r="B376" s="685"/>
      <c r="C376" s="15"/>
      <c r="K376" s="680"/>
      <c r="L376" s="130"/>
      <c r="M376" s="130"/>
      <c r="N376" s="130"/>
      <c r="O376" s="130"/>
      <c r="P376" s="130"/>
      <c r="Q376" s="130"/>
      <c r="R376" s="680"/>
      <c r="S376" s="130"/>
      <c r="T376" s="130"/>
      <c r="U376" s="130"/>
      <c r="V376" s="130"/>
      <c r="W376" s="130"/>
      <c r="X376" s="130"/>
      <c r="Y376" s="680"/>
      <c r="Z376" s="130"/>
      <c r="AA376" s="130"/>
      <c r="AB376" s="130"/>
      <c r="AC376" s="130"/>
      <c r="AD376" s="130"/>
      <c r="AE376" s="130"/>
      <c r="AF376" s="680"/>
      <c r="AG376" s="130"/>
      <c r="AH376" s="130"/>
      <c r="AI376" s="130"/>
      <c r="AJ376" s="130"/>
      <c r="AK376" s="130"/>
      <c r="AL376" s="130"/>
    </row>
    <row r="377" spans="1:38" s="43" customFormat="1" x14ac:dyDescent="0.2">
      <c r="A377" s="15"/>
      <c r="B377" s="685"/>
      <c r="C377" s="15"/>
      <c r="K377" s="680"/>
      <c r="L377" s="130"/>
      <c r="M377" s="130"/>
      <c r="N377" s="130"/>
      <c r="O377" s="130"/>
      <c r="P377" s="130"/>
      <c r="Q377" s="130"/>
      <c r="R377" s="680"/>
      <c r="S377" s="130"/>
      <c r="T377" s="130"/>
      <c r="U377" s="130"/>
      <c r="V377" s="130"/>
      <c r="W377" s="130"/>
      <c r="X377" s="130"/>
      <c r="Y377" s="680"/>
      <c r="Z377" s="130"/>
      <c r="AA377" s="130"/>
      <c r="AB377" s="130"/>
      <c r="AC377" s="130"/>
      <c r="AD377" s="130"/>
      <c r="AE377" s="130"/>
      <c r="AF377" s="680"/>
      <c r="AG377" s="130"/>
      <c r="AH377" s="130"/>
      <c r="AI377" s="130"/>
      <c r="AJ377" s="130"/>
      <c r="AK377" s="130"/>
      <c r="AL377" s="130"/>
    </row>
    <row r="378" spans="1:38" s="43" customFormat="1" x14ac:dyDescent="0.2">
      <c r="A378" s="15"/>
      <c r="B378" s="685"/>
      <c r="C378" s="15"/>
      <c r="K378" s="680"/>
      <c r="L378" s="130"/>
      <c r="M378" s="130"/>
      <c r="N378" s="130"/>
      <c r="O378" s="130"/>
      <c r="P378" s="130"/>
      <c r="Q378" s="130"/>
      <c r="R378" s="680"/>
      <c r="S378" s="130"/>
      <c r="T378" s="130"/>
      <c r="U378" s="130"/>
      <c r="V378" s="130"/>
      <c r="W378" s="130"/>
      <c r="X378" s="130"/>
      <c r="Y378" s="680"/>
      <c r="Z378" s="130"/>
      <c r="AA378" s="130"/>
      <c r="AB378" s="130"/>
      <c r="AC378" s="130"/>
      <c r="AD378" s="130"/>
      <c r="AE378" s="130"/>
      <c r="AF378" s="680"/>
      <c r="AG378" s="130"/>
      <c r="AH378" s="130"/>
      <c r="AI378" s="130"/>
      <c r="AJ378" s="130"/>
      <c r="AK378" s="130"/>
      <c r="AL378" s="130"/>
    </row>
    <row r="379" spans="1:38" s="43" customFormat="1" x14ac:dyDescent="0.2">
      <c r="A379" s="15"/>
      <c r="B379" s="685"/>
      <c r="C379" s="15"/>
      <c r="K379" s="680"/>
      <c r="L379" s="130"/>
      <c r="M379" s="130"/>
      <c r="N379" s="130"/>
      <c r="O379" s="130"/>
      <c r="P379" s="130"/>
      <c r="Q379" s="130"/>
      <c r="R379" s="680"/>
      <c r="S379" s="130"/>
      <c r="T379" s="130"/>
      <c r="U379" s="130"/>
      <c r="V379" s="130"/>
      <c r="W379" s="130"/>
      <c r="X379" s="130"/>
      <c r="Y379" s="680"/>
      <c r="Z379" s="130"/>
      <c r="AA379" s="130"/>
      <c r="AB379" s="130"/>
      <c r="AC379" s="130"/>
      <c r="AD379" s="130"/>
      <c r="AE379" s="130"/>
      <c r="AF379" s="680"/>
      <c r="AG379" s="130"/>
      <c r="AH379" s="130"/>
      <c r="AI379" s="130"/>
      <c r="AJ379" s="130"/>
      <c r="AK379" s="130"/>
      <c r="AL379" s="130"/>
    </row>
    <row r="380" spans="1:38" s="43" customFormat="1" x14ac:dyDescent="0.2">
      <c r="A380" s="15"/>
      <c r="B380" s="685"/>
      <c r="C380" s="15"/>
      <c r="K380" s="680"/>
      <c r="L380" s="130"/>
      <c r="M380" s="130"/>
      <c r="N380" s="130"/>
      <c r="O380" s="130"/>
      <c r="P380" s="130"/>
      <c r="Q380" s="130"/>
      <c r="R380" s="680"/>
      <c r="S380" s="130"/>
      <c r="T380" s="130"/>
      <c r="U380" s="130"/>
      <c r="V380" s="130"/>
      <c r="W380" s="130"/>
      <c r="X380" s="130"/>
      <c r="Y380" s="680"/>
      <c r="Z380" s="130"/>
      <c r="AA380" s="130"/>
      <c r="AB380" s="130"/>
      <c r="AC380" s="130"/>
      <c r="AD380" s="130"/>
      <c r="AE380" s="130"/>
      <c r="AF380" s="680"/>
      <c r="AG380" s="130"/>
      <c r="AH380" s="130"/>
      <c r="AI380" s="130"/>
      <c r="AJ380" s="130"/>
      <c r="AK380" s="130"/>
      <c r="AL380" s="130"/>
    </row>
    <row r="381" spans="1:38" s="43" customFormat="1" x14ac:dyDescent="0.2">
      <c r="A381" s="15"/>
      <c r="B381" s="685"/>
      <c r="C381" s="15"/>
      <c r="K381" s="680"/>
      <c r="L381" s="130"/>
      <c r="M381" s="130"/>
      <c r="N381" s="130"/>
      <c r="O381" s="130"/>
      <c r="P381" s="130"/>
      <c r="Q381" s="130"/>
      <c r="R381" s="680"/>
      <c r="S381" s="130"/>
      <c r="T381" s="130"/>
      <c r="U381" s="130"/>
      <c r="V381" s="130"/>
      <c r="W381" s="130"/>
      <c r="X381" s="130"/>
      <c r="Y381" s="680"/>
      <c r="Z381" s="130"/>
      <c r="AA381" s="130"/>
      <c r="AB381" s="130"/>
      <c r="AC381" s="130"/>
      <c r="AD381" s="130"/>
      <c r="AE381" s="130"/>
      <c r="AF381" s="680"/>
      <c r="AG381" s="130"/>
      <c r="AH381" s="130"/>
      <c r="AI381" s="130"/>
      <c r="AJ381" s="130"/>
      <c r="AK381" s="130"/>
      <c r="AL381" s="130"/>
    </row>
    <row r="382" spans="1:38" s="43" customFormat="1" x14ac:dyDescent="0.2">
      <c r="A382" s="15"/>
      <c r="B382" s="685"/>
      <c r="C382" s="15"/>
      <c r="K382" s="680"/>
      <c r="L382" s="130"/>
      <c r="M382" s="130"/>
      <c r="N382" s="130"/>
      <c r="O382" s="130"/>
      <c r="P382" s="130"/>
      <c r="Q382" s="130"/>
      <c r="R382" s="680"/>
      <c r="S382" s="130"/>
      <c r="T382" s="130"/>
      <c r="U382" s="130"/>
      <c r="V382" s="130"/>
      <c r="W382" s="130"/>
      <c r="X382" s="130"/>
      <c r="Y382" s="680"/>
      <c r="Z382" s="130"/>
      <c r="AA382" s="130"/>
      <c r="AB382" s="130"/>
      <c r="AC382" s="130"/>
      <c r="AD382" s="130"/>
      <c r="AE382" s="130"/>
      <c r="AF382" s="680"/>
      <c r="AG382" s="130"/>
      <c r="AH382" s="130"/>
      <c r="AI382" s="130"/>
      <c r="AJ382" s="130"/>
      <c r="AK382" s="130"/>
      <c r="AL382" s="130"/>
    </row>
    <row r="383" spans="1:38" s="43" customFormat="1" x14ac:dyDescent="0.2">
      <c r="A383" s="15"/>
      <c r="B383" s="685"/>
      <c r="C383" s="15"/>
      <c r="K383" s="680"/>
      <c r="L383" s="130"/>
      <c r="M383" s="130"/>
      <c r="N383" s="130"/>
      <c r="O383" s="130"/>
      <c r="P383" s="130"/>
      <c r="Q383" s="130"/>
      <c r="R383" s="680"/>
      <c r="S383" s="130"/>
      <c r="T383" s="130"/>
      <c r="U383" s="130"/>
      <c r="V383" s="130"/>
      <c r="W383" s="130"/>
      <c r="X383" s="130"/>
      <c r="Y383" s="680"/>
      <c r="Z383" s="130"/>
      <c r="AA383" s="130"/>
      <c r="AB383" s="130"/>
      <c r="AC383" s="130"/>
      <c r="AD383" s="130"/>
      <c r="AE383" s="130"/>
      <c r="AF383" s="680"/>
      <c r="AG383" s="130"/>
      <c r="AH383" s="130"/>
      <c r="AI383" s="130"/>
      <c r="AJ383" s="130"/>
      <c r="AK383" s="130"/>
      <c r="AL383" s="130"/>
    </row>
    <row r="384" spans="1:38" s="43" customFormat="1" x14ac:dyDescent="0.2">
      <c r="A384" s="15"/>
      <c r="B384" s="685"/>
      <c r="C384" s="15"/>
      <c r="K384" s="680"/>
      <c r="L384" s="130"/>
      <c r="M384" s="130"/>
      <c r="N384" s="130"/>
      <c r="O384" s="130"/>
      <c r="P384" s="130"/>
      <c r="Q384" s="130"/>
      <c r="R384" s="680"/>
      <c r="S384" s="130"/>
      <c r="T384" s="130"/>
      <c r="U384" s="130"/>
      <c r="V384" s="130"/>
      <c r="W384" s="130"/>
      <c r="X384" s="130"/>
      <c r="Y384" s="680"/>
      <c r="Z384" s="130"/>
      <c r="AA384" s="130"/>
      <c r="AB384" s="130"/>
      <c r="AC384" s="130"/>
      <c r="AD384" s="130"/>
      <c r="AE384" s="130"/>
      <c r="AF384" s="680"/>
      <c r="AG384" s="130"/>
      <c r="AH384" s="130"/>
      <c r="AI384" s="130"/>
      <c r="AJ384" s="130"/>
      <c r="AK384" s="130"/>
      <c r="AL384" s="130"/>
    </row>
    <row r="385" spans="1:38" s="43" customFormat="1" x14ac:dyDescent="0.2">
      <c r="A385" s="15"/>
      <c r="B385" s="685"/>
      <c r="C385" s="15"/>
      <c r="K385" s="680"/>
      <c r="L385" s="130"/>
      <c r="M385" s="130"/>
      <c r="N385" s="130"/>
      <c r="O385" s="130"/>
      <c r="P385" s="130"/>
      <c r="Q385" s="130"/>
      <c r="R385" s="680"/>
      <c r="S385" s="130"/>
      <c r="T385" s="130"/>
      <c r="U385" s="130"/>
      <c r="V385" s="130"/>
      <c r="W385" s="130"/>
      <c r="X385" s="130"/>
      <c r="Y385" s="680"/>
      <c r="Z385" s="130"/>
      <c r="AA385" s="130"/>
      <c r="AB385" s="130"/>
      <c r="AC385" s="130"/>
      <c r="AD385" s="130"/>
      <c r="AE385" s="130"/>
      <c r="AF385" s="680"/>
      <c r="AG385" s="130"/>
      <c r="AH385" s="130"/>
      <c r="AI385" s="130"/>
      <c r="AJ385" s="130"/>
      <c r="AK385" s="130"/>
      <c r="AL385" s="130"/>
    </row>
    <row r="386" spans="1:38" s="43" customFormat="1" x14ac:dyDescent="0.2">
      <c r="A386" s="15"/>
      <c r="B386" s="685"/>
      <c r="C386" s="15"/>
      <c r="K386" s="680"/>
      <c r="L386" s="130"/>
      <c r="M386" s="130"/>
      <c r="N386" s="130"/>
      <c r="O386" s="130"/>
      <c r="P386" s="130"/>
      <c r="Q386" s="130"/>
      <c r="R386" s="680"/>
      <c r="S386" s="130"/>
      <c r="T386" s="130"/>
      <c r="U386" s="130"/>
      <c r="V386" s="130"/>
      <c r="W386" s="130"/>
      <c r="X386" s="130"/>
      <c r="Y386" s="680"/>
      <c r="Z386" s="130"/>
      <c r="AA386" s="130"/>
      <c r="AB386" s="130"/>
      <c r="AC386" s="130"/>
      <c r="AD386" s="130"/>
      <c r="AE386" s="130"/>
      <c r="AF386" s="680"/>
      <c r="AG386" s="130"/>
      <c r="AH386" s="130"/>
      <c r="AI386" s="130"/>
      <c r="AJ386" s="130"/>
      <c r="AK386" s="130"/>
      <c r="AL386" s="130"/>
    </row>
    <row r="387" spans="1:38" s="43" customFormat="1" x14ac:dyDescent="0.2">
      <c r="A387" s="15"/>
      <c r="B387" s="685"/>
      <c r="C387" s="15"/>
      <c r="K387" s="680"/>
      <c r="L387" s="130"/>
      <c r="M387" s="130"/>
      <c r="N387" s="130"/>
      <c r="O387" s="130"/>
      <c r="P387" s="130"/>
      <c r="Q387" s="130"/>
      <c r="R387" s="680"/>
      <c r="S387" s="130"/>
      <c r="T387" s="130"/>
      <c r="U387" s="130"/>
      <c r="V387" s="130"/>
      <c r="W387" s="130"/>
      <c r="X387" s="130"/>
      <c r="Y387" s="680"/>
      <c r="Z387" s="130"/>
      <c r="AA387" s="130"/>
      <c r="AB387" s="130"/>
      <c r="AC387" s="130"/>
      <c r="AD387" s="130"/>
      <c r="AE387" s="130"/>
      <c r="AF387" s="680"/>
      <c r="AG387" s="130"/>
      <c r="AH387" s="130"/>
      <c r="AI387" s="130"/>
      <c r="AJ387" s="130"/>
      <c r="AK387" s="130"/>
      <c r="AL387" s="130"/>
    </row>
    <row r="388" spans="1:38" s="43" customFormat="1" x14ac:dyDescent="0.2">
      <c r="A388" s="15"/>
      <c r="B388" s="685"/>
      <c r="C388" s="15"/>
      <c r="K388" s="680"/>
      <c r="L388" s="130"/>
      <c r="M388" s="130"/>
      <c r="N388" s="130"/>
      <c r="O388" s="130"/>
      <c r="P388" s="130"/>
      <c r="Q388" s="130"/>
      <c r="R388" s="680"/>
      <c r="S388" s="130"/>
      <c r="T388" s="130"/>
      <c r="U388" s="130"/>
      <c r="V388" s="130"/>
      <c r="W388" s="130"/>
      <c r="X388" s="130"/>
      <c r="Y388" s="680"/>
      <c r="Z388" s="130"/>
      <c r="AA388" s="130"/>
      <c r="AB388" s="130"/>
      <c r="AC388" s="130"/>
      <c r="AD388" s="130"/>
      <c r="AE388" s="130"/>
      <c r="AF388" s="680"/>
      <c r="AG388" s="130"/>
      <c r="AH388" s="130"/>
      <c r="AI388" s="130"/>
      <c r="AJ388" s="130"/>
      <c r="AK388" s="130"/>
      <c r="AL388" s="130"/>
    </row>
    <row r="389" spans="1:38" s="43" customFormat="1" x14ac:dyDescent="0.2">
      <c r="A389" s="15"/>
      <c r="B389" s="685"/>
      <c r="C389" s="15"/>
      <c r="K389" s="680"/>
      <c r="L389" s="130"/>
      <c r="M389" s="130"/>
      <c r="N389" s="130"/>
      <c r="O389" s="130"/>
      <c r="P389" s="130"/>
      <c r="Q389" s="130"/>
      <c r="R389" s="680"/>
      <c r="S389" s="130"/>
      <c r="T389" s="130"/>
      <c r="U389" s="130"/>
      <c r="V389" s="130"/>
      <c r="W389" s="130"/>
      <c r="X389" s="130"/>
      <c r="Y389" s="680"/>
      <c r="Z389" s="130"/>
      <c r="AA389" s="130"/>
      <c r="AB389" s="130"/>
      <c r="AC389" s="130"/>
      <c r="AD389" s="130"/>
      <c r="AE389" s="130"/>
      <c r="AF389" s="680"/>
      <c r="AG389" s="130"/>
      <c r="AH389" s="130"/>
      <c r="AI389" s="130"/>
      <c r="AJ389" s="130"/>
      <c r="AK389" s="130"/>
      <c r="AL389" s="130"/>
    </row>
    <row r="390" spans="1:38" s="43" customFormat="1" x14ac:dyDescent="0.2">
      <c r="A390" s="15"/>
      <c r="B390" s="685"/>
      <c r="C390" s="15"/>
      <c r="K390" s="680"/>
      <c r="L390" s="130"/>
      <c r="M390" s="130"/>
      <c r="N390" s="130"/>
      <c r="O390" s="130"/>
      <c r="P390" s="130"/>
      <c r="Q390" s="130"/>
      <c r="R390" s="680"/>
      <c r="S390" s="130"/>
      <c r="T390" s="130"/>
      <c r="U390" s="130"/>
      <c r="V390" s="130"/>
      <c r="W390" s="130"/>
      <c r="X390" s="130"/>
      <c r="Y390" s="680"/>
      <c r="Z390" s="130"/>
      <c r="AA390" s="130"/>
      <c r="AB390" s="130"/>
      <c r="AC390" s="130"/>
      <c r="AD390" s="130"/>
      <c r="AE390" s="130"/>
      <c r="AF390" s="680"/>
      <c r="AG390" s="130"/>
      <c r="AH390" s="130"/>
      <c r="AI390" s="130"/>
      <c r="AJ390" s="130"/>
      <c r="AK390" s="130"/>
      <c r="AL390" s="130"/>
    </row>
    <row r="391" spans="1:38" s="43" customFormat="1" x14ac:dyDescent="0.2">
      <c r="A391" s="15"/>
      <c r="B391" s="685"/>
      <c r="C391" s="15"/>
      <c r="K391" s="680"/>
      <c r="L391" s="130"/>
      <c r="M391" s="130"/>
      <c r="N391" s="130"/>
      <c r="O391" s="130"/>
      <c r="P391" s="130"/>
      <c r="Q391" s="130"/>
      <c r="R391" s="680"/>
      <c r="S391" s="130"/>
      <c r="T391" s="130"/>
      <c r="U391" s="130"/>
      <c r="V391" s="130"/>
      <c r="W391" s="130"/>
      <c r="X391" s="130"/>
      <c r="Y391" s="680"/>
      <c r="Z391" s="130"/>
      <c r="AA391" s="130"/>
      <c r="AB391" s="130"/>
      <c r="AC391" s="130"/>
      <c r="AD391" s="130"/>
      <c r="AE391" s="130"/>
      <c r="AF391" s="680"/>
      <c r="AG391" s="130"/>
      <c r="AH391" s="130"/>
      <c r="AI391" s="130"/>
      <c r="AJ391" s="130"/>
      <c r="AK391" s="130"/>
      <c r="AL391" s="130"/>
    </row>
    <row r="392" spans="1:38" s="43" customFormat="1" x14ac:dyDescent="0.2">
      <c r="A392" s="15"/>
      <c r="B392" s="685"/>
      <c r="C392" s="15"/>
      <c r="K392" s="680"/>
      <c r="L392" s="130"/>
      <c r="M392" s="130"/>
      <c r="N392" s="130"/>
      <c r="O392" s="130"/>
      <c r="P392" s="130"/>
      <c r="Q392" s="130"/>
      <c r="R392" s="680"/>
      <c r="S392" s="130"/>
      <c r="T392" s="130"/>
      <c r="U392" s="130"/>
      <c r="V392" s="130"/>
      <c r="W392" s="130"/>
      <c r="X392" s="130"/>
      <c r="Y392" s="680"/>
      <c r="Z392" s="130"/>
      <c r="AA392" s="130"/>
      <c r="AB392" s="130"/>
      <c r="AC392" s="130"/>
      <c r="AD392" s="130"/>
      <c r="AE392" s="130"/>
      <c r="AF392" s="680"/>
      <c r="AG392" s="130"/>
      <c r="AH392" s="130"/>
      <c r="AI392" s="130"/>
      <c r="AJ392" s="130"/>
      <c r="AK392" s="130"/>
      <c r="AL392" s="130"/>
    </row>
    <row r="393" spans="1:38" s="43" customFormat="1" x14ac:dyDescent="0.2">
      <c r="A393" s="15"/>
      <c r="B393" s="685"/>
      <c r="C393" s="15"/>
      <c r="K393" s="680"/>
      <c r="L393" s="130"/>
      <c r="M393" s="130"/>
      <c r="N393" s="130"/>
      <c r="O393" s="130"/>
      <c r="P393" s="130"/>
      <c r="Q393" s="130"/>
      <c r="R393" s="680"/>
      <c r="S393" s="130"/>
      <c r="T393" s="130"/>
      <c r="U393" s="130"/>
      <c r="V393" s="130"/>
      <c r="W393" s="130"/>
      <c r="X393" s="130"/>
      <c r="Y393" s="680"/>
      <c r="Z393" s="130"/>
      <c r="AA393" s="130"/>
      <c r="AB393" s="130"/>
      <c r="AC393" s="130"/>
      <c r="AD393" s="130"/>
      <c r="AE393" s="130"/>
      <c r="AF393" s="680"/>
      <c r="AG393" s="130"/>
      <c r="AH393" s="130"/>
      <c r="AI393" s="130"/>
      <c r="AJ393" s="130"/>
      <c r="AK393" s="130"/>
      <c r="AL393" s="130"/>
    </row>
    <row r="394" spans="1:38" s="43" customFormat="1" x14ac:dyDescent="0.2">
      <c r="A394" s="15"/>
      <c r="B394" s="685"/>
      <c r="C394" s="15"/>
      <c r="K394" s="680"/>
      <c r="L394" s="130"/>
      <c r="M394" s="130"/>
      <c r="N394" s="130"/>
      <c r="O394" s="130"/>
      <c r="P394" s="130"/>
      <c r="Q394" s="130"/>
      <c r="R394" s="680"/>
      <c r="S394" s="130"/>
      <c r="T394" s="130"/>
      <c r="U394" s="130"/>
      <c r="V394" s="130"/>
      <c r="W394" s="130"/>
      <c r="X394" s="130"/>
      <c r="Y394" s="680"/>
      <c r="Z394" s="130"/>
      <c r="AA394" s="130"/>
      <c r="AB394" s="130"/>
      <c r="AC394" s="130"/>
      <c r="AD394" s="130"/>
      <c r="AE394" s="130"/>
      <c r="AF394" s="680"/>
      <c r="AG394" s="130"/>
      <c r="AH394" s="130"/>
      <c r="AI394" s="130"/>
      <c r="AJ394" s="130"/>
      <c r="AK394" s="130"/>
      <c r="AL394" s="130"/>
    </row>
    <row r="395" spans="1:38" s="43" customFormat="1" x14ac:dyDescent="0.2">
      <c r="A395" s="15"/>
      <c r="B395" s="685"/>
      <c r="C395" s="15"/>
      <c r="K395" s="680"/>
      <c r="L395" s="130"/>
      <c r="M395" s="130"/>
      <c r="N395" s="130"/>
      <c r="O395" s="130"/>
      <c r="P395" s="130"/>
      <c r="Q395" s="130"/>
      <c r="R395" s="680"/>
      <c r="S395" s="130"/>
      <c r="T395" s="130"/>
      <c r="U395" s="130"/>
      <c r="V395" s="130"/>
      <c r="W395" s="130"/>
      <c r="X395" s="130"/>
      <c r="Y395" s="680"/>
      <c r="Z395" s="130"/>
      <c r="AA395" s="130"/>
      <c r="AB395" s="130"/>
      <c r="AC395" s="130"/>
      <c r="AD395" s="130"/>
      <c r="AE395" s="130"/>
      <c r="AF395" s="680"/>
      <c r="AG395" s="130"/>
      <c r="AH395" s="130"/>
      <c r="AI395" s="130"/>
      <c r="AJ395" s="130"/>
      <c r="AK395" s="130"/>
      <c r="AL395" s="130"/>
    </row>
    <row r="396" spans="1:38" s="43" customFormat="1" x14ac:dyDescent="0.2">
      <c r="A396" s="15"/>
      <c r="B396" s="685"/>
      <c r="C396" s="15"/>
      <c r="K396" s="680"/>
      <c r="L396" s="130"/>
      <c r="M396" s="130"/>
      <c r="N396" s="130"/>
      <c r="O396" s="130"/>
      <c r="P396" s="130"/>
      <c r="Q396" s="130"/>
      <c r="R396" s="680"/>
      <c r="S396" s="130"/>
      <c r="T396" s="130"/>
      <c r="U396" s="130"/>
      <c r="V396" s="130"/>
      <c r="W396" s="130"/>
      <c r="X396" s="130"/>
      <c r="Y396" s="680"/>
      <c r="Z396" s="130"/>
      <c r="AA396" s="130"/>
      <c r="AB396" s="130"/>
      <c r="AC396" s="130"/>
      <c r="AD396" s="130"/>
      <c r="AE396" s="130"/>
      <c r="AF396" s="680"/>
      <c r="AG396" s="130"/>
      <c r="AH396" s="130"/>
      <c r="AI396" s="130"/>
      <c r="AJ396" s="130"/>
      <c r="AK396" s="130"/>
      <c r="AL396" s="130"/>
    </row>
    <row r="397" spans="1:38" s="43" customFormat="1" x14ac:dyDescent="0.2">
      <c r="A397" s="15"/>
      <c r="B397" s="685"/>
      <c r="C397" s="15"/>
      <c r="K397" s="680"/>
      <c r="L397" s="130"/>
      <c r="M397" s="130"/>
      <c r="N397" s="130"/>
      <c r="O397" s="130"/>
      <c r="P397" s="130"/>
      <c r="Q397" s="130"/>
      <c r="R397" s="680"/>
      <c r="S397" s="130"/>
      <c r="T397" s="130"/>
      <c r="U397" s="130"/>
      <c r="V397" s="130"/>
      <c r="W397" s="130"/>
      <c r="X397" s="130"/>
      <c r="Y397" s="680"/>
      <c r="Z397" s="130"/>
      <c r="AA397" s="130"/>
      <c r="AB397" s="130"/>
      <c r="AC397" s="130"/>
      <c r="AD397" s="130"/>
      <c r="AE397" s="130"/>
      <c r="AF397" s="680"/>
      <c r="AG397" s="130"/>
      <c r="AH397" s="130"/>
      <c r="AI397" s="130"/>
      <c r="AJ397" s="130"/>
      <c r="AK397" s="130"/>
      <c r="AL397" s="130"/>
    </row>
    <row r="398" spans="1:38" s="43" customFormat="1" x14ac:dyDescent="0.2">
      <c r="A398" s="15"/>
      <c r="B398" s="685"/>
      <c r="C398" s="15"/>
      <c r="K398" s="680"/>
      <c r="L398" s="130"/>
      <c r="M398" s="130"/>
      <c r="N398" s="130"/>
      <c r="O398" s="130"/>
      <c r="P398" s="130"/>
      <c r="Q398" s="130"/>
      <c r="R398" s="680"/>
      <c r="S398" s="130"/>
      <c r="T398" s="130"/>
      <c r="U398" s="130"/>
      <c r="V398" s="130"/>
      <c r="W398" s="130"/>
      <c r="X398" s="130"/>
      <c r="Y398" s="680"/>
      <c r="Z398" s="130"/>
      <c r="AA398" s="130"/>
      <c r="AB398" s="130"/>
      <c r="AC398" s="130"/>
      <c r="AD398" s="130"/>
      <c r="AE398" s="130"/>
      <c r="AF398" s="680"/>
      <c r="AG398" s="130"/>
      <c r="AH398" s="130"/>
      <c r="AI398" s="130"/>
      <c r="AJ398" s="130"/>
      <c r="AK398" s="130"/>
      <c r="AL398" s="130"/>
    </row>
    <row r="399" spans="1:38" s="43" customFormat="1" x14ac:dyDescent="0.2">
      <c r="A399" s="15"/>
      <c r="B399" s="685"/>
      <c r="C399" s="15"/>
      <c r="K399" s="680"/>
      <c r="L399" s="130"/>
      <c r="M399" s="130"/>
      <c r="N399" s="130"/>
      <c r="O399" s="130"/>
      <c r="P399" s="130"/>
      <c r="Q399" s="130"/>
      <c r="R399" s="680"/>
      <c r="S399" s="130"/>
      <c r="T399" s="130"/>
      <c r="U399" s="130"/>
      <c r="V399" s="130"/>
      <c r="W399" s="130"/>
      <c r="X399" s="130"/>
      <c r="Y399" s="680"/>
      <c r="Z399" s="130"/>
      <c r="AA399" s="130"/>
      <c r="AB399" s="130"/>
      <c r="AC399" s="130"/>
      <c r="AD399" s="130"/>
      <c r="AE399" s="130"/>
      <c r="AF399" s="680"/>
      <c r="AG399" s="130"/>
      <c r="AH399" s="130"/>
      <c r="AI399" s="130"/>
      <c r="AJ399" s="130"/>
      <c r="AK399" s="130"/>
      <c r="AL399" s="130"/>
    </row>
    <row r="400" spans="1:38" s="43" customFormat="1" x14ac:dyDescent="0.2">
      <c r="A400" s="15"/>
      <c r="B400" s="685"/>
      <c r="C400" s="15"/>
      <c r="K400" s="680"/>
      <c r="L400" s="130"/>
      <c r="M400" s="130"/>
      <c r="N400" s="130"/>
      <c r="O400" s="130"/>
      <c r="P400" s="130"/>
      <c r="Q400" s="130"/>
      <c r="R400" s="680"/>
      <c r="S400" s="130"/>
      <c r="T400" s="130"/>
      <c r="U400" s="130"/>
      <c r="V400" s="130"/>
      <c r="W400" s="130"/>
      <c r="X400" s="130"/>
      <c r="Y400" s="680"/>
      <c r="Z400" s="130"/>
      <c r="AA400" s="130"/>
      <c r="AB400" s="130"/>
      <c r="AC400" s="130"/>
      <c r="AD400" s="130"/>
      <c r="AE400" s="130"/>
      <c r="AF400" s="680"/>
      <c r="AG400" s="130"/>
      <c r="AH400" s="130"/>
      <c r="AI400" s="130"/>
      <c r="AJ400" s="130"/>
      <c r="AK400" s="130"/>
      <c r="AL400" s="130"/>
    </row>
    <row r="401" spans="1:38" s="43" customFormat="1" x14ac:dyDescent="0.2">
      <c r="A401" s="15"/>
      <c r="B401" s="685"/>
      <c r="C401" s="15"/>
      <c r="K401" s="680"/>
      <c r="L401" s="130"/>
      <c r="M401" s="130"/>
      <c r="N401" s="130"/>
      <c r="O401" s="130"/>
      <c r="P401" s="130"/>
      <c r="Q401" s="130"/>
      <c r="R401" s="680"/>
      <c r="S401" s="130"/>
      <c r="T401" s="130"/>
      <c r="U401" s="130"/>
      <c r="V401" s="130"/>
      <c r="W401" s="130"/>
      <c r="X401" s="130"/>
      <c r="Y401" s="680"/>
      <c r="Z401" s="130"/>
      <c r="AA401" s="130"/>
      <c r="AB401" s="130"/>
      <c r="AC401" s="130"/>
      <c r="AD401" s="130"/>
      <c r="AE401" s="130"/>
      <c r="AF401" s="680"/>
      <c r="AG401" s="130"/>
      <c r="AH401" s="130"/>
      <c r="AI401" s="130"/>
      <c r="AJ401" s="130"/>
      <c r="AK401" s="130"/>
      <c r="AL401" s="130"/>
    </row>
    <row r="402" spans="1:38" s="43" customFormat="1" x14ac:dyDescent="0.2">
      <c r="A402" s="15"/>
      <c r="B402" s="685"/>
      <c r="C402" s="15"/>
      <c r="K402" s="680"/>
      <c r="L402" s="130"/>
      <c r="M402" s="130"/>
      <c r="N402" s="130"/>
      <c r="O402" s="130"/>
      <c r="P402" s="130"/>
      <c r="Q402" s="130"/>
      <c r="R402" s="680"/>
      <c r="S402" s="130"/>
      <c r="T402" s="130"/>
      <c r="U402" s="130"/>
      <c r="V402" s="130"/>
      <c r="W402" s="130"/>
      <c r="X402" s="130"/>
      <c r="Y402" s="680"/>
      <c r="Z402" s="130"/>
      <c r="AA402" s="130"/>
      <c r="AB402" s="130"/>
      <c r="AC402" s="130"/>
      <c r="AD402" s="130"/>
      <c r="AE402" s="130"/>
      <c r="AF402" s="680"/>
      <c r="AG402" s="130"/>
      <c r="AH402" s="130"/>
      <c r="AI402" s="130"/>
      <c r="AJ402" s="130"/>
      <c r="AK402" s="130"/>
      <c r="AL402" s="130"/>
    </row>
    <row r="403" spans="1:38" s="43" customFormat="1" x14ac:dyDescent="0.2">
      <c r="A403" s="15"/>
      <c r="B403" s="685"/>
      <c r="C403" s="15"/>
      <c r="K403" s="680"/>
      <c r="L403" s="130"/>
      <c r="M403" s="130"/>
      <c r="N403" s="130"/>
      <c r="O403" s="130"/>
      <c r="P403" s="130"/>
      <c r="Q403" s="130"/>
      <c r="R403" s="680"/>
      <c r="S403" s="130"/>
      <c r="T403" s="130"/>
      <c r="U403" s="130"/>
      <c r="V403" s="130"/>
      <c r="W403" s="130"/>
      <c r="X403" s="130"/>
      <c r="Y403" s="680"/>
      <c r="Z403" s="130"/>
      <c r="AA403" s="130"/>
      <c r="AB403" s="130"/>
      <c r="AC403" s="130"/>
      <c r="AD403" s="130"/>
      <c r="AE403" s="130"/>
      <c r="AF403" s="680"/>
      <c r="AG403" s="130"/>
      <c r="AH403" s="130"/>
      <c r="AI403" s="130"/>
      <c r="AJ403" s="130"/>
      <c r="AK403" s="130"/>
      <c r="AL403" s="130"/>
    </row>
    <row r="404" spans="1:38" s="43" customFormat="1" x14ac:dyDescent="0.2">
      <c r="A404" s="15"/>
      <c r="B404" s="685"/>
      <c r="C404" s="15"/>
      <c r="K404" s="680"/>
      <c r="L404" s="130"/>
      <c r="M404" s="130"/>
      <c r="N404" s="130"/>
      <c r="O404" s="130"/>
      <c r="P404" s="130"/>
      <c r="Q404" s="130"/>
      <c r="R404" s="680"/>
      <c r="S404" s="130"/>
      <c r="T404" s="130"/>
      <c r="U404" s="130"/>
      <c r="V404" s="130"/>
      <c r="W404" s="130"/>
      <c r="X404" s="130"/>
      <c r="Y404" s="680"/>
      <c r="Z404" s="130"/>
      <c r="AA404" s="130"/>
      <c r="AB404" s="130"/>
      <c r="AC404" s="130"/>
      <c r="AD404" s="130"/>
      <c r="AE404" s="130"/>
      <c r="AF404" s="680"/>
      <c r="AG404" s="130"/>
      <c r="AH404" s="130"/>
      <c r="AI404" s="130"/>
      <c r="AJ404" s="130"/>
      <c r="AK404" s="130"/>
      <c r="AL404" s="130"/>
    </row>
    <row r="405" spans="1:38" s="43" customFormat="1" x14ac:dyDescent="0.2">
      <c r="A405" s="15"/>
      <c r="B405" s="685"/>
      <c r="C405" s="15"/>
      <c r="K405" s="680"/>
      <c r="L405" s="130"/>
      <c r="M405" s="130"/>
      <c r="N405" s="130"/>
      <c r="O405" s="130"/>
      <c r="P405" s="130"/>
      <c r="Q405" s="130"/>
      <c r="R405" s="680"/>
      <c r="S405" s="130"/>
      <c r="T405" s="130"/>
      <c r="U405" s="130"/>
      <c r="V405" s="130"/>
      <c r="W405" s="130"/>
      <c r="X405" s="130"/>
      <c r="Y405" s="680"/>
      <c r="Z405" s="130"/>
      <c r="AA405" s="130"/>
      <c r="AB405" s="130"/>
      <c r="AC405" s="130"/>
      <c r="AD405" s="130"/>
      <c r="AE405" s="130"/>
      <c r="AF405" s="680"/>
      <c r="AG405" s="130"/>
      <c r="AH405" s="130"/>
      <c r="AI405" s="130"/>
      <c r="AJ405" s="130"/>
      <c r="AK405" s="130"/>
      <c r="AL405" s="130"/>
    </row>
    <row r="406" spans="1:38" s="43" customFormat="1" x14ac:dyDescent="0.2">
      <c r="A406" s="15"/>
      <c r="B406" s="685"/>
      <c r="C406" s="15"/>
      <c r="K406" s="680"/>
      <c r="L406" s="130"/>
      <c r="M406" s="130"/>
      <c r="N406" s="130"/>
      <c r="O406" s="130"/>
      <c r="P406" s="130"/>
      <c r="Q406" s="130"/>
      <c r="R406" s="680"/>
      <c r="S406" s="130"/>
      <c r="T406" s="130"/>
      <c r="U406" s="130"/>
      <c r="V406" s="130"/>
      <c r="W406" s="130"/>
      <c r="X406" s="130"/>
      <c r="Y406" s="680"/>
      <c r="Z406" s="130"/>
      <c r="AA406" s="130"/>
      <c r="AB406" s="130"/>
      <c r="AC406" s="130"/>
      <c r="AD406" s="130"/>
      <c r="AE406" s="130"/>
      <c r="AF406" s="680"/>
      <c r="AG406" s="130"/>
      <c r="AH406" s="130"/>
      <c r="AI406" s="130"/>
      <c r="AJ406" s="130"/>
      <c r="AK406" s="130"/>
      <c r="AL406" s="130"/>
    </row>
    <row r="407" spans="1:38" s="43" customFormat="1" x14ac:dyDescent="0.2">
      <c r="A407" s="15"/>
      <c r="B407" s="685"/>
      <c r="C407" s="15"/>
      <c r="K407" s="680"/>
      <c r="L407" s="130"/>
      <c r="M407" s="130"/>
      <c r="N407" s="130"/>
      <c r="O407" s="130"/>
      <c r="P407" s="130"/>
      <c r="Q407" s="130"/>
      <c r="R407" s="680"/>
      <c r="S407" s="130"/>
      <c r="T407" s="130"/>
      <c r="U407" s="130"/>
      <c r="V407" s="130"/>
      <c r="W407" s="130"/>
      <c r="X407" s="130"/>
      <c r="Y407" s="680"/>
      <c r="Z407" s="130"/>
      <c r="AA407" s="130"/>
      <c r="AB407" s="130"/>
      <c r="AC407" s="130"/>
      <c r="AD407" s="130"/>
      <c r="AE407" s="130"/>
      <c r="AF407" s="680"/>
      <c r="AG407" s="130"/>
      <c r="AH407" s="130"/>
      <c r="AI407" s="130"/>
      <c r="AJ407" s="130"/>
      <c r="AK407" s="130"/>
      <c r="AL407" s="130"/>
    </row>
    <row r="408" spans="1:38" s="43" customFormat="1" x14ac:dyDescent="0.2">
      <c r="A408" s="15"/>
      <c r="B408" s="685"/>
      <c r="C408" s="15"/>
      <c r="K408" s="680"/>
      <c r="L408" s="130"/>
      <c r="M408" s="130"/>
      <c r="N408" s="130"/>
      <c r="O408" s="130"/>
      <c r="P408" s="130"/>
      <c r="Q408" s="130"/>
      <c r="R408" s="680"/>
      <c r="S408" s="130"/>
      <c r="T408" s="130"/>
      <c r="U408" s="130"/>
      <c r="V408" s="130"/>
      <c r="W408" s="130"/>
      <c r="X408" s="130"/>
      <c r="Y408" s="680"/>
      <c r="Z408" s="130"/>
      <c r="AA408" s="130"/>
      <c r="AB408" s="130"/>
      <c r="AC408" s="130"/>
      <c r="AD408" s="130"/>
      <c r="AE408" s="130"/>
      <c r="AF408" s="680"/>
      <c r="AG408" s="130"/>
      <c r="AH408" s="130"/>
      <c r="AI408" s="130"/>
      <c r="AJ408" s="130"/>
      <c r="AK408" s="130"/>
      <c r="AL408" s="130"/>
    </row>
    <row r="409" spans="1:38" s="43" customFormat="1" x14ac:dyDescent="0.2">
      <c r="A409" s="15"/>
      <c r="B409" s="685"/>
      <c r="C409" s="15"/>
      <c r="K409" s="680"/>
      <c r="L409" s="130"/>
      <c r="M409" s="130"/>
      <c r="N409" s="130"/>
      <c r="O409" s="130"/>
      <c r="P409" s="130"/>
      <c r="Q409" s="130"/>
      <c r="R409" s="680"/>
      <c r="S409" s="130"/>
      <c r="T409" s="130"/>
      <c r="U409" s="130"/>
      <c r="V409" s="130"/>
      <c r="W409" s="130"/>
      <c r="X409" s="130"/>
      <c r="Y409" s="680"/>
      <c r="Z409" s="130"/>
      <c r="AA409" s="130"/>
      <c r="AB409" s="130"/>
      <c r="AC409" s="130"/>
      <c r="AD409" s="130"/>
      <c r="AE409" s="130"/>
      <c r="AF409" s="680"/>
      <c r="AG409" s="130"/>
      <c r="AH409" s="130"/>
      <c r="AI409" s="130"/>
      <c r="AJ409" s="130"/>
      <c r="AK409" s="130"/>
      <c r="AL409" s="130"/>
    </row>
    <row r="410" spans="1:38" s="43" customFormat="1" x14ac:dyDescent="0.2">
      <c r="A410" s="15"/>
      <c r="B410" s="685"/>
      <c r="C410" s="15"/>
      <c r="K410" s="680"/>
      <c r="L410" s="130"/>
      <c r="M410" s="130"/>
      <c r="N410" s="130"/>
      <c r="O410" s="130"/>
      <c r="P410" s="130"/>
      <c r="Q410" s="130"/>
      <c r="R410" s="680"/>
      <c r="S410" s="130"/>
      <c r="T410" s="130"/>
      <c r="U410" s="130"/>
      <c r="V410" s="130"/>
      <c r="W410" s="130"/>
      <c r="X410" s="130"/>
      <c r="Y410" s="680"/>
      <c r="Z410" s="130"/>
      <c r="AA410" s="130"/>
      <c r="AB410" s="130"/>
      <c r="AC410" s="130"/>
      <c r="AD410" s="130"/>
      <c r="AE410" s="130"/>
      <c r="AF410" s="680"/>
      <c r="AG410" s="130"/>
      <c r="AH410" s="130"/>
      <c r="AI410" s="130"/>
      <c r="AJ410" s="130"/>
      <c r="AK410" s="130"/>
      <c r="AL410" s="130"/>
    </row>
    <row r="411" spans="1:38" s="43" customFormat="1" x14ac:dyDescent="0.2">
      <c r="A411" s="15"/>
      <c r="B411" s="685"/>
      <c r="C411" s="15"/>
      <c r="K411" s="680"/>
      <c r="L411" s="130"/>
      <c r="M411" s="130"/>
      <c r="N411" s="130"/>
      <c r="O411" s="130"/>
      <c r="P411" s="130"/>
      <c r="Q411" s="130"/>
      <c r="R411" s="680"/>
      <c r="S411" s="130"/>
      <c r="T411" s="130"/>
      <c r="U411" s="130"/>
      <c r="V411" s="130"/>
      <c r="W411" s="130"/>
      <c r="X411" s="130"/>
      <c r="Y411" s="680"/>
      <c r="Z411" s="130"/>
      <c r="AA411" s="130"/>
      <c r="AB411" s="130"/>
      <c r="AC411" s="130"/>
      <c r="AD411" s="130"/>
      <c r="AE411" s="130"/>
      <c r="AF411" s="680"/>
      <c r="AG411" s="130"/>
      <c r="AH411" s="130"/>
      <c r="AI411" s="130"/>
      <c r="AJ411" s="130"/>
      <c r="AK411" s="130"/>
      <c r="AL411" s="130"/>
    </row>
    <row r="412" spans="1:38" s="43" customFormat="1" x14ac:dyDescent="0.2">
      <c r="A412" s="15"/>
      <c r="B412" s="685"/>
      <c r="C412" s="15"/>
      <c r="K412" s="680"/>
      <c r="L412" s="130"/>
      <c r="M412" s="130"/>
      <c r="N412" s="130"/>
      <c r="O412" s="130"/>
      <c r="P412" s="130"/>
      <c r="Q412" s="130"/>
      <c r="R412" s="680"/>
      <c r="S412" s="130"/>
      <c r="T412" s="130"/>
      <c r="U412" s="130"/>
      <c r="V412" s="130"/>
      <c r="W412" s="130"/>
      <c r="X412" s="130"/>
      <c r="Y412" s="680"/>
      <c r="Z412" s="130"/>
      <c r="AA412" s="130"/>
      <c r="AB412" s="130"/>
      <c r="AC412" s="130"/>
      <c r="AD412" s="130"/>
      <c r="AE412" s="130"/>
      <c r="AF412" s="680"/>
      <c r="AG412" s="130"/>
      <c r="AH412" s="130"/>
      <c r="AI412" s="130"/>
      <c r="AJ412" s="130"/>
      <c r="AK412" s="130"/>
      <c r="AL412" s="130"/>
    </row>
    <row r="413" spans="1:38" s="43" customFormat="1" x14ac:dyDescent="0.2">
      <c r="A413" s="15"/>
      <c r="B413" s="685"/>
      <c r="C413" s="15"/>
      <c r="K413" s="680"/>
      <c r="L413" s="130"/>
      <c r="M413" s="130"/>
      <c r="N413" s="130"/>
      <c r="O413" s="130"/>
      <c r="P413" s="130"/>
      <c r="Q413" s="130"/>
      <c r="R413" s="680"/>
      <c r="S413" s="130"/>
      <c r="T413" s="130"/>
      <c r="U413" s="130"/>
      <c r="V413" s="130"/>
      <c r="W413" s="130"/>
      <c r="X413" s="130"/>
      <c r="Y413" s="680"/>
      <c r="Z413" s="130"/>
      <c r="AA413" s="130"/>
      <c r="AB413" s="130"/>
      <c r="AC413" s="130"/>
      <c r="AD413" s="130"/>
      <c r="AE413" s="130"/>
      <c r="AF413" s="680"/>
      <c r="AG413" s="130"/>
      <c r="AH413" s="130"/>
      <c r="AI413" s="130"/>
      <c r="AJ413" s="130"/>
      <c r="AK413" s="130"/>
      <c r="AL413" s="130"/>
    </row>
    <row r="414" spans="1:38" s="43" customFormat="1" x14ac:dyDescent="0.2">
      <c r="A414" s="15"/>
      <c r="B414" s="685"/>
      <c r="C414" s="15"/>
      <c r="K414" s="680"/>
      <c r="L414" s="130"/>
      <c r="M414" s="130"/>
      <c r="N414" s="130"/>
      <c r="O414" s="130"/>
      <c r="P414" s="130"/>
      <c r="Q414" s="130"/>
      <c r="R414" s="680"/>
      <c r="S414" s="130"/>
      <c r="T414" s="130"/>
      <c r="U414" s="130"/>
      <c r="V414" s="130"/>
      <c r="W414" s="130"/>
      <c r="X414" s="130"/>
      <c r="Y414" s="680"/>
      <c r="Z414" s="130"/>
      <c r="AA414" s="130"/>
      <c r="AB414" s="130"/>
      <c r="AC414" s="130"/>
      <c r="AD414" s="130"/>
      <c r="AE414" s="130"/>
      <c r="AF414" s="680"/>
      <c r="AG414" s="130"/>
      <c r="AH414" s="130"/>
      <c r="AI414" s="130"/>
      <c r="AJ414" s="130"/>
      <c r="AK414" s="130"/>
      <c r="AL414" s="130"/>
    </row>
    <row r="415" spans="1:38" s="43" customFormat="1" x14ac:dyDescent="0.2">
      <c r="A415" s="15"/>
      <c r="B415" s="685"/>
      <c r="C415" s="15"/>
      <c r="K415" s="680"/>
      <c r="L415" s="130"/>
      <c r="M415" s="130"/>
      <c r="N415" s="130"/>
      <c r="O415" s="130"/>
      <c r="P415" s="130"/>
      <c r="Q415" s="130"/>
      <c r="R415" s="680"/>
      <c r="S415" s="130"/>
      <c r="T415" s="130"/>
      <c r="U415" s="130"/>
      <c r="V415" s="130"/>
      <c r="W415" s="130"/>
      <c r="X415" s="130"/>
      <c r="Y415" s="680"/>
      <c r="Z415" s="130"/>
      <c r="AA415" s="130"/>
      <c r="AB415" s="130"/>
      <c r="AC415" s="130"/>
      <c r="AD415" s="130"/>
      <c r="AE415" s="130"/>
      <c r="AF415" s="680"/>
      <c r="AG415" s="130"/>
      <c r="AH415" s="130"/>
      <c r="AI415" s="130"/>
      <c r="AJ415" s="130"/>
      <c r="AK415" s="130"/>
      <c r="AL415" s="130"/>
    </row>
    <row r="416" spans="1:38" s="43" customFormat="1" x14ac:dyDescent="0.2">
      <c r="A416" s="15"/>
      <c r="B416" s="685"/>
      <c r="C416" s="15"/>
      <c r="K416" s="680"/>
      <c r="L416" s="130"/>
      <c r="M416" s="130"/>
      <c r="N416" s="130"/>
      <c r="O416" s="130"/>
      <c r="P416" s="130"/>
      <c r="Q416" s="130"/>
      <c r="R416" s="680"/>
      <c r="S416" s="130"/>
      <c r="T416" s="130"/>
      <c r="U416" s="130"/>
      <c r="V416" s="130"/>
      <c r="W416" s="130"/>
      <c r="X416" s="130"/>
      <c r="Y416" s="680"/>
      <c r="Z416" s="130"/>
      <c r="AA416" s="130"/>
      <c r="AB416" s="130"/>
      <c r="AC416" s="130"/>
      <c r="AD416" s="130"/>
      <c r="AE416" s="130"/>
      <c r="AF416" s="680"/>
      <c r="AG416" s="130"/>
      <c r="AH416" s="130"/>
      <c r="AI416" s="130"/>
      <c r="AJ416" s="130"/>
      <c r="AK416" s="130"/>
      <c r="AL416" s="130"/>
    </row>
    <row r="417" spans="1:38" s="43" customFormat="1" x14ac:dyDescent="0.2">
      <c r="A417" s="15"/>
      <c r="B417" s="685"/>
      <c r="C417" s="15"/>
      <c r="K417" s="680"/>
      <c r="L417" s="130"/>
      <c r="M417" s="130"/>
      <c r="N417" s="130"/>
      <c r="O417" s="130"/>
      <c r="P417" s="130"/>
      <c r="Q417" s="130"/>
      <c r="R417" s="680"/>
      <c r="S417" s="130"/>
      <c r="T417" s="130"/>
      <c r="U417" s="130"/>
      <c r="V417" s="130"/>
      <c r="W417" s="130"/>
      <c r="X417" s="130"/>
      <c r="Y417" s="680"/>
      <c r="Z417" s="130"/>
      <c r="AA417" s="130"/>
      <c r="AB417" s="130"/>
      <c r="AC417" s="130"/>
      <c r="AD417" s="130"/>
      <c r="AE417" s="130"/>
      <c r="AF417" s="680"/>
      <c r="AG417" s="130"/>
      <c r="AH417" s="130"/>
      <c r="AI417" s="130"/>
      <c r="AJ417" s="130"/>
      <c r="AK417" s="130"/>
      <c r="AL417" s="130"/>
    </row>
    <row r="418" spans="1:38" s="43" customFormat="1" x14ac:dyDescent="0.2">
      <c r="A418" s="15"/>
      <c r="B418" s="685"/>
      <c r="C418" s="15"/>
      <c r="K418" s="680"/>
      <c r="L418" s="130"/>
      <c r="M418" s="130"/>
      <c r="N418" s="130"/>
      <c r="O418" s="130"/>
      <c r="P418" s="130"/>
      <c r="Q418" s="130"/>
      <c r="R418" s="680"/>
      <c r="S418" s="130"/>
      <c r="T418" s="130"/>
      <c r="U418" s="130"/>
      <c r="V418" s="130"/>
      <c r="W418" s="130"/>
      <c r="X418" s="130"/>
      <c r="Y418" s="680"/>
      <c r="Z418" s="130"/>
      <c r="AA418" s="130"/>
      <c r="AB418" s="130"/>
      <c r="AC418" s="130"/>
      <c r="AD418" s="130"/>
      <c r="AE418" s="130"/>
      <c r="AF418" s="680"/>
      <c r="AG418" s="130"/>
      <c r="AH418" s="130"/>
      <c r="AI418" s="130"/>
      <c r="AJ418" s="130"/>
      <c r="AK418" s="130"/>
      <c r="AL418" s="130"/>
    </row>
    <row r="419" spans="1:38" s="43" customFormat="1" x14ac:dyDescent="0.2">
      <c r="A419" s="15"/>
      <c r="B419" s="685"/>
      <c r="C419" s="15"/>
      <c r="K419" s="680"/>
      <c r="L419" s="130"/>
      <c r="M419" s="130"/>
      <c r="N419" s="130"/>
      <c r="O419" s="130"/>
      <c r="P419" s="130"/>
      <c r="Q419" s="130"/>
      <c r="R419" s="680"/>
      <c r="S419" s="130"/>
      <c r="T419" s="130"/>
      <c r="U419" s="130"/>
      <c r="V419" s="130"/>
      <c r="W419" s="130"/>
      <c r="X419" s="130"/>
      <c r="Y419" s="680"/>
      <c r="Z419" s="130"/>
      <c r="AA419" s="130"/>
      <c r="AB419" s="130"/>
      <c r="AC419" s="130"/>
      <c r="AD419" s="130"/>
      <c r="AE419" s="130"/>
      <c r="AF419" s="680"/>
      <c r="AG419" s="130"/>
      <c r="AH419" s="130"/>
      <c r="AI419" s="130"/>
      <c r="AJ419" s="130"/>
      <c r="AK419" s="130"/>
      <c r="AL419" s="130"/>
    </row>
    <row r="420" spans="1:38" s="43" customFormat="1" x14ac:dyDescent="0.2">
      <c r="A420" s="15"/>
      <c r="B420" s="685"/>
      <c r="C420" s="15"/>
      <c r="K420" s="680"/>
      <c r="L420" s="130"/>
      <c r="M420" s="130"/>
      <c r="N420" s="130"/>
      <c r="O420" s="130"/>
      <c r="P420" s="130"/>
      <c r="Q420" s="130"/>
      <c r="R420" s="680"/>
      <c r="S420" s="130"/>
      <c r="T420" s="130"/>
      <c r="U420" s="130"/>
      <c r="V420" s="130"/>
      <c r="W420" s="130"/>
      <c r="X420" s="130"/>
      <c r="Y420" s="680"/>
      <c r="Z420" s="130"/>
      <c r="AA420" s="130"/>
      <c r="AB420" s="130"/>
      <c r="AC420" s="130"/>
      <c r="AD420" s="130"/>
      <c r="AE420" s="130"/>
      <c r="AF420" s="680"/>
      <c r="AG420" s="130"/>
      <c r="AH420" s="130"/>
      <c r="AI420" s="130"/>
      <c r="AJ420" s="130"/>
      <c r="AK420" s="130"/>
      <c r="AL420" s="130"/>
    </row>
    <row r="421" spans="1:38" s="43" customFormat="1" x14ac:dyDescent="0.2">
      <c r="A421" s="15"/>
      <c r="B421" s="685"/>
      <c r="C421" s="15"/>
      <c r="K421" s="680"/>
      <c r="L421" s="130"/>
      <c r="M421" s="130"/>
      <c r="N421" s="130"/>
      <c r="O421" s="130"/>
      <c r="P421" s="130"/>
      <c r="Q421" s="130"/>
      <c r="R421" s="680"/>
      <c r="S421" s="130"/>
      <c r="T421" s="130"/>
      <c r="U421" s="130"/>
      <c r="V421" s="130"/>
      <c r="W421" s="130"/>
      <c r="X421" s="130"/>
      <c r="Y421" s="680"/>
      <c r="Z421" s="130"/>
      <c r="AA421" s="130"/>
      <c r="AB421" s="130"/>
      <c r="AC421" s="130"/>
      <c r="AD421" s="130"/>
      <c r="AE421" s="130"/>
      <c r="AF421" s="680"/>
      <c r="AG421" s="130"/>
      <c r="AH421" s="130"/>
      <c r="AI421" s="130"/>
      <c r="AJ421" s="130"/>
      <c r="AK421" s="130"/>
      <c r="AL421" s="130"/>
    </row>
    <row r="422" spans="1:38" s="43" customFormat="1" x14ac:dyDescent="0.2">
      <c r="A422" s="15"/>
      <c r="B422" s="685"/>
      <c r="C422" s="15"/>
      <c r="K422" s="680"/>
      <c r="L422" s="130"/>
      <c r="M422" s="130"/>
      <c r="N422" s="130"/>
      <c r="O422" s="130"/>
      <c r="P422" s="130"/>
      <c r="Q422" s="130"/>
      <c r="R422" s="680"/>
      <c r="S422" s="130"/>
      <c r="T422" s="130"/>
      <c r="U422" s="130"/>
      <c r="V422" s="130"/>
      <c r="W422" s="130"/>
      <c r="X422" s="130"/>
      <c r="Y422" s="680"/>
      <c r="Z422" s="130"/>
      <c r="AA422" s="130"/>
      <c r="AB422" s="130"/>
      <c r="AC422" s="130"/>
      <c r="AD422" s="130"/>
      <c r="AE422" s="130"/>
      <c r="AF422" s="680"/>
      <c r="AG422" s="130"/>
      <c r="AH422" s="130"/>
      <c r="AI422" s="130"/>
      <c r="AJ422" s="130"/>
      <c r="AK422" s="130"/>
      <c r="AL422" s="130"/>
    </row>
    <row r="423" spans="1:38" s="43" customFormat="1" x14ac:dyDescent="0.2">
      <c r="A423" s="15"/>
      <c r="B423" s="685"/>
      <c r="C423" s="15"/>
      <c r="K423" s="680"/>
      <c r="L423" s="130"/>
      <c r="M423" s="130"/>
      <c r="N423" s="130"/>
      <c r="O423" s="130"/>
      <c r="P423" s="130"/>
      <c r="Q423" s="130"/>
      <c r="R423" s="680"/>
      <c r="S423" s="130"/>
      <c r="T423" s="130"/>
      <c r="U423" s="130"/>
      <c r="V423" s="130"/>
      <c r="W423" s="130"/>
      <c r="X423" s="130"/>
      <c r="Y423" s="680"/>
      <c r="Z423" s="130"/>
      <c r="AA423" s="130"/>
      <c r="AB423" s="130"/>
      <c r="AC423" s="130"/>
      <c r="AD423" s="130"/>
      <c r="AE423" s="130"/>
      <c r="AF423" s="680"/>
      <c r="AG423" s="130"/>
      <c r="AH423" s="130"/>
      <c r="AI423" s="130"/>
      <c r="AJ423" s="130"/>
      <c r="AK423" s="130"/>
      <c r="AL423" s="130"/>
    </row>
    <row r="424" spans="1:38" s="43" customFormat="1" x14ac:dyDescent="0.2">
      <c r="A424" s="15"/>
      <c r="B424" s="685"/>
      <c r="C424" s="15"/>
      <c r="K424" s="680"/>
      <c r="L424" s="130"/>
      <c r="M424" s="130"/>
      <c r="N424" s="130"/>
      <c r="O424" s="130"/>
      <c r="P424" s="130"/>
      <c r="Q424" s="130"/>
      <c r="R424" s="680"/>
      <c r="S424" s="130"/>
      <c r="T424" s="130"/>
      <c r="U424" s="130"/>
      <c r="V424" s="130"/>
      <c r="W424" s="130"/>
      <c r="X424" s="130"/>
      <c r="Y424" s="680"/>
      <c r="Z424" s="130"/>
      <c r="AA424" s="130"/>
      <c r="AB424" s="130"/>
      <c r="AC424" s="130"/>
      <c r="AD424" s="130"/>
      <c r="AE424" s="130"/>
      <c r="AF424" s="680"/>
      <c r="AG424" s="130"/>
      <c r="AH424" s="130"/>
      <c r="AI424" s="130"/>
      <c r="AJ424" s="130"/>
      <c r="AK424" s="130"/>
      <c r="AL424" s="130"/>
    </row>
    <row r="425" spans="1:38" s="43" customFormat="1" x14ac:dyDescent="0.2">
      <c r="A425" s="15"/>
      <c r="B425" s="685"/>
      <c r="C425" s="15"/>
      <c r="K425" s="680"/>
      <c r="L425" s="130"/>
      <c r="M425" s="130"/>
      <c r="N425" s="130"/>
      <c r="O425" s="130"/>
      <c r="P425" s="130"/>
      <c r="Q425" s="130"/>
      <c r="R425" s="680"/>
      <c r="S425" s="130"/>
      <c r="T425" s="130"/>
      <c r="U425" s="130"/>
      <c r="V425" s="130"/>
      <c r="W425" s="130"/>
      <c r="X425" s="130"/>
      <c r="Y425" s="680"/>
      <c r="Z425" s="130"/>
      <c r="AA425" s="130"/>
      <c r="AB425" s="130"/>
      <c r="AC425" s="130"/>
      <c r="AD425" s="130"/>
      <c r="AE425" s="130"/>
      <c r="AF425" s="680"/>
      <c r="AG425" s="130"/>
      <c r="AH425" s="130"/>
      <c r="AI425" s="130"/>
      <c r="AJ425" s="130"/>
      <c r="AK425" s="130"/>
      <c r="AL425" s="130"/>
    </row>
    <row r="426" spans="1:38" s="43" customFormat="1" x14ac:dyDescent="0.2">
      <c r="A426" s="15"/>
      <c r="B426" s="685"/>
      <c r="C426" s="15"/>
      <c r="K426" s="680"/>
      <c r="L426" s="130"/>
      <c r="M426" s="130"/>
      <c r="N426" s="130"/>
      <c r="O426" s="130"/>
      <c r="P426" s="130"/>
      <c r="Q426" s="130"/>
      <c r="R426" s="680"/>
      <c r="S426" s="130"/>
      <c r="T426" s="130"/>
      <c r="U426" s="130"/>
      <c r="V426" s="130"/>
      <c r="W426" s="130"/>
      <c r="X426" s="130"/>
      <c r="Y426" s="680"/>
      <c r="Z426" s="130"/>
      <c r="AA426" s="130"/>
      <c r="AB426" s="130"/>
      <c r="AC426" s="130"/>
      <c r="AD426" s="130"/>
      <c r="AE426" s="130"/>
      <c r="AF426" s="680"/>
      <c r="AG426" s="130"/>
      <c r="AH426" s="130"/>
      <c r="AI426" s="130"/>
      <c r="AJ426" s="130"/>
      <c r="AK426" s="130"/>
      <c r="AL426" s="130"/>
    </row>
    <row r="427" spans="1:38" s="43" customFormat="1" x14ac:dyDescent="0.2">
      <c r="A427" s="15"/>
      <c r="B427" s="685"/>
      <c r="C427" s="15"/>
      <c r="K427" s="680"/>
      <c r="L427" s="130"/>
      <c r="M427" s="130"/>
      <c r="N427" s="130"/>
      <c r="O427" s="130"/>
      <c r="P427" s="130"/>
      <c r="Q427" s="130"/>
      <c r="R427" s="680"/>
      <c r="S427" s="130"/>
      <c r="T427" s="130"/>
      <c r="U427" s="130"/>
      <c r="V427" s="130"/>
      <c r="W427" s="130"/>
      <c r="X427" s="130"/>
      <c r="Y427" s="680"/>
      <c r="Z427" s="130"/>
      <c r="AA427" s="130"/>
      <c r="AB427" s="130"/>
      <c r="AC427" s="130"/>
      <c r="AD427" s="130"/>
      <c r="AE427" s="130"/>
      <c r="AF427" s="680"/>
      <c r="AG427" s="130"/>
      <c r="AH427" s="130"/>
      <c r="AI427" s="130"/>
      <c r="AJ427" s="130"/>
      <c r="AK427" s="130"/>
      <c r="AL427" s="130"/>
    </row>
    <row r="428" spans="1:38" s="43" customFormat="1" x14ac:dyDescent="0.2">
      <c r="A428" s="15"/>
      <c r="B428" s="685"/>
      <c r="C428" s="15"/>
      <c r="K428" s="680"/>
      <c r="L428" s="130"/>
      <c r="M428" s="130"/>
      <c r="N428" s="130"/>
      <c r="O428" s="130"/>
      <c r="P428" s="130"/>
      <c r="Q428" s="130"/>
      <c r="R428" s="680"/>
      <c r="S428" s="130"/>
      <c r="T428" s="130"/>
      <c r="U428" s="130"/>
      <c r="V428" s="130"/>
      <c r="W428" s="130"/>
      <c r="X428" s="130"/>
      <c r="Y428" s="680"/>
      <c r="Z428" s="130"/>
      <c r="AA428" s="130"/>
      <c r="AB428" s="130"/>
      <c r="AC428" s="130"/>
      <c r="AD428" s="130"/>
      <c r="AE428" s="130"/>
      <c r="AF428" s="680"/>
      <c r="AG428" s="130"/>
      <c r="AH428" s="130"/>
      <c r="AI428" s="130"/>
      <c r="AJ428" s="130"/>
      <c r="AK428" s="130"/>
      <c r="AL428" s="130"/>
    </row>
    <row r="429" spans="1:38" s="43" customFormat="1" x14ac:dyDescent="0.2">
      <c r="A429" s="15"/>
      <c r="B429" s="685"/>
      <c r="C429" s="15"/>
      <c r="K429" s="680"/>
      <c r="L429" s="130"/>
      <c r="M429" s="130"/>
      <c r="N429" s="130"/>
      <c r="O429" s="130"/>
      <c r="P429" s="130"/>
      <c r="Q429" s="130"/>
      <c r="R429" s="680"/>
      <c r="S429" s="130"/>
      <c r="T429" s="130"/>
      <c r="U429" s="130"/>
      <c r="V429" s="130"/>
      <c r="W429" s="130"/>
      <c r="X429" s="130"/>
      <c r="Y429" s="680"/>
      <c r="Z429" s="130"/>
      <c r="AA429" s="130"/>
      <c r="AB429" s="130"/>
      <c r="AC429" s="130"/>
      <c r="AD429" s="130"/>
      <c r="AE429" s="130"/>
      <c r="AF429" s="680"/>
      <c r="AG429" s="130"/>
      <c r="AH429" s="130"/>
      <c r="AI429" s="130"/>
      <c r="AJ429" s="130"/>
      <c r="AK429" s="130"/>
      <c r="AL429" s="130"/>
    </row>
    <row r="430" spans="1:38" s="43" customFormat="1" x14ac:dyDescent="0.2">
      <c r="A430" s="15"/>
      <c r="B430" s="685"/>
      <c r="C430" s="15"/>
      <c r="K430" s="680"/>
      <c r="L430" s="130"/>
      <c r="M430" s="130"/>
      <c r="N430" s="130"/>
      <c r="O430" s="130"/>
      <c r="P430" s="130"/>
      <c r="Q430" s="130"/>
      <c r="R430" s="680"/>
      <c r="S430" s="130"/>
      <c r="T430" s="130"/>
      <c r="U430" s="130"/>
      <c r="V430" s="130"/>
      <c r="W430" s="130"/>
      <c r="X430" s="130"/>
      <c r="Y430" s="680"/>
      <c r="Z430" s="130"/>
      <c r="AA430" s="130"/>
      <c r="AB430" s="130"/>
      <c r="AC430" s="130"/>
      <c r="AD430" s="130"/>
      <c r="AE430" s="130"/>
      <c r="AF430" s="680"/>
      <c r="AG430" s="130"/>
      <c r="AH430" s="130"/>
      <c r="AI430" s="130"/>
      <c r="AJ430" s="130"/>
      <c r="AK430" s="130"/>
      <c r="AL430" s="130"/>
    </row>
    <row r="431" spans="1:38" s="43" customFormat="1" x14ac:dyDescent="0.2">
      <c r="A431" s="15"/>
      <c r="B431" s="685"/>
      <c r="C431" s="15"/>
      <c r="K431" s="680"/>
      <c r="L431" s="130"/>
      <c r="M431" s="130"/>
      <c r="N431" s="130"/>
      <c r="O431" s="130"/>
      <c r="P431" s="130"/>
      <c r="Q431" s="130"/>
      <c r="R431" s="680"/>
      <c r="S431" s="130"/>
      <c r="T431" s="130"/>
      <c r="U431" s="130"/>
      <c r="V431" s="130"/>
      <c r="W431" s="130"/>
      <c r="X431" s="130"/>
      <c r="Y431" s="680"/>
      <c r="Z431" s="130"/>
      <c r="AA431" s="130"/>
      <c r="AB431" s="130"/>
      <c r="AC431" s="130"/>
      <c r="AD431" s="130"/>
      <c r="AE431" s="130"/>
      <c r="AF431" s="680"/>
      <c r="AG431" s="130"/>
      <c r="AH431" s="130"/>
      <c r="AI431" s="130"/>
      <c r="AJ431" s="130"/>
      <c r="AK431" s="130"/>
      <c r="AL431" s="130"/>
    </row>
    <row r="432" spans="1:38" s="43" customFormat="1" x14ac:dyDescent="0.2">
      <c r="A432" s="15"/>
      <c r="B432" s="685"/>
      <c r="C432" s="15"/>
      <c r="K432" s="680"/>
      <c r="L432" s="130"/>
      <c r="M432" s="130"/>
      <c r="N432" s="130"/>
      <c r="O432" s="130"/>
      <c r="P432" s="130"/>
      <c r="Q432" s="130"/>
      <c r="R432" s="680"/>
      <c r="S432" s="130"/>
      <c r="T432" s="130"/>
      <c r="U432" s="130"/>
      <c r="V432" s="130"/>
      <c r="W432" s="130"/>
      <c r="X432" s="130"/>
      <c r="Y432" s="680"/>
      <c r="Z432" s="130"/>
      <c r="AA432" s="130"/>
      <c r="AB432" s="130"/>
      <c r="AC432" s="130"/>
      <c r="AD432" s="130"/>
      <c r="AE432" s="130"/>
      <c r="AF432" s="680"/>
      <c r="AG432" s="130"/>
      <c r="AH432" s="130"/>
      <c r="AI432" s="130"/>
      <c r="AJ432" s="130"/>
      <c r="AK432" s="130"/>
      <c r="AL432" s="130"/>
    </row>
    <row r="433" spans="1:38" s="43" customFormat="1" x14ac:dyDescent="0.2">
      <c r="A433" s="15"/>
      <c r="B433" s="685"/>
      <c r="C433" s="15"/>
      <c r="K433" s="680"/>
      <c r="L433" s="130"/>
      <c r="M433" s="130"/>
      <c r="N433" s="130"/>
      <c r="O433" s="130"/>
      <c r="P433" s="130"/>
      <c r="Q433" s="130"/>
      <c r="R433" s="680"/>
      <c r="S433" s="130"/>
      <c r="T433" s="130"/>
      <c r="U433" s="130"/>
      <c r="V433" s="130"/>
      <c r="W433" s="130"/>
      <c r="X433" s="130"/>
      <c r="Y433" s="680"/>
      <c r="Z433" s="130"/>
      <c r="AA433" s="130"/>
      <c r="AB433" s="130"/>
      <c r="AC433" s="130"/>
      <c r="AD433" s="130"/>
      <c r="AE433" s="130"/>
      <c r="AF433" s="680"/>
      <c r="AG433" s="130"/>
      <c r="AH433" s="130"/>
      <c r="AI433" s="130"/>
      <c r="AJ433" s="130"/>
      <c r="AK433" s="130"/>
      <c r="AL433" s="130"/>
    </row>
    <row r="434" spans="1:38" s="43" customFormat="1" x14ac:dyDescent="0.2">
      <c r="A434" s="15"/>
      <c r="B434" s="685"/>
      <c r="C434" s="15"/>
      <c r="K434" s="680"/>
      <c r="L434" s="130"/>
      <c r="M434" s="130"/>
      <c r="N434" s="130"/>
      <c r="O434" s="130"/>
      <c r="P434" s="130"/>
      <c r="Q434" s="130"/>
      <c r="R434" s="680"/>
      <c r="S434" s="130"/>
      <c r="T434" s="130"/>
      <c r="U434" s="130"/>
      <c r="V434" s="130"/>
      <c r="W434" s="130"/>
      <c r="X434" s="130"/>
      <c r="Y434" s="680"/>
      <c r="Z434" s="130"/>
      <c r="AA434" s="130"/>
      <c r="AB434" s="130"/>
      <c r="AC434" s="130"/>
      <c r="AD434" s="130"/>
      <c r="AE434" s="130"/>
      <c r="AF434" s="680"/>
      <c r="AG434" s="130"/>
      <c r="AH434" s="130"/>
      <c r="AI434" s="130"/>
      <c r="AJ434" s="130"/>
      <c r="AK434" s="130"/>
      <c r="AL434" s="130"/>
    </row>
    <row r="435" spans="1:38" s="43" customFormat="1" x14ac:dyDescent="0.2">
      <c r="A435" s="15"/>
      <c r="B435" s="685"/>
      <c r="C435" s="15"/>
      <c r="K435" s="680"/>
      <c r="L435" s="130"/>
      <c r="M435" s="130"/>
      <c r="N435" s="130"/>
      <c r="O435" s="130"/>
      <c r="P435" s="130"/>
      <c r="Q435" s="130"/>
      <c r="R435" s="680"/>
      <c r="S435" s="130"/>
      <c r="T435" s="130"/>
      <c r="U435" s="130"/>
      <c r="V435" s="130"/>
      <c r="W435" s="130"/>
      <c r="X435" s="130"/>
      <c r="Y435" s="680"/>
      <c r="Z435" s="130"/>
      <c r="AA435" s="130"/>
      <c r="AB435" s="130"/>
      <c r="AC435" s="130"/>
      <c r="AD435" s="130"/>
      <c r="AE435" s="130"/>
      <c r="AF435" s="680"/>
      <c r="AG435" s="130"/>
      <c r="AH435" s="130"/>
      <c r="AI435" s="130"/>
      <c r="AJ435" s="130"/>
      <c r="AK435" s="130"/>
      <c r="AL435" s="130"/>
    </row>
    <row r="436" spans="1:38" s="43" customFormat="1" x14ac:dyDescent="0.2">
      <c r="A436" s="15"/>
      <c r="B436" s="685"/>
      <c r="C436" s="15"/>
      <c r="K436" s="680"/>
      <c r="L436" s="130"/>
      <c r="M436" s="130"/>
      <c r="N436" s="130"/>
      <c r="O436" s="130"/>
      <c r="P436" s="130"/>
      <c r="Q436" s="130"/>
      <c r="R436" s="680"/>
      <c r="S436" s="130"/>
      <c r="T436" s="130"/>
      <c r="U436" s="130"/>
      <c r="V436" s="130"/>
      <c r="W436" s="130"/>
      <c r="X436" s="130"/>
      <c r="Y436" s="680"/>
      <c r="Z436" s="130"/>
      <c r="AA436" s="130"/>
      <c r="AB436" s="130"/>
      <c r="AC436" s="130"/>
      <c r="AD436" s="130"/>
      <c r="AE436" s="130"/>
      <c r="AF436" s="680"/>
      <c r="AG436" s="130"/>
      <c r="AH436" s="130"/>
      <c r="AI436" s="130"/>
      <c r="AJ436" s="130"/>
      <c r="AK436" s="130"/>
      <c r="AL436" s="130"/>
    </row>
    <row r="437" spans="1:38" s="43" customFormat="1" x14ac:dyDescent="0.2">
      <c r="A437" s="15"/>
      <c r="B437" s="685"/>
      <c r="C437" s="15"/>
      <c r="K437" s="680"/>
      <c r="L437" s="130"/>
      <c r="M437" s="130"/>
      <c r="N437" s="130"/>
      <c r="O437" s="130"/>
      <c r="P437" s="130"/>
      <c r="Q437" s="130"/>
      <c r="R437" s="680"/>
      <c r="S437" s="130"/>
      <c r="T437" s="130"/>
      <c r="U437" s="130"/>
      <c r="V437" s="130"/>
      <c r="W437" s="130"/>
      <c r="X437" s="130"/>
      <c r="Y437" s="680"/>
      <c r="Z437" s="130"/>
      <c r="AA437" s="130"/>
      <c r="AB437" s="130"/>
      <c r="AC437" s="130"/>
      <c r="AD437" s="130"/>
      <c r="AE437" s="130"/>
      <c r="AF437" s="680"/>
      <c r="AG437" s="130"/>
      <c r="AH437" s="130"/>
      <c r="AI437" s="130"/>
      <c r="AJ437" s="130"/>
      <c r="AK437" s="130"/>
      <c r="AL437" s="130"/>
    </row>
    <row r="438" spans="1:38" s="43" customFormat="1" x14ac:dyDescent="0.2">
      <c r="A438" s="15"/>
      <c r="B438" s="685"/>
      <c r="C438" s="15"/>
      <c r="K438" s="680"/>
      <c r="L438" s="130"/>
      <c r="M438" s="130"/>
      <c r="N438" s="130"/>
      <c r="O438" s="130"/>
      <c r="P438" s="130"/>
      <c r="Q438" s="130"/>
      <c r="R438" s="680"/>
      <c r="S438" s="130"/>
      <c r="T438" s="130"/>
      <c r="U438" s="130"/>
      <c r="V438" s="130"/>
      <c r="W438" s="130"/>
      <c r="X438" s="130"/>
      <c r="Y438" s="680"/>
      <c r="Z438" s="130"/>
      <c r="AA438" s="130"/>
      <c r="AB438" s="130"/>
      <c r="AC438" s="130"/>
      <c r="AD438" s="130"/>
      <c r="AE438" s="130"/>
      <c r="AF438" s="680"/>
      <c r="AG438" s="130"/>
      <c r="AH438" s="130"/>
      <c r="AI438" s="130"/>
      <c r="AJ438" s="130"/>
      <c r="AK438" s="130"/>
      <c r="AL438" s="130"/>
    </row>
    <row r="439" spans="1:38" s="43" customFormat="1" x14ac:dyDescent="0.2">
      <c r="A439" s="15"/>
      <c r="B439" s="685"/>
      <c r="C439" s="15"/>
      <c r="K439" s="680"/>
      <c r="L439" s="130"/>
      <c r="M439" s="130"/>
      <c r="N439" s="130"/>
      <c r="O439" s="130"/>
      <c r="P439" s="130"/>
      <c r="Q439" s="130"/>
      <c r="R439" s="680"/>
      <c r="S439" s="130"/>
      <c r="T439" s="130"/>
      <c r="U439" s="130"/>
      <c r="V439" s="130"/>
      <c r="W439" s="130"/>
      <c r="X439" s="130"/>
      <c r="Y439" s="680"/>
      <c r="Z439" s="130"/>
      <c r="AA439" s="130"/>
      <c r="AB439" s="130"/>
      <c r="AC439" s="130"/>
      <c r="AD439" s="130"/>
      <c r="AE439" s="130"/>
      <c r="AF439" s="680"/>
      <c r="AG439" s="130"/>
      <c r="AH439" s="130"/>
      <c r="AI439" s="130"/>
      <c r="AJ439" s="130"/>
      <c r="AK439" s="130"/>
      <c r="AL439" s="130"/>
    </row>
    <row r="440" spans="1:38" s="43" customFormat="1" x14ac:dyDescent="0.2">
      <c r="A440" s="15"/>
      <c r="B440" s="685"/>
      <c r="C440" s="15"/>
      <c r="K440" s="680"/>
      <c r="L440" s="130"/>
      <c r="M440" s="130"/>
      <c r="N440" s="130"/>
      <c r="O440" s="130"/>
      <c r="P440" s="130"/>
      <c r="Q440" s="130"/>
      <c r="R440" s="680"/>
      <c r="S440" s="130"/>
      <c r="T440" s="130"/>
      <c r="U440" s="130"/>
      <c r="V440" s="130"/>
      <c r="W440" s="130"/>
      <c r="X440" s="130"/>
      <c r="Y440" s="680"/>
      <c r="Z440" s="130"/>
      <c r="AA440" s="130"/>
      <c r="AB440" s="130"/>
      <c r="AC440" s="130"/>
      <c r="AD440" s="130"/>
      <c r="AE440" s="130"/>
      <c r="AF440" s="680"/>
      <c r="AG440" s="130"/>
      <c r="AH440" s="130"/>
      <c r="AI440" s="130"/>
      <c r="AJ440" s="130"/>
      <c r="AK440" s="130"/>
      <c r="AL440" s="130"/>
    </row>
    <row r="441" spans="1:38" s="43" customFormat="1" x14ac:dyDescent="0.2">
      <c r="A441" s="15"/>
      <c r="B441" s="685"/>
      <c r="C441" s="15"/>
      <c r="K441" s="680"/>
      <c r="L441" s="130"/>
      <c r="M441" s="130"/>
      <c r="N441" s="130"/>
      <c r="O441" s="130"/>
      <c r="P441" s="130"/>
      <c r="Q441" s="130"/>
      <c r="R441" s="680"/>
      <c r="S441" s="130"/>
      <c r="T441" s="130"/>
      <c r="U441" s="130"/>
      <c r="V441" s="130"/>
      <c r="W441" s="130"/>
      <c r="X441" s="130"/>
      <c r="Y441" s="680"/>
      <c r="Z441" s="130"/>
      <c r="AA441" s="130"/>
      <c r="AB441" s="130"/>
      <c r="AC441" s="130"/>
      <c r="AD441" s="130"/>
      <c r="AE441" s="130"/>
      <c r="AF441" s="680"/>
      <c r="AG441" s="130"/>
      <c r="AH441" s="130"/>
      <c r="AI441" s="130"/>
      <c r="AJ441" s="130"/>
      <c r="AK441" s="130"/>
      <c r="AL441" s="130"/>
    </row>
    <row r="442" spans="1:38" s="43" customFormat="1" x14ac:dyDescent="0.2">
      <c r="A442" s="15"/>
      <c r="B442" s="685"/>
      <c r="C442" s="15"/>
      <c r="K442" s="680"/>
      <c r="L442" s="130"/>
      <c r="M442" s="130"/>
      <c r="N442" s="130"/>
      <c r="O442" s="130"/>
      <c r="P442" s="130"/>
      <c r="Q442" s="130"/>
      <c r="R442" s="680"/>
      <c r="S442" s="130"/>
      <c r="T442" s="130"/>
      <c r="U442" s="130"/>
      <c r="V442" s="130"/>
      <c r="W442" s="130"/>
      <c r="X442" s="130"/>
      <c r="Y442" s="680"/>
      <c r="Z442" s="130"/>
      <c r="AA442" s="130"/>
      <c r="AB442" s="130"/>
      <c r="AC442" s="130"/>
      <c r="AD442" s="130"/>
      <c r="AE442" s="130"/>
      <c r="AF442" s="680"/>
      <c r="AG442" s="130"/>
      <c r="AH442" s="130"/>
      <c r="AI442" s="130"/>
      <c r="AJ442" s="130"/>
      <c r="AK442" s="130"/>
      <c r="AL442" s="130"/>
    </row>
    <row r="443" spans="1:38" s="43" customFormat="1" x14ac:dyDescent="0.2">
      <c r="A443" s="15"/>
      <c r="B443" s="685"/>
      <c r="C443" s="15"/>
      <c r="K443" s="680"/>
      <c r="L443" s="130"/>
      <c r="M443" s="130"/>
      <c r="N443" s="130"/>
      <c r="O443" s="130"/>
      <c r="P443" s="130"/>
      <c r="Q443" s="130"/>
      <c r="R443" s="680"/>
      <c r="S443" s="130"/>
      <c r="T443" s="130"/>
      <c r="U443" s="130"/>
      <c r="V443" s="130"/>
      <c r="W443" s="130"/>
      <c r="X443" s="130"/>
      <c r="Y443" s="680"/>
      <c r="Z443" s="130"/>
      <c r="AA443" s="130"/>
      <c r="AB443" s="130"/>
      <c r="AC443" s="130"/>
      <c r="AD443" s="130"/>
      <c r="AE443" s="130"/>
      <c r="AF443" s="680"/>
      <c r="AG443" s="130"/>
      <c r="AH443" s="130"/>
      <c r="AI443" s="130"/>
      <c r="AJ443" s="130"/>
      <c r="AK443" s="130"/>
      <c r="AL443" s="130"/>
    </row>
    <row r="444" spans="1:38" s="43" customFormat="1" x14ac:dyDescent="0.2">
      <c r="A444" s="15"/>
      <c r="B444" s="685"/>
      <c r="C444" s="15"/>
      <c r="K444" s="680"/>
      <c r="L444" s="130"/>
      <c r="M444" s="130"/>
      <c r="N444" s="130"/>
      <c r="O444" s="130"/>
      <c r="P444" s="130"/>
      <c r="Q444" s="130"/>
      <c r="R444" s="680"/>
      <c r="S444" s="130"/>
      <c r="T444" s="130"/>
      <c r="U444" s="130"/>
      <c r="V444" s="130"/>
      <c r="W444" s="130"/>
      <c r="X444" s="130"/>
      <c r="Y444" s="680"/>
      <c r="Z444" s="130"/>
      <c r="AA444" s="130"/>
      <c r="AB444" s="130"/>
      <c r="AC444" s="130"/>
      <c r="AD444" s="130"/>
      <c r="AE444" s="130"/>
      <c r="AF444" s="680"/>
      <c r="AG444" s="130"/>
      <c r="AH444" s="130"/>
      <c r="AI444" s="130"/>
      <c r="AJ444" s="130"/>
      <c r="AK444" s="130"/>
      <c r="AL444" s="130"/>
    </row>
    <row r="445" spans="1:38" s="43" customFormat="1" x14ac:dyDescent="0.2">
      <c r="A445" s="15"/>
      <c r="B445" s="685"/>
      <c r="C445" s="15"/>
      <c r="K445" s="680"/>
      <c r="L445" s="130"/>
      <c r="M445" s="130"/>
      <c r="N445" s="130"/>
      <c r="O445" s="130"/>
      <c r="P445" s="130"/>
      <c r="Q445" s="130"/>
      <c r="R445" s="680"/>
      <c r="S445" s="130"/>
      <c r="T445" s="130"/>
      <c r="U445" s="130"/>
      <c r="V445" s="130"/>
      <c r="W445" s="130"/>
      <c r="X445" s="130"/>
      <c r="Y445" s="680"/>
      <c r="Z445" s="130"/>
      <c r="AA445" s="130"/>
      <c r="AB445" s="130"/>
      <c r="AC445" s="130"/>
      <c r="AD445" s="130"/>
      <c r="AE445" s="130"/>
      <c r="AF445" s="680"/>
      <c r="AG445" s="130"/>
      <c r="AH445" s="130"/>
      <c r="AI445" s="130"/>
      <c r="AJ445" s="130"/>
      <c r="AK445" s="130"/>
      <c r="AL445" s="130"/>
    </row>
    <row r="446" spans="1:38" s="43" customFormat="1" x14ac:dyDescent="0.2">
      <c r="A446" s="15"/>
      <c r="B446" s="685"/>
      <c r="C446" s="15"/>
      <c r="K446" s="680"/>
      <c r="L446" s="130"/>
      <c r="M446" s="130"/>
      <c r="N446" s="130"/>
      <c r="O446" s="130"/>
      <c r="P446" s="130"/>
      <c r="Q446" s="130"/>
      <c r="R446" s="680"/>
      <c r="S446" s="130"/>
      <c r="T446" s="130"/>
      <c r="U446" s="130"/>
      <c r="V446" s="130"/>
      <c r="W446" s="130"/>
      <c r="X446" s="130"/>
      <c r="Y446" s="680"/>
      <c r="Z446" s="130"/>
      <c r="AA446" s="130"/>
      <c r="AB446" s="130"/>
      <c r="AC446" s="130"/>
      <c r="AD446" s="130"/>
      <c r="AE446" s="130"/>
      <c r="AF446" s="680"/>
      <c r="AG446" s="130"/>
      <c r="AH446" s="130"/>
      <c r="AI446" s="130"/>
      <c r="AJ446" s="130"/>
      <c r="AK446" s="130"/>
      <c r="AL446" s="130"/>
    </row>
    <row r="447" spans="1:38" s="43" customFormat="1" x14ac:dyDescent="0.2">
      <c r="A447" s="15"/>
      <c r="B447" s="685"/>
      <c r="C447" s="15"/>
      <c r="K447" s="680"/>
      <c r="L447" s="130"/>
      <c r="M447" s="130"/>
      <c r="N447" s="130"/>
      <c r="O447" s="130"/>
      <c r="P447" s="130"/>
      <c r="Q447" s="130"/>
      <c r="R447" s="680"/>
      <c r="S447" s="130"/>
      <c r="T447" s="130"/>
      <c r="U447" s="130"/>
      <c r="V447" s="130"/>
      <c r="W447" s="130"/>
      <c r="X447" s="130"/>
      <c r="Y447" s="680"/>
      <c r="Z447" s="130"/>
      <c r="AA447" s="130"/>
      <c r="AB447" s="130"/>
      <c r="AC447" s="130"/>
      <c r="AD447" s="130"/>
      <c r="AE447" s="130"/>
      <c r="AF447" s="680"/>
      <c r="AG447" s="130"/>
      <c r="AH447" s="130"/>
      <c r="AI447" s="130"/>
      <c r="AJ447" s="130"/>
      <c r="AK447" s="130"/>
      <c r="AL447" s="130"/>
    </row>
    <row r="448" spans="1:38" s="43" customFormat="1" x14ac:dyDescent="0.2">
      <c r="A448" s="15"/>
      <c r="B448" s="685"/>
      <c r="C448" s="15"/>
      <c r="K448" s="680"/>
      <c r="L448" s="130"/>
      <c r="M448" s="130"/>
      <c r="N448" s="130"/>
      <c r="O448" s="130"/>
      <c r="P448" s="130"/>
      <c r="Q448" s="130"/>
      <c r="R448" s="680"/>
      <c r="S448" s="130"/>
      <c r="T448" s="130"/>
      <c r="U448" s="130"/>
      <c r="V448" s="130"/>
      <c r="W448" s="130"/>
      <c r="X448" s="130"/>
      <c r="Y448" s="680"/>
      <c r="Z448" s="130"/>
      <c r="AA448" s="130"/>
      <c r="AB448" s="130"/>
      <c r="AC448" s="130"/>
      <c r="AD448" s="130"/>
      <c r="AE448" s="130"/>
      <c r="AF448" s="680"/>
      <c r="AG448" s="130"/>
      <c r="AH448" s="130"/>
      <c r="AI448" s="130"/>
      <c r="AJ448" s="130"/>
      <c r="AK448" s="130"/>
      <c r="AL448" s="130"/>
    </row>
    <row r="449" spans="1:38" s="43" customFormat="1" x14ac:dyDescent="0.2">
      <c r="A449" s="15"/>
      <c r="B449" s="685"/>
      <c r="C449" s="15"/>
      <c r="K449" s="680"/>
      <c r="L449" s="130"/>
      <c r="M449" s="130"/>
      <c r="N449" s="130"/>
      <c r="O449" s="130"/>
      <c r="P449" s="130"/>
      <c r="Q449" s="130"/>
      <c r="R449" s="680"/>
      <c r="S449" s="130"/>
      <c r="T449" s="130"/>
      <c r="U449" s="130"/>
      <c r="V449" s="130"/>
      <c r="W449" s="130"/>
      <c r="X449" s="130"/>
      <c r="Y449" s="680"/>
      <c r="Z449" s="130"/>
      <c r="AA449" s="130"/>
      <c r="AB449" s="130"/>
      <c r="AC449" s="130"/>
      <c r="AD449" s="130"/>
      <c r="AE449" s="130"/>
      <c r="AF449" s="680"/>
      <c r="AG449" s="130"/>
      <c r="AH449" s="130"/>
      <c r="AI449" s="130"/>
      <c r="AJ449" s="130"/>
      <c r="AK449" s="130"/>
      <c r="AL449" s="130"/>
    </row>
    <row r="450" spans="1:38" s="43" customFormat="1" x14ac:dyDescent="0.2">
      <c r="A450" s="15"/>
      <c r="B450" s="685"/>
      <c r="C450" s="15"/>
      <c r="K450" s="680"/>
      <c r="L450" s="130"/>
      <c r="M450" s="130"/>
      <c r="N450" s="130"/>
      <c r="O450" s="130"/>
      <c r="P450" s="130"/>
      <c r="Q450" s="130"/>
      <c r="R450" s="680"/>
      <c r="S450" s="130"/>
      <c r="T450" s="130"/>
      <c r="U450" s="130"/>
      <c r="V450" s="130"/>
      <c r="W450" s="130"/>
      <c r="X450" s="130"/>
      <c r="Y450" s="680"/>
      <c r="Z450" s="130"/>
      <c r="AA450" s="130"/>
      <c r="AB450" s="130"/>
      <c r="AC450" s="130"/>
      <c r="AD450" s="130"/>
      <c r="AE450" s="130"/>
      <c r="AF450" s="680"/>
      <c r="AG450" s="130"/>
      <c r="AH450" s="130"/>
      <c r="AI450" s="130"/>
      <c r="AJ450" s="130"/>
      <c r="AK450" s="130"/>
      <c r="AL450" s="130"/>
    </row>
    <row r="451" spans="1:38" s="43" customFormat="1" x14ac:dyDescent="0.2">
      <c r="A451" s="15"/>
      <c r="B451" s="685"/>
      <c r="C451" s="15"/>
      <c r="K451" s="680"/>
      <c r="L451" s="130"/>
      <c r="M451" s="130"/>
      <c r="N451" s="130"/>
      <c r="O451" s="130"/>
      <c r="P451" s="130"/>
      <c r="Q451" s="130"/>
      <c r="R451" s="680"/>
      <c r="S451" s="130"/>
      <c r="T451" s="130"/>
      <c r="U451" s="130"/>
      <c r="V451" s="130"/>
      <c r="W451" s="130"/>
      <c r="X451" s="130"/>
      <c r="Y451" s="680"/>
      <c r="Z451" s="130"/>
      <c r="AA451" s="130"/>
      <c r="AB451" s="130"/>
      <c r="AC451" s="130"/>
      <c r="AD451" s="130"/>
      <c r="AE451" s="130"/>
      <c r="AF451" s="680"/>
      <c r="AG451" s="130"/>
      <c r="AH451" s="130"/>
      <c r="AI451" s="130"/>
      <c r="AJ451" s="130"/>
      <c r="AK451" s="130"/>
      <c r="AL451" s="130"/>
    </row>
    <row r="452" spans="1:38" s="43" customFormat="1" x14ac:dyDescent="0.2">
      <c r="A452" s="15"/>
      <c r="B452" s="685"/>
      <c r="C452" s="15"/>
      <c r="K452" s="680"/>
      <c r="L452" s="130"/>
      <c r="M452" s="130"/>
      <c r="N452" s="130"/>
      <c r="O452" s="130"/>
      <c r="P452" s="130"/>
      <c r="Q452" s="130"/>
      <c r="R452" s="680"/>
      <c r="S452" s="130"/>
      <c r="T452" s="130"/>
      <c r="U452" s="130"/>
      <c r="V452" s="130"/>
      <c r="W452" s="130"/>
      <c r="X452" s="130"/>
      <c r="Y452" s="680"/>
      <c r="Z452" s="130"/>
      <c r="AA452" s="130"/>
      <c r="AB452" s="130"/>
      <c r="AC452" s="130"/>
      <c r="AD452" s="130"/>
      <c r="AE452" s="130"/>
      <c r="AF452" s="680"/>
      <c r="AG452" s="130"/>
      <c r="AH452" s="130"/>
      <c r="AI452" s="130"/>
      <c r="AJ452" s="130"/>
      <c r="AK452" s="130"/>
      <c r="AL452" s="130"/>
    </row>
    <row r="453" spans="1:38" s="43" customFormat="1" x14ac:dyDescent="0.2">
      <c r="A453" s="15"/>
      <c r="B453" s="685"/>
      <c r="C453" s="15"/>
      <c r="K453" s="680"/>
      <c r="L453" s="130"/>
      <c r="M453" s="130"/>
      <c r="N453" s="130"/>
      <c r="O453" s="130"/>
      <c r="P453" s="130"/>
      <c r="Q453" s="130"/>
      <c r="R453" s="680"/>
      <c r="S453" s="130"/>
      <c r="T453" s="130"/>
      <c r="U453" s="130"/>
      <c r="V453" s="130"/>
      <c r="W453" s="130"/>
      <c r="X453" s="130"/>
      <c r="Y453" s="680"/>
      <c r="Z453" s="130"/>
      <c r="AA453" s="130"/>
      <c r="AB453" s="130"/>
      <c r="AC453" s="130"/>
      <c r="AD453" s="130"/>
      <c r="AE453" s="130"/>
      <c r="AF453" s="680"/>
      <c r="AG453" s="130"/>
      <c r="AH453" s="130"/>
      <c r="AI453" s="130"/>
      <c r="AJ453" s="130"/>
      <c r="AK453" s="130"/>
      <c r="AL453" s="130"/>
    </row>
    <row r="454" spans="1:38" s="43" customFormat="1" x14ac:dyDescent="0.2">
      <c r="A454" s="15"/>
      <c r="B454" s="685"/>
      <c r="C454" s="15"/>
      <c r="K454" s="680"/>
      <c r="L454" s="130"/>
      <c r="M454" s="130"/>
      <c r="N454" s="130"/>
      <c r="O454" s="130"/>
      <c r="P454" s="130"/>
      <c r="Q454" s="130"/>
      <c r="R454" s="680"/>
      <c r="S454" s="130"/>
      <c r="T454" s="130"/>
      <c r="U454" s="130"/>
      <c r="V454" s="130"/>
      <c r="W454" s="130"/>
      <c r="X454" s="130"/>
      <c r="Y454" s="680"/>
      <c r="Z454" s="130"/>
      <c r="AA454" s="130"/>
      <c r="AB454" s="130"/>
      <c r="AC454" s="130"/>
      <c r="AD454" s="130"/>
      <c r="AE454" s="130"/>
      <c r="AF454" s="680"/>
      <c r="AG454" s="130"/>
      <c r="AH454" s="130"/>
      <c r="AI454" s="130"/>
      <c r="AJ454" s="130"/>
      <c r="AK454" s="130"/>
      <c r="AL454" s="130"/>
    </row>
    <row r="455" spans="1:38" s="43" customFormat="1" x14ac:dyDescent="0.2">
      <c r="A455" s="15"/>
      <c r="B455" s="685"/>
      <c r="C455" s="15"/>
      <c r="K455" s="680"/>
      <c r="L455" s="130"/>
      <c r="M455" s="130"/>
      <c r="N455" s="130"/>
      <c r="O455" s="130"/>
      <c r="P455" s="130"/>
      <c r="Q455" s="130"/>
      <c r="R455" s="680"/>
      <c r="S455" s="130"/>
      <c r="T455" s="130"/>
      <c r="U455" s="130"/>
      <c r="V455" s="130"/>
      <c r="W455" s="130"/>
      <c r="X455" s="130"/>
      <c r="Y455" s="680"/>
      <c r="Z455" s="130"/>
      <c r="AA455" s="130"/>
      <c r="AB455" s="130"/>
      <c r="AC455" s="130"/>
      <c r="AD455" s="130"/>
      <c r="AE455" s="130"/>
      <c r="AF455" s="680"/>
      <c r="AG455" s="130"/>
      <c r="AH455" s="130"/>
      <c r="AI455" s="130"/>
      <c r="AJ455" s="130"/>
      <c r="AK455" s="130"/>
      <c r="AL455" s="130"/>
    </row>
    <row r="456" spans="1:38" s="43" customFormat="1" x14ac:dyDescent="0.2">
      <c r="A456" s="15"/>
      <c r="B456" s="685"/>
      <c r="C456" s="15"/>
      <c r="K456" s="680"/>
      <c r="L456" s="130"/>
      <c r="M456" s="130"/>
      <c r="N456" s="130"/>
      <c r="O456" s="130"/>
      <c r="P456" s="130"/>
      <c r="Q456" s="130"/>
      <c r="R456" s="680"/>
      <c r="S456" s="130"/>
      <c r="T456" s="130"/>
      <c r="U456" s="130"/>
      <c r="V456" s="130"/>
      <c r="W456" s="130"/>
      <c r="X456" s="130"/>
      <c r="Y456" s="680"/>
      <c r="Z456" s="130"/>
      <c r="AA456" s="130"/>
      <c r="AB456" s="130"/>
      <c r="AC456" s="130"/>
      <c r="AD456" s="130"/>
      <c r="AE456" s="130"/>
      <c r="AF456" s="680"/>
      <c r="AG456" s="130"/>
      <c r="AH456" s="130"/>
      <c r="AI456" s="130"/>
      <c r="AJ456" s="130"/>
      <c r="AK456" s="130"/>
      <c r="AL456" s="130"/>
    </row>
    <row r="457" spans="1:38" s="43" customFormat="1" x14ac:dyDescent="0.2">
      <c r="A457" s="15"/>
      <c r="B457" s="685"/>
      <c r="C457" s="15"/>
      <c r="K457" s="680"/>
      <c r="L457" s="130"/>
      <c r="M457" s="130"/>
      <c r="N457" s="130"/>
      <c r="O457" s="130"/>
      <c r="P457" s="130"/>
      <c r="Q457" s="130"/>
      <c r="R457" s="680"/>
      <c r="S457" s="130"/>
      <c r="T457" s="130"/>
      <c r="U457" s="130"/>
      <c r="V457" s="130"/>
      <c r="W457" s="130"/>
      <c r="X457" s="130"/>
      <c r="Y457" s="680"/>
      <c r="Z457" s="130"/>
      <c r="AA457" s="130"/>
      <c r="AB457" s="130"/>
      <c r="AC457" s="130"/>
      <c r="AD457" s="130"/>
      <c r="AE457" s="130"/>
      <c r="AF457" s="680"/>
      <c r="AG457" s="130"/>
      <c r="AH457" s="130"/>
      <c r="AI457" s="130"/>
      <c r="AJ457" s="130"/>
      <c r="AK457" s="130"/>
      <c r="AL457" s="130"/>
    </row>
    <row r="458" spans="1:38" s="43" customFormat="1" x14ac:dyDescent="0.2">
      <c r="A458" s="15"/>
      <c r="B458" s="685"/>
      <c r="C458" s="15"/>
      <c r="K458" s="680"/>
      <c r="L458" s="130"/>
      <c r="M458" s="130"/>
      <c r="N458" s="130"/>
      <c r="O458" s="130"/>
      <c r="P458" s="130"/>
      <c r="Q458" s="130"/>
      <c r="R458" s="680"/>
      <c r="S458" s="130"/>
      <c r="T458" s="130"/>
      <c r="U458" s="130"/>
      <c r="V458" s="130"/>
      <c r="W458" s="130"/>
      <c r="X458" s="130"/>
      <c r="Y458" s="680"/>
      <c r="Z458" s="130"/>
      <c r="AA458" s="130"/>
      <c r="AB458" s="130"/>
      <c r="AC458" s="130"/>
      <c r="AD458" s="130"/>
      <c r="AE458" s="130"/>
      <c r="AF458" s="680"/>
      <c r="AG458" s="130"/>
      <c r="AH458" s="130"/>
      <c r="AI458" s="130"/>
      <c r="AJ458" s="130"/>
      <c r="AK458" s="130"/>
      <c r="AL458" s="130"/>
    </row>
    <row r="459" spans="1:38" s="43" customFormat="1" x14ac:dyDescent="0.2">
      <c r="A459" s="15"/>
      <c r="B459" s="685"/>
      <c r="C459" s="15"/>
      <c r="K459" s="680"/>
      <c r="L459" s="130"/>
      <c r="M459" s="130"/>
      <c r="N459" s="130"/>
      <c r="O459" s="130"/>
      <c r="P459" s="130"/>
      <c r="Q459" s="130"/>
      <c r="R459" s="680"/>
      <c r="S459" s="130"/>
      <c r="T459" s="130"/>
      <c r="U459" s="130"/>
      <c r="V459" s="130"/>
      <c r="W459" s="130"/>
      <c r="X459" s="130"/>
      <c r="Y459" s="680"/>
      <c r="Z459" s="130"/>
      <c r="AA459" s="130"/>
      <c r="AB459" s="130"/>
      <c r="AC459" s="130"/>
      <c r="AD459" s="130"/>
      <c r="AE459" s="130"/>
      <c r="AF459" s="680"/>
      <c r="AG459" s="130"/>
      <c r="AH459" s="130"/>
      <c r="AI459" s="130"/>
      <c r="AJ459" s="130"/>
      <c r="AK459" s="130"/>
      <c r="AL459" s="130"/>
    </row>
    <row r="460" spans="1:38" s="43" customFormat="1" x14ac:dyDescent="0.2">
      <c r="A460" s="15"/>
      <c r="B460" s="685"/>
      <c r="C460" s="15"/>
      <c r="K460" s="680"/>
      <c r="L460" s="130"/>
      <c r="M460" s="130"/>
      <c r="N460" s="130"/>
      <c r="O460" s="130"/>
      <c r="P460" s="130"/>
      <c r="Q460" s="130"/>
      <c r="R460" s="680"/>
      <c r="S460" s="130"/>
      <c r="T460" s="130"/>
      <c r="U460" s="130"/>
      <c r="V460" s="130"/>
      <c r="W460" s="130"/>
      <c r="X460" s="130"/>
      <c r="Y460" s="680"/>
      <c r="Z460" s="130"/>
      <c r="AA460" s="130"/>
      <c r="AB460" s="130"/>
      <c r="AC460" s="130"/>
      <c r="AD460" s="130"/>
      <c r="AE460" s="130"/>
      <c r="AF460" s="680"/>
      <c r="AG460" s="130"/>
      <c r="AH460" s="130"/>
      <c r="AI460" s="130"/>
      <c r="AJ460" s="130"/>
      <c r="AK460" s="130"/>
      <c r="AL460" s="130"/>
    </row>
    <row r="461" spans="1:38" s="43" customFormat="1" x14ac:dyDescent="0.2">
      <c r="A461" s="15"/>
      <c r="B461" s="685"/>
      <c r="C461" s="15"/>
      <c r="K461" s="680"/>
      <c r="L461" s="130"/>
      <c r="M461" s="130"/>
      <c r="N461" s="130"/>
      <c r="O461" s="130"/>
      <c r="P461" s="130"/>
      <c r="Q461" s="130"/>
      <c r="R461" s="680"/>
      <c r="S461" s="130"/>
      <c r="T461" s="130"/>
      <c r="U461" s="130"/>
      <c r="V461" s="130"/>
      <c r="W461" s="130"/>
      <c r="X461" s="130"/>
      <c r="Y461" s="680"/>
      <c r="Z461" s="130"/>
      <c r="AA461" s="130"/>
      <c r="AB461" s="130"/>
      <c r="AC461" s="130"/>
      <c r="AD461" s="130"/>
      <c r="AE461" s="130"/>
      <c r="AF461" s="680"/>
      <c r="AG461" s="130"/>
      <c r="AH461" s="130"/>
      <c r="AI461" s="130"/>
      <c r="AJ461" s="130"/>
      <c r="AK461" s="130"/>
      <c r="AL461" s="130"/>
    </row>
    <row r="462" spans="1:38" s="43" customFormat="1" x14ac:dyDescent="0.2">
      <c r="A462" s="15"/>
      <c r="B462" s="685"/>
      <c r="C462" s="15"/>
      <c r="K462" s="680"/>
      <c r="L462" s="130"/>
      <c r="M462" s="130"/>
      <c r="N462" s="130"/>
      <c r="O462" s="130"/>
      <c r="P462" s="130"/>
      <c r="Q462" s="130"/>
      <c r="R462" s="680"/>
      <c r="S462" s="130"/>
      <c r="T462" s="130"/>
      <c r="U462" s="130"/>
      <c r="V462" s="130"/>
      <c r="W462" s="130"/>
      <c r="X462" s="130"/>
      <c r="Y462" s="680"/>
      <c r="Z462" s="130"/>
      <c r="AA462" s="130"/>
      <c r="AB462" s="130"/>
      <c r="AC462" s="130"/>
      <c r="AD462" s="130"/>
      <c r="AE462" s="130"/>
      <c r="AF462" s="680"/>
      <c r="AG462" s="130"/>
      <c r="AH462" s="130"/>
      <c r="AI462" s="130"/>
      <c r="AJ462" s="130"/>
      <c r="AK462" s="130"/>
      <c r="AL462" s="130"/>
    </row>
    <row r="463" spans="1:38" s="43" customFormat="1" x14ac:dyDescent="0.2">
      <c r="A463" s="15"/>
      <c r="B463" s="685"/>
      <c r="C463" s="15"/>
      <c r="K463" s="680"/>
      <c r="L463" s="130"/>
      <c r="M463" s="130"/>
      <c r="N463" s="130"/>
      <c r="O463" s="130"/>
      <c r="P463" s="130"/>
      <c r="Q463" s="130"/>
      <c r="R463" s="680"/>
      <c r="S463" s="130"/>
      <c r="T463" s="130"/>
      <c r="U463" s="130"/>
      <c r="V463" s="130"/>
      <c r="W463" s="130"/>
      <c r="X463" s="130"/>
      <c r="Y463" s="680"/>
      <c r="Z463" s="130"/>
      <c r="AA463" s="130"/>
      <c r="AB463" s="130"/>
      <c r="AC463" s="130"/>
      <c r="AD463" s="130"/>
      <c r="AE463" s="130"/>
      <c r="AF463" s="680"/>
      <c r="AG463" s="130"/>
      <c r="AH463" s="130"/>
      <c r="AI463" s="130"/>
      <c r="AJ463" s="130"/>
      <c r="AK463" s="130"/>
      <c r="AL463" s="130"/>
    </row>
    <row r="464" spans="1:38" s="43" customFormat="1" x14ac:dyDescent="0.2">
      <c r="A464" s="15"/>
      <c r="B464" s="685"/>
      <c r="C464" s="15"/>
      <c r="K464" s="680"/>
      <c r="L464" s="130"/>
      <c r="M464" s="130"/>
      <c r="N464" s="130"/>
      <c r="O464" s="130"/>
      <c r="P464" s="130"/>
      <c r="Q464" s="130"/>
      <c r="R464" s="680"/>
      <c r="S464" s="130"/>
      <c r="T464" s="130"/>
      <c r="U464" s="130"/>
      <c r="V464" s="130"/>
      <c r="W464" s="130"/>
      <c r="X464" s="130"/>
      <c r="Y464" s="680"/>
      <c r="Z464" s="130"/>
      <c r="AA464" s="130"/>
      <c r="AB464" s="130"/>
      <c r="AC464" s="130"/>
      <c r="AD464" s="130"/>
      <c r="AE464" s="130"/>
      <c r="AF464" s="680"/>
      <c r="AG464" s="130"/>
      <c r="AH464" s="130"/>
      <c r="AI464" s="130"/>
      <c r="AJ464" s="130"/>
      <c r="AK464" s="130"/>
      <c r="AL464" s="130"/>
    </row>
    <row r="465" spans="1:38" s="43" customFormat="1" x14ac:dyDescent="0.2">
      <c r="A465" s="15"/>
      <c r="B465" s="685"/>
      <c r="C465" s="15"/>
      <c r="K465" s="680"/>
      <c r="L465" s="130"/>
      <c r="M465" s="130"/>
      <c r="N465" s="130"/>
      <c r="O465" s="130"/>
      <c r="P465" s="130"/>
      <c r="Q465" s="130"/>
      <c r="R465" s="680"/>
      <c r="S465" s="130"/>
      <c r="T465" s="130"/>
      <c r="U465" s="130"/>
      <c r="V465" s="130"/>
      <c r="W465" s="130"/>
      <c r="X465" s="130"/>
      <c r="Y465" s="680"/>
      <c r="Z465" s="130"/>
      <c r="AA465" s="130"/>
      <c r="AB465" s="130"/>
      <c r="AC465" s="130"/>
      <c r="AD465" s="130"/>
      <c r="AE465" s="130"/>
      <c r="AF465" s="680"/>
      <c r="AG465" s="130"/>
      <c r="AH465" s="130"/>
      <c r="AI465" s="130"/>
      <c r="AJ465" s="130"/>
      <c r="AK465" s="130"/>
      <c r="AL465" s="130"/>
    </row>
    <row r="466" spans="1:38" s="43" customFormat="1" x14ac:dyDescent="0.2">
      <c r="A466" s="15"/>
      <c r="B466" s="685"/>
      <c r="C466" s="15"/>
      <c r="K466" s="680"/>
      <c r="L466" s="130"/>
      <c r="M466" s="130"/>
      <c r="N466" s="130"/>
      <c r="O466" s="130"/>
      <c r="P466" s="130"/>
      <c r="Q466" s="130"/>
      <c r="R466" s="680"/>
      <c r="S466" s="130"/>
      <c r="T466" s="130"/>
      <c r="U466" s="130"/>
      <c r="V466" s="130"/>
      <c r="W466" s="130"/>
      <c r="X466" s="130"/>
      <c r="Y466" s="680"/>
      <c r="Z466" s="130"/>
      <c r="AA466" s="130"/>
      <c r="AB466" s="130"/>
      <c r="AC466" s="130"/>
      <c r="AD466" s="130"/>
      <c r="AE466" s="130"/>
      <c r="AF466" s="680"/>
      <c r="AG466" s="130"/>
      <c r="AH466" s="130"/>
      <c r="AI466" s="130"/>
      <c r="AJ466" s="130"/>
      <c r="AK466" s="130"/>
      <c r="AL466" s="130"/>
    </row>
    <row r="467" spans="1:38" s="43" customFormat="1" x14ac:dyDescent="0.2">
      <c r="A467" s="15"/>
      <c r="B467" s="685"/>
      <c r="C467" s="15"/>
      <c r="K467" s="680"/>
      <c r="L467" s="130"/>
      <c r="M467" s="130"/>
      <c r="N467" s="130"/>
      <c r="O467" s="130"/>
      <c r="P467" s="130"/>
      <c r="Q467" s="130"/>
      <c r="R467" s="680"/>
      <c r="S467" s="130"/>
      <c r="T467" s="130"/>
      <c r="U467" s="130"/>
      <c r="V467" s="130"/>
      <c r="W467" s="130"/>
      <c r="X467" s="130"/>
      <c r="Y467" s="680"/>
      <c r="Z467" s="130"/>
      <c r="AA467" s="130"/>
      <c r="AB467" s="130"/>
      <c r="AC467" s="130"/>
      <c r="AD467" s="130"/>
      <c r="AE467" s="130"/>
      <c r="AF467" s="680"/>
      <c r="AG467" s="130"/>
      <c r="AH467" s="130"/>
      <c r="AI467" s="130"/>
      <c r="AJ467" s="130"/>
      <c r="AK467" s="130"/>
      <c r="AL467" s="130"/>
    </row>
    <row r="468" spans="1:38" s="43" customFormat="1" x14ac:dyDescent="0.2">
      <c r="A468" s="15"/>
      <c r="B468" s="685"/>
      <c r="C468" s="15"/>
      <c r="K468" s="680"/>
      <c r="L468" s="130"/>
      <c r="M468" s="130"/>
      <c r="N468" s="130"/>
      <c r="O468" s="130"/>
      <c r="P468" s="130"/>
      <c r="Q468" s="130"/>
      <c r="R468" s="680"/>
      <c r="S468" s="130"/>
      <c r="T468" s="130"/>
      <c r="U468" s="130"/>
      <c r="V468" s="130"/>
      <c r="W468" s="130"/>
      <c r="X468" s="130"/>
      <c r="Y468" s="680"/>
      <c r="Z468" s="130"/>
      <c r="AA468" s="130"/>
      <c r="AB468" s="130"/>
      <c r="AC468" s="130"/>
      <c r="AD468" s="130"/>
      <c r="AE468" s="130"/>
      <c r="AF468" s="680"/>
      <c r="AG468" s="130"/>
      <c r="AH468" s="130"/>
      <c r="AI468" s="130"/>
      <c r="AJ468" s="130"/>
      <c r="AK468" s="130"/>
      <c r="AL468" s="130"/>
    </row>
    <row r="469" spans="1:38" s="43" customFormat="1" x14ac:dyDescent="0.2">
      <c r="A469" s="15"/>
      <c r="B469" s="685"/>
      <c r="C469" s="15"/>
      <c r="K469" s="680"/>
      <c r="L469" s="130"/>
      <c r="M469" s="130"/>
      <c r="N469" s="130"/>
      <c r="O469" s="130"/>
      <c r="P469" s="130"/>
      <c r="Q469" s="130"/>
      <c r="R469" s="680"/>
      <c r="S469" s="130"/>
      <c r="T469" s="130"/>
      <c r="U469" s="130"/>
      <c r="V469" s="130"/>
      <c r="W469" s="130"/>
      <c r="X469" s="130"/>
      <c r="Y469" s="680"/>
      <c r="Z469" s="130"/>
      <c r="AA469" s="130"/>
      <c r="AB469" s="130"/>
      <c r="AC469" s="130"/>
      <c r="AD469" s="130"/>
      <c r="AE469" s="130"/>
      <c r="AF469" s="680"/>
      <c r="AG469" s="130"/>
      <c r="AH469" s="130"/>
      <c r="AI469" s="130"/>
      <c r="AJ469" s="130"/>
      <c r="AK469" s="130"/>
      <c r="AL469" s="130"/>
    </row>
    <row r="470" spans="1:38" s="43" customFormat="1" x14ac:dyDescent="0.2">
      <c r="A470" s="15"/>
      <c r="B470" s="685"/>
      <c r="C470" s="15"/>
      <c r="K470" s="680"/>
      <c r="L470" s="130"/>
      <c r="M470" s="130"/>
      <c r="N470" s="130"/>
      <c r="O470" s="130"/>
      <c r="P470" s="130"/>
      <c r="Q470" s="130"/>
      <c r="R470" s="680"/>
      <c r="S470" s="130"/>
      <c r="T470" s="130"/>
      <c r="U470" s="130"/>
      <c r="V470" s="130"/>
      <c r="W470" s="130"/>
      <c r="X470" s="130"/>
      <c r="Y470" s="680"/>
      <c r="Z470" s="130"/>
      <c r="AA470" s="130"/>
      <c r="AB470" s="130"/>
      <c r="AC470" s="130"/>
      <c r="AD470" s="130"/>
      <c r="AE470" s="130"/>
      <c r="AF470" s="680"/>
      <c r="AG470" s="130"/>
      <c r="AH470" s="130"/>
      <c r="AI470" s="130"/>
      <c r="AJ470" s="130"/>
      <c r="AK470" s="130"/>
      <c r="AL470" s="130"/>
    </row>
    <row r="471" spans="1:38" s="43" customFormat="1" x14ac:dyDescent="0.2">
      <c r="A471" s="15"/>
      <c r="B471" s="685"/>
      <c r="C471" s="15"/>
      <c r="K471" s="680"/>
      <c r="L471" s="130"/>
      <c r="M471" s="130"/>
      <c r="N471" s="130"/>
      <c r="O471" s="130"/>
      <c r="P471" s="130"/>
      <c r="Q471" s="130"/>
      <c r="R471" s="680"/>
      <c r="S471" s="130"/>
      <c r="T471" s="130"/>
      <c r="U471" s="130"/>
      <c r="V471" s="130"/>
      <c r="W471" s="130"/>
      <c r="X471" s="130"/>
      <c r="Y471" s="680"/>
      <c r="Z471" s="130"/>
      <c r="AA471" s="130"/>
      <c r="AB471" s="130"/>
      <c r="AC471" s="130"/>
      <c r="AD471" s="130"/>
      <c r="AE471" s="130"/>
      <c r="AF471" s="680"/>
      <c r="AG471" s="130"/>
      <c r="AH471" s="130"/>
      <c r="AI471" s="130"/>
      <c r="AJ471" s="130"/>
      <c r="AK471" s="130"/>
      <c r="AL471" s="130"/>
    </row>
    <row r="472" spans="1:38" s="43" customFormat="1" x14ac:dyDescent="0.2">
      <c r="A472" s="15"/>
      <c r="B472" s="685"/>
      <c r="C472" s="15"/>
      <c r="K472" s="680"/>
      <c r="L472" s="130"/>
      <c r="M472" s="130"/>
      <c r="N472" s="130"/>
      <c r="O472" s="130"/>
      <c r="P472" s="130"/>
      <c r="Q472" s="130"/>
      <c r="R472" s="680"/>
      <c r="S472" s="130"/>
      <c r="T472" s="130"/>
      <c r="U472" s="130"/>
      <c r="V472" s="130"/>
      <c r="W472" s="130"/>
      <c r="X472" s="130"/>
      <c r="Y472" s="680"/>
      <c r="Z472" s="130"/>
      <c r="AA472" s="130"/>
      <c r="AB472" s="130"/>
      <c r="AC472" s="130"/>
      <c r="AD472" s="130"/>
      <c r="AE472" s="130"/>
      <c r="AF472" s="680"/>
      <c r="AG472" s="130"/>
      <c r="AH472" s="130"/>
      <c r="AI472" s="130"/>
      <c r="AJ472" s="130"/>
      <c r="AK472" s="130"/>
      <c r="AL472" s="130"/>
    </row>
    <row r="473" spans="1:38" s="43" customFormat="1" x14ac:dyDescent="0.2">
      <c r="A473" s="15"/>
      <c r="B473" s="685"/>
      <c r="C473" s="15"/>
      <c r="K473" s="680"/>
      <c r="L473" s="130"/>
      <c r="M473" s="130"/>
      <c r="N473" s="130"/>
      <c r="O473" s="130"/>
      <c r="P473" s="130"/>
      <c r="Q473" s="130"/>
      <c r="R473" s="680"/>
      <c r="S473" s="130"/>
      <c r="T473" s="130"/>
      <c r="U473" s="130"/>
      <c r="V473" s="130"/>
      <c r="W473" s="130"/>
      <c r="X473" s="130"/>
      <c r="Y473" s="680"/>
      <c r="Z473" s="130"/>
      <c r="AA473" s="130"/>
      <c r="AB473" s="130"/>
      <c r="AC473" s="130"/>
      <c r="AD473" s="130"/>
      <c r="AE473" s="130"/>
      <c r="AF473" s="680"/>
      <c r="AG473" s="130"/>
      <c r="AH473" s="130"/>
      <c r="AI473" s="130"/>
      <c r="AJ473" s="130"/>
      <c r="AK473" s="130"/>
      <c r="AL473" s="130"/>
    </row>
    <row r="474" spans="1:38" s="43" customFormat="1" x14ac:dyDescent="0.2">
      <c r="A474" s="15"/>
      <c r="B474" s="685"/>
      <c r="C474" s="15"/>
      <c r="K474" s="680"/>
      <c r="L474" s="130"/>
      <c r="M474" s="130"/>
      <c r="N474" s="130"/>
      <c r="O474" s="130"/>
      <c r="P474" s="130"/>
      <c r="Q474" s="130"/>
      <c r="R474" s="680"/>
      <c r="S474" s="130"/>
      <c r="T474" s="130"/>
      <c r="U474" s="130"/>
      <c r="V474" s="130"/>
      <c r="W474" s="130"/>
      <c r="X474" s="130"/>
      <c r="Y474" s="680"/>
      <c r="Z474" s="130"/>
      <c r="AA474" s="130"/>
      <c r="AB474" s="130"/>
      <c r="AC474" s="130"/>
      <c r="AD474" s="130"/>
      <c r="AE474" s="130"/>
      <c r="AF474" s="680"/>
      <c r="AG474" s="130"/>
      <c r="AH474" s="130"/>
      <c r="AI474" s="130"/>
      <c r="AJ474" s="130"/>
      <c r="AK474" s="130"/>
      <c r="AL474" s="130"/>
    </row>
    <row r="475" spans="1:38" s="43" customFormat="1" x14ac:dyDescent="0.2">
      <c r="A475" s="15"/>
      <c r="B475" s="685"/>
      <c r="C475" s="15"/>
      <c r="K475" s="680"/>
      <c r="L475" s="130"/>
      <c r="M475" s="130"/>
      <c r="N475" s="130"/>
      <c r="O475" s="130"/>
      <c r="P475" s="130"/>
      <c r="Q475" s="130"/>
      <c r="R475" s="680"/>
      <c r="S475" s="130"/>
      <c r="T475" s="130"/>
      <c r="U475" s="130"/>
      <c r="V475" s="130"/>
      <c r="W475" s="130"/>
      <c r="X475" s="130"/>
      <c r="Y475" s="680"/>
      <c r="Z475" s="130"/>
      <c r="AA475" s="130"/>
      <c r="AB475" s="130"/>
      <c r="AC475" s="130"/>
      <c r="AD475" s="130"/>
      <c r="AE475" s="130"/>
      <c r="AF475" s="680"/>
      <c r="AG475" s="130"/>
      <c r="AH475" s="130"/>
      <c r="AI475" s="130"/>
      <c r="AJ475" s="130"/>
      <c r="AK475" s="130"/>
      <c r="AL475" s="130"/>
    </row>
    <row r="476" spans="1:38" s="43" customFormat="1" x14ac:dyDescent="0.2">
      <c r="A476" s="15"/>
      <c r="B476" s="685"/>
      <c r="C476" s="15"/>
      <c r="K476" s="680"/>
      <c r="L476" s="130"/>
      <c r="M476" s="130"/>
      <c r="N476" s="130"/>
      <c r="O476" s="130"/>
      <c r="P476" s="130"/>
      <c r="Q476" s="130"/>
      <c r="R476" s="680"/>
      <c r="S476" s="130"/>
      <c r="T476" s="130"/>
      <c r="U476" s="130"/>
      <c r="V476" s="130"/>
      <c r="W476" s="130"/>
      <c r="X476" s="130"/>
      <c r="Y476" s="680"/>
      <c r="Z476" s="130"/>
      <c r="AA476" s="130"/>
      <c r="AB476" s="130"/>
      <c r="AC476" s="130"/>
      <c r="AD476" s="130"/>
      <c r="AE476" s="130"/>
      <c r="AF476" s="680"/>
      <c r="AG476" s="130"/>
      <c r="AH476" s="130"/>
      <c r="AI476" s="130"/>
      <c r="AJ476" s="130"/>
      <c r="AK476" s="130"/>
      <c r="AL476" s="130"/>
    </row>
    <row r="477" spans="1:38" s="43" customFormat="1" x14ac:dyDescent="0.2">
      <c r="A477" s="15"/>
      <c r="B477" s="685"/>
      <c r="C477" s="15"/>
      <c r="K477" s="680"/>
      <c r="L477" s="130"/>
      <c r="M477" s="130"/>
      <c r="N477" s="130"/>
      <c r="O477" s="130"/>
      <c r="P477" s="130"/>
      <c r="Q477" s="130"/>
      <c r="R477" s="680"/>
      <c r="S477" s="130"/>
      <c r="T477" s="130"/>
      <c r="U477" s="130"/>
      <c r="V477" s="130"/>
      <c r="W477" s="130"/>
      <c r="X477" s="130"/>
      <c r="Y477" s="680"/>
      <c r="Z477" s="130"/>
      <c r="AA477" s="130"/>
      <c r="AB477" s="130"/>
      <c r="AC477" s="130"/>
      <c r="AD477" s="130"/>
      <c r="AE477" s="130"/>
      <c r="AF477" s="680"/>
      <c r="AG477" s="130"/>
      <c r="AH477" s="130"/>
      <c r="AI477" s="130"/>
      <c r="AJ477" s="130"/>
      <c r="AK477" s="130"/>
      <c r="AL477" s="130"/>
    </row>
    <row r="478" spans="1:38" s="43" customFormat="1" x14ac:dyDescent="0.2">
      <c r="A478" s="15"/>
      <c r="B478" s="685"/>
      <c r="C478" s="15"/>
      <c r="K478" s="680"/>
      <c r="L478" s="130"/>
      <c r="M478" s="130"/>
      <c r="N478" s="130"/>
      <c r="O478" s="130"/>
      <c r="P478" s="130"/>
      <c r="Q478" s="130"/>
      <c r="R478" s="680"/>
      <c r="S478" s="130"/>
      <c r="T478" s="130"/>
      <c r="U478" s="130"/>
      <c r="V478" s="130"/>
      <c r="W478" s="130"/>
      <c r="X478" s="130"/>
      <c r="Y478" s="680"/>
      <c r="Z478" s="130"/>
      <c r="AA478" s="130"/>
      <c r="AB478" s="130"/>
      <c r="AC478" s="130"/>
      <c r="AD478" s="130"/>
      <c r="AE478" s="130"/>
      <c r="AF478" s="680"/>
      <c r="AG478" s="130"/>
      <c r="AH478" s="130"/>
      <c r="AI478" s="130"/>
      <c r="AJ478" s="130"/>
      <c r="AK478" s="130"/>
      <c r="AL478" s="130"/>
    </row>
    <row r="479" spans="1:38" s="43" customFormat="1" x14ac:dyDescent="0.2">
      <c r="A479" s="15"/>
      <c r="B479" s="685"/>
      <c r="C479" s="15"/>
      <c r="K479" s="680"/>
      <c r="L479" s="130"/>
      <c r="M479" s="130"/>
      <c r="N479" s="130"/>
      <c r="O479" s="130"/>
      <c r="P479" s="130"/>
      <c r="Q479" s="130"/>
      <c r="R479" s="680"/>
      <c r="S479" s="130"/>
      <c r="T479" s="130"/>
      <c r="U479" s="130"/>
      <c r="V479" s="130"/>
      <c r="W479" s="130"/>
      <c r="X479" s="130"/>
      <c r="Y479" s="680"/>
      <c r="Z479" s="130"/>
      <c r="AA479" s="130"/>
      <c r="AB479" s="130"/>
      <c r="AC479" s="130"/>
      <c r="AD479" s="130"/>
      <c r="AE479" s="130"/>
      <c r="AF479" s="680"/>
      <c r="AG479" s="130"/>
      <c r="AH479" s="130"/>
      <c r="AI479" s="130"/>
      <c r="AJ479" s="130"/>
      <c r="AK479" s="130"/>
      <c r="AL479" s="130"/>
    </row>
    <row r="480" spans="1:38" s="43" customFormat="1" x14ac:dyDescent="0.2">
      <c r="A480" s="15"/>
      <c r="B480" s="685"/>
      <c r="C480" s="15"/>
      <c r="K480" s="680"/>
      <c r="L480" s="130"/>
      <c r="M480" s="130"/>
      <c r="N480" s="130"/>
      <c r="O480" s="130"/>
      <c r="P480" s="130"/>
      <c r="Q480" s="130"/>
      <c r="R480" s="680"/>
      <c r="S480" s="130"/>
      <c r="T480" s="130"/>
      <c r="U480" s="130"/>
      <c r="V480" s="130"/>
      <c r="W480" s="130"/>
      <c r="X480" s="130"/>
      <c r="Y480" s="680"/>
      <c r="Z480" s="130"/>
      <c r="AA480" s="130"/>
      <c r="AB480" s="130"/>
      <c r="AC480" s="130"/>
      <c r="AD480" s="130"/>
      <c r="AE480" s="130"/>
      <c r="AF480" s="680"/>
      <c r="AG480" s="130"/>
      <c r="AH480" s="130"/>
      <c r="AI480" s="130"/>
      <c r="AJ480" s="130"/>
      <c r="AK480" s="130"/>
      <c r="AL480" s="130"/>
    </row>
    <row r="481" spans="1:38" s="43" customFormat="1" x14ac:dyDescent="0.2">
      <c r="A481" s="15"/>
      <c r="B481" s="685"/>
      <c r="C481" s="15"/>
      <c r="K481" s="680"/>
      <c r="L481" s="130"/>
      <c r="M481" s="130"/>
      <c r="N481" s="130"/>
      <c r="O481" s="130"/>
      <c r="P481" s="130"/>
      <c r="Q481" s="130"/>
      <c r="R481" s="680"/>
      <c r="S481" s="130"/>
      <c r="T481" s="130"/>
      <c r="U481" s="130"/>
      <c r="V481" s="130"/>
      <c r="W481" s="130"/>
      <c r="X481" s="130"/>
      <c r="Y481" s="680"/>
      <c r="Z481" s="130"/>
      <c r="AA481" s="130"/>
      <c r="AB481" s="130"/>
      <c r="AC481" s="130"/>
      <c r="AD481" s="130"/>
      <c r="AE481" s="130"/>
      <c r="AF481" s="680"/>
      <c r="AG481" s="130"/>
      <c r="AH481" s="130"/>
      <c r="AI481" s="130"/>
      <c r="AJ481" s="130"/>
      <c r="AK481" s="130"/>
      <c r="AL481" s="130"/>
    </row>
    <row r="482" spans="1:38" s="43" customFormat="1" x14ac:dyDescent="0.2">
      <c r="A482" s="15"/>
      <c r="B482" s="685"/>
      <c r="C482" s="15"/>
      <c r="K482" s="680"/>
      <c r="L482" s="130"/>
      <c r="M482" s="130"/>
      <c r="N482" s="130"/>
      <c r="O482" s="130"/>
      <c r="P482" s="130"/>
      <c r="Q482" s="130"/>
      <c r="R482" s="680"/>
      <c r="S482" s="130"/>
      <c r="T482" s="130"/>
      <c r="U482" s="130"/>
      <c r="V482" s="130"/>
      <c r="W482" s="130"/>
      <c r="X482" s="130"/>
      <c r="Y482" s="680"/>
      <c r="Z482" s="130"/>
      <c r="AA482" s="130"/>
      <c r="AB482" s="130"/>
      <c r="AC482" s="130"/>
      <c r="AD482" s="130"/>
      <c r="AE482" s="130"/>
      <c r="AF482" s="680"/>
      <c r="AG482" s="130"/>
      <c r="AH482" s="130"/>
      <c r="AI482" s="130"/>
      <c r="AJ482" s="130"/>
      <c r="AK482" s="130"/>
      <c r="AL482" s="130"/>
    </row>
    <row r="483" spans="1:38" s="43" customFormat="1" x14ac:dyDescent="0.2">
      <c r="A483" s="15"/>
      <c r="B483" s="685"/>
      <c r="C483" s="15"/>
      <c r="K483" s="680"/>
      <c r="L483" s="130"/>
      <c r="M483" s="130"/>
      <c r="N483" s="130"/>
      <c r="O483" s="130"/>
      <c r="P483" s="130"/>
      <c r="Q483" s="130"/>
      <c r="R483" s="680"/>
      <c r="S483" s="130"/>
      <c r="T483" s="130"/>
      <c r="U483" s="130"/>
      <c r="V483" s="130"/>
      <c r="W483" s="130"/>
      <c r="X483" s="130"/>
      <c r="Y483" s="680"/>
      <c r="Z483" s="130"/>
      <c r="AA483" s="130"/>
      <c r="AB483" s="130"/>
      <c r="AC483" s="130"/>
      <c r="AD483" s="130"/>
      <c r="AE483" s="130"/>
      <c r="AF483" s="680"/>
      <c r="AG483" s="130"/>
      <c r="AH483" s="130"/>
      <c r="AI483" s="130"/>
      <c r="AJ483" s="130"/>
      <c r="AK483" s="130"/>
      <c r="AL483" s="130"/>
    </row>
    <row r="484" spans="1:38" s="43" customFormat="1" x14ac:dyDescent="0.2">
      <c r="A484" s="15"/>
      <c r="B484" s="685"/>
      <c r="C484" s="15"/>
      <c r="K484" s="680"/>
      <c r="L484" s="130"/>
      <c r="M484" s="130"/>
      <c r="N484" s="130"/>
      <c r="O484" s="130"/>
      <c r="P484" s="130"/>
      <c r="Q484" s="130"/>
      <c r="R484" s="680"/>
      <c r="S484" s="130"/>
      <c r="T484" s="130"/>
      <c r="U484" s="130"/>
      <c r="V484" s="130"/>
      <c r="W484" s="130"/>
      <c r="X484" s="130"/>
      <c r="Y484" s="680"/>
      <c r="Z484" s="130"/>
      <c r="AA484" s="130"/>
      <c r="AB484" s="130"/>
      <c r="AC484" s="130"/>
      <c r="AD484" s="130"/>
      <c r="AE484" s="130"/>
      <c r="AF484" s="680"/>
      <c r="AG484" s="130"/>
      <c r="AH484" s="130"/>
      <c r="AI484" s="130"/>
      <c r="AJ484" s="130"/>
      <c r="AK484" s="130"/>
      <c r="AL484" s="130"/>
    </row>
    <row r="485" spans="1:38" s="43" customFormat="1" x14ac:dyDescent="0.2">
      <c r="A485" s="15"/>
      <c r="B485" s="685"/>
      <c r="C485" s="15"/>
      <c r="K485" s="680"/>
      <c r="L485" s="130"/>
      <c r="M485" s="130"/>
      <c r="N485" s="130"/>
      <c r="O485" s="130"/>
      <c r="P485" s="130"/>
      <c r="Q485" s="130"/>
      <c r="R485" s="680"/>
      <c r="S485" s="130"/>
      <c r="T485" s="130"/>
      <c r="U485" s="130"/>
      <c r="V485" s="130"/>
      <c r="W485" s="130"/>
      <c r="X485" s="130"/>
      <c r="Y485" s="680"/>
      <c r="Z485" s="130"/>
      <c r="AA485" s="130"/>
      <c r="AB485" s="130"/>
      <c r="AC485" s="130"/>
      <c r="AD485" s="130"/>
      <c r="AE485" s="130"/>
      <c r="AF485" s="680"/>
      <c r="AG485" s="130"/>
      <c r="AH485" s="130"/>
      <c r="AI485" s="130"/>
      <c r="AJ485" s="130"/>
      <c r="AK485" s="130"/>
      <c r="AL485" s="130"/>
    </row>
    <row r="486" spans="1:38" s="43" customFormat="1" x14ac:dyDescent="0.2">
      <c r="A486" s="15"/>
      <c r="B486" s="685"/>
      <c r="C486" s="15"/>
      <c r="K486" s="680"/>
      <c r="L486" s="130"/>
      <c r="M486" s="130"/>
      <c r="N486" s="130"/>
      <c r="O486" s="130"/>
      <c r="P486" s="130"/>
      <c r="Q486" s="130"/>
      <c r="R486" s="680"/>
      <c r="S486" s="130"/>
      <c r="T486" s="130"/>
      <c r="U486" s="130"/>
      <c r="V486" s="130"/>
      <c r="W486" s="130"/>
      <c r="X486" s="130"/>
      <c r="Y486" s="680"/>
      <c r="Z486" s="130"/>
      <c r="AA486" s="130"/>
      <c r="AB486" s="130"/>
      <c r="AC486" s="130"/>
      <c r="AD486" s="130"/>
      <c r="AE486" s="130"/>
      <c r="AF486" s="680"/>
      <c r="AG486" s="130"/>
      <c r="AH486" s="130"/>
      <c r="AI486" s="130"/>
      <c r="AJ486" s="130"/>
      <c r="AK486" s="130"/>
      <c r="AL486" s="130"/>
    </row>
    <row r="487" spans="1:38" s="43" customFormat="1" x14ac:dyDescent="0.2">
      <c r="A487" s="15"/>
      <c r="B487" s="685"/>
      <c r="C487" s="15"/>
      <c r="K487" s="680"/>
      <c r="L487" s="130"/>
      <c r="M487" s="130"/>
      <c r="N487" s="130"/>
      <c r="O487" s="130"/>
      <c r="P487" s="130"/>
      <c r="Q487" s="130"/>
      <c r="R487" s="680"/>
      <c r="S487" s="130"/>
      <c r="T487" s="130"/>
      <c r="U487" s="130"/>
      <c r="V487" s="130"/>
      <c r="W487" s="130"/>
      <c r="X487" s="130"/>
      <c r="Y487" s="680"/>
      <c r="Z487" s="130"/>
      <c r="AA487" s="130"/>
      <c r="AB487" s="130"/>
      <c r="AC487" s="130"/>
      <c r="AD487" s="130"/>
      <c r="AE487" s="130"/>
      <c r="AF487" s="680"/>
      <c r="AG487" s="130"/>
      <c r="AH487" s="130"/>
      <c r="AI487" s="130"/>
      <c r="AJ487" s="130"/>
      <c r="AK487" s="130"/>
      <c r="AL487" s="130"/>
    </row>
    <row r="488" spans="1:38" s="43" customFormat="1" x14ac:dyDescent="0.2">
      <c r="A488" s="15"/>
      <c r="B488" s="685"/>
      <c r="C488" s="15"/>
      <c r="K488" s="680"/>
      <c r="L488" s="130"/>
      <c r="M488" s="130"/>
      <c r="N488" s="130"/>
      <c r="O488" s="130"/>
      <c r="P488" s="130"/>
      <c r="Q488" s="130"/>
      <c r="R488" s="680"/>
      <c r="S488" s="130"/>
      <c r="T488" s="130"/>
      <c r="U488" s="130"/>
      <c r="V488" s="130"/>
      <c r="W488" s="130"/>
      <c r="X488" s="130"/>
      <c r="Y488" s="680"/>
      <c r="Z488" s="130"/>
      <c r="AA488" s="130"/>
      <c r="AB488" s="130"/>
      <c r="AC488" s="130"/>
      <c r="AD488" s="130"/>
      <c r="AE488" s="130"/>
      <c r="AF488" s="680"/>
      <c r="AG488" s="130"/>
      <c r="AH488" s="130"/>
      <c r="AI488" s="130"/>
      <c r="AJ488" s="130"/>
      <c r="AK488" s="130"/>
      <c r="AL488" s="130"/>
    </row>
    <row r="489" spans="1:38" s="43" customFormat="1" x14ac:dyDescent="0.2">
      <c r="A489" s="15"/>
      <c r="B489" s="685"/>
      <c r="C489" s="15"/>
      <c r="K489" s="680"/>
      <c r="L489" s="130"/>
      <c r="M489" s="130"/>
      <c r="N489" s="130"/>
      <c r="O489" s="130"/>
      <c r="P489" s="130"/>
      <c r="Q489" s="130"/>
      <c r="R489" s="680"/>
      <c r="S489" s="130"/>
      <c r="T489" s="130"/>
      <c r="U489" s="130"/>
      <c r="V489" s="130"/>
      <c r="W489" s="130"/>
      <c r="X489" s="130"/>
      <c r="Y489" s="680"/>
      <c r="Z489" s="130"/>
      <c r="AA489" s="130"/>
      <c r="AB489" s="130"/>
      <c r="AC489" s="130"/>
      <c r="AD489" s="130"/>
      <c r="AE489" s="130"/>
      <c r="AF489" s="680"/>
      <c r="AG489" s="130"/>
      <c r="AH489" s="130"/>
      <c r="AI489" s="130"/>
      <c r="AJ489" s="130"/>
      <c r="AK489" s="130"/>
      <c r="AL489" s="130"/>
    </row>
    <row r="490" spans="1:38" s="43" customFormat="1" x14ac:dyDescent="0.2">
      <c r="A490" s="15"/>
      <c r="B490" s="685"/>
      <c r="C490" s="15"/>
      <c r="K490" s="680"/>
      <c r="L490" s="130"/>
      <c r="M490" s="130"/>
      <c r="N490" s="130"/>
      <c r="O490" s="130"/>
      <c r="P490" s="130"/>
      <c r="Q490" s="130"/>
      <c r="R490" s="680"/>
      <c r="S490" s="130"/>
      <c r="T490" s="130"/>
      <c r="U490" s="130"/>
      <c r="V490" s="130"/>
      <c r="W490" s="130"/>
      <c r="X490" s="130"/>
      <c r="Y490" s="680"/>
      <c r="Z490" s="130"/>
      <c r="AA490" s="130"/>
      <c r="AB490" s="130"/>
      <c r="AC490" s="130"/>
      <c r="AD490" s="130"/>
      <c r="AE490" s="130"/>
      <c r="AF490" s="680"/>
      <c r="AG490" s="130"/>
      <c r="AH490" s="130"/>
      <c r="AI490" s="130"/>
      <c r="AJ490" s="130"/>
      <c r="AK490" s="130"/>
      <c r="AL490" s="130"/>
    </row>
    <row r="491" spans="1:38" s="43" customFormat="1" x14ac:dyDescent="0.2">
      <c r="A491" s="15"/>
      <c r="B491" s="685"/>
      <c r="C491" s="15"/>
      <c r="K491" s="680"/>
      <c r="L491" s="130"/>
      <c r="M491" s="130"/>
      <c r="N491" s="130"/>
      <c r="O491" s="130"/>
      <c r="P491" s="130"/>
      <c r="Q491" s="130"/>
      <c r="R491" s="680"/>
      <c r="S491" s="130"/>
      <c r="T491" s="130"/>
      <c r="U491" s="130"/>
      <c r="V491" s="130"/>
      <c r="W491" s="130"/>
      <c r="X491" s="130"/>
      <c r="Y491" s="680"/>
      <c r="Z491" s="130"/>
      <c r="AA491" s="130"/>
      <c r="AB491" s="130"/>
      <c r="AC491" s="130"/>
      <c r="AD491" s="130"/>
      <c r="AE491" s="130"/>
      <c r="AF491" s="680"/>
      <c r="AG491" s="130"/>
      <c r="AH491" s="130"/>
      <c r="AI491" s="130"/>
      <c r="AJ491" s="130"/>
      <c r="AK491" s="130"/>
      <c r="AL491" s="130"/>
    </row>
    <row r="492" spans="1:38" s="43" customFormat="1" x14ac:dyDescent="0.2">
      <c r="A492" s="15"/>
      <c r="B492" s="685"/>
      <c r="C492" s="15"/>
      <c r="K492" s="680"/>
      <c r="L492" s="130"/>
      <c r="M492" s="130"/>
      <c r="N492" s="130"/>
      <c r="O492" s="130"/>
      <c r="P492" s="130"/>
      <c r="Q492" s="130"/>
      <c r="R492" s="680"/>
      <c r="S492" s="130"/>
      <c r="T492" s="130"/>
      <c r="U492" s="130"/>
      <c r="V492" s="130"/>
      <c r="W492" s="130"/>
      <c r="X492" s="130"/>
      <c r="Y492" s="680"/>
      <c r="Z492" s="130"/>
      <c r="AA492" s="130"/>
      <c r="AB492" s="130"/>
      <c r="AC492" s="130"/>
      <c r="AD492" s="130"/>
      <c r="AE492" s="130"/>
      <c r="AF492" s="680"/>
      <c r="AG492" s="130"/>
      <c r="AH492" s="130"/>
      <c r="AI492" s="130"/>
      <c r="AJ492" s="130"/>
      <c r="AK492" s="130"/>
      <c r="AL492" s="130"/>
    </row>
    <row r="493" spans="1:38" s="43" customFormat="1" x14ac:dyDescent="0.2">
      <c r="A493" s="15"/>
      <c r="B493" s="685"/>
      <c r="C493" s="15"/>
      <c r="K493" s="680"/>
      <c r="L493" s="130"/>
      <c r="M493" s="130"/>
      <c r="N493" s="130"/>
      <c r="O493" s="130"/>
      <c r="P493" s="130"/>
      <c r="Q493" s="130"/>
      <c r="R493" s="680"/>
      <c r="S493" s="130"/>
      <c r="T493" s="130"/>
      <c r="U493" s="130"/>
      <c r="V493" s="130"/>
      <c r="W493" s="130"/>
      <c r="X493" s="130"/>
      <c r="Y493" s="680"/>
      <c r="Z493" s="130"/>
      <c r="AA493" s="130"/>
      <c r="AB493" s="130"/>
      <c r="AC493" s="130"/>
      <c r="AD493" s="130"/>
      <c r="AE493" s="130"/>
      <c r="AF493" s="680"/>
      <c r="AG493" s="130"/>
      <c r="AH493" s="130"/>
      <c r="AI493" s="130"/>
      <c r="AJ493" s="130"/>
      <c r="AK493" s="130"/>
      <c r="AL493" s="130"/>
    </row>
    <row r="494" spans="1:38" s="43" customFormat="1" x14ac:dyDescent="0.2">
      <c r="A494" s="15"/>
      <c r="B494" s="685"/>
      <c r="C494" s="15"/>
      <c r="K494" s="680"/>
      <c r="L494" s="130"/>
      <c r="M494" s="130"/>
      <c r="N494" s="130"/>
      <c r="O494" s="130"/>
      <c r="P494" s="130"/>
      <c r="Q494" s="130"/>
      <c r="R494" s="680"/>
      <c r="S494" s="130"/>
      <c r="T494" s="130"/>
      <c r="U494" s="130"/>
      <c r="V494" s="130"/>
      <c r="W494" s="130"/>
      <c r="X494" s="130"/>
      <c r="Y494" s="680"/>
      <c r="Z494" s="130"/>
      <c r="AA494" s="130"/>
      <c r="AB494" s="130"/>
      <c r="AC494" s="130"/>
      <c r="AD494" s="130"/>
      <c r="AE494" s="130"/>
      <c r="AF494" s="680"/>
      <c r="AG494" s="130"/>
      <c r="AH494" s="130"/>
      <c r="AI494" s="130"/>
      <c r="AJ494" s="130"/>
      <c r="AK494" s="130"/>
      <c r="AL494" s="130"/>
    </row>
    <row r="495" spans="1:38" s="43" customFormat="1" x14ac:dyDescent="0.2">
      <c r="A495" s="15"/>
      <c r="B495" s="685"/>
      <c r="C495" s="15"/>
      <c r="K495" s="680"/>
      <c r="L495" s="130"/>
      <c r="M495" s="130"/>
      <c r="N495" s="130"/>
      <c r="O495" s="130"/>
      <c r="P495" s="130"/>
      <c r="Q495" s="130"/>
      <c r="R495" s="680"/>
      <c r="S495" s="130"/>
      <c r="T495" s="130"/>
      <c r="U495" s="130"/>
      <c r="V495" s="130"/>
      <c r="W495" s="130"/>
      <c r="X495" s="130"/>
      <c r="Y495" s="680"/>
      <c r="Z495" s="130"/>
      <c r="AA495" s="130"/>
      <c r="AB495" s="130"/>
      <c r="AC495" s="130"/>
      <c r="AD495" s="130"/>
      <c r="AE495" s="130"/>
      <c r="AF495" s="680"/>
      <c r="AG495" s="130"/>
      <c r="AH495" s="130"/>
      <c r="AI495" s="130"/>
      <c r="AJ495" s="130"/>
      <c r="AK495" s="130"/>
      <c r="AL495" s="130"/>
    </row>
    <row r="496" spans="1:38" s="43" customFormat="1" x14ac:dyDescent="0.2">
      <c r="A496" s="15"/>
      <c r="B496" s="685"/>
      <c r="C496" s="15"/>
      <c r="K496" s="680"/>
      <c r="L496" s="130"/>
      <c r="M496" s="130"/>
      <c r="N496" s="130"/>
      <c r="O496" s="130"/>
      <c r="P496" s="130"/>
      <c r="Q496" s="130"/>
      <c r="R496" s="680"/>
      <c r="S496" s="130"/>
      <c r="T496" s="130"/>
      <c r="U496" s="130"/>
      <c r="V496" s="130"/>
      <c r="W496" s="130"/>
      <c r="X496" s="130"/>
      <c r="Y496" s="680"/>
      <c r="Z496" s="130"/>
      <c r="AA496" s="130"/>
      <c r="AB496" s="130"/>
      <c r="AC496" s="130"/>
      <c r="AD496" s="130"/>
      <c r="AE496" s="130"/>
      <c r="AF496" s="680"/>
      <c r="AG496" s="130"/>
      <c r="AH496" s="130"/>
      <c r="AI496" s="130"/>
      <c r="AJ496" s="130"/>
      <c r="AK496" s="130"/>
      <c r="AL496" s="130"/>
    </row>
    <row r="497" spans="1:38" s="43" customFormat="1" x14ac:dyDescent="0.2">
      <c r="A497" s="15"/>
      <c r="B497" s="685"/>
      <c r="C497" s="15"/>
      <c r="K497" s="680"/>
      <c r="L497" s="130"/>
      <c r="M497" s="130"/>
      <c r="N497" s="130"/>
      <c r="O497" s="130"/>
      <c r="P497" s="130"/>
      <c r="Q497" s="130"/>
      <c r="R497" s="680"/>
      <c r="S497" s="130"/>
      <c r="T497" s="130"/>
      <c r="U497" s="130"/>
      <c r="V497" s="130"/>
      <c r="W497" s="130"/>
      <c r="X497" s="130"/>
      <c r="Y497" s="680"/>
      <c r="Z497" s="130"/>
      <c r="AA497" s="130"/>
      <c r="AB497" s="130"/>
      <c r="AC497" s="130"/>
      <c r="AD497" s="130"/>
      <c r="AE497" s="130"/>
      <c r="AF497" s="680"/>
      <c r="AG497" s="130"/>
      <c r="AH497" s="130"/>
      <c r="AI497" s="130"/>
      <c r="AJ497" s="130"/>
      <c r="AK497" s="130"/>
      <c r="AL497" s="130"/>
    </row>
    <row r="498" spans="1:38" s="43" customFormat="1" x14ac:dyDescent="0.2">
      <c r="A498" s="15"/>
      <c r="B498" s="685"/>
      <c r="C498" s="15"/>
      <c r="K498" s="680"/>
      <c r="L498" s="130"/>
      <c r="M498" s="130"/>
      <c r="N498" s="130"/>
      <c r="O498" s="130"/>
      <c r="P498" s="130"/>
      <c r="Q498" s="130"/>
      <c r="R498" s="680"/>
      <c r="S498" s="130"/>
      <c r="T498" s="130"/>
      <c r="U498" s="130"/>
      <c r="V498" s="130"/>
      <c r="W498" s="130"/>
      <c r="X498" s="130"/>
      <c r="Y498" s="680"/>
      <c r="Z498" s="130"/>
      <c r="AA498" s="130"/>
      <c r="AB498" s="130"/>
      <c r="AC498" s="130"/>
      <c r="AD498" s="130"/>
      <c r="AE498" s="130"/>
      <c r="AF498" s="680"/>
      <c r="AG498" s="130"/>
      <c r="AH498" s="130"/>
      <c r="AI498" s="130"/>
      <c r="AJ498" s="130"/>
      <c r="AK498" s="130"/>
      <c r="AL498" s="130"/>
    </row>
    <row r="499" spans="1:38" s="43" customFormat="1" x14ac:dyDescent="0.2">
      <c r="A499" s="15"/>
      <c r="B499" s="685"/>
      <c r="C499" s="15"/>
      <c r="K499" s="680"/>
      <c r="L499" s="130"/>
      <c r="M499" s="130"/>
      <c r="N499" s="130"/>
      <c r="O499" s="130"/>
      <c r="P499" s="130"/>
      <c r="Q499" s="130"/>
      <c r="R499" s="680"/>
      <c r="S499" s="130"/>
      <c r="T499" s="130"/>
      <c r="U499" s="130"/>
      <c r="V499" s="130"/>
      <c r="W499" s="130"/>
      <c r="X499" s="130"/>
      <c r="Y499" s="680"/>
      <c r="Z499" s="130"/>
      <c r="AA499" s="130"/>
      <c r="AB499" s="130"/>
      <c r="AC499" s="130"/>
      <c r="AD499" s="130"/>
      <c r="AE499" s="130"/>
      <c r="AF499" s="680"/>
      <c r="AG499" s="130"/>
      <c r="AH499" s="130"/>
      <c r="AI499" s="130"/>
      <c r="AJ499" s="130"/>
      <c r="AK499" s="130"/>
      <c r="AL499" s="130"/>
    </row>
    <row r="500" spans="1:38" s="43" customFormat="1" x14ac:dyDescent="0.2">
      <c r="A500" s="15"/>
      <c r="B500" s="685"/>
      <c r="C500" s="15"/>
      <c r="K500" s="680"/>
      <c r="L500" s="130"/>
      <c r="M500" s="130"/>
      <c r="N500" s="130"/>
      <c r="O500" s="130"/>
      <c r="P500" s="130"/>
      <c r="Q500" s="130"/>
      <c r="R500" s="680"/>
      <c r="S500" s="130"/>
      <c r="T500" s="130"/>
      <c r="U500" s="130"/>
      <c r="V500" s="130"/>
      <c r="W500" s="130"/>
      <c r="X500" s="130"/>
      <c r="Y500" s="680"/>
      <c r="Z500" s="130"/>
      <c r="AA500" s="130"/>
      <c r="AB500" s="130"/>
      <c r="AC500" s="130"/>
      <c r="AD500" s="130"/>
      <c r="AE500" s="130"/>
      <c r="AF500" s="680"/>
      <c r="AG500" s="130"/>
      <c r="AH500" s="130"/>
      <c r="AI500" s="130"/>
      <c r="AJ500" s="130"/>
      <c r="AK500" s="130"/>
      <c r="AL500" s="130"/>
    </row>
    <row r="501" spans="1:38" s="43" customFormat="1" x14ac:dyDescent="0.2">
      <c r="A501" s="15"/>
      <c r="B501" s="685"/>
      <c r="C501" s="15"/>
      <c r="K501" s="680"/>
      <c r="L501" s="130"/>
      <c r="M501" s="130"/>
      <c r="N501" s="130"/>
      <c r="O501" s="130"/>
      <c r="P501" s="130"/>
      <c r="Q501" s="130"/>
      <c r="R501" s="680"/>
      <c r="S501" s="130"/>
      <c r="T501" s="130"/>
      <c r="U501" s="130"/>
      <c r="V501" s="130"/>
      <c r="W501" s="130"/>
      <c r="X501" s="130"/>
      <c r="Y501" s="680"/>
      <c r="Z501" s="130"/>
      <c r="AA501" s="130"/>
      <c r="AB501" s="130"/>
      <c r="AC501" s="130"/>
      <c r="AD501" s="130"/>
      <c r="AE501" s="130"/>
      <c r="AF501" s="680"/>
      <c r="AG501" s="130"/>
      <c r="AH501" s="130"/>
      <c r="AI501" s="130"/>
      <c r="AJ501" s="130"/>
      <c r="AK501" s="130"/>
      <c r="AL501" s="130"/>
    </row>
    <row r="502" spans="1:38" s="43" customFormat="1" x14ac:dyDescent="0.2">
      <c r="A502" s="15"/>
      <c r="B502" s="685"/>
      <c r="C502" s="15"/>
      <c r="K502" s="680"/>
      <c r="L502" s="130"/>
      <c r="M502" s="130"/>
      <c r="N502" s="130"/>
      <c r="O502" s="130"/>
      <c r="P502" s="130"/>
      <c r="Q502" s="130"/>
      <c r="R502" s="680"/>
      <c r="S502" s="130"/>
      <c r="T502" s="130"/>
      <c r="U502" s="130"/>
      <c r="V502" s="130"/>
      <c r="W502" s="130"/>
      <c r="X502" s="130"/>
      <c r="Y502" s="680"/>
      <c r="Z502" s="130"/>
      <c r="AA502" s="130"/>
      <c r="AB502" s="130"/>
      <c r="AC502" s="130"/>
      <c r="AD502" s="130"/>
      <c r="AE502" s="130"/>
      <c r="AF502" s="680"/>
      <c r="AG502" s="130"/>
      <c r="AH502" s="130"/>
      <c r="AI502" s="130"/>
      <c r="AJ502" s="130"/>
      <c r="AK502" s="130"/>
      <c r="AL502" s="130"/>
    </row>
    <row r="503" spans="1:38" s="43" customFormat="1" x14ac:dyDescent="0.2">
      <c r="A503" s="15"/>
      <c r="B503" s="685"/>
      <c r="C503" s="15"/>
      <c r="K503" s="680"/>
      <c r="L503" s="130"/>
      <c r="M503" s="130"/>
      <c r="N503" s="130"/>
      <c r="O503" s="130"/>
      <c r="P503" s="130"/>
      <c r="Q503" s="130"/>
      <c r="R503" s="680"/>
      <c r="S503" s="130"/>
      <c r="T503" s="130"/>
      <c r="U503" s="130"/>
      <c r="V503" s="130"/>
      <c r="W503" s="130"/>
      <c r="X503" s="130"/>
      <c r="Y503" s="680"/>
      <c r="Z503" s="130"/>
      <c r="AA503" s="130"/>
      <c r="AB503" s="130"/>
      <c r="AC503" s="130"/>
      <c r="AD503" s="130"/>
      <c r="AE503" s="130"/>
      <c r="AF503" s="680"/>
      <c r="AG503" s="130"/>
      <c r="AH503" s="130"/>
      <c r="AI503" s="130"/>
      <c r="AJ503" s="130"/>
      <c r="AK503" s="130"/>
      <c r="AL503" s="130"/>
    </row>
    <row r="504" spans="1:38" s="43" customFormat="1" x14ac:dyDescent="0.2">
      <c r="A504" s="15"/>
      <c r="B504" s="685"/>
      <c r="C504" s="15"/>
      <c r="K504" s="680"/>
      <c r="L504" s="130"/>
      <c r="M504" s="130"/>
      <c r="N504" s="130"/>
      <c r="O504" s="130"/>
      <c r="P504" s="130"/>
      <c r="Q504" s="130"/>
      <c r="R504" s="680"/>
      <c r="S504" s="130"/>
      <c r="T504" s="130"/>
      <c r="U504" s="130"/>
      <c r="V504" s="130"/>
      <c r="W504" s="130"/>
      <c r="X504" s="130"/>
      <c r="Y504" s="680"/>
      <c r="Z504" s="130"/>
      <c r="AA504" s="130"/>
      <c r="AB504" s="130"/>
      <c r="AC504" s="130"/>
      <c r="AD504" s="130"/>
      <c r="AE504" s="130"/>
      <c r="AF504" s="680"/>
      <c r="AG504" s="130"/>
      <c r="AH504" s="130"/>
      <c r="AI504" s="130"/>
      <c r="AJ504" s="130"/>
      <c r="AK504" s="130"/>
      <c r="AL504" s="130"/>
    </row>
    <row r="505" spans="1:38" s="43" customFormat="1" x14ac:dyDescent="0.2">
      <c r="A505" s="15"/>
      <c r="B505" s="685"/>
      <c r="C505" s="15"/>
      <c r="K505" s="680"/>
      <c r="L505" s="130"/>
      <c r="M505" s="130"/>
      <c r="N505" s="130"/>
      <c r="O505" s="130"/>
      <c r="P505" s="130"/>
      <c r="Q505" s="130"/>
      <c r="R505" s="680"/>
      <c r="S505" s="130"/>
      <c r="T505" s="130"/>
      <c r="U505" s="130"/>
      <c r="V505" s="130"/>
      <c r="W505" s="130"/>
      <c r="X505" s="130"/>
      <c r="Y505" s="680"/>
      <c r="Z505" s="130"/>
      <c r="AA505" s="130"/>
      <c r="AB505" s="130"/>
      <c r="AC505" s="130"/>
      <c r="AD505" s="130"/>
      <c r="AE505" s="130"/>
      <c r="AF505" s="680"/>
      <c r="AG505" s="130"/>
      <c r="AH505" s="130"/>
      <c r="AI505" s="130"/>
      <c r="AJ505" s="130"/>
      <c r="AK505" s="130"/>
      <c r="AL505" s="130"/>
    </row>
    <row r="506" spans="1:38" s="43" customFormat="1" x14ac:dyDescent="0.2">
      <c r="A506" s="15"/>
      <c r="B506" s="685"/>
      <c r="C506" s="15"/>
      <c r="K506" s="680"/>
      <c r="L506" s="130"/>
      <c r="M506" s="130"/>
      <c r="N506" s="130"/>
      <c r="O506" s="130"/>
      <c r="P506" s="130"/>
      <c r="Q506" s="130"/>
      <c r="R506" s="680"/>
      <c r="S506" s="130"/>
      <c r="T506" s="130"/>
      <c r="U506" s="130"/>
      <c r="V506" s="130"/>
      <c r="W506" s="130"/>
      <c r="X506" s="130"/>
      <c r="Y506" s="680"/>
      <c r="Z506" s="130"/>
      <c r="AA506" s="130"/>
      <c r="AB506" s="130"/>
      <c r="AC506" s="130"/>
      <c r="AD506" s="130"/>
      <c r="AE506" s="130"/>
      <c r="AF506" s="680"/>
      <c r="AG506" s="130"/>
      <c r="AH506" s="130"/>
      <c r="AI506" s="130"/>
      <c r="AJ506" s="130"/>
      <c r="AK506" s="130"/>
      <c r="AL506" s="130"/>
    </row>
    <row r="507" spans="1:38" s="43" customFormat="1" x14ac:dyDescent="0.2">
      <c r="A507" s="15"/>
      <c r="B507" s="685"/>
      <c r="C507" s="15"/>
      <c r="K507" s="680"/>
      <c r="L507" s="130"/>
      <c r="M507" s="130"/>
      <c r="N507" s="130"/>
      <c r="O507" s="130"/>
      <c r="P507" s="130"/>
      <c r="Q507" s="130"/>
      <c r="R507" s="680"/>
      <c r="S507" s="130"/>
      <c r="T507" s="130"/>
      <c r="U507" s="130"/>
      <c r="V507" s="130"/>
      <c r="W507" s="130"/>
      <c r="X507" s="130"/>
      <c r="Y507" s="680"/>
      <c r="Z507" s="130"/>
      <c r="AA507" s="130"/>
      <c r="AB507" s="130"/>
      <c r="AC507" s="130"/>
      <c r="AD507" s="130"/>
      <c r="AE507" s="130"/>
      <c r="AF507" s="680"/>
      <c r="AG507" s="130"/>
      <c r="AH507" s="130"/>
      <c r="AI507" s="130"/>
      <c r="AJ507" s="130"/>
      <c r="AK507" s="130"/>
      <c r="AL507" s="130"/>
    </row>
    <row r="508" spans="1:38" s="43" customFormat="1" x14ac:dyDescent="0.2">
      <c r="A508" s="15"/>
      <c r="B508" s="685"/>
      <c r="C508" s="15"/>
      <c r="K508" s="680"/>
      <c r="L508" s="130"/>
      <c r="M508" s="130"/>
      <c r="N508" s="130"/>
      <c r="O508" s="130"/>
      <c r="P508" s="130"/>
      <c r="Q508" s="130"/>
      <c r="R508" s="680"/>
      <c r="S508" s="130"/>
      <c r="T508" s="130"/>
      <c r="U508" s="130"/>
      <c r="V508" s="130"/>
      <c r="W508" s="130"/>
      <c r="X508" s="130"/>
      <c r="Y508" s="680"/>
      <c r="Z508" s="130"/>
      <c r="AA508" s="130"/>
      <c r="AB508" s="130"/>
      <c r="AC508" s="130"/>
      <c r="AD508" s="130"/>
      <c r="AE508" s="130"/>
      <c r="AF508" s="680"/>
      <c r="AG508" s="130"/>
      <c r="AH508" s="130"/>
      <c r="AI508" s="130"/>
      <c r="AJ508" s="130"/>
      <c r="AK508" s="130"/>
      <c r="AL508" s="130"/>
    </row>
    <row r="509" spans="1:38" s="43" customFormat="1" x14ac:dyDescent="0.2">
      <c r="A509" s="15"/>
      <c r="B509" s="685"/>
      <c r="C509" s="15"/>
      <c r="K509" s="680"/>
      <c r="L509" s="130"/>
      <c r="M509" s="130"/>
      <c r="N509" s="130"/>
      <c r="O509" s="130"/>
      <c r="P509" s="130"/>
      <c r="Q509" s="130"/>
      <c r="R509" s="680"/>
      <c r="S509" s="130"/>
      <c r="T509" s="130"/>
      <c r="U509" s="130"/>
      <c r="V509" s="130"/>
      <c r="W509" s="130"/>
      <c r="X509" s="130"/>
      <c r="Y509" s="680"/>
      <c r="Z509" s="130"/>
      <c r="AA509" s="130"/>
      <c r="AB509" s="130"/>
      <c r="AC509" s="130"/>
      <c r="AD509" s="130"/>
      <c r="AE509" s="130"/>
      <c r="AF509" s="680"/>
      <c r="AG509" s="130"/>
      <c r="AH509" s="130"/>
      <c r="AI509" s="130"/>
      <c r="AJ509" s="130"/>
      <c r="AK509" s="130"/>
      <c r="AL509" s="130"/>
    </row>
    <row r="510" spans="1:38" s="43" customFormat="1" x14ac:dyDescent="0.2">
      <c r="A510" s="15"/>
      <c r="B510" s="685"/>
      <c r="C510" s="15"/>
      <c r="K510" s="680"/>
      <c r="L510" s="130"/>
      <c r="M510" s="130"/>
      <c r="N510" s="130"/>
      <c r="O510" s="130"/>
      <c r="P510" s="130"/>
      <c r="Q510" s="130"/>
      <c r="R510" s="680"/>
      <c r="S510" s="130"/>
      <c r="T510" s="130"/>
      <c r="U510" s="130"/>
      <c r="V510" s="130"/>
      <c r="W510" s="130"/>
      <c r="X510" s="130"/>
      <c r="Y510" s="680"/>
      <c r="Z510" s="130"/>
      <c r="AA510" s="130"/>
      <c r="AB510" s="130"/>
      <c r="AC510" s="130"/>
      <c r="AD510" s="130"/>
      <c r="AE510" s="130"/>
      <c r="AF510" s="680"/>
      <c r="AG510" s="130"/>
      <c r="AH510" s="130"/>
      <c r="AI510" s="130"/>
      <c r="AJ510" s="130"/>
      <c r="AK510" s="130"/>
      <c r="AL510" s="130"/>
    </row>
    <row r="511" spans="1:38" s="43" customFormat="1" x14ac:dyDescent="0.2">
      <c r="A511" s="15"/>
      <c r="B511" s="685"/>
      <c r="C511" s="15"/>
      <c r="K511" s="680"/>
      <c r="L511" s="130"/>
      <c r="M511" s="130"/>
      <c r="N511" s="130"/>
      <c r="O511" s="130"/>
      <c r="P511" s="130"/>
      <c r="Q511" s="130"/>
      <c r="R511" s="680"/>
      <c r="S511" s="130"/>
      <c r="T511" s="130"/>
      <c r="U511" s="130"/>
      <c r="V511" s="130"/>
      <c r="W511" s="130"/>
      <c r="X511" s="130"/>
      <c r="Y511" s="680"/>
      <c r="Z511" s="130"/>
      <c r="AA511" s="130"/>
      <c r="AB511" s="130"/>
      <c r="AC511" s="130"/>
      <c r="AD511" s="130"/>
      <c r="AE511" s="130"/>
      <c r="AF511" s="680"/>
      <c r="AG511" s="130"/>
      <c r="AH511" s="130"/>
      <c r="AI511" s="130"/>
      <c r="AJ511" s="130"/>
      <c r="AK511" s="130"/>
      <c r="AL511" s="130"/>
    </row>
    <row r="512" spans="1:38" s="43" customFormat="1" x14ac:dyDescent="0.2">
      <c r="A512" s="15"/>
      <c r="B512" s="685"/>
      <c r="C512" s="15"/>
      <c r="K512" s="680"/>
      <c r="L512" s="130"/>
      <c r="M512" s="130"/>
      <c r="N512" s="130"/>
      <c r="O512" s="130"/>
      <c r="P512" s="130"/>
      <c r="Q512" s="130"/>
      <c r="R512" s="680"/>
      <c r="S512" s="130"/>
      <c r="T512" s="130"/>
      <c r="U512" s="130"/>
      <c r="V512" s="130"/>
      <c r="W512" s="130"/>
      <c r="X512" s="130"/>
      <c r="Y512" s="680"/>
      <c r="Z512" s="130"/>
      <c r="AA512" s="130"/>
      <c r="AB512" s="130"/>
      <c r="AC512" s="130"/>
      <c r="AD512" s="130"/>
      <c r="AE512" s="130"/>
      <c r="AF512" s="680"/>
      <c r="AG512" s="130"/>
      <c r="AH512" s="130"/>
      <c r="AI512" s="130"/>
      <c r="AJ512" s="130"/>
      <c r="AK512" s="130"/>
      <c r="AL512" s="130"/>
    </row>
    <row r="513" spans="1:38" s="43" customFormat="1" x14ac:dyDescent="0.2">
      <c r="A513" s="15"/>
      <c r="B513" s="685"/>
      <c r="C513" s="15"/>
      <c r="K513" s="680"/>
      <c r="L513" s="130"/>
      <c r="M513" s="130"/>
      <c r="N513" s="130"/>
      <c r="O513" s="130"/>
      <c r="P513" s="130"/>
      <c r="Q513" s="130"/>
      <c r="R513" s="680"/>
      <c r="S513" s="130"/>
      <c r="T513" s="130"/>
      <c r="U513" s="130"/>
      <c r="V513" s="130"/>
      <c r="W513" s="130"/>
      <c r="X513" s="130"/>
      <c r="Y513" s="680"/>
      <c r="Z513" s="130"/>
      <c r="AA513" s="130"/>
      <c r="AB513" s="130"/>
      <c r="AC513" s="130"/>
      <c r="AD513" s="130"/>
      <c r="AE513" s="130"/>
      <c r="AF513" s="680"/>
      <c r="AG513" s="130"/>
      <c r="AH513" s="130"/>
      <c r="AI513" s="130"/>
      <c r="AJ513" s="130"/>
      <c r="AK513" s="130"/>
      <c r="AL513" s="130"/>
    </row>
    <row r="514" spans="1:38" s="43" customFormat="1" x14ac:dyDescent="0.2">
      <c r="A514" s="15"/>
      <c r="B514" s="685"/>
      <c r="C514" s="15"/>
      <c r="K514" s="680"/>
      <c r="L514" s="130"/>
      <c r="M514" s="130"/>
      <c r="N514" s="130"/>
      <c r="O514" s="130"/>
      <c r="P514" s="130"/>
      <c r="Q514" s="130"/>
      <c r="R514" s="680"/>
      <c r="S514" s="130"/>
      <c r="T514" s="130"/>
      <c r="U514" s="130"/>
      <c r="V514" s="130"/>
      <c r="W514" s="130"/>
      <c r="X514" s="130"/>
      <c r="Y514" s="680"/>
      <c r="Z514" s="130"/>
      <c r="AA514" s="130"/>
      <c r="AB514" s="130"/>
      <c r="AC514" s="130"/>
      <c r="AD514" s="130"/>
      <c r="AE514" s="130"/>
      <c r="AF514" s="680"/>
      <c r="AG514" s="130"/>
      <c r="AH514" s="130"/>
      <c r="AI514" s="130"/>
      <c r="AJ514" s="130"/>
      <c r="AK514" s="130"/>
      <c r="AL514" s="130"/>
    </row>
    <row r="515" spans="1:38" s="43" customFormat="1" x14ac:dyDescent="0.2">
      <c r="A515" s="15"/>
      <c r="B515" s="685"/>
      <c r="C515" s="15"/>
      <c r="K515" s="680"/>
      <c r="L515" s="130"/>
      <c r="M515" s="130"/>
      <c r="N515" s="130"/>
      <c r="O515" s="130"/>
      <c r="P515" s="130"/>
      <c r="Q515" s="130"/>
      <c r="R515" s="680"/>
      <c r="S515" s="130"/>
      <c r="T515" s="130"/>
      <c r="U515" s="130"/>
      <c r="V515" s="130"/>
      <c r="W515" s="130"/>
      <c r="X515" s="130"/>
      <c r="Y515" s="680"/>
      <c r="Z515" s="130"/>
      <c r="AA515" s="130"/>
      <c r="AB515" s="130"/>
      <c r="AC515" s="130"/>
      <c r="AD515" s="130"/>
      <c r="AE515" s="130"/>
      <c r="AF515" s="680"/>
      <c r="AG515" s="130"/>
      <c r="AH515" s="130"/>
      <c r="AI515" s="130"/>
      <c r="AJ515" s="130"/>
      <c r="AK515" s="130"/>
      <c r="AL515" s="130"/>
    </row>
    <row r="516" spans="1:38" s="43" customFormat="1" x14ac:dyDescent="0.2">
      <c r="A516" s="15"/>
      <c r="B516" s="685"/>
      <c r="C516" s="15"/>
      <c r="K516" s="680"/>
      <c r="L516" s="130"/>
      <c r="M516" s="130"/>
      <c r="N516" s="130"/>
      <c r="O516" s="130"/>
      <c r="P516" s="130"/>
      <c r="Q516" s="130"/>
      <c r="R516" s="680"/>
      <c r="S516" s="130"/>
      <c r="T516" s="130"/>
      <c r="U516" s="130"/>
      <c r="V516" s="130"/>
      <c r="W516" s="130"/>
      <c r="X516" s="130"/>
      <c r="Y516" s="680"/>
      <c r="Z516" s="130"/>
      <c r="AA516" s="130"/>
      <c r="AB516" s="130"/>
      <c r="AC516" s="130"/>
      <c r="AD516" s="130"/>
      <c r="AE516" s="130"/>
      <c r="AF516" s="680"/>
      <c r="AG516" s="130"/>
      <c r="AH516" s="130"/>
      <c r="AI516" s="130"/>
      <c r="AJ516" s="130"/>
      <c r="AK516" s="130"/>
      <c r="AL516" s="130"/>
    </row>
    <row r="517" spans="1:38" s="43" customFormat="1" x14ac:dyDescent="0.2">
      <c r="A517" s="15"/>
      <c r="B517" s="685"/>
      <c r="C517" s="15"/>
      <c r="K517" s="680"/>
      <c r="L517" s="130"/>
      <c r="M517" s="130"/>
      <c r="N517" s="130"/>
      <c r="O517" s="130"/>
      <c r="P517" s="130"/>
      <c r="Q517" s="130"/>
      <c r="R517" s="680"/>
      <c r="S517" s="130"/>
      <c r="T517" s="130"/>
      <c r="U517" s="130"/>
      <c r="V517" s="130"/>
      <c r="W517" s="130"/>
      <c r="X517" s="130"/>
      <c r="Y517" s="680"/>
      <c r="Z517" s="130"/>
      <c r="AA517" s="130"/>
      <c r="AB517" s="130"/>
      <c r="AC517" s="130"/>
      <c r="AD517" s="130"/>
      <c r="AE517" s="130"/>
      <c r="AF517" s="680"/>
      <c r="AG517" s="130"/>
      <c r="AH517" s="130"/>
      <c r="AI517" s="130"/>
      <c r="AJ517" s="130"/>
      <c r="AK517" s="130"/>
      <c r="AL517" s="130"/>
    </row>
    <row r="518" spans="1:38" s="43" customFormat="1" x14ac:dyDescent="0.2">
      <c r="A518" s="15"/>
      <c r="B518" s="685"/>
      <c r="C518" s="15"/>
      <c r="K518" s="680"/>
      <c r="L518" s="130"/>
      <c r="M518" s="130"/>
      <c r="N518" s="130"/>
      <c r="O518" s="130"/>
      <c r="P518" s="130"/>
      <c r="Q518" s="130"/>
      <c r="R518" s="680"/>
      <c r="S518" s="130"/>
      <c r="T518" s="130"/>
      <c r="U518" s="130"/>
      <c r="V518" s="130"/>
      <c r="W518" s="130"/>
      <c r="X518" s="130"/>
      <c r="Y518" s="680"/>
      <c r="Z518" s="130"/>
      <c r="AA518" s="130"/>
      <c r="AB518" s="130"/>
      <c r="AC518" s="130"/>
      <c r="AD518" s="130"/>
      <c r="AE518" s="130"/>
      <c r="AF518" s="680"/>
      <c r="AG518" s="130"/>
      <c r="AH518" s="130"/>
      <c r="AI518" s="130"/>
      <c r="AJ518" s="130"/>
      <c r="AK518" s="130"/>
      <c r="AL518" s="130"/>
    </row>
    <row r="519" spans="1:38" s="43" customFormat="1" x14ac:dyDescent="0.2">
      <c r="A519" s="15"/>
      <c r="B519" s="685"/>
      <c r="C519" s="15"/>
      <c r="K519" s="680"/>
      <c r="L519" s="130"/>
      <c r="M519" s="130"/>
      <c r="N519" s="130"/>
      <c r="O519" s="130"/>
      <c r="P519" s="130"/>
      <c r="Q519" s="130"/>
      <c r="R519" s="680"/>
      <c r="S519" s="130"/>
      <c r="T519" s="130"/>
      <c r="U519" s="130"/>
      <c r="V519" s="130"/>
      <c r="W519" s="130"/>
      <c r="X519" s="130"/>
      <c r="Y519" s="680"/>
      <c r="Z519" s="130"/>
      <c r="AA519" s="130"/>
      <c r="AB519" s="130"/>
      <c r="AC519" s="130"/>
      <c r="AD519" s="130"/>
      <c r="AE519" s="130"/>
      <c r="AF519" s="680"/>
      <c r="AG519" s="130"/>
      <c r="AH519" s="130"/>
      <c r="AI519" s="130"/>
      <c r="AJ519" s="130"/>
      <c r="AK519" s="130"/>
      <c r="AL519" s="130"/>
    </row>
    <row r="520" spans="1:38" s="43" customFormat="1" x14ac:dyDescent="0.2">
      <c r="A520" s="15"/>
      <c r="B520" s="685"/>
      <c r="C520" s="15"/>
      <c r="K520" s="680"/>
      <c r="L520" s="130"/>
      <c r="M520" s="130"/>
      <c r="N520" s="130"/>
      <c r="O520" s="130"/>
      <c r="P520" s="130"/>
      <c r="Q520" s="130"/>
      <c r="R520" s="680"/>
      <c r="S520" s="130"/>
      <c r="T520" s="130"/>
      <c r="U520" s="130"/>
      <c r="V520" s="130"/>
      <c r="W520" s="130"/>
      <c r="X520" s="130"/>
      <c r="Y520" s="680"/>
      <c r="Z520" s="130"/>
      <c r="AA520" s="130"/>
      <c r="AB520" s="130"/>
      <c r="AC520" s="130"/>
      <c r="AD520" s="130"/>
      <c r="AE520" s="130"/>
      <c r="AF520" s="680"/>
      <c r="AG520" s="130"/>
      <c r="AH520" s="130"/>
      <c r="AI520" s="130"/>
      <c r="AJ520" s="130"/>
      <c r="AK520" s="130"/>
      <c r="AL520" s="130"/>
    </row>
    <row r="521" spans="1:38" s="43" customFormat="1" x14ac:dyDescent="0.2">
      <c r="A521" s="15"/>
      <c r="B521" s="685"/>
      <c r="C521" s="15"/>
      <c r="K521" s="680"/>
      <c r="L521" s="130"/>
      <c r="M521" s="130"/>
      <c r="N521" s="130"/>
      <c r="O521" s="130"/>
      <c r="P521" s="130"/>
      <c r="Q521" s="130"/>
      <c r="R521" s="680"/>
      <c r="S521" s="130"/>
      <c r="T521" s="130"/>
      <c r="U521" s="130"/>
      <c r="V521" s="130"/>
      <c r="W521" s="130"/>
      <c r="X521" s="130"/>
      <c r="Y521" s="680"/>
      <c r="Z521" s="130"/>
      <c r="AA521" s="130"/>
      <c r="AB521" s="130"/>
      <c r="AC521" s="130"/>
      <c r="AD521" s="130"/>
      <c r="AE521" s="130"/>
      <c r="AF521" s="680"/>
      <c r="AG521" s="130"/>
      <c r="AH521" s="130"/>
      <c r="AI521" s="130"/>
      <c r="AJ521" s="130"/>
      <c r="AK521" s="130"/>
      <c r="AL521" s="130"/>
    </row>
    <row r="522" spans="1:38" s="43" customFormat="1" x14ac:dyDescent="0.2">
      <c r="A522" s="15"/>
      <c r="B522" s="685"/>
      <c r="C522" s="15"/>
      <c r="K522" s="680"/>
      <c r="L522" s="130"/>
      <c r="M522" s="130"/>
      <c r="N522" s="130"/>
      <c r="O522" s="130"/>
      <c r="P522" s="130"/>
      <c r="Q522" s="130"/>
      <c r="R522" s="680"/>
      <c r="S522" s="130"/>
      <c r="T522" s="130"/>
      <c r="U522" s="130"/>
      <c r="V522" s="130"/>
      <c r="W522" s="130"/>
      <c r="X522" s="130"/>
      <c r="Y522" s="680"/>
      <c r="Z522" s="130"/>
      <c r="AA522" s="130"/>
      <c r="AB522" s="130"/>
      <c r="AC522" s="130"/>
      <c r="AD522" s="130"/>
      <c r="AE522" s="130"/>
      <c r="AF522" s="680"/>
      <c r="AG522" s="130"/>
      <c r="AH522" s="130"/>
      <c r="AI522" s="130"/>
      <c r="AJ522" s="130"/>
      <c r="AK522" s="130"/>
      <c r="AL522" s="130"/>
    </row>
    <row r="523" spans="1:38" s="43" customFormat="1" x14ac:dyDescent="0.2">
      <c r="A523" s="15"/>
      <c r="B523" s="685"/>
      <c r="C523" s="15"/>
      <c r="K523" s="680"/>
      <c r="L523" s="130"/>
      <c r="M523" s="130"/>
      <c r="N523" s="130"/>
      <c r="O523" s="130"/>
      <c r="P523" s="130"/>
      <c r="Q523" s="130"/>
      <c r="R523" s="680"/>
      <c r="S523" s="130"/>
      <c r="T523" s="130"/>
      <c r="U523" s="130"/>
      <c r="V523" s="130"/>
      <c r="W523" s="130"/>
      <c r="X523" s="130"/>
      <c r="Y523" s="680"/>
      <c r="Z523" s="130"/>
      <c r="AA523" s="130"/>
      <c r="AB523" s="130"/>
      <c r="AC523" s="130"/>
      <c r="AD523" s="130"/>
      <c r="AE523" s="130"/>
      <c r="AF523" s="680"/>
      <c r="AG523" s="130"/>
      <c r="AH523" s="130"/>
      <c r="AI523" s="130"/>
      <c r="AJ523" s="130"/>
      <c r="AK523" s="130"/>
      <c r="AL523" s="130"/>
    </row>
    <row r="524" spans="1:38" s="43" customFormat="1" x14ac:dyDescent="0.2">
      <c r="A524" s="15"/>
      <c r="B524" s="685"/>
      <c r="C524" s="15"/>
      <c r="K524" s="680"/>
      <c r="L524" s="130"/>
      <c r="M524" s="130"/>
      <c r="N524" s="130"/>
      <c r="O524" s="130"/>
      <c r="P524" s="130"/>
      <c r="Q524" s="130"/>
      <c r="R524" s="680"/>
      <c r="S524" s="130"/>
      <c r="T524" s="130"/>
      <c r="U524" s="130"/>
      <c r="V524" s="130"/>
      <c r="W524" s="130"/>
      <c r="X524" s="130"/>
      <c r="Y524" s="680"/>
      <c r="Z524" s="130"/>
      <c r="AA524" s="130"/>
      <c r="AB524" s="130"/>
      <c r="AC524" s="130"/>
      <c r="AD524" s="130"/>
      <c r="AE524" s="130"/>
      <c r="AF524" s="680"/>
      <c r="AG524" s="130"/>
      <c r="AH524" s="130"/>
      <c r="AI524" s="130"/>
      <c r="AJ524" s="130"/>
      <c r="AK524" s="130"/>
      <c r="AL524" s="130"/>
    </row>
    <row r="525" spans="1:38" s="43" customFormat="1" x14ac:dyDescent="0.2">
      <c r="A525" s="15"/>
      <c r="B525" s="685"/>
      <c r="C525" s="15"/>
      <c r="K525" s="680"/>
      <c r="L525" s="130"/>
      <c r="M525" s="130"/>
      <c r="N525" s="130"/>
      <c r="O525" s="130"/>
      <c r="P525" s="130"/>
      <c r="Q525" s="130"/>
      <c r="R525" s="680"/>
      <c r="S525" s="130"/>
      <c r="T525" s="130"/>
      <c r="U525" s="130"/>
      <c r="V525" s="130"/>
      <c r="W525" s="130"/>
      <c r="X525" s="130"/>
      <c r="Y525" s="680"/>
      <c r="Z525" s="130"/>
      <c r="AA525" s="130"/>
      <c r="AB525" s="130"/>
      <c r="AC525" s="130"/>
      <c r="AD525" s="130"/>
      <c r="AE525" s="130"/>
      <c r="AF525" s="680"/>
      <c r="AG525" s="130"/>
      <c r="AH525" s="130"/>
      <c r="AI525" s="130"/>
      <c r="AJ525" s="130"/>
      <c r="AK525" s="130"/>
      <c r="AL525" s="130"/>
    </row>
    <row r="526" spans="1:38" s="43" customFormat="1" x14ac:dyDescent="0.2">
      <c r="A526" s="15"/>
      <c r="B526" s="685"/>
      <c r="C526" s="15"/>
      <c r="K526" s="680"/>
      <c r="L526" s="130"/>
      <c r="M526" s="130"/>
      <c r="N526" s="130"/>
      <c r="O526" s="130"/>
      <c r="P526" s="130"/>
      <c r="Q526" s="130"/>
      <c r="R526" s="680"/>
      <c r="S526" s="130"/>
      <c r="T526" s="130"/>
      <c r="U526" s="130"/>
      <c r="V526" s="130"/>
      <c r="W526" s="130"/>
      <c r="X526" s="130"/>
      <c r="Y526" s="680"/>
      <c r="Z526" s="130"/>
      <c r="AA526" s="130"/>
      <c r="AB526" s="130"/>
      <c r="AC526" s="130"/>
      <c r="AD526" s="130"/>
      <c r="AE526" s="130"/>
      <c r="AF526" s="680"/>
      <c r="AG526" s="130"/>
      <c r="AH526" s="130"/>
      <c r="AI526" s="130"/>
      <c r="AJ526" s="130"/>
      <c r="AK526" s="130"/>
      <c r="AL526" s="130"/>
    </row>
    <row r="527" spans="1:38" s="43" customFormat="1" x14ac:dyDescent="0.2">
      <c r="A527" s="15"/>
      <c r="B527" s="685"/>
      <c r="C527" s="15"/>
      <c r="K527" s="680"/>
      <c r="L527" s="130"/>
      <c r="M527" s="130"/>
      <c r="N527" s="130"/>
      <c r="O527" s="130"/>
      <c r="P527" s="130"/>
      <c r="Q527" s="130"/>
      <c r="R527" s="680"/>
      <c r="S527" s="130"/>
      <c r="T527" s="130"/>
      <c r="U527" s="130"/>
      <c r="V527" s="130"/>
      <c r="W527" s="130"/>
      <c r="X527" s="130"/>
      <c r="Y527" s="680"/>
      <c r="Z527" s="130"/>
      <c r="AA527" s="130"/>
      <c r="AB527" s="130"/>
      <c r="AC527" s="130"/>
      <c r="AD527" s="130"/>
      <c r="AE527" s="130"/>
      <c r="AF527" s="680"/>
      <c r="AG527" s="130"/>
      <c r="AH527" s="130"/>
      <c r="AI527" s="130"/>
      <c r="AJ527" s="130"/>
      <c r="AK527" s="130"/>
      <c r="AL527" s="130"/>
    </row>
    <row r="528" spans="1:38" s="43" customFormat="1" x14ac:dyDescent="0.2">
      <c r="A528" s="15"/>
      <c r="B528" s="685"/>
      <c r="C528" s="15"/>
      <c r="K528" s="680"/>
      <c r="L528" s="130"/>
      <c r="M528" s="130"/>
      <c r="N528" s="130"/>
      <c r="O528" s="130"/>
      <c r="P528" s="130"/>
      <c r="Q528" s="130"/>
      <c r="R528" s="680"/>
      <c r="S528" s="130"/>
      <c r="T528" s="130"/>
      <c r="U528" s="130"/>
      <c r="V528" s="130"/>
      <c r="W528" s="130"/>
      <c r="X528" s="130"/>
      <c r="Y528" s="680"/>
      <c r="Z528" s="130"/>
      <c r="AA528" s="130"/>
      <c r="AB528" s="130"/>
      <c r="AC528" s="130"/>
      <c r="AD528" s="130"/>
      <c r="AE528" s="130"/>
      <c r="AF528" s="680"/>
      <c r="AG528" s="130"/>
      <c r="AH528" s="130"/>
      <c r="AI528" s="130"/>
      <c r="AJ528" s="130"/>
      <c r="AK528" s="130"/>
      <c r="AL528" s="130"/>
    </row>
    <row r="529" spans="1:38" s="43" customFormat="1" x14ac:dyDescent="0.2">
      <c r="A529" s="15"/>
      <c r="B529" s="685"/>
      <c r="C529" s="15"/>
      <c r="K529" s="680"/>
      <c r="L529" s="130"/>
      <c r="M529" s="130"/>
      <c r="N529" s="130"/>
      <c r="O529" s="130"/>
      <c r="P529" s="130"/>
      <c r="Q529" s="130"/>
      <c r="R529" s="680"/>
      <c r="S529" s="130"/>
      <c r="T529" s="130"/>
      <c r="U529" s="130"/>
      <c r="V529" s="130"/>
      <c r="W529" s="130"/>
      <c r="X529" s="130"/>
      <c r="Y529" s="680"/>
      <c r="Z529" s="130"/>
      <c r="AA529" s="130"/>
      <c r="AB529" s="130"/>
      <c r="AC529" s="130"/>
      <c r="AD529" s="130"/>
      <c r="AE529" s="130"/>
      <c r="AF529" s="680"/>
      <c r="AG529" s="130"/>
      <c r="AH529" s="130"/>
      <c r="AI529" s="130"/>
      <c r="AJ529" s="130"/>
      <c r="AK529" s="130"/>
      <c r="AL529" s="130"/>
    </row>
    <row r="530" spans="1:38" s="43" customFormat="1" x14ac:dyDescent="0.2">
      <c r="A530" s="15"/>
      <c r="B530" s="685"/>
      <c r="C530" s="15"/>
      <c r="K530" s="680"/>
      <c r="L530" s="130"/>
      <c r="M530" s="130"/>
      <c r="N530" s="130"/>
      <c r="O530" s="130"/>
      <c r="P530" s="130"/>
      <c r="Q530" s="130"/>
      <c r="R530" s="680"/>
      <c r="S530" s="130"/>
      <c r="T530" s="130"/>
      <c r="U530" s="130"/>
      <c r="V530" s="130"/>
      <c r="W530" s="130"/>
      <c r="X530" s="130"/>
      <c r="Y530" s="680"/>
      <c r="Z530" s="130"/>
      <c r="AA530" s="130"/>
      <c r="AB530" s="130"/>
      <c r="AC530" s="130"/>
      <c r="AD530" s="130"/>
      <c r="AE530" s="130"/>
      <c r="AF530" s="680"/>
      <c r="AG530" s="130"/>
      <c r="AH530" s="130"/>
      <c r="AI530" s="130"/>
      <c r="AJ530" s="130"/>
      <c r="AK530" s="130"/>
      <c r="AL530" s="130"/>
    </row>
    <row r="531" spans="1:38" s="43" customFormat="1" x14ac:dyDescent="0.2">
      <c r="A531" s="15"/>
      <c r="B531" s="685"/>
      <c r="C531" s="15"/>
      <c r="K531" s="680"/>
      <c r="L531" s="130"/>
      <c r="M531" s="130"/>
      <c r="N531" s="130"/>
      <c r="O531" s="130"/>
      <c r="P531" s="130"/>
      <c r="Q531" s="130"/>
      <c r="R531" s="680"/>
      <c r="S531" s="130"/>
      <c r="T531" s="130"/>
      <c r="U531" s="130"/>
      <c r="V531" s="130"/>
      <c r="W531" s="130"/>
      <c r="X531" s="130"/>
      <c r="Y531" s="680"/>
      <c r="Z531" s="130"/>
      <c r="AA531" s="130"/>
      <c r="AB531" s="130"/>
      <c r="AC531" s="130"/>
      <c r="AD531" s="130"/>
      <c r="AE531" s="130"/>
      <c r="AF531" s="680"/>
      <c r="AG531" s="130"/>
      <c r="AH531" s="130"/>
      <c r="AI531" s="130"/>
      <c r="AJ531" s="130"/>
      <c r="AK531" s="130"/>
      <c r="AL531" s="130"/>
    </row>
    <row r="532" spans="1:38" s="43" customFormat="1" x14ac:dyDescent="0.2">
      <c r="A532" s="15"/>
      <c r="B532" s="685"/>
      <c r="C532" s="15"/>
      <c r="K532" s="680"/>
      <c r="L532" s="130"/>
      <c r="M532" s="130"/>
      <c r="N532" s="130"/>
      <c r="O532" s="130"/>
      <c r="P532" s="130"/>
      <c r="Q532" s="130"/>
      <c r="R532" s="680"/>
      <c r="S532" s="130"/>
      <c r="T532" s="130"/>
      <c r="U532" s="130"/>
      <c r="V532" s="130"/>
      <c r="W532" s="130"/>
      <c r="X532" s="130"/>
      <c r="Y532" s="680"/>
      <c r="Z532" s="130"/>
      <c r="AA532" s="130"/>
      <c r="AB532" s="130"/>
      <c r="AC532" s="130"/>
      <c r="AD532" s="130"/>
      <c r="AE532" s="130"/>
      <c r="AF532" s="680"/>
      <c r="AG532" s="130"/>
      <c r="AH532" s="130"/>
      <c r="AI532" s="130"/>
      <c r="AJ532" s="130"/>
      <c r="AK532" s="130"/>
      <c r="AL532" s="130"/>
    </row>
    <row r="533" spans="1:38" s="43" customFormat="1" x14ac:dyDescent="0.2">
      <c r="A533" s="15"/>
      <c r="B533" s="685"/>
      <c r="C533" s="15"/>
      <c r="K533" s="680"/>
      <c r="L533" s="130"/>
      <c r="M533" s="130"/>
      <c r="N533" s="130"/>
      <c r="O533" s="130"/>
      <c r="P533" s="130"/>
      <c r="Q533" s="130"/>
      <c r="R533" s="680"/>
      <c r="S533" s="130"/>
      <c r="T533" s="130"/>
      <c r="U533" s="130"/>
      <c r="V533" s="130"/>
      <c r="W533" s="130"/>
      <c r="X533" s="130"/>
      <c r="Y533" s="680"/>
      <c r="Z533" s="130"/>
      <c r="AA533" s="130"/>
      <c r="AB533" s="130"/>
      <c r="AC533" s="130"/>
      <c r="AD533" s="130"/>
      <c r="AE533" s="130"/>
      <c r="AF533" s="680"/>
      <c r="AG533" s="130"/>
      <c r="AH533" s="130"/>
      <c r="AI533" s="130"/>
      <c r="AJ533" s="130"/>
      <c r="AK533" s="130"/>
      <c r="AL533" s="130"/>
    </row>
    <row r="534" spans="1:38" s="43" customFormat="1" x14ac:dyDescent="0.2">
      <c r="A534" s="15"/>
      <c r="B534" s="685"/>
      <c r="C534" s="15"/>
      <c r="K534" s="680"/>
      <c r="L534" s="130"/>
      <c r="M534" s="130"/>
      <c r="N534" s="130"/>
      <c r="O534" s="130"/>
      <c r="P534" s="130"/>
      <c r="Q534" s="130"/>
      <c r="R534" s="680"/>
      <c r="S534" s="130"/>
      <c r="T534" s="130"/>
      <c r="U534" s="130"/>
      <c r="V534" s="130"/>
      <c r="W534" s="130"/>
      <c r="X534" s="130"/>
      <c r="Y534" s="680"/>
      <c r="Z534" s="130"/>
      <c r="AA534" s="130"/>
      <c r="AB534" s="130"/>
      <c r="AC534" s="130"/>
      <c r="AD534" s="130"/>
      <c r="AE534" s="130"/>
      <c r="AF534" s="680"/>
      <c r="AG534" s="130"/>
      <c r="AH534" s="130"/>
      <c r="AI534" s="130"/>
      <c r="AJ534" s="130"/>
      <c r="AK534" s="130"/>
      <c r="AL534" s="130"/>
    </row>
    <row r="535" spans="1:38" s="43" customFormat="1" x14ac:dyDescent="0.2">
      <c r="A535" s="15"/>
      <c r="B535" s="685"/>
      <c r="C535" s="15"/>
      <c r="K535" s="680"/>
      <c r="L535" s="130"/>
      <c r="M535" s="130"/>
      <c r="N535" s="130"/>
      <c r="O535" s="130"/>
      <c r="P535" s="130"/>
      <c r="Q535" s="130"/>
      <c r="R535" s="680"/>
      <c r="S535" s="130"/>
      <c r="T535" s="130"/>
      <c r="U535" s="130"/>
      <c r="V535" s="130"/>
      <c r="W535" s="130"/>
      <c r="X535" s="130"/>
      <c r="Y535" s="680"/>
      <c r="Z535" s="130"/>
      <c r="AA535" s="130"/>
      <c r="AB535" s="130"/>
      <c r="AC535" s="130"/>
      <c r="AD535" s="130"/>
      <c r="AE535" s="130"/>
      <c r="AF535" s="680"/>
      <c r="AG535" s="130"/>
      <c r="AH535" s="130"/>
      <c r="AI535" s="130"/>
      <c r="AJ535" s="130"/>
      <c r="AK535" s="130"/>
      <c r="AL535" s="130"/>
    </row>
    <row r="536" spans="1:38" s="43" customFormat="1" x14ac:dyDescent="0.2">
      <c r="A536" s="15"/>
      <c r="B536" s="685"/>
      <c r="C536" s="15"/>
      <c r="K536" s="680"/>
      <c r="L536" s="130"/>
      <c r="M536" s="130"/>
      <c r="N536" s="130"/>
      <c r="O536" s="130"/>
      <c r="P536" s="130"/>
      <c r="Q536" s="130"/>
      <c r="R536" s="680"/>
      <c r="S536" s="130"/>
      <c r="T536" s="130"/>
      <c r="U536" s="130"/>
      <c r="V536" s="130"/>
      <c r="W536" s="130"/>
      <c r="X536" s="130"/>
      <c r="Y536" s="680"/>
      <c r="Z536" s="130"/>
      <c r="AA536" s="130"/>
      <c r="AB536" s="130"/>
      <c r="AC536" s="130"/>
      <c r="AD536" s="130"/>
      <c r="AE536" s="130"/>
      <c r="AF536" s="680"/>
      <c r="AG536" s="130"/>
      <c r="AH536" s="130"/>
      <c r="AI536" s="130"/>
      <c r="AJ536" s="130"/>
      <c r="AK536" s="130"/>
      <c r="AL536" s="130"/>
    </row>
    <row r="537" spans="1:38" s="43" customFormat="1" x14ac:dyDescent="0.2">
      <c r="A537" s="15"/>
      <c r="B537" s="685"/>
      <c r="C537" s="15"/>
      <c r="K537" s="680"/>
      <c r="L537" s="130"/>
      <c r="M537" s="130"/>
      <c r="N537" s="130"/>
      <c r="O537" s="130"/>
      <c r="P537" s="130"/>
      <c r="Q537" s="130"/>
      <c r="R537" s="680"/>
      <c r="S537" s="130"/>
      <c r="T537" s="130"/>
      <c r="U537" s="130"/>
      <c r="V537" s="130"/>
      <c r="W537" s="130"/>
      <c r="X537" s="130"/>
      <c r="Y537" s="680"/>
      <c r="Z537" s="130"/>
      <c r="AA537" s="130"/>
      <c r="AB537" s="130"/>
      <c r="AC537" s="130"/>
      <c r="AD537" s="130"/>
      <c r="AE537" s="130"/>
      <c r="AF537" s="680"/>
      <c r="AG537" s="130"/>
      <c r="AH537" s="130"/>
      <c r="AI537" s="130"/>
      <c r="AJ537" s="130"/>
      <c r="AK537" s="130"/>
      <c r="AL537" s="130"/>
    </row>
    <row r="538" spans="1:38" s="43" customFormat="1" x14ac:dyDescent="0.2">
      <c r="A538" s="15"/>
      <c r="B538" s="685"/>
      <c r="C538" s="15"/>
      <c r="K538" s="680"/>
      <c r="L538" s="130"/>
      <c r="M538" s="130"/>
      <c r="N538" s="130"/>
      <c r="O538" s="130"/>
      <c r="P538" s="130"/>
      <c r="Q538" s="130"/>
      <c r="R538" s="680"/>
      <c r="S538" s="130"/>
      <c r="T538" s="130"/>
      <c r="U538" s="130"/>
      <c r="V538" s="130"/>
      <c r="W538" s="130"/>
      <c r="X538" s="130"/>
      <c r="Y538" s="680"/>
      <c r="Z538" s="130"/>
      <c r="AA538" s="130"/>
      <c r="AB538" s="130"/>
      <c r="AC538" s="130"/>
      <c r="AD538" s="130"/>
      <c r="AE538" s="130"/>
      <c r="AF538" s="680"/>
      <c r="AG538" s="130"/>
      <c r="AH538" s="130"/>
      <c r="AI538" s="130"/>
      <c r="AJ538" s="130"/>
      <c r="AK538" s="130"/>
      <c r="AL538" s="130"/>
    </row>
    <row r="539" spans="1:38" s="43" customFormat="1" x14ac:dyDescent="0.2">
      <c r="A539" s="15"/>
      <c r="B539" s="685"/>
      <c r="C539" s="15"/>
      <c r="K539" s="680"/>
      <c r="L539" s="130"/>
      <c r="M539" s="130"/>
      <c r="N539" s="130"/>
      <c r="O539" s="130"/>
      <c r="P539" s="130"/>
      <c r="Q539" s="130"/>
      <c r="R539" s="680"/>
      <c r="S539" s="130"/>
      <c r="T539" s="130"/>
      <c r="U539" s="130"/>
      <c r="V539" s="130"/>
      <c r="W539" s="130"/>
      <c r="X539" s="130"/>
      <c r="Y539" s="680"/>
      <c r="Z539" s="130"/>
      <c r="AA539" s="130"/>
      <c r="AB539" s="130"/>
      <c r="AC539" s="130"/>
      <c r="AD539" s="130"/>
      <c r="AE539" s="130"/>
      <c r="AF539" s="680"/>
      <c r="AG539" s="130"/>
      <c r="AH539" s="130"/>
      <c r="AI539" s="130"/>
      <c r="AJ539" s="130"/>
      <c r="AK539" s="130"/>
      <c r="AL539" s="130"/>
    </row>
    <row r="540" spans="1:38" s="43" customFormat="1" x14ac:dyDescent="0.2">
      <c r="A540" s="15"/>
      <c r="B540" s="685"/>
      <c r="C540" s="15"/>
      <c r="K540" s="680"/>
      <c r="L540" s="130"/>
      <c r="M540" s="130"/>
      <c r="N540" s="130"/>
      <c r="O540" s="130"/>
      <c r="P540" s="130"/>
      <c r="Q540" s="130"/>
      <c r="R540" s="680"/>
      <c r="S540" s="130"/>
      <c r="T540" s="130"/>
      <c r="U540" s="130"/>
      <c r="V540" s="130"/>
      <c r="W540" s="130"/>
      <c r="X540" s="130"/>
      <c r="Y540" s="680"/>
      <c r="Z540" s="130"/>
      <c r="AA540" s="130"/>
      <c r="AB540" s="130"/>
      <c r="AC540" s="130"/>
      <c r="AD540" s="130"/>
      <c r="AE540" s="130"/>
      <c r="AF540" s="680"/>
      <c r="AG540" s="130"/>
      <c r="AH540" s="130"/>
      <c r="AI540" s="130"/>
      <c r="AJ540" s="130"/>
      <c r="AK540" s="130"/>
      <c r="AL540" s="130"/>
    </row>
    <row r="541" spans="1:38" s="43" customFormat="1" x14ac:dyDescent="0.2">
      <c r="A541" s="15"/>
      <c r="B541" s="685"/>
      <c r="C541" s="15"/>
      <c r="K541" s="680"/>
      <c r="L541" s="130"/>
      <c r="M541" s="130"/>
      <c r="N541" s="130"/>
      <c r="O541" s="130"/>
      <c r="P541" s="130"/>
      <c r="Q541" s="130"/>
      <c r="R541" s="680"/>
      <c r="S541" s="130"/>
      <c r="T541" s="130"/>
      <c r="U541" s="130"/>
      <c r="V541" s="130"/>
      <c r="W541" s="130"/>
      <c r="X541" s="130"/>
      <c r="Y541" s="680"/>
      <c r="Z541" s="130"/>
      <c r="AA541" s="130"/>
      <c r="AB541" s="130"/>
      <c r="AC541" s="130"/>
      <c r="AD541" s="130"/>
      <c r="AE541" s="130"/>
      <c r="AF541" s="680"/>
      <c r="AG541" s="130"/>
      <c r="AH541" s="130"/>
      <c r="AI541" s="130"/>
      <c r="AJ541" s="130"/>
      <c r="AK541" s="130"/>
      <c r="AL541" s="130"/>
    </row>
    <row r="542" spans="1:38" s="43" customFormat="1" x14ac:dyDescent="0.2">
      <c r="A542" s="15"/>
      <c r="B542" s="685"/>
      <c r="C542" s="15"/>
      <c r="K542" s="680"/>
      <c r="L542" s="130"/>
      <c r="M542" s="130"/>
      <c r="N542" s="130"/>
      <c r="O542" s="130"/>
      <c r="P542" s="130"/>
      <c r="Q542" s="130"/>
      <c r="R542" s="680"/>
      <c r="S542" s="130"/>
      <c r="T542" s="130"/>
      <c r="U542" s="130"/>
      <c r="V542" s="130"/>
      <c r="W542" s="130"/>
      <c r="X542" s="130"/>
      <c r="Y542" s="680"/>
      <c r="Z542" s="130"/>
      <c r="AA542" s="130"/>
      <c r="AB542" s="130"/>
      <c r="AC542" s="130"/>
      <c r="AD542" s="130"/>
      <c r="AE542" s="130"/>
      <c r="AF542" s="680"/>
      <c r="AG542" s="130"/>
      <c r="AH542" s="130"/>
      <c r="AI542" s="130"/>
      <c r="AJ542" s="130"/>
      <c r="AK542" s="130"/>
      <c r="AL542" s="130"/>
    </row>
    <row r="543" spans="1:38" s="43" customFormat="1" x14ac:dyDescent="0.2">
      <c r="A543" s="15"/>
      <c r="B543" s="685"/>
      <c r="C543" s="15"/>
      <c r="K543" s="680"/>
      <c r="L543" s="130"/>
      <c r="M543" s="130"/>
      <c r="N543" s="130"/>
      <c r="O543" s="130"/>
      <c r="P543" s="130"/>
      <c r="Q543" s="130"/>
      <c r="R543" s="680"/>
      <c r="S543" s="130"/>
      <c r="T543" s="130"/>
      <c r="U543" s="130"/>
      <c r="V543" s="130"/>
      <c r="W543" s="130"/>
      <c r="X543" s="130"/>
      <c r="Y543" s="680"/>
      <c r="Z543" s="130"/>
      <c r="AA543" s="130"/>
      <c r="AB543" s="130"/>
      <c r="AC543" s="130"/>
      <c r="AD543" s="130"/>
      <c r="AE543" s="130"/>
      <c r="AF543" s="680"/>
      <c r="AG543" s="130"/>
      <c r="AH543" s="130"/>
      <c r="AI543" s="130"/>
      <c r="AJ543" s="130"/>
      <c r="AK543" s="130"/>
      <c r="AL543" s="130"/>
    </row>
    <row r="544" spans="1:38" s="43" customFormat="1" x14ac:dyDescent="0.2">
      <c r="A544" s="15"/>
      <c r="B544" s="685"/>
      <c r="C544" s="15"/>
      <c r="K544" s="680"/>
      <c r="L544" s="130"/>
      <c r="M544" s="130"/>
      <c r="N544" s="130"/>
      <c r="O544" s="130"/>
      <c r="P544" s="130"/>
      <c r="Q544" s="130"/>
      <c r="R544" s="680"/>
      <c r="S544" s="130"/>
      <c r="T544" s="130"/>
      <c r="U544" s="130"/>
      <c r="V544" s="130"/>
      <c r="W544" s="130"/>
      <c r="X544" s="130"/>
      <c r="Y544" s="680"/>
      <c r="Z544" s="130"/>
      <c r="AA544" s="130"/>
      <c r="AB544" s="130"/>
      <c r="AC544" s="130"/>
      <c r="AD544" s="130"/>
      <c r="AE544" s="130"/>
      <c r="AF544" s="680"/>
      <c r="AG544" s="130"/>
      <c r="AH544" s="130"/>
      <c r="AI544" s="130"/>
      <c r="AJ544" s="130"/>
      <c r="AK544" s="130"/>
      <c r="AL544" s="130"/>
    </row>
    <row r="545" spans="1:38" s="43" customFormat="1" x14ac:dyDescent="0.2">
      <c r="A545" s="15"/>
      <c r="B545" s="685"/>
      <c r="C545" s="15"/>
      <c r="K545" s="680"/>
      <c r="L545" s="130"/>
      <c r="M545" s="130"/>
      <c r="N545" s="130"/>
      <c r="O545" s="130"/>
      <c r="P545" s="130"/>
      <c r="Q545" s="130"/>
      <c r="R545" s="680"/>
      <c r="S545" s="130"/>
      <c r="T545" s="130"/>
      <c r="U545" s="130"/>
      <c r="V545" s="130"/>
      <c r="W545" s="130"/>
      <c r="X545" s="130"/>
      <c r="Y545" s="680"/>
      <c r="Z545" s="130"/>
      <c r="AA545" s="130"/>
      <c r="AB545" s="130"/>
      <c r="AC545" s="130"/>
      <c r="AD545" s="130"/>
      <c r="AE545" s="130"/>
      <c r="AF545" s="680"/>
      <c r="AG545" s="130"/>
      <c r="AH545" s="130"/>
      <c r="AI545" s="130"/>
      <c r="AJ545" s="130"/>
      <c r="AK545" s="130"/>
      <c r="AL545" s="130"/>
    </row>
    <row r="546" spans="1:38" s="43" customFormat="1" x14ac:dyDescent="0.2">
      <c r="A546" s="15"/>
      <c r="B546" s="685"/>
      <c r="C546" s="15"/>
      <c r="K546" s="680"/>
      <c r="L546" s="130"/>
      <c r="M546" s="130"/>
      <c r="N546" s="130"/>
      <c r="O546" s="130"/>
      <c r="P546" s="130"/>
      <c r="Q546" s="130"/>
      <c r="R546" s="680"/>
      <c r="S546" s="130"/>
      <c r="T546" s="130"/>
      <c r="U546" s="130"/>
      <c r="V546" s="130"/>
      <c r="W546" s="130"/>
      <c r="X546" s="130"/>
      <c r="Y546" s="680"/>
      <c r="Z546" s="130"/>
      <c r="AA546" s="130"/>
      <c r="AB546" s="130"/>
      <c r="AC546" s="130"/>
      <c r="AD546" s="130"/>
      <c r="AE546" s="130"/>
      <c r="AF546" s="680"/>
      <c r="AG546" s="130"/>
      <c r="AH546" s="130"/>
      <c r="AI546" s="130"/>
      <c r="AJ546" s="130"/>
      <c r="AK546" s="130"/>
      <c r="AL546" s="130"/>
    </row>
    <row r="547" spans="1:38" s="43" customFormat="1" x14ac:dyDescent="0.2">
      <c r="A547" s="15"/>
      <c r="B547" s="685"/>
      <c r="C547" s="15"/>
      <c r="K547" s="680"/>
      <c r="L547" s="130"/>
      <c r="M547" s="130"/>
      <c r="N547" s="130"/>
      <c r="O547" s="130"/>
      <c r="P547" s="130"/>
      <c r="Q547" s="130"/>
      <c r="R547" s="680"/>
      <c r="S547" s="130"/>
      <c r="T547" s="130"/>
      <c r="U547" s="130"/>
      <c r="V547" s="130"/>
      <c r="W547" s="130"/>
      <c r="X547" s="130"/>
      <c r="Y547" s="680"/>
      <c r="Z547" s="130"/>
      <c r="AA547" s="130"/>
      <c r="AB547" s="130"/>
      <c r="AC547" s="130"/>
      <c r="AD547" s="130"/>
      <c r="AE547" s="130"/>
      <c r="AF547" s="680"/>
      <c r="AG547" s="130"/>
      <c r="AH547" s="130"/>
      <c r="AI547" s="130"/>
      <c r="AJ547" s="130"/>
      <c r="AK547" s="130"/>
      <c r="AL547" s="130"/>
    </row>
    <row r="548" spans="1:38" s="43" customFormat="1" x14ac:dyDescent="0.2">
      <c r="A548" s="15"/>
      <c r="B548" s="685"/>
      <c r="C548" s="15"/>
      <c r="K548" s="680"/>
      <c r="L548" s="130"/>
      <c r="M548" s="130"/>
      <c r="N548" s="130"/>
      <c r="O548" s="130"/>
      <c r="P548" s="130"/>
      <c r="Q548" s="130"/>
      <c r="R548" s="680"/>
      <c r="S548" s="130"/>
      <c r="T548" s="130"/>
      <c r="U548" s="130"/>
      <c r="V548" s="130"/>
      <c r="W548" s="130"/>
      <c r="X548" s="130"/>
      <c r="Y548" s="680"/>
      <c r="Z548" s="130"/>
      <c r="AA548" s="130"/>
      <c r="AB548" s="130"/>
      <c r="AC548" s="130"/>
      <c r="AD548" s="130"/>
      <c r="AE548" s="130"/>
      <c r="AF548" s="680"/>
      <c r="AG548" s="130"/>
      <c r="AH548" s="130"/>
      <c r="AI548" s="130"/>
      <c r="AJ548" s="130"/>
      <c r="AK548" s="130"/>
      <c r="AL548" s="130"/>
    </row>
    <row r="549" spans="1:38" s="43" customFormat="1" x14ac:dyDescent="0.2">
      <c r="A549" s="15"/>
      <c r="B549" s="685"/>
      <c r="C549" s="15"/>
      <c r="K549" s="680"/>
      <c r="L549" s="130"/>
      <c r="M549" s="130"/>
      <c r="N549" s="130"/>
      <c r="O549" s="130"/>
      <c r="P549" s="130"/>
      <c r="Q549" s="130"/>
      <c r="R549" s="680"/>
      <c r="S549" s="130"/>
      <c r="T549" s="130"/>
      <c r="U549" s="130"/>
      <c r="V549" s="130"/>
      <c r="W549" s="130"/>
      <c r="X549" s="130"/>
      <c r="Y549" s="680"/>
      <c r="Z549" s="130"/>
      <c r="AA549" s="130"/>
      <c r="AB549" s="130"/>
      <c r="AC549" s="130"/>
      <c r="AD549" s="130"/>
      <c r="AE549" s="130"/>
      <c r="AF549" s="680"/>
      <c r="AG549" s="130"/>
      <c r="AH549" s="130"/>
      <c r="AI549" s="130"/>
      <c r="AJ549" s="130"/>
      <c r="AK549" s="130"/>
      <c r="AL549" s="130"/>
    </row>
    <row r="550" spans="1:38" s="43" customFormat="1" x14ac:dyDescent="0.2">
      <c r="A550" s="15"/>
      <c r="B550" s="685"/>
      <c r="C550" s="15"/>
      <c r="K550" s="680"/>
      <c r="L550" s="130"/>
      <c r="M550" s="130"/>
      <c r="N550" s="130"/>
      <c r="O550" s="130"/>
      <c r="P550" s="130"/>
      <c r="Q550" s="130"/>
      <c r="R550" s="680"/>
      <c r="S550" s="130"/>
      <c r="T550" s="130"/>
      <c r="U550" s="130"/>
      <c r="V550" s="130"/>
      <c r="W550" s="130"/>
      <c r="X550" s="130"/>
      <c r="Y550" s="680"/>
      <c r="Z550" s="130"/>
      <c r="AA550" s="130"/>
      <c r="AB550" s="130"/>
      <c r="AC550" s="130"/>
      <c r="AD550" s="130"/>
      <c r="AE550" s="130"/>
      <c r="AF550" s="680"/>
      <c r="AG550" s="130"/>
      <c r="AH550" s="130"/>
      <c r="AI550" s="130"/>
      <c r="AJ550" s="130"/>
      <c r="AK550" s="130"/>
      <c r="AL550" s="130"/>
    </row>
    <row r="551" spans="1:38" s="43" customFormat="1" x14ac:dyDescent="0.2">
      <c r="A551" s="15"/>
      <c r="B551" s="685"/>
      <c r="C551" s="15"/>
      <c r="K551" s="680"/>
      <c r="L551" s="130"/>
      <c r="M551" s="130"/>
      <c r="N551" s="130"/>
      <c r="O551" s="130"/>
      <c r="P551" s="130"/>
      <c r="Q551" s="130"/>
      <c r="R551" s="680"/>
      <c r="S551" s="130"/>
      <c r="T551" s="130"/>
      <c r="U551" s="130"/>
      <c r="V551" s="130"/>
      <c r="W551" s="130"/>
      <c r="X551" s="130"/>
      <c r="Y551" s="680"/>
      <c r="Z551" s="130"/>
      <c r="AA551" s="130"/>
      <c r="AB551" s="130"/>
      <c r="AC551" s="130"/>
      <c r="AD551" s="130"/>
      <c r="AE551" s="130"/>
      <c r="AF551" s="680"/>
      <c r="AG551" s="130"/>
      <c r="AH551" s="130"/>
      <c r="AI551" s="130"/>
      <c r="AJ551" s="130"/>
      <c r="AK551" s="130"/>
      <c r="AL551" s="130"/>
    </row>
    <row r="552" spans="1:38" s="43" customFormat="1" x14ac:dyDescent="0.2">
      <c r="A552" s="15"/>
      <c r="B552" s="685"/>
      <c r="C552" s="15"/>
      <c r="K552" s="680"/>
      <c r="L552" s="130"/>
      <c r="M552" s="130"/>
      <c r="N552" s="130"/>
      <c r="O552" s="130"/>
      <c r="P552" s="130"/>
      <c r="Q552" s="130"/>
      <c r="R552" s="680"/>
      <c r="S552" s="130"/>
      <c r="T552" s="130"/>
      <c r="U552" s="130"/>
      <c r="V552" s="130"/>
      <c r="W552" s="130"/>
      <c r="X552" s="130"/>
      <c r="Y552" s="680"/>
      <c r="Z552" s="130"/>
      <c r="AA552" s="130"/>
      <c r="AB552" s="130"/>
      <c r="AC552" s="130"/>
      <c r="AD552" s="130"/>
      <c r="AE552" s="130"/>
      <c r="AF552" s="680"/>
      <c r="AG552" s="130"/>
      <c r="AH552" s="130"/>
      <c r="AI552" s="130"/>
      <c r="AJ552" s="130"/>
      <c r="AK552" s="130"/>
      <c r="AL552" s="130"/>
    </row>
    <row r="553" spans="1:38" s="43" customFormat="1" x14ac:dyDescent="0.2">
      <c r="A553" s="15"/>
      <c r="B553" s="685"/>
      <c r="C553" s="15"/>
      <c r="K553" s="680"/>
      <c r="L553" s="130"/>
      <c r="M553" s="130"/>
      <c r="N553" s="130"/>
      <c r="O553" s="130"/>
      <c r="P553" s="130"/>
      <c r="Q553" s="130"/>
      <c r="R553" s="680"/>
      <c r="S553" s="130"/>
      <c r="T553" s="130"/>
      <c r="U553" s="130"/>
      <c r="V553" s="130"/>
      <c r="W553" s="130"/>
      <c r="X553" s="130"/>
      <c r="Y553" s="680"/>
      <c r="Z553" s="130"/>
      <c r="AA553" s="130"/>
      <c r="AB553" s="130"/>
      <c r="AC553" s="130"/>
      <c r="AD553" s="130"/>
      <c r="AE553" s="130"/>
      <c r="AF553" s="680"/>
      <c r="AG553" s="130"/>
      <c r="AH553" s="130"/>
      <c r="AI553" s="130"/>
      <c r="AJ553" s="130"/>
      <c r="AK553" s="130"/>
      <c r="AL553" s="130"/>
    </row>
    <row r="554" spans="1:38" s="43" customFormat="1" x14ac:dyDescent="0.2">
      <c r="A554" s="15"/>
      <c r="B554" s="685"/>
      <c r="C554" s="15"/>
      <c r="K554" s="680"/>
      <c r="L554" s="130"/>
      <c r="M554" s="130"/>
      <c r="N554" s="130"/>
      <c r="O554" s="130"/>
      <c r="P554" s="130"/>
      <c r="Q554" s="130"/>
      <c r="R554" s="680"/>
      <c r="S554" s="130"/>
      <c r="T554" s="130"/>
      <c r="U554" s="130"/>
      <c r="V554" s="130"/>
      <c r="W554" s="130"/>
      <c r="X554" s="130"/>
      <c r="Y554" s="680"/>
      <c r="Z554" s="130"/>
      <c r="AA554" s="130"/>
      <c r="AB554" s="130"/>
      <c r="AC554" s="130"/>
      <c r="AD554" s="130"/>
      <c r="AE554" s="130"/>
      <c r="AF554" s="680"/>
      <c r="AG554" s="130"/>
      <c r="AH554" s="130"/>
      <c r="AI554" s="130"/>
      <c r="AJ554" s="130"/>
      <c r="AK554" s="130"/>
      <c r="AL554" s="130"/>
    </row>
    <row r="555" spans="1:38" s="43" customFormat="1" x14ac:dyDescent="0.2">
      <c r="A555" s="15"/>
      <c r="B555" s="685"/>
      <c r="C555" s="15"/>
      <c r="K555" s="680"/>
      <c r="L555" s="130"/>
      <c r="M555" s="130"/>
      <c r="N555" s="130"/>
      <c r="O555" s="130"/>
      <c r="P555" s="130"/>
      <c r="Q555" s="130"/>
      <c r="R555" s="680"/>
      <c r="S555" s="130"/>
      <c r="T555" s="130"/>
      <c r="U555" s="130"/>
      <c r="V555" s="130"/>
      <c r="W555" s="130"/>
      <c r="X555" s="130"/>
      <c r="Y555" s="680"/>
      <c r="Z555" s="130"/>
      <c r="AA555" s="130"/>
      <c r="AB555" s="130"/>
      <c r="AC555" s="130"/>
      <c r="AD555" s="130"/>
      <c r="AE555" s="130"/>
      <c r="AF555" s="680"/>
      <c r="AG555" s="130"/>
      <c r="AH555" s="130"/>
      <c r="AI555" s="130"/>
      <c r="AJ555" s="130"/>
      <c r="AK555" s="130"/>
      <c r="AL555" s="130"/>
    </row>
    <row r="556" spans="1:38" s="43" customFormat="1" x14ac:dyDescent="0.2">
      <c r="A556" s="15"/>
      <c r="B556" s="685"/>
      <c r="C556" s="15"/>
      <c r="K556" s="680"/>
      <c r="L556" s="130"/>
      <c r="M556" s="130"/>
      <c r="N556" s="130"/>
      <c r="O556" s="130"/>
      <c r="P556" s="130"/>
      <c r="Q556" s="130"/>
      <c r="R556" s="680"/>
      <c r="S556" s="130"/>
      <c r="T556" s="130"/>
      <c r="U556" s="130"/>
      <c r="V556" s="130"/>
      <c r="W556" s="130"/>
      <c r="X556" s="130"/>
      <c r="Y556" s="680"/>
      <c r="Z556" s="130"/>
      <c r="AA556" s="130"/>
      <c r="AB556" s="130"/>
      <c r="AC556" s="130"/>
      <c r="AD556" s="130"/>
      <c r="AE556" s="130"/>
      <c r="AF556" s="680"/>
      <c r="AG556" s="130"/>
      <c r="AH556" s="130"/>
      <c r="AI556" s="130"/>
      <c r="AJ556" s="130"/>
      <c r="AK556" s="130"/>
      <c r="AL556" s="130"/>
    </row>
    <row r="557" spans="1:38" s="43" customFormat="1" x14ac:dyDescent="0.2">
      <c r="A557" s="15"/>
      <c r="B557" s="685"/>
      <c r="C557" s="15"/>
      <c r="K557" s="680"/>
      <c r="L557" s="130"/>
      <c r="M557" s="130"/>
      <c r="N557" s="130"/>
      <c r="O557" s="130"/>
      <c r="P557" s="130"/>
      <c r="Q557" s="130"/>
      <c r="R557" s="680"/>
      <c r="S557" s="130"/>
      <c r="T557" s="130"/>
      <c r="U557" s="130"/>
      <c r="V557" s="130"/>
      <c r="W557" s="130"/>
      <c r="X557" s="130"/>
      <c r="Y557" s="680"/>
      <c r="Z557" s="130"/>
      <c r="AA557" s="130"/>
      <c r="AB557" s="130"/>
      <c r="AC557" s="130"/>
      <c r="AD557" s="130"/>
      <c r="AE557" s="130"/>
      <c r="AF557" s="680"/>
      <c r="AG557" s="130"/>
      <c r="AH557" s="130"/>
      <c r="AI557" s="130"/>
      <c r="AJ557" s="130"/>
      <c r="AK557" s="130"/>
      <c r="AL557" s="130"/>
    </row>
    <row r="558" spans="1:38" s="43" customFormat="1" x14ac:dyDescent="0.2">
      <c r="A558" s="15"/>
      <c r="B558" s="685"/>
      <c r="C558" s="15"/>
      <c r="K558" s="680"/>
      <c r="L558" s="130"/>
      <c r="M558" s="130"/>
      <c r="N558" s="130"/>
      <c r="O558" s="130"/>
      <c r="P558" s="130"/>
      <c r="Q558" s="130"/>
      <c r="R558" s="680"/>
      <c r="S558" s="130"/>
      <c r="T558" s="130"/>
      <c r="U558" s="130"/>
      <c r="V558" s="130"/>
      <c r="W558" s="130"/>
      <c r="X558" s="130"/>
      <c r="Y558" s="680"/>
      <c r="Z558" s="130"/>
      <c r="AA558" s="130"/>
      <c r="AB558" s="130"/>
      <c r="AC558" s="130"/>
      <c r="AD558" s="130"/>
      <c r="AE558" s="130"/>
      <c r="AF558" s="680"/>
      <c r="AG558" s="130"/>
      <c r="AH558" s="130"/>
      <c r="AI558" s="130"/>
      <c r="AJ558" s="130"/>
      <c r="AK558" s="130"/>
      <c r="AL558" s="130"/>
    </row>
    <row r="559" spans="1:38" s="43" customFormat="1" x14ac:dyDescent="0.2">
      <c r="A559" s="15"/>
      <c r="B559" s="685"/>
      <c r="C559" s="15"/>
      <c r="K559" s="680"/>
      <c r="L559" s="130"/>
      <c r="M559" s="130"/>
      <c r="N559" s="130"/>
      <c r="O559" s="130"/>
      <c r="P559" s="130"/>
      <c r="Q559" s="130"/>
      <c r="R559" s="680"/>
      <c r="S559" s="130"/>
      <c r="T559" s="130"/>
      <c r="U559" s="130"/>
      <c r="V559" s="130"/>
      <c r="W559" s="130"/>
      <c r="X559" s="130"/>
      <c r="Y559" s="680"/>
      <c r="Z559" s="130"/>
      <c r="AA559" s="130"/>
      <c r="AB559" s="130"/>
      <c r="AC559" s="130"/>
      <c r="AD559" s="130"/>
      <c r="AE559" s="130"/>
      <c r="AF559" s="680"/>
      <c r="AG559" s="130"/>
      <c r="AH559" s="130"/>
      <c r="AI559" s="130"/>
      <c r="AJ559" s="130"/>
      <c r="AK559" s="130"/>
      <c r="AL559" s="130"/>
    </row>
    <row r="560" spans="1:38" s="43" customFormat="1" x14ac:dyDescent="0.2">
      <c r="A560" s="15"/>
      <c r="B560" s="685"/>
      <c r="C560" s="15"/>
      <c r="K560" s="680"/>
      <c r="L560" s="130"/>
      <c r="M560" s="130"/>
      <c r="N560" s="130"/>
      <c r="O560" s="130"/>
      <c r="P560" s="130"/>
      <c r="Q560" s="130"/>
      <c r="R560" s="680"/>
      <c r="S560" s="130"/>
      <c r="T560" s="130"/>
      <c r="U560" s="130"/>
      <c r="V560" s="130"/>
      <c r="W560" s="130"/>
      <c r="X560" s="130"/>
      <c r="Y560" s="680"/>
      <c r="Z560" s="130"/>
      <c r="AA560" s="130"/>
      <c r="AB560" s="130"/>
      <c r="AC560" s="130"/>
      <c r="AD560" s="130"/>
      <c r="AE560" s="130"/>
      <c r="AF560" s="680"/>
      <c r="AG560" s="130"/>
      <c r="AH560" s="130"/>
      <c r="AI560" s="130"/>
      <c r="AJ560" s="130"/>
      <c r="AK560" s="130"/>
      <c r="AL560" s="130"/>
    </row>
    <row r="561" spans="1:38" s="43" customFormat="1" x14ac:dyDescent="0.2">
      <c r="A561" s="15"/>
      <c r="B561" s="685"/>
      <c r="C561" s="15"/>
      <c r="K561" s="680"/>
      <c r="L561" s="130"/>
      <c r="M561" s="130"/>
      <c r="N561" s="130"/>
      <c r="O561" s="130"/>
      <c r="P561" s="130"/>
      <c r="Q561" s="130"/>
      <c r="R561" s="680"/>
      <c r="S561" s="130"/>
      <c r="T561" s="130"/>
      <c r="U561" s="130"/>
      <c r="V561" s="130"/>
      <c r="W561" s="130"/>
      <c r="X561" s="130"/>
      <c r="Y561" s="680"/>
      <c r="Z561" s="130"/>
      <c r="AA561" s="130"/>
      <c r="AB561" s="130"/>
      <c r="AC561" s="130"/>
      <c r="AD561" s="130"/>
      <c r="AE561" s="130"/>
      <c r="AF561" s="680"/>
      <c r="AG561" s="130"/>
      <c r="AH561" s="130"/>
      <c r="AI561" s="130"/>
      <c r="AJ561" s="130"/>
      <c r="AK561" s="130"/>
      <c r="AL561" s="130"/>
    </row>
    <row r="562" spans="1:38" s="43" customFormat="1" x14ac:dyDescent="0.2">
      <c r="A562" s="15"/>
      <c r="B562" s="685"/>
      <c r="C562" s="15"/>
      <c r="K562" s="680"/>
      <c r="L562" s="130"/>
      <c r="M562" s="130"/>
      <c r="N562" s="130"/>
      <c r="O562" s="130"/>
      <c r="P562" s="130"/>
      <c r="Q562" s="130"/>
      <c r="R562" s="680"/>
      <c r="S562" s="130"/>
      <c r="T562" s="130"/>
      <c r="U562" s="130"/>
      <c r="V562" s="130"/>
      <c r="W562" s="130"/>
      <c r="X562" s="130"/>
      <c r="Y562" s="680"/>
      <c r="Z562" s="130"/>
      <c r="AA562" s="130"/>
      <c r="AB562" s="130"/>
      <c r="AC562" s="130"/>
      <c r="AD562" s="130"/>
      <c r="AE562" s="130"/>
      <c r="AF562" s="680"/>
      <c r="AG562" s="130"/>
      <c r="AH562" s="130"/>
      <c r="AI562" s="130"/>
      <c r="AJ562" s="130"/>
      <c r="AK562" s="130"/>
      <c r="AL562" s="130"/>
    </row>
    <row r="563" spans="1:38" s="43" customFormat="1" x14ac:dyDescent="0.2">
      <c r="A563" s="15"/>
      <c r="B563" s="685"/>
      <c r="C563" s="15"/>
      <c r="K563" s="680"/>
      <c r="L563" s="130"/>
      <c r="M563" s="130"/>
      <c r="N563" s="130"/>
      <c r="O563" s="130"/>
      <c r="P563" s="130"/>
      <c r="Q563" s="130"/>
      <c r="R563" s="680"/>
      <c r="S563" s="130"/>
      <c r="T563" s="130"/>
      <c r="U563" s="130"/>
      <c r="V563" s="130"/>
      <c r="W563" s="130"/>
      <c r="X563" s="130"/>
      <c r="Y563" s="680"/>
      <c r="Z563" s="130"/>
      <c r="AA563" s="130"/>
      <c r="AB563" s="130"/>
      <c r="AC563" s="130"/>
      <c r="AD563" s="130"/>
      <c r="AE563" s="130"/>
      <c r="AF563" s="680"/>
      <c r="AG563" s="130"/>
      <c r="AH563" s="130"/>
      <c r="AI563" s="130"/>
      <c r="AJ563" s="130"/>
      <c r="AK563" s="130"/>
      <c r="AL563" s="130"/>
    </row>
    <row r="564" spans="1:38" s="43" customFormat="1" x14ac:dyDescent="0.2">
      <c r="A564" s="15"/>
      <c r="B564" s="685"/>
      <c r="C564" s="15"/>
      <c r="K564" s="680"/>
      <c r="L564" s="130"/>
      <c r="M564" s="130"/>
      <c r="N564" s="130"/>
      <c r="O564" s="130"/>
      <c r="P564" s="130"/>
      <c r="Q564" s="130"/>
      <c r="R564" s="680"/>
      <c r="S564" s="130"/>
      <c r="T564" s="130"/>
      <c r="U564" s="130"/>
      <c r="V564" s="130"/>
      <c r="W564" s="130"/>
      <c r="X564" s="130"/>
      <c r="Y564" s="680"/>
      <c r="Z564" s="130"/>
      <c r="AA564" s="130"/>
      <c r="AB564" s="130"/>
      <c r="AC564" s="130"/>
      <c r="AD564" s="130"/>
      <c r="AE564" s="130"/>
      <c r="AF564" s="680"/>
      <c r="AG564" s="130"/>
      <c r="AH564" s="130"/>
      <c r="AI564" s="130"/>
      <c r="AJ564" s="130"/>
      <c r="AK564" s="130"/>
      <c r="AL564" s="130"/>
    </row>
    <row r="565" spans="1:38" s="43" customFormat="1" x14ac:dyDescent="0.2">
      <c r="A565" s="15"/>
      <c r="B565" s="685"/>
      <c r="C565" s="15"/>
      <c r="K565" s="680"/>
      <c r="L565" s="130"/>
      <c r="M565" s="130"/>
      <c r="N565" s="130"/>
      <c r="O565" s="130"/>
      <c r="P565" s="130"/>
      <c r="Q565" s="130"/>
      <c r="R565" s="680"/>
      <c r="S565" s="130"/>
      <c r="T565" s="130"/>
      <c r="U565" s="130"/>
      <c r="V565" s="130"/>
      <c r="W565" s="130"/>
      <c r="X565" s="130"/>
      <c r="Y565" s="680"/>
      <c r="Z565" s="130"/>
      <c r="AA565" s="130"/>
      <c r="AB565" s="130"/>
      <c r="AC565" s="130"/>
      <c r="AD565" s="130"/>
      <c r="AE565" s="130"/>
      <c r="AF565" s="680"/>
      <c r="AG565" s="130"/>
      <c r="AH565" s="130"/>
      <c r="AI565" s="130"/>
      <c r="AJ565" s="130"/>
      <c r="AK565" s="130"/>
      <c r="AL565" s="130"/>
    </row>
    <row r="566" spans="1:38" s="43" customFormat="1" x14ac:dyDescent="0.2">
      <c r="A566" s="15"/>
      <c r="B566" s="685"/>
      <c r="C566" s="15"/>
      <c r="K566" s="680"/>
      <c r="L566" s="130"/>
      <c r="M566" s="130"/>
      <c r="N566" s="130"/>
      <c r="O566" s="130"/>
      <c r="P566" s="130"/>
      <c r="Q566" s="130"/>
      <c r="R566" s="680"/>
      <c r="S566" s="130"/>
      <c r="T566" s="130"/>
      <c r="U566" s="130"/>
      <c r="V566" s="130"/>
      <c r="W566" s="130"/>
      <c r="X566" s="130"/>
      <c r="Y566" s="680"/>
      <c r="Z566" s="130"/>
      <c r="AA566" s="130"/>
      <c r="AB566" s="130"/>
      <c r="AC566" s="130"/>
      <c r="AD566" s="130"/>
      <c r="AE566" s="130"/>
      <c r="AF566" s="680"/>
      <c r="AG566" s="130"/>
      <c r="AH566" s="130"/>
      <c r="AI566" s="130"/>
      <c r="AJ566" s="130"/>
      <c r="AK566" s="130"/>
      <c r="AL566" s="130"/>
    </row>
    <row r="567" spans="1:38" s="43" customFormat="1" x14ac:dyDescent="0.2">
      <c r="A567" s="15"/>
      <c r="B567" s="685"/>
      <c r="C567" s="15"/>
      <c r="K567" s="680"/>
      <c r="L567" s="130"/>
      <c r="M567" s="130"/>
      <c r="N567" s="130"/>
      <c r="O567" s="130"/>
      <c r="P567" s="130"/>
      <c r="Q567" s="130"/>
      <c r="R567" s="680"/>
      <c r="S567" s="130"/>
      <c r="T567" s="130"/>
      <c r="U567" s="130"/>
      <c r="V567" s="130"/>
      <c r="W567" s="130"/>
      <c r="X567" s="130"/>
      <c r="Y567" s="680"/>
      <c r="Z567" s="130"/>
      <c r="AA567" s="130"/>
      <c r="AB567" s="130"/>
      <c r="AC567" s="130"/>
      <c r="AD567" s="130"/>
      <c r="AE567" s="130"/>
      <c r="AF567" s="680"/>
      <c r="AG567" s="130"/>
      <c r="AH567" s="130"/>
      <c r="AI567" s="130"/>
      <c r="AJ567" s="130"/>
      <c r="AK567" s="130"/>
      <c r="AL567" s="130"/>
    </row>
    <row r="568" spans="1:38" s="43" customFormat="1" x14ac:dyDescent="0.2">
      <c r="A568" s="15"/>
      <c r="B568" s="685"/>
      <c r="C568" s="15"/>
      <c r="K568" s="680"/>
      <c r="L568" s="130"/>
      <c r="M568" s="130"/>
      <c r="N568" s="130"/>
      <c r="O568" s="130"/>
      <c r="P568" s="130"/>
      <c r="Q568" s="130"/>
      <c r="R568" s="680"/>
      <c r="S568" s="130"/>
      <c r="T568" s="130"/>
      <c r="U568" s="130"/>
      <c r="V568" s="130"/>
      <c r="W568" s="130"/>
      <c r="X568" s="130"/>
      <c r="Y568" s="680"/>
      <c r="Z568" s="130"/>
      <c r="AA568" s="130"/>
      <c r="AB568" s="130"/>
      <c r="AC568" s="130"/>
      <c r="AD568" s="130"/>
      <c r="AE568" s="130"/>
      <c r="AF568" s="680"/>
      <c r="AG568" s="130"/>
      <c r="AH568" s="130"/>
      <c r="AI568" s="130"/>
      <c r="AJ568" s="130"/>
      <c r="AK568" s="130"/>
      <c r="AL568" s="130"/>
    </row>
    <row r="569" spans="1:38" s="43" customFormat="1" x14ac:dyDescent="0.2">
      <c r="A569" s="15"/>
      <c r="B569" s="685"/>
      <c r="C569" s="15"/>
      <c r="K569" s="680"/>
      <c r="L569" s="130"/>
      <c r="M569" s="130"/>
      <c r="N569" s="130"/>
      <c r="O569" s="130"/>
      <c r="P569" s="130"/>
      <c r="Q569" s="130"/>
      <c r="R569" s="680"/>
      <c r="S569" s="130"/>
      <c r="T569" s="130"/>
      <c r="U569" s="130"/>
      <c r="V569" s="130"/>
      <c r="W569" s="130"/>
      <c r="X569" s="130"/>
      <c r="Y569" s="680"/>
      <c r="Z569" s="130"/>
      <c r="AA569" s="130"/>
      <c r="AB569" s="130"/>
      <c r="AC569" s="130"/>
      <c r="AD569" s="130"/>
      <c r="AE569" s="130"/>
      <c r="AF569" s="680"/>
      <c r="AG569" s="130"/>
      <c r="AH569" s="130"/>
      <c r="AI569" s="130"/>
      <c r="AJ569" s="130"/>
      <c r="AK569" s="130"/>
      <c r="AL569" s="130"/>
    </row>
    <row r="570" spans="1:38" s="43" customFormat="1" x14ac:dyDescent="0.2">
      <c r="A570" s="15"/>
      <c r="B570" s="685"/>
      <c r="C570" s="15"/>
      <c r="K570" s="680"/>
      <c r="L570" s="130"/>
      <c r="M570" s="130"/>
      <c r="N570" s="130"/>
      <c r="O570" s="130"/>
      <c r="P570" s="130"/>
      <c r="Q570" s="130"/>
      <c r="R570" s="680"/>
      <c r="S570" s="130"/>
      <c r="T570" s="130"/>
      <c r="U570" s="130"/>
      <c r="V570" s="130"/>
      <c r="W570" s="130"/>
      <c r="X570" s="130"/>
      <c r="Y570" s="680"/>
      <c r="Z570" s="130"/>
      <c r="AA570" s="130"/>
      <c r="AB570" s="130"/>
      <c r="AC570" s="130"/>
      <c r="AD570" s="130"/>
      <c r="AE570" s="130"/>
      <c r="AF570" s="680"/>
      <c r="AG570" s="130"/>
      <c r="AH570" s="130"/>
      <c r="AI570" s="130"/>
      <c r="AJ570" s="130"/>
      <c r="AK570" s="130"/>
      <c r="AL570" s="130"/>
    </row>
    <row r="571" spans="1:38" s="43" customFormat="1" x14ac:dyDescent="0.2">
      <c r="A571" s="15"/>
      <c r="B571" s="685"/>
      <c r="C571" s="15"/>
      <c r="K571" s="680"/>
      <c r="L571" s="130"/>
      <c r="M571" s="130"/>
      <c r="N571" s="130"/>
      <c r="O571" s="130"/>
      <c r="P571" s="130"/>
      <c r="Q571" s="130"/>
      <c r="R571" s="680"/>
      <c r="S571" s="130"/>
      <c r="T571" s="130"/>
      <c r="U571" s="130"/>
      <c r="V571" s="130"/>
      <c r="W571" s="130"/>
      <c r="X571" s="130"/>
      <c r="Y571" s="680"/>
      <c r="Z571" s="130"/>
      <c r="AA571" s="130"/>
      <c r="AB571" s="130"/>
      <c r="AC571" s="130"/>
      <c r="AD571" s="130"/>
      <c r="AE571" s="130"/>
      <c r="AF571" s="680"/>
      <c r="AG571" s="130"/>
      <c r="AH571" s="130"/>
      <c r="AI571" s="130"/>
      <c r="AJ571" s="130"/>
      <c r="AK571" s="130"/>
      <c r="AL571" s="130"/>
    </row>
    <row r="572" spans="1:38" s="43" customFormat="1" x14ac:dyDescent="0.2">
      <c r="A572" s="15"/>
      <c r="B572" s="685"/>
      <c r="C572" s="15"/>
      <c r="K572" s="680"/>
      <c r="L572" s="130"/>
      <c r="M572" s="130"/>
      <c r="N572" s="130"/>
      <c r="O572" s="130"/>
      <c r="P572" s="130"/>
      <c r="Q572" s="130"/>
      <c r="R572" s="680"/>
      <c r="S572" s="130"/>
      <c r="T572" s="130"/>
      <c r="U572" s="130"/>
      <c r="V572" s="130"/>
      <c r="W572" s="130"/>
      <c r="X572" s="130"/>
      <c r="Y572" s="680"/>
      <c r="Z572" s="130"/>
      <c r="AA572" s="130"/>
      <c r="AB572" s="130"/>
      <c r="AC572" s="130"/>
      <c r="AD572" s="130"/>
      <c r="AE572" s="130"/>
      <c r="AF572" s="680"/>
      <c r="AG572" s="130"/>
      <c r="AH572" s="130"/>
      <c r="AI572" s="130"/>
      <c r="AJ572" s="130"/>
      <c r="AK572" s="130"/>
      <c r="AL572" s="130"/>
    </row>
    <row r="573" spans="1:38" s="43" customFormat="1" x14ac:dyDescent="0.2">
      <c r="A573" s="15"/>
      <c r="B573" s="685"/>
      <c r="C573" s="15"/>
      <c r="K573" s="680"/>
      <c r="L573" s="130"/>
      <c r="M573" s="130"/>
      <c r="N573" s="130"/>
      <c r="O573" s="130"/>
      <c r="P573" s="130"/>
      <c r="Q573" s="130"/>
      <c r="R573" s="680"/>
      <c r="S573" s="130"/>
      <c r="T573" s="130"/>
      <c r="U573" s="130"/>
      <c r="V573" s="130"/>
      <c r="W573" s="130"/>
      <c r="X573" s="130"/>
      <c r="Y573" s="680"/>
      <c r="Z573" s="130"/>
      <c r="AA573" s="130"/>
      <c r="AB573" s="130"/>
      <c r="AC573" s="130"/>
      <c r="AD573" s="130"/>
      <c r="AE573" s="130"/>
      <c r="AF573" s="680"/>
      <c r="AG573" s="130"/>
      <c r="AH573" s="130"/>
      <c r="AI573" s="130"/>
      <c r="AJ573" s="130"/>
      <c r="AK573" s="130"/>
      <c r="AL573" s="130"/>
    </row>
    <row r="574" spans="1:38" s="43" customFormat="1" x14ac:dyDescent="0.2">
      <c r="A574" s="15"/>
      <c r="B574" s="685"/>
      <c r="C574" s="15"/>
      <c r="K574" s="680"/>
      <c r="L574" s="130"/>
      <c r="M574" s="130"/>
      <c r="N574" s="130"/>
      <c r="O574" s="130"/>
      <c r="P574" s="130"/>
      <c r="Q574" s="130"/>
      <c r="R574" s="680"/>
      <c r="S574" s="130"/>
      <c r="T574" s="130"/>
      <c r="U574" s="130"/>
      <c r="V574" s="130"/>
      <c r="W574" s="130"/>
      <c r="X574" s="130"/>
      <c r="Y574" s="680"/>
      <c r="Z574" s="130"/>
      <c r="AA574" s="130"/>
      <c r="AB574" s="130"/>
      <c r="AC574" s="130"/>
      <c r="AD574" s="130"/>
      <c r="AE574" s="130"/>
      <c r="AF574" s="680"/>
      <c r="AG574" s="130"/>
      <c r="AH574" s="130"/>
      <c r="AI574" s="130"/>
      <c r="AJ574" s="130"/>
      <c r="AK574" s="130"/>
      <c r="AL574" s="130"/>
    </row>
    <row r="575" spans="1:38" s="43" customFormat="1" x14ac:dyDescent="0.2">
      <c r="A575" s="15"/>
      <c r="B575" s="685"/>
      <c r="C575" s="15"/>
      <c r="K575" s="680"/>
      <c r="L575" s="130"/>
      <c r="M575" s="130"/>
      <c r="N575" s="130"/>
      <c r="O575" s="130"/>
      <c r="P575" s="130"/>
      <c r="Q575" s="130"/>
      <c r="R575" s="680"/>
      <c r="S575" s="130"/>
      <c r="T575" s="130"/>
      <c r="U575" s="130"/>
      <c r="V575" s="130"/>
      <c r="W575" s="130"/>
      <c r="X575" s="130"/>
      <c r="Y575" s="680"/>
      <c r="Z575" s="130"/>
      <c r="AA575" s="130"/>
      <c r="AB575" s="130"/>
      <c r="AC575" s="130"/>
      <c r="AD575" s="130"/>
      <c r="AE575" s="130"/>
      <c r="AF575" s="680"/>
      <c r="AG575" s="130"/>
      <c r="AH575" s="130"/>
      <c r="AI575" s="130"/>
      <c r="AJ575" s="130"/>
      <c r="AK575" s="130"/>
      <c r="AL575" s="130"/>
    </row>
    <row r="576" spans="1:38" s="43" customFormat="1" x14ac:dyDescent="0.2">
      <c r="A576" s="15"/>
      <c r="B576" s="685"/>
      <c r="C576" s="15"/>
      <c r="K576" s="680"/>
      <c r="L576" s="130"/>
      <c r="M576" s="130"/>
      <c r="N576" s="130"/>
      <c r="O576" s="130"/>
      <c r="P576" s="130"/>
      <c r="Q576" s="130"/>
      <c r="R576" s="680"/>
      <c r="S576" s="130"/>
      <c r="T576" s="130"/>
      <c r="U576" s="130"/>
      <c r="V576" s="130"/>
      <c r="W576" s="130"/>
      <c r="X576" s="130"/>
      <c r="Y576" s="680"/>
      <c r="Z576" s="130"/>
      <c r="AA576" s="130"/>
      <c r="AB576" s="130"/>
      <c r="AC576" s="130"/>
      <c r="AD576" s="130"/>
      <c r="AE576" s="130"/>
      <c r="AF576" s="680"/>
      <c r="AG576" s="130"/>
      <c r="AH576" s="130"/>
      <c r="AI576" s="130"/>
      <c r="AJ576" s="130"/>
      <c r="AK576" s="130"/>
      <c r="AL576" s="130"/>
    </row>
    <row r="577" spans="1:38" s="43" customFormat="1" x14ac:dyDescent="0.2">
      <c r="A577" s="15"/>
      <c r="B577" s="685"/>
      <c r="C577" s="15"/>
      <c r="K577" s="680"/>
      <c r="L577" s="130"/>
      <c r="M577" s="130"/>
      <c r="N577" s="130"/>
      <c r="O577" s="130"/>
      <c r="P577" s="130"/>
      <c r="Q577" s="130"/>
      <c r="R577" s="680"/>
      <c r="S577" s="130"/>
      <c r="T577" s="130"/>
      <c r="U577" s="130"/>
      <c r="V577" s="130"/>
      <c r="W577" s="130"/>
      <c r="X577" s="130"/>
      <c r="Y577" s="680"/>
      <c r="Z577" s="130"/>
      <c r="AA577" s="130"/>
      <c r="AB577" s="130"/>
      <c r="AC577" s="130"/>
      <c r="AD577" s="130"/>
      <c r="AE577" s="130"/>
      <c r="AF577" s="680"/>
      <c r="AG577" s="130"/>
      <c r="AH577" s="130"/>
      <c r="AI577" s="130"/>
      <c r="AJ577" s="130"/>
      <c r="AK577" s="130"/>
      <c r="AL577" s="130"/>
    </row>
    <row r="578" spans="1:38" s="43" customFormat="1" x14ac:dyDescent="0.2">
      <c r="A578" s="15"/>
      <c r="B578" s="685"/>
      <c r="C578" s="15"/>
      <c r="K578" s="680"/>
      <c r="L578" s="130"/>
      <c r="M578" s="130"/>
      <c r="N578" s="130"/>
      <c r="O578" s="130"/>
      <c r="P578" s="130"/>
      <c r="Q578" s="130"/>
      <c r="R578" s="680"/>
      <c r="S578" s="130"/>
      <c r="T578" s="130"/>
      <c r="U578" s="130"/>
      <c r="V578" s="130"/>
      <c r="W578" s="130"/>
      <c r="X578" s="130"/>
      <c r="Y578" s="680"/>
      <c r="Z578" s="130"/>
      <c r="AA578" s="130"/>
      <c r="AB578" s="130"/>
      <c r="AC578" s="130"/>
      <c r="AD578" s="130"/>
      <c r="AE578" s="130"/>
      <c r="AF578" s="680"/>
      <c r="AG578" s="130"/>
      <c r="AH578" s="130"/>
      <c r="AI578" s="130"/>
      <c r="AJ578" s="130"/>
      <c r="AK578" s="130"/>
      <c r="AL578" s="130"/>
    </row>
    <row r="579" spans="1:38" s="43" customFormat="1" x14ac:dyDescent="0.2">
      <c r="A579" s="15"/>
      <c r="B579" s="685"/>
      <c r="C579" s="15"/>
      <c r="K579" s="680"/>
      <c r="L579" s="130"/>
      <c r="M579" s="130"/>
      <c r="N579" s="130"/>
      <c r="O579" s="130"/>
      <c r="P579" s="130"/>
      <c r="Q579" s="130"/>
      <c r="R579" s="680"/>
      <c r="S579" s="130"/>
      <c r="T579" s="130"/>
      <c r="U579" s="130"/>
      <c r="V579" s="130"/>
      <c r="W579" s="130"/>
      <c r="X579" s="130"/>
      <c r="Y579" s="680"/>
      <c r="Z579" s="130"/>
      <c r="AA579" s="130"/>
      <c r="AB579" s="130"/>
      <c r="AC579" s="130"/>
      <c r="AD579" s="130"/>
      <c r="AE579" s="130"/>
      <c r="AF579" s="680"/>
      <c r="AG579" s="130"/>
      <c r="AH579" s="130"/>
      <c r="AI579" s="130"/>
      <c r="AJ579" s="130"/>
      <c r="AK579" s="130"/>
      <c r="AL579" s="130"/>
    </row>
    <row r="580" spans="1:38" s="43" customFormat="1" x14ac:dyDescent="0.2">
      <c r="A580" s="15"/>
      <c r="B580" s="685"/>
      <c r="C580" s="15"/>
      <c r="K580" s="680"/>
      <c r="L580" s="130"/>
      <c r="M580" s="130"/>
      <c r="N580" s="130"/>
      <c r="O580" s="130"/>
      <c r="P580" s="130"/>
      <c r="Q580" s="130"/>
      <c r="R580" s="680"/>
      <c r="S580" s="130"/>
      <c r="T580" s="130"/>
      <c r="U580" s="130"/>
      <c r="V580" s="130"/>
      <c r="W580" s="130"/>
      <c r="X580" s="130"/>
      <c r="Y580" s="680"/>
      <c r="Z580" s="130"/>
      <c r="AA580" s="130"/>
      <c r="AB580" s="130"/>
      <c r="AC580" s="130"/>
      <c r="AD580" s="130"/>
      <c r="AE580" s="130"/>
      <c r="AF580" s="680"/>
      <c r="AG580" s="130"/>
      <c r="AH580" s="130"/>
      <c r="AI580" s="130"/>
      <c r="AJ580" s="130"/>
      <c r="AK580" s="130"/>
      <c r="AL580" s="130"/>
    </row>
    <row r="581" spans="1:38" s="43" customFormat="1" x14ac:dyDescent="0.2">
      <c r="A581" s="15"/>
      <c r="B581" s="685"/>
      <c r="C581" s="15"/>
      <c r="K581" s="680"/>
      <c r="L581" s="130"/>
      <c r="M581" s="130"/>
      <c r="N581" s="130"/>
      <c r="O581" s="130"/>
      <c r="P581" s="130"/>
      <c r="Q581" s="130"/>
      <c r="R581" s="680"/>
      <c r="S581" s="130"/>
      <c r="T581" s="130"/>
      <c r="U581" s="130"/>
      <c r="V581" s="130"/>
      <c r="W581" s="130"/>
      <c r="X581" s="130"/>
      <c r="Y581" s="680"/>
      <c r="Z581" s="130"/>
      <c r="AA581" s="130"/>
      <c r="AB581" s="130"/>
      <c r="AC581" s="130"/>
      <c r="AD581" s="130"/>
      <c r="AE581" s="130"/>
      <c r="AF581" s="680"/>
      <c r="AG581" s="130"/>
      <c r="AH581" s="130"/>
      <c r="AI581" s="130"/>
      <c r="AJ581" s="130"/>
      <c r="AK581" s="130"/>
      <c r="AL581" s="130"/>
    </row>
    <row r="582" spans="1:38" s="43" customFormat="1" x14ac:dyDescent="0.2">
      <c r="A582" s="15"/>
      <c r="B582" s="685"/>
      <c r="C582" s="15"/>
      <c r="K582" s="680"/>
      <c r="L582" s="130"/>
      <c r="M582" s="130"/>
      <c r="N582" s="130"/>
      <c r="O582" s="130"/>
      <c r="P582" s="130"/>
      <c r="Q582" s="130"/>
      <c r="R582" s="680"/>
      <c r="S582" s="130"/>
      <c r="T582" s="130"/>
      <c r="U582" s="130"/>
      <c r="V582" s="130"/>
      <c r="W582" s="130"/>
      <c r="X582" s="130"/>
      <c r="Y582" s="680"/>
      <c r="Z582" s="130"/>
      <c r="AA582" s="130"/>
      <c r="AB582" s="130"/>
      <c r="AC582" s="130"/>
      <c r="AD582" s="130"/>
      <c r="AE582" s="130"/>
      <c r="AF582" s="680"/>
      <c r="AG582" s="130"/>
      <c r="AH582" s="130"/>
      <c r="AI582" s="130"/>
      <c r="AJ582" s="130"/>
      <c r="AK582" s="130"/>
      <c r="AL582" s="130"/>
    </row>
    <row r="583" spans="1:38" s="43" customFormat="1" x14ac:dyDescent="0.2">
      <c r="A583" s="15"/>
      <c r="B583" s="685"/>
      <c r="C583" s="15"/>
      <c r="K583" s="680"/>
      <c r="L583" s="130"/>
      <c r="M583" s="130"/>
      <c r="N583" s="130"/>
      <c r="O583" s="130"/>
      <c r="P583" s="130"/>
      <c r="Q583" s="130"/>
      <c r="R583" s="680"/>
      <c r="S583" s="130"/>
      <c r="T583" s="130"/>
      <c r="U583" s="130"/>
      <c r="V583" s="130"/>
      <c r="W583" s="130"/>
      <c r="X583" s="130"/>
      <c r="Y583" s="680"/>
      <c r="Z583" s="130"/>
      <c r="AA583" s="130"/>
      <c r="AB583" s="130"/>
      <c r="AC583" s="130"/>
      <c r="AD583" s="130"/>
      <c r="AE583" s="130"/>
      <c r="AF583" s="680"/>
      <c r="AG583" s="130"/>
      <c r="AH583" s="130"/>
      <c r="AI583" s="130"/>
      <c r="AJ583" s="130"/>
      <c r="AK583" s="130"/>
      <c r="AL583" s="130"/>
    </row>
    <row r="584" spans="1:38" s="43" customFormat="1" x14ac:dyDescent="0.2">
      <c r="A584" s="15"/>
      <c r="B584" s="685"/>
      <c r="C584" s="15"/>
      <c r="K584" s="680"/>
      <c r="L584" s="130"/>
      <c r="M584" s="130"/>
      <c r="N584" s="130"/>
      <c r="O584" s="130"/>
      <c r="P584" s="130"/>
      <c r="Q584" s="130"/>
      <c r="R584" s="680"/>
      <c r="S584" s="130"/>
      <c r="T584" s="130"/>
      <c r="U584" s="130"/>
      <c r="V584" s="130"/>
      <c r="W584" s="130"/>
      <c r="X584" s="130"/>
      <c r="Y584" s="680"/>
      <c r="Z584" s="130"/>
      <c r="AA584" s="130"/>
      <c r="AB584" s="130"/>
      <c r="AC584" s="130"/>
      <c r="AD584" s="130"/>
      <c r="AE584" s="130"/>
      <c r="AF584" s="680"/>
      <c r="AG584" s="130"/>
      <c r="AH584" s="130"/>
      <c r="AI584" s="130"/>
      <c r="AJ584" s="130"/>
      <c r="AK584" s="130"/>
      <c r="AL584" s="130"/>
    </row>
    <row r="585" spans="1:38" s="43" customFormat="1" x14ac:dyDescent="0.2">
      <c r="A585" s="15"/>
      <c r="B585" s="685"/>
      <c r="C585" s="15"/>
      <c r="K585" s="680"/>
      <c r="L585" s="130"/>
      <c r="M585" s="130"/>
      <c r="N585" s="130"/>
      <c r="O585" s="130"/>
      <c r="P585" s="130"/>
      <c r="Q585" s="130"/>
      <c r="R585" s="680"/>
      <c r="S585" s="130"/>
      <c r="T585" s="130"/>
      <c r="U585" s="130"/>
      <c r="V585" s="130"/>
      <c r="W585" s="130"/>
      <c r="X585" s="130"/>
      <c r="Y585" s="680"/>
      <c r="Z585" s="130"/>
      <c r="AA585" s="130"/>
      <c r="AB585" s="130"/>
      <c r="AC585" s="130"/>
      <c r="AD585" s="130"/>
      <c r="AE585" s="130"/>
      <c r="AF585" s="680"/>
      <c r="AG585" s="130"/>
      <c r="AH585" s="130"/>
      <c r="AI585" s="130"/>
      <c r="AJ585" s="130"/>
      <c r="AK585" s="130"/>
      <c r="AL585" s="130"/>
    </row>
    <row r="586" spans="1:38" s="43" customFormat="1" x14ac:dyDescent="0.2">
      <c r="A586" s="15"/>
      <c r="B586" s="685"/>
      <c r="C586" s="15"/>
      <c r="K586" s="680"/>
      <c r="L586" s="130"/>
      <c r="M586" s="130"/>
      <c r="N586" s="130"/>
      <c r="O586" s="130"/>
      <c r="P586" s="130"/>
      <c r="Q586" s="130"/>
      <c r="R586" s="680"/>
      <c r="S586" s="130"/>
      <c r="T586" s="130"/>
      <c r="U586" s="130"/>
      <c r="V586" s="130"/>
      <c r="W586" s="130"/>
      <c r="X586" s="130"/>
      <c r="Y586" s="680"/>
      <c r="Z586" s="130"/>
      <c r="AA586" s="130"/>
      <c r="AB586" s="130"/>
      <c r="AC586" s="130"/>
      <c r="AD586" s="130"/>
      <c r="AE586" s="130"/>
      <c r="AF586" s="680"/>
      <c r="AG586" s="130"/>
      <c r="AH586" s="130"/>
      <c r="AI586" s="130"/>
      <c r="AJ586" s="130"/>
      <c r="AK586" s="130"/>
      <c r="AL586" s="130"/>
    </row>
    <row r="587" spans="1:38" s="43" customFormat="1" x14ac:dyDescent="0.2">
      <c r="A587" s="15"/>
      <c r="B587" s="685"/>
      <c r="C587" s="15"/>
      <c r="K587" s="680"/>
      <c r="L587" s="130"/>
      <c r="M587" s="130"/>
      <c r="N587" s="130"/>
      <c r="O587" s="130"/>
      <c r="P587" s="130"/>
      <c r="Q587" s="130"/>
      <c r="R587" s="680"/>
      <c r="S587" s="130"/>
      <c r="T587" s="130"/>
      <c r="U587" s="130"/>
      <c r="V587" s="130"/>
      <c r="W587" s="130"/>
      <c r="X587" s="130"/>
      <c r="Y587" s="680"/>
      <c r="Z587" s="130"/>
      <c r="AA587" s="130"/>
      <c r="AB587" s="130"/>
      <c r="AC587" s="130"/>
      <c r="AD587" s="130"/>
      <c r="AE587" s="130"/>
      <c r="AF587" s="680"/>
      <c r="AG587" s="130"/>
      <c r="AH587" s="130"/>
      <c r="AI587" s="130"/>
      <c r="AJ587" s="130"/>
      <c r="AK587" s="130"/>
      <c r="AL587" s="130"/>
    </row>
    <row r="588" spans="1:38" s="43" customFormat="1" x14ac:dyDescent="0.2">
      <c r="A588" s="15"/>
      <c r="B588" s="685"/>
      <c r="C588" s="15"/>
      <c r="K588" s="680"/>
      <c r="L588" s="130"/>
      <c r="M588" s="130"/>
      <c r="N588" s="130"/>
      <c r="O588" s="130"/>
      <c r="P588" s="130"/>
      <c r="Q588" s="130"/>
      <c r="R588" s="680"/>
      <c r="S588" s="130"/>
      <c r="T588" s="130"/>
      <c r="U588" s="130"/>
      <c r="V588" s="130"/>
      <c r="W588" s="130"/>
      <c r="X588" s="130"/>
      <c r="Y588" s="680"/>
      <c r="Z588" s="130"/>
      <c r="AA588" s="130"/>
      <c r="AB588" s="130"/>
      <c r="AC588" s="130"/>
      <c r="AD588" s="130"/>
      <c r="AE588" s="130"/>
      <c r="AF588" s="680"/>
      <c r="AG588" s="130"/>
      <c r="AH588" s="130"/>
      <c r="AI588" s="130"/>
      <c r="AJ588" s="130"/>
      <c r="AK588" s="130"/>
      <c r="AL588" s="130"/>
    </row>
    <row r="589" spans="1:38" s="43" customFormat="1" x14ac:dyDescent="0.2">
      <c r="A589" s="15"/>
      <c r="B589" s="685"/>
      <c r="C589" s="15"/>
      <c r="K589" s="680"/>
      <c r="L589" s="130"/>
      <c r="M589" s="130"/>
      <c r="N589" s="130"/>
      <c r="O589" s="130"/>
      <c r="P589" s="130"/>
      <c r="Q589" s="130"/>
      <c r="R589" s="680"/>
      <c r="S589" s="130"/>
      <c r="T589" s="130"/>
      <c r="U589" s="130"/>
      <c r="V589" s="130"/>
      <c r="W589" s="130"/>
      <c r="X589" s="130"/>
      <c r="Y589" s="680"/>
      <c r="Z589" s="130"/>
      <c r="AA589" s="130"/>
      <c r="AB589" s="130"/>
      <c r="AC589" s="130"/>
      <c r="AD589" s="130"/>
      <c r="AE589" s="130"/>
      <c r="AF589" s="680"/>
      <c r="AG589" s="130"/>
      <c r="AH589" s="130"/>
      <c r="AI589" s="130"/>
      <c r="AJ589" s="130"/>
      <c r="AK589" s="130"/>
      <c r="AL589" s="130"/>
    </row>
    <row r="590" spans="1:38" s="43" customFormat="1" x14ac:dyDescent="0.2">
      <c r="A590" s="15"/>
      <c r="B590" s="685"/>
      <c r="C590" s="15"/>
      <c r="K590" s="680"/>
      <c r="L590" s="130"/>
      <c r="M590" s="130"/>
      <c r="N590" s="130"/>
      <c r="O590" s="130"/>
      <c r="P590" s="130"/>
      <c r="Q590" s="130"/>
      <c r="R590" s="680"/>
      <c r="S590" s="130"/>
      <c r="T590" s="130"/>
      <c r="U590" s="130"/>
      <c r="V590" s="130"/>
      <c r="W590" s="130"/>
      <c r="X590" s="130"/>
      <c r="Y590" s="680"/>
      <c r="Z590" s="130"/>
      <c r="AA590" s="130"/>
      <c r="AB590" s="130"/>
      <c r="AC590" s="130"/>
      <c r="AD590" s="130"/>
      <c r="AE590" s="130"/>
      <c r="AF590" s="680"/>
      <c r="AG590" s="130"/>
      <c r="AH590" s="130"/>
      <c r="AI590" s="130"/>
      <c r="AJ590" s="130"/>
      <c r="AK590" s="130"/>
      <c r="AL590" s="130"/>
    </row>
    <row r="591" spans="1:38" s="43" customFormat="1" x14ac:dyDescent="0.2">
      <c r="A591" s="15"/>
      <c r="B591" s="685"/>
      <c r="C591" s="15"/>
      <c r="K591" s="680"/>
      <c r="L591" s="130"/>
      <c r="M591" s="130"/>
      <c r="N591" s="130"/>
      <c r="O591" s="130"/>
      <c r="P591" s="130"/>
      <c r="Q591" s="130"/>
      <c r="R591" s="680"/>
      <c r="S591" s="130"/>
      <c r="T591" s="130"/>
      <c r="U591" s="130"/>
      <c r="V591" s="130"/>
      <c r="W591" s="130"/>
      <c r="X591" s="130"/>
      <c r="Y591" s="680"/>
      <c r="Z591" s="130"/>
      <c r="AA591" s="130"/>
      <c r="AB591" s="130"/>
      <c r="AC591" s="130"/>
      <c r="AD591" s="130"/>
      <c r="AE591" s="130"/>
      <c r="AF591" s="680"/>
      <c r="AG591" s="130"/>
      <c r="AH591" s="130"/>
      <c r="AI591" s="130"/>
      <c r="AJ591" s="130"/>
      <c r="AK591" s="130"/>
      <c r="AL591" s="130"/>
    </row>
    <row r="592" spans="1:38" s="43" customFormat="1" x14ac:dyDescent="0.2">
      <c r="A592" s="15"/>
      <c r="B592" s="685"/>
      <c r="C592" s="15"/>
      <c r="K592" s="680"/>
      <c r="L592" s="130"/>
      <c r="M592" s="130"/>
      <c r="N592" s="130"/>
      <c r="O592" s="130"/>
      <c r="P592" s="130"/>
      <c r="Q592" s="130"/>
      <c r="R592" s="680"/>
      <c r="S592" s="130"/>
      <c r="T592" s="130"/>
      <c r="U592" s="130"/>
      <c r="V592" s="130"/>
      <c r="W592" s="130"/>
      <c r="X592" s="130"/>
      <c r="Y592" s="680"/>
      <c r="Z592" s="130"/>
      <c r="AA592" s="130"/>
      <c r="AB592" s="130"/>
      <c r="AC592" s="130"/>
      <c r="AD592" s="130"/>
      <c r="AE592" s="130"/>
      <c r="AF592" s="680"/>
      <c r="AG592" s="130"/>
      <c r="AH592" s="130"/>
      <c r="AI592" s="130"/>
      <c r="AJ592" s="130"/>
      <c r="AK592" s="130"/>
      <c r="AL592" s="130"/>
    </row>
    <row r="593" spans="1:38" s="43" customFormat="1" x14ac:dyDescent="0.2">
      <c r="A593" s="15"/>
      <c r="B593" s="685"/>
      <c r="C593" s="15"/>
      <c r="K593" s="680"/>
      <c r="L593" s="130"/>
      <c r="M593" s="130"/>
      <c r="N593" s="130"/>
      <c r="O593" s="130"/>
      <c r="P593" s="130"/>
      <c r="Q593" s="130"/>
      <c r="R593" s="680"/>
      <c r="S593" s="130"/>
      <c r="T593" s="130"/>
      <c r="U593" s="130"/>
      <c r="V593" s="130"/>
      <c r="W593" s="130"/>
      <c r="X593" s="130"/>
      <c r="Y593" s="680"/>
      <c r="Z593" s="130"/>
      <c r="AA593" s="130"/>
      <c r="AB593" s="130"/>
      <c r="AC593" s="130"/>
      <c r="AD593" s="130"/>
      <c r="AE593" s="130"/>
      <c r="AF593" s="680"/>
      <c r="AG593" s="130"/>
      <c r="AH593" s="130"/>
      <c r="AI593" s="130"/>
      <c r="AJ593" s="130"/>
      <c r="AK593" s="130"/>
      <c r="AL593" s="130"/>
    </row>
    <row r="594" spans="1:38" s="43" customFormat="1" x14ac:dyDescent="0.2">
      <c r="A594" s="15"/>
      <c r="B594" s="685"/>
      <c r="C594" s="15"/>
      <c r="K594" s="680"/>
      <c r="L594" s="130"/>
      <c r="M594" s="130"/>
      <c r="N594" s="130"/>
      <c r="O594" s="130"/>
      <c r="P594" s="130"/>
      <c r="Q594" s="130"/>
      <c r="R594" s="680"/>
      <c r="S594" s="130"/>
      <c r="T594" s="130"/>
      <c r="U594" s="130"/>
      <c r="V594" s="130"/>
      <c r="W594" s="130"/>
      <c r="X594" s="130"/>
      <c r="Y594" s="680"/>
      <c r="Z594" s="130"/>
      <c r="AA594" s="130"/>
      <c r="AB594" s="130"/>
      <c r="AC594" s="130"/>
      <c r="AD594" s="130"/>
      <c r="AE594" s="130"/>
      <c r="AF594" s="680"/>
      <c r="AG594" s="130"/>
      <c r="AH594" s="130"/>
      <c r="AI594" s="130"/>
      <c r="AJ594" s="130"/>
      <c r="AK594" s="130"/>
      <c r="AL594" s="130"/>
    </row>
    <row r="595" spans="1:38" s="43" customFormat="1" x14ac:dyDescent="0.2">
      <c r="A595" s="15"/>
      <c r="B595" s="685"/>
      <c r="C595" s="15"/>
      <c r="K595" s="680"/>
      <c r="L595" s="130"/>
      <c r="M595" s="130"/>
      <c r="N595" s="130"/>
      <c r="O595" s="130"/>
      <c r="P595" s="130"/>
      <c r="Q595" s="130"/>
      <c r="R595" s="680"/>
      <c r="S595" s="130"/>
      <c r="T595" s="130"/>
      <c r="U595" s="130"/>
      <c r="V595" s="130"/>
      <c r="W595" s="130"/>
      <c r="X595" s="130"/>
      <c r="Y595" s="680"/>
      <c r="Z595" s="130"/>
      <c r="AA595" s="130"/>
      <c r="AB595" s="130"/>
      <c r="AC595" s="130"/>
      <c r="AD595" s="130"/>
      <c r="AE595" s="130"/>
      <c r="AF595" s="680"/>
      <c r="AG595" s="130"/>
      <c r="AH595" s="130"/>
      <c r="AI595" s="130"/>
      <c r="AJ595" s="130"/>
      <c r="AK595" s="130"/>
      <c r="AL595" s="130"/>
    </row>
    <row r="596" spans="1:38" s="43" customFormat="1" x14ac:dyDescent="0.2">
      <c r="A596" s="15"/>
      <c r="B596" s="685"/>
      <c r="C596" s="15"/>
      <c r="K596" s="680"/>
      <c r="L596" s="130"/>
      <c r="M596" s="130"/>
      <c r="N596" s="130"/>
      <c r="O596" s="130"/>
      <c r="P596" s="130"/>
      <c r="Q596" s="130"/>
      <c r="R596" s="680"/>
      <c r="S596" s="130"/>
      <c r="T596" s="130"/>
      <c r="U596" s="130"/>
      <c r="V596" s="130"/>
      <c r="W596" s="130"/>
      <c r="X596" s="130"/>
      <c r="Y596" s="680"/>
      <c r="Z596" s="130"/>
      <c r="AA596" s="130"/>
      <c r="AB596" s="130"/>
      <c r="AC596" s="130"/>
      <c r="AD596" s="130"/>
      <c r="AE596" s="130"/>
      <c r="AF596" s="680"/>
      <c r="AG596" s="130"/>
      <c r="AH596" s="130"/>
      <c r="AI596" s="130"/>
      <c r="AJ596" s="130"/>
      <c r="AK596" s="130"/>
      <c r="AL596" s="130"/>
    </row>
    <row r="597" spans="1:38" s="43" customFormat="1" x14ac:dyDescent="0.2">
      <c r="A597" s="15"/>
      <c r="B597" s="685"/>
      <c r="C597" s="15"/>
      <c r="K597" s="680"/>
      <c r="L597" s="130"/>
      <c r="M597" s="130"/>
      <c r="N597" s="130"/>
      <c r="O597" s="130"/>
      <c r="P597" s="130"/>
      <c r="Q597" s="130"/>
      <c r="R597" s="680"/>
      <c r="S597" s="130"/>
      <c r="T597" s="130"/>
      <c r="U597" s="130"/>
      <c r="V597" s="130"/>
      <c r="W597" s="130"/>
      <c r="X597" s="130"/>
      <c r="Y597" s="680"/>
      <c r="Z597" s="130"/>
      <c r="AA597" s="130"/>
      <c r="AB597" s="130"/>
      <c r="AC597" s="130"/>
      <c r="AD597" s="130"/>
      <c r="AE597" s="130"/>
      <c r="AF597" s="680"/>
      <c r="AG597" s="130"/>
      <c r="AH597" s="130"/>
      <c r="AI597" s="130"/>
      <c r="AJ597" s="130"/>
      <c r="AK597" s="130"/>
      <c r="AL597" s="130"/>
    </row>
    <row r="598" spans="1:38" s="43" customFormat="1" x14ac:dyDescent="0.2">
      <c r="A598" s="15"/>
      <c r="B598" s="685"/>
      <c r="C598" s="15"/>
      <c r="K598" s="680"/>
      <c r="L598" s="130"/>
      <c r="M598" s="130"/>
      <c r="N598" s="130"/>
      <c r="O598" s="130"/>
      <c r="P598" s="130"/>
      <c r="Q598" s="130"/>
      <c r="R598" s="680"/>
      <c r="S598" s="130"/>
      <c r="T598" s="130"/>
      <c r="U598" s="130"/>
      <c r="V598" s="130"/>
      <c r="W598" s="130"/>
      <c r="X598" s="130"/>
      <c r="Y598" s="680"/>
      <c r="Z598" s="130"/>
      <c r="AA598" s="130"/>
      <c r="AB598" s="130"/>
      <c r="AC598" s="130"/>
      <c r="AD598" s="130"/>
      <c r="AE598" s="130"/>
      <c r="AF598" s="680"/>
      <c r="AG598" s="130"/>
      <c r="AH598" s="130"/>
      <c r="AI598" s="130"/>
      <c r="AJ598" s="130"/>
      <c r="AK598" s="130"/>
      <c r="AL598" s="130"/>
    </row>
    <row r="599" spans="1:38" s="43" customFormat="1" x14ac:dyDescent="0.2">
      <c r="A599" s="15"/>
      <c r="B599" s="685"/>
      <c r="C599" s="15"/>
      <c r="K599" s="680"/>
      <c r="L599" s="130"/>
      <c r="M599" s="130"/>
      <c r="N599" s="130"/>
      <c r="O599" s="130"/>
      <c r="P599" s="130"/>
      <c r="Q599" s="130"/>
      <c r="R599" s="680"/>
      <c r="S599" s="130"/>
      <c r="T599" s="130"/>
      <c r="U599" s="130"/>
      <c r="V599" s="130"/>
      <c r="W599" s="130"/>
      <c r="X599" s="130"/>
      <c r="Y599" s="680"/>
      <c r="Z599" s="130"/>
      <c r="AA599" s="130"/>
      <c r="AB599" s="130"/>
      <c r="AC599" s="130"/>
      <c r="AD599" s="130"/>
      <c r="AE599" s="130"/>
      <c r="AF599" s="680"/>
      <c r="AG599" s="130"/>
      <c r="AH599" s="130"/>
      <c r="AI599" s="130"/>
      <c r="AJ599" s="130"/>
      <c r="AK599" s="130"/>
      <c r="AL599" s="130"/>
    </row>
    <row r="600" spans="1:38" s="43" customFormat="1" x14ac:dyDescent="0.2">
      <c r="A600" s="15"/>
      <c r="B600" s="685"/>
      <c r="C600" s="15"/>
      <c r="K600" s="680"/>
      <c r="L600" s="130"/>
      <c r="M600" s="130"/>
      <c r="N600" s="130"/>
      <c r="O600" s="130"/>
      <c r="P600" s="130"/>
      <c r="Q600" s="130"/>
      <c r="R600" s="680"/>
      <c r="S600" s="130"/>
      <c r="T600" s="130"/>
      <c r="U600" s="130"/>
      <c r="V600" s="130"/>
      <c r="W600" s="130"/>
      <c r="X600" s="130"/>
      <c r="Y600" s="680"/>
      <c r="Z600" s="130"/>
      <c r="AA600" s="130"/>
      <c r="AB600" s="130"/>
      <c r="AC600" s="130"/>
      <c r="AD600" s="130"/>
      <c r="AE600" s="130"/>
      <c r="AF600" s="680"/>
      <c r="AG600" s="130"/>
      <c r="AH600" s="130"/>
      <c r="AI600" s="130"/>
      <c r="AJ600" s="130"/>
      <c r="AK600" s="130"/>
      <c r="AL600" s="130"/>
    </row>
    <row r="601" spans="1:38" s="43" customFormat="1" x14ac:dyDescent="0.2">
      <c r="A601" s="15"/>
      <c r="B601" s="685"/>
      <c r="C601" s="15"/>
      <c r="K601" s="680"/>
      <c r="L601" s="130"/>
      <c r="M601" s="130"/>
      <c r="N601" s="130"/>
      <c r="O601" s="130"/>
      <c r="P601" s="130"/>
      <c r="Q601" s="130"/>
      <c r="R601" s="680"/>
      <c r="S601" s="130"/>
      <c r="T601" s="130"/>
      <c r="U601" s="130"/>
      <c r="V601" s="130"/>
      <c r="W601" s="130"/>
      <c r="X601" s="130"/>
      <c r="Y601" s="680"/>
      <c r="Z601" s="130"/>
      <c r="AA601" s="130"/>
      <c r="AB601" s="130"/>
      <c r="AC601" s="130"/>
      <c r="AD601" s="130"/>
      <c r="AE601" s="130"/>
      <c r="AF601" s="680"/>
      <c r="AG601" s="130"/>
      <c r="AH601" s="130"/>
      <c r="AI601" s="130"/>
      <c r="AJ601" s="130"/>
      <c r="AK601" s="130"/>
      <c r="AL601" s="130"/>
    </row>
    <row r="602" spans="1:38" s="43" customFormat="1" x14ac:dyDescent="0.2">
      <c r="A602" s="15"/>
      <c r="B602" s="685"/>
      <c r="C602" s="15"/>
      <c r="K602" s="680"/>
      <c r="L602" s="130"/>
      <c r="M602" s="130"/>
      <c r="N602" s="130"/>
      <c r="O602" s="130"/>
      <c r="P602" s="130"/>
      <c r="Q602" s="130"/>
      <c r="R602" s="680"/>
      <c r="S602" s="130"/>
      <c r="T602" s="130"/>
      <c r="U602" s="130"/>
      <c r="V602" s="130"/>
      <c r="W602" s="130"/>
      <c r="X602" s="130"/>
      <c r="Y602" s="680"/>
      <c r="Z602" s="130"/>
      <c r="AA602" s="130"/>
      <c r="AB602" s="130"/>
      <c r="AC602" s="130"/>
      <c r="AD602" s="130"/>
      <c r="AE602" s="130"/>
      <c r="AF602" s="680"/>
      <c r="AG602" s="130"/>
      <c r="AH602" s="130"/>
      <c r="AI602" s="130"/>
      <c r="AJ602" s="130"/>
      <c r="AK602" s="130"/>
      <c r="AL602" s="130"/>
    </row>
    <row r="603" spans="1:38" s="43" customFormat="1" x14ac:dyDescent="0.2">
      <c r="A603" s="15"/>
      <c r="B603" s="685"/>
      <c r="C603" s="15"/>
      <c r="K603" s="680"/>
      <c r="L603" s="130"/>
      <c r="M603" s="130"/>
      <c r="N603" s="130"/>
      <c r="O603" s="130"/>
      <c r="P603" s="130"/>
      <c r="Q603" s="130"/>
      <c r="R603" s="680"/>
      <c r="S603" s="130"/>
      <c r="T603" s="130"/>
      <c r="U603" s="130"/>
      <c r="V603" s="130"/>
      <c r="W603" s="130"/>
      <c r="X603" s="130"/>
      <c r="Y603" s="680"/>
      <c r="Z603" s="130"/>
      <c r="AA603" s="130"/>
      <c r="AB603" s="130"/>
      <c r="AC603" s="130"/>
      <c r="AD603" s="130"/>
      <c r="AE603" s="130"/>
      <c r="AF603" s="680"/>
      <c r="AG603" s="130"/>
      <c r="AH603" s="130"/>
      <c r="AI603" s="130"/>
      <c r="AJ603" s="130"/>
      <c r="AK603" s="130"/>
      <c r="AL603" s="130"/>
    </row>
    <row r="604" spans="1:38" s="43" customFormat="1" x14ac:dyDescent="0.2">
      <c r="A604" s="15"/>
      <c r="B604" s="685"/>
      <c r="C604" s="15"/>
      <c r="K604" s="680"/>
      <c r="L604" s="130"/>
      <c r="M604" s="130"/>
      <c r="N604" s="130"/>
      <c r="O604" s="130"/>
      <c r="P604" s="130"/>
      <c r="Q604" s="130"/>
      <c r="R604" s="680"/>
      <c r="S604" s="130"/>
      <c r="T604" s="130"/>
      <c r="U604" s="130"/>
      <c r="V604" s="130"/>
      <c r="W604" s="130"/>
      <c r="X604" s="130"/>
      <c r="Y604" s="680"/>
      <c r="Z604" s="130"/>
      <c r="AA604" s="130"/>
      <c r="AB604" s="130"/>
      <c r="AC604" s="130"/>
      <c r="AD604" s="130"/>
      <c r="AE604" s="130"/>
      <c r="AF604" s="680"/>
      <c r="AG604" s="130"/>
      <c r="AH604" s="130"/>
      <c r="AI604" s="130"/>
      <c r="AJ604" s="130"/>
      <c r="AK604" s="130"/>
      <c r="AL604" s="130"/>
    </row>
    <row r="605" spans="1:38" s="43" customFormat="1" x14ac:dyDescent="0.2">
      <c r="A605" s="15"/>
      <c r="B605" s="685"/>
      <c r="C605" s="15"/>
      <c r="K605" s="680"/>
      <c r="L605" s="130"/>
      <c r="M605" s="130"/>
      <c r="N605" s="130"/>
      <c r="O605" s="130"/>
      <c r="P605" s="130"/>
      <c r="Q605" s="130"/>
      <c r="R605" s="680"/>
      <c r="S605" s="130"/>
      <c r="T605" s="130"/>
      <c r="U605" s="130"/>
      <c r="V605" s="130"/>
      <c r="W605" s="130"/>
      <c r="X605" s="130"/>
      <c r="Y605" s="680"/>
      <c r="Z605" s="130"/>
      <c r="AA605" s="130"/>
      <c r="AB605" s="130"/>
      <c r="AC605" s="130"/>
      <c r="AD605" s="130"/>
      <c r="AE605" s="130"/>
      <c r="AF605" s="680"/>
      <c r="AG605" s="130"/>
      <c r="AH605" s="130"/>
      <c r="AI605" s="130"/>
      <c r="AJ605" s="130"/>
      <c r="AK605" s="130"/>
      <c r="AL605" s="130"/>
    </row>
    <row r="606" spans="1:38" s="43" customFormat="1" x14ac:dyDescent="0.2">
      <c r="A606" s="15"/>
      <c r="B606" s="685"/>
      <c r="C606" s="15"/>
      <c r="K606" s="680"/>
      <c r="L606" s="130"/>
      <c r="M606" s="130"/>
      <c r="N606" s="130"/>
      <c r="O606" s="130"/>
      <c r="P606" s="130"/>
      <c r="Q606" s="130"/>
      <c r="R606" s="680"/>
      <c r="S606" s="130"/>
      <c r="T606" s="130"/>
      <c r="U606" s="130"/>
      <c r="V606" s="130"/>
      <c r="W606" s="130"/>
      <c r="X606" s="130"/>
      <c r="Y606" s="680"/>
      <c r="Z606" s="130"/>
      <c r="AA606" s="130"/>
      <c r="AB606" s="130"/>
      <c r="AC606" s="130"/>
      <c r="AD606" s="130"/>
      <c r="AE606" s="130"/>
      <c r="AF606" s="680"/>
      <c r="AG606" s="130"/>
      <c r="AH606" s="130"/>
      <c r="AI606" s="130"/>
      <c r="AJ606" s="130"/>
      <c r="AK606" s="130"/>
      <c r="AL606" s="130"/>
    </row>
    <row r="607" spans="1:38" s="43" customFormat="1" x14ac:dyDescent="0.2">
      <c r="A607" s="15"/>
      <c r="B607" s="685"/>
      <c r="C607" s="15"/>
      <c r="K607" s="680"/>
      <c r="L607" s="130"/>
      <c r="M607" s="130"/>
      <c r="N607" s="130"/>
      <c r="O607" s="130"/>
      <c r="P607" s="130"/>
      <c r="Q607" s="130"/>
      <c r="R607" s="680"/>
      <c r="S607" s="130"/>
      <c r="T607" s="130"/>
      <c r="U607" s="130"/>
      <c r="V607" s="130"/>
      <c r="W607" s="130"/>
      <c r="X607" s="130"/>
      <c r="Y607" s="680"/>
      <c r="Z607" s="130"/>
      <c r="AA607" s="130"/>
      <c r="AB607" s="130"/>
      <c r="AC607" s="130"/>
      <c r="AD607" s="130"/>
      <c r="AE607" s="130"/>
      <c r="AF607" s="680"/>
      <c r="AG607" s="130"/>
      <c r="AH607" s="130"/>
      <c r="AI607" s="130"/>
      <c r="AJ607" s="130"/>
      <c r="AK607" s="130"/>
      <c r="AL607" s="130"/>
    </row>
    <row r="608" spans="1:38" s="43" customFormat="1" x14ac:dyDescent="0.2">
      <c r="A608" s="15"/>
      <c r="B608" s="685"/>
      <c r="C608" s="15"/>
      <c r="K608" s="680"/>
      <c r="L608" s="130"/>
      <c r="M608" s="130"/>
      <c r="N608" s="130"/>
      <c r="O608" s="130"/>
      <c r="P608" s="130"/>
      <c r="Q608" s="130"/>
      <c r="R608" s="680"/>
      <c r="S608" s="130"/>
      <c r="T608" s="130"/>
      <c r="U608" s="130"/>
      <c r="V608" s="130"/>
      <c r="W608" s="130"/>
      <c r="X608" s="130"/>
      <c r="Y608" s="680"/>
      <c r="Z608" s="130"/>
      <c r="AA608" s="130"/>
      <c r="AB608" s="130"/>
      <c r="AC608" s="130"/>
      <c r="AD608" s="130"/>
      <c r="AE608" s="130"/>
      <c r="AF608" s="680"/>
      <c r="AG608" s="130"/>
      <c r="AH608" s="130"/>
      <c r="AI608" s="130"/>
      <c r="AJ608" s="130"/>
      <c r="AK608" s="130"/>
      <c r="AL608" s="130"/>
    </row>
    <row r="609" spans="1:38" s="43" customFormat="1" x14ac:dyDescent="0.2">
      <c r="A609" s="15"/>
      <c r="B609" s="685"/>
      <c r="C609" s="15"/>
      <c r="K609" s="680"/>
      <c r="L609" s="130"/>
      <c r="M609" s="130"/>
      <c r="N609" s="130"/>
      <c r="O609" s="130"/>
      <c r="P609" s="130"/>
      <c r="Q609" s="130"/>
      <c r="R609" s="680"/>
      <c r="S609" s="130"/>
      <c r="T609" s="130"/>
      <c r="U609" s="130"/>
      <c r="V609" s="130"/>
      <c r="W609" s="130"/>
      <c r="X609" s="130"/>
      <c r="Y609" s="680"/>
      <c r="Z609" s="130"/>
      <c r="AA609" s="130"/>
      <c r="AB609" s="130"/>
      <c r="AC609" s="130"/>
      <c r="AD609" s="130"/>
      <c r="AE609" s="130"/>
      <c r="AF609" s="680"/>
      <c r="AG609" s="130"/>
      <c r="AH609" s="130"/>
      <c r="AI609" s="130"/>
      <c r="AJ609" s="130"/>
      <c r="AK609" s="130"/>
      <c r="AL609" s="130"/>
    </row>
    <row r="610" spans="1:38" s="43" customFormat="1" x14ac:dyDescent="0.2">
      <c r="A610" s="15"/>
      <c r="B610" s="685"/>
      <c r="C610" s="15"/>
      <c r="K610" s="680"/>
      <c r="L610" s="130"/>
      <c r="M610" s="130"/>
      <c r="N610" s="130"/>
      <c r="O610" s="130"/>
      <c r="P610" s="130"/>
      <c r="Q610" s="130"/>
      <c r="R610" s="680"/>
      <c r="S610" s="130"/>
      <c r="T610" s="130"/>
      <c r="U610" s="130"/>
      <c r="V610" s="130"/>
      <c r="W610" s="130"/>
      <c r="X610" s="130"/>
      <c r="Y610" s="680"/>
      <c r="Z610" s="130"/>
      <c r="AA610" s="130"/>
      <c r="AB610" s="130"/>
      <c r="AC610" s="130"/>
      <c r="AD610" s="130"/>
      <c r="AE610" s="130"/>
      <c r="AF610" s="680"/>
      <c r="AG610" s="130"/>
      <c r="AH610" s="130"/>
      <c r="AI610" s="130"/>
      <c r="AJ610" s="130"/>
      <c r="AK610" s="130"/>
      <c r="AL610" s="130"/>
    </row>
    <row r="611" spans="1:38" s="43" customFormat="1" x14ac:dyDescent="0.2">
      <c r="A611" s="15"/>
      <c r="B611" s="685"/>
      <c r="C611" s="15"/>
      <c r="K611" s="680"/>
      <c r="L611" s="130"/>
      <c r="M611" s="130"/>
      <c r="N611" s="130"/>
      <c r="O611" s="130"/>
      <c r="P611" s="130"/>
      <c r="Q611" s="130"/>
      <c r="R611" s="680"/>
      <c r="S611" s="130"/>
      <c r="T611" s="130"/>
      <c r="U611" s="130"/>
      <c r="V611" s="130"/>
      <c r="W611" s="130"/>
      <c r="X611" s="130"/>
      <c r="Y611" s="680"/>
      <c r="Z611" s="130"/>
      <c r="AA611" s="130"/>
      <c r="AB611" s="130"/>
      <c r="AC611" s="130"/>
      <c r="AD611" s="130"/>
      <c r="AE611" s="130"/>
      <c r="AF611" s="680"/>
      <c r="AG611" s="130"/>
      <c r="AH611" s="130"/>
      <c r="AI611" s="130"/>
      <c r="AJ611" s="130"/>
      <c r="AK611" s="130"/>
      <c r="AL611" s="130"/>
    </row>
    <row r="612" spans="1:38" s="43" customFormat="1" x14ac:dyDescent="0.2">
      <c r="A612" s="15"/>
      <c r="B612" s="685"/>
      <c r="C612" s="15"/>
      <c r="K612" s="680"/>
      <c r="L612" s="130"/>
      <c r="M612" s="130"/>
      <c r="N612" s="130"/>
      <c r="O612" s="130"/>
      <c r="P612" s="130"/>
      <c r="Q612" s="130"/>
      <c r="R612" s="680"/>
      <c r="S612" s="130"/>
      <c r="T612" s="130"/>
      <c r="U612" s="130"/>
      <c r="V612" s="130"/>
      <c r="W612" s="130"/>
      <c r="X612" s="130"/>
      <c r="Y612" s="680"/>
      <c r="Z612" s="130"/>
      <c r="AA612" s="130"/>
      <c r="AB612" s="130"/>
      <c r="AC612" s="130"/>
      <c r="AD612" s="130"/>
      <c r="AE612" s="130"/>
      <c r="AF612" s="680"/>
      <c r="AG612" s="130"/>
      <c r="AH612" s="130"/>
      <c r="AI612" s="130"/>
      <c r="AJ612" s="130"/>
      <c r="AK612" s="130"/>
      <c r="AL612" s="130"/>
    </row>
    <row r="613" spans="1:38" s="43" customFormat="1" x14ac:dyDescent="0.2">
      <c r="A613" s="15"/>
      <c r="B613" s="685"/>
      <c r="C613" s="15"/>
      <c r="K613" s="680"/>
      <c r="L613" s="130"/>
      <c r="M613" s="130"/>
      <c r="N613" s="130"/>
      <c r="O613" s="130"/>
      <c r="P613" s="130"/>
      <c r="Q613" s="130"/>
      <c r="R613" s="680"/>
      <c r="S613" s="130"/>
      <c r="T613" s="130"/>
      <c r="U613" s="130"/>
      <c r="V613" s="130"/>
      <c r="W613" s="130"/>
      <c r="X613" s="130"/>
      <c r="Y613" s="680"/>
      <c r="Z613" s="130"/>
      <c r="AA613" s="130"/>
      <c r="AB613" s="130"/>
      <c r="AC613" s="130"/>
      <c r="AD613" s="130"/>
      <c r="AE613" s="130"/>
      <c r="AF613" s="680"/>
      <c r="AG613" s="130"/>
      <c r="AH613" s="130"/>
      <c r="AI613" s="130"/>
      <c r="AJ613" s="130"/>
      <c r="AK613" s="130"/>
      <c r="AL613" s="130"/>
    </row>
    <row r="614" spans="1:38" s="43" customFormat="1" x14ac:dyDescent="0.2">
      <c r="A614" s="15"/>
      <c r="B614" s="685"/>
      <c r="C614" s="15"/>
      <c r="K614" s="680"/>
      <c r="L614" s="130"/>
      <c r="M614" s="130"/>
      <c r="N614" s="130"/>
      <c r="O614" s="130"/>
      <c r="P614" s="130"/>
      <c r="Q614" s="130"/>
      <c r="R614" s="680"/>
      <c r="S614" s="130"/>
      <c r="T614" s="130"/>
      <c r="U614" s="130"/>
      <c r="V614" s="130"/>
      <c r="W614" s="130"/>
      <c r="X614" s="130"/>
      <c r="Y614" s="680"/>
      <c r="Z614" s="130"/>
      <c r="AA614" s="130"/>
      <c r="AB614" s="130"/>
      <c r="AC614" s="130"/>
      <c r="AD614" s="130"/>
      <c r="AE614" s="130"/>
      <c r="AF614" s="680"/>
      <c r="AG614" s="130"/>
      <c r="AH614" s="130"/>
      <c r="AI614" s="130"/>
      <c r="AJ614" s="130"/>
      <c r="AK614" s="130"/>
      <c r="AL614" s="130"/>
    </row>
    <row r="615" spans="1:38" s="43" customFormat="1" x14ac:dyDescent="0.2">
      <c r="A615" s="15"/>
      <c r="B615" s="685"/>
      <c r="C615" s="15"/>
      <c r="K615" s="680"/>
      <c r="L615" s="130"/>
      <c r="M615" s="130"/>
      <c r="N615" s="130"/>
      <c r="O615" s="130"/>
      <c r="P615" s="130"/>
      <c r="Q615" s="130"/>
      <c r="R615" s="680"/>
      <c r="S615" s="130"/>
      <c r="T615" s="130"/>
      <c r="U615" s="130"/>
      <c r="V615" s="130"/>
      <c r="W615" s="130"/>
      <c r="X615" s="130"/>
      <c r="Y615" s="680"/>
      <c r="Z615" s="130"/>
      <c r="AA615" s="130"/>
      <c r="AB615" s="130"/>
      <c r="AC615" s="130"/>
      <c r="AD615" s="130"/>
      <c r="AE615" s="130"/>
      <c r="AF615" s="680"/>
      <c r="AG615" s="130"/>
      <c r="AH615" s="130"/>
      <c r="AI615" s="130"/>
      <c r="AJ615" s="130"/>
      <c r="AK615" s="130"/>
      <c r="AL615" s="130"/>
    </row>
    <row r="616" spans="1:38" s="43" customFormat="1" x14ac:dyDescent="0.2">
      <c r="A616" s="15"/>
      <c r="B616" s="685"/>
      <c r="C616" s="15"/>
      <c r="K616" s="680"/>
      <c r="L616" s="130"/>
      <c r="M616" s="130"/>
      <c r="N616" s="130"/>
      <c r="O616" s="130"/>
      <c r="P616" s="130"/>
      <c r="Q616" s="130"/>
      <c r="R616" s="680"/>
      <c r="S616" s="130"/>
      <c r="T616" s="130"/>
      <c r="U616" s="130"/>
      <c r="V616" s="130"/>
      <c r="W616" s="130"/>
      <c r="X616" s="130"/>
      <c r="Y616" s="680"/>
      <c r="Z616" s="130"/>
      <c r="AA616" s="130"/>
      <c r="AB616" s="130"/>
      <c r="AC616" s="130"/>
      <c r="AD616" s="130"/>
      <c r="AE616" s="130"/>
      <c r="AF616" s="680"/>
      <c r="AG616" s="130"/>
      <c r="AH616" s="130"/>
      <c r="AI616" s="130"/>
      <c r="AJ616" s="130"/>
      <c r="AK616" s="130"/>
      <c r="AL616" s="130"/>
    </row>
    <row r="617" spans="1:38" s="43" customFormat="1" x14ac:dyDescent="0.2">
      <c r="A617" s="15"/>
      <c r="B617" s="685"/>
      <c r="C617" s="15"/>
      <c r="K617" s="680"/>
      <c r="L617" s="130"/>
      <c r="M617" s="130"/>
      <c r="N617" s="130"/>
      <c r="O617" s="130"/>
      <c r="P617" s="130"/>
      <c r="Q617" s="130"/>
      <c r="R617" s="680"/>
      <c r="S617" s="130"/>
      <c r="T617" s="130"/>
      <c r="U617" s="130"/>
      <c r="V617" s="130"/>
      <c r="W617" s="130"/>
      <c r="X617" s="130"/>
      <c r="Y617" s="680"/>
      <c r="Z617" s="130"/>
      <c r="AA617" s="130"/>
      <c r="AB617" s="130"/>
      <c r="AC617" s="130"/>
      <c r="AD617" s="130"/>
      <c r="AE617" s="130"/>
      <c r="AF617" s="680"/>
      <c r="AG617" s="130"/>
      <c r="AH617" s="130"/>
      <c r="AI617" s="130"/>
      <c r="AJ617" s="130"/>
      <c r="AK617" s="130"/>
      <c r="AL617" s="130"/>
    </row>
    <row r="618" spans="1:38" s="43" customFormat="1" x14ac:dyDescent="0.2">
      <c r="A618" s="15"/>
      <c r="B618" s="685"/>
      <c r="C618" s="15"/>
      <c r="K618" s="680"/>
      <c r="L618" s="130"/>
      <c r="M618" s="130"/>
      <c r="N618" s="130"/>
      <c r="O618" s="130"/>
      <c r="P618" s="130"/>
      <c r="Q618" s="130"/>
      <c r="R618" s="680"/>
      <c r="S618" s="130"/>
      <c r="T618" s="130"/>
      <c r="U618" s="130"/>
      <c r="V618" s="130"/>
      <c r="W618" s="130"/>
      <c r="X618" s="130"/>
      <c r="Y618" s="680"/>
      <c r="Z618" s="130"/>
      <c r="AA618" s="130"/>
      <c r="AB618" s="130"/>
      <c r="AC618" s="130"/>
      <c r="AD618" s="130"/>
      <c r="AE618" s="130"/>
      <c r="AF618" s="680"/>
      <c r="AG618" s="130"/>
      <c r="AH618" s="130"/>
      <c r="AI618" s="130"/>
      <c r="AJ618" s="130"/>
      <c r="AK618" s="130"/>
      <c r="AL618" s="130"/>
    </row>
    <row r="619" spans="1:38" s="43" customFormat="1" x14ac:dyDescent="0.2">
      <c r="A619" s="15"/>
      <c r="B619" s="685"/>
      <c r="C619" s="15"/>
      <c r="K619" s="680"/>
      <c r="L619" s="130"/>
      <c r="M619" s="130"/>
      <c r="N619" s="130"/>
      <c r="O619" s="130"/>
      <c r="P619" s="130"/>
      <c r="Q619" s="130"/>
      <c r="R619" s="680"/>
      <c r="S619" s="130"/>
      <c r="T619" s="130"/>
      <c r="U619" s="130"/>
      <c r="V619" s="130"/>
      <c r="W619" s="130"/>
      <c r="X619" s="130"/>
      <c r="Y619" s="680"/>
      <c r="Z619" s="130"/>
      <c r="AA619" s="130"/>
      <c r="AB619" s="130"/>
      <c r="AC619" s="130"/>
      <c r="AD619" s="130"/>
      <c r="AE619" s="130"/>
      <c r="AF619" s="680"/>
      <c r="AG619" s="130"/>
      <c r="AH619" s="130"/>
      <c r="AI619" s="130"/>
      <c r="AJ619" s="130"/>
      <c r="AK619" s="130"/>
      <c r="AL619" s="130"/>
    </row>
    <row r="620" spans="1:38" s="43" customFormat="1" x14ac:dyDescent="0.2">
      <c r="A620" s="15"/>
      <c r="B620" s="685"/>
      <c r="C620" s="15"/>
      <c r="K620" s="680"/>
      <c r="L620" s="130"/>
      <c r="M620" s="130"/>
      <c r="N620" s="130"/>
      <c r="O620" s="130"/>
      <c r="P620" s="130"/>
      <c r="Q620" s="130"/>
      <c r="R620" s="680"/>
      <c r="S620" s="130"/>
      <c r="T620" s="130"/>
      <c r="U620" s="130"/>
      <c r="V620" s="130"/>
      <c r="W620" s="130"/>
      <c r="X620" s="130"/>
      <c r="Y620" s="680"/>
      <c r="Z620" s="130"/>
      <c r="AA620" s="130"/>
      <c r="AB620" s="130"/>
      <c r="AC620" s="130"/>
      <c r="AD620" s="130"/>
      <c r="AE620" s="130"/>
      <c r="AF620" s="680"/>
      <c r="AG620" s="130"/>
      <c r="AH620" s="130"/>
      <c r="AI620" s="130"/>
      <c r="AJ620" s="130"/>
      <c r="AK620" s="130"/>
      <c r="AL620" s="130"/>
    </row>
    <row r="621" spans="1:38" s="43" customFormat="1" x14ac:dyDescent="0.2">
      <c r="A621" s="15"/>
      <c r="B621" s="685"/>
      <c r="C621" s="15"/>
      <c r="K621" s="680"/>
      <c r="L621" s="130"/>
      <c r="M621" s="130"/>
      <c r="N621" s="130"/>
      <c r="O621" s="130"/>
      <c r="P621" s="130"/>
      <c r="Q621" s="130"/>
      <c r="R621" s="680"/>
      <c r="S621" s="130"/>
      <c r="T621" s="130"/>
      <c r="U621" s="130"/>
      <c r="V621" s="130"/>
      <c r="W621" s="130"/>
      <c r="X621" s="130"/>
      <c r="Y621" s="680"/>
      <c r="Z621" s="130"/>
      <c r="AA621" s="130"/>
      <c r="AB621" s="130"/>
      <c r="AC621" s="130"/>
      <c r="AD621" s="130"/>
      <c r="AE621" s="130"/>
      <c r="AF621" s="680"/>
      <c r="AG621" s="130"/>
      <c r="AH621" s="130"/>
      <c r="AI621" s="130"/>
      <c r="AJ621" s="130"/>
      <c r="AK621" s="130"/>
      <c r="AL621" s="130"/>
    </row>
    <row r="622" spans="1:38" s="43" customFormat="1" x14ac:dyDescent="0.2">
      <c r="A622" s="15"/>
      <c r="B622" s="685"/>
      <c r="C622" s="15"/>
      <c r="K622" s="680"/>
      <c r="L622" s="130"/>
      <c r="M622" s="130"/>
      <c r="N622" s="130"/>
      <c r="O622" s="130"/>
      <c r="P622" s="130"/>
      <c r="Q622" s="130"/>
      <c r="R622" s="680"/>
      <c r="S622" s="130"/>
      <c r="T622" s="130"/>
      <c r="U622" s="130"/>
      <c r="V622" s="130"/>
      <c r="W622" s="130"/>
      <c r="X622" s="130"/>
      <c r="Y622" s="680"/>
      <c r="Z622" s="130"/>
      <c r="AA622" s="130"/>
      <c r="AB622" s="130"/>
      <c r="AC622" s="130"/>
      <c r="AD622" s="130"/>
      <c r="AE622" s="130"/>
      <c r="AF622" s="680"/>
      <c r="AG622" s="130"/>
      <c r="AH622" s="130"/>
      <c r="AI622" s="130"/>
      <c r="AJ622" s="130"/>
      <c r="AK622" s="130"/>
      <c r="AL622" s="130"/>
    </row>
    <row r="623" spans="1:38" s="43" customFormat="1" x14ac:dyDescent="0.2">
      <c r="A623" s="15"/>
      <c r="B623" s="685"/>
      <c r="C623" s="15"/>
      <c r="K623" s="680"/>
      <c r="L623" s="130"/>
      <c r="M623" s="130"/>
      <c r="N623" s="130"/>
      <c r="O623" s="130"/>
      <c r="P623" s="130"/>
      <c r="Q623" s="130"/>
      <c r="R623" s="680"/>
      <c r="S623" s="130"/>
      <c r="T623" s="130"/>
      <c r="U623" s="130"/>
      <c r="V623" s="130"/>
      <c r="W623" s="130"/>
      <c r="X623" s="130"/>
      <c r="Y623" s="680"/>
      <c r="Z623" s="130"/>
      <c r="AA623" s="130"/>
      <c r="AB623" s="130"/>
      <c r="AC623" s="130"/>
      <c r="AD623" s="130"/>
      <c r="AE623" s="130"/>
      <c r="AF623" s="680"/>
      <c r="AG623" s="130"/>
      <c r="AH623" s="130"/>
      <c r="AI623" s="130"/>
      <c r="AJ623" s="130"/>
      <c r="AK623" s="130"/>
      <c r="AL623" s="130"/>
    </row>
    <row r="624" spans="1:38" s="43" customFormat="1" x14ac:dyDescent="0.2">
      <c r="A624" s="15"/>
      <c r="B624" s="685"/>
      <c r="C624" s="15"/>
      <c r="K624" s="680"/>
      <c r="L624" s="130"/>
      <c r="M624" s="130"/>
      <c r="N624" s="130"/>
      <c r="O624" s="130"/>
      <c r="P624" s="130"/>
      <c r="Q624" s="130"/>
      <c r="R624" s="680"/>
      <c r="S624" s="130"/>
      <c r="T624" s="130"/>
      <c r="U624" s="130"/>
      <c r="V624" s="130"/>
      <c r="W624" s="130"/>
      <c r="X624" s="130"/>
      <c r="Y624" s="680"/>
      <c r="Z624" s="130"/>
      <c r="AA624" s="130"/>
      <c r="AB624" s="130"/>
      <c r="AC624" s="130"/>
      <c r="AD624" s="130"/>
      <c r="AE624" s="130"/>
      <c r="AF624" s="680"/>
      <c r="AG624" s="130"/>
      <c r="AH624" s="130"/>
      <c r="AI624" s="130"/>
      <c r="AJ624" s="130"/>
      <c r="AK624" s="130"/>
      <c r="AL624" s="130"/>
    </row>
    <row r="625" spans="1:38" s="43" customFormat="1" x14ac:dyDescent="0.2">
      <c r="A625" s="15"/>
      <c r="B625" s="685"/>
      <c r="C625" s="15"/>
      <c r="K625" s="680"/>
      <c r="L625" s="130"/>
      <c r="M625" s="130"/>
      <c r="N625" s="130"/>
      <c r="O625" s="130"/>
      <c r="P625" s="130"/>
      <c r="Q625" s="130"/>
      <c r="R625" s="680"/>
      <c r="S625" s="130"/>
      <c r="T625" s="130"/>
      <c r="U625" s="130"/>
      <c r="V625" s="130"/>
      <c r="W625" s="130"/>
      <c r="X625" s="130"/>
      <c r="Y625" s="680"/>
      <c r="Z625" s="130"/>
      <c r="AA625" s="130"/>
      <c r="AB625" s="130"/>
      <c r="AC625" s="130"/>
      <c r="AD625" s="130"/>
      <c r="AE625" s="130"/>
      <c r="AF625" s="680"/>
      <c r="AG625" s="130"/>
      <c r="AH625" s="130"/>
      <c r="AI625" s="130"/>
      <c r="AJ625" s="130"/>
      <c r="AK625" s="130"/>
      <c r="AL625" s="130"/>
    </row>
    <row r="626" spans="1:38" s="43" customFormat="1" x14ac:dyDescent="0.2">
      <c r="A626" s="15"/>
      <c r="B626" s="685"/>
      <c r="C626" s="15"/>
      <c r="K626" s="680"/>
      <c r="L626" s="130"/>
      <c r="M626" s="130"/>
      <c r="N626" s="130"/>
      <c r="O626" s="130"/>
      <c r="P626" s="130"/>
      <c r="Q626" s="130"/>
      <c r="R626" s="680"/>
      <c r="S626" s="130"/>
      <c r="T626" s="130"/>
      <c r="U626" s="130"/>
      <c r="V626" s="130"/>
      <c r="W626" s="130"/>
      <c r="X626" s="130"/>
      <c r="Y626" s="680"/>
      <c r="Z626" s="130"/>
      <c r="AA626" s="130"/>
      <c r="AB626" s="130"/>
      <c r="AC626" s="130"/>
      <c r="AD626" s="130"/>
      <c r="AE626" s="130"/>
      <c r="AF626" s="680"/>
      <c r="AG626" s="130"/>
      <c r="AH626" s="130"/>
      <c r="AI626" s="130"/>
      <c r="AJ626" s="130"/>
      <c r="AK626" s="130"/>
      <c r="AL626" s="130"/>
    </row>
    <row r="627" spans="1:38" s="43" customFormat="1" x14ac:dyDescent="0.2">
      <c r="A627" s="15"/>
      <c r="B627" s="685"/>
      <c r="C627" s="15"/>
      <c r="K627" s="680"/>
      <c r="L627" s="130"/>
      <c r="M627" s="130"/>
      <c r="N627" s="130"/>
      <c r="O627" s="130"/>
      <c r="P627" s="130"/>
      <c r="Q627" s="130"/>
      <c r="R627" s="680"/>
      <c r="S627" s="130"/>
      <c r="T627" s="130"/>
      <c r="U627" s="130"/>
      <c r="V627" s="130"/>
      <c r="W627" s="130"/>
      <c r="X627" s="130"/>
      <c r="Y627" s="680"/>
      <c r="Z627" s="130"/>
      <c r="AA627" s="130"/>
      <c r="AB627" s="130"/>
      <c r="AC627" s="130"/>
      <c r="AD627" s="130"/>
      <c r="AE627" s="130"/>
      <c r="AF627" s="680"/>
      <c r="AG627" s="130"/>
      <c r="AH627" s="130"/>
      <c r="AI627" s="130"/>
      <c r="AJ627" s="130"/>
      <c r="AK627" s="130"/>
      <c r="AL627" s="130"/>
    </row>
    <row r="628" spans="1:38" s="43" customFormat="1" x14ac:dyDescent="0.2">
      <c r="A628" s="15"/>
      <c r="B628" s="685"/>
      <c r="C628" s="15"/>
      <c r="K628" s="680"/>
      <c r="L628" s="130"/>
      <c r="M628" s="130"/>
      <c r="N628" s="130"/>
      <c r="O628" s="130"/>
      <c r="P628" s="130"/>
      <c r="Q628" s="130"/>
      <c r="R628" s="680"/>
      <c r="S628" s="130"/>
      <c r="T628" s="130"/>
      <c r="U628" s="130"/>
      <c r="V628" s="130"/>
      <c r="W628" s="130"/>
      <c r="X628" s="130"/>
      <c r="Y628" s="680"/>
      <c r="Z628" s="130"/>
      <c r="AA628" s="130"/>
      <c r="AB628" s="130"/>
      <c r="AC628" s="130"/>
      <c r="AD628" s="130"/>
      <c r="AE628" s="130"/>
      <c r="AF628" s="680"/>
      <c r="AG628" s="130"/>
      <c r="AH628" s="130"/>
      <c r="AI628" s="130"/>
      <c r="AJ628" s="130"/>
      <c r="AK628" s="130"/>
      <c r="AL628" s="130"/>
    </row>
    <row r="629" spans="1:38" s="43" customFormat="1" x14ac:dyDescent="0.2">
      <c r="A629" s="15"/>
      <c r="B629" s="685"/>
      <c r="C629" s="15"/>
      <c r="K629" s="680"/>
      <c r="L629" s="130"/>
      <c r="M629" s="130"/>
      <c r="N629" s="130"/>
      <c r="O629" s="130"/>
      <c r="P629" s="130"/>
      <c r="Q629" s="130"/>
      <c r="R629" s="680"/>
      <c r="S629" s="130"/>
      <c r="T629" s="130"/>
      <c r="U629" s="130"/>
      <c r="V629" s="130"/>
      <c r="W629" s="130"/>
      <c r="X629" s="130"/>
      <c r="Y629" s="680"/>
      <c r="Z629" s="130"/>
      <c r="AA629" s="130"/>
      <c r="AB629" s="130"/>
      <c r="AC629" s="130"/>
      <c r="AD629" s="130"/>
      <c r="AE629" s="130"/>
      <c r="AF629" s="680"/>
      <c r="AG629" s="130"/>
      <c r="AH629" s="130"/>
      <c r="AI629" s="130"/>
      <c r="AJ629" s="130"/>
      <c r="AK629" s="130"/>
      <c r="AL629" s="130"/>
    </row>
    <row r="630" spans="1:38" s="43" customFormat="1" x14ac:dyDescent="0.2">
      <c r="A630" s="15"/>
      <c r="B630" s="685"/>
      <c r="C630" s="15"/>
      <c r="K630" s="680"/>
      <c r="L630" s="130"/>
      <c r="M630" s="130"/>
      <c r="N630" s="130"/>
      <c r="O630" s="130"/>
      <c r="P630" s="130"/>
      <c r="Q630" s="130"/>
      <c r="R630" s="680"/>
      <c r="S630" s="130"/>
      <c r="T630" s="130"/>
      <c r="U630" s="130"/>
      <c r="V630" s="130"/>
      <c r="W630" s="130"/>
      <c r="X630" s="130"/>
      <c r="Y630" s="680"/>
      <c r="Z630" s="130"/>
      <c r="AA630" s="130"/>
      <c r="AB630" s="130"/>
      <c r="AC630" s="130"/>
      <c r="AD630" s="130"/>
      <c r="AE630" s="130"/>
      <c r="AF630" s="680"/>
      <c r="AG630" s="130"/>
      <c r="AH630" s="130"/>
      <c r="AI630" s="130"/>
      <c r="AJ630" s="130"/>
      <c r="AK630" s="130"/>
      <c r="AL630" s="130"/>
    </row>
    <row r="631" spans="1:38" s="43" customFormat="1" x14ac:dyDescent="0.2">
      <c r="A631" s="15"/>
      <c r="B631" s="685"/>
      <c r="C631" s="15"/>
      <c r="K631" s="680"/>
      <c r="L631" s="130"/>
      <c r="M631" s="130"/>
      <c r="N631" s="130"/>
      <c r="O631" s="130"/>
      <c r="P631" s="130"/>
      <c r="Q631" s="130"/>
      <c r="R631" s="680"/>
      <c r="S631" s="130"/>
      <c r="T631" s="130"/>
      <c r="U631" s="130"/>
      <c r="V631" s="130"/>
      <c r="W631" s="130"/>
      <c r="X631" s="130"/>
      <c r="Y631" s="680"/>
      <c r="Z631" s="130"/>
      <c r="AA631" s="130"/>
      <c r="AB631" s="130"/>
      <c r="AC631" s="130"/>
      <c r="AD631" s="130"/>
      <c r="AE631" s="130"/>
      <c r="AF631" s="680"/>
      <c r="AG631" s="130"/>
      <c r="AH631" s="130"/>
      <c r="AI631" s="130"/>
      <c r="AJ631" s="130"/>
      <c r="AK631" s="130"/>
      <c r="AL631" s="130"/>
    </row>
    <row r="632" spans="1:38" s="43" customFormat="1" x14ac:dyDescent="0.2">
      <c r="A632" s="15"/>
      <c r="B632" s="685"/>
      <c r="C632" s="15"/>
      <c r="K632" s="680"/>
      <c r="L632" s="130"/>
      <c r="M632" s="130"/>
      <c r="N632" s="130"/>
      <c r="O632" s="130"/>
      <c r="P632" s="130"/>
      <c r="Q632" s="130"/>
      <c r="R632" s="680"/>
      <c r="S632" s="130"/>
      <c r="T632" s="130"/>
      <c r="U632" s="130"/>
      <c r="V632" s="130"/>
      <c r="W632" s="130"/>
      <c r="X632" s="130"/>
      <c r="Y632" s="680"/>
      <c r="Z632" s="130"/>
      <c r="AA632" s="130"/>
      <c r="AB632" s="130"/>
      <c r="AC632" s="130"/>
      <c r="AD632" s="130"/>
      <c r="AE632" s="130"/>
      <c r="AF632" s="680"/>
      <c r="AG632" s="130"/>
      <c r="AH632" s="130"/>
      <c r="AI632" s="130"/>
      <c r="AJ632" s="130"/>
      <c r="AK632" s="130"/>
      <c r="AL632" s="130"/>
    </row>
    <row r="633" spans="1:38" s="43" customFormat="1" x14ac:dyDescent="0.2">
      <c r="A633" s="15"/>
      <c r="B633" s="685"/>
      <c r="C633" s="15"/>
      <c r="K633" s="680"/>
      <c r="L633" s="130"/>
      <c r="M633" s="130"/>
      <c r="N633" s="130"/>
      <c r="O633" s="130"/>
      <c r="P633" s="130"/>
      <c r="Q633" s="130"/>
      <c r="R633" s="680"/>
      <c r="S633" s="130"/>
      <c r="T633" s="130"/>
      <c r="U633" s="130"/>
      <c r="V633" s="130"/>
      <c r="W633" s="130"/>
      <c r="X633" s="130"/>
      <c r="Y633" s="680"/>
      <c r="Z633" s="130"/>
      <c r="AA633" s="130"/>
      <c r="AB633" s="130"/>
      <c r="AC633" s="130"/>
      <c r="AD633" s="130"/>
      <c r="AE633" s="130"/>
      <c r="AF633" s="680"/>
      <c r="AG633" s="130"/>
      <c r="AH633" s="130"/>
      <c r="AI633" s="130"/>
      <c r="AJ633" s="130"/>
      <c r="AK633" s="130"/>
      <c r="AL633" s="130"/>
    </row>
    <row r="634" spans="1:38" s="43" customFormat="1" x14ac:dyDescent="0.2">
      <c r="A634" s="15"/>
      <c r="B634" s="685"/>
      <c r="C634" s="15"/>
      <c r="K634" s="680"/>
      <c r="L634" s="130"/>
      <c r="M634" s="130"/>
      <c r="N634" s="130"/>
      <c r="O634" s="130"/>
      <c r="P634" s="130"/>
      <c r="Q634" s="130"/>
      <c r="R634" s="680"/>
      <c r="S634" s="130"/>
      <c r="T634" s="130"/>
      <c r="U634" s="130"/>
      <c r="V634" s="130"/>
      <c r="W634" s="130"/>
      <c r="X634" s="130"/>
      <c r="Y634" s="680"/>
      <c r="Z634" s="130"/>
      <c r="AA634" s="130"/>
      <c r="AB634" s="130"/>
      <c r="AC634" s="130"/>
      <c r="AD634" s="130"/>
      <c r="AE634" s="130"/>
      <c r="AF634" s="680"/>
      <c r="AG634" s="130"/>
      <c r="AH634" s="130"/>
      <c r="AI634" s="130"/>
      <c r="AJ634" s="130"/>
      <c r="AK634" s="130"/>
      <c r="AL634" s="130"/>
    </row>
    <row r="635" spans="1:38" s="43" customFormat="1" x14ac:dyDescent="0.2">
      <c r="A635" s="15"/>
      <c r="B635" s="685"/>
      <c r="C635" s="15"/>
      <c r="K635" s="680"/>
      <c r="L635" s="130"/>
      <c r="M635" s="130"/>
      <c r="N635" s="130"/>
      <c r="O635" s="130"/>
      <c r="P635" s="130"/>
      <c r="Q635" s="130"/>
      <c r="R635" s="680"/>
      <c r="S635" s="130"/>
      <c r="T635" s="130"/>
      <c r="U635" s="130"/>
      <c r="V635" s="130"/>
      <c r="W635" s="130"/>
      <c r="X635" s="130"/>
      <c r="Y635" s="680"/>
      <c r="Z635" s="130"/>
      <c r="AA635" s="130"/>
      <c r="AB635" s="130"/>
      <c r="AC635" s="130"/>
      <c r="AD635" s="130"/>
      <c r="AE635" s="130"/>
      <c r="AF635" s="680"/>
      <c r="AG635" s="130"/>
      <c r="AH635" s="130"/>
      <c r="AI635" s="130"/>
      <c r="AJ635" s="130"/>
      <c r="AK635" s="130"/>
      <c r="AL635" s="130"/>
    </row>
    <row r="636" spans="1:38" s="43" customFormat="1" x14ac:dyDescent="0.2">
      <c r="A636" s="15"/>
      <c r="B636" s="685"/>
      <c r="C636" s="15"/>
      <c r="K636" s="680"/>
      <c r="L636" s="130"/>
      <c r="M636" s="130"/>
      <c r="N636" s="130"/>
      <c r="O636" s="130"/>
      <c r="P636" s="130"/>
      <c r="Q636" s="130"/>
      <c r="R636" s="680"/>
      <c r="S636" s="130"/>
      <c r="T636" s="130"/>
      <c r="U636" s="130"/>
      <c r="V636" s="130"/>
      <c r="W636" s="130"/>
      <c r="X636" s="130"/>
      <c r="Y636" s="680"/>
      <c r="Z636" s="130"/>
      <c r="AA636" s="130"/>
      <c r="AB636" s="130"/>
      <c r="AC636" s="130"/>
      <c r="AD636" s="130"/>
      <c r="AE636" s="130"/>
      <c r="AF636" s="680"/>
      <c r="AG636" s="130"/>
      <c r="AH636" s="130"/>
      <c r="AI636" s="130"/>
      <c r="AJ636" s="130"/>
      <c r="AK636" s="130"/>
      <c r="AL636" s="130"/>
    </row>
    <row r="637" spans="1:38" s="43" customFormat="1" x14ac:dyDescent="0.2">
      <c r="A637" s="15"/>
      <c r="B637" s="685"/>
      <c r="C637" s="15"/>
      <c r="K637" s="680"/>
      <c r="L637" s="130"/>
      <c r="M637" s="130"/>
      <c r="N637" s="130"/>
      <c r="O637" s="130"/>
      <c r="P637" s="130"/>
      <c r="Q637" s="130"/>
      <c r="R637" s="680"/>
      <c r="S637" s="130"/>
      <c r="T637" s="130"/>
      <c r="U637" s="130"/>
      <c r="V637" s="130"/>
      <c r="W637" s="130"/>
      <c r="X637" s="130"/>
      <c r="Y637" s="680"/>
      <c r="Z637" s="130"/>
      <c r="AA637" s="130"/>
      <c r="AB637" s="130"/>
      <c r="AC637" s="130"/>
      <c r="AD637" s="130"/>
      <c r="AE637" s="130"/>
      <c r="AF637" s="680"/>
      <c r="AG637" s="130"/>
      <c r="AH637" s="130"/>
      <c r="AI637" s="130"/>
      <c r="AJ637" s="130"/>
      <c r="AK637" s="130"/>
      <c r="AL637" s="130"/>
    </row>
    <row r="638" spans="1:38" s="43" customFormat="1" x14ac:dyDescent="0.2">
      <c r="A638" s="15"/>
      <c r="B638" s="685"/>
      <c r="C638" s="15"/>
      <c r="K638" s="680"/>
      <c r="L638" s="130"/>
      <c r="M638" s="130"/>
      <c r="N638" s="130"/>
      <c r="O638" s="130"/>
      <c r="P638" s="130"/>
      <c r="Q638" s="130"/>
      <c r="R638" s="680"/>
      <c r="S638" s="130"/>
      <c r="T638" s="130"/>
      <c r="U638" s="130"/>
      <c r="V638" s="130"/>
      <c r="W638" s="130"/>
      <c r="X638" s="130"/>
      <c r="Y638" s="680"/>
      <c r="Z638" s="130"/>
      <c r="AA638" s="130"/>
      <c r="AB638" s="130"/>
      <c r="AC638" s="130"/>
      <c r="AD638" s="130"/>
      <c r="AE638" s="130"/>
      <c r="AF638" s="680"/>
      <c r="AG638" s="130"/>
      <c r="AH638" s="130"/>
      <c r="AI638" s="130"/>
      <c r="AJ638" s="130"/>
      <c r="AK638" s="130"/>
      <c r="AL638" s="130"/>
    </row>
    <row r="639" spans="1:38" s="43" customFormat="1" x14ac:dyDescent="0.2">
      <c r="A639" s="15"/>
      <c r="B639" s="685"/>
      <c r="C639" s="15"/>
      <c r="K639" s="680"/>
      <c r="L639" s="130"/>
      <c r="M639" s="130"/>
      <c r="N639" s="130"/>
      <c r="O639" s="130"/>
      <c r="P639" s="130"/>
      <c r="Q639" s="130"/>
      <c r="R639" s="680"/>
      <c r="S639" s="130"/>
      <c r="T639" s="130"/>
      <c r="U639" s="130"/>
      <c r="V639" s="130"/>
      <c r="W639" s="130"/>
      <c r="X639" s="130"/>
      <c r="Y639" s="680"/>
      <c r="Z639" s="130"/>
      <c r="AA639" s="130"/>
      <c r="AB639" s="130"/>
      <c r="AC639" s="130"/>
      <c r="AD639" s="130"/>
      <c r="AE639" s="130"/>
      <c r="AF639" s="680"/>
      <c r="AG639" s="130"/>
      <c r="AH639" s="130"/>
      <c r="AI639" s="130"/>
      <c r="AJ639" s="130"/>
      <c r="AK639" s="130"/>
      <c r="AL639" s="130"/>
    </row>
    <row r="640" spans="1:38" s="43" customFormat="1" x14ac:dyDescent="0.2">
      <c r="A640" s="15"/>
      <c r="B640" s="685"/>
      <c r="C640" s="15"/>
      <c r="K640" s="680"/>
      <c r="L640" s="130"/>
      <c r="M640" s="130"/>
      <c r="N640" s="130"/>
      <c r="O640" s="130"/>
      <c r="P640" s="130"/>
      <c r="Q640" s="130"/>
      <c r="R640" s="680"/>
      <c r="S640" s="130"/>
      <c r="T640" s="130"/>
      <c r="U640" s="130"/>
      <c r="V640" s="130"/>
      <c r="W640" s="130"/>
      <c r="X640" s="130"/>
      <c r="Y640" s="680"/>
      <c r="Z640" s="130"/>
      <c r="AA640" s="130"/>
      <c r="AB640" s="130"/>
      <c r="AC640" s="130"/>
      <c r="AD640" s="130"/>
      <c r="AE640" s="130"/>
      <c r="AF640" s="680"/>
      <c r="AG640" s="130"/>
      <c r="AH640" s="130"/>
      <c r="AI640" s="130"/>
      <c r="AJ640" s="130"/>
      <c r="AK640" s="130"/>
      <c r="AL640" s="130"/>
    </row>
    <row r="641" spans="1:38" s="43" customFormat="1" x14ac:dyDescent="0.2">
      <c r="A641" s="15"/>
      <c r="B641" s="685"/>
      <c r="C641" s="15"/>
      <c r="K641" s="680"/>
      <c r="L641" s="130"/>
      <c r="M641" s="130"/>
      <c r="N641" s="130"/>
      <c r="O641" s="130"/>
      <c r="P641" s="130"/>
      <c r="Q641" s="130"/>
      <c r="R641" s="680"/>
      <c r="S641" s="130"/>
      <c r="T641" s="130"/>
      <c r="U641" s="130"/>
      <c r="V641" s="130"/>
      <c r="W641" s="130"/>
      <c r="X641" s="130"/>
      <c r="Y641" s="680"/>
      <c r="Z641" s="130"/>
      <c r="AA641" s="130"/>
      <c r="AB641" s="130"/>
      <c r="AC641" s="130"/>
      <c r="AD641" s="130"/>
      <c r="AE641" s="130"/>
      <c r="AF641" s="680"/>
      <c r="AG641" s="130"/>
      <c r="AH641" s="130"/>
      <c r="AI641" s="130"/>
      <c r="AJ641" s="130"/>
      <c r="AK641" s="130"/>
      <c r="AL641" s="130"/>
    </row>
    <row r="642" spans="1:38" s="43" customFormat="1" x14ac:dyDescent="0.2">
      <c r="A642" s="15"/>
      <c r="B642" s="685"/>
      <c r="C642" s="15"/>
      <c r="K642" s="680"/>
      <c r="L642" s="130"/>
      <c r="M642" s="130"/>
      <c r="N642" s="130"/>
      <c r="O642" s="130"/>
      <c r="P642" s="130"/>
      <c r="Q642" s="130"/>
      <c r="R642" s="680"/>
      <c r="S642" s="130"/>
      <c r="T642" s="130"/>
      <c r="U642" s="130"/>
      <c r="V642" s="130"/>
      <c r="W642" s="130"/>
      <c r="X642" s="130"/>
      <c r="Y642" s="680"/>
      <c r="Z642" s="130"/>
      <c r="AA642" s="130"/>
      <c r="AB642" s="130"/>
      <c r="AC642" s="130"/>
      <c r="AD642" s="130"/>
      <c r="AE642" s="130"/>
      <c r="AF642" s="680"/>
      <c r="AG642" s="130"/>
      <c r="AH642" s="130"/>
      <c r="AI642" s="130"/>
      <c r="AJ642" s="130"/>
      <c r="AK642" s="130"/>
      <c r="AL642" s="130"/>
    </row>
    <row r="643" spans="1:38" s="43" customFormat="1" x14ac:dyDescent="0.2">
      <c r="A643" s="15"/>
      <c r="B643" s="685"/>
      <c r="C643" s="15"/>
      <c r="K643" s="680"/>
      <c r="L643" s="130"/>
      <c r="M643" s="130"/>
      <c r="N643" s="130"/>
      <c r="O643" s="130"/>
      <c r="P643" s="130"/>
      <c r="Q643" s="130"/>
      <c r="R643" s="680"/>
      <c r="S643" s="130"/>
      <c r="T643" s="130"/>
      <c r="U643" s="130"/>
      <c r="V643" s="130"/>
      <c r="W643" s="130"/>
      <c r="X643" s="130"/>
      <c r="Y643" s="680"/>
      <c r="Z643" s="130"/>
      <c r="AA643" s="130"/>
      <c r="AB643" s="130"/>
      <c r="AC643" s="130"/>
      <c r="AD643" s="130"/>
      <c r="AE643" s="130"/>
      <c r="AF643" s="680"/>
      <c r="AG643" s="130"/>
      <c r="AH643" s="130"/>
      <c r="AI643" s="130"/>
      <c r="AJ643" s="130"/>
      <c r="AK643" s="130"/>
      <c r="AL643" s="130"/>
    </row>
    <row r="644" spans="1:38" s="43" customFormat="1" x14ac:dyDescent="0.2">
      <c r="A644" s="15"/>
      <c r="B644" s="685"/>
      <c r="C644" s="15"/>
      <c r="K644" s="680"/>
      <c r="L644" s="130"/>
      <c r="M644" s="130"/>
      <c r="N644" s="130"/>
      <c r="O644" s="130"/>
      <c r="P644" s="130"/>
      <c r="Q644" s="130"/>
      <c r="R644" s="680"/>
      <c r="S644" s="130"/>
      <c r="T644" s="130"/>
      <c r="U644" s="130"/>
      <c r="V644" s="130"/>
      <c r="W644" s="130"/>
      <c r="X644" s="130"/>
      <c r="Y644" s="680"/>
      <c r="Z644" s="130"/>
      <c r="AA644" s="130"/>
      <c r="AB644" s="130"/>
      <c r="AC644" s="130"/>
      <c r="AD644" s="130"/>
      <c r="AE644" s="130"/>
      <c r="AF644" s="680"/>
      <c r="AG644" s="130"/>
      <c r="AH644" s="130"/>
      <c r="AI644" s="130"/>
      <c r="AJ644" s="130"/>
      <c r="AK644" s="130"/>
      <c r="AL644" s="130"/>
    </row>
    <row r="645" spans="1:38" s="43" customFormat="1" x14ac:dyDescent="0.2">
      <c r="A645" s="15"/>
      <c r="B645" s="685"/>
      <c r="C645" s="15"/>
      <c r="K645" s="680"/>
      <c r="L645" s="130"/>
      <c r="M645" s="130"/>
      <c r="N645" s="130"/>
      <c r="O645" s="130"/>
      <c r="P645" s="130"/>
      <c r="Q645" s="130"/>
      <c r="R645" s="680"/>
      <c r="S645" s="130"/>
      <c r="T645" s="130"/>
      <c r="U645" s="130"/>
      <c r="V645" s="130"/>
      <c r="W645" s="130"/>
      <c r="X645" s="130"/>
      <c r="Y645" s="680"/>
      <c r="Z645" s="130"/>
      <c r="AA645" s="130"/>
      <c r="AB645" s="130"/>
      <c r="AC645" s="130"/>
      <c r="AD645" s="130"/>
      <c r="AE645" s="130"/>
      <c r="AF645" s="680"/>
      <c r="AG645" s="130"/>
      <c r="AH645" s="130"/>
      <c r="AI645" s="130"/>
      <c r="AJ645" s="130"/>
      <c r="AK645" s="130"/>
      <c r="AL645" s="130"/>
    </row>
    <row r="646" spans="1:38" s="43" customFormat="1" x14ac:dyDescent="0.2">
      <c r="A646" s="15"/>
      <c r="B646" s="685"/>
      <c r="C646" s="15"/>
      <c r="K646" s="680"/>
      <c r="L646" s="130"/>
      <c r="M646" s="130"/>
      <c r="N646" s="130"/>
      <c r="O646" s="130"/>
      <c r="P646" s="130"/>
      <c r="Q646" s="130"/>
      <c r="R646" s="680"/>
      <c r="S646" s="130"/>
      <c r="T646" s="130"/>
      <c r="U646" s="130"/>
      <c r="V646" s="130"/>
      <c r="W646" s="130"/>
      <c r="X646" s="130"/>
      <c r="Y646" s="680"/>
      <c r="Z646" s="130"/>
      <c r="AA646" s="130"/>
      <c r="AB646" s="130"/>
      <c r="AC646" s="130"/>
      <c r="AD646" s="130"/>
      <c r="AE646" s="130"/>
      <c r="AF646" s="680"/>
      <c r="AG646" s="130"/>
      <c r="AH646" s="130"/>
      <c r="AI646" s="130"/>
      <c r="AJ646" s="130"/>
      <c r="AK646" s="130"/>
      <c r="AL646" s="130"/>
    </row>
    <row r="647" spans="1:38" s="43" customFormat="1" x14ac:dyDescent="0.2">
      <c r="A647" s="15"/>
      <c r="B647" s="685"/>
      <c r="C647" s="15"/>
      <c r="K647" s="680"/>
      <c r="L647" s="130"/>
      <c r="M647" s="130"/>
      <c r="N647" s="130"/>
      <c r="O647" s="130"/>
      <c r="P647" s="130"/>
      <c r="Q647" s="130"/>
      <c r="R647" s="680"/>
      <c r="S647" s="130"/>
      <c r="T647" s="130"/>
      <c r="U647" s="130"/>
      <c r="V647" s="130"/>
      <c r="W647" s="130"/>
      <c r="X647" s="130"/>
      <c r="Y647" s="680"/>
      <c r="Z647" s="130"/>
      <c r="AA647" s="130"/>
      <c r="AB647" s="130"/>
      <c r="AC647" s="130"/>
      <c r="AD647" s="130"/>
      <c r="AE647" s="130"/>
      <c r="AF647" s="680"/>
      <c r="AG647" s="130"/>
      <c r="AH647" s="130"/>
      <c r="AI647" s="130"/>
      <c r="AJ647" s="130"/>
      <c r="AK647" s="130"/>
      <c r="AL647" s="130"/>
    </row>
    <row r="648" spans="1:38" s="43" customFormat="1" x14ac:dyDescent="0.2">
      <c r="A648" s="15"/>
      <c r="B648" s="685"/>
      <c r="C648" s="15"/>
      <c r="K648" s="680"/>
      <c r="L648" s="130"/>
      <c r="M648" s="130"/>
      <c r="N648" s="130"/>
      <c r="O648" s="130"/>
      <c r="P648" s="130"/>
      <c r="Q648" s="130"/>
      <c r="R648" s="680"/>
      <c r="S648" s="130"/>
      <c r="T648" s="130"/>
      <c r="U648" s="130"/>
      <c r="V648" s="130"/>
      <c r="W648" s="130"/>
      <c r="X648" s="130"/>
      <c r="Y648" s="680"/>
      <c r="Z648" s="130"/>
      <c r="AA648" s="130"/>
      <c r="AB648" s="130"/>
      <c r="AC648" s="130"/>
      <c r="AD648" s="130"/>
      <c r="AE648" s="130"/>
      <c r="AF648" s="680"/>
      <c r="AG648" s="130"/>
      <c r="AH648" s="130"/>
      <c r="AI648" s="130"/>
      <c r="AJ648" s="130"/>
      <c r="AK648" s="130"/>
      <c r="AL648" s="130"/>
    </row>
    <row r="649" spans="1:38" s="43" customFormat="1" x14ac:dyDescent="0.2">
      <c r="A649" s="15"/>
      <c r="B649" s="685"/>
      <c r="C649" s="15"/>
      <c r="K649" s="680"/>
      <c r="L649" s="130"/>
      <c r="M649" s="130"/>
      <c r="N649" s="130"/>
      <c r="O649" s="130"/>
      <c r="P649" s="130"/>
      <c r="Q649" s="130"/>
      <c r="R649" s="680"/>
      <c r="S649" s="130"/>
      <c r="T649" s="130"/>
      <c r="U649" s="130"/>
      <c r="V649" s="130"/>
      <c r="W649" s="130"/>
      <c r="X649" s="130"/>
      <c r="Y649" s="680"/>
      <c r="Z649" s="130"/>
      <c r="AA649" s="130"/>
      <c r="AB649" s="130"/>
      <c r="AC649" s="130"/>
      <c r="AD649" s="130"/>
      <c r="AE649" s="130"/>
      <c r="AF649" s="680"/>
      <c r="AG649" s="130"/>
      <c r="AH649" s="130"/>
      <c r="AI649" s="130"/>
      <c r="AJ649" s="130"/>
      <c r="AK649" s="130"/>
      <c r="AL649" s="130"/>
    </row>
    <row r="650" spans="1:38" s="43" customFormat="1" x14ac:dyDescent="0.2">
      <c r="A650" s="15"/>
      <c r="B650" s="685"/>
      <c r="C650" s="15"/>
      <c r="K650" s="680"/>
      <c r="L650" s="130"/>
      <c r="M650" s="130"/>
      <c r="N650" s="130"/>
      <c r="O650" s="130"/>
      <c r="P650" s="130"/>
      <c r="Q650" s="130"/>
      <c r="R650" s="680"/>
      <c r="S650" s="130"/>
      <c r="T650" s="130"/>
      <c r="U650" s="130"/>
      <c r="V650" s="130"/>
      <c r="W650" s="130"/>
      <c r="X650" s="130"/>
      <c r="Y650" s="680"/>
      <c r="Z650" s="130"/>
      <c r="AA650" s="130"/>
      <c r="AB650" s="130"/>
      <c r="AC650" s="130"/>
      <c r="AD650" s="130"/>
      <c r="AE650" s="130"/>
      <c r="AF650" s="680"/>
      <c r="AG650" s="130"/>
      <c r="AH650" s="130"/>
      <c r="AI650" s="130"/>
      <c r="AJ650" s="130"/>
      <c r="AK650" s="130"/>
      <c r="AL650" s="130"/>
    </row>
    <row r="651" spans="1:38" s="43" customFormat="1" x14ac:dyDescent="0.2">
      <c r="A651" s="15"/>
      <c r="B651" s="685"/>
      <c r="C651" s="15"/>
      <c r="K651" s="680"/>
      <c r="L651" s="130"/>
      <c r="M651" s="130"/>
      <c r="N651" s="130"/>
      <c r="O651" s="130"/>
      <c r="P651" s="130"/>
      <c r="Q651" s="130"/>
      <c r="R651" s="680"/>
      <c r="S651" s="130"/>
      <c r="T651" s="130"/>
      <c r="U651" s="130"/>
      <c r="V651" s="130"/>
      <c r="W651" s="130"/>
      <c r="X651" s="130"/>
      <c r="Y651" s="680"/>
      <c r="Z651" s="130"/>
      <c r="AA651" s="130"/>
      <c r="AB651" s="130"/>
      <c r="AC651" s="130"/>
      <c r="AD651" s="130"/>
      <c r="AE651" s="130"/>
      <c r="AF651" s="680"/>
      <c r="AG651" s="130"/>
      <c r="AH651" s="130"/>
      <c r="AI651" s="130"/>
      <c r="AJ651" s="130"/>
      <c r="AK651" s="130"/>
      <c r="AL651" s="130"/>
    </row>
    <row r="652" spans="1:38" s="43" customFormat="1" x14ac:dyDescent="0.2">
      <c r="A652" s="15"/>
      <c r="B652" s="685"/>
      <c r="C652" s="15"/>
      <c r="K652" s="680"/>
      <c r="L652" s="130"/>
      <c r="M652" s="130"/>
      <c r="N652" s="130"/>
      <c r="O652" s="130"/>
      <c r="P652" s="130"/>
      <c r="Q652" s="130"/>
      <c r="R652" s="680"/>
      <c r="S652" s="130"/>
      <c r="T652" s="130"/>
      <c r="U652" s="130"/>
      <c r="V652" s="130"/>
      <c r="W652" s="130"/>
      <c r="X652" s="130"/>
      <c r="Y652" s="680"/>
      <c r="Z652" s="130"/>
      <c r="AA652" s="130"/>
      <c r="AB652" s="130"/>
      <c r="AC652" s="130"/>
      <c r="AD652" s="130"/>
      <c r="AE652" s="130"/>
      <c r="AF652" s="680"/>
      <c r="AG652" s="130"/>
      <c r="AH652" s="130"/>
      <c r="AI652" s="130"/>
      <c r="AJ652" s="130"/>
      <c r="AK652" s="130"/>
      <c r="AL652" s="130"/>
    </row>
    <row r="653" spans="1:38" s="43" customFormat="1" x14ac:dyDescent="0.2">
      <c r="A653" s="15"/>
      <c r="B653" s="685"/>
      <c r="C653" s="15"/>
      <c r="K653" s="680"/>
      <c r="L653" s="130"/>
      <c r="M653" s="130"/>
      <c r="N653" s="130"/>
      <c r="O653" s="130"/>
      <c r="P653" s="130"/>
      <c r="Q653" s="130"/>
      <c r="R653" s="680"/>
      <c r="S653" s="130"/>
      <c r="T653" s="130"/>
      <c r="U653" s="130"/>
      <c r="V653" s="130"/>
      <c r="W653" s="130"/>
      <c r="X653" s="130"/>
      <c r="Y653" s="680"/>
      <c r="Z653" s="130"/>
      <c r="AA653" s="130"/>
      <c r="AB653" s="130"/>
      <c r="AC653" s="130"/>
      <c r="AD653" s="130"/>
      <c r="AE653" s="130"/>
      <c r="AF653" s="680"/>
      <c r="AG653" s="130"/>
      <c r="AH653" s="130"/>
      <c r="AI653" s="130"/>
      <c r="AJ653" s="130"/>
      <c r="AK653" s="130"/>
      <c r="AL653" s="130"/>
    </row>
    <row r="654" spans="1:38" s="43" customFormat="1" x14ac:dyDescent="0.2">
      <c r="A654" s="15"/>
      <c r="B654" s="685"/>
      <c r="C654" s="15"/>
      <c r="K654" s="680"/>
      <c r="L654" s="130"/>
      <c r="M654" s="130"/>
      <c r="N654" s="130"/>
      <c r="O654" s="130"/>
      <c r="P654" s="130"/>
      <c r="Q654" s="130"/>
      <c r="R654" s="680"/>
      <c r="S654" s="130"/>
      <c r="T654" s="130"/>
      <c r="U654" s="130"/>
      <c r="V654" s="130"/>
      <c r="W654" s="130"/>
      <c r="X654" s="130"/>
      <c r="Y654" s="680"/>
      <c r="Z654" s="130"/>
      <c r="AA654" s="130"/>
      <c r="AB654" s="130"/>
      <c r="AC654" s="130"/>
      <c r="AD654" s="130"/>
      <c r="AE654" s="130"/>
      <c r="AF654" s="680"/>
      <c r="AG654" s="130"/>
      <c r="AH654" s="130"/>
      <c r="AI654" s="130"/>
      <c r="AJ654" s="130"/>
      <c r="AK654" s="130"/>
      <c r="AL654" s="130"/>
    </row>
    <row r="655" spans="1:38" s="43" customFormat="1" x14ac:dyDescent="0.2">
      <c r="A655" s="15"/>
      <c r="B655" s="685"/>
      <c r="C655" s="15"/>
      <c r="K655" s="680"/>
      <c r="L655" s="130"/>
      <c r="M655" s="130"/>
      <c r="N655" s="130"/>
      <c r="O655" s="130"/>
      <c r="P655" s="130"/>
      <c r="Q655" s="130"/>
      <c r="R655" s="680"/>
      <c r="S655" s="130"/>
      <c r="T655" s="130"/>
      <c r="U655" s="130"/>
      <c r="V655" s="130"/>
      <c r="W655" s="130"/>
      <c r="X655" s="130"/>
      <c r="Y655" s="680"/>
      <c r="Z655" s="130"/>
      <c r="AA655" s="130"/>
      <c r="AB655" s="130"/>
      <c r="AC655" s="130"/>
      <c r="AD655" s="130"/>
      <c r="AE655" s="130"/>
      <c r="AF655" s="680"/>
      <c r="AG655" s="130"/>
      <c r="AH655" s="130"/>
      <c r="AI655" s="130"/>
      <c r="AJ655" s="130"/>
      <c r="AK655" s="130"/>
      <c r="AL655" s="130"/>
    </row>
    <row r="656" spans="1:38" s="43" customFormat="1" x14ac:dyDescent="0.2">
      <c r="A656" s="15"/>
      <c r="B656" s="685"/>
      <c r="C656" s="15"/>
      <c r="K656" s="680"/>
      <c r="L656" s="130"/>
      <c r="M656" s="130"/>
      <c r="N656" s="130"/>
      <c r="O656" s="130"/>
      <c r="P656" s="130"/>
      <c r="Q656" s="130"/>
      <c r="R656" s="680"/>
      <c r="S656" s="130"/>
      <c r="T656" s="130"/>
      <c r="U656" s="130"/>
      <c r="V656" s="130"/>
      <c r="W656" s="130"/>
      <c r="X656" s="130"/>
      <c r="Y656" s="680"/>
      <c r="Z656" s="130"/>
      <c r="AA656" s="130"/>
      <c r="AB656" s="130"/>
      <c r="AC656" s="130"/>
      <c r="AD656" s="130"/>
      <c r="AE656" s="130"/>
      <c r="AF656" s="680"/>
      <c r="AG656" s="130"/>
      <c r="AH656" s="130"/>
      <c r="AI656" s="130"/>
      <c r="AJ656" s="130"/>
      <c r="AK656" s="130"/>
      <c r="AL656" s="130"/>
    </row>
    <row r="657" spans="1:38" s="43" customFormat="1" x14ac:dyDescent="0.2">
      <c r="A657" s="15"/>
      <c r="B657" s="685"/>
      <c r="C657" s="15"/>
      <c r="K657" s="680"/>
      <c r="L657" s="130"/>
      <c r="M657" s="130"/>
      <c r="N657" s="130"/>
      <c r="O657" s="130"/>
      <c r="P657" s="130"/>
      <c r="Q657" s="130"/>
      <c r="R657" s="680"/>
      <c r="S657" s="130"/>
      <c r="T657" s="130"/>
      <c r="U657" s="130"/>
      <c r="V657" s="130"/>
      <c r="W657" s="130"/>
      <c r="X657" s="130"/>
      <c r="Y657" s="680"/>
      <c r="Z657" s="130"/>
      <c r="AA657" s="130"/>
      <c r="AB657" s="130"/>
      <c r="AC657" s="130"/>
      <c r="AD657" s="130"/>
      <c r="AE657" s="130"/>
      <c r="AF657" s="680"/>
      <c r="AG657" s="130"/>
      <c r="AH657" s="130"/>
      <c r="AI657" s="130"/>
      <c r="AJ657" s="130"/>
      <c r="AK657" s="130"/>
      <c r="AL657" s="130"/>
    </row>
    <row r="658" spans="1:38" s="43" customFormat="1" x14ac:dyDescent="0.2">
      <c r="A658" s="15"/>
      <c r="B658" s="685"/>
      <c r="C658" s="15"/>
      <c r="K658" s="680"/>
      <c r="L658" s="130"/>
      <c r="M658" s="130"/>
      <c r="N658" s="130"/>
      <c r="O658" s="130"/>
      <c r="P658" s="130"/>
      <c r="Q658" s="130"/>
      <c r="R658" s="680"/>
      <c r="S658" s="130"/>
      <c r="T658" s="130"/>
      <c r="U658" s="130"/>
      <c r="V658" s="130"/>
      <c r="W658" s="130"/>
      <c r="X658" s="130"/>
      <c r="Y658" s="680"/>
      <c r="Z658" s="130"/>
      <c r="AA658" s="130"/>
      <c r="AB658" s="130"/>
      <c r="AC658" s="130"/>
      <c r="AD658" s="130"/>
      <c r="AE658" s="130"/>
      <c r="AF658" s="680"/>
      <c r="AG658" s="130"/>
      <c r="AH658" s="130"/>
      <c r="AI658" s="130"/>
      <c r="AJ658" s="130"/>
      <c r="AK658" s="130"/>
      <c r="AL658" s="130"/>
    </row>
    <row r="659" spans="1:38" s="43" customFormat="1" x14ac:dyDescent="0.2">
      <c r="A659" s="15"/>
      <c r="B659" s="685"/>
      <c r="C659" s="15"/>
      <c r="K659" s="680"/>
      <c r="L659" s="130"/>
      <c r="M659" s="130"/>
      <c r="N659" s="130"/>
      <c r="O659" s="130"/>
      <c r="P659" s="130"/>
      <c r="Q659" s="130"/>
      <c r="R659" s="680"/>
      <c r="S659" s="130"/>
      <c r="T659" s="130"/>
      <c r="U659" s="130"/>
      <c r="V659" s="130"/>
      <c r="W659" s="130"/>
      <c r="X659" s="130"/>
      <c r="Y659" s="680"/>
      <c r="Z659" s="130"/>
      <c r="AA659" s="130"/>
      <c r="AB659" s="130"/>
      <c r="AC659" s="130"/>
      <c r="AD659" s="130"/>
      <c r="AE659" s="130"/>
      <c r="AF659" s="680"/>
      <c r="AG659" s="130"/>
      <c r="AH659" s="130"/>
      <c r="AI659" s="130"/>
      <c r="AJ659" s="130"/>
      <c r="AK659" s="130"/>
      <c r="AL659" s="130"/>
    </row>
    <row r="660" spans="1:38" s="43" customFormat="1" x14ac:dyDescent="0.2">
      <c r="A660" s="15"/>
      <c r="B660" s="685"/>
      <c r="C660" s="15"/>
      <c r="K660" s="680"/>
      <c r="L660" s="130"/>
      <c r="M660" s="130"/>
      <c r="N660" s="130"/>
      <c r="O660" s="130"/>
      <c r="P660" s="130"/>
      <c r="Q660" s="130"/>
      <c r="R660" s="680"/>
      <c r="S660" s="130"/>
      <c r="T660" s="130"/>
      <c r="U660" s="130"/>
      <c r="V660" s="130"/>
      <c r="W660" s="130"/>
      <c r="X660" s="130"/>
      <c r="Y660" s="680"/>
      <c r="Z660" s="130"/>
      <c r="AA660" s="130"/>
      <c r="AB660" s="130"/>
      <c r="AC660" s="130"/>
      <c r="AD660" s="130"/>
      <c r="AE660" s="130"/>
      <c r="AF660" s="680"/>
      <c r="AG660" s="130"/>
      <c r="AH660" s="130"/>
      <c r="AI660" s="130"/>
      <c r="AJ660" s="130"/>
      <c r="AK660" s="130"/>
      <c r="AL660" s="130"/>
    </row>
    <row r="661" spans="1:38" s="43" customFormat="1" x14ac:dyDescent="0.2">
      <c r="A661" s="15"/>
      <c r="B661" s="685"/>
      <c r="C661" s="15"/>
      <c r="K661" s="680"/>
      <c r="L661" s="130"/>
      <c r="M661" s="130"/>
      <c r="N661" s="130"/>
      <c r="O661" s="130"/>
      <c r="P661" s="130"/>
      <c r="Q661" s="130"/>
      <c r="R661" s="680"/>
      <c r="S661" s="130"/>
      <c r="T661" s="130"/>
      <c r="U661" s="130"/>
      <c r="V661" s="130"/>
      <c r="W661" s="130"/>
      <c r="X661" s="130"/>
      <c r="Y661" s="680"/>
      <c r="Z661" s="130"/>
      <c r="AA661" s="130"/>
      <c r="AB661" s="130"/>
      <c r="AC661" s="130"/>
      <c r="AD661" s="130"/>
      <c r="AE661" s="130"/>
      <c r="AF661" s="680"/>
      <c r="AG661" s="130"/>
      <c r="AH661" s="130"/>
      <c r="AI661" s="130"/>
      <c r="AJ661" s="130"/>
      <c r="AK661" s="130"/>
      <c r="AL661" s="130"/>
    </row>
    <row r="662" spans="1:38" s="43" customFormat="1" x14ac:dyDescent="0.2">
      <c r="A662" s="15"/>
      <c r="B662" s="685"/>
      <c r="C662" s="15"/>
      <c r="K662" s="680"/>
      <c r="L662" s="130"/>
      <c r="M662" s="130"/>
      <c r="N662" s="130"/>
      <c r="O662" s="130"/>
      <c r="P662" s="130"/>
      <c r="Q662" s="130"/>
      <c r="R662" s="680"/>
      <c r="S662" s="130"/>
      <c r="T662" s="130"/>
      <c r="U662" s="130"/>
      <c r="V662" s="130"/>
      <c r="W662" s="130"/>
      <c r="X662" s="130"/>
      <c r="Y662" s="680"/>
      <c r="Z662" s="130"/>
      <c r="AA662" s="130"/>
      <c r="AB662" s="130"/>
      <c r="AC662" s="130"/>
      <c r="AD662" s="130"/>
      <c r="AE662" s="130"/>
      <c r="AF662" s="680"/>
      <c r="AG662" s="130"/>
      <c r="AH662" s="130"/>
      <c r="AI662" s="130"/>
      <c r="AJ662" s="130"/>
      <c r="AK662" s="130"/>
      <c r="AL662" s="130"/>
    </row>
    <row r="663" spans="1:38" s="43" customFormat="1" x14ac:dyDescent="0.2">
      <c r="A663" s="15"/>
      <c r="B663" s="685"/>
      <c r="C663" s="15"/>
      <c r="K663" s="680"/>
      <c r="L663" s="130"/>
      <c r="M663" s="130"/>
      <c r="N663" s="130"/>
      <c r="O663" s="130"/>
      <c r="P663" s="130"/>
      <c r="Q663" s="130"/>
      <c r="R663" s="680"/>
      <c r="S663" s="130"/>
      <c r="T663" s="130"/>
      <c r="U663" s="130"/>
      <c r="V663" s="130"/>
      <c r="W663" s="130"/>
      <c r="X663" s="130"/>
      <c r="Y663" s="680"/>
      <c r="Z663" s="130"/>
      <c r="AA663" s="130"/>
      <c r="AB663" s="130"/>
      <c r="AC663" s="130"/>
      <c r="AD663" s="130"/>
      <c r="AE663" s="130"/>
      <c r="AF663" s="680"/>
      <c r="AG663" s="130"/>
      <c r="AH663" s="130"/>
      <c r="AI663" s="130"/>
      <c r="AJ663" s="130"/>
      <c r="AK663" s="130"/>
      <c r="AL663" s="130"/>
    </row>
    <row r="664" spans="1:38" s="43" customFormat="1" x14ac:dyDescent="0.2">
      <c r="A664" s="15"/>
      <c r="B664" s="685"/>
      <c r="C664" s="15"/>
      <c r="K664" s="680"/>
      <c r="L664" s="130"/>
      <c r="M664" s="130"/>
      <c r="N664" s="130"/>
      <c r="O664" s="130"/>
      <c r="P664" s="130"/>
      <c r="Q664" s="130"/>
      <c r="R664" s="680"/>
      <c r="S664" s="130"/>
      <c r="T664" s="130"/>
      <c r="U664" s="130"/>
      <c r="V664" s="130"/>
      <c r="W664" s="130"/>
      <c r="X664" s="130"/>
      <c r="Y664" s="680"/>
      <c r="Z664" s="130"/>
      <c r="AA664" s="130"/>
      <c r="AB664" s="130"/>
      <c r="AC664" s="130"/>
      <c r="AD664" s="130"/>
      <c r="AE664" s="130"/>
      <c r="AF664" s="680"/>
      <c r="AG664" s="130"/>
      <c r="AH664" s="130"/>
      <c r="AI664" s="130"/>
      <c r="AJ664" s="130"/>
      <c r="AK664" s="130"/>
      <c r="AL664" s="130"/>
    </row>
    <row r="665" spans="1:38" s="43" customFormat="1" x14ac:dyDescent="0.2">
      <c r="A665" s="15"/>
      <c r="B665" s="685"/>
      <c r="C665" s="15"/>
      <c r="K665" s="680"/>
      <c r="L665" s="130"/>
      <c r="M665" s="130"/>
      <c r="N665" s="130"/>
      <c r="O665" s="130"/>
      <c r="P665" s="130"/>
      <c r="Q665" s="130"/>
      <c r="R665" s="680"/>
      <c r="S665" s="130"/>
      <c r="T665" s="130"/>
      <c r="U665" s="130"/>
      <c r="V665" s="130"/>
      <c r="W665" s="130"/>
      <c r="X665" s="130"/>
      <c r="Y665" s="680"/>
      <c r="Z665" s="130"/>
      <c r="AA665" s="130"/>
      <c r="AB665" s="130"/>
      <c r="AC665" s="130"/>
      <c r="AD665" s="130"/>
      <c r="AE665" s="130"/>
      <c r="AF665" s="680"/>
      <c r="AG665" s="130"/>
      <c r="AH665" s="130"/>
      <c r="AI665" s="130"/>
      <c r="AJ665" s="130"/>
      <c r="AK665" s="130"/>
      <c r="AL665" s="130"/>
    </row>
    <row r="666" spans="1:38" s="43" customFormat="1" x14ac:dyDescent="0.2">
      <c r="A666" s="15"/>
      <c r="B666" s="685"/>
      <c r="C666" s="15"/>
      <c r="K666" s="680"/>
      <c r="L666" s="130"/>
      <c r="M666" s="130"/>
      <c r="N666" s="130"/>
      <c r="O666" s="130"/>
      <c r="P666" s="130"/>
      <c r="Q666" s="130"/>
      <c r="R666" s="680"/>
      <c r="S666" s="130"/>
      <c r="T666" s="130"/>
      <c r="U666" s="130"/>
      <c r="V666" s="130"/>
      <c r="W666" s="130"/>
      <c r="X666" s="130"/>
      <c r="Y666" s="680"/>
      <c r="Z666" s="130"/>
      <c r="AA666" s="130"/>
      <c r="AB666" s="130"/>
      <c r="AC666" s="130"/>
      <c r="AD666" s="130"/>
      <c r="AE666" s="130"/>
      <c r="AF666" s="680"/>
      <c r="AG666" s="130"/>
      <c r="AH666" s="130"/>
      <c r="AI666" s="130"/>
      <c r="AJ666" s="130"/>
      <c r="AK666" s="130"/>
      <c r="AL666" s="130"/>
    </row>
    <row r="667" spans="1:38" s="43" customFormat="1" x14ac:dyDescent="0.2">
      <c r="A667" s="15"/>
      <c r="B667" s="685"/>
      <c r="C667" s="15"/>
      <c r="K667" s="680"/>
      <c r="L667" s="130"/>
      <c r="M667" s="130"/>
      <c r="N667" s="130"/>
      <c r="O667" s="130"/>
      <c r="P667" s="130"/>
      <c r="Q667" s="130"/>
      <c r="R667" s="680"/>
      <c r="S667" s="130"/>
      <c r="T667" s="130"/>
      <c r="U667" s="130"/>
      <c r="V667" s="130"/>
      <c r="W667" s="130"/>
      <c r="X667" s="130"/>
      <c r="Y667" s="680"/>
      <c r="Z667" s="130"/>
      <c r="AA667" s="130"/>
      <c r="AB667" s="130"/>
      <c r="AC667" s="130"/>
      <c r="AD667" s="130"/>
      <c r="AE667" s="130"/>
      <c r="AF667" s="680"/>
      <c r="AG667" s="130"/>
      <c r="AH667" s="130"/>
      <c r="AI667" s="130"/>
      <c r="AJ667" s="130"/>
      <c r="AK667" s="130"/>
      <c r="AL667" s="130"/>
    </row>
    <row r="668" spans="1:38" s="43" customFormat="1" x14ac:dyDescent="0.2">
      <c r="A668" s="15"/>
      <c r="B668" s="685"/>
      <c r="C668" s="15"/>
      <c r="K668" s="680"/>
      <c r="L668" s="130"/>
      <c r="M668" s="130"/>
      <c r="N668" s="130"/>
      <c r="O668" s="130"/>
      <c r="P668" s="130"/>
      <c r="Q668" s="130"/>
      <c r="R668" s="680"/>
      <c r="S668" s="130"/>
      <c r="T668" s="130"/>
      <c r="U668" s="130"/>
      <c r="V668" s="130"/>
      <c r="W668" s="130"/>
      <c r="X668" s="130"/>
      <c r="Y668" s="680"/>
      <c r="Z668" s="130"/>
      <c r="AA668" s="130"/>
      <c r="AB668" s="130"/>
      <c r="AC668" s="130"/>
      <c r="AD668" s="130"/>
      <c r="AE668" s="130"/>
      <c r="AF668" s="680"/>
      <c r="AG668" s="130"/>
      <c r="AH668" s="130"/>
      <c r="AI668" s="130"/>
      <c r="AJ668" s="130"/>
      <c r="AK668" s="130"/>
      <c r="AL668" s="130"/>
    </row>
    <row r="669" spans="1:38" s="43" customFormat="1" x14ac:dyDescent="0.2">
      <c r="A669" s="15"/>
      <c r="B669" s="685"/>
      <c r="C669" s="15"/>
      <c r="K669" s="680"/>
      <c r="L669" s="130"/>
      <c r="M669" s="130"/>
      <c r="N669" s="130"/>
      <c r="O669" s="130"/>
      <c r="P669" s="130"/>
      <c r="Q669" s="130"/>
      <c r="R669" s="680"/>
      <c r="S669" s="130"/>
      <c r="T669" s="130"/>
      <c r="U669" s="130"/>
      <c r="V669" s="130"/>
      <c r="W669" s="130"/>
      <c r="X669" s="130"/>
      <c r="Y669" s="680"/>
      <c r="Z669" s="130"/>
      <c r="AA669" s="130"/>
      <c r="AB669" s="130"/>
      <c r="AC669" s="130"/>
      <c r="AD669" s="130"/>
      <c r="AE669" s="130"/>
      <c r="AF669" s="680"/>
      <c r="AG669" s="130"/>
      <c r="AH669" s="130"/>
      <c r="AI669" s="130"/>
      <c r="AJ669" s="130"/>
      <c r="AK669" s="130"/>
      <c r="AL669" s="130"/>
    </row>
    <row r="670" spans="1:38" s="43" customFormat="1" x14ac:dyDescent="0.2">
      <c r="A670" s="15"/>
      <c r="B670" s="685"/>
      <c r="C670" s="15"/>
      <c r="K670" s="680"/>
      <c r="L670" s="130"/>
      <c r="M670" s="130"/>
      <c r="N670" s="130"/>
      <c r="O670" s="130"/>
      <c r="P670" s="130"/>
      <c r="Q670" s="130"/>
      <c r="R670" s="680"/>
      <c r="S670" s="130"/>
      <c r="T670" s="130"/>
      <c r="U670" s="130"/>
      <c r="V670" s="130"/>
      <c r="W670" s="130"/>
      <c r="X670" s="130"/>
      <c r="Y670" s="680"/>
      <c r="Z670" s="130"/>
      <c r="AA670" s="130"/>
      <c r="AB670" s="130"/>
      <c r="AC670" s="130"/>
      <c r="AD670" s="130"/>
      <c r="AE670" s="130"/>
      <c r="AF670" s="680"/>
      <c r="AG670" s="130"/>
      <c r="AH670" s="130"/>
      <c r="AI670" s="130"/>
      <c r="AJ670" s="130"/>
      <c r="AK670" s="130"/>
      <c r="AL670" s="130"/>
    </row>
    <row r="671" spans="1:38" s="43" customFormat="1" x14ac:dyDescent="0.2">
      <c r="A671" s="15"/>
      <c r="B671" s="685"/>
      <c r="C671" s="15"/>
      <c r="K671" s="680"/>
      <c r="L671" s="130"/>
      <c r="M671" s="130"/>
      <c r="N671" s="130"/>
      <c r="O671" s="130"/>
      <c r="P671" s="130"/>
      <c r="Q671" s="130"/>
      <c r="R671" s="680"/>
      <c r="S671" s="130"/>
      <c r="T671" s="130"/>
      <c r="U671" s="130"/>
      <c r="V671" s="130"/>
      <c r="W671" s="130"/>
      <c r="X671" s="130"/>
      <c r="Y671" s="680"/>
      <c r="Z671" s="130"/>
      <c r="AA671" s="130"/>
      <c r="AB671" s="130"/>
      <c r="AC671" s="130"/>
      <c r="AD671" s="130"/>
      <c r="AE671" s="130"/>
      <c r="AF671" s="680"/>
      <c r="AG671" s="130"/>
      <c r="AH671" s="130"/>
      <c r="AI671" s="130"/>
      <c r="AJ671" s="130"/>
      <c r="AK671" s="130"/>
      <c r="AL671" s="130"/>
    </row>
    <row r="672" spans="1:38" s="43" customFormat="1" x14ac:dyDescent="0.2">
      <c r="A672" s="15"/>
      <c r="B672" s="685"/>
      <c r="C672" s="15"/>
      <c r="K672" s="680"/>
      <c r="L672" s="130"/>
      <c r="M672" s="130"/>
      <c r="N672" s="130"/>
      <c r="O672" s="130"/>
      <c r="P672" s="130"/>
      <c r="Q672" s="130"/>
      <c r="R672" s="680"/>
      <c r="S672" s="130"/>
      <c r="T672" s="130"/>
      <c r="U672" s="130"/>
      <c r="V672" s="130"/>
      <c r="W672" s="130"/>
      <c r="X672" s="130"/>
      <c r="Y672" s="680"/>
      <c r="Z672" s="130"/>
      <c r="AA672" s="130"/>
      <c r="AB672" s="130"/>
      <c r="AC672" s="130"/>
      <c r="AD672" s="130"/>
      <c r="AE672" s="130"/>
      <c r="AF672" s="680"/>
      <c r="AG672" s="130"/>
      <c r="AH672" s="130"/>
      <c r="AI672" s="130"/>
      <c r="AJ672" s="130"/>
      <c r="AK672" s="130"/>
      <c r="AL672" s="130"/>
    </row>
    <row r="673" spans="1:38" s="43" customFormat="1" x14ac:dyDescent="0.2">
      <c r="A673" s="15"/>
      <c r="B673" s="685"/>
      <c r="C673" s="15"/>
      <c r="K673" s="680"/>
      <c r="L673" s="130"/>
      <c r="M673" s="130"/>
      <c r="N673" s="130"/>
      <c r="O673" s="130"/>
      <c r="P673" s="130"/>
      <c r="Q673" s="130"/>
      <c r="R673" s="680"/>
      <c r="S673" s="130"/>
      <c r="T673" s="130"/>
      <c r="U673" s="130"/>
      <c r="V673" s="130"/>
      <c r="W673" s="130"/>
      <c r="X673" s="130"/>
      <c r="Y673" s="680"/>
      <c r="Z673" s="130"/>
      <c r="AA673" s="130"/>
      <c r="AB673" s="130"/>
      <c r="AC673" s="130"/>
      <c r="AD673" s="130"/>
      <c r="AE673" s="130"/>
      <c r="AF673" s="680"/>
      <c r="AG673" s="130"/>
      <c r="AH673" s="130"/>
      <c r="AI673" s="130"/>
      <c r="AJ673" s="130"/>
      <c r="AK673" s="130"/>
      <c r="AL673" s="130"/>
    </row>
    <row r="674" spans="1:38" s="43" customFormat="1" x14ac:dyDescent="0.2">
      <c r="A674" s="15"/>
      <c r="B674" s="685"/>
      <c r="C674" s="15"/>
      <c r="K674" s="680"/>
      <c r="L674" s="130"/>
      <c r="M674" s="130"/>
      <c r="N674" s="130"/>
      <c r="O674" s="130"/>
      <c r="P674" s="130"/>
      <c r="Q674" s="130"/>
      <c r="R674" s="680"/>
      <c r="S674" s="130"/>
      <c r="T674" s="130"/>
      <c r="U674" s="130"/>
      <c r="V674" s="130"/>
      <c r="W674" s="130"/>
      <c r="X674" s="130"/>
      <c r="Y674" s="680"/>
      <c r="Z674" s="130"/>
      <c r="AA674" s="130"/>
      <c r="AB674" s="130"/>
      <c r="AC674" s="130"/>
      <c r="AD674" s="130"/>
      <c r="AE674" s="130"/>
      <c r="AF674" s="680"/>
      <c r="AG674" s="130"/>
      <c r="AH674" s="130"/>
      <c r="AI674" s="130"/>
      <c r="AJ674" s="130"/>
      <c r="AK674" s="130"/>
      <c r="AL674" s="130"/>
    </row>
    <row r="675" spans="1:38" s="43" customFormat="1" x14ac:dyDescent="0.2">
      <c r="A675" s="15"/>
      <c r="B675" s="685"/>
      <c r="C675" s="15"/>
      <c r="K675" s="680"/>
      <c r="L675" s="130"/>
      <c r="M675" s="130"/>
      <c r="N675" s="130"/>
      <c r="O675" s="130"/>
      <c r="P675" s="130"/>
      <c r="Q675" s="130"/>
      <c r="R675" s="680"/>
      <c r="S675" s="130"/>
      <c r="T675" s="130"/>
      <c r="U675" s="130"/>
      <c r="V675" s="130"/>
      <c r="W675" s="130"/>
      <c r="X675" s="130"/>
      <c r="Y675" s="680"/>
      <c r="Z675" s="130"/>
      <c r="AA675" s="130"/>
      <c r="AB675" s="130"/>
      <c r="AC675" s="130"/>
      <c r="AD675" s="130"/>
      <c r="AE675" s="130"/>
      <c r="AF675" s="680"/>
      <c r="AG675" s="130"/>
      <c r="AH675" s="130"/>
      <c r="AI675" s="130"/>
      <c r="AJ675" s="130"/>
      <c r="AK675" s="130"/>
      <c r="AL675" s="130"/>
    </row>
    <row r="676" spans="1:38" s="43" customFormat="1" x14ac:dyDescent="0.2">
      <c r="A676" s="15"/>
      <c r="B676" s="685"/>
      <c r="C676" s="15"/>
      <c r="K676" s="680"/>
      <c r="L676" s="130"/>
      <c r="M676" s="130"/>
      <c r="N676" s="130"/>
      <c r="O676" s="130"/>
      <c r="P676" s="130"/>
      <c r="Q676" s="130"/>
      <c r="R676" s="680"/>
      <c r="S676" s="130"/>
      <c r="T676" s="130"/>
      <c r="U676" s="130"/>
      <c r="V676" s="130"/>
      <c r="W676" s="130"/>
      <c r="X676" s="130"/>
      <c r="Y676" s="680"/>
      <c r="Z676" s="130"/>
      <c r="AA676" s="130"/>
      <c r="AB676" s="130"/>
      <c r="AC676" s="130"/>
      <c r="AD676" s="130"/>
      <c r="AE676" s="130"/>
      <c r="AF676" s="680"/>
      <c r="AG676" s="130"/>
      <c r="AH676" s="130"/>
      <c r="AI676" s="130"/>
      <c r="AJ676" s="130"/>
      <c r="AK676" s="130"/>
      <c r="AL676" s="130"/>
    </row>
    <row r="677" spans="1:38" s="43" customFormat="1" x14ac:dyDescent="0.2">
      <c r="A677" s="15"/>
      <c r="B677" s="685"/>
      <c r="C677" s="15"/>
      <c r="K677" s="680"/>
      <c r="L677" s="130"/>
      <c r="M677" s="130"/>
      <c r="N677" s="130"/>
      <c r="O677" s="130"/>
      <c r="P677" s="130"/>
      <c r="Q677" s="130"/>
      <c r="R677" s="680"/>
      <c r="S677" s="130"/>
      <c r="T677" s="130"/>
      <c r="U677" s="130"/>
      <c r="V677" s="130"/>
      <c r="W677" s="130"/>
      <c r="X677" s="130"/>
      <c r="Y677" s="680"/>
      <c r="Z677" s="130"/>
      <c r="AA677" s="130"/>
      <c r="AB677" s="130"/>
      <c r="AC677" s="130"/>
      <c r="AD677" s="130"/>
      <c r="AE677" s="130"/>
      <c r="AF677" s="680"/>
      <c r="AG677" s="130"/>
      <c r="AH677" s="130"/>
      <c r="AI677" s="130"/>
      <c r="AJ677" s="130"/>
      <c r="AK677" s="130"/>
      <c r="AL677" s="130"/>
    </row>
    <row r="678" spans="1:38" s="43" customFormat="1" x14ac:dyDescent="0.2">
      <c r="A678" s="15"/>
      <c r="B678" s="685"/>
      <c r="C678" s="15"/>
      <c r="K678" s="680"/>
      <c r="L678" s="130"/>
      <c r="M678" s="130"/>
      <c r="N678" s="130"/>
      <c r="O678" s="130"/>
      <c r="P678" s="130"/>
      <c r="Q678" s="130"/>
      <c r="R678" s="680"/>
      <c r="S678" s="130"/>
      <c r="T678" s="130"/>
      <c r="U678" s="130"/>
      <c r="V678" s="130"/>
      <c r="W678" s="130"/>
      <c r="X678" s="130"/>
      <c r="Y678" s="680"/>
      <c r="Z678" s="130"/>
      <c r="AA678" s="130"/>
      <c r="AB678" s="130"/>
      <c r="AC678" s="130"/>
      <c r="AD678" s="130"/>
      <c r="AE678" s="130"/>
      <c r="AF678" s="680"/>
      <c r="AG678" s="130"/>
      <c r="AH678" s="130"/>
      <c r="AI678" s="130"/>
      <c r="AJ678" s="130"/>
      <c r="AK678" s="130"/>
      <c r="AL678" s="130"/>
    </row>
    <row r="679" spans="1:38" s="43" customFormat="1" x14ac:dyDescent="0.2">
      <c r="A679" s="15"/>
      <c r="B679" s="685"/>
      <c r="C679" s="15"/>
      <c r="K679" s="680"/>
      <c r="L679" s="130"/>
      <c r="M679" s="130"/>
      <c r="N679" s="130"/>
      <c r="O679" s="130"/>
      <c r="P679" s="130"/>
      <c r="Q679" s="130"/>
      <c r="R679" s="680"/>
      <c r="S679" s="130"/>
      <c r="T679" s="130"/>
      <c r="U679" s="130"/>
      <c r="V679" s="130"/>
      <c r="W679" s="130"/>
      <c r="X679" s="130"/>
      <c r="Y679" s="680"/>
      <c r="Z679" s="130"/>
      <c r="AA679" s="130"/>
      <c r="AB679" s="130"/>
      <c r="AC679" s="130"/>
      <c r="AD679" s="130"/>
      <c r="AE679" s="130"/>
      <c r="AF679" s="680"/>
      <c r="AG679" s="130"/>
      <c r="AH679" s="130"/>
      <c r="AI679" s="130"/>
      <c r="AJ679" s="130"/>
      <c r="AK679" s="130"/>
      <c r="AL679" s="130"/>
    </row>
    <row r="680" spans="1:38" s="43" customFormat="1" x14ac:dyDescent="0.2">
      <c r="A680" s="15"/>
      <c r="B680" s="685"/>
      <c r="C680" s="15"/>
      <c r="K680" s="680"/>
      <c r="L680" s="130"/>
      <c r="M680" s="130"/>
      <c r="N680" s="130"/>
      <c r="O680" s="130"/>
      <c r="P680" s="130"/>
      <c r="Q680" s="130"/>
      <c r="R680" s="680"/>
      <c r="S680" s="130"/>
      <c r="T680" s="130"/>
      <c r="U680" s="130"/>
      <c r="V680" s="130"/>
      <c r="W680" s="130"/>
      <c r="X680" s="130"/>
      <c r="Y680" s="680"/>
      <c r="Z680" s="130"/>
      <c r="AA680" s="130"/>
      <c r="AB680" s="130"/>
      <c r="AC680" s="130"/>
      <c r="AD680" s="130"/>
      <c r="AE680" s="130"/>
      <c r="AF680" s="680"/>
      <c r="AG680" s="130"/>
      <c r="AH680" s="130"/>
      <c r="AI680" s="130"/>
      <c r="AJ680" s="130"/>
      <c r="AK680" s="130"/>
      <c r="AL680" s="130"/>
    </row>
    <row r="681" spans="1:38" s="43" customFormat="1" x14ac:dyDescent="0.2">
      <c r="A681" s="15"/>
      <c r="B681" s="685"/>
      <c r="C681" s="15"/>
      <c r="K681" s="680"/>
      <c r="L681" s="130"/>
      <c r="M681" s="130"/>
      <c r="N681" s="130"/>
      <c r="O681" s="130"/>
      <c r="P681" s="130"/>
      <c r="Q681" s="130"/>
      <c r="R681" s="680"/>
      <c r="S681" s="130"/>
      <c r="T681" s="130"/>
      <c r="U681" s="130"/>
      <c r="V681" s="130"/>
      <c r="W681" s="130"/>
      <c r="X681" s="130"/>
      <c r="Y681" s="680"/>
      <c r="Z681" s="130"/>
      <c r="AA681" s="130"/>
      <c r="AB681" s="130"/>
      <c r="AC681" s="130"/>
      <c r="AD681" s="130"/>
      <c r="AE681" s="130"/>
      <c r="AF681" s="680"/>
      <c r="AG681" s="130"/>
      <c r="AH681" s="130"/>
      <c r="AI681" s="130"/>
      <c r="AJ681" s="130"/>
      <c r="AK681" s="130"/>
      <c r="AL681" s="130"/>
    </row>
    <row r="682" spans="1:38" s="43" customFormat="1" x14ac:dyDescent="0.2">
      <c r="A682" s="15"/>
      <c r="B682" s="685"/>
      <c r="C682" s="15"/>
      <c r="K682" s="680"/>
      <c r="L682" s="130"/>
      <c r="M682" s="130"/>
      <c r="N682" s="130"/>
      <c r="O682" s="130"/>
      <c r="P682" s="130"/>
      <c r="Q682" s="130"/>
      <c r="R682" s="680"/>
      <c r="S682" s="130"/>
      <c r="T682" s="130"/>
      <c r="U682" s="130"/>
      <c r="V682" s="130"/>
      <c r="W682" s="130"/>
      <c r="X682" s="130"/>
      <c r="Y682" s="680"/>
      <c r="Z682" s="130"/>
      <c r="AA682" s="130"/>
      <c r="AB682" s="130"/>
      <c r="AC682" s="130"/>
      <c r="AD682" s="130"/>
      <c r="AE682" s="130"/>
      <c r="AF682" s="680"/>
      <c r="AG682" s="130"/>
      <c r="AH682" s="130"/>
      <c r="AI682" s="130"/>
      <c r="AJ682" s="130"/>
      <c r="AK682" s="130"/>
      <c r="AL682" s="130"/>
    </row>
    <row r="683" spans="1:38" s="43" customFormat="1" x14ac:dyDescent="0.2">
      <c r="A683" s="15"/>
      <c r="B683" s="685"/>
      <c r="C683" s="15"/>
      <c r="K683" s="680"/>
      <c r="L683" s="130"/>
      <c r="M683" s="130"/>
      <c r="N683" s="130"/>
      <c r="O683" s="130"/>
      <c r="P683" s="130"/>
      <c r="Q683" s="130"/>
      <c r="R683" s="680"/>
      <c r="S683" s="130"/>
      <c r="T683" s="130"/>
      <c r="U683" s="130"/>
      <c r="V683" s="130"/>
      <c r="W683" s="130"/>
      <c r="X683" s="130"/>
      <c r="Y683" s="680"/>
      <c r="Z683" s="130"/>
      <c r="AA683" s="130"/>
      <c r="AB683" s="130"/>
      <c r="AC683" s="130"/>
      <c r="AD683" s="130"/>
      <c r="AE683" s="130"/>
      <c r="AF683" s="680"/>
      <c r="AG683" s="130"/>
      <c r="AH683" s="130"/>
      <c r="AI683" s="130"/>
      <c r="AJ683" s="130"/>
      <c r="AK683" s="130"/>
      <c r="AL683" s="130"/>
    </row>
    <row r="684" spans="1:38" s="43" customFormat="1" x14ac:dyDescent="0.2">
      <c r="A684" s="15"/>
      <c r="B684" s="685"/>
      <c r="C684" s="15"/>
      <c r="K684" s="680"/>
      <c r="L684" s="130"/>
      <c r="M684" s="130"/>
      <c r="N684" s="130"/>
      <c r="O684" s="130"/>
      <c r="P684" s="130"/>
      <c r="Q684" s="130"/>
      <c r="R684" s="680"/>
      <c r="S684" s="130"/>
      <c r="T684" s="130"/>
      <c r="U684" s="130"/>
      <c r="V684" s="130"/>
      <c r="W684" s="130"/>
      <c r="X684" s="130"/>
      <c r="Y684" s="680"/>
      <c r="Z684" s="130"/>
      <c r="AA684" s="130"/>
      <c r="AB684" s="130"/>
      <c r="AC684" s="130"/>
      <c r="AD684" s="130"/>
      <c r="AE684" s="130"/>
      <c r="AF684" s="680"/>
      <c r="AG684" s="130"/>
      <c r="AH684" s="130"/>
      <c r="AI684" s="130"/>
      <c r="AJ684" s="130"/>
      <c r="AK684" s="130"/>
      <c r="AL684" s="130"/>
    </row>
    <row r="685" spans="1:38" s="43" customFormat="1" x14ac:dyDescent="0.2">
      <c r="A685" s="15"/>
      <c r="B685" s="685"/>
      <c r="C685" s="15"/>
      <c r="K685" s="680"/>
      <c r="L685" s="130"/>
      <c r="M685" s="130"/>
      <c r="N685" s="130"/>
      <c r="O685" s="130"/>
      <c r="P685" s="130"/>
      <c r="Q685" s="130"/>
      <c r="R685" s="680"/>
      <c r="S685" s="130"/>
      <c r="T685" s="130"/>
      <c r="U685" s="130"/>
      <c r="V685" s="130"/>
      <c r="W685" s="130"/>
      <c r="X685" s="130"/>
      <c r="Y685" s="680"/>
      <c r="Z685" s="130"/>
      <c r="AA685" s="130"/>
      <c r="AB685" s="130"/>
      <c r="AC685" s="130"/>
      <c r="AD685" s="130"/>
      <c r="AE685" s="130"/>
      <c r="AF685" s="680"/>
      <c r="AG685" s="130"/>
      <c r="AH685" s="130"/>
      <c r="AI685" s="130"/>
      <c r="AJ685" s="130"/>
      <c r="AK685" s="130"/>
      <c r="AL685" s="130"/>
    </row>
    <row r="686" spans="1:38" s="43" customFormat="1" x14ac:dyDescent="0.2">
      <c r="A686" s="15"/>
      <c r="B686" s="685"/>
      <c r="C686" s="15"/>
      <c r="K686" s="680"/>
      <c r="L686" s="130"/>
      <c r="M686" s="130"/>
      <c r="N686" s="130"/>
      <c r="O686" s="130"/>
      <c r="P686" s="130"/>
      <c r="Q686" s="130"/>
      <c r="R686" s="680"/>
      <c r="S686" s="130"/>
      <c r="T686" s="130"/>
      <c r="U686" s="130"/>
      <c r="V686" s="130"/>
      <c r="W686" s="130"/>
      <c r="X686" s="130"/>
      <c r="Y686" s="680"/>
      <c r="Z686" s="130"/>
      <c r="AA686" s="130"/>
      <c r="AB686" s="130"/>
      <c r="AC686" s="130"/>
      <c r="AD686" s="130"/>
      <c r="AE686" s="130"/>
      <c r="AF686" s="680"/>
      <c r="AG686" s="130"/>
      <c r="AH686" s="130"/>
      <c r="AI686" s="130"/>
      <c r="AJ686" s="130"/>
      <c r="AK686" s="130"/>
      <c r="AL686" s="130"/>
    </row>
    <row r="687" spans="1:38" s="43" customFormat="1" x14ac:dyDescent="0.2">
      <c r="A687" s="15"/>
      <c r="B687" s="685"/>
      <c r="C687" s="15"/>
      <c r="K687" s="680"/>
      <c r="L687" s="130"/>
      <c r="M687" s="130"/>
      <c r="N687" s="130"/>
      <c r="O687" s="130"/>
      <c r="P687" s="130"/>
      <c r="Q687" s="130"/>
      <c r="R687" s="680"/>
      <c r="S687" s="130"/>
      <c r="T687" s="130"/>
      <c r="U687" s="130"/>
      <c r="V687" s="130"/>
      <c r="W687" s="130"/>
      <c r="X687" s="130"/>
      <c r="Y687" s="680"/>
      <c r="Z687" s="130"/>
      <c r="AA687" s="130"/>
      <c r="AB687" s="130"/>
      <c r="AC687" s="130"/>
      <c r="AD687" s="130"/>
      <c r="AE687" s="130"/>
      <c r="AF687" s="680"/>
      <c r="AG687" s="130"/>
      <c r="AH687" s="130"/>
      <c r="AI687" s="130"/>
      <c r="AJ687" s="130"/>
      <c r="AK687" s="130"/>
      <c r="AL687" s="130"/>
    </row>
    <row r="688" spans="1:38" s="43" customFormat="1" x14ac:dyDescent="0.2">
      <c r="A688" s="15"/>
      <c r="B688" s="685"/>
      <c r="C688" s="15"/>
      <c r="K688" s="680"/>
      <c r="L688" s="130"/>
      <c r="M688" s="130"/>
      <c r="N688" s="130"/>
      <c r="O688" s="130"/>
      <c r="P688" s="130"/>
      <c r="Q688" s="130"/>
      <c r="R688" s="680"/>
      <c r="S688" s="130"/>
      <c r="T688" s="130"/>
      <c r="U688" s="130"/>
      <c r="V688" s="130"/>
      <c r="W688" s="130"/>
      <c r="X688" s="130"/>
      <c r="Y688" s="680"/>
      <c r="Z688" s="130"/>
      <c r="AA688" s="130"/>
      <c r="AB688" s="130"/>
      <c r="AC688" s="130"/>
      <c r="AD688" s="130"/>
      <c r="AE688" s="130"/>
      <c r="AF688" s="680"/>
      <c r="AG688" s="130"/>
      <c r="AH688" s="130"/>
      <c r="AI688" s="130"/>
      <c r="AJ688" s="130"/>
      <c r="AK688" s="130"/>
      <c r="AL688" s="130"/>
    </row>
    <row r="689" spans="1:38" s="43" customFormat="1" x14ac:dyDescent="0.2">
      <c r="A689" s="15"/>
      <c r="B689" s="685"/>
      <c r="C689" s="15"/>
      <c r="K689" s="680"/>
      <c r="L689" s="130"/>
      <c r="M689" s="130"/>
      <c r="N689" s="130"/>
      <c r="O689" s="130"/>
      <c r="P689" s="130"/>
      <c r="Q689" s="130"/>
      <c r="R689" s="680"/>
      <c r="S689" s="130"/>
      <c r="T689" s="130"/>
      <c r="U689" s="130"/>
      <c r="V689" s="130"/>
      <c r="W689" s="130"/>
      <c r="X689" s="130"/>
      <c r="Y689" s="680"/>
      <c r="Z689" s="130"/>
      <c r="AA689" s="130"/>
      <c r="AB689" s="130"/>
      <c r="AC689" s="130"/>
      <c r="AD689" s="130"/>
      <c r="AE689" s="130"/>
      <c r="AF689" s="680"/>
      <c r="AG689" s="130"/>
      <c r="AH689" s="130"/>
      <c r="AI689" s="130"/>
      <c r="AJ689" s="130"/>
      <c r="AK689" s="130"/>
      <c r="AL689" s="130"/>
    </row>
    <row r="690" spans="1:38" s="43" customFormat="1" x14ac:dyDescent="0.2">
      <c r="A690" s="15"/>
      <c r="B690" s="685"/>
      <c r="C690" s="15"/>
      <c r="K690" s="680"/>
      <c r="L690" s="130"/>
      <c r="M690" s="130"/>
      <c r="N690" s="130"/>
      <c r="O690" s="130"/>
      <c r="P690" s="130"/>
      <c r="Q690" s="130"/>
      <c r="R690" s="680"/>
      <c r="S690" s="130"/>
      <c r="T690" s="130"/>
      <c r="U690" s="130"/>
      <c r="V690" s="130"/>
      <c r="W690" s="130"/>
      <c r="X690" s="130"/>
      <c r="Y690" s="680"/>
      <c r="Z690" s="130"/>
      <c r="AA690" s="130"/>
      <c r="AB690" s="130"/>
      <c r="AC690" s="130"/>
      <c r="AD690" s="130"/>
      <c r="AE690" s="130"/>
      <c r="AF690" s="680"/>
      <c r="AG690" s="130"/>
      <c r="AH690" s="130"/>
      <c r="AI690" s="130"/>
      <c r="AJ690" s="130"/>
      <c r="AK690" s="130"/>
      <c r="AL690" s="130"/>
    </row>
    <row r="691" spans="1:38" s="43" customFormat="1" x14ac:dyDescent="0.2">
      <c r="A691" s="15"/>
      <c r="B691" s="685"/>
      <c r="C691" s="15"/>
      <c r="K691" s="680"/>
      <c r="L691" s="130"/>
      <c r="M691" s="130"/>
      <c r="N691" s="130"/>
      <c r="O691" s="130"/>
      <c r="P691" s="130"/>
      <c r="Q691" s="130"/>
      <c r="R691" s="680"/>
      <c r="S691" s="130"/>
      <c r="T691" s="130"/>
      <c r="U691" s="130"/>
      <c r="V691" s="130"/>
      <c r="W691" s="130"/>
      <c r="X691" s="130"/>
      <c r="Y691" s="680"/>
      <c r="Z691" s="130"/>
      <c r="AA691" s="130"/>
      <c r="AB691" s="130"/>
      <c r="AC691" s="130"/>
      <c r="AD691" s="130"/>
      <c r="AE691" s="130"/>
      <c r="AF691" s="680"/>
      <c r="AG691" s="130"/>
      <c r="AH691" s="130"/>
      <c r="AI691" s="130"/>
      <c r="AJ691" s="130"/>
      <c r="AK691" s="130"/>
      <c r="AL691" s="130"/>
    </row>
    <row r="692" spans="1:38" s="43" customFormat="1" x14ac:dyDescent="0.2">
      <c r="A692" s="15"/>
      <c r="B692" s="685"/>
      <c r="C692" s="15"/>
      <c r="K692" s="680"/>
      <c r="L692" s="130"/>
      <c r="M692" s="130"/>
      <c r="N692" s="130"/>
      <c r="O692" s="130"/>
      <c r="P692" s="130"/>
      <c r="Q692" s="130"/>
      <c r="R692" s="680"/>
      <c r="S692" s="130"/>
      <c r="T692" s="130"/>
      <c r="U692" s="130"/>
      <c r="V692" s="130"/>
      <c r="W692" s="130"/>
      <c r="X692" s="130"/>
      <c r="Y692" s="680"/>
      <c r="Z692" s="130"/>
      <c r="AA692" s="130"/>
      <c r="AB692" s="130"/>
      <c r="AC692" s="130"/>
      <c r="AD692" s="130"/>
      <c r="AE692" s="130"/>
      <c r="AF692" s="680"/>
      <c r="AG692" s="130"/>
      <c r="AH692" s="130"/>
      <c r="AI692" s="130"/>
      <c r="AJ692" s="130"/>
      <c r="AK692" s="130"/>
      <c r="AL692" s="130"/>
    </row>
    <row r="693" spans="1:38" s="43" customFormat="1" x14ac:dyDescent="0.2">
      <c r="A693" s="15"/>
      <c r="B693" s="685"/>
      <c r="C693" s="15"/>
      <c r="K693" s="680"/>
      <c r="L693" s="130"/>
      <c r="M693" s="130"/>
      <c r="N693" s="130"/>
      <c r="O693" s="130"/>
      <c r="P693" s="130"/>
      <c r="Q693" s="130"/>
      <c r="R693" s="680"/>
      <c r="S693" s="130"/>
      <c r="T693" s="130"/>
      <c r="U693" s="130"/>
      <c r="V693" s="130"/>
      <c r="W693" s="130"/>
      <c r="X693" s="130"/>
      <c r="Y693" s="680"/>
      <c r="Z693" s="130"/>
      <c r="AA693" s="130"/>
      <c r="AB693" s="130"/>
      <c r="AC693" s="130"/>
      <c r="AD693" s="130"/>
      <c r="AE693" s="130"/>
      <c r="AF693" s="680"/>
      <c r="AG693" s="130"/>
      <c r="AH693" s="130"/>
      <c r="AI693" s="130"/>
      <c r="AJ693" s="130"/>
      <c r="AK693" s="130"/>
      <c r="AL693" s="130"/>
    </row>
    <row r="694" spans="1:38" s="43" customFormat="1" x14ac:dyDescent="0.2">
      <c r="A694" s="15"/>
      <c r="B694" s="685"/>
      <c r="C694" s="15"/>
      <c r="K694" s="680"/>
      <c r="L694" s="130"/>
      <c r="M694" s="130"/>
      <c r="N694" s="130"/>
      <c r="O694" s="130"/>
      <c r="P694" s="130"/>
      <c r="Q694" s="130"/>
      <c r="R694" s="680"/>
      <c r="S694" s="130"/>
      <c r="T694" s="130"/>
      <c r="U694" s="130"/>
      <c r="V694" s="130"/>
      <c r="W694" s="130"/>
      <c r="X694" s="130"/>
      <c r="Y694" s="680"/>
      <c r="Z694" s="130"/>
      <c r="AA694" s="130"/>
      <c r="AB694" s="130"/>
      <c r="AC694" s="130"/>
      <c r="AD694" s="130"/>
      <c r="AE694" s="130"/>
      <c r="AF694" s="680"/>
      <c r="AG694" s="130"/>
      <c r="AH694" s="130"/>
      <c r="AI694" s="130"/>
      <c r="AJ694" s="130"/>
      <c r="AK694" s="130"/>
      <c r="AL694" s="130"/>
    </row>
    <row r="695" spans="1:38" s="43" customFormat="1" x14ac:dyDescent="0.2">
      <c r="A695" s="15"/>
      <c r="B695" s="685"/>
      <c r="C695" s="15"/>
      <c r="K695" s="680"/>
      <c r="L695" s="130"/>
      <c r="M695" s="130"/>
      <c r="N695" s="130"/>
      <c r="O695" s="130"/>
      <c r="P695" s="130"/>
      <c r="Q695" s="130"/>
      <c r="R695" s="680"/>
      <c r="S695" s="130"/>
      <c r="T695" s="130"/>
      <c r="U695" s="130"/>
      <c r="V695" s="130"/>
      <c r="W695" s="130"/>
      <c r="X695" s="130"/>
      <c r="Y695" s="680"/>
      <c r="Z695" s="130"/>
      <c r="AA695" s="130"/>
      <c r="AB695" s="130"/>
      <c r="AC695" s="130"/>
      <c r="AD695" s="130"/>
      <c r="AE695" s="130"/>
      <c r="AF695" s="680"/>
      <c r="AG695" s="130"/>
      <c r="AH695" s="130"/>
      <c r="AI695" s="130"/>
      <c r="AJ695" s="130"/>
      <c r="AK695" s="130"/>
      <c r="AL695" s="130"/>
    </row>
    <row r="696" spans="1:38" s="43" customFormat="1" x14ac:dyDescent="0.2">
      <c r="A696" s="15"/>
      <c r="B696" s="685"/>
      <c r="C696" s="15"/>
      <c r="K696" s="680"/>
      <c r="L696" s="130"/>
      <c r="M696" s="130"/>
      <c r="N696" s="130"/>
      <c r="O696" s="130"/>
      <c r="P696" s="130"/>
      <c r="Q696" s="130"/>
      <c r="R696" s="680"/>
      <c r="S696" s="130"/>
      <c r="T696" s="130"/>
      <c r="U696" s="130"/>
      <c r="V696" s="130"/>
      <c r="W696" s="130"/>
      <c r="X696" s="130"/>
      <c r="Y696" s="680"/>
      <c r="Z696" s="130"/>
      <c r="AA696" s="130"/>
      <c r="AB696" s="130"/>
      <c r="AC696" s="130"/>
      <c r="AD696" s="130"/>
      <c r="AE696" s="130"/>
      <c r="AF696" s="680"/>
      <c r="AG696" s="130"/>
      <c r="AH696" s="130"/>
      <c r="AI696" s="130"/>
      <c r="AJ696" s="130"/>
      <c r="AK696" s="130"/>
      <c r="AL696" s="130"/>
    </row>
    <row r="697" spans="1:38" s="43" customFormat="1" x14ac:dyDescent="0.2">
      <c r="A697" s="15"/>
      <c r="B697" s="685"/>
      <c r="C697" s="15"/>
      <c r="K697" s="680"/>
      <c r="L697" s="130"/>
      <c r="M697" s="130"/>
      <c r="N697" s="130"/>
      <c r="O697" s="130"/>
      <c r="P697" s="130"/>
      <c r="Q697" s="130"/>
      <c r="R697" s="680"/>
      <c r="S697" s="130"/>
      <c r="T697" s="130"/>
      <c r="U697" s="130"/>
      <c r="V697" s="130"/>
      <c r="W697" s="130"/>
      <c r="X697" s="130"/>
      <c r="Y697" s="680"/>
      <c r="Z697" s="130"/>
      <c r="AA697" s="130"/>
      <c r="AB697" s="130"/>
      <c r="AC697" s="130"/>
      <c r="AD697" s="130"/>
      <c r="AE697" s="130"/>
      <c r="AF697" s="680"/>
      <c r="AG697" s="130"/>
      <c r="AH697" s="130"/>
      <c r="AI697" s="130"/>
      <c r="AJ697" s="130"/>
      <c r="AK697" s="130"/>
      <c r="AL697" s="130"/>
    </row>
    <row r="698" spans="1:38" s="43" customFormat="1" x14ac:dyDescent="0.2">
      <c r="A698" s="15"/>
      <c r="B698" s="685"/>
      <c r="C698" s="15"/>
      <c r="K698" s="680"/>
      <c r="L698" s="130"/>
      <c r="M698" s="130"/>
      <c r="N698" s="130"/>
      <c r="O698" s="130"/>
      <c r="P698" s="130"/>
      <c r="Q698" s="130"/>
      <c r="R698" s="680"/>
      <c r="S698" s="130"/>
      <c r="T698" s="130"/>
      <c r="U698" s="130"/>
      <c r="V698" s="130"/>
      <c r="W698" s="130"/>
      <c r="X698" s="130"/>
      <c r="Y698" s="680"/>
      <c r="Z698" s="130"/>
      <c r="AA698" s="130"/>
      <c r="AB698" s="130"/>
      <c r="AC698" s="130"/>
      <c r="AD698" s="130"/>
      <c r="AE698" s="130"/>
      <c r="AF698" s="680"/>
      <c r="AG698" s="130"/>
      <c r="AH698" s="130"/>
      <c r="AI698" s="130"/>
      <c r="AJ698" s="130"/>
      <c r="AK698" s="130"/>
      <c r="AL698" s="130"/>
    </row>
    <row r="699" spans="1:38" s="43" customFormat="1" x14ac:dyDescent="0.2">
      <c r="A699" s="15"/>
      <c r="B699" s="685"/>
      <c r="C699" s="15"/>
      <c r="K699" s="680"/>
      <c r="L699" s="130"/>
      <c r="M699" s="130"/>
      <c r="N699" s="130"/>
      <c r="O699" s="130"/>
      <c r="P699" s="130"/>
      <c r="Q699" s="130"/>
      <c r="R699" s="680"/>
      <c r="S699" s="130"/>
      <c r="T699" s="130"/>
      <c r="U699" s="130"/>
      <c r="V699" s="130"/>
      <c r="W699" s="130"/>
      <c r="X699" s="130"/>
      <c r="Y699" s="680"/>
      <c r="Z699" s="130"/>
      <c r="AA699" s="130"/>
      <c r="AB699" s="130"/>
      <c r="AC699" s="130"/>
      <c r="AD699" s="130"/>
      <c r="AE699" s="130"/>
      <c r="AF699" s="680"/>
      <c r="AG699" s="130"/>
      <c r="AH699" s="130"/>
      <c r="AI699" s="130"/>
      <c r="AJ699" s="130"/>
      <c r="AK699" s="130"/>
      <c r="AL699" s="130"/>
    </row>
    <row r="700" spans="1:38" s="43" customFormat="1" x14ac:dyDescent="0.2">
      <c r="A700" s="15"/>
      <c r="B700" s="685"/>
      <c r="C700" s="15"/>
      <c r="K700" s="680"/>
      <c r="L700" s="130"/>
      <c r="M700" s="130"/>
      <c r="N700" s="130"/>
      <c r="O700" s="130"/>
      <c r="P700" s="130"/>
      <c r="Q700" s="130"/>
      <c r="R700" s="680"/>
      <c r="S700" s="130"/>
      <c r="T700" s="130"/>
      <c r="U700" s="130"/>
      <c r="V700" s="130"/>
      <c r="W700" s="130"/>
      <c r="X700" s="130"/>
      <c r="Y700" s="680"/>
      <c r="Z700" s="130"/>
      <c r="AA700" s="130"/>
      <c r="AB700" s="130"/>
      <c r="AC700" s="130"/>
      <c r="AD700" s="130"/>
      <c r="AE700" s="130"/>
      <c r="AF700" s="680"/>
      <c r="AG700" s="130"/>
      <c r="AH700" s="130"/>
      <c r="AI700" s="130"/>
      <c r="AJ700" s="130"/>
      <c r="AK700" s="130"/>
      <c r="AL700" s="130"/>
    </row>
    <row r="701" spans="1:38" s="43" customFormat="1" x14ac:dyDescent="0.2">
      <c r="A701" s="15"/>
      <c r="B701" s="685"/>
      <c r="C701" s="15"/>
      <c r="K701" s="680"/>
      <c r="L701" s="130"/>
      <c r="M701" s="130"/>
      <c r="N701" s="130"/>
      <c r="O701" s="130"/>
      <c r="P701" s="130"/>
      <c r="Q701" s="130"/>
      <c r="R701" s="680"/>
      <c r="S701" s="130"/>
      <c r="T701" s="130"/>
      <c r="U701" s="130"/>
      <c r="V701" s="130"/>
      <c r="W701" s="130"/>
      <c r="X701" s="130"/>
      <c r="Y701" s="680"/>
      <c r="Z701" s="130"/>
      <c r="AA701" s="130"/>
      <c r="AB701" s="130"/>
      <c r="AC701" s="130"/>
      <c r="AD701" s="130"/>
      <c r="AE701" s="130"/>
      <c r="AF701" s="680"/>
      <c r="AG701" s="130"/>
      <c r="AH701" s="130"/>
      <c r="AI701" s="130"/>
      <c r="AJ701" s="130"/>
      <c r="AK701" s="130"/>
      <c r="AL701" s="130"/>
    </row>
    <row r="702" spans="1:38" s="43" customFormat="1" x14ac:dyDescent="0.2">
      <c r="A702" s="15"/>
      <c r="B702" s="685"/>
      <c r="C702" s="15"/>
      <c r="K702" s="680"/>
      <c r="L702" s="130"/>
      <c r="M702" s="130"/>
      <c r="N702" s="130"/>
      <c r="O702" s="130"/>
      <c r="P702" s="130"/>
      <c r="Q702" s="130"/>
      <c r="R702" s="680"/>
      <c r="S702" s="130"/>
      <c r="T702" s="130"/>
      <c r="U702" s="130"/>
      <c r="V702" s="130"/>
      <c r="W702" s="130"/>
      <c r="X702" s="130"/>
      <c r="Y702" s="680"/>
      <c r="Z702" s="130"/>
      <c r="AA702" s="130"/>
      <c r="AB702" s="130"/>
      <c r="AC702" s="130"/>
      <c r="AD702" s="130"/>
      <c r="AE702" s="130"/>
      <c r="AF702" s="680"/>
      <c r="AG702" s="130"/>
      <c r="AH702" s="130"/>
      <c r="AI702" s="130"/>
      <c r="AJ702" s="130"/>
      <c r="AK702" s="130"/>
      <c r="AL702" s="130"/>
    </row>
    <row r="703" spans="1:38" s="43" customFormat="1" x14ac:dyDescent="0.2">
      <c r="A703" s="15"/>
      <c r="B703" s="685"/>
      <c r="C703" s="15"/>
      <c r="K703" s="680"/>
      <c r="L703" s="130"/>
      <c r="M703" s="130"/>
      <c r="N703" s="130"/>
      <c r="O703" s="130"/>
      <c r="P703" s="130"/>
      <c r="Q703" s="130"/>
      <c r="R703" s="680"/>
      <c r="S703" s="130"/>
      <c r="T703" s="130"/>
      <c r="U703" s="130"/>
      <c r="V703" s="130"/>
      <c r="W703" s="130"/>
      <c r="X703" s="130"/>
      <c r="Y703" s="680"/>
      <c r="Z703" s="130"/>
      <c r="AA703" s="130"/>
      <c r="AB703" s="130"/>
      <c r="AC703" s="130"/>
      <c r="AD703" s="130"/>
      <c r="AE703" s="130"/>
      <c r="AF703" s="680"/>
      <c r="AG703" s="130"/>
      <c r="AH703" s="130"/>
      <c r="AI703" s="130"/>
      <c r="AJ703" s="130"/>
      <c r="AK703" s="130"/>
      <c r="AL703" s="130"/>
    </row>
    <row r="704" spans="1:38" s="43" customFormat="1" x14ac:dyDescent="0.2">
      <c r="A704" s="15"/>
      <c r="B704" s="685"/>
      <c r="C704" s="15"/>
      <c r="K704" s="680"/>
      <c r="L704" s="130"/>
      <c r="M704" s="130"/>
      <c r="N704" s="130"/>
      <c r="O704" s="130"/>
      <c r="P704" s="130"/>
      <c r="Q704" s="130"/>
      <c r="R704" s="680"/>
      <c r="S704" s="130"/>
      <c r="T704" s="130"/>
      <c r="U704" s="130"/>
      <c r="V704" s="130"/>
      <c r="W704" s="130"/>
      <c r="X704" s="130"/>
      <c r="Y704" s="680"/>
      <c r="Z704" s="130"/>
      <c r="AA704" s="130"/>
      <c r="AB704" s="130"/>
      <c r="AC704" s="130"/>
      <c r="AD704" s="130"/>
      <c r="AE704" s="130"/>
      <c r="AF704" s="680"/>
      <c r="AG704" s="130"/>
      <c r="AH704" s="130"/>
      <c r="AI704" s="130"/>
      <c r="AJ704" s="130"/>
      <c r="AK704" s="130"/>
      <c r="AL704" s="130"/>
    </row>
    <row r="705" spans="1:38" s="43" customFormat="1" x14ac:dyDescent="0.2">
      <c r="A705" s="15"/>
      <c r="B705" s="685"/>
      <c r="C705" s="15"/>
      <c r="K705" s="680"/>
      <c r="L705" s="130"/>
      <c r="M705" s="130"/>
      <c r="N705" s="130"/>
      <c r="O705" s="130"/>
      <c r="P705" s="130"/>
      <c r="Q705" s="130"/>
      <c r="R705" s="680"/>
      <c r="S705" s="130"/>
      <c r="T705" s="130"/>
      <c r="U705" s="130"/>
      <c r="V705" s="130"/>
      <c r="W705" s="130"/>
      <c r="X705" s="130"/>
      <c r="Y705" s="680"/>
      <c r="Z705" s="130"/>
      <c r="AA705" s="130"/>
      <c r="AB705" s="130"/>
      <c r="AC705" s="130"/>
      <c r="AD705" s="130"/>
      <c r="AE705" s="130"/>
      <c r="AF705" s="680"/>
      <c r="AG705" s="130"/>
      <c r="AH705" s="130"/>
      <c r="AI705" s="130"/>
      <c r="AJ705" s="130"/>
      <c r="AK705" s="130"/>
      <c r="AL705" s="130"/>
    </row>
    <row r="706" spans="1:38" s="43" customFormat="1" x14ac:dyDescent="0.2">
      <c r="A706" s="15"/>
      <c r="B706" s="685"/>
      <c r="C706" s="15"/>
      <c r="K706" s="680"/>
      <c r="L706" s="130"/>
      <c r="M706" s="130"/>
      <c r="N706" s="130"/>
      <c r="O706" s="130"/>
      <c r="P706" s="130"/>
      <c r="Q706" s="130"/>
      <c r="R706" s="680"/>
      <c r="S706" s="130"/>
      <c r="T706" s="130"/>
      <c r="U706" s="130"/>
      <c r="V706" s="130"/>
      <c r="W706" s="130"/>
      <c r="X706" s="130"/>
      <c r="Y706" s="680"/>
      <c r="Z706" s="130"/>
      <c r="AA706" s="130"/>
      <c r="AB706" s="130"/>
      <c r="AC706" s="130"/>
      <c r="AD706" s="130"/>
      <c r="AE706" s="130"/>
      <c r="AF706" s="680"/>
      <c r="AG706" s="130"/>
      <c r="AH706" s="130"/>
      <c r="AI706" s="130"/>
      <c r="AJ706" s="130"/>
      <c r="AK706" s="130"/>
      <c r="AL706" s="130"/>
    </row>
    <row r="707" spans="1:38" s="43" customFormat="1" x14ac:dyDescent="0.2">
      <c r="A707" s="15"/>
      <c r="B707" s="685"/>
      <c r="C707" s="15"/>
      <c r="K707" s="680"/>
      <c r="L707" s="130"/>
      <c r="M707" s="130"/>
      <c r="N707" s="130"/>
      <c r="O707" s="130"/>
      <c r="P707" s="130"/>
      <c r="Q707" s="130"/>
      <c r="R707" s="680"/>
      <c r="S707" s="130"/>
      <c r="T707" s="130"/>
      <c r="U707" s="130"/>
      <c r="V707" s="130"/>
      <c r="W707" s="130"/>
      <c r="X707" s="130"/>
      <c r="Y707" s="680"/>
      <c r="Z707" s="130"/>
      <c r="AA707" s="130"/>
      <c r="AB707" s="130"/>
      <c r="AC707" s="130"/>
      <c r="AD707" s="130"/>
      <c r="AE707" s="130"/>
      <c r="AF707" s="680"/>
      <c r="AG707" s="130"/>
      <c r="AH707" s="130"/>
      <c r="AI707" s="130"/>
      <c r="AJ707" s="130"/>
      <c r="AK707" s="130"/>
      <c r="AL707" s="130"/>
    </row>
    <row r="708" spans="1:38" s="43" customFormat="1" x14ac:dyDescent="0.2">
      <c r="A708" s="15"/>
      <c r="B708" s="685"/>
      <c r="C708" s="15"/>
      <c r="K708" s="680"/>
      <c r="L708" s="130"/>
      <c r="M708" s="130"/>
      <c r="N708" s="130"/>
      <c r="O708" s="130"/>
      <c r="P708" s="130"/>
      <c r="Q708" s="130"/>
      <c r="R708" s="680"/>
      <c r="S708" s="130"/>
      <c r="T708" s="130"/>
      <c r="U708" s="130"/>
      <c r="V708" s="130"/>
      <c r="W708" s="130"/>
      <c r="X708" s="130"/>
      <c r="Y708" s="680"/>
      <c r="Z708" s="130"/>
      <c r="AA708" s="130"/>
      <c r="AB708" s="130"/>
      <c r="AC708" s="130"/>
      <c r="AD708" s="130"/>
      <c r="AE708" s="130"/>
      <c r="AF708" s="680"/>
      <c r="AG708" s="130"/>
      <c r="AH708" s="130"/>
      <c r="AI708" s="130"/>
      <c r="AJ708" s="130"/>
      <c r="AK708" s="130"/>
      <c r="AL708" s="130"/>
    </row>
    <row r="709" spans="1:38" s="43" customFormat="1" x14ac:dyDescent="0.2">
      <c r="A709" s="15"/>
      <c r="B709" s="685"/>
      <c r="C709" s="15"/>
      <c r="K709" s="680"/>
      <c r="L709" s="130"/>
      <c r="M709" s="130"/>
      <c r="N709" s="130"/>
      <c r="O709" s="130"/>
      <c r="P709" s="130"/>
      <c r="Q709" s="130"/>
      <c r="R709" s="680"/>
      <c r="S709" s="130"/>
      <c r="T709" s="130"/>
      <c r="U709" s="130"/>
      <c r="V709" s="130"/>
      <c r="W709" s="130"/>
      <c r="X709" s="130"/>
      <c r="Y709" s="680"/>
      <c r="Z709" s="130"/>
      <c r="AA709" s="130"/>
      <c r="AB709" s="130"/>
      <c r="AC709" s="130"/>
      <c r="AD709" s="130"/>
      <c r="AE709" s="130"/>
      <c r="AF709" s="680"/>
      <c r="AG709" s="130"/>
      <c r="AH709" s="130"/>
      <c r="AI709" s="130"/>
      <c r="AJ709" s="130"/>
      <c r="AK709" s="130"/>
      <c r="AL709" s="130"/>
    </row>
    <row r="710" spans="1:38" s="43" customFormat="1" x14ac:dyDescent="0.2">
      <c r="A710" s="15"/>
      <c r="B710" s="685"/>
      <c r="C710" s="15"/>
      <c r="K710" s="680"/>
      <c r="L710" s="130"/>
      <c r="M710" s="130"/>
      <c r="N710" s="130"/>
      <c r="O710" s="130"/>
      <c r="P710" s="130"/>
      <c r="Q710" s="130"/>
      <c r="R710" s="680"/>
      <c r="S710" s="130"/>
      <c r="T710" s="130"/>
      <c r="U710" s="130"/>
      <c r="V710" s="130"/>
      <c r="W710" s="130"/>
      <c r="X710" s="130"/>
      <c r="Y710" s="680"/>
      <c r="Z710" s="130"/>
      <c r="AA710" s="130"/>
      <c r="AB710" s="130"/>
      <c r="AC710" s="130"/>
      <c r="AD710" s="130"/>
      <c r="AE710" s="130"/>
      <c r="AF710" s="680"/>
      <c r="AG710" s="130"/>
      <c r="AH710" s="130"/>
      <c r="AI710" s="130"/>
      <c r="AJ710" s="130"/>
      <c r="AK710" s="130"/>
      <c r="AL710" s="130"/>
    </row>
    <row r="711" spans="1:38" s="43" customFormat="1" x14ac:dyDescent="0.2">
      <c r="A711" s="15"/>
      <c r="B711" s="685"/>
      <c r="C711" s="15"/>
      <c r="K711" s="680"/>
      <c r="L711" s="130"/>
      <c r="M711" s="130"/>
      <c r="N711" s="130"/>
      <c r="O711" s="130"/>
      <c r="P711" s="130"/>
      <c r="Q711" s="130"/>
      <c r="R711" s="680"/>
      <c r="S711" s="130"/>
      <c r="T711" s="130"/>
      <c r="U711" s="130"/>
      <c r="V711" s="130"/>
      <c r="W711" s="130"/>
      <c r="X711" s="130"/>
      <c r="Y711" s="680"/>
      <c r="Z711" s="130"/>
      <c r="AA711" s="130"/>
      <c r="AB711" s="130"/>
      <c r="AC711" s="130"/>
      <c r="AD711" s="130"/>
      <c r="AE711" s="130"/>
      <c r="AF711" s="680"/>
      <c r="AG711" s="130"/>
      <c r="AH711" s="130"/>
      <c r="AI711" s="130"/>
      <c r="AJ711" s="130"/>
      <c r="AK711" s="130"/>
      <c r="AL711" s="130"/>
    </row>
    <row r="712" spans="1:38" s="43" customFormat="1" x14ac:dyDescent="0.2">
      <c r="A712" s="15"/>
      <c r="B712" s="685"/>
      <c r="C712" s="15"/>
      <c r="K712" s="680"/>
      <c r="L712" s="130"/>
      <c r="M712" s="130"/>
      <c r="N712" s="130"/>
      <c r="O712" s="130"/>
      <c r="P712" s="130"/>
      <c r="Q712" s="130"/>
      <c r="R712" s="680"/>
      <c r="S712" s="130"/>
      <c r="T712" s="130"/>
      <c r="U712" s="130"/>
      <c r="V712" s="130"/>
      <c r="W712" s="130"/>
      <c r="X712" s="130"/>
      <c r="Y712" s="680"/>
      <c r="Z712" s="130"/>
      <c r="AA712" s="130"/>
      <c r="AB712" s="130"/>
      <c r="AC712" s="130"/>
      <c r="AD712" s="130"/>
      <c r="AE712" s="130"/>
      <c r="AF712" s="680"/>
      <c r="AG712" s="130"/>
      <c r="AH712" s="130"/>
      <c r="AI712" s="130"/>
      <c r="AJ712" s="130"/>
      <c r="AK712" s="130"/>
      <c r="AL712" s="130"/>
    </row>
    <row r="713" spans="1:38" s="43" customFormat="1" x14ac:dyDescent="0.2">
      <c r="A713" s="15"/>
      <c r="B713" s="685"/>
      <c r="C713" s="15"/>
      <c r="K713" s="680"/>
      <c r="L713" s="130"/>
      <c r="M713" s="130"/>
      <c r="N713" s="130"/>
      <c r="O713" s="130"/>
      <c r="P713" s="130"/>
      <c r="Q713" s="130"/>
      <c r="R713" s="680"/>
      <c r="S713" s="130"/>
      <c r="T713" s="130"/>
      <c r="U713" s="130"/>
      <c r="V713" s="130"/>
      <c r="W713" s="130"/>
      <c r="X713" s="130"/>
      <c r="Y713" s="680"/>
      <c r="Z713" s="130"/>
      <c r="AA713" s="130"/>
      <c r="AB713" s="130"/>
      <c r="AC713" s="130"/>
      <c r="AD713" s="130"/>
      <c r="AE713" s="130"/>
      <c r="AF713" s="680"/>
      <c r="AG713" s="130"/>
      <c r="AH713" s="130"/>
      <c r="AI713" s="130"/>
      <c r="AJ713" s="130"/>
      <c r="AK713" s="130"/>
      <c r="AL713" s="130"/>
    </row>
    <row r="714" spans="1:38" s="43" customFormat="1" x14ac:dyDescent="0.2">
      <c r="A714" s="15"/>
      <c r="B714" s="685"/>
      <c r="C714" s="15"/>
      <c r="K714" s="680"/>
      <c r="L714" s="130"/>
      <c r="M714" s="130"/>
      <c r="N714" s="130"/>
      <c r="O714" s="130"/>
      <c r="P714" s="130"/>
      <c r="Q714" s="130"/>
      <c r="R714" s="680"/>
      <c r="S714" s="130"/>
      <c r="T714" s="130"/>
      <c r="U714" s="130"/>
      <c r="V714" s="130"/>
      <c r="W714" s="130"/>
      <c r="X714" s="130"/>
      <c r="Y714" s="680"/>
      <c r="Z714" s="130"/>
      <c r="AA714" s="130"/>
      <c r="AB714" s="130"/>
      <c r="AC714" s="130"/>
      <c r="AD714" s="130"/>
      <c r="AE714" s="130"/>
      <c r="AF714" s="680"/>
      <c r="AG714" s="130"/>
      <c r="AH714" s="130"/>
      <c r="AI714" s="130"/>
      <c r="AJ714" s="130"/>
      <c r="AK714" s="130"/>
      <c r="AL714" s="130"/>
    </row>
    <row r="715" spans="1:38" s="43" customFormat="1" x14ac:dyDescent="0.2">
      <c r="A715" s="15"/>
      <c r="B715" s="685"/>
      <c r="C715" s="15"/>
      <c r="K715" s="680"/>
      <c r="L715" s="130"/>
      <c r="M715" s="130"/>
      <c r="N715" s="130"/>
      <c r="O715" s="130"/>
      <c r="P715" s="130"/>
      <c r="Q715" s="130"/>
      <c r="R715" s="680"/>
      <c r="S715" s="130"/>
      <c r="T715" s="130"/>
      <c r="U715" s="130"/>
      <c r="V715" s="130"/>
      <c r="W715" s="130"/>
      <c r="X715" s="130"/>
      <c r="Y715" s="680"/>
      <c r="Z715" s="130"/>
      <c r="AA715" s="130"/>
      <c r="AB715" s="130"/>
      <c r="AC715" s="130"/>
      <c r="AD715" s="130"/>
      <c r="AE715" s="130"/>
      <c r="AF715" s="680"/>
      <c r="AG715" s="130"/>
      <c r="AH715" s="130"/>
      <c r="AI715" s="130"/>
      <c r="AJ715" s="130"/>
      <c r="AK715" s="130"/>
      <c r="AL715" s="130"/>
    </row>
    <row r="716" spans="1:38" s="43" customFormat="1" x14ac:dyDescent="0.2">
      <c r="A716" s="15"/>
      <c r="B716" s="685"/>
      <c r="C716" s="15"/>
      <c r="K716" s="680"/>
      <c r="L716" s="130"/>
      <c r="M716" s="130"/>
      <c r="N716" s="130"/>
      <c r="O716" s="130"/>
      <c r="P716" s="130"/>
      <c r="Q716" s="130"/>
      <c r="R716" s="680"/>
      <c r="S716" s="130"/>
      <c r="T716" s="130"/>
      <c r="U716" s="130"/>
      <c r="V716" s="130"/>
      <c r="W716" s="130"/>
      <c r="X716" s="130"/>
      <c r="Y716" s="680"/>
      <c r="Z716" s="130"/>
      <c r="AA716" s="130"/>
      <c r="AB716" s="130"/>
      <c r="AC716" s="130"/>
      <c r="AD716" s="130"/>
      <c r="AE716" s="130"/>
      <c r="AF716" s="680"/>
      <c r="AG716" s="130"/>
      <c r="AH716" s="130"/>
      <c r="AI716" s="130"/>
      <c r="AJ716" s="130"/>
      <c r="AK716" s="130"/>
      <c r="AL716" s="130"/>
    </row>
    <row r="717" spans="1:38" s="43" customFormat="1" x14ac:dyDescent="0.2">
      <c r="A717" s="15"/>
      <c r="B717" s="685"/>
      <c r="C717" s="15"/>
      <c r="K717" s="680"/>
      <c r="L717" s="130"/>
      <c r="M717" s="130"/>
      <c r="N717" s="130"/>
      <c r="O717" s="130"/>
      <c r="P717" s="130"/>
      <c r="Q717" s="130"/>
      <c r="R717" s="680"/>
      <c r="S717" s="130"/>
      <c r="T717" s="130"/>
      <c r="U717" s="130"/>
      <c r="V717" s="130"/>
      <c r="W717" s="130"/>
      <c r="X717" s="130"/>
      <c r="Y717" s="680"/>
      <c r="Z717" s="130"/>
      <c r="AA717" s="130"/>
      <c r="AB717" s="130"/>
      <c r="AC717" s="130"/>
      <c r="AD717" s="130"/>
      <c r="AE717" s="130"/>
      <c r="AF717" s="680"/>
      <c r="AG717" s="130"/>
      <c r="AH717" s="130"/>
      <c r="AI717" s="130"/>
      <c r="AJ717" s="130"/>
      <c r="AK717" s="130"/>
      <c r="AL717" s="130"/>
    </row>
    <row r="718" spans="1:38" s="43" customFormat="1" x14ac:dyDescent="0.2">
      <c r="A718" s="15"/>
      <c r="B718" s="685"/>
      <c r="C718" s="15"/>
      <c r="K718" s="680"/>
      <c r="L718" s="130"/>
      <c r="M718" s="130"/>
      <c r="N718" s="130"/>
      <c r="O718" s="130"/>
      <c r="P718" s="130"/>
      <c r="Q718" s="130"/>
      <c r="R718" s="680"/>
      <c r="S718" s="130"/>
      <c r="T718" s="130"/>
      <c r="U718" s="130"/>
      <c r="V718" s="130"/>
      <c r="W718" s="130"/>
      <c r="X718" s="130"/>
      <c r="Y718" s="680"/>
      <c r="Z718" s="130"/>
      <c r="AA718" s="130"/>
      <c r="AB718" s="130"/>
      <c r="AC718" s="130"/>
      <c r="AD718" s="130"/>
      <c r="AE718" s="130"/>
      <c r="AF718" s="680"/>
      <c r="AG718" s="130"/>
      <c r="AH718" s="130"/>
      <c r="AI718" s="130"/>
      <c r="AJ718" s="130"/>
      <c r="AK718" s="130"/>
      <c r="AL718" s="130"/>
    </row>
    <row r="719" spans="1:38" s="43" customFormat="1" x14ac:dyDescent="0.2">
      <c r="A719" s="15"/>
      <c r="B719" s="685"/>
      <c r="C719" s="15"/>
      <c r="K719" s="680"/>
      <c r="L719" s="130"/>
      <c r="M719" s="130"/>
      <c r="N719" s="130"/>
      <c r="O719" s="130"/>
      <c r="P719" s="130"/>
      <c r="Q719" s="130"/>
      <c r="R719" s="680"/>
      <c r="S719" s="130"/>
      <c r="T719" s="130"/>
      <c r="U719" s="130"/>
      <c r="V719" s="130"/>
      <c r="W719" s="130"/>
      <c r="X719" s="130"/>
      <c r="Y719" s="680"/>
      <c r="Z719" s="130"/>
      <c r="AA719" s="130"/>
      <c r="AB719" s="130"/>
      <c r="AC719" s="130"/>
      <c r="AD719" s="130"/>
      <c r="AE719" s="130"/>
      <c r="AF719" s="680"/>
      <c r="AG719" s="130"/>
      <c r="AH719" s="130"/>
      <c r="AI719" s="130"/>
      <c r="AJ719" s="130"/>
      <c r="AK719" s="130"/>
      <c r="AL719" s="130"/>
    </row>
    <row r="720" spans="1:38" s="43" customFormat="1" x14ac:dyDescent="0.2">
      <c r="A720" s="15"/>
      <c r="B720" s="685"/>
      <c r="C720" s="15"/>
      <c r="K720" s="680"/>
      <c r="L720" s="130"/>
      <c r="M720" s="130"/>
      <c r="N720" s="130"/>
      <c r="O720" s="130"/>
      <c r="P720" s="130"/>
      <c r="Q720" s="130"/>
      <c r="R720" s="680"/>
      <c r="S720" s="130"/>
      <c r="T720" s="130"/>
      <c r="U720" s="130"/>
      <c r="V720" s="130"/>
      <c r="W720" s="130"/>
      <c r="X720" s="130"/>
      <c r="Y720" s="680"/>
      <c r="Z720" s="130"/>
      <c r="AA720" s="130"/>
      <c r="AB720" s="130"/>
      <c r="AC720" s="130"/>
      <c r="AD720" s="130"/>
      <c r="AE720" s="130"/>
      <c r="AF720" s="680"/>
      <c r="AG720" s="130"/>
      <c r="AH720" s="130"/>
      <c r="AI720" s="130"/>
      <c r="AJ720" s="130"/>
      <c r="AK720" s="130"/>
      <c r="AL720" s="130"/>
    </row>
    <row r="721" spans="1:38" s="43" customFormat="1" x14ac:dyDescent="0.2">
      <c r="A721" s="15"/>
      <c r="B721" s="685"/>
      <c r="C721" s="15"/>
      <c r="K721" s="680"/>
      <c r="L721" s="130"/>
      <c r="M721" s="130"/>
      <c r="N721" s="130"/>
      <c r="O721" s="130"/>
      <c r="P721" s="130"/>
      <c r="Q721" s="130"/>
      <c r="R721" s="680"/>
      <c r="S721" s="130"/>
      <c r="T721" s="130"/>
      <c r="U721" s="130"/>
      <c r="V721" s="130"/>
      <c r="W721" s="130"/>
      <c r="X721" s="130"/>
      <c r="Y721" s="680"/>
      <c r="Z721" s="130"/>
      <c r="AA721" s="130"/>
      <c r="AB721" s="130"/>
      <c r="AC721" s="130"/>
      <c r="AD721" s="130"/>
      <c r="AE721" s="130"/>
      <c r="AF721" s="680"/>
      <c r="AG721" s="130"/>
      <c r="AH721" s="130"/>
      <c r="AI721" s="130"/>
      <c r="AJ721" s="130"/>
      <c r="AK721" s="130"/>
      <c r="AL721" s="130"/>
    </row>
    <row r="722" spans="1:38" s="43" customFormat="1" x14ac:dyDescent="0.2">
      <c r="A722" s="15"/>
      <c r="B722" s="685"/>
      <c r="C722" s="15"/>
      <c r="K722" s="680"/>
      <c r="L722" s="130"/>
      <c r="M722" s="130"/>
      <c r="N722" s="130"/>
      <c r="O722" s="130"/>
      <c r="P722" s="130"/>
      <c r="Q722" s="130"/>
      <c r="R722" s="680"/>
      <c r="S722" s="130"/>
      <c r="T722" s="130"/>
      <c r="U722" s="130"/>
      <c r="V722" s="130"/>
      <c r="W722" s="130"/>
      <c r="X722" s="130"/>
      <c r="Y722" s="680"/>
      <c r="Z722" s="130"/>
      <c r="AA722" s="130"/>
      <c r="AB722" s="130"/>
      <c r="AC722" s="130"/>
      <c r="AD722" s="130"/>
      <c r="AE722" s="130"/>
      <c r="AF722" s="680"/>
      <c r="AG722" s="130"/>
      <c r="AH722" s="130"/>
      <c r="AI722" s="130"/>
      <c r="AJ722" s="130"/>
      <c r="AK722" s="130"/>
      <c r="AL722" s="130"/>
    </row>
    <row r="723" spans="1:38" s="43" customFormat="1" x14ac:dyDescent="0.2">
      <c r="A723" s="15"/>
      <c r="B723" s="685"/>
      <c r="C723" s="15"/>
      <c r="K723" s="680"/>
      <c r="L723" s="130"/>
      <c r="M723" s="130"/>
      <c r="N723" s="130"/>
      <c r="O723" s="130"/>
      <c r="P723" s="130"/>
      <c r="Q723" s="130"/>
      <c r="R723" s="680"/>
      <c r="S723" s="130"/>
      <c r="T723" s="130"/>
      <c r="U723" s="130"/>
      <c r="V723" s="130"/>
      <c r="W723" s="130"/>
      <c r="X723" s="130"/>
      <c r="Y723" s="680"/>
      <c r="Z723" s="130"/>
      <c r="AA723" s="130"/>
      <c r="AB723" s="130"/>
      <c r="AC723" s="130"/>
      <c r="AD723" s="130"/>
      <c r="AE723" s="130"/>
      <c r="AF723" s="680"/>
      <c r="AG723" s="130"/>
      <c r="AH723" s="130"/>
      <c r="AI723" s="130"/>
      <c r="AJ723" s="130"/>
      <c r="AK723" s="130"/>
      <c r="AL723" s="130"/>
    </row>
    <row r="724" spans="1:38" s="43" customFormat="1" x14ac:dyDescent="0.2">
      <c r="A724" s="15"/>
      <c r="B724" s="685"/>
      <c r="C724" s="15"/>
      <c r="K724" s="680"/>
      <c r="L724" s="130"/>
      <c r="M724" s="130"/>
      <c r="N724" s="130"/>
      <c r="O724" s="130"/>
      <c r="P724" s="130"/>
      <c r="Q724" s="130"/>
      <c r="R724" s="680"/>
      <c r="S724" s="130"/>
      <c r="T724" s="130"/>
      <c r="U724" s="130"/>
      <c r="V724" s="130"/>
      <c r="W724" s="130"/>
      <c r="X724" s="130"/>
      <c r="Y724" s="680"/>
      <c r="Z724" s="130"/>
      <c r="AA724" s="130"/>
      <c r="AB724" s="130"/>
      <c r="AC724" s="130"/>
      <c r="AD724" s="130"/>
      <c r="AE724" s="130"/>
      <c r="AF724" s="680"/>
      <c r="AG724" s="130"/>
      <c r="AH724" s="130"/>
      <c r="AI724" s="130"/>
      <c r="AJ724" s="130"/>
      <c r="AK724" s="130"/>
      <c r="AL724" s="130"/>
    </row>
    <row r="725" spans="1:38" s="43" customFormat="1" x14ac:dyDescent="0.2">
      <c r="A725" s="15"/>
      <c r="B725" s="685"/>
      <c r="C725" s="15"/>
      <c r="K725" s="680"/>
      <c r="L725" s="130"/>
      <c r="M725" s="130"/>
      <c r="N725" s="130"/>
      <c r="O725" s="130"/>
      <c r="P725" s="130"/>
      <c r="Q725" s="130"/>
      <c r="R725" s="680"/>
      <c r="S725" s="130"/>
      <c r="T725" s="130"/>
      <c r="U725" s="130"/>
      <c r="V725" s="130"/>
      <c r="W725" s="130"/>
      <c r="X725" s="130"/>
      <c r="Y725" s="680"/>
      <c r="Z725" s="130"/>
      <c r="AA725" s="130"/>
      <c r="AB725" s="130"/>
      <c r="AC725" s="130"/>
      <c r="AD725" s="130"/>
      <c r="AE725" s="130"/>
      <c r="AF725" s="680"/>
      <c r="AG725" s="130"/>
      <c r="AH725" s="130"/>
      <c r="AI725" s="130"/>
      <c r="AJ725" s="130"/>
      <c r="AK725" s="130"/>
      <c r="AL725" s="130"/>
    </row>
    <row r="726" spans="1:38" s="43" customFormat="1" x14ac:dyDescent="0.2">
      <c r="A726" s="15"/>
      <c r="B726" s="685"/>
      <c r="C726" s="15"/>
      <c r="K726" s="680"/>
      <c r="L726" s="130"/>
      <c r="M726" s="130"/>
      <c r="N726" s="130"/>
      <c r="O726" s="130"/>
      <c r="P726" s="130"/>
      <c r="Q726" s="130"/>
      <c r="R726" s="680"/>
      <c r="S726" s="130"/>
      <c r="T726" s="130"/>
      <c r="U726" s="130"/>
      <c r="V726" s="130"/>
      <c r="W726" s="130"/>
      <c r="X726" s="130"/>
      <c r="Y726" s="680"/>
      <c r="Z726" s="130"/>
      <c r="AA726" s="130"/>
      <c r="AB726" s="130"/>
      <c r="AC726" s="130"/>
      <c r="AD726" s="130"/>
      <c r="AE726" s="130"/>
      <c r="AF726" s="680"/>
      <c r="AG726" s="130"/>
      <c r="AH726" s="130"/>
      <c r="AI726" s="130"/>
      <c r="AJ726" s="130"/>
      <c r="AK726" s="130"/>
      <c r="AL726" s="130"/>
    </row>
    <row r="727" spans="1:38" s="43" customFormat="1" x14ac:dyDescent="0.2">
      <c r="A727" s="15"/>
      <c r="B727" s="685"/>
      <c r="C727" s="15"/>
      <c r="K727" s="680"/>
      <c r="L727" s="130"/>
      <c r="M727" s="130"/>
      <c r="N727" s="130"/>
      <c r="O727" s="130"/>
      <c r="P727" s="130"/>
      <c r="Q727" s="130"/>
      <c r="R727" s="680"/>
      <c r="S727" s="130"/>
      <c r="T727" s="130"/>
      <c r="U727" s="130"/>
      <c r="V727" s="130"/>
      <c r="W727" s="130"/>
      <c r="X727" s="130"/>
      <c r="Y727" s="680"/>
      <c r="Z727" s="130"/>
      <c r="AA727" s="130"/>
      <c r="AB727" s="130"/>
      <c r="AC727" s="130"/>
      <c r="AD727" s="130"/>
      <c r="AE727" s="130"/>
      <c r="AF727" s="680"/>
      <c r="AG727" s="130"/>
      <c r="AH727" s="130"/>
      <c r="AI727" s="130"/>
      <c r="AJ727" s="130"/>
      <c r="AK727" s="130"/>
      <c r="AL727" s="130"/>
    </row>
    <row r="728" spans="1:38" s="43" customFormat="1" x14ac:dyDescent="0.2">
      <c r="A728" s="15"/>
      <c r="B728" s="685"/>
      <c r="C728" s="15"/>
      <c r="K728" s="680"/>
      <c r="L728" s="130"/>
      <c r="M728" s="130"/>
      <c r="N728" s="130"/>
      <c r="O728" s="130"/>
      <c r="P728" s="130"/>
      <c r="Q728" s="130"/>
      <c r="R728" s="680"/>
      <c r="S728" s="130"/>
      <c r="T728" s="130"/>
      <c r="U728" s="130"/>
      <c r="V728" s="130"/>
      <c r="W728" s="130"/>
      <c r="X728" s="130"/>
      <c r="Y728" s="680"/>
      <c r="Z728" s="130"/>
      <c r="AA728" s="130"/>
      <c r="AB728" s="130"/>
      <c r="AC728" s="130"/>
      <c r="AD728" s="130"/>
      <c r="AE728" s="130"/>
      <c r="AF728" s="680"/>
      <c r="AG728" s="130"/>
      <c r="AH728" s="130"/>
      <c r="AI728" s="130"/>
      <c r="AJ728" s="130"/>
      <c r="AK728" s="130"/>
      <c r="AL728" s="130"/>
    </row>
    <row r="729" spans="1:38" s="43" customFormat="1" x14ac:dyDescent="0.2">
      <c r="A729" s="15"/>
      <c r="B729" s="685"/>
      <c r="C729" s="15"/>
      <c r="K729" s="680"/>
      <c r="L729" s="130"/>
      <c r="M729" s="130"/>
      <c r="N729" s="130"/>
      <c r="O729" s="130"/>
      <c r="P729" s="130"/>
      <c r="Q729" s="130"/>
      <c r="R729" s="680"/>
      <c r="S729" s="130"/>
      <c r="T729" s="130"/>
      <c r="U729" s="130"/>
      <c r="V729" s="130"/>
      <c r="W729" s="130"/>
      <c r="X729" s="130"/>
      <c r="Y729" s="680"/>
      <c r="Z729" s="130"/>
      <c r="AA729" s="130"/>
      <c r="AB729" s="130"/>
      <c r="AC729" s="130"/>
      <c r="AD729" s="130"/>
      <c r="AE729" s="130"/>
      <c r="AF729" s="680"/>
      <c r="AG729" s="130"/>
      <c r="AH729" s="130"/>
      <c r="AI729" s="130"/>
      <c r="AJ729" s="130"/>
      <c r="AK729" s="130"/>
      <c r="AL729" s="130"/>
    </row>
    <row r="730" spans="1:38" s="43" customFormat="1" x14ac:dyDescent="0.2">
      <c r="A730" s="15"/>
      <c r="B730" s="685"/>
      <c r="C730" s="15"/>
      <c r="K730" s="680"/>
      <c r="L730" s="130"/>
      <c r="M730" s="130"/>
      <c r="N730" s="130"/>
      <c r="O730" s="130"/>
      <c r="P730" s="130"/>
      <c r="Q730" s="130"/>
      <c r="R730" s="680"/>
      <c r="S730" s="130"/>
      <c r="T730" s="130"/>
      <c r="U730" s="130"/>
      <c r="V730" s="130"/>
      <c r="W730" s="130"/>
      <c r="X730" s="130"/>
      <c r="Y730" s="680"/>
      <c r="Z730" s="130"/>
      <c r="AA730" s="130"/>
      <c r="AB730" s="130"/>
      <c r="AC730" s="130"/>
      <c r="AD730" s="130"/>
      <c r="AE730" s="130"/>
      <c r="AF730" s="680"/>
      <c r="AG730" s="130"/>
      <c r="AH730" s="130"/>
      <c r="AI730" s="130"/>
      <c r="AJ730" s="130"/>
      <c r="AK730" s="130"/>
      <c r="AL730" s="130"/>
    </row>
    <row r="731" spans="1:38" s="43" customFormat="1" x14ac:dyDescent="0.2">
      <c r="A731" s="15"/>
      <c r="B731" s="685"/>
      <c r="C731" s="15"/>
      <c r="K731" s="680"/>
      <c r="L731" s="130"/>
      <c r="M731" s="130"/>
      <c r="N731" s="130"/>
      <c r="O731" s="130"/>
      <c r="P731" s="130"/>
      <c r="Q731" s="130"/>
      <c r="R731" s="680"/>
      <c r="S731" s="130"/>
      <c r="T731" s="130"/>
      <c r="U731" s="130"/>
      <c r="V731" s="130"/>
      <c r="W731" s="130"/>
      <c r="X731" s="130"/>
      <c r="Y731" s="680"/>
      <c r="Z731" s="130"/>
      <c r="AA731" s="130"/>
      <c r="AB731" s="130"/>
      <c r="AC731" s="130"/>
      <c r="AD731" s="130"/>
      <c r="AE731" s="130"/>
      <c r="AF731" s="680"/>
      <c r="AG731" s="130"/>
      <c r="AH731" s="130"/>
      <c r="AI731" s="130"/>
      <c r="AJ731" s="130"/>
      <c r="AK731" s="130"/>
      <c r="AL731" s="130"/>
    </row>
    <row r="732" spans="1:38" s="43" customFormat="1" x14ac:dyDescent="0.2">
      <c r="A732" s="15"/>
      <c r="B732" s="685"/>
      <c r="C732" s="15"/>
      <c r="K732" s="680"/>
      <c r="L732" s="130"/>
      <c r="M732" s="130"/>
      <c r="N732" s="130"/>
      <c r="O732" s="130"/>
      <c r="P732" s="130"/>
      <c r="Q732" s="130"/>
      <c r="R732" s="680"/>
      <c r="S732" s="130"/>
      <c r="T732" s="130"/>
      <c r="U732" s="130"/>
      <c r="V732" s="130"/>
      <c r="W732" s="130"/>
      <c r="X732" s="130"/>
      <c r="Y732" s="680"/>
      <c r="Z732" s="130"/>
      <c r="AA732" s="130"/>
      <c r="AB732" s="130"/>
      <c r="AC732" s="130"/>
      <c r="AD732" s="130"/>
      <c r="AE732" s="130"/>
      <c r="AF732" s="680"/>
      <c r="AG732" s="130"/>
      <c r="AH732" s="130"/>
      <c r="AI732" s="130"/>
      <c r="AJ732" s="130"/>
      <c r="AK732" s="130"/>
      <c r="AL732" s="130"/>
    </row>
    <row r="733" spans="1:38" s="43" customFormat="1" x14ac:dyDescent="0.2">
      <c r="A733" s="15"/>
      <c r="B733" s="685"/>
      <c r="C733" s="15"/>
      <c r="K733" s="680"/>
      <c r="L733" s="130"/>
      <c r="M733" s="130"/>
      <c r="N733" s="130"/>
      <c r="O733" s="130"/>
      <c r="P733" s="130"/>
      <c r="Q733" s="130"/>
      <c r="R733" s="680"/>
      <c r="S733" s="130"/>
      <c r="T733" s="130"/>
      <c r="U733" s="130"/>
      <c r="V733" s="130"/>
      <c r="W733" s="130"/>
      <c r="X733" s="130"/>
      <c r="Y733" s="680"/>
      <c r="Z733" s="130"/>
      <c r="AA733" s="130"/>
      <c r="AB733" s="130"/>
      <c r="AC733" s="130"/>
      <c r="AD733" s="130"/>
      <c r="AE733" s="130"/>
      <c r="AF733" s="680"/>
      <c r="AG733" s="130"/>
      <c r="AH733" s="130"/>
      <c r="AI733" s="130"/>
      <c r="AJ733" s="130"/>
      <c r="AK733" s="130"/>
      <c r="AL733" s="130"/>
    </row>
    <row r="734" spans="1:38" s="43" customFormat="1" x14ac:dyDescent="0.2">
      <c r="A734" s="15"/>
      <c r="B734" s="685"/>
      <c r="C734" s="15"/>
      <c r="K734" s="680"/>
      <c r="L734" s="130"/>
      <c r="M734" s="130"/>
      <c r="N734" s="130"/>
      <c r="O734" s="130"/>
      <c r="P734" s="130"/>
      <c r="Q734" s="130"/>
      <c r="R734" s="680"/>
      <c r="S734" s="130"/>
      <c r="T734" s="130"/>
      <c r="U734" s="130"/>
      <c r="V734" s="130"/>
      <c r="W734" s="130"/>
      <c r="X734" s="130"/>
      <c r="Y734" s="680"/>
      <c r="Z734" s="130"/>
      <c r="AA734" s="130"/>
      <c r="AB734" s="130"/>
      <c r="AC734" s="130"/>
      <c r="AD734" s="130"/>
      <c r="AE734" s="130"/>
      <c r="AF734" s="680"/>
      <c r="AG734" s="130"/>
      <c r="AH734" s="130"/>
      <c r="AI734" s="130"/>
      <c r="AJ734" s="130"/>
      <c r="AK734" s="130"/>
      <c r="AL734" s="130"/>
    </row>
    <row r="735" spans="1:38" s="43" customFormat="1" x14ac:dyDescent="0.2">
      <c r="A735" s="15"/>
      <c r="B735" s="685"/>
      <c r="C735" s="15"/>
      <c r="K735" s="680"/>
      <c r="L735" s="130"/>
      <c r="M735" s="130"/>
      <c r="N735" s="130"/>
      <c r="O735" s="130"/>
      <c r="P735" s="130"/>
      <c r="Q735" s="130"/>
      <c r="R735" s="680"/>
      <c r="S735" s="130"/>
      <c r="T735" s="130"/>
      <c r="U735" s="130"/>
      <c r="V735" s="130"/>
      <c r="W735" s="130"/>
      <c r="X735" s="130"/>
      <c r="Y735" s="680"/>
      <c r="Z735" s="130"/>
      <c r="AA735" s="130"/>
      <c r="AB735" s="130"/>
      <c r="AC735" s="130"/>
      <c r="AD735" s="130"/>
      <c r="AE735" s="130"/>
      <c r="AF735" s="680"/>
      <c r="AG735" s="130"/>
      <c r="AH735" s="130"/>
      <c r="AI735" s="130"/>
      <c r="AJ735" s="130"/>
      <c r="AK735" s="130"/>
      <c r="AL735" s="130"/>
    </row>
    <row r="736" spans="1:38" s="43" customFormat="1" x14ac:dyDescent="0.2">
      <c r="A736" s="15"/>
      <c r="B736" s="685"/>
      <c r="C736" s="15"/>
      <c r="K736" s="680"/>
      <c r="L736" s="130"/>
      <c r="M736" s="130"/>
      <c r="N736" s="130"/>
      <c r="O736" s="130"/>
      <c r="P736" s="130"/>
      <c r="Q736" s="130"/>
      <c r="R736" s="680"/>
      <c r="S736" s="130"/>
      <c r="T736" s="130"/>
      <c r="U736" s="130"/>
      <c r="V736" s="130"/>
      <c r="W736" s="130"/>
      <c r="X736" s="130"/>
      <c r="Y736" s="680"/>
      <c r="Z736" s="130"/>
      <c r="AA736" s="130"/>
      <c r="AB736" s="130"/>
      <c r="AC736" s="130"/>
      <c r="AD736" s="130"/>
      <c r="AE736" s="130"/>
      <c r="AF736" s="680"/>
      <c r="AG736" s="130"/>
      <c r="AH736" s="130"/>
      <c r="AI736" s="130"/>
      <c r="AJ736" s="130"/>
      <c r="AK736" s="130"/>
      <c r="AL736" s="130"/>
    </row>
    <row r="737" spans="1:38" s="43" customFormat="1" x14ac:dyDescent="0.2">
      <c r="A737" s="15"/>
      <c r="B737" s="685"/>
      <c r="C737" s="15"/>
      <c r="K737" s="680"/>
      <c r="L737" s="130"/>
      <c r="M737" s="130"/>
      <c r="N737" s="130"/>
      <c r="O737" s="130"/>
      <c r="P737" s="130"/>
      <c r="Q737" s="130"/>
      <c r="R737" s="680"/>
      <c r="S737" s="130"/>
      <c r="T737" s="130"/>
      <c r="U737" s="130"/>
      <c r="V737" s="130"/>
      <c r="W737" s="130"/>
      <c r="X737" s="130"/>
      <c r="Y737" s="680"/>
      <c r="Z737" s="130"/>
      <c r="AA737" s="130"/>
      <c r="AB737" s="130"/>
      <c r="AC737" s="130"/>
      <c r="AD737" s="130"/>
      <c r="AE737" s="130"/>
      <c r="AF737" s="680"/>
      <c r="AG737" s="130"/>
      <c r="AH737" s="130"/>
      <c r="AI737" s="130"/>
      <c r="AJ737" s="130"/>
      <c r="AK737" s="130"/>
      <c r="AL737" s="130"/>
    </row>
    <row r="738" spans="1:38" s="43" customFormat="1" x14ac:dyDescent="0.2">
      <c r="A738" s="15"/>
      <c r="B738" s="685"/>
      <c r="C738" s="15"/>
      <c r="K738" s="680"/>
      <c r="L738" s="130"/>
      <c r="M738" s="130"/>
      <c r="N738" s="130"/>
      <c r="O738" s="130"/>
      <c r="P738" s="130"/>
      <c r="Q738" s="130"/>
      <c r="R738" s="680"/>
      <c r="S738" s="130"/>
      <c r="T738" s="130"/>
      <c r="U738" s="130"/>
      <c r="V738" s="130"/>
      <c r="W738" s="130"/>
      <c r="X738" s="130"/>
      <c r="Y738" s="680"/>
      <c r="Z738" s="130"/>
      <c r="AA738" s="130"/>
      <c r="AB738" s="130"/>
      <c r="AC738" s="130"/>
      <c r="AD738" s="130"/>
      <c r="AE738" s="130"/>
      <c r="AF738" s="680"/>
      <c r="AG738" s="130"/>
      <c r="AH738" s="130"/>
      <c r="AI738" s="130"/>
      <c r="AJ738" s="130"/>
      <c r="AK738" s="130"/>
      <c r="AL738" s="130"/>
    </row>
    <row r="739" spans="1:38" s="43" customFormat="1" x14ac:dyDescent="0.2">
      <c r="A739" s="15"/>
      <c r="B739" s="685"/>
      <c r="C739" s="15"/>
      <c r="K739" s="680"/>
      <c r="L739" s="130"/>
      <c r="M739" s="130"/>
      <c r="N739" s="130"/>
      <c r="O739" s="130"/>
      <c r="P739" s="130"/>
      <c r="Q739" s="130"/>
      <c r="R739" s="680"/>
      <c r="S739" s="130"/>
      <c r="T739" s="130"/>
      <c r="U739" s="130"/>
      <c r="V739" s="130"/>
      <c r="W739" s="130"/>
      <c r="X739" s="130"/>
      <c r="Y739" s="680"/>
      <c r="Z739" s="130"/>
      <c r="AA739" s="130"/>
      <c r="AB739" s="130"/>
      <c r="AC739" s="130"/>
      <c r="AD739" s="130"/>
      <c r="AE739" s="130"/>
      <c r="AF739" s="680"/>
      <c r="AG739" s="130"/>
      <c r="AH739" s="130"/>
      <c r="AI739" s="130"/>
      <c r="AJ739" s="130"/>
      <c r="AK739" s="130"/>
      <c r="AL739" s="130"/>
    </row>
    <row r="740" spans="1:38" s="43" customFormat="1" x14ac:dyDescent="0.2">
      <c r="A740" s="15"/>
      <c r="B740" s="685"/>
      <c r="C740" s="15"/>
      <c r="K740" s="680"/>
      <c r="L740" s="130"/>
      <c r="M740" s="130"/>
      <c r="N740" s="130"/>
      <c r="O740" s="130"/>
      <c r="P740" s="130"/>
      <c r="Q740" s="130"/>
      <c r="R740" s="680"/>
      <c r="S740" s="130"/>
      <c r="T740" s="130"/>
      <c r="U740" s="130"/>
      <c r="V740" s="130"/>
      <c r="W740" s="130"/>
      <c r="X740" s="130"/>
      <c r="Y740" s="680"/>
      <c r="Z740" s="130"/>
      <c r="AA740" s="130"/>
      <c r="AB740" s="130"/>
      <c r="AC740" s="130"/>
      <c r="AD740" s="130"/>
      <c r="AE740" s="130"/>
      <c r="AF740" s="680"/>
      <c r="AG740" s="130"/>
      <c r="AH740" s="130"/>
      <c r="AI740" s="130"/>
      <c r="AJ740" s="130"/>
      <c r="AK740" s="130"/>
      <c r="AL740" s="130"/>
    </row>
    <row r="741" spans="1:38" s="43" customFormat="1" x14ac:dyDescent="0.2">
      <c r="A741" s="15"/>
      <c r="B741" s="685"/>
      <c r="C741" s="15"/>
      <c r="K741" s="680"/>
      <c r="L741" s="130"/>
      <c r="M741" s="130"/>
      <c r="N741" s="130"/>
      <c r="O741" s="130"/>
      <c r="P741" s="130"/>
      <c r="Q741" s="130"/>
      <c r="R741" s="680"/>
      <c r="S741" s="130"/>
      <c r="T741" s="130"/>
      <c r="U741" s="130"/>
      <c r="V741" s="130"/>
      <c r="W741" s="130"/>
      <c r="X741" s="130"/>
      <c r="Y741" s="680"/>
      <c r="Z741" s="130"/>
      <c r="AA741" s="130"/>
      <c r="AB741" s="130"/>
      <c r="AC741" s="130"/>
      <c r="AD741" s="130"/>
      <c r="AE741" s="130"/>
      <c r="AF741" s="680"/>
      <c r="AG741" s="130"/>
      <c r="AH741" s="130"/>
      <c r="AI741" s="130"/>
      <c r="AJ741" s="130"/>
      <c r="AK741" s="130"/>
      <c r="AL741" s="130"/>
    </row>
    <row r="742" spans="1:38" s="43" customFormat="1" x14ac:dyDescent="0.2">
      <c r="A742" s="15"/>
      <c r="B742" s="685"/>
      <c r="C742" s="15"/>
      <c r="K742" s="680"/>
      <c r="L742" s="130"/>
      <c r="M742" s="130"/>
      <c r="N742" s="130"/>
      <c r="O742" s="130"/>
      <c r="P742" s="130"/>
      <c r="Q742" s="130"/>
      <c r="R742" s="680"/>
      <c r="S742" s="130"/>
      <c r="T742" s="130"/>
      <c r="U742" s="130"/>
      <c r="V742" s="130"/>
      <c r="W742" s="130"/>
      <c r="X742" s="130"/>
      <c r="Y742" s="680"/>
      <c r="Z742" s="130"/>
      <c r="AA742" s="130"/>
      <c r="AB742" s="130"/>
      <c r="AC742" s="130"/>
      <c r="AD742" s="130"/>
      <c r="AE742" s="130"/>
      <c r="AF742" s="680"/>
      <c r="AG742" s="130"/>
      <c r="AH742" s="130"/>
      <c r="AI742" s="130"/>
      <c r="AJ742" s="130"/>
      <c r="AK742" s="130"/>
      <c r="AL742" s="130"/>
    </row>
    <row r="743" spans="1:38" s="43" customFormat="1" x14ac:dyDescent="0.2">
      <c r="A743" s="15"/>
      <c r="B743" s="685"/>
      <c r="C743" s="15"/>
      <c r="K743" s="680"/>
      <c r="L743" s="130"/>
      <c r="M743" s="130"/>
      <c r="N743" s="130"/>
      <c r="O743" s="130"/>
      <c r="P743" s="130"/>
      <c r="Q743" s="130"/>
      <c r="R743" s="680"/>
      <c r="S743" s="130"/>
      <c r="T743" s="130"/>
      <c r="U743" s="130"/>
      <c r="V743" s="130"/>
      <c r="W743" s="130"/>
      <c r="X743" s="130"/>
      <c r="Y743" s="680"/>
      <c r="Z743" s="130"/>
      <c r="AA743" s="130"/>
      <c r="AB743" s="130"/>
      <c r="AC743" s="130"/>
      <c r="AD743" s="130"/>
      <c r="AE743" s="130"/>
      <c r="AF743" s="680"/>
      <c r="AG743" s="130"/>
      <c r="AH743" s="130"/>
      <c r="AI743" s="130"/>
      <c r="AJ743" s="130"/>
      <c r="AK743" s="130"/>
      <c r="AL743" s="130"/>
    </row>
    <row r="744" spans="1:38" s="43" customFormat="1" x14ac:dyDescent="0.2">
      <c r="A744" s="15"/>
      <c r="B744" s="685"/>
      <c r="C744" s="15"/>
      <c r="K744" s="680"/>
      <c r="L744" s="130"/>
      <c r="M744" s="130"/>
      <c r="N744" s="130"/>
      <c r="O744" s="130"/>
      <c r="P744" s="130"/>
      <c r="Q744" s="130"/>
      <c r="R744" s="680"/>
      <c r="S744" s="130"/>
      <c r="T744" s="130"/>
      <c r="U744" s="130"/>
      <c r="V744" s="130"/>
      <c r="W744" s="130"/>
      <c r="X744" s="130"/>
      <c r="Y744" s="680"/>
      <c r="Z744" s="130"/>
      <c r="AA744" s="130"/>
      <c r="AB744" s="130"/>
      <c r="AC744" s="130"/>
      <c r="AD744" s="130"/>
      <c r="AE744" s="130"/>
      <c r="AF744" s="680"/>
      <c r="AG744" s="130"/>
      <c r="AH744" s="130"/>
      <c r="AI744" s="130"/>
      <c r="AJ744" s="130"/>
      <c r="AK744" s="130"/>
      <c r="AL744" s="130"/>
    </row>
    <row r="745" spans="1:38" s="43" customFormat="1" x14ac:dyDescent="0.2">
      <c r="A745" s="15"/>
      <c r="B745" s="685"/>
      <c r="C745" s="15"/>
      <c r="K745" s="680"/>
      <c r="L745" s="130"/>
      <c r="M745" s="130"/>
      <c r="N745" s="130"/>
      <c r="O745" s="130"/>
      <c r="P745" s="130"/>
      <c r="Q745" s="130"/>
      <c r="R745" s="680"/>
      <c r="S745" s="130"/>
      <c r="T745" s="130"/>
      <c r="U745" s="130"/>
      <c r="V745" s="130"/>
      <c r="W745" s="130"/>
      <c r="X745" s="130"/>
      <c r="Y745" s="680"/>
      <c r="Z745" s="130"/>
      <c r="AA745" s="130"/>
      <c r="AB745" s="130"/>
      <c r="AC745" s="130"/>
      <c r="AD745" s="130"/>
      <c r="AE745" s="130"/>
      <c r="AF745" s="680"/>
      <c r="AG745" s="130"/>
      <c r="AH745" s="130"/>
      <c r="AI745" s="130"/>
      <c r="AJ745" s="130"/>
      <c r="AK745" s="130"/>
      <c r="AL745" s="130"/>
    </row>
    <row r="746" spans="1:38" s="43" customFormat="1" x14ac:dyDescent="0.2">
      <c r="A746" s="15"/>
      <c r="B746" s="685"/>
      <c r="C746" s="15"/>
      <c r="K746" s="680"/>
      <c r="L746" s="130"/>
      <c r="M746" s="130"/>
      <c r="N746" s="130"/>
      <c r="O746" s="130"/>
      <c r="P746" s="130"/>
      <c r="Q746" s="130"/>
      <c r="R746" s="680"/>
      <c r="S746" s="130"/>
      <c r="T746" s="130"/>
      <c r="U746" s="130"/>
      <c r="V746" s="130"/>
      <c r="W746" s="130"/>
      <c r="X746" s="130"/>
      <c r="Y746" s="680"/>
      <c r="Z746" s="130"/>
      <c r="AA746" s="130"/>
      <c r="AB746" s="130"/>
      <c r="AC746" s="130"/>
      <c r="AD746" s="130"/>
      <c r="AE746" s="130"/>
      <c r="AF746" s="680"/>
      <c r="AG746" s="130"/>
      <c r="AH746" s="130"/>
      <c r="AI746" s="130"/>
      <c r="AJ746" s="130"/>
      <c r="AK746" s="130"/>
      <c r="AL746" s="130"/>
    </row>
    <row r="747" spans="1:38" s="43" customFormat="1" x14ac:dyDescent="0.2">
      <c r="A747" s="15"/>
      <c r="B747" s="685"/>
      <c r="C747" s="15"/>
      <c r="K747" s="680"/>
      <c r="L747" s="130"/>
      <c r="M747" s="130"/>
      <c r="N747" s="130"/>
      <c r="O747" s="130"/>
      <c r="P747" s="130"/>
      <c r="Q747" s="130"/>
      <c r="R747" s="680"/>
      <c r="S747" s="130"/>
      <c r="T747" s="130"/>
      <c r="U747" s="130"/>
      <c r="V747" s="130"/>
      <c r="W747" s="130"/>
      <c r="X747" s="130"/>
      <c r="Y747" s="680"/>
      <c r="Z747" s="130"/>
      <c r="AA747" s="130"/>
      <c r="AB747" s="130"/>
      <c r="AC747" s="130"/>
      <c r="AD747" s="130"/>
      <c r="AE747" s="130"/>
      <c r="AF747" s="680"/>
      <c r="AG747" s="130"/>
      <c r="AH747" s="130"/>
      <c r="AI747" s="130"/>
      <c r="AJ747" s="130"/>
      <c r="AK747" s="130"/>
      <c r="AL747" s="130"/>
    </row>
    <row r="748" spans="1:38" s="43" customFormat="1" x14ac:dyDescent="0.2">
      <c r="A748" s="15"/>
      <c r="B748" s="685"/>
      <c r="C748" s="15"/>
      <c r="K748" s="680"/>
      <c r="L748" s="130"/>
      <c r="M748" s="130"/>
      <c r="N748" s="130"/>
      <c r="O748" s="130"/>
      <c r="P748" s="130"/>
      <c r="Q748" s="130"/>
      <c r="R748" s="680"/>
      <c r="S748" s="130"/>
      <c r="T748" s="130"/>
      <c r="U748" s="130"/>
      <c r="V748" s="130"/>
      <c r="W748" s="130"/>
      <c r="X748" s="130"/>
      <c r="Y748" s="680"/>
      <c r="Z748" s="130"/>
      <c r="AA748" s="130"/>
      <c r="AB748" s="130"/>
      <c r="AC748" s="130"/>
      <c r="AD748" s="130"/>
      <c r="AE748" s="130"/>
      <c r="AF748" s="680"/>
      <c r="AG748" s="130"/>
      <c r="AH748" s="130"/>
      <c r="AI748" s="130"/>
      <c r="AJ748" s="130"/>
      <c r="AK748" s="130"/>
      <c r="AL748" s="130"/>
    </row>
    <row r="749" spans="1:38" s="43" customFormat="1" x14ac:dyDescent="0.2">
      <c r="A749" s="15"/>
      <c r="B749" s="685"/>
      <c r="C749" s="15"/>
      <c r="K749" s="680"/>
      <c r="L749" s="130"/>
      <c r="M749" s="130"/>
      <c r="N749" s="130"/>
      <c r="O749" s="130"/>
      <c r="P749" s="130"/>
      <c r="Q749" s="130"/>
      <c r="R749" s="680"/>
      <c r="S749" s="130"/>
      <c r="T749" s="130"/>
      <c r="U749" s="130"/>
      <c r="V749" s="130"/>
      <c r="W749" s="130"/>
      <c r="X749" s="130"/>
      <c r="Y749" s="680"/>
      <c r="Z749" s="130"/>
      <c r="AA749" s="130"/>
      <c r="AB749" s="130"/>
      <c r="AC749" s="130"/>
      <c r="AD749" s="130"/>
      <c r="AE749" s="130"/>
      <c r="AF749" s="680"/>
      <c r="AG749" s="130"/>
      <c r="AH749" s="130"/>
      <c r="AI749" s="130"/>
      <c r="AJ749" s="130"/>
      <c r="AK749" s="130"/>
      <c r="AL749" s="130"/>
    </row>
    <row r="750" spans="1:38" s="43" customFormat="1" x14ac:dyDescent="0.2">
      <c r="A750" s="15"/>
      <c r="B750" s="685"/>
      <c r="C750" s="15"/>
      <c r="K750" s="680"/>
      <c r="L750" s="130"/>
      <c r="M750" s="130"/>
      <c r="N750" s="130"/>
      <c r="O750" s="130"/>
      <c r="P750" s="130"/>
      <c r="Q750" s="130"/>
      <c r="R750" s="680"/>
      <c r="S750" s="130"/>
      <c r="T750" s="130"/>
      <c r="U750" s="130"/>
      <c r="V750" s="130"/>
      <c r="W750" s="130"/>
      <c r="X750" s="130"/>
      <c r="Y750" s="680"/>
      <c r="Z750" s="130"/>
      <c r="AA750" s="130"/>
      <c r="AB750" s="130"/>
      <c r="AC750" s="130"/>
      <c r="AD750" s="130"/>
      <c r="AE750" s="130"/>
      <c r="AF750" s="680"/>
      <c r="AG750" s="130"/>
      <c r="AH750" s="130"/>
      <c r="AI750" s="130"/>
      <c r="AJ750" s="130"/>
      <c r="AK750" s="130"/>
      <c r="AL750" s="130"/>
    </row>
    <row r="751" spans="1:38" s="43" customFormat="1" x14ac:dyDescent="0.2">
      <c r="A751" s="15"/>
      <c r="B751" s="685"/>
      <c r="C751" s="15"/>
      <c r="K751" s="680"/>
      <c r="L751" s="130"/>
      <c r="M751" s="130"/>
      <c r="N751" s="130"/>
      <c r="O751" s="130"/>
      <c r="P751" s="130"/>
      <c r="Q751" s="130"/>
      <c r="R751" s="680"/>
      <c r="S751" s="130"/>
      <c r="T751" s="130"/>
      <c r="U751" s="130"/>
      <c r="V751" s="130"/>
      <c r="W751" s="130"/>
      <c r="X751" s="130"/>
      <c r="Y751" s="680"/>
      <c r="Z751" s="130"/>
      <c r="AA751" s="130"/>
      <c r="AB751" s="130"/>
      <c r="AC751" s="130"/>
      <c r="AD751" s="130"/>
      <c r="AE751" s="130"/>
      <c r="AF751" s="680"/>
      <c r="AG751" s="130"/>
      <c r="AH751" s="130"/>
      <c r="AI751" s="130"/>
      <c r="AJ751" s="130"/>
      <c r="AK751" s="130"/>
      <c r="AL751" s="130"/>
    </row>
    <row r="752" spans="1:38" s="43" customFormat="1" x14ac:dyDescent="0.2">
      <c r="A752" s="15"/>
      <c r="B752" s="685"/>
      <c r="C752" s="15"/>
      <c r="K752" s="680"/>
      <c r="L752" s="130"/>
      <c r="M752" s="130"/>
      <c r="N752" s="130"/>
      <c r="O752" s="130"/>
      <c r="P752" s="130"/>
      <c r="Q752" s="130"/>
      <c r="R752" s="680"/>
      <c r="S752" s="130"/>
      <c r="T752" s="130"/>
      <c r="U752" s="130"/>
      <c r="V752" s="130"/>
      <c r="W752" s="130"/>
      <c r="X752" s="130"/>
      <c r="Y752" s="680"/>
      <c r="Z752" s="130"/>
      <c r="AA752" s="130"/>
      <c r="AB752" s="130"/>
      <c r="AC752" s="130"/>
      <c r="AD752" s="130"/>
      <c r="AE752" s="130"/>
      <c r="AF752" s="680"/>
      <c r="AG752" s="130"/>
      <c r="AH752" s="130"/>
      <c r="AI752" s="130"/>
      <c r="AJ752" s="130"/>
      <c r="AK752" s="130"/>
      <c r="AL752" s="130"/>
    </row>
    <row r="753" spans="1:38" s="43" customFormat="1" x14ac:dyDescent="0.2">
      <c r="A753" s="15"/>
      <c r="B753" s="685"/>
      <c r="C753" s="15"/>
      <c r="K753" s="680"/>
      <c r="L753" s="130"/>
      <c r="M753" s="130"/>
      <c r="N753" s="130"/>
      <c r="O753" s="130"/>
      <c r="P753" s="130"/>
      <c r="Q753" s="130"/>
      <c r="R753" s="680"/>
      <c r="S753" s="130"/>
      <c r="T753" s="130"/>
      <c r="U753" s="130"/>
      <c r="V753" s="130"/>
      <c r="W753" s="130"/>
      <c r="X753" s="130"/>
      <c r="Y753" s="680"/>
      <c r="Z753" s="130"/>
      <c r="AA753" s="130"/>
      <c r="AB753" s="130"/>
      <c r="AC753" s="130"/>
      <c r="AD753" s="130"/>
      <c r="AE753" s="130"/>
      <c r="AF753" s="680"/>
      <c r="AG753" s="130"/>
      <c r="AH753" s="130"/>
      <c r="AI753" s="130"/>
      <c r="AJ753" s="130"/>
      <c r="AK753" s="130"/>
      <c r="AL753" s="130"/>
    </row>
    <row r="754" spans="1:38" s="43" customFormat="1" x14ac:dyDescent="0.2">
      <c r="A754" s="15"/>
      <c r="B754" s="685"/>
      <c r="C754" s="15"/>
      <c r="K754" s="680"/>
      <c r="L754" s="130"/>
      <c r="M754" s="130"/>
      <c r="N754" s="130"/>
      <c r="O754" s="130"/>
      <c r="P754" s="130"/>
      <c r="Q754" s="130"/>
      <c r="R754" s="680"/>
      <c r="S754" s="130"/>
      <c r="T754" s="130"/>
      <c r="U754" s="130"/>
      <c r="V754" s="130"/>
      <c r="W754" s="130"/>
      <c r="X754" s="130"/>
      <c r="Y754" s="680"/>
      <c r="Z754" s="130"/>
      <c r="AA754" s="130"/>
      <c r="AB754" s="130"/>
      <c r="AC754" s="130"/>
      <c r="AD754" s="130"/>
      <c r="AE754" s="130"/>
      <c r="AF754" s="680"/>
      <c r="AG754" s="130"/>
      <c r="AH754" s="130"/>
      <c r="AI754" s="130"/>
      <c r="AJ754" s="130"/>
      <c r="AK754" s="130"/>
      <c r="AL754" s="130"/>
    </row>
    <row r="755" spans="1:38" s="43" customFormat="1" x14ac:dyDescent="0.2">
      <c r="A755" s="15"/>
      <c r="B755" s="685"/>
      <c r="C755" s="15"/>
      <c r="K755" s="680"/>
      <c r="L755" s="130"/>
      <c r="M755" s="130"/>
      <c r="N755" s="130"/>
      <c r="O755" s="130"/>
      <c r="P755" s="130"/>
      <c r="Q755" s="130"/>
      <c r="R755" s="680"/>
      <c r="S755" s="130"/>
      <c r="T755" s="130"/>
      <c r="U755" s="130"/>
      <c r="V755" s="130"/>
      <c r="W755" s="130"/>
      <c r="X755" s="130"/>
      <c r="Y755" s="680"/>
      <c r="Z755" s="130"/>
      <c r="AA755" s="130"/>
      <c r="AB755" s="130"/>
      <c r="AC755" s="130"/>
      <c r="AD755" s="130"/>
      <c r="AE755" s="130"/>
      <c r="AF755" s="680"/>
      <c r="AG755" s="130"/>
      <c r="AH755" s="130"/>
      <c r="AI755" s="130"/>
      <c r="AJ755" s="130"/>
      <c r="AK755" s="130"/>
      <c r="AL755" s="130"/>
    </row>
    <row r="756" spans="1:38" s="43" customFormat="1" x14ac:dyDescent="0.2">
      <c r="A756" s="15"/>
      <c r="B756" s="685"/>
      <c r="C756" s="15"/>
      <c r="K756" s="680"/>
      <c r="L756" s="130"/>
      <c r="M756" s="130"/>
      <c r="N756" s="130"/>
      <c r="O756" s="130"/>
      <c r="P756" s="130"/>
      <c r="Q756" s="130"/>
      <c r="R756" s="680"/>
      <c r="S756" s="130"/>
      <c r="T756" s="130"/>
      <c r="U756" s="130"/>
      <c r="V756" s="130"/>
      <c r="W756" s="130"/>
      <c r="X756" s="130"/>
      <c r="Y756" s="680"/>
      <c r="Z756" s="130"/>
      <c r="AA756" s="130"/>
      <c r="AB756" s="130"/>
      <c r="AC756" s="130"/>
      <c r="AD756" s="130"/>
      <c r="AE756" s="130"/>
      <c r="AF756" s="680"/>
      <c r="AG756" s="130"/>
      <c r="AH756" s="130"/>
      <c r="AI756" s="130"/>
      <c r="AJ756" s="130"/>
      <c r="AK756" s="130"/>
      <c r="AL756" s="130"/>
    </row>
    <row r="757" spans="1:38" s="43" customFormat="1" x14ac:dyDescent="0.2">
      <c r="A757" s="15"/>
      <c r="B757" s="685"/>
      <c r="C757" s="15"/>
      <c r="K757" s="680"/>
      <c r="L757" s="130"/>
      <c r="M757" s="130"/>
      <c r="N757" s="130"/>
      <c r="O757" s="130"/>
      <c r="P757" s="130"/>
      <c r="Q757" s="130"/>
      <c r="R757" s="680"/>
      <c r="S757" s="130"/>
      <c r="T757" s="130"/>
      <c r="U757" s="130"/>
      <c r="V757" s="130"/>
      <c r="W757" s="130"/>
      <c r="X757" s="130"/>
      <c r="Y757" s="680"/>
      <c r="Z757" s="130"/>
      <c r="AA757" s="130"/>
      <c r="AB757" s="130"/>
      <c r="AC757" s="130"/>
      <c r="AD757" s="130"/>
      <c r="AE757" s="130"/>
      <c r="AF757" s="680"/>
      <c r="AG757" s="130"/>
      <c r="AH757" s="130"/>
      <c r="AI757" s="130"/>
      <c r="AJ757" s="130"/>
      <c r="AK757" s="130"/>
      <c r="AL757" s="130"/>
    </row>
    <row r="758" spans="1:38" s="43" customFormat="1" x14ac:dyDescent="0.2">
      <c r="A758" s="15"/>
      <c r="B758" s="685"/>
      <c r="C758" s="15"/>
      <c r="K758" s="680"/>
      <c r="L758" s="130"/>
      <c r="M758" s="130"/>
      <c r="N758" s="130"/>
      <c r="O758" s="130"/>
      <c r="P758" s="130"/>
      <c r="Q758" s="130"/>
      <c r="R758" s="680"/>
      <c r="S758" s="130"/>
      <c r="T758" s="130"/>
      <c r="U758" s="130"/>
      <c r="V758" s="130"/>
      <c r="W758" s="130"/>
      <c r="X758" s="130"/>
      <c r="Y758" s="680"/>
      <c r="Z758" s="130"/>
      <c r="AA758" s="130"/>
      <c r="AB758" s="130"/>
      <c r="AC758" s="130"/>
      <c r="AD758" s="130"/>
      <c r="AE758" s="130"/>
      <c r="AF758" s="680"/>
      <c r="AG758" s="130"/>
      <c r="AH758" s="130"/>
      <c r="AI758" s="130"/>
      <c r="AJ758" s="130"/>
      <c r="AK758" s="130"/>
      <c r="AL758" s="130"/>
    </row>
    <row r="759" spans="1:38" s="43" customFormat="1" x14ac:dyDescent="0.2">
      <c r="A759" s="15"/>
      <c r="B759" s="685"/>
      <c r="C759" s="15"/>
      <c r="K759" s="680"/>
      <c r="L759" s="130"/>
      <c r="M759" s="130"/>
      <c r="N759" s="130"/>
      <c r="O759" s="130"/>
      <c r="P759" s="130"/>
      <c r="Q759" s="130"/>
      <c r="R759" s="680"/>
      <c r="S759" s="130"/>
      <c r="T759" s="130"/>
      <c r="U759" s="130"/>
      <c r="V759" s="130"/>
      <c r="W759" s="130"/>
      <c r="X759" s="130"/>
      <c r="Y759" s="680"/>
      <c r="Z759" s="130"/>
      <c r="AA759" s="130"/>
      <c r="AB759" s="130"/>
      <c r="AC759" s="130"/>
      <c r="AD759" s="130"/>
      <c r="AE759" s="130"/>
      <c r="AF759" s="680"/>
      <c r="AG759" s="130"/>
      <c r="AH759" s="130"/>
      <c r="AI759" s="130"/>
      <c r="AJ759" s="130"/>
      <c r="AK759" s="130"/>
      <c r="AL759" s="130"/>
    </row>
    <row r="760" spans="1:38" s="43" customFormat="1" x14ac:dyDescent="0.2">
      <c r="A760" s="15"/>
      <c r="B760" s="685"/>
      <c r="C760" s="15"/>
      <c r="K760" s="680"/>
      <c r="L760" s="130"/>
      <c r="M760" s="130"/>
      <c r="N760" s="130"/>
      <c r="O760" s="130"/>
      <c r="P760" s="130"/>
      <c r="Q760" s="130"/>
      <c r="R760" s="680"/>
      <c r="S760" s="130"/>
      <c r="T760" s="130"/>
      <c r="U760" s="130"/>
      <c r="V760" s="130"/>
      <c r="W760" s="130"/>
      <c r="X760" s="130"/>
      <c r="Y760" s="680"/>
      <c r="Z760" s="130"/>
      <c r="AA760" s="130"/>
      <c r="AB760" s="130"/>
      <c r="AC760" s="130"/>
      <c r="AD760" s="130"/>
      <c r="AE760" s="130"/>
      <c r="AF760" s="680"/>
      <c r="AG760" s="130"/>
      <c r="AH760" s="130"/>
      <c r="AI760" s="130"/>
      <c r="AJ760" s="130"/>
      <c r="AK760" s="130"/>
      <c r="AL760" s="130"/>
    </row>
    <row r="761" spans="1:38" s="43" customFormat="1" x14ac:dyDescent="0.2">
      <c r="A761" s="15"/>
      <c r="B761" s="685"/>
      <c r="C761" s="15"/>
      <c r="K761" s="680"/>
      <c r="L761" s="130"/>
      <c r="M761" s="130"/>
      <c r="N761" s="130"/>
      <c r="O761" s="130"/>
      <c r="P761" s="130"/>
      <c r="Q761" s="130"/>
      <c r="R761" s="680"/>
      <c r="S761" s="130"/>
      <c r="T761" s="130"/>
      <c r="U761" s="130"/>
      <c r="V761" s="130"/>
      <c r="W761" s="130"/>
      <c r="X761" s="130"/>
      <c r="Y761" s="680"/>
      <c r="Z761" s="130"/>
      <c r="AA761" s="130"/>
      <c r="AB761" s="130"/>
      <c r="AC761" s="130"/>
      <c r="AD761" s="130"/>
      <c r="AE761" s="130"/>
      <c r="AF761" s="680"/>
      <c r="AG761" s="130"/>
      <c r="AH761" s="130"/>
      <c r="AI761" s="130"/>
      <c r="AJ761" s="130"/>
      <c r="AK761" s="130"/>
      <c r="AL761" s="130"/>
    </row>
    <row r="762" spans="1:38" s="43" customFormat="1" x14ac:dyDescent="0.2">
      <c r="A762" s="15"/>
      <c r="B762" s="685"/>
      <c r="C762" s="15"/>
      <c r="K762" s="680"/>
      <c r="L762" s="130"/>
      <c r="M762" s="130"/>
      <c r="N762" s="130"/>
      <c r="O762" s="130"/>
      <c r="P762" s="130"/>
      <c r="Q762" s="130"/>
      <c r="R762" s="680"/>
      <c r="S762" s="130"/>
      <c r="T762" s="130"/>
      <c r="U762" s="130"/>
      <c r="V762" s="130"/>
      <c r="W762" s="130"/>
      <c r="X762" s="130"/>
      <c r="Y762" s="680"/>
      <c r="Z762" s="130"/>
      <c r="AA762" s="130"/>
      <c r="AB762" s="130"/>
      <c r="AC762" s="130"/>
      <c r="AD762" s="130"/>
      <c r="AE762" s="130"/>
      <c r="AF762" s="680"/>
      <c r="AG762" s="130"/>
      <c r="AH762" s="130"/>
      <c r="AI762" s="130"/>
      <c r="AJ762" s="130"/>
      <c r="AK762" s="130"/>
      <c r="AL762" s="130"/>
    </row>
    <row r="763" spans="1:38" s="43" customFormat="1" x14ac:dyDescent="0.2">
      <c r="A763" s="15"/>
      <c r="B763" s="685"/>
      <c r="C763" s="15"/>
      <c r="K763" s="680"/>
      <c r="L763" s="130"/>
      <c r="M763" s="130"/>
      <c r="N763" s="130"/>
      <c r="O763" s="130"/>
      <c r="P763" s="130"/>
      <c r="Q763" s="130"/>
      <c r="R763" s="680"/>
      <c r="S763" s="130"/>
      <c r="T763" s="130"/>
      <c r="U763" s="130"/>
      <c r="V763" s="130"/>
      <c r="W763" s="130"/>
      <c r="X763" s="130"/>
      <c r="Y763" s="680"/>
      <c r="Z763" s="130"/>
      <c r="AA763" s="130"/>
      <c r="AB763" s="130"/>
      <c r="AC763" s="130"/>
      <c r="AD763" s="130"/>
      <c r="AE763" s="130"/>
      <c r="AF763" s="680"/>
      <c r="AG763" s="130"/>
      <c r="AH763" s="130"/>
      <c r="AI763" s="130"/>
      <c r="AJ763" s="130"/>
      <c r="AK763" s="130"/>
      <c r="AL763" s="130"/>
    </row>
    <row r="764" spans="1:38" s="43" customFormat="1" x14ac:dyDescent="0.2">
      <c r="A764" s="15"/>
      <c r="B764" s="685"/>
      <c r="C764" s="15"/>
      <c r="K764" s="680"/>
      <c r="L764" s="130"/>
      <c r="M764" s="130"/>
      <c r="N764" s="130"/>
      <c r="O764" s="130"/>
      <c r="P764" s="130"/>
      <c r="Q764" s="130"/>
      <c r="R764" s="680"/>
      <c r="S764" s="130"/>
      <c r="T764" s="130"/>
      <c r="U764" s="130"/>
      <c r="V764" s="130"/>
      <c r="W764" s="130"/>
      <c r="X764" s="130"/>
      <c r="Y764" s="680"/>
      <c r="Z764" s="130"/>
      <c r="AA764" s="130"/>
      <c r="AB764" s="130"/>
      <c r="AC764" s="130"/>
      <c r="AD764" s="130"/>
      <c r="AE764" s="130"/>
      <c r="AF764" s="680"/>
      <c r="AG764" s="130"/>
      <c r="AH764" s="130"/>
      <c r="AI764" s="130"/>
      <c r="AJ764" s="130"/>
      <c r="AK764" s="130"/>
      <c r="AL764" s="130"/>
    </row>
    <row r="765" spans="1:38" s="43" customFormat="1" x14ac:dyDescent="0.2">
      <c r="A765" s="15"/>
      <c r="B765" s="685"/>
      <c r="C765" s="15"/>
      <c r="K765" s="680"/>
      <c r="L765" s="130"/>
      <c r="M765" s="130"/>
      <c r="N765" s="130"/>
      <c r="O765" s="130"/>
      <c r="P765" s="130"/>
      <c r="Q765" s="130"/>
      <c r="R765" s="680"/>
      <c r="S765" s="130"/>
      <c r="T765" s="130"/>
      <c r="U765" s="130"/>
      <c r="V765" s="130"/>
      <c r="W765" s="130"/>
      <c r="X765" s="130"/>
      <c r="Y765" s="680"/>
      <c r="Z765" s="130"/>
      <c r="AA765" s="130"/>
      <c r="AB765" s="130"/>
      <c r="AC765" s="130"/>
      <c r="AD765" s="130"/>
      <c r="AE765" s="130"/>
      <c r="AF765" s="680"/>
      <c r="AG765" s="130"/>
      <c r="AH765" s="130"/>
      <c r="AI765" s="130"/>
      <c r="AJ765" s="130"/>
      <c r="AK765" s="130"/>
      <c r="AL765" s="130"/>
    </row>
    <row r="766" spans="1:38" s="43" customFormat="1" x14ac:dyDescent="0.2">
      <c r="A766" s="15"/>
      <c r="B766" s="685"/>
      <c r="C766" s="15"/>
      <c r="K766" s="680"/>
      <c r="L766" s="130"/>
      <c r="M766" s="130"/>
      <c r="N766" s="130"/>
      <c r="O766" s="130"/>
      <c r="P766" s="130"/>
      <c r="Q766" s="130"/>
      <c r="R766" s="680"/>
      <c r="S766" s="130"/>
      <c r="T766" s="130"/>
      <c r="U766" s="130"/>
      <c r="V766" s="130"/>
      <c r="W766" s="130"/>
      <c r="X766" s="130"/>
      <c r="Y766" s="680"/>
      <c r="Z766" s="130"/>
      <c r="AA766" s="130"/>
      <c r="AB766" s="130"/>
      <c r="AC766" s="130"/>
      <c r="AD766" s="130"/>
      <c r="AE766" s="130"/>
      <c r="AF766" s="680"/>
      <c r="AG766" s="130"/>
      <c r="AH766" s="130"/>
      <c r="AI766" s="130"/>
      <c r="AJ766" s="130"/>
      <c r="AK766" s="130"/>
      <c r="AL766" s="130"/>
    </row>
    <row r="767" spans="1:38" s="43" customFormat="1" x14ac:dyDescent="0.2">
      <c r="A767" s="15"/>
      <c r="B767" s="685"/>
      <c r="C767" s="15"/>
      <c r="K767" s="680"/>
      <c r="L767" s="130"/>
      <c r="M767" s="130"/>
      <c r="N767" s="130"/>
      <c r="O767" s="130"/>
      <c r="P767" s="130"/>
      <c r="Q767" s="130"/>
      <c r="R767" s="680"/>
      <c r="S767" s="130"/>
      <c r="T767" s="130"/>
      <c r="U767" s="130"/>
      <c r="V767" s="130"/>
      <c r="W767" s="130"/>
      <c r="X767" s="130"/>
      <c r="Y767" s="680"/>
      <c r="Z767" s="130"/>
      <c r="AA767" s="130"/>
      <c r="AB767" s="130"/>
      <c r="AC767" s="130"/>
      <c r="AD767" s="130"/>
      <c r="AE767" s="130"/>
      <c r="AF767" s="680"/>
      <c r="AG767" s="130"/>
      <c r="AH767" s="130"/>
      <c r="AI767" s="130"/>
      <c r="AJ767" s="130"/>
      <c r="AK767" s="130"/>
      <c r="AL767" s="130"/>
    </row>
    <row r="768" spans="1:38" s="43" customFormat="1" x14ac:dyDescent="0.2">
      <c r="A768" s="15"/>
      <c r="B768" s="685"/>
      <c r="C768" s="15"/>
      <c r="K768" s="680"/>
      <c r="L768" s="130"/>
      <c r="M768" s="130"/>
      <c r="N768" s="130"/>
      <c r="O768" s="130"/>
      <c r="P768" s="130"/>
      <c r="Q768" s="130"/>
      <c r="R768" s="680"/>
      <c r="S768" s="130"/>
      <c r="T768" s="130"/>
      <c r="U768" s="130"/>
      <c r="V768" s="130"/>
      <c r="W768" s="130"/>
      <c r="X768" s="130"/>
      <c r="Y768" s="680"/>
      <c r="Z768" s="130"/>
      <c r="AA768" s="130"/>
      <c r="AB768" s="130"/>
      <c r="AC768" s="130"/>
      <c r="AD768" s="130"/>
      <c r="AE768" s="130"/>
      <c r="AF768" s="680"/>
      <c r="AG768" s="130"/>
      <c r="AH768" s="130"/>
      <c r="AI768" s="130"/>
      <c r="AJ768" s="130"/>
      <c r="AK768" s="130"/>
      <c r="AL768" s="130"/>
    </row>
    <row r="769" spans="1:38" s="43" customFormat="1" x14ac:dyDescent="0.2">
      <c r="A769" s="15"/>
      <c r="B769" s="685"/>
      <c r="C769" s="15"/>
      <c r="K769" s="680"/>
      <c r="L769" s="130"/>
      <c r="M769" s="130"/>
      <c r="N769" s="130"/>
      <c r="O769" s="130"/>
      <c r="P769" s="130"/>
      <c r="Q769" s="130"/>
      <c r="R769" s="680"/>
      <c r="S769" s="130"/>
      <c r="T769" s="130"/>
      <c r="U769" s="130"/>
      <c r="V769" s="130"/>
      <c r="W769" s="130"/>
      <c r="X769" s="130"/>
      <c r="Y769" s="680"/>
      <c r="Z769" s="130"/>
      <c r="AA769" s="130"/>
      <c r="AB769" s="130"/>
      <c r="AC769" s="130"/>
      <c r="AD769" s="130"/>
      <c r="AE769" s="130"/>
      <c r="AF769" s="680"/>
      <c r="AG769" s="130"/>
      <c r="AH769" s="130"/>
      <c r="AI769" s="130"/>
      <c r="AJ769" s="130"/>
      <c r="AK769" s="130"/>
      <c r="AL769" s="130"/>
    </row>
    <row r="770" spans="1:38" s="43" customFormat="1" x14ac:dyDescent="0.2">
      <c r="A770" s="15"/>
      <c r="B770" s="685"/>
      <c r="C770" s="15"/>
      <c r="K770" s="680"/>
      <c r="L770" s="130"/>
      <c r="M770" s="130"/>
      <c r="N770" s="130"/>
      <c r="O770" s="130"/>
      <c r="P770" s="130"/>
      <c r="Q770" s="130"/>
      <c r="R770" s="680"/>
      <c r="S770" s="130"/>
      <c r="T770" s="130"/>
      <c r="U770" s="130"/>
      <c r="V770" s="130"/>
      <c r="W770" s="130"/>
      <c r="X770" s="130"/>
      <c r="Y770" s="680"/>
      <c r="Z770" s="130"/>
      <c r="AA770" s="130"/>
      <c r="AB770" s="130"/>
      <c r="AC770" s="130"/>
      <c r="AD770" s="130"/>
      <c r="AE770" s="130"/>
      <c r="AF770" s="680"/>
      <c r="AG770" s="130"/>
      <c r="AH770" s="130"/>
      <c r="AI770" s="130"/>
      <c r="AJ770" s="130"/>
      <c r="AK770" s="130"/>
      <c r="AL770" s="130"/>
    </row>
    <row r="771" spans="1:38" s="43" customFormat="1" x14ac:dyDescent="0.2">
      <c r="A771" s="15"/>
      <c r="B771" s="685"/>
      <c r="C771" s="15"/>
      <c r="K771" s="680"/>
      <c r="L771" s="130"/>
      <c r="M771" s="130"/>
      <c r="N771" s="130"/>
      <c r="O771" s="130"/>
      <c r="P771" s="130"/>
      <c r="Q771" s="130"/>
      <c r="R771" s="680"/>
      <c r="S771" s="130"/>
      <c r="T771" s="130"/>
      <c r="U771" s="130"/>
      <c r="V771" s="130"/>
      <c r="W771" s="130"/>
      <c r="X771" s="130"/>
      <c r="Y771" s="680"/>
      <c r="Z771" s="130"/>
      <c r="AA771" s="130"/>
      <c r="AB771" s="130"/>
      <c r="AC771" s="130"/>
      <c r="AD771" s="130"/>
      <c r="AE771" s="130"/>
      <c r="AF771" s="680"/>
      <c r="AG771" s="130"/>
      <c r="AH771" s="130"/>
      <c r="AI771" s="130"/>
      <c r="AJ771" s="130"/>
      <c r="AK771" s="130"/>
      <c r="AL771" s="130"/>
    </row>
    <row r="772" spans="1:38" s="43" customFormat="1" x14ac:dyDescent="0.2">
      <c r="A772" s="15"/>
      <c r="B772" s="685"/>
      <c r="C772" s="15"/>
      <c r="K772" s="680"/>
      <c r="L772" s="130"/>
      <c r="M772" s="130"/>
      <c r="N772" s="130"/>
      <c r="O772" s="130"/>
      <c r="P772" s="130"/>
      <c r="Q772" s="130"/>
      <c r="R772" s="680"/>
      <c r="S772" s="130"/>
      <c r="T772" s="130"/>
      <c r="U772" s="130"/>
      <c r="V772" s="130"/>
      <c r="W772" s="130"/>
      <c r="X772" s="130"/>
      <c r="Y772" s="680"/>
      <c r="Z772" s="130"/>
      <c r="AA772" s="130"/>
      <c r="AB772" s="130"/>
      <c r="AC772" s="130"/>
      <c r="AD772" s="130"/>
      <c r="AE772" s="130"/>
      <c r="AF772" s="680"/>
      <c r="AG772" s="130"/>
      <c r="AH772" s="130"/>
      <c r="AI772" s="130"/>
      <c r="AJ772" s="130"/>
      <c r="AK772" s="130"/>
      <c r="AL772" s="130"/>
    </row>
    <row r="773" spans="1:38" s="43" customFormat="1" x14ac:dyDescent="0.2">
      <c r="A773" s="15"/>
      <c r="B773" s="685"/>
      <c r="C773" s="15"/>
      <c r="K773" s="680"/>
      <c r="L773" s="130"/>
      <c r="M773" s="130"/>
      <c r="N773" s="130"/>
      <c r="O773" s="130"/>
      <c r="P773" s="130"/>
      <c r="Q773" s="130"/>
      <c r="R773" s="680"/>
      <c r="S773" s="130"/>
      <c r="T773" s="130"/>
      <c r="U773" s="130"/>
      <c r="V773" s="130"/>
      <c r="W773" s="130"/>
      <c r="X773" s="130"/>
      <c r="Y773" s="680"/>
      <c r="Z773" s="130"/>
      <c r="AA773" s="130"/>
      <c r="AB773" s="130"/>
      <c r="AC773" s="130"/>
      <c r="AD773" s="130"/>
      <c r="AE773" s="130"/>
      <c r="AF773" s="680"/>
      <c r="AG773" s="130"/>
      <c r="AH773" s="130"/>
      <c r="AI773" s="130"/>
      <c r="AJ773" s="130"/>
      <c r="AK773" s="130"/>
      <c r="AL773" s="130"/>
    </row>
    <row r="774" spans="1:38" s="43" customFormat="1" x14ac:dyDescent="0.2">
      <c r="A774" s="15"/>
      <c r="B774" s="685"/>
      <c r="C774" s="15"/>
      <c r="K774" s="680"/>
      <c r="L774" s="130"/>
      <c r="M774" s="130"/>
      <c r="N774" s="130"/>
      <c r="O774" s="130"/>
      <c r="P774" s="130"/>
      <c r="Q774" s="130"/>
      <c r="R774" s="680"/>
      <c r="S774" s="130"/>
      <c r="T774" s="130"/>
      <c r="U774" s="130"/>
      <c r="V774" s="130"/>
      <c r="W774" s="130"/>
      <c r="X774" s="130"/>
      <c r="Y774" s="680"/>
      <c r="Z774" s="130"/>
      <c r="AA774" s="130"/>
      <c r="AB774" s="130"/>
      <c r="AC774" s="130"/>
      <c r="AD774" s="130"/>
      <c r="AE774" s="130"/>
      <c r="AF774" s="680"/>
      <c r="AG774" s="130"/>
      <c r="AH774" s="130"/>
      <c r="AI774" s="130"/>
      <c r="AJ774" s="130"/>
      <c r="AK774" s="130"/>
      <c r="AL774" s="130"/>
    </row>
    <row r="775" spans="1:38" s="43" customFormat="1" x14ac:dyDescent="0.2">
      <c r="A775" s="15"/>
      <c r="B775" s="685"/>
      <c r="C775" s="15"/>
      <c r="K775" s="680"/>
      <c r="L775" s="130"/>
      <c r="M775" s="130"/>
      <c r="N775" s="130"/>
      <c r="O775" s="130"/>
      <c r="P775" s="130"/>
      <c r="Q775" s="130"/>
      <c r="R775" s="680"/>
      <c r="S775" s="130"/>
      <c r="T775" s="130"/>
      <c r="U775" s="130"/>
      <c r="V775" s="130"/>
      <c r="W775" s="130"/>
      <c r="X775" s="130"/>
      <c r="Y775" s="680"/>
      <c r="Z775" s="130"/>
      <c r="AA775" s="130"/>
      <c r="AB775" s="130"/>
      <c r="AC775" s="130"/>
      <c r="AD775" s="130"/>
      <c r="AE775" s="130"/>
      <c r="AF775" s="680"/>
      <c r="AG775" s="130"/>
      <c r="AH775" s="130"/>
      <c r="AI775" s="130"/>
      <c r="AJ775" s="130"/>
      <c r="AK775" s="130"/>
      <c r="AL775" s="130"/>
    </row>
    <row r="776" spans="1:38" s="43" customFormat="1" x14ac:dyDescent="0.2">
      <c r="A776" s="15"/>
      <c r="B776" s="685"/>
      <c r="C776" s="15"/>
      <c r="K776" s="680"/>
      <c r="L776" s="130"/>
      <c r="M776" s="130"/>
      <c r="N776" s="130"/>
      <c r="O776" s="130"/>
      <c r="P776" s="130"/>
      <c r="Q776" s="130"/>
      <c r="R776" s="680"/>
      <c r="S776" s="130"/>
      <c r="T776" s="130"/>
      <c r="U776" s="130"/>
      <c r="V776" s="130"/>
      <c r="W776" s="130"/>
      <c r="X776" s="130"/>
      <c r="Y776" s="680"/>
      <c r="Z776" s="130"/>
      <c r="AA776" s="130"/>
      <c r="AB776" s="130"/>
      <c r="AC776" s="130"/>
      <c r="AD776" s="130"/>
      <c r="AE776" s="130"/>
      <c r="AF776" s="680"/>
      <c r="AG776" s="130"/>
      <c r="AH776" s="130"/>
      <c r="AI776" s="130"/>
      <c r="AJ776" s="130"/>
      <c r="AK776" s="130"/>
      <c r="AL776" s="130"/>
    </row>
    <row r="777" spans="1:38" s="43" customFormat="1" x14ac:dyDescent="0.2">
      <c r="A777" s="15"/>
      <c r="B777" s="685"/>
      <c r="C777" s="15"/>
      <c r="K777" s="680"/>
      <c r="L777" s="130"/>
      <c r="M777" s="130"/>
      <c r="N777" s="130"/>
      <c r="O777" s="130"/>
      <c r="P777" s="130"/>
      <c r="Q777" s="130"/>
      <c r="R777" s="680"/>
      <c r="S777" s="130"/>
      <c r="T777" s="130"/>
      <c r="U777" s="130"/>
      <c r="V777" s="130"/>
      <c r="W777" s="130"/>
      <c r="X777" s="130"/>
      <c r="Y777" s="680"/>
      <c r="Z777" s="130"/>
      <c r="AA777" s="130"/>
      <c r="AB777" s="130"/>
      <c r="AC777" s="130"/>
      <c r="AD777" s="130"/>
      <c r="AE777" s="130"/>
      <c r="AF777" s="680"/>
      <c r="AG777" s="130"/>
      <c r="AH777" s="130"/>
      <c r="AI777" s="130"/>
      <c r="AJ777" s="130"/>
      <c r="AK777" s="130"/>
      <c r="AL777" s="130"/>
    </row>
    <row r="778" spans="1:38" s="43" customFormat="1" x14ac:dyDescent="0.2">
      <c r="A778" s="15"/>
      <c r="B778" s="685"/>
      <c r="C778" s="15"/>
      <c r="K778" s="680"/>
      <c r="L778" s="130"/>
      <c r="M778" s="130"/>
      <c r="N778" s="130"/>
      <c r="O778" s="130"/>
      <c r="P778" s="130"/>
      <c r="Q778" s="130"/>
      <c r="R778" s="680"/>
      <c r="S778" s="130"/>
      <c r="T778" s="130"/>
      <c r="U778" s="130"/>
      <c r="V778" s="130"/>
      <c r="W778" s="130"/>
      <c r="X778" s="130"/>
      <c r="Y778" s="680"/>
      <c r="Z778" s="130"/>
      <c r="AA778" s="130"/>
      <c r="AB778" s="130"/>
      <c r="AC778" s="130"/>
      <c r="AD778" s="130"/>
      <c r="AE778" s="130"/>
      <c r="AF778" s="680"/>
      <c r="AG778" s="130"/>
      <c r="AH778" s="130"/>
      <c r="AI778" s="130"/>
      <c r="AJ778" s="130"/>
      <c r="AK778" s="130"/>
      <c r="AL778" s="130"/>
    </row>
    <row r="779" spans="1:38" s="43" customFormat="1" x14ac:dyDescent="0.2">
      <c r="A779" s="15"/>
      <c r="B779" s="685"/>
      <c r="C779" s="15"/>
      <c r="K779" s="680"/>
      <c r="L779" s="130"/>
      <c r="M779" s="130"/>
      <c r="N779" s="130"/>
      <c r="O779" s="130"/>
      <c r="P779" s="130"/>
      <c r="Q779" s="130"/>
      <c r="R779" s="680"/>
      <c r="S779" s="130"/>
      <c r="T779" s="130"/>
      <c r="U779" s="130"/>
      <c r="V779" s="130"/>
      <c r="W779" s="130"/>
      <c r="X779" s="130"/>
      <c r="Y779" s="680"/>
      <c r="Z779" s="130"/>
      <c r="AA779" s="130"/>
      <c r="AB779" s="130"/>
      <c r="AC779" s="130"/>
      <c r="AD779" s="130"/>
      <c r="AE779" s="130"/>
      <c r="AF779" s="680"/>
      <c r="AG779" s="130"/>
      <c r="AH779" s="130"/>
      <c r="AI779" s="130"/>
      <c r="AJ779" s="130"/>
      <c r="AK779" s="130"/>
      <c r="AL779" s="130"/>
    </row>
    <row r="780" spans="1:38" s="43" customFormat="1" x14ac:dyDescent="0.2">
      <c r="A780" s="15"/>
      <c r="B780" s="685"/>
      <c r="C780" s="15"/>
      <c r="K780" s="680"/>
      <c r="L780" s="130"/>
      <c r="M780" s="130"/>
      <c r="N780" s="130"/>
      <c r="O780" s="130"/>
      <c r="P780" s="130"/>
      <c r="Q780" s="130"/>
      <c r="R780" s="680"/>
      <c r="S780" s="130"/>
      <c r="T780" s="130"/>
      <c r="U780" s="130"/>
      <c r="V780" s="130"/>
      <c r="W780" s="130"/>
      <c r="X780" s="130"/>
      <c r="Y780" s="680"/>
      <c r="Z780" s="130"/>
      <c r="AA780" s="130"/>
      <c r="AB780" s="130"/>
      <c r="AC780" s="130"/>
      <c r="AD780" s="130"/>
      <c r="AE780" s="130"/>
      <c r="AF780" s="680"/>
      <c r="AG780" s="130"/>
      <c r="AH780" s="130"/>
      <c r="AI780" s="130"/>
      <c r="AJ780" s="130"/>
      <c r="AK780" s="130"/>
      <c r="AL780" s="130"/>
    </row>
    <row r="781" spans="1:38" s="43" customFormat="1" x14ac:dyDescent="0.2">
      <c r="A781" s="15"/>
      <c r="B781" s="685"/>
      <c r="C781" s="15"/>
      <c r="K781" s="680"/>
      <c r="L781" s="130"/>
      <c r="M781" s="130"/>
      <c r="N781" s="130"/>
      <c r="O781" s="130"/>
      <c r="P781" s="130"/>
      <c r="Q781" s="130"/>
      <c r="R781" s="680"/>
      <c r="S781" s="130"/>
      <c r="T781" s="130"/>
      <c r="U781" s="130"/>
      <c r="V781" s="130"/>
      <c r="W781" s="130"/>
      <c r="X781" s="130"/>
      <c r="Y781" s="680"/>
      <c r="Z781" s="130"/>
      <c r="AA781" s="130"/>
      <c r="AB781" s="130"/>
      <c r="AC781" s="130"/>
      <c r="AD781" s="130"/>
      <c r="AE781" s="130"/>
      <c r="AF781" s="680"/>
      <c r="AG781" s="130"/>
      <c r="AH781" s="130"/>
      <c r="AI781" s="130"/>
      <c r="AJ781" s="130"/>
      <c r="AK781" s="130"/>
      <c r="AL781" s="130"/>
    </row>
    <row r="782" spans="1:38" s="43" customFormat="1" x14ac:dyDescent="0.2">
      <c r="A782" s="15"/>
      <c r="B782" s="685"/>
      <c r="C782" s="15"/>
      <c r="K782" s="680"/>
      <c r="L782" s="130"/>
      <c r="M782" s="130"/>
      <c r="N782" s="130"/>
      <c r="O782" s="130"/>
      <c r="P782" s="130"/>
      <c r="Q782" s="130"/>
      <c r="R782" s="680"/>
      <c r="S782" s="130"/>
      <c r="T782" s="130"/>
      <c r="U782" s="130"/>
      <c r="V782" s="130"/>
      <c r="W782" s="130"/>
      <c r="X782" s="130"/>
      <c r="Y782" s="680"/>
      <c r="Z782" s="130"/>
      <c r="AA782" s="130"/>
      <c r="AB782" s="130"/>
      <c r="AC782" s="130"/>
      <c r="AD782" s="130"/>
      <c r="AE782" s="130"/>
      <c r="AF782" s="680"/>
      <c r="AG782" s="130"/>
      <c r="AH782" s="130"/>
      <c r="AI782" s="130"/>
      <c r="AJ782" s="130"/>
      <c r="AK782" s="130"/>
      <c r="AL782" s="130"/>
    </row>
    <row r="783" spans="1:38" s="43" customFormat="1" x14ac:dyDescent="0.2">
      <c r="A783" s="15"/>
      <c r="B783" s="685"/>
      <c r="C783" s="15"/>
      <c r="K783" s="680"/>
      <c r="L783" s="130"/>
      <c r="M783" s="130"/>
      <c r="N783" s="130"/>
      <c r="O783" s="130"/>
      <c r="P783" s="130"/>
      <c r="Q783" s="130"/>
      <c r="R783" s="680"/>
      <c r="S783" s="130"/>
      <c r="T783" s="130"/>
      <c r="U783" s="130"/>
      <c r="V783" s="130"/>
      <c r="W783" s="130"/>
      <c r="X783" s="130"/>
      <c r="Y783" s="680"/>
      <c r="Z783" s="130"/>
      <c r="AA783" s="130"/>
      <c r="AB783" s="130"/>
      <c r="AC783" s="130"/>
      <c r="AD783" s="130"/>
      <c r="AE783" s="130"/>
      <c r="AF783" s="680"/>
      <c r="AG783" s="130"/>
      <c r="AH783" s="130"/>
      <c r="AI783" s="130"/>
      <c r="AJ783" s="130"/>
      <c r="AK783" s="130"/>
      <c r="AL783" s="130"/>
    </row>
    <row r="784" spans="1:38" s="43" customFormat="1" x14ac:dyDescent="0.2">
      <c r="A784" s="15"/>
      <c r="B784" s="685"/>
      <c r="C784" s="15"/>
      <c r="K784" s="680"/>
      <c r="L784" s="130"/>
      <c r="M784" s="130"/>
      <c r="N784" s="130"/>
      <c r="O784" s="130"/>
      <c r="P784" s="130"/>
      <c r="Q784" s="130"/>
      <c r="R784" s="680"/>
      <c r="S784" s="130"/>
      <c r="T784" s="130"/>
      <c r="U784" s="130"/>
      <c r="V784" s="130"/>
      <c r="W784" s="130"/>
      <c r="X784" s="130"/>
      <c r="Y784" s="680"/>
      <c r="Z784" s="130"/>
      <c r="AA784" s="130"/>
      <c r="AB784" s="130"/>
      <c r="AC784" s="130"/>
      <c r="AD784" s="130"/>
      <c r="AE784" s="130"/>
      <c r="AF784" s="680"/>
      <c r="AG784" s="130"/>
      <c r="AH784" s="130"/>
      <c r="AI784" s="130"/>
      <c r="AJ784" s="130"/>
      <c r="AK784" s="130"/>
      <c r="AL784" s="130"/>
    </row>
    <row r="785" spans="1:38" s="43" customFormat="1" x14ac:dyDescent="0.2">
      <c r="A785" s="15"/>
      <c r="B785" s="685"/>
      <c r="C785" s="15"/>
      <c r="K785" s="680"/>
      <c r="L785" s="130"/>
      <c r="M785" s="130"/>
      <c r="N785" s="130"/>
      <c r="O785" s="130"/>
      <c r="P785" s="130"/>
      <c r="Q785" s="130"/>
      <c r="R785" s="680"/>
      <c r="S785" s="130"/>
      <c r="T785" s="130"/>
      <c r="U785" s="130"/>
      <c r="V785" s="130"/>
      <c r="W785" s="130"/>
      <c r="X785" s="130"/>
      <c r="Y785" s="680"/>
      <c r="Z785" s="130"/>
      <c r="AA785" s="130"/>
      <c r="AB785" s="130"/>
      <c r="AC785" s="130"/>
      <c r="AD785" s="130"/>
      <c r="AE785" s="130"/>
      <c r="AF785" s="680"/>
      <c r="AG785" s="130"/>
      <c r="AH785" s="130"/>
      <c r="AI785" s="130"/>
      <c r="AJ785" s="130"/>
      <c r="AK785" s="130"/>
      <c r="AL785" s="130"/>
    </row>
    <row r="786" spans="1:38" s="43" customFormat="1" x14ac:dyDescent="0.2">
      <c r="A786" s="15"/>
      <c r="B786" s="685"/>
      <c r="C786" s="15"/>
      <c r="K786" s="680"/>
      <c r="L786" s="130"/>
      <c r="M786" s="130"/>
      <c r="N786" s="130"/>
      <c r="O786" s="130"/>
      <c r="P786" s="130"/>
      <c r="Q786" s="130"/>
      <c r="R786" s="680"/>
      <c r="S786" s="130"/>
      <c r="T786" s="130"/>
      <c r="U786" s="130"/>
      <c r="V786" s="130"/>
      <c r="W786" s="130"/>
      <c r="X786" s="130"/>
      <c r="Y786" s="680"/>
      <c r="Z786" s="130"/>
      <c r="AA786" s="130"/>
      <c r="AB786" s="130"/>
      <c r="AC786" s="130"/>
      <c r="AD786" s="130"/>
      <c r="AE786" s="130"/>
      <c r="AF786" s="680"/>
      <c r="AG786" s="130"/>
      <c r="AH786" s="130"/>
      <c r="AI786" s="130"/>
      <c r="AJ786" s="130"/>
      <c r="AK786" s="130"/>
      <c r="AL786" s="130"/>
    </row>
    <row r="787" spans="1:38" s="43" customFormat="1" x14ac:dyDescent="0.2">
      <c r="A787" s="15"/>
      <c r="B787" s="685"/>
      <c r="C787" s="15"/>
      <c r="K787" s="680"/>
      <c r="L787" s="130"/>
      <c r="M787" s="130"/>
      <c r="N787" s="130"/>
      <c r="O787" s="130"/>
      <c r="P787" s="130"/>
      <c r="Q787" s="130"/>
      <c r="R787" s="680"/>
      <c r="S787" s="130"/>
      <c r="T787" s="130"/>
      <c r="U787" s="130"/>
      <c r="V787" s="130"/>
      <c r="W787" s="130"/>
      <c r="X787" s="130"/>
      <c r="Y787" s="680"/>
      <c r="Z787" s="130"/>
      <c r="AA787" s="130"/>
      <c r="AB787" s="130"/>
      <c r="AC787" s="130"/>
      <c r="AD787" s="130"/>
      <c r="AE787" s="130"/>
      <c r="AF787" s="680"/>
      <c r="AG787" s="130"/>
      <c r="AH787" s="130"/>
      <c r="AI787" s="130"/>
      <c r="AJ787" s="130"/>
      <c r="AK787" s="130"/>
      <c r="AL787" s="130"/>
    </row>
    <row r="788" spans="1:38" s="43" customFormat="1" x14ac:dyDescent="0.2">
      <c r="A788" s="15"/>
      <c r="B788" s="685"/>
      <c r="C788" s="15"/>
      <c r="K788" s="680"/>
      <c r="L788" s="130"/>
      <c r="M788" s="130"/>
      <c r="N788" s="130"/>
      <c r="O788" s="130"/>
      <c r="P788" s="130"/>
      <c r="Q788" s="130"/>
      <c r="R788" s="680"/>
      <c r="S788" s="130"/>
      <c r="T788" s="130"/>
      <c r="U788" s="130"/>
      <c r="V788" s="130"/>
      <c r="W788" s="130"/>
      <c r="X788" s="130"/>
      <c r="Y788" s="680"/>
      <c r="Z788" s="130"/>
      <c r="AA788" s="130"/>
      <c r="AB788" s="130"/>
      <c r="AC788" s="130"/>
      <c r="AD788" s="130"/>
      <c r="AE788" s="130"/>
      <c r="AF788" s="680"/>
      <c r="AG788" s="130"/>
      <c r="AH788" s="130"/>
      <c r="AI788" s="130"/>
      <c r="AJ788" s="130"/>
      <c r="AK788" s="130"/>
      <c r="AL788" s="130"/>
    </row>
    <row r="789" spans="1:38" s="43" customFormat="1" x14ac:dyDescent="0.2">
      <c r="A789" s="15"/>
      <c r="B789" s="685"/>
      <c r="C789" s="15"/>
      <c r="K789" s="680"/>
      <c r="L789" s="130"/>
      <c r="M789" s="130"/>
      <c r="N789" s="130"/>
      <c r="O789" s="130"/>
      <c r="P789" s="130"/>
      <c r="Q789" s="130"/>
      <c r="R789" s="680"/>
      <c r="S789" s="130"/>
      <c r="T789" s="130"/>
      <c r="U789" s="130"/>
      <c r="V789" s="130"/>
      <c r="W789" s="130"/>
      <c r="X789" s="130"/>
      <c r="Y789" s="680"/>
      <c r="Z789" s="130"/>
      <c r="AA789" s="130"/>
      <c r="AB789" s="130"/>
      <c r="AC789" s="130"/>
      <c r="AD789" s="130"/>
      <c r="AE789" s="130"/>
      <c r="AF789" s="680"/>
      <c r="AG789" s="130"/>
      <c r="AH789" s="130"/>
      <c r="AI789" s="130"/>
      <c r="AJ789" s="130"/>
      <c r="AK789" s="130"/>
      <c r="AL789" s="130"/>
    </row>
    <row r="790" spans="1:38" s="43" customFormat="1" x14ac:dyDescent="0.2">
      <c r="A790" s="15"/>
      <c r="B790" s="685"/>
      <c r="C790" s="15"/>
      <c r="K790" s="680"/>
      <c r="L790" s="130"/>
      <c r="M790" s="130"/>
      <c r="N790" s="130"/>
      <c r="O790" s="130"/>
      <c r="P790" s="130"/>
      <c r="Q790" s="130"/>
      <c r="R790" s="680"/>
      <c r="S790" s="130"/>
      <c r="T790" s="130"/>
      <c r="U790" s="130"/>
      <c r="V790" s="130"/>
      <c r="W790" s="130"/>
      <c r="X790" s="130"/>
      <c r="Y790" s="680"/>
      <c r="Z790" s="130"/>
      <c r="AA790" s="130"/>
      <c r="AB790" s="130"/>
      <c r="AC790" s="130"/>
      <c r="AD790" s="130"/>
      <c r="AE790" s="130"/>
      <c r="AF790" s="680"/>
      <c r="AG790" s="130"/>
      <c r="AH790" s="130"/>
      <c r="AI790" s="130"/>
      <c r="AJ790" s="130"/>
      <c r="AK790" s="130"/>
      <c r="AL790" s="130"/>
    </row>
    <row r="791" spans="1:38" s="43" customFormat="1" x14ac:dyDescent="0.2">
      <c r="A791" s="15"/>
      <c r="B791" s="685"/>
      <c r="C791" s="15"/>
      <c r="K791" s="680"/>
      <c r="L791" s="130"/>
      <c r="M791" s="130"/>
      <c r="N791" s="130"/>
      <c r="O791" s="130"/>
      <c r="P791" s="130"/>
      <c r="Q791" s="130"/>
      <c r="R791" s="680"/>
      <c r="S791" s="130"/>
      <c r="T791" s="130"/>
      <c r="U791" s="130"/>
      <c r="V791" s="130"/>
      <c r="W791" s="130"/>
      <c r="X791" s="130"/>
      <c r="Y791" s="680"/>
      <c r="Z791" s="130"/>
      <c r="AA791" s="130"/>
      <c r="AB791" s="130"/>
      <c r="AC791" s="130"/>
      <c r="AD791" s="130"/>
      <c r="AE791" s="130"/>
      <c r="AF791" s="680"/>
      <c r="AG791" s="130"/>
      <c r="AH791" s="130"/>
      <c r="AI791" s="130"/>
      <c r="AJ791" s="130"/>
      <c r="AK791" s="130"/>
      <c r="AL791" s="130"/>
    </row>
    <row r="792" spans="1:38" s="43" customFormat="1" x14ac:dyDescent="0.2">
      <c r="A792" s="15"/>
      <c r="B792" s="685"/>
      <c r="C792" s="15"/>
      <c r="K792" s="680"/>
      <c r="L792" s="130"/>
      <c r="M792" s="130"/>
      <c r="N792" s="130"/>
      <c r="O792" s="130"/>
      <c r="P792" s="130"/>
      <c r="Q792" s="130"/>
      <c r="R792" s="680"/>
      <c r="S792" s="130"/>
      <c r="T792" s="130"/>
      <c r="U792" s="130"/>
      <c r="V792" s="130"/>
      <c r="W792" s="130"/>
      <c r="X792" s="130"/>
      <c r="Y792" s="680"/>
      <c r="Z792" s="130"/>
      <c r="AA792" s="130"/>
      <c r="AB792" s="130"/>
      <c r="AC792" s="130"/>
      <c r="AD792" s="130"/>
      <c r="AE792" s="130"/>
      <c r="AF792" s="680"/>
      <c r="AG792" s="130"/>
      <c r="AH792" s="130"/>
      <c r="AI792" s="130"/>
      <c r="AJ792" s="130"/>
      <c r="AK792" s="130"/>
      <c r="AL792" s="130"/>
    </row>
    <row r="793" spans="1:38" s="43" customFormat="1" x14ac:dyDescent="0.2">
      <c r="A793" s="15"/>
      <c r="B793" s="685"/>
      <c r="C793" s="15"/>
      <c r="K793" s="680"/>
      <c r="L793" s="130"/>
      <c r="M793" s="130"/>
      <c r="N793" s="130"/>
      <c r="O793" s="130"/>
      <c r="P793" s="130"/>
      <c r="Q793" s="130"/>
      <c r="R793" s="680"/>
      <c r="S793" s="130"/>
      <c r="T793" s="130"/>
      <c r="U793" s="130"/>
      <c r="V793" s="130"/>
      <c r="W793" s="130"/>
      <c r="X793" s="130"/>
      <c r="Y793" s="680"/>
      <c r="Z793" s="130"/>
      <c r="AA793" s="130"/>
      <c r="AB793" s="130"/>
      <c r="AC793" s="130"/>
      <c r="AD793" s="130"/>
      <c r="AE793" s="130"/>
      <c r="AF793" s="680"/>
      <c r="AG793" s="130"/>
      <c r="AH793" s="130"/>
      <c r="AI793" s="130"/>
      <c r="AJ793" s="130"/>
      <c r="AK793" s="130"/>
      <c r="AL793" s="130"/>
    </row>
    <row r="794" spans="1:38" s="43" customFormat="1" x14ac:dyDescent="0.2">
      <c r="A794" s="15"/>
      <c r="B794" s="685"/>
      <c r="C794" s="15"/>
      <c r="K794" s="680"/>
      <c r="L794" s="130"/>
      <c r="M794" s="130"/>
      <c r="N794" s="130"/>
      <c r="O794" s="130"/>
      <c r="P794" s="130"/>
      <c r="Q794" s="130"/>
      <c r="R794" s="680"/>
      <c r="S794" s="130"/>
      <c r="T794" s="130"/>
      <c r="U794" s="130"/>
      <c r="V794" s="130"/>
      <c r="W794" s="130"/>
      <c r="X794" s="130"/>
      <c r="Y794" s="680"/>
      <c r="Z794" s="130"/>
      <c r="AA794" s="130"/>
      <c r="AB794" s="130"/>
      <c r="AC794" s="130"/>
      <c r="AD794" s="130"/>
      <c r="AE794" s="130"/>
      <c r="AF794" s="680"/>
      <c r="AG794" s="130"/>
      <c r="AH794" s="130"/>
      <c r="AI794" s="130"/>
      <c r="AJ794" s="130"/>
      <c r="AK794" s="130"/>
      <c r="AL794" s="130"/>
    </row>
    <row r="795" spans="1:38" s="43" customFormat="1" x14ac:dyDescent="0.2">
      <c r="A795" s="15"/>
      <c r="B795" s="685"/>
      <c r="C795" s="15"/>
      <c r="K795" s="680"/>
      <c r="L795" s="130"/>
      <c r="M795" s="130"/>
      <c r="N795" s="130"/>
      <c r="O795" s="130"/>
      <c r="P795" s="130"/>
      <c r="Q795" s="130"/>
      <c r="R795" s="680"/>
      <c r="S795" s="130"/>
      <c r="T795" s="130"/>
      <c r="U795" s="130"/>
      <c r="V795" s="130"/>
      <c r="W795" s="130"/>
      <c r="X795" s="130"/>
      <c r="Y795" s="680"/>
      <c r="Z795" s="130"/>
      <c r="AA795" s="130"/>
      <c r="AB795" s="130"/>
      <c r="AC795" s="130"/>
      <c r="AD795" s="130"/>
      <c r="AE795" s="130"/>
      <c r="AF795" s="680"/>
      <c r="AG795" s="130"/>
      <c r="AH795" s="130"/>
      <c r="AI795" s="130"/>
      <c r="AJ795" s="130"/>
      <c r="AK795" s="130"/>
      <c r="AL795" s="130"/>
    </row>
    <row r="796" spans="1:38" s="43" customFormat="1" x14ac:dyDescent="0.2">
      <c r="A796" s="15"/>
      <c r="B796" s="685"/>
      <c r="C796" s="15"/>
      <c r="K796" s="680"/>
      <c r="L796" s="130"/>
      <c r="M796" s="130"/>
      <c r="N796" s="130"/>
      <c r="O796" s="130"/>
      <c r="P796" s="130"/>
      <c r="Q796" s="130"/>
      <c r="R796" s="680"/>
      <c r="S796" s="130"/>
      <c r="T796" s="130"/>
      <c r="U796" s="130"/>
      <c r="V796" s="130"/>
      <c r="W796" s="130"/>
      <c r="X796" s="130"/>
      <c r="Y796" s="680"/>
      <c r="Z796" s="130"/>
      <c r="AA796" s="130"/>
      <c r="AB796" s="130"/>
      <c r="AC796" s="130"/>
      <c r="AD796" s="130"/>
      <c r="AE796" s="130"/>
      <c r="AF796" s="680"/>
      <c r="AG796" s="130"/>
      <c r="AH796" s="130"/>
      <c r="AI796" s="130"/>
      <c r="AJ796" s="130"/>
      <c r="AK796" s="130"/>
      <c r="AL796" s="130"/>
    </row>
    <row r="797" spans="1:38" s="43" customFormat="1" x14ac:dyDescent="0.2">
      <c r="A797" s="15"/>
      <c r="B797" s="685"/>
      <c r="C797" s="15"/>
      <c r="K797" s="680"/>
      <c r="L797" s="130"/>
      <c r="M797" s="130"/>
      <c r="N797" s="130"/>
      <c r="O797" s="130"/>
      <c r="P797" s="130"/>
      <c r="Q797" s="130"/>
      <c r="R797" s="680"/>
      <c r="S797" s="130"/>
      <c r="T797" s="130"/>
      <c r="U797" s="130"/>
      <c r="V797" s="130"/>
      <c r="W797" s="130"/>
      <c r="X797" s="130"/>
      <c r="Y797" s="680"/>
      <c r="Z797" s="130"/>
      <c r="AA797" s="130"/>
      <c r="AB797" s="130"/>
      <c r="AC797" s="130"/>
      <c r="AD797" s="130"/>
      <c r="AE797" s="130"/>
      <c r="AF797" s="680"/>
      <c r="AG797" s="130"/>
      <c r="AH797" s="130"/>
      <c r="AI797" s="130"/>
      <c r="AJ797" s="130"/>
      <c r="AK797" s="130"/>
      <c r="AL797" s="130"/>
    </row>
    <row r="798" spans="1:38" s="43" customFormat="1" x14ac:dyDescent="0.2">
      <c r="A798" s="15"/>
      <c r="B798" s="685"/>
      <c r="C798" s="15"/>
      <c r="K798" s="680"/>
      <c r="L798" s="130"/>
      <c r="M798" s="130"/>
      <c r="N798" s="130"/>
      <c r="O798" s="130"/>
      <c r="P798" s="130"/>
      <c r="Q798" s="130"/>
      <c r="R798" s="680"/>
      <c r="S798" s="130"/>
      <c r="T798" s="130"/>
      <c r="U798" s="130"/>
      <c r="V798" s="130"/>
      <c r="W798" s="130"/>
      <c r="X798" s="130"/>
      <c r="Y798" s="680"/>
      <c r="Z798" s="130"/>
      <c r="AA798" s="130"/>
      <c r="AB798" s="130"/>
      <c r="AC798" s="130"/>
      <c r="AD798" s="130"/>
      <c r="AE798" s="130"/>
      <c r="AF798" s="680"/>
      <c r="AG798" s="130"/>
      <c r="AH798" s="130"/>
      <c r="AI798" s="130"/>
      <c r="AJ798" s="130"/>
      <c r="AK798" s="130"/>
      <c r="AL798" s="130"/>
    </row>
    <row r="799" spans="1:38" s="43" customFormat="1" x14ac:dyDescent="0.2">
      <c r="A799" s="15"/>
      <c r="B799" s="685"/>
      <c r="C799" s="15"/>
      <c r="K799" s="680"/>
      <c r="L799" s="130"/>
      <c r="M799" s="130"/>
      <c r="N799" s="130"/>
      <c r="O799" s="130"/>
      <c r="P799" s="130"/>
      <c r="Q799" s="130"/>
      <c r="R799" s="680"/>
      <c r="S799" s="130"/>
      <c r="T799" s="130"/>
      <c r="U799" s="130"/>
      <c r="V799" s="130"/>
      <c r="W799" s="130"/>
      <c r="X799" s="130"/>
      <c r="Y799" s="680"/>
      <c r="Z799" s="130"/>
      <c r="AA799" s="130"/>
      <c r="AB799" s="130"/>
      <c r="AC799" s="130"/>
      <c r="AD799" s="130"/>
      <c r="AE799" s="130"/>
      <c r="AF799" s="680"/>
      <c r="AG799" s="130"/>
      <c r="AH799" s="130"/>
      <c r="AI799" s="130"/>
      <c r="AJ799" s="130"/>
      <c r="AK799" s="130"/>
      <c r="AL799" s="130"/>
    </row>
    <row r="800" spans="1:38" s="43" customFormat="1" x14ac:dyDescent="0.2">
      <c r="A800" s="15"/>
      <c r="B800" s="685"/>
      <c r="C800" s="15"/>
      <c r="K800" s="680"/>
      <c r="L800" s="130"/>
      <c r="M800" s="130"/>
      <c r="N800" s="130"/>
      <c r="O800" s="130"/>
      <c r="P800" s="130"/>
      <c r="Q800" s="130"/>
      <c r="R800" s="680"/>
      <c r="S800" s="130"/>
      <c r="T800" s="130"/>
      <c r="U800" s="130"/>
      <c r="V800" s="130"/>
      <c r="W800" s="130"/>
      <c r="X800" s="130"/>
      <c r="Y800" s="680"/>
      <c r="Z800" s="130"/>
      <c r="AA800" s="130"/>
      <c r="AB800" s="130"/>
      <c r="AC800" s="130"/>
      <c r="AD800" s="130"/>
      <c r="AE800" s="130"/>
      <c r="AF800" s="680"/>
      <c r="AG800" s="130"/>
      <c r="AH800" s="130"/>
      <c r="AI800" s="130"/>
      <c r="AJ800" s="130"/>
      <c r="AK800" s="130"/>
      <c r="AL800" s="130"/>
    </row>
    <row r="801" spans="1:38" s="43" customFormat="1" x14ac:dyDescent="0.2">
      <c r="A801" s="15"/>
      <c r="B801" s="685"/>
      <c r="C801" s="15"/>
      <c r="K801" s="680"/>
      <c r="L801" s="130"/>
      <c r="M801" s="130"/>
      <c r="N801" s="130"/>
      <c r="O801" s="130"/>
      <c r="P801" s="130"/>
      <c r="Q801" s="130"/>
      <c r="R801" s="680"/>
      <c r="S801" s="130"/>
      <c r="T801" s="130"/>
      <c r="U801" s="130"/>
      <c r="V801" s="130"/>
      <c r="W801" s="130"/>
      <c r="X801" s="130"/>
      <c r="Y801" s="680"/>
      <c r="Z801" s="130"/>
      <c r="AA801" s="130"/>
      <c r="AB801" s="130"/>
      <c r="AC801" s="130"/>
      <c r="AD801" s="130"/>
      <c r="AE801" s="130"/>
      <c r="AF801" s="680"/>
      <c r="AG801" s="130"/>
      <c r="AH801" s="130"/>
      <c r="AI801" s="130"/>
      <c r="AJ801" s="130"/>
      <c r="AK801" s="130"/>
      <c r="AL801" s="130"/>
    </row>
    <row r="802" spans="1:38" s="43" customFormat="1" x14ac:dyDescent="0.2">
      <c r="A802" s="15"/>
      <c r="B802" s="685"/>
      <c r="C802" s="15"/>
      <c r="K802" s="680"/>
      <c r="L802" s="130"/>
      <c r="M802" s="130"/>
      <c r="N802" s="130"/>
      <c r="O802" s="130"/>
      <c r="P802" s="130"/>
      <c r="Q802" s="130"/>
      <c r="R802" s="680"/>
      <c r="S802" s="130"/>
      <c r="T802" s="130"/>
      <c r="U802" s="130"/>
      <c r="V802" s="130"/>
      <c r="W802" s="130"/>
      <c r="X802" s="130"/>
      <c r="Y802" s="680"/>
      <c r="Z802" s="130"/>
      <c r="AA802" s="130"/>
      <c r="AB802" s="130"/>
      <c r="AC802" s="130"/>
      <c r="AD802" s="130"/>
      <c r="AE802" s="130"/>
      <c r="AF802" s="680"/>
      <c r="AG802" s="130"/>
      <c r="AH802" s="130"/>
      <c r="AI802" s="130"/>
      <c r="AJ802" s="130"/>
      <c r="AK802" s="130"/>
      <c r="AL802" s="130"/>
    </row>
    <row r="803" spans="1:38" s="43" customFormat="1" x14ac:dyDescent="0.2">
      <c r="A803" s="15"/>
      <c r="B803" s="685"/>
      <c r="C803" s="15"/>
      <c r="K803" s="680"/>
      <c r="L803" s="130"/>
      <c r="M803" s="130"/>
      <c r="N803" s="130"/>
      <c r="O803" s="130"/>
      <c r="P803" s="130"/>
      <c r="Q803" s="130"/>
      <c r="R803" s="680"/>
      <c r="S803" s="130"/>
      <c r="T803" s="130"/>
      <c r="U803" s="130"/>
      <c r="V803" s="130"/>
      <c r="W803" s="130"/>
      <c r="X803" s="130"/>
      <c r="Y803" s="680"/>
      <c r="Z803" s="130"/>
      <c r="AA803" s="130"/>
      <c r="AB803" s="130"/>
      <c r="AC803" s="130"/>
      <c r="AD803" s="130"/>
      <c r="AE803" s="130"/>
      <c r="AF803" s="680"/>
      <c r="AG803" s="130"/>
      <c r="AH803" s="130"/>
      <c r="AI803" s="130"/>
      <c r="AJ803" s="130"/>
      <c r="AK803" s="130"/>
      <c r="AL803" s="130"/>
    </row>
    <row r="804" spans="1:38" s="43" customFormat="1" x14ac:dyDescent="0.2">
      <c r="A804" s="15"/>
      <c r="B804" s="685"/>
      <c r="C804" s="15"/>
      <c r="K804" s="680"/>
      <c r="L804" s="130"/>
      <c r="M804" s="130"/>
      <c r="N804" s="130"/>
      <c r="O804" s="130"/>
      <c r="P804" s="130"/>
      <c r="Q804" s="130"/>
      <c r="R804" s="680"/>
      <c r="S804" s="130"/>
      <c r="T804" s="130"/>
      <c r="U804" s="130"/>
      <c r="V804" s="130"/>
      <c r="W804" s="130"/>
      <c r="X804" s="130"/>
      <c r="Y804" s="680"/>
      <c r="Z804" s="130"/>
      <c r="AA804" s="130"/>
      <c r="AB804" s="130"/>
      <c r="AC804" s="130"/>
      <c r="AD804" s="130"/>
      <c r="AE804" s="130"/>
      <c r="AF804" s="680"/>
      <c r="AG804" s="130"/>
      <c r="AH804" s="130"/>
      <c r="AI804" s="130"/>
      <c r="AJ804" s="130"/>
      <c r="AK804" s="130"/>
      <c r="AL804" s="130"/>
    </row>
    <row r="805" spans="1:38" s="43" customFormat="1" x14ac:dyDescent="0.2">
      <c r="A805" s="15"/>
      <c r="B805" s="685"/>
      <c r="C805" s="15"/>
      <c r="K805" s="680"/>
      <c r="L805" s="130"/>
      <c r="M805" s="130"/>
      <c r="N805" s="130"/>
      <c r="O805" s="130"/>
      <c r="P805" s="130"/>
      <c r="Q805" s="130"/>
      <c r="R805" s="680"/>
      <c r="S805" s="130"/>
      <c r="T805" s="130"/>
      <c r="U805" s="130"/>
      <c r="V805" s="130"/>
      <c r="W805" s="130"/>
      <c r="X805" s="130"/>
      <c r="Y805" s="680"/>
      <c r="Z805" s="130"/>
      <c r="AA805" s="130"/>
      <c r="AB805" s="130"/>
      <c r="AC805" s="130"/>
      <c r="AD805" s="130"/>
      <c r="AE805" s="130"/>
      <c r="AF805" s="680"/>
      <c r="AG805" s="130"/>
      <c r="AH805" s="130"/>
      <c r="AI805" s="130"/>
      <c r="AJ805" s="130"/>
      <c r="AK805" s="130"/>
      <c r="AL805" s="130"/>
    </row>
    <row r="806" spans="1:38" s="43" customFormat="1" x14ac:dyDescent="0.2">
      <c r="A806" s="15"/>
      <c r="B806" s="685"/>
      <c r="C806" s="15"/>
      <c r="K806" s="680"/>
      <c r="L806" s="130"/>
      <c r="M806" s="130"/>
      <c r="N806" s="130"/>
      <c r="O806" s="130"/>
      <c r="P806" s="130"/>
      <c r="Q806" s="130"/>
      <c r="R806" s="680"/>
      <c r="S806" s="130"/>
      <c r="T806" s="130"/>
      <c r="U806" s="130"/>
      <c r="V806" s="130"/>
      <c r="W806" s="130"/>
      <c r="X806" s="130"/>
      <c r="Y806" s="680"/>
      <c r="Z806" s="130"/>
      <c r="AA806" s="130"/>
      <c r="AB806" s="130"/>
      <c r="AC806" s="130"/>
      <c r="AD806" s="130"/>
      <c r="AE806" s="130"/>
      <c r="AF806" s="680"/>
      <c r="AG806" s="130"/>
      <c r="AH806" s="130"/>
      <c r="AI806" s="130"/>
      <c r="AJ806" s="130"/>
      <c r="AK806" s="130"/>
      <c r="AL806" s="130"/>
    </row>
    <row r="807" spans="1:38" s="43" customFormat="1" x14ac:dyDescent="0.2">
      <c r="A807" s="15"/>
      <c r="B807" s="685"/>
      <c r="C807" s="15"/>
      <c r="K807" s="680"/>
      <c r="L807" s="130"/>
      <c r="M807" s="130"/>
      <c r="N807" s="130"/>
      <c r="O807" s="130"/>
      <c r="P807" s="130"/>
      <c r="Q807" s="130"/>
      <c r="R807" s="680"/>
      <c r="S807" s="130"/>
      <c r="T807" s="130"/>
      <c r="U807" s="130"/>
      <c r="V807" s="130"/>
      <c r="W807" s="130"/>
      <c r="X807" s="130"/>
      <c r="Y807" s="680"/>
      <c r="Z807" s="130"/>
      <c r="AA807" s="130"/>
      <c r="AB807" s="130"/>
      <c r="AC807" s="130"/>
      <c r="AD807" s="130"/>
      <c r="AE807" s="130"/>
      <c r="AF807" s="680"/>
      <c r="AG807" s="130"/>
      <c r="AH807" s="130"/>
      <c r="AI807" s="130"/>
      <c r="AJ807" s="130"/>
      <c r="AK807" s="130"/>
      <c r="AL807" s="130"/>
    </row>
    <row r="808" spans="1:38" s="43" customFormat="1" x14ac:dyDescent="0.2">
      <c r="A808" s="15"/>
      <c r="B808" s="685"/>
      <c r="C808" s="15"/>
      <c r="K808" s="680"/>
      <c r="L808" s="130"/>
      <c r="M808" s="130"/>
      <c r="N808" s="130"/>
      <c r="O808" s="130"/>
      <c r="P808" s="130"/>
      <c r="Q808" s="130"/>
      <c r="R808" s="680"/>
      <c r="S808" s="130"/>
      <c r="T808" s="130"/>
      <c r="U808" s="130"/>
      <c r="V808" s="130"/>
      <c r="W808" s="130"/>
      <c r="X808" s="130"/>
      <c r="Y808" s="680"/>
      <c r="Z808" s="130"/>
      <c r="AA808" s="130"/>
      <c r="AB808" s="130"/>
      <c r="AC808" s="130"/>
      <c r="AD808" s="130"/>
      <c r="AE808" s="130"/>
      <c r="AF808" s="680"/>
      <c r="AG808" s="130"/>
      <c r="AH808" s="130"/>
      <c r="AI808" s="130"/>
      <c r="AJ808" s="130"/>
      <c r="AK808" s="130"/>
      <c r="AL808" s="130"/>
    </row>
    <row r="809" spans="1:38" s="43" customFormat="1" x14ac:dyDescent="0.2">
      <c r="A809" s="15"/>
      <c r="B809" s="685"/>
      <c r="C809" s="15"/>
      <c r="K809" s="680"/>
      <c r="L809" s="130"/>
      <c r="M809" s="130"/>
      <c r="N809" s="130"/>
      <c r="O809" s="130"/>
      <c r="P809" s="130"/>
      <c r="Q809" s="130"/>
      <c r="R809" s="680"/>
      <c r="S809" s="130"/>
      <c r="T809" s="130"/>
      <c r="U809" s="130"/>
      <c r="V809" s="130"/>
      <c r="W809" s="130"/>
      <c r="X809" s="130"/>
      <c r="Y809" s="680"/>
      <c r="Z809" s="130"/>
      <c r="AA809" s="130"/>
      <c r="AB809" s="130"/>
      <c r="AC809" s="130"/>
      <c r="AD809" s="130"/>
      <c r="AE809" s="130"/>
      <c r="AF809" s="680"/>
      <c r="AG809" s="130"/>
      <c r="AH809" s="130"/>
      <c r="AI809" s="130"/>
      <c r="AJ809" s="130"/>
      <c r="AK809" s="130"/>
      <c r="AL809" s="130"/>
    </row>
    <row r="810" spans="1:38" s="43" customFormat="1" x14ac:dyDescent="0.2">
      <c r="A810" s="15"/>
      <c r="B810" s="685"/>
      <c r="C810" s="15"/>
      <c r="K810" s="680"/>
      <c r="L810" s="130"/>
      <c r="M810" s="130"/>
      <c r="N810" s="130"/>
      <c r="O810" s="130"/>
      <c r="P810" s="130"/>
      <c r="Q810" s="130"/>
      <c r="R810" s="680"/>
      <c r="S810" s="130"/>
      <c r="T810" s="130"/>
      <c r="U810" s="130"/>
      <c r="V810" s="130"/>
      <c r="W810" s="130"/>
      <c r="X810" s="130"/>
      <c r="Y810" s="680"/>
      <c r="Z810" s="130"/>
      <c r="AA810" s="130"/>
      <c r="AB810" s="130"/>
      <c r="AC810" s="130"/>
      <c r="AD810" s="130"/>
      <c r="AE810" s="130"/>
      <c r="AF810" s="680"/>
      <c r="AG810" s="130"/>
      <c r="AH810" s="130"/>
      <c r="AI810" s="130"/>
      <c r="AJ810" s="130"/>
      <c r="AK810" s="130"/>
      <c r="AL810" s="130"/>
    </row>
    <row r="811" spans="1:38" s="43" customFormat="1" x14ac:dyDescent="0.2">
      <c r="A811" s="15"/>
      <c r="B811" s="685"/>
      <c r="C811" s="15"/>
      <c r="K811" s="680"/>
      <c r="L811" s="130"/>
      <c r="M811" s="130"/>
      <c r="N811" s="130"/>
      <c r="O811" s="130"/>
      <c r="P811" s="130"/>
      <c r="Q811" s="130"/>
      <c r="R811" s="680"/>
      <c r="S811" s="130"/>
      <c r="T811" s="130"/>
      <c r="U811" s="130"/>
      <c r="V811" s="130"/>
      <c r="W811" s="130"/>
      <c r="X811" s="130"/>
      <c r="Y811" s="680"/>
      <c r="Z811" s="130"/>
      <c r="AA811" s="130"/>
      <c r="AB811" s="130"/>
      <c r="AC811" s="130"/>
      <c r="AD811" s="130"/>
      <c r="AE811" s="130"/>
      <c r="AF811" s="680"/>
      <c r="AG811" s="130"/>
      <c r="AH811" s="130"/>
      <c r="AI811" s="130"/>
      <c r="AJ811" s="130"/>
      <c r="AK811" s="130"/>
      <c r="AL811" s="130"/>
    </row>
    <row r="812" spans="1:38" s="43" customFormat="1" x14ac:dyDescent="0.2">
      <c r="A812" s="15"/>
      <c r="B812" s="685"/>
      <c r="C812" s="15"/>
      <c r="K812" s="680"/>
      <c r="L812" s="130"/>
      <c r="M812" s="130"/>
      <c r="N812" s="130"/>
      <c r="O812" s="130"/>
      <c r="P812" s="130"/>
      <c r="Q812" s="130"/>
      <c r="R812" s="680"/>
      <c r="S812" s="130"/>
      <c r="T812" s="130"/>
      <c r="U812" s="130"/>
      <c r="V812" s="130"/>
      <c r="W812" s="130"/>
      <c r="X812" s="130"/>
      <c r="Y812" s="680"/>
      <c r="Z812" s="130"/>
      <c r="AA812" s="130"/>
      <c r="AB812" s="130"/>
      <c r="AC812" s="130"/>
      <c r="AD812" s="130"/>
      <c r="AE812" s="130"/>
      <c r="AF812" s="680"/>
      <c r="AG812" s="130"/>
      <c r="AH812" s="130"/>
      <c r="AI812" s="130"/>
      <c r="AJ812" s="130"/>
      <c r="AK812" s="130"/>
      <c r="AL812" s="130"/>
    </row>
    <row r="813" spans="1:38" s="43" customFormat="1" x14ac:dyDescent="0.2">
      <c r="A813" s="15"/>
      <c r="B813" s="685"/>
      <c r="C813" s="15"/>
      <c r="K813" s="680"/>
      <c r="L813" s="130"/>
      <c r="M813" s="130"/>
      <c r="N813" s="130"/>
      <c r="O813" s="130"/>
      <c r="P813" s="130"/>
      <c r="Q813" s="130"/>
      <c r="R813" s="680"/>
      <c r="S813" s="130"/>
      <c r="T813" s="130"/>
      <c r="U813" s="130"/>
      <c r="V813" s="130"/>
      <c r="W813" s="130"/>
      <c r="X813" s="130"/>
      <c r="Y813" s="680"/>
      <c r="Z813" s="130"/>
      <c r="AA813" s="130"/>
      <c r="AB813" s="130"/>
      <c r="AC813" s="130"/>
      <c r="AD813" s="130"/>
      <c r="AE813" s="130"/>
      <c r="AF813" s="680"/>
      <c r="AG813" s="130"/>
      <c r="AH813" s="130"/>
      <c r="AI813" s="130"/>
      <c r="AJ813" s="130"/>
      <c r="AK813" s="130"/>
      <c r="AL813" s="130"/>
    </row>
    <row r="814" spans="1:38" s="43" customFormat="1" x14ac:dyDescent="0.2">
      <c r="A814" s="15"/>
      <c r="B814" s="685"/>
      <c r="C814" s="15"/>
      <c r="K814" s="680"/>
      <c r="L814" s="130"/>
      <c r="M814" s="130"/>
      <c r="N814" s="130"/>
      <c r="O814" s="130"/>
      <c r="P814" s="130"/>
      <c r="Q814" s="130"/>
      <c r="R814" s="680"/>
      <c r="S814" s="130"/>
      <c r="T814" s="130"/>
      <c r="U814" s="130"/>
      <c r="V814" s="130"/>
      <c r="W814" s="130"/>
      <c r="X814" s="130"/>
      <c r="Y814" s="680"/>
      <c r="Z814" s="130"/>
      <c r="AA814" s="130"/>
      <c r="AB814" s="130"/>
      <c r="AC814" s="130"/>
      <c r="AD814" s="130"/>
      <c r="AE814" s="130"/>
      <c r="AF814" s="680"/>
      <c r="AG814" s="130"/>
      <c r="AH814" s="130"/>
      <c r="AI814" s="130"/>
      <c r="AJ814" s="130"/>
      <c r="AK814" s="130"/>
      <c r="AL814" s="130"/>
    </row>
    <row r="815" spans="1:38" s="43" customFormat="1" x14ac:dyDescent="0.2">
      <c r="A815" s="15"/>
      <c r="B815" s="685"/>
      <c r="C815" s="15"/>
      <c r="K815" s="680"/>
      <c r="L815" s="130"/>
      <c r="M815" s="130"/>
      <c r="N815" s="130"/>
      <c r="O815" s="130"/>
      <c r="P815" s="130"/>
      <c r="Q815" s="130"/>
      <c r="R815" s="680"/>
      <c r="S815" s="130"/>
      <c r="T815" s="130"/>
      <c r="U815" s="130"/>
      <c r="V815" s="130"/>
      <c r="W815" s="130"/>
      <c r="X815" s="130"/>
      <c r="Y815" s="680"/>
      <c r="Z815" s="130"/>
      <c r="AA815" s="130"/>
      <c r="AB815" s="130"/>
      <c r="AC815" s="130"/>
      <c r="AD815" s="130"/>
      <c r="AE815" s="130"/>
      <c r="AF815" s="680"/>
      <c r="AG815" s="130"/>
      <c r="AH815" s="130"/>
      <c r="AI815" s="130"/>
      <c r="AJ815" s="130"/>
      <c r="AK815" s="130"/>
      <c r="AL815" s="130"/>
    </row>
    <row r="816" spans="1:38" s="43" customFormat="1" x14ac:dyDescent="0.2">
      <c r="A816" s="15"/>
      <c r="B816" s="685"/>
      <c r="C816" s="15"/>
      <c r="K816" s="680"/>
      <c r="L816" s="130"/>
      <c r="M816" s="130"/>
      <c r="N816" s="130"/>
      <c r="O816" s="130"/>
      <c r="P816" s="130"/>
      <c r="Q816" s="130"/>
      <c r="R816" s="680"/>
      <c r="S816" s="130"/>
      <c r="T816" s="130"/>
      <c r="U816" s="130"/>
      <c r="V816" s="130"/>
      <c r="W816" s="130"/>
      <c r="X816" s="130"/>
      <c r="Y816" s="680"/>
      <c r="Z816" s="130"/>
      <c r="AA816" s="130"/>
      <c r="AB816" s="130"/>
      <c r="AC816" s="130"/>
      <c r="AD816" s="130"/>
      <c r="AE816" s="130"/>
      <c r="AF816" s="680"/>
      <c r="AG816" s="130"/>
      <c r="AH816" s="130"/>
      <c r="AI816" s="130"/>
      <c r="AJ816" s="130"/>
      <c r="AK816" s="130"/>
      <c r="AL816" s="130"/>
    </row>
    <row r="817" spans="1:38" s="43" customFormat="1" x14ac:dyDescent="0.2">
      <c r="A817" s="15"/>
      <c r="B817" s="685"/>
      <c r="C817" s="15"/>
      <c r="K817" s="680"/>
      <c r="L817" s="130"/>
      <c r="M817" s="130"/>
      <c r="N817" s="130"/>
      <c r="O817" s="130"/>
      <c r="P817" s="130"/>
      <c r="Q817" s="130"/>
      <c r="R817" s="680"/>
      <c r="S817" s="130"/>
      <c r="T817" s="130"/>
      <c r="U817" s="130"/>
      <c r="V817" s="130"/>
      <c r="W817" s="130"/>
      <c r="X817" s="130"/>
      <c r="Y817" s="680"/>
      <c r="Z817" s="130"/>
      <c r="AA817" s="130"/>
      <c r="AB817" s="130"/>
      <c r="AC817" s="130"/>
      <c r="AD817" s="130"/>
      <c r="AE817" s="130"/>
      <c r="AF817" s="680"/>
      <c r="AG817" s="130"/>
      <c r="AH817" s="130"/>
      <c r="AI817" s="130"/>
      <c r="AJ817" s="130"/>
      <c r="AK817" s="130"/>
      <c r="AL817" s="130"/>
    </row>
    <row r="818" spans="1:38" s="43" customFormat="1" x14ac:dyDescent="0.2">
      <c r="A818" s="15"/>
      <c r="B818" s="685"/>
      <c r="C818" s="15"/>
      <c r="K818" s="680"/>
      <c r="L818" s="130"/>
      <c r="M818" s="130"/>
      <c r="N818" s="130"/>
      <c r="O818" s="130"/>
      <c r="P818" s="130"/>
      <c r="Q818" s="130"/>
      <c r="R818" s="680"/>
      <c r="S818" s="130"/>
      <c r="T818" s="130"/>
      <c r="U818" s="130"/>
      <c r="V818" s="130"/>
      <c r="W818" s="130"/>
      <c r="X818" s="130"/>
      <c r="Y818" s="680"/>
      <c r="Z818" s="130"/>
      <c r="AA818" s="130"/>
      <c r="AB818" s="130"/>
      <c r="AC818" s="130"/>
      <c r="AD818" s="130"/>
      <c r="AE818" s="130"/>
      <c r="AF818" s="680"/>
      <c r="AG818" s="130"/>
      <c r="AH818" s="130"/>
      <c r="AI818" s="130"/>
      <c r="AJ818" s="130"/>
      <c r="AK818" s="130"/>
      <c r="AL818" s="130"/>
    </row>
    <row r="819" spans="1:38" s="43" customFormat="1" x14ac:dyDescent="0.2">
      <c r="A819" s="15"/>
      <c r="B819" s="685"/>
      <c r="C819" s="15"/>
      <c r="K819" s="680"/>
      <c r="L819" s="130"/>
      <c r="M819" s="130"/>
      <c r="N819" s="130"/>
      <c r="O819" s="130"/>
      <c r="P819" s="130"/>
      <c r="Q819" s="130"/>
      <c r="R819" s="680"/>
      <c r="S819" s="130"/>
      <c r="T819" s="130"/>
      <c r="U819" s="130"/>
      <c r="V819" s="130"/>
      <c r="W819" s="130"/>
      <c r="X819" s="130"/>
      <c r="Y819" s="680"/>
      <c r="Z819" s="130"/>
      <c r="AA819" s="130"/>
      <c r="AB819" s="130"/>
      <c r="AC819" s="130"/>
      <c r="AD819" s="130"/>
      <c r="AE819" s="130"/>
      <c r="AF819" s="680"/>
      <c r="AG819" s="130"/>
      <c r="AH819" s="130"/>
      <c r="AI819" s="130"/>
      <c r="AJ819" s="130"/>
      <c r="AK819" s="130"/>
      <c r="AL819" s="130"/>
    </row>
    <row r="820" spans="1:38" s="43" customFormat="1" x14ac:dyDescent="0.2">
      <c r="A820" s="15"/>
      <c r="B820" s="685"/>
      <c r="C820" s="15"/>
      <c r="K820" s="680"/>
      <c r="L820" s="130"/>
      <c r="M820" s="130"/>
      <c r="N820" s="130"/>
      <c r="O820" s="130"/>
      <c r="P820" s="130"/>
      <c r="Q820" s="130"/>
      <c r="R820" s="680"/>
      <c r="S820" s="130"/>
      <c r="T820" s="130"/>
      <c r="U820" s="130"/>
      <c r="V820" s="130"/>
      <c r="W820" s="130"/>
      <c r="X820" s="130"/>
      <c r="Y820" s="680"/>
      <c r="Z820" s="130"/>
      <c r="AA820" s="130"/>
      <c r="AB820" s="130"/>
      <c r="AC820" s="130"/>
      <c r="AD820" s="130"/>
      <c r="AE820" s="130"/>
      <c r="AF820" s="680"/>
      <c r="AG820" s="130"/>
      <c r="AH820" s="130"/>
      <c r="AI820" s="130"/>
      <c r="AJ820" s="130"/>
      <c r="AK820" s="130"/>
      <c r="AL820" s="130"/>
    </row>
    <row r="821" spans="1:38" s="43" customFormat="1" x14ac:dyDescent="0.2">
      <c r="A821" s="15"/>
      <c r="B821" s="685"/>
      <c r="C821" s="15"/>
      <c r="K821" s="680"/>
      <c r="L821" s="130"/>
      <c r="M821" s="130"/>
      <c r="N821" s="130"/>
      <c r="O821" s="130"/>
      <c r="P821" s="130"/>
      <c r="Q821" s="130"/>
      <c r="R821" s="680"/>
      <c r="S821" s="130"/>
      <c r="T821" s="130"/>
      <c r="U821" s="130"/>
      <c r="V821" s="130"/>
      <c r="W821" s="130"/>
      <c r="X821" s="130"/>
      <c r="Y821" s="680"/>
      <c r="Z821" s="130"/>
      <c r="AA821" s="130"/>
      <c r="AB821" s="130"/>
      <c r="AC821" s="130"/>
      <c r="AD821" s="130"/>
      <c r="AE821" s="130"/>
      <c r="AF821" s="680"/>
      <c r="AG821" s="130"/>
      <c r="AH821" s="130"/>
      <c r="AI821" s="130"/>
      <c r="AJ821" s="130"/>
      <c r="AK821" s="130"/>
      <c r="AL821" s="130"/>
    </row>
    <row r="822" spans="1:38" s="43" customFormat="1" x14ac:dyDescent="0.2">
      <c r="A822" s="15"/>
      <c r="B822" s="685"/>
      <c r="C822" s="15"/>
      <c r="K822" s="680"/>
      <c r="L822" s="130"/>
      <c r="M822" s="130"/>
      <c r="N822" s="130"/>
      <c r="O822" s="130"/>
      <c r="P822" s="130"/>
      <c r="Q822" s="130"/>
      <c r="R822" s="680"/>
      <c r="S822" s="130"/>
      <c r="T822" s="130"/>
      <c r="U822" s="130"/>
      <c r="V822" s="130"/>
      <c r="W822" s="130"/>
      <c r="X822" s="130"/>
      <c r="Y822" s="680"/>
      <c r="Z822" s="130"/>
      <c r="AA822" s="130"/>
      <c r="AB822" s="130"/>
      <c r="AC822" s="130"/>
      <c r="AD822" s="130"/>
      <c r="AE822" s="130"/>
      <c r="AF822" s="680"/>
      <c r="AG822" s="130"/>
      <c r="AH822" s="130"/>
      <c r="AI822" s="130"/>
      <c r="AJ822" s="130"/>
      <c r="AK822" s="130"/>
      <c r="AL822" s="130"/>
    </row>
    <row r="823" spans="1:38" s="43" customFormat="1" x14ac:dyDescent="0.2">
      <c r="A823" s="15"/>
      <c r="B823" s="685"/>
      <c r="C823" s="15"/>
      <c r="K823" s="680"/>
      <c r="L823" s="130"/>
      <c r="M823" s="130"/>
      <c r="N823" s="130"/>
      <c r="O823" s="130"/>
      <c r="P823" s="130"/>
      <c r="Q823" s="130"/>
      <c r="R823" s="680"/>
      <c r="S823" s="130"/>
      <c r="T823" s="130"/>
      <c r="U823" s="130"/>
      <c r="V823" s="130"/>
      <c r="W823" s="130"/>
      <c r="X823" s="130"/>
      <c r="Y823" s="680"/>
      <c r="Z823" s="130"/>
      <c r="AA823" s="130"/>
      <c r="AB823" s="130"/>
      <c r="AC823" s="130"/>
      <c r="AD823" s="130"/>
      <c r="AE823" s="130"/>
      <c r="AF823" s="680"/>
      <c r="AG823" s="130"/>
      <c r="AH823" s="130"/>
      <c r="AI823" s="130"/>
      <c r="AJ823" s="130"/>
      <c r="AK823" s="130"/>
      <c r="AL823" s="130"/>
    </row>
    <row r="824" spans="1:38" s="43" customFormat="1" x14ac:dyDescent="0.2">
      <c r="A824" s="15"/>
      <c r="B824" s="685"/>
      <c r="C824" s="15"/>
      <c r="K824" s="680"/>
      <c r="L824" s="130"/>
      <c r="M824" s="130"/>
      <c r="N824" s="130"/>
      <c r="O824" s="130"/>
      <c r="P824" s="130"/>
      <c r="Q824" s="130"/>
      <c r="R824" s="680"/>
      <c r="S824" s="130"/>
      <c r="T824" s="130"/>
      <c r="U824" s="130"/>
      <c r="V824" s="130"/>
      <c r="W824" s="130"/>
      <c r="X824" s="130"/>
      <c r="Y824" s="680"/>
      <c r="Z824" s="130"/>
      <c r="AA824" s="130"/>
      <c r="AB824" s="130"/>
      <c r="AC824" s="130"/>
      <c r="AD824" s="130"/>
      <c r="AE824" s="130"/>
      <c r="AF824" s="680"/>
      <c r="AG824" s="130"/>
      <c r="AH824" s="130"/>
      <c r="AI824" s="130"/>
      <c r="AJ824" s="130"/>
      <c r="AK824" s="130"/>
      <c r="AL824" s="130"/>
    </row>
    <row r="825" spans="1:38" s="43" customFormat="1" x14ac:dyDescent="0.2">
      <c r="A825" s="15"/>
      <c r="B825" s="685"/>
      <c r="C825" s="15"/>
      <c r="K825" s="680"/>
      <c r="L825" s="130"/>
      <c r="M825" s="130"/>
      <c r="N825" s="130"/>
      <c r="O825" s="130"/>
      <c r="P825" s="130"/>
      <c r="Q825" s="130"/>
      <c r="R825" s="680"/>
      <c r="S825" s="130"/>
      <c r="T825" s="130"/>
      <c r="U825" s="130"/>
      <c r="V825" s="130"/>
      <c r="W825" s="130"/>
      <c r="X825" s="130"/>
      <c r="Y825" s="680"/>
      <c r="Z825" s="130"/>
      <c r="AA825" s="130"/>
      <c r="AB825" s="130"/>
      <c r="AC825" s="130"/>
      <c r="AD825" s="130"/>
      <c r="AE825" s="130"/>
      <c r="AF825" s="680"/>
      <c r="AG825" s="130"/>
      <c r="AH825" s="130"/>
      <c r="AI825" s="130"/>
      <c r="AJ825" s="130"/>
      <c r="AK825" s="130"/>
      <c r="AL825" s="130"/>
    </row>
    <row r="826" spans="1:38" s="43" customFormat="1" x14ac:dyDescent="0.2">
      <c r="A826" s="15"/>
      <c r="B826" s="685"/>
      <c r="C826" s="15"/>
      <c r="K826" s="680"/>
      <c r="L826" s="130"/>
      <c r="M826" s="130"/>
      <c r="N826" s="130"/>
      <c r="O826" s="130"/>
      <c r="P826" s="130"/>
      <c r="Q826" s="130"/>
      <c r="R826" s="680"/>
      <c r="S826" s="130"/>
      <c r="T826" s="130"/>
      <c r="U826" s="130"/>
      <c r="V826" s="130"/>
      <c r="W826" s="130"/>
      <c r="X826" s="130"/>
      <c r="Y826" s="680"/>
      <c r="Z826" s="130"/>
      <c r="AA826" s="130"/>
      <c r="AB826" s="130"/>
      <c r="AC826" s="130"/>
      <c r="AD826" s="130"/>
      <c r="AE826" s="130"/>
      <c r="AF826" s="680"/>
      <c r="AG826" s="130"/>
      <c r="AH826" s="130"/>
      <c r="AI826" s="130"/>
      <c r="AJ826" s="130"/>
      <c r="AK826" s="130"/>
      <c r="AL826" s="130"/>
    </row>
    <row r="827" spans="1:38" s="43" customFormat="1" x14ac:dyDescent="0.2">
      <c r="A827" s="15"/>
      <c r="B827" s="685"/>
      <c r="C827" s="15"/>
      <c r="K827" s="680"/>
      <c r="L827" s="130"/>
      <c r="M827" s="130"/>
      <c r="N827" s="130"/>
      <c r="O827" s="130"/>
      <c r="P827" s="130"/>
      <c r="Q827" s="130"/>
      <c r="R827" s="680"/>
      <c r="S827" s="130"/>
      <c r="T827" s="130"/>
      <c r="U827" s="130"/>
      <c r="V827" s="130"/>
      <c r="W827" s="130"/>
      <c r="X827" s="130"/>
      <c r="Y827" s="680"/>
      <c r="Z827" s="130"/>
      <c r="AA827" s="130"/>
      <c r="AB827" s="130"/>
      <c r="AC827" s="130"/>
      <c r="AD827" s="130"/>
      <c r="AE827" s="130"/>
      <c r="AF827" s="680"/>
      <c r="AG827" s="130"/>
      <c r="AH827" s="130"/>
      <c r="AI827" s="130"/>
      <c r="AJ827" s="130"/>
      <c r="AK827" s="130"/>
      <c r="AL827" s="130"/>
    </row>
    <row r="828" spans="1:38" s="43" customFormat="1" x14ac:dyDescent="0.2">
      <c r="A828" s="15"/>
      <c r="B828" s="685"/>
      <c r="C828" s="15"/>
      <c r="K828" s="680"/>
      <c r="L828" s="130"/>
      <c r="M828" s="130"/>
      <c r="N828" s="130"/>
      <c r="O828" s="130"/>
      <c r="P828" s="130"/>
      <c r="Q828" s="130"/>
      <c r="R828" s="680"/>
      <c r="S828" s="130"/>
      <c r="T828" s="130"/>
      <c r="U828" s="130"/>
      <c r="V828" s="130"/>
      <c r="W828" s="130"/>
      <c r="X828" s="130"/>
      <c r="Y828" s="680"/>
      <c r="Z828" s="130"/>
      <c r="AA828" s="130"/>
      <c r="AB828" s="130"/>
      <c r="AC828" s="130"/>
      <c r="AD828" s="130"/>
      <c r="AE828" s="130"/>
      <c r="AF828" s="680"/>
      <c r="AG828" s="130"/>
      <c r="AH828" s="130"/>
      <c r="AI828" s="130"/>
      <c r="AJ828" s="130"/>
      <c r="AK828" s="130"/>
      <c r="AL828" s="130"/>
    </row>
    <row r="829" spans="1:38" s="43" customFormat="1" x14ac:dyDescent="0.2">
      <c r="A829" s="15"/>
      <c r="B829" s="685"/>
      <c r="C829" s="15"/>
      <c r="K829" s="680"/>
      <c r="L829" s="130"/>
      <c r="M829" s="130"/>
      <c r="N829" s="130"/>
      <c r="O829" s="130"/>
      <c r="P829" s="130"/>
      <c r="Q829" s="130"/>
      <c r="R829" s="680"/>
      <c r="S829" s="130"/>
      <c r="T829" s="130"/>
      <c r="U829" s="130"/>
      <c r="V829" s="130"/>
      <c r="W829" s="130"/>
      <c r="X829" s="130"/>
      <c r="Y829" s="680"/>
      <c r="Z829" s="130"/>
      <c r="AA829" s="130"/>
      <c r="AB829" s="130"/>
      <c r="AC829" s="130"/>
      <c r="AD829" s="130"/>
      <c r="AE829" s="130"/>
      <c r="AF829" s="680"/>
      <c r="AG829" s="130"/>
      <c r="AH829" s="130"/>
      <c r="AI829" s="130"/>
      <c r="AJ829" s="130"/>
      <c r="AK829" s="130"/>
      <c r="AL829" s="130"/>
    </row>
    <row r="830" spans="1:38" s="43" customFormat="1" x14ac:dyDescent="0.2">
      <c r="A830" s="15"/>
      <c r="B830" s="685"/>
      <c r="C830" s="15"/>
      <c r="K830" s="680"/>
      <c r="L830" s="130"/>
      <c r="M830" s="130"/>
      <c r="N830" s="130"/>
      <c r="O830" s="130"/>
      <c r="P830" s="130"/>
      <c r="Q830" s="130"/>
      <c r="R830" s="680"/>
      <c r="S830" s="130"/>
      <c r="T830" s="130"/>
      <c r="U830" s="130"/>
      <c r="V830" s="130"/>
      <c r="W830" s="130"/>
      <c r="X830" s="130"/>
      <c r="Y830" s="680"/>
      <c r="Z830" s="130"/>
      <c r="AA830" s="130"/>
      <c r="AB830" s="130"/>
      <c r="AC830" s="130"/>
      <c r="AD830" s="130"/>
      <c r="AE830" s="130"/>
      <c r="AF830" s="680"/>
      <c r="AG830" s="130"/>
      <c r="AH830" s="130"/>
      <c r="AI830" s="130"/>
      <c r="AJ830" s="130"/>
      <c r="AK830" s="130"/>
      <c r="AL830" s="130"/>
    </row>
    <row r="831" spans="1:38" s="43" customFormat="1" x14ac:dyDescent="0.2">
      <c r="A831" s="15"/>
      <c r="B831" s="685"/>
      <c r="C831" s="15"/>
      <c r="K831" s="680"/>
      <c r="L831" s="130"/>
      <c r="M831" s="130"/>
      <c r="N831" s="130"/>
      <c r="O831" s="130"/>
      <c r="P831" s="130"/>
      <c r="Q831" s="130"/>
      <c r="R831" s="680"/>
      <c r="S831" s="130"/>
      <c r="T831" s="130"/>
      <c r="U831" s="130"/>
      <c r="V831" s="130"/>
      <c r="W831" s="130"/>
      <c r="X831" s="130"/>
      <c r="Y831" s="680"/>
      <c r="Z831" s="130"/>
      <c r="AA831" s="130"/>
      <c r="AB831" s="130"/>
      <c r="AC831" s="130"/>
      <c r="AD831" s="130"/>
      <c r="AE831" s="130"/>
      <c r="AF831" s="680"/>
      <c r="AG831" s="130"/>
      <c r="AH831" s="130"/>
      <c r="AI831" s="130"/>
      <c r="AJ831" s="130"/>
      <c r="AK831" s="130"/>
      <c r="AL831" s="130"/>
    </row>
    <row r="832" spans="1:38" s="43" customFormat="1" x14ac:dyDescent="0.2">
      <c r="A832" s="15"/>
      <c r="B832" s="685"/>
      <c r="C832" s="15"/>
      <c r="K832" s="680"/>
      <c r="L832" s="130"/>
      <c r="M832" s="130"/>
      <c r="N832" s="130"/>
      <c r="O832" s="130"/>
      <c r="P832" s="130"/>
      <c r="Q832" s="130"/>
      <c r="R832" s="680"/>
      <c r="S832" s="130"/>
      <c r="T832" s="130"/>
      <c r="U832" s="130"/>
      <c r="V832" s="130"/>
      <c r="W832" s="130"/>
      <c r="X832" s="130"/>
      <c r="Y832" s="680"/>
      <c r="Z832" s="130"/>
      <c r="AA832" s="130"/>
      <c r="AB832" s="130"/>
      <c r="AC832" s="130"/>
      <c r="AD832" s="130"/>
      <c r="AE832" s="130"/>
      <c r="AF832" s="680"/>
      <c r="AG832" s="130"/>
      <c r="AH832" s="130"/>
      <c r="AI832" s="130"/>
      <c r="AJ832" s="130"/>
      <c r="AK832" s="130"/>
      <c r="AL832" s="130"/>
    </row>
    <row r="833" spans="1:38" s="43" customFormat="1" x14ac:dyDescent="0.2">
      <c r="A833" s="15"/>
      <c r="B833" s="685"/>
      <c r="C833" s="15"/>
      <c r="K833" s="680"/>
      <c r="L833" s="130"/>
      <c r="M833" s="130"/>
      <c r="N833" s="130"/>
      <c r="O833" s="130"/>
      <c r="P833" s="130"/>
      <c r="Q833" s="130"/>
      <c r="R833" s="680"/>
      <c r="S833" s="130"/>
      <c r="T833" s="130"/>
      <c r="U833" s="130"/>
      <c r="V833" s="130"/>
      <c r="W833" s="130"/>
      <c r="X833" s="130"/>
      <c r="Y833" s="680"/>
      <c r="Z833" s="130"/>
      <c r="AA833" s="130"/>
      <c r="AB833" s="130"/>
      <c r="AC833" s="130"/>
      <c r="AD833" s="130"/>
      <c r="AE833" s="130"/>
      <c r="AF833" s="680"/>
      <c r="AG833" s="130"/>
      <c r="AH833" s="130"/>
      <c r="AI833" s="130"/>
      <c r="AJ833" s="130"/>
      <c r="AK833" s="130"/>
      <c r="AL833" s="130"/>
    </row>
    <row r="834" spans="1:38" s="43" customFormat="1" x14ac:dyDescent="0.2">
      <c r="A834" s="15"/>
      <c r="B834" s="685"/>
      <c r="C834" s="15"/>
      <c r="K834" s="680"/>
      <c r="L834" s="130"/>
      <c r="M834" s="130"/>
      <c r="N834" s="130"/>
      <c r="O834" s="130"/>
      <c r="P834" s="130"/>
      <c r="Q834" s="130"/>
      <c r="R834" s="680"/>
      <c r="S834" s="130"/>
      <c r="T834" s="130"/>
      <c r="U834" s="130"/>
      <c r="V834" s="130"/>
      <c r="W834" s="130"/>
      <c r="X834" s="130"/>
      <c r="Y834" s="680"/>
      <c r="Z834" s="130"/>
      <c r="AA834" s="130"/>
      <c r="AB834" s="130"/>
      <c r="AC834" s="130"/>
      <c r="AD834" s="130"/>
      <c r="AE834" s="130"/>
      <c r="AF834" s="680"/>
      <c r="AG834" s="130"/>
      <c r="AH834" s="130"/>
      <c r="AI834" s="130"/>
      <c r="AJ834" s="130"/>
      <c r="AK834" s="130"/>
      <c r="AL834" s="130"/>
    </row>
    <row r="835" spans="1:38" s="43" customFormat="1" x14ac:dyDescent="0.2">
      <c r="A835" s="15"/>
      <c r="B835" s="685"/>
      <c r="C835" s="15"/>
      <c r="K835" s="680"/>
      <c r="L835" s="130"/>
      <c r="M835" s="130"/>
      <c r="N835" s="130"/>
      <c r="O835" s="130"/>
      <c r="P835" s="130"/>
      <c r="Q835" s="130"/>
      <c r="R835" s="680"/>
      <c r="S835" s="130"/>
      <c r="T835" s="130"/>
      <c r="U835" s="130"/>
      <c r="V835" s="130"/>
      <c r="W835" s="130"/>
      <c r="X835" s="130"/>
      <c r="Y835" s="680"/>
      <c r="Z835" s="130"/>
      <c r="AA835" s="130"/>
      <c r="AB835" s="130"/>
      <c r="AC835" s="130"/>
      <c r="AD835" s="130"/>
      <c r="AE835" s="130"/>
      <c r="AF835" s="680"/>
      <c r="AG835" s="130"/>
      <c r="AH835" s="130"/>
      <c r="AI835" s="130"/>
      <c r="AJ835" s="130"/>
      <c r="AK835" s="130"/>
      <c r="AL835" s="130"/>
    </row>
    <row r="836" spans="1:38" s="43" customFormat="1" x14ac:dyDescent="0.2">
      <c r="A836" s="15"/>
      <c r="B836" s="685"/>
      <c r="C836" s="15"/>
      <c r="K836" s="680"/>
      <c r="L836" s="130"/>
      <c r="M836" s="130"/>
      <c r="N836" s="130"/>
      <c r="O836" s="130"/>
      <c r="P836" s="130"/>
      <c r="Q836" s="130"/>
      <c r="R836" s="680"/>
      <c r="S836" s="130"/>
      <c r="T836" s="130"/>
      <c r="U836" s="130"/>
      <c r="V836" s="130"/>
      <c r="W836" s="130"/>
      <c r="X836" s="130"/>
      <c r="Y836" s="680"/>
      <c r="Z836" s="130"/>
      <c r="AA836" s="130"/>
      <c r="AB836" s="130"/>
      <c r="AC836" s="130"/>
      <c r="AD836" s="130"/>
      <c r="AE836" s="130"/>
      <c r="AF836" s="680"/>
      <c r="AG836" s="130"/>
      <c r="AH836" s="130"/>
      <c r="AI836" s="130"/>
      <c r="AJ836" s="130"/>
      <c r="AK836" s="130"/>
      <c r="AL836" s="130"/>
    </row>
    <row r="837" spans="1:38" s="43" customFormat="1" x14ac:dyDescent="0.2">
      <c r="A837" s="15"/>
      <c r="B837" s="685"/>
      <c r="C837" s="15"/>
      <c r="K837" s="680"/>
      <c r="L837" s="130"/>
      <c r="M837" s="130"/>
      <c r="N837" s="130"/>
      <c r="O837" s="130"/>
      <c r="P837" s="130"/>
      <c r="Q837" s="130"/>
      <c r="R837" s="680"/>
      <c r="S837" s="130"/>
      <c r="T837" s="130"/>
      <c r="U837" s="130"/>
      <c r="V837" s="130"/>
      <c r="W837" s="130"/>
      <c r="X837" s="130"/>
      <c r="Y837" s="680"/>
      <c r="Z837" s="130"/>
      <c r="AA837" s="130"/>
      <c r="AB837" s="130"/>
      <c r="AC837" s="130"/>
      <c r="AD837" s="130"/>
      <c r="AE837" s="130"/>
      <c r="AF837" s="680"/>
      <c r="AG837" s="130"/>
      <c r="AH837" s="130"/>
      <c r="AI837" s="130"/>
      <c r="AJ837" s="130"/>
      <c r="AK837" s="130"/>
      <c r="AL837" s="130"/>
    </row>
    <row r="838" spans="1:38" s="43" customFormat="1" x14ac:dyDescent="0.2">
      <c r="A838" s="15"/>
      <c r="B838" s="685"/>
      <c r="C838" s="15"/>
      <c r="K838" s="680"/>
      <c r="L838" s="130"/>
      <c r="M838" s="130"/>
      <c r="N838" s="130"/>
      <c r="O838" s="130"/>
      <c r="P838" s="130"/>
      <c r="Q838" s="130"/>
      <c r="R838" s="680"/>
      <c r="S838" s="130"/>
      <c r="T838" s="130"/>
      <c r="U838" s="130"/>
      <c r="V838" s="130"/>
      <c r="W838" s="130"/>
      <c r="X838" s="130"/>
      <c r="Y838" s="680"/>
      <c r="Z838" s="130"/>
      <c r="AA838" s="130"/>
      <c r="AB838" s="130"/>
      <c r="AC838" s="130"/>
      <c r="AD838" s="130"/>
      <c r="AE838" s="130"/>
      <c r="AF838" s="680"/>
      <c r="AG838" s="130"/>
      <c r="AH838" s="130"/>
      <c r="AI838" s="130"/>
      <c r="AJ838" s="130"/>
      <c r="AK838" s="130"/>
      <c r="AL838" s="130"/>
    </row>
    <row r="839" spans="1:38" s="43" customFormat="1" x14ac:dyDescent="0.2">
      <c r="A839" s="15"/>
      <c r="B839" s="685"/>
      <c r="C839" s="15"/>
      <c r="K839" s="680"/>
      <c r="L839" s="130"/>
      <c r="M839" s="130"/>
      <c r="N839" s="130"/>
      <c r="O839" s="130"/>
      <c r="P839" s="130"/>
      <c r="Q839" s="130"/>
      <c r="R839" s="680"/>
      <c r="S839" s="130"/>
      <c r="T839" s="130"/>
      <c r="U839" s="130"/>
      <c r="V839" s="130"/>
      <c r="W839" s="130"/>
      <c r="X839" s="130"/>
      <c r="Y839" s="680"/>
      <c r="Z839" s="130"/>
      <c r="AA839" s="130"/>
      <c r="AB839" s="130"/>
      <c r="AC839" s="130"/>
      <c r="AD839" s="130"/>
      <c r="AE839" s="130"/>
      <c r="AF839" s="680"/>
      <c r="AG839" s="130"/>
      <c r="AH839" s="130"/>
      <c r="AI839" s="130"/>
      <c r="AJ839" s="130"/>
      <c r="AK839" s="130"/>
      <c r="AL839" s="130"/>
    </row>
    <row r="840" spans="1:38" s="43" customFormat="1" x14ac:dyDescent="0.2">
      <c r="A840" s="15"/>
      <c r="B840" s="685"/>
      <c r="C840" s="15"/>
      <c r="K840" s="680"/>
      <c r="L840" s="130"/>
      <c r="M840" s="130"/>
      <c r="N840" s="130"/>
      <c r="O840" s="130"/>
      <c r="P840" s="130"/>
      <c r="Q840" s="130"/>
      <c r="R840" s="680"/>
      <c r="S840" s="130"/>
      <c r="T840" s="130"/>
      <c r="U840" s="130"/>
      <c r="V840" s="130"/>
      <c r="W840" s="130"/>
      <c r="X840" s="130"/>
      <c r="Y840" s="680"/>
      <c r="Z840" s="130"/>
      <c r="AA840" s="130"/>
      <c r="AB840" s="130"/>
      <c r="AC840" s="130"/>
      <c r="AD840" s="130"/>
      <c r="AE840" s="130"/>
      <c r="AF840" s="680"/>
      <c r="AG840" s="130"/>
      <c r="AH840" s="130"/>
      <c r="AI840" s="130"/>
      <c r="AJ840" s="130"/>
      <c r="AK840" s="130"/>
      <c r="AL840" s="130"/>
    </row>
    <row r="841" spans="1:38" s="43" customFormat="1" x14ac:dyDescent="0.2">
      <c r="A841" s="15"/>
      <c r="B841" s="685"/>
      <c r="C841" s="15"/>
      <c r="K841" s="680"/>
      <c r="L841" s="130"/>
      <c r="M841" s="130"/>
      <c r="N841" s="130"/>
      <c r="O841" s="130"/>
      <c r="P841" s="130"/>
      <c r="Q841" s="130"/>
      <c r="R841" s="680"/>
      <c r="S841" s="130"/>
      <c r="T841" s="130"/>
      <c r="U841" s="130"/>
      <c r="V841" s="130"/>
      <c r="W841" s="130"/>
      <c r="X841" s="130"/>
      <c r="Y841" s="680"/>
      <c r="Z841" s="130"/>
      <c r="AA841" s="130"/>
      <c r="AB841" s="130"/>
      <c r="AC841" s="130"/>
      <c r="AD841" s="130"/>
      <c r="AE841" s="130"/>
      <c r="AF841" s="680"/>
      <c r="AG841" s="130"/>
      <c r="AH841" s="130"/>
      <c r="AI841" s="130"/>
      <c r="AJ841" s="130"/>
      <c r="AK841" s="130"/>
      <c r="AL841" s="130"/>
    </row>
    <row r="842" spans="1:38" s="43" customFormat="1" x14ac:dyDescent="0.2">
      <c r="A842" s="15"/>
      <c r="B842" s="685"/>
      <c r="C842" s="15"/>
      <c r="K842" s="680"/>
      <c r="L842" s="130"/>
      <c r="M842" s="130"/>
      <c r="N842" s="130"/>
      <c r="O842" s="130"/>
      <c r="P842" s="130"/>
      <c r="Q842" s="130"/>
      <c r="R842" s="680"/>
      <c r="S842" s="130"/>
      <c r="T842" s="130"/>
      <c r="U842" s="130"/>
      <c r="V842" s="130"/>
      <c r="W842" s="130"/>
      <c r="X842" s="130"/>
      <c r="Y842" s="680"/>
      <c r="Z842" s="130"/>
      <c r="AA842" s="130"/>
      <c r="AB842" s="130"/>
      <c r="AC842" s="130"/>
      <c r="AD842" s="130"/>
      <c r="AE842" s="130"/>
      <c r="AF842" s="680"/>
      <c r="AG842" s="130"/>
      <c r="AH842" s="130"/>
      <c r="AI842" s="130"/>
      <c r="AJ842" s="130"/>
      <c r="AK842" s="130"/>
      <c r="AL842" s="130"/>
    </row>
    <row r="843" spans="1:38" s="43" customFormat="1" x14ac:dyDescent="0.2">
      <c r="A843" s="15"/>
      <c r="B843" s="685"/>
      <c r="C843" s="15"/>
      <c r="K843" s="680"/>
      <c r="L843" s="130"/>
      <c r="M843" s="130"/>
      <c r="N843" s="130"/>
      <c r="O843" s="130"/>
      <c r="P843" s="130"/>
      <c r="Q843" s="130"/>
      <c r="R843" s="680"/>
      <c r="S843" s="130"/>
      <c r="T843" s="130"/>
      <c r="U843" s="130"/>
      <c r="V843" s="130"/>
      <c r="W843" s="130"/>
      <c r="X843" s="130"/>
      <c r="Y843" s="680"/>
      <c r="Z843" s="130"/>
      <c r="AA843" s="130"/>
      <c r="AB843" s="130"/>
      <c r="AC843" s="130"/>
      <c r="AD843" s="130"/>
      <c r="AE843" s="130"/>
      <c r="AF843" s="680"/>
      <c r="AG843" s="130"/>
      <c r="AH843" s="130"/>
      <c r="AI843" s="130"/>
      <c r="AJ843" s="130"/>
      <c r="AK843" s="130"/>
      <c r="AL843" s="130"/>
    </row>
    <row r="844" spans="1:38" s="43" customFormat="1" x14ac:dyDescent="0.2">
      <c r="A844" s="15"/>
      <c r="B844" s="685"/>
      <c r="C844" s="15"/>
      <c r="K844" s="680"/>
      <c r="L844" s="130"/>
      <c r="M844" s="130"/>
      <c r="N844" s="130"/>
      <c r="O844" s="130"/>
      <c r="P844" s="130"/>
      <c r="Q844" s="130"/>
      <c r="R844" s="680"/>
      <c r="S844" s="130"/>
      <c r="T844" s="130"/>
      <c r="U844" s="130"/>
      <c r="V844" s="130"/>
      <c r="W844" s="130"/>
      <c r="X844" s="130"/>
      <c r="Y844" s="680"/>
      <c r="Z844" s="130"/>
      <c r="AA844" s="130"/>
      <c r="AB844" s="130"/>
      <c r="AC844" s="130"/>
      <c r="AD844" s="130"/>
      <c r="AE844" s="130"/>
      <c r="AF844" s="680"/>
      <c r="AG844" s="130"/>
      <c r="AH844" s="130"/>
      <c r="AI844" s="130"/>
      <c r="AJ844" s="130"/>
      <c r="AK844" s="130"/>
      <c r="AL844" s="130"/>
    </row>
    <row r="845" spans="1:38" s="43" customFormat="1" x14ac:dyDescent="0.2">
      <c r="A845" s="15"/>
      <c r="B845" s="685"/>
      <c r="C845" s="15"/>
      <c r="K845" s="680"/>
      <c r="L845" s="130"/>
      <c r="M845" s="130"/>
      <c r="N845" s="130"/>
      <c r="O845" s="130"/>
      <c r="P845" s="130"/>
      <c r="Q845" s="130"/>
      <c r="R845" s="680"/>
      <c r="S845" s="130"/>
      <c r="T845" s="130"/>
      <c r="U845" s="130"/>
      <c r="V845" s="130"/>
      <c r="W845" s="130"/>
      <c r="X845" s="130"/>
      <c r="Y845" s="680"/>
      <c r="Z845" s="130"/>
      <c r="AA845" s="130"/>
      <c r="AB845" s="130"/>
      <c r="AC845" s="130"/>
      <c r="AD845" s="130"/>
      <c r="AE845" s="130"/>
      <c r="AF845" s="680"/>
      <c r="AG845" s="130"/>
      <c r="AH845" s="130"/>
      <c r="AI845" s="130"/>
      <c r="AJ845" s="130"/>
      <c r="AK845" s="130"/>
      <c r="AL845" s="130"/>
    </row>
    <row r="846" spans="1:38" s="43" customFormat="1" x14ac:dyDescent="0.2">
      <c r="A846" s="15"/>
      <c r="B846" s="685"/>
      <c r="C846" s="15"/>
      <c r="K846" s="680"/>
      <c r="L846" s="130"/>
      <c r="M846" s="130"/>
      <c r="N846" s="130"/>
      <c r="O846" s="130"/>
      <c r="P846" s="130"/>
      <c r="Q846" s="130"/>
      <c r="R846" s="680"/>
      <c r="S846" s="130"/>
      <c r="T846" s="130"/>
      <c r="U846" s="130"/>
      <c r="V846" s="130"/>
      <c r="W846" s="130"/>
      <c r="X846" s="130"/>
      <c r="Y846" s="680"/>
      <c r="Z846" s="130"/>
      <c r="AA846" s="130"/>
      <c r="AB846" s="130"/>
      <c r="AC846" s="130"/>
      <c r="AD846" s="130"/>
      <c r="AE846" s="130"/>
      <c r="AF846" s="680"/>
      <c r="AG846" s="130"/>
      <c r="AH846" s="130"/>
      <c r="AI846" s="130"/>
      <c r="AJ846" s="130"/>
      <c r="AK846" s="130"/>
      <c r="AL846" s="130"/>
    </row>
    <row r="847" spans="1:38" s="43" customFormat="1" x14ac:dyDescent="0.2">
      <c r="A847" s="15"/>
      <c r="B847" s="685"/>
      <c r="C847" s="15"/>
      <c r="K847" s="680"/>
      <c r="L847" s="130"/>
      <c r="M847" s="130"/>
      <c r="N847" s="130"/>
      <c r="O847" s="130"/>
      <c r="P847" s="130"/>
      <c r="Q847" s="130"/>
      <c r="R847" s="680"/>
      <c r="S847" s="130"/>
      <c r="T847" s="130"/>
      <c r="U847" s="130"/>
      <c r="V847" s="130"/>
      <c r="W847" s="130"/>
      <c r="X847" s="130"/>
      <c r="Y847" s="680"/>
      <c r="Z847" s="130"/>
      <c r="AA847" s="130"/>
      <c r="AB847" s="130"/>
      <c r="AC847" s="130"/>
      <c r="AD847" s="130"/>
      <c r="AE847" s="130"/>
      <c r="AF847" s="680"/>
      <c r="AG847" s="130"/>
      <c r="AH847" s="130"/>
      <c r="AI847" s="130"/>
      <c r="AJ847" s="130"/>
      <c r="AK847" s="130"/>
      <c r="AL847" s="130"/>
    </row>
    <row r="848" spans="1:38" s="43" customFormat="1" x14ac:dyDescent="0.2">
      <c r="A848" s="15"/>
      <c r="B848" s="685"/>
      <c r="C848" s="15"/>
      <c r="K848" s="680"/>
      <c r="L848" s="130"/>
      <c r="M848" s="130"/>
      <c r="N848" s="130"/>
      <c r="O848" s="130"/>
      <c r="P848" s="130"/>
      <c r="Q848" s="130"/>
      <c r="R848" s="680"/>
      <c r="S848" s="130"/>
      <c r="T848" s="130"/>
      <c r="U848" s="130"/>
      <c r="V848" s="130"/>
      <c r="W848" s="130"/>
      <c r="X848" s="130"/>
      <c r="Y848" s="680"/>
      <c r="Z848" s="130"/>
      <c r="AA848" s="130"/>
      <c r="AB848" s="130"/>
      <c r="AC848" s="130"/>
      <c r="AD848" s="130"/>
      <c r="AE848" s="130"/>
      <c r="AF848" s="680"/>
      <c r="AG848" s="130"/>
      <c r="AH848" s="130"/>
      <c r="AI848" s="130"/>
      <c r="AJ848" s="130"/>
      <c r="AK848" s="130"/>
      <c r="AL848" s="130"/>
    </row>
    <row r="849" spans="1:38" s="43" customFormat="1" x14ac:dyDescent="0.2">
      <c r="A849" s="15"/>
      <c r="B849" s="685"/>
      <c r="C849" s="15"/>
      <c r="K849" s="680"/>
      <c r="L849" s="130"/>
      <c r="M849" s="130"/>
      <c r="N849" s="130"/>
      <c r="O849" s="130"/>
      <c r="P849" s="130"/>
      <c r="Q849" s="130"/>
      <c r="R849" s="680"/>
      <c r="S849" s="130"/>
      <c r="T849" s="130"/>
      <c r="U849" s="130"/>
      <c r="V849" s="130"/>
      <c r="W849" s="130"/>
      <c r="X849" s="130"/>
      <c r="Y849" s="680"/>
      <c r="Z849" s="130"/>
      <c r="AA849" s="130"/>
      <c r="AB849" s="130"/>
      <c r="AC849" s="130"/>
      <c r="AD849" s="130"/>
      <c r="AE849" s="130"/>
      <c r="AF849" s="680"/>
      <c r="AG849" s="130"/>
      <c r="AH849" s="130"/>
      <c r="AI849" s="130"/>
      <c r="AJ849" s="130"/>
      <c r="AK849" s="130"/>
      <c r="AL849" s="130"/>
    </row>
    <row r="850" spans="1:38" s="43" customFormat="1" x14ac:dyDescent="0.2">
      <c r="A850" s="15"/>
      <c r="B850" s="685"/>
      <c r="C850" s="15"/>
      <c r="K850" s="680"/>
      <c r="L850" s="130"/>
      <c r="M850" s="130"/>
      <c r="N850" s="130"/>
      <c r="O850" s="130"/>
      <c r="P850" s="130"/>
      <c r="Q850" s="130"/>
      <c r="R850" s="680"/>
      <c r="S850" s="130"/>
      <c r="T850" s="130"/>
      <c r="U850" s="130"/>
      <c r="V850" s="130"/>
      <c r="W850" s="130"/>
      <c r="X850" s="130"/>
      <c r="Y850" s="680"/>
      <c r="Z850" s="130"/>
      <c r="AA850" s="130"/>
      <c r="AB850" s="130"/>
      <c r="AC850" s="130"/>
      <c r="AD850" s="130"/>
      <c r="AE850" s="130"/>
      <c r="AF850" s="680"/>
      <c r="AG850" s="130"/>
      <c r="AH850" s="130"/>
      <c r="AI850" s="130"/>
      <c r="AJ850" s="130"/>
      <c r="AK850" s="130"/>
      <c r="AL850" s="130"/>
    </row>
    <row r="851" spans="1:38" s="43" customFormat="1" x14ac:dyDescent="0.2">
      <c r="A851" s="15"/>
      <c r="B851" s="685"/>
      <c r="C851" s="15"/>
      <c r="K851" s="680"/>
      <c r="L851" s="130"/>
      <c r="M851" s="130"/>
      <c r="N851" s="130"/>
      <c r="O851" s="130"/>
      <c r="P851" s="130"/>
      <c r="Q851" s="130"/>
      <c r="R851" s="680"/>
      <c r="S851" s="130"/>
      <c r="T851" s="130"/>
      <c r="U851" s="130"/>
      <c r="V851" s="130"/>
      <c r="W851" s="130"/>
      <c r="X851" s="130"/>
      <c r="Y851" s="680"/>
      <c r="Z851" s="130"/>
      <c r="AA851" s="130"/>
      <c r="AB851" s="130"/>
      <c r="AC851" s="130"/>
      <c r="AD851" s="130"/>
      <c r="AE851" s="130"/>
      <c r="AF851" s="680"/>
      <c r="AG851" s="130"/>
      <c r="AH851" s="130"/>
      <c r="AI851" s="130"/>
      <c r="AJ851" s="130"/>
      <c r="AK851" s="130"/>
      <c r="AL851" s="130"/>
    </row>
    <row r="852" spans="1:38" s="43" customFormat="1" x14ac:dyDescent="0.2">
      <c r="A852" s="15"/>
      <c r="B852" s="685"/>
      <c r="C852" s="15"/>
      <c r="K852" s="680"/>
      <c r="L852" s="130"/>
      <c r="M852" s="130"/>
      <c r="N852" s="130"/>
      <c r="O852" s="130"/>
      <c r="P852" s="130"/>
      <c r="Q852" s="130"/>
      <c r="R852" s="680"/>
      <c r="S852" s="130"/>
      <c r="T852" s="130"/>
      <c r="U852" s="130"/>
      <c r="V852" s="130"/>
      <c r="W852" s="130"/>
      <c r="X852" s="130"/>
      <c r="Y852" s="680"/>
      <c r="Z852" s="130"/>
      <c r="AA852" s="130"/>
      <c r="AB852" s="130"/>
      <c r="AC852" s="130"/>
      <c r="AD852" s="130"/>
      <c r="AE852" s="130"/>
      <c r="AF852" s="680"/>
      <c r="AG852" s="130"/>
      <c r="AH852" s="130"/>
      <c r="AI852" s="130"/>
      <c r="AJ852" s="130"/>
      <c r="AK852" s="130"/>
      <c r="AL852" s="130"/>
    </row>
    <row r="853" spans="1:38" s="43" customFormat="1" x14ac:dyDescent="0.2">
      <c r="A853" s="15"/>
      <c r="B853" s="685"/>
      <c r="C853" s="15"/>
      <c r="K853" s="680"/>
      <c r="L853" s="130"/>
      <c r="M853" s="130"/>
      <c r="N853" s="130"/>
      <c r="O853" s="130"/>
      <c r="P853" s="130"/>
      <c r="Q853" s="130"/>
      <c r="R853" s="680"/>
      <c r="S853" s="130"/>
      <c r="T853" s="130"/>
      <c r="U853" s="130"/>
      <c r="V853" s="130"/>
      <c r="W853" s="130"/>
      <c r="X853" s="130"/>
      <c r="Y853" s="680"/>
      <c r="Z853" s="130"/>
      <c r="AA853" s="130"/>
      <c r="AB853" s="130"/>
      <c r="AC853" s="130"/>
      <c r="AD853" s="130"/>
      <c r="AE853" s="130"/>
      <c r="AF853" s="680"/>
      <c r="AG853" s="130"/>
      <c r="AH853" s="130"/>
      <c r="AI853" s="130"/>
      <c r="AJ853" s="130"/>
      <c r="AK853" s="130"/>
      <c r="AL853" s="130"/>
    </row>
    <row r="854" spans="1:38" s="43" customFormat="1" x14ac:dyDescent="0.2">
      <c r="A854" s="15"/>
      <c r="B854" s="685"/>
      <c r="C854" s="15"/>
      <c r="K854" s="680"/>
      <c r="L854" s="130"/>
      <c r="M854" s="130"/>
      <c r="N854" s="130"/>
      <c r="O854" s="130"/>
      <c r="P854" s="130"/>
      <c r="Q854" s="130"/>
      <c r="R854" s="680"/>
      <c r="S854" s="130"/>
      <c r="T854" s="130"/>
      <c r="U854" s="130"/>
      <c r="V854" s="130"/>
      <c r="W854" s="130"/>
      <c r="X854" s="130"/>
      <c r="Y854" s="680"/>
      <c r="Z854" s="130"/>
      <c r="AA854" s="130"/>
      <c r="AB854" s="130"/>
      <c r="AC854" s="130"/>
      <c r="AD854" s="130"/>
      <c r="AE854" s="130"/>
      <c r="AF854" s="680"/>
      <c r="AG854" s="130"/>
      <c r="AH854" s="130"/>
      <c r="AI854" s="130"/>
      <c r="AJ854" s="130"/>
      <c r="AK854" s="130"/>
      <c r="AL854" s="130"/>
    </row>
    <row r="855" spans="1:38" s="43" customFormat="1" x14ac:dyDescent="0.2">
      <c r="A855" s="15"/>
      <c r="B855" s="685"/>
      <c r="C855" s="15"/>
      <c r="K855" s="680"/>
      <c r="L855" s="130"/>
      <c r="M855" s="130"/>
      <c r="N855" s="130"/>
      <c r="O855" s="130"/>
      <c r="P855" s="130"/>
      <c r="Q855" s="130"/>
      <c r="R855" s="680"/>
      <c r="S855" s="130"/>
      <c r="T855" s="130"/>
      <c r="U855" s="130"/>
      <c r="V855" s="130"/>
      <c r="W855" s="130"/>
      <c r="X855" s="130"/>
      <c r="Y855" s="680"/>
      <c r="Z855" s="130"/>
      <c r="AA855" s="130"/>
      <c r="AB855" s="130"/>
      <c r="AC855" s="130"/>
      <c r="AD855" s="130"/>
      <c r="AE855" s="130"/>
      <c r="AF855" s="680"/>
      <c r="AG855" s="130"/>
      <c r="AH855" s="130"/>
      <c r="AI855" s="130"/>
      <c r="AJ855" s="130"/>
      <c r="AK855" s="130"/>
      <c r="AL855" s="130"/>
    </row>
    <row r="856" spans="1:38" s="43" customFormat="1" x14ac:dyDescent="0.2">
      <c r="A856" s="15"/>
      <c r="B856" s="685"/>
      <c r="C856" s="15"/>
      <c r="K856" s="680"/>
      <c r="L856" s="130"/>
      <c r="M856" s="130"/>
      <c r="N856" s="130"/>
      <c r="O856" s="130"/>
      <c r="P856" s="130"/>
      <c r="Q856" s="130"/>
      <c r="R856" s="680"/>
      <c r="S856" s="130"/>
      <c r="T856" s="130"/>
      <c r="U856" s="130"/>
      <c r="V856" s="130"/>
      <c r="W856" s="130"/>
      <c r="X856" s="130"/>
      <c r="Y856" s="680"/>
      <c r="Z856" s="130"/>
      <c r="AA856" s="130"/>
      <c r="AB856" s="130"/>
      <c r="AC856" s="130"/>
      <c r="AD856" s="130"/>
      <c r="AE856" s="130"/>
      <c r="AF856" s="680"/>
      <c r="AG856" s="130"/>
      <c r="AH856" s="130"/>
      <c r="AI856" s="130"/>
      <c r="AJ856" s="130"/>
      <c r="AK856" s="130"/>
      <c r="AL856" s="130"/>
    </row>
    <row r="857" spans="1:38" s="43" customFormat="1" x14ac:dyDescent="0.2">
      <c r="A857" s="15"/>
      <c r="B857" s="685"/>
      <c r="C857" s="15"/>
      <c r="K857" s="680"/>
      <c r="L857" s="130"/>
      <c r="M857" s="130"/>
      <c r="N857" s="130"/>
      <c r="O857" s="130"/>
      <c r="P857" s="130"/>
      <c r="Q857" s="130"/>
      <c r="R857" s="680"/>
      <c r="S857" s="130"/>
      <c r="T857" s="130"/>
      <c r="U857" s="130"/>
      <c r="V857" s="130"/>
      <c r="W857" s="130"/>
      <c r="X857" s="130"/>
      <c r="Y857" s="680"/>
      <c r="Z857" s="130"/>
      <c r="AA857" s="130"/>
      <c r="AB857" s="130"/>
      <c r="AC857" s="130"/>
      <c r="AD857" s="130"/>
      <c r="AE857" s="130"/>
      <c r="AF857" s="680"/>
      <c r="AG857" s="130"/>
      <c r="AH857" s="130"/>
      <c r="AI857" s="130"/>
      <c r="AJ857" s="130"/>
      <c r="AK857" s="130"/>
      <c r="AL857" s="130"/>
    </row>
    <row r="858" spans="1:38" s="43" customFormat="1" x14ac:dyDescent="0.2">
      <c r="A858" s="15"/>
      <c r="B858" s="685"/>
      <c r="C858" s="15"/>
      <c r="K858" s="680"/>
      <c r="L858" s="130"/>
      <c r="M858" s="130"/>
      <c r="N858" s="130"/>
      <c r="O858" s="130"/>
      <c r="P858" s="130"/>
      <c r="Q858" s="130"/>
      <c r="R858" s="680"/>
      <c r="S858" s="130"/>
      <c r="T858" s="130"/>
      <c r="U858" s="130"/>
      <c r="V858" s="130"/>
      <c r="W858" s="130"/>
      <c r="X858" s="130"/>
      <c r="Y858" s="680"/>
      <c r="Z858" s="130"/>
      <c r="AA858" s="130"/>
      <c r="AB858" s="130"/>
      <c r="AC858" s="130"/>
      <c r="AD858" s="130"/>
      <c r="AE858" s="130"/>
      <c r="AF858" s="680"/>
      <c r="AG858" s="130"/>
      <c r="AH858" s="130"/>
      <c r="AI858" s="130"/>
      <c r="AJ858" s="130"/>
      <c r="AK858" s="130"/>
      <c r="AL858" s="130"/>
    </row>
    <row r="859" spans="1:38" s="43" customFormat="1" x14ac:dyDescent="0.2">
      <c r="A859" s="15"/>
      <c r="B859" s="685"/>
      <c r="C859" s="15"/>
      <c r="K859" s="680"/>
      <c r="L859" s="130"/>
      <c r="M859" s="130"/>
      <c r="N859" s="130"/>
      <c r="O859" s="130"/>
      <c r="P859" s="130"/>
      <c r="Q859" s="130"/>
      <c r="R859" s="680"/>
      <c r="S859" s="130"/>
      <c r="T859" s="130"/>
      <c r="U859" s="130"/>
      <c r="V859" s="130"/>
      <c r="W859" s="130"/>
      <c r="X859" s="130"/>
      <c r="Y859" s="680"/>
      <c r="Z859" s="130"/>
      <c r="AA859" s="130"/>
      <c r="AB859" s="130"/>
      <c r="AC859" s="130"/>
      <c r="AD859" s="130"/>
      <c r="AE859" s="130"/>
      <c r="AF859" s="680"/>
      <c r="AG859" s="130"/>
      <c r="AH859" s="130"/>
      <c r="AI859" s="130"/>
      <c r="AJ859" s="130"/>
      <c r="AK859" s="130"/>
      <c r="AL859" s="130"/>
    </row>
    <row r="860" spans="1:38" s="43" customFormat="1" x14ac:dyDescent="0.2">
      <c r="A860" s="15"/>
      <c r="B860" s="685"/>
      <c r="C860" s="15"/>
      <c r="K860" s="680"/>
      <c r="L860" s="130"/>
      <c r="M860" s="130"/>
      <c r="N860" s="130"/>
      <c r="O860" s="130"/>
      <c r="P860" s="130"/>
      <c r="Q860" s="130"/>
      <c r="R860" s="680"/>
      <c r="S860" s="130"/>
      <c r="T860" s="130"/>
      <c r="U860" s="130"/>
      <c r="V860" s="130"/>
      <c r="W860" s="130"/>
      <c r="X860" s="130"/>
      <c r="Y860" s="680"/>
      <c r="Z860" s="130"/>
      <c r="AA860" s="130"/>
      <c r="AB860" s="130"/>
      <c r="AC860" s="130"/>
      <c r="AD860" s="130"/>
      <c r="AE860" s="130"/>
      <c r="AF860" s="680"/>
      <c r="AG860" s="130"/>
      <c r="AH860" s="130"/>
      <c r="AI860" s="130"/>
      <c r="AJ860" s="130"/>
      <c r="AK860" s="130"/>
      <c r="AL860" s="130"/>
    </row>
    <row r="861" spans="1:38" s="43" customFormat="1" x14ac:dyDescent="0.2">
      <c r="A861" s="15"/>
      <c r="B861" s="685"/>
      <c r="C861" s="15"/>
      <c r="K861" s="680"/>
      <c r="L861" s="130"/>
      <c r="M861" s="130"/>
      <c r="N861" s="130"/>
      <c r="O861" s="130"/>
      <c r="P861" s="130"/>
      <c r="Q861" s="130"/>
      <c r="R861" s="680"/>
      <c r="S861" s="130"/>
      <c r="T861" s="130"/>
      <c r="U861" s="130"/>
      <c r="V861" s="130"/>
      <c r="W861" s="130"/>
      <c r="X861" s="130"/>
      <c r="Y861" s="680"/>
      <c r="Z861" s="130"/>
      <c r="AA861" s="130"/>
      <c r="AB861" s="130"/>
      <c r="AC861" s="130"/>
      <c r="AD861" s="130"/>
      <c r="AE861" s="130"/>
      <c r="AF861" s="680"/>
      <c r="AG861" s="130"/>
      <c r="AH861" s="130"/>
      <c r="AI861" s="130"/>
      <c r="AJ861" s="130"/>
      <c r="AK861" s="130"/>
      <c r="AL861" s="130"/>
    </row>
    <row r="862" spans="1:38" s="43" customFormat="1" x14ac:dyDescent="0.2">
      <c r="A862" s="15"/>
      <c r="B862" s="685"/>
      <c r="C862" s="15"/>
      <c r="K862" s="680"/>
      <c r="L862" s="130"/>
      <c r="M862" s="130"/>
      <c r="N862" s="130"/>
      <c r="O862" s="130"/>
      <c r="P862" s="130"/>
      <c r="Q862" s="130"/>
      <c r="R862" s="680"/>
      <c r="S862" s="130"/>
      <c r="T862" s="130"/>
      <c r="U862" s="130"/>
      <c r="V862" s="130"/>
      <c r="W862" s="130"/>
      <c r="X862" s="130"/>
      <c r="Y862" s="680"/>
      <c r="Z862" s="130"/>
      <c r="AA862" s="130"/>
      <c r="AB862" s="130"/>
      <c r="AC862" s="130"/>
      <c r="AD862" s="130"/>
      <c r="AE862" s="130"/>
      <c r="AF862" s="680"/>
      <c r="AG862" s="130"/>
      <c r="AH862" s="130"/>
      <c r="AI862" s="130"/>
      <c r="AJ862" s="130"/>
      <c r="AK862" s="130"/>
      <c r="AL862" s="130"/>
    </row>
    <row r="863" spans="1:38" s="43" customFormat="1" x14ac:dyDescent="0.2">
      <c r="A863" s="15"/>
      <c r="B863" s="685"/>
      <c r="C863" s="15"/>
      <c r="K863" s="680"/>
      <c r="L863" s="130"/>
      <c r="M863" s="130"/>
      <c r="N863" s="130"/>
      <c r="O863" s="130"/>
      <c r="P863" s="130"/>
      <c r="Q863" s="130"/>
      <c r="R863" s="680"/>
      <c r="S863" s="130"/>
      <c r="T863" s="130"/>
      <c r="U863" s="130"/>
      <c r="V863" s="130"/>
      <c r="W863" s="130"/>
      <c r="X863" s="130"/>
      <c r="Y863" s="680"/>
      <c r="Z863" s="130"/>
      <c r="AA863" s="130"/>
      <c r="AB863" s="130"/>
      <c r="AC863" s="130"/>
      <c r="AD863" s="130"/>
      <c r="AE863" s="130"/>
      <c r="AF863" s="680"/>
      <c r="AG863" s="130"/>
      <c r="AH863" s="130"/>
      <c r="AI863" s="130"/>
      <c r="AJ863" s="130"/>
      <c r="AK863" s="130"/>
      <c r="AL863" s="130"/>
    </row>
    <row r="864" spans="1:38" s="43" customFormat="1" x14ac:dyDescent="0.2">
      <c r="A864" s="15"/>
      <c r="B864" s="685"/>
      <c r="C864" s="15"/>
      <c r="K864" s="680"/>
      <c r="L864" s="130"/>
      <c r="M864" s="130"/>
      <c r="N864" s="130"/>
      <c r="O864" s="130"/>
      <c r="P864" s="130"/>
      <c r="Q864" s="130"/>
      <c r="R864" s="680"/>
      <c r="S864" s="130"/>
      <c r="T864" s="130"/>
      <c r="U864" s="130"/>
      <c r="V864" s="130"/>
      <c r="W864" s="130"/>
      <c r="X864" s="130"/>
      <c r="Y864" s="680"/>
      <c r="Z864" s="130"/>
      <c r="AA864" s="130"/>
      <c r="AB864" s="130"/>
      <c r="AC864" s="130"/>
      <c r="AD864" s="130"/>
      <c r="AE864" s="130"/>
      <c r="AF864" s="680"/>
      <c r="AG864" s="130"/>
      <c r="AH864" s="130"/>
      <c r="AI864" s="130"/>
      <c r="AJ864" s="130"/>
      <c r="AK864" s="130"/>
      <c r="AL864" s="130"/>
    </row>
    <row r="865" spans="1:38" s="43" customFormat="1" x14ac:dyDescent="0.2">
      <c r="A865" s="15"/>
      <c r="B865" s="685"/>
      <c r="C865" s="15"/>
      <c r="K865" s="680"/>
      <c r="L865" s="130"/>
      <c r="M865" s="130"/>
      <c r="N865" s="130"/>
      <c r="O865" s="130"/>
      <c r="P865" s="130"/>
      <c r="Q865" s="130"/>
      <c r="R865" s="680"/>
      <c r="S865" s="130"/>
      <c r="T865" s="130"/>
      <c r="U865" s="130"/>
      <c r="V865" s="130"/>
      <c r="W865" s="130"/>
      <c r="X865" s="130"/>
      <c r="Y865" s="680"/>
      <c r="Z865" s="130"/>
      <c r="AA865" s="130"/>
      <c r="AB865" s="130"/>
      <c r="AC865" s="130"/>
      <c r="AD865" s="130"/>
      <c r="AE865" s="130"/>
      <c r="AF865" s="680"/>
      <c r="AG865" s="130"/>
      <c r="AH865" s="130"/>
      <c r="AI865" s="130"/>
      <c r="AJ865" s="130"/>
      <c r="AK865" s="130"/>
      <c r="AL865" s="130"/>
    </row>
    <row r="866" spans="1:38" s="43" customFormat="1" x14ac:dyDescent="0.2">
      <c r="A866" s="15"/>
      <c r="B866" s="685"/>
      <c r="C866" s="15"/>
      <c r="K866" s="680"/>
      <c r="L866" s="130"/>
      <c r="M866" s="130"/>
      <c r="N866" s="130"/>
      <c r="O866" s="130"/>
      <c r="P866" s="130"/>
      <c r="Q866" s="130"/>
      <c r="R866" s="680"/>
      <c r="S866" s="130"/>
      <c r="T866" s="130"/>
      <c r="U866" s="130"/>
      <c r="V866" s="130"/>
      <c r="W866" s="130"/>
      <c r="X866" s="130"/>
      <c r="Y866" s="680"/>
      <c r="Z866" s="130"/>
      <c r="AA866" s="130"/>
      <c r="AB866" s="130"/>
      <c r="AC866" s="130"/>
      <c r="AD866" s="130"/>
      <c r="AE866" s="130"/>
      <c r="AF866" s="680"/>
      <c r="AG866" s="130"/>
      <c r="AH866" s="130"/>
      <c r="AI866" s="130"/>
      <c r="AJ866" s="130"/>
      <c r="AK866" s="130"/>
      <c r="AL866" s="130"/>
    </row>
    <row r="867" spans="1:38" s="43" customFormat="1" x14ac:dyDescent="0.2">
      <c r="A867" s="15"/>
      <c r="B867" s="685"/>
      <c r="C867" s="15"/>
      <c r="K867" s="680"/>
      <c r="L867" s="130"/>
      <c r="M867" s="130"/>
      <c r="N867" s="130"/>
      <c r="O867" s="130"/>
      <c r="P867" s="130"/>
      <c r="Q867" s="130"/>
      <c r="R867" s="680"/>
      <c r="S867" s="130"/>
      <c r="T867" s="130"/>
      <c r="U867" s="130"/>
      <c r="V867" s="130"/>
      <c r="W867" s="130"/>
      <c r="X867" s="130"/>
      <c r="Y867" s="680"/>
      <c r="Z867" s="130"/>
      <c r="AA867" s="130"/>
      <c r="AB867" s="130"/>
      <c r="AC867" s="130"/>
      <c r="AD867" s="130"/>
      <c r="AE867" s="130"/>
      <c r="AF867" s="680"/>
      <c r="AG867" s="130"/>
      <c r="AH867" s="130"/>
      <c r="AI867" s="130"/>
      <c r="AJ867" s="130"/>
      <c r="AK867" s="130"/>
      <c r="AL867" s="130"/>
    </row>
    <row r="868" spans="1:38" s="43" customFormat="1" x14ac:dyDescent="0.2">
      <c r="A868" s="15"/>
      <c r="B868" s="685"/>
      <c r="C868" s="15"/>
      <c r="K868" s="680"/>
      <c r="L868" s="130"/>
      <c r="M868" s="130"/>
      <c r="N868" s="130"/>
      <c r="O868" s="130"/>
      <c r="P868" s="130"/>
      <c r="Q868" s="130"/>
      <c r="R868" s="680"/>
      <c r="S868" s="130"/>
      <c r="T868" s="130"/>
      <c r="U868" s="130"/>
      <c r="V868" s="130"/>
      <c r="W868" s="130"/>
      <c r="X868" s="130"/>
      <c r="Y868" s="680"/>
      <c r="Z868" s="130"/>
      <c r="AA868" s="130"/>
      <c r="AB868" s="130"/>
      <c r="AC868" s="130"/>
      <c r="AD868" s="130"/>
      <c r="AE868" s="130"/>
      <c r="AF868" s="680"/>
      <c r="AG868" s="130"/>
      <c r="AH868" s="130"/>
      <c r="AI868" s="130"/>
      <c r="AJ868" s="130"/>
      <c r="AK868" s="130"/>
      <c r="AL868" s="130"/>
    </row>
    <row r="869" spans="1:38" s="43" customFormat="1" x14ac:dyDescent="0.2">
      <c r="A869" s="15"/>
      <c r="B869" s="685"/>
      <c r="C869" s="15"/>
      <c r="K869" s="680"/>
      <c r="L869" s="130"/>
      <c r="M869" s="130"/>
      <c r="N869" s="130"/>
      <c r="O869" s="130"/>
      <c r="P869" s="130"/>
      <c r="Q869" s="130"/>
      <c r="R869" s="680"/>
      <c r="S869" s="130"/>
      <c r="T869" s="130"/>
      <c r="U869" s="130"/>
      <c r="V869" s="130"/>
      <c r="W869" s="130"/>
      <c r="X869" s="130"/>
      <c r="Y869" s="680"/>
      <c r="Z869" s="130"/>
      <c r="AA869" s="130"/>
      <c r="AB869" s="130"/>
      <c r="AC869" s="130"/>
      <c r="AD869" s="130"/>
      <c r="AE869" s="130"/>
      <c r="AF869" s="680"/>
      <c r="AG869" s="130"/>
      <c r="AH869" s="130"/>
      <c r="AI869" s="130"/>
      <c r="AJ869" s="130"/>
      <c r="AK869" s="130"/>
      <c r="AL869" s="130"/>
    </row>
    <row r="870" spans="1:38" s="43" customFormat="1" x14ac:dyDescent="0.2">
      <c r="A870" s="15"/>
      <c r="B870" s="685"/>
      <c r="C870" s="15"/>
      <c r="K870" s="680"/>
      <c r="L870" s="130"/>
      <c r="M870" s="130"/>
      <c r="N870" s="130"/>
      <c r="O870" s="130"/>
      <c r="P870" s="130"/>
      <c r="Q870" s="130"/>
      <c r="R870" s="680"/>
      <c r="S870" s="130"/>
      <c r="T870" s="130"/>
      <c r="U870" s="130"/>
      <c r="V870" s="130"/>
      <c r="W870" s="130"/>
      <c r="X870" s="130"/>
      <c r="Y870" s="680"/>
      <c r="Z870" s="130"/>
      <c r="AA870" s="130"/>
      <c r="AB870" s="130"/>
      <c r="AC870" s="130"/>
      <c r="AD870" s="130"/>
      <c r="AE870" s="130"/>
      <c r="AF870" s="680"/>
      <c r="AG870" s="130"/>
      <c r="AH870" s="130"/>
      <c r="AI870" s="130"/>
      <c r="AJ870" s="130"/>
      <c r="AK870" s="130"/>
      <c r="AL870" s="130"/>
    </row>
    <row r="871" spans="1:38" s="43" customFormat="1" x14ac:dyDescent="0.2">
      <c r="A871" s="15"/>
      <c r="B871" s="685"/>
      <c r="C871" s="15"/>
      <c r="K871" s="680"/>
      <c r="L871" s="130"/>
      <c r="M871" s="130"/>
      <c r="N871" s="130"/>
      <c r="O871" s="130"/>
      <c r="P871" s="130"/>
      <c r="Q871" s="130"/>
      <c r="R871" s="680"/>
      <c r="S871" s="130"/>
      <c r="T871" s="130"/>
      <c r="U871" s="130"/>
      <c r="V871" s="130"/>
      <c r="W871" s="130"/>
      <c r="X871" s="130"/>
      <c r="Y871" s="680"/>
      <c r="Z871" s="130"/>
      <c r="AA871" s="130"/>
      <c r="AB871" s="130"/>
      <c r="AC871" s="130"/>
      <c r="AD871" s="130"/>
      <c r="AE871" s="130"/>
      <c r="AF871" s="680"/>
      <c r="AG871" s="130"/>
      <c r="AH871" s="130"/>
      <c r="AI871" s="130"/>
      <c r="AJ871" s="130"/>
      <c r="AK871" s="130"/>
      <c r="AL871" s="130"/>
    </row>
    <row r="872" spans="1:38" s="43" customFormat="1" x14ac:dyDescent="0.2">
      <c r="A872" s="15"/>
      <c r="B872" s="685"/>
      <c r="C872" s="15"/>
      <c r="K872" s="680"/>
      <c r="L872" s="130"/>
      <c r="M872" s="130"/>
      <c r="N872" s="130"/>
      <c r="O872" s="130"/>
      <c r="P872" s="130"/>
      <c r="Q872" s="130"/>
      <c r="R872" s="680"/>
      <c r="S872" s="130"/>
      <c r="T872" s="130"/>
      <c r="U872" s="130"/>
      <c r="V872" s="130"/>
      <c r="W872" s="130"/>
      <c r="X872" s="130"/>
      <c r="Y872" s="680"/>
      <c r="Z872" s="130"/>
      <c r="AA872" s="130"/>
      <c r="AB872" s="130"/>
      <c r="AC872" s="130"/>
      <c r="AD872" s="130"/>
      <c r="AE872" s="130"/>
      <c r="AF872" s="680"/>
      <c r="AG872" s="130"/>
      <c r="AH872" s="130"/>
      <c r="AI872" s="130"/>
      <c r="AJ872" s="130"/>
      <c r="AK872" s="130"/>
      <c r="AL872" s="130"/>
    </row>
    <row r="873" spans="1:38" s="43" customFormat="1" x14ac:dyDescent="0.2">
      <c r="A873" s="15"/>
      <c r="B873" s="685"/>
      <c r="C873" s="15"/>
      <c r="K873" s="680"/>
      <c r="L873" s="130"/>
      <c r="M873" s="130"/>
      <c r="N873" s="130"/>
      <c r="O873" s="130"/>
      <c r="P873" s="130"/>
      <c r="Q873" s="130"/>
      <c r="R873" s="680"/>
      <c r="S873" s="130"/>
      <c r="T873" s="130"/>
      <c r="U873" s="130"/>
      <c r="V873" s="130"/>
      <c r="W873" s="130"/>
      <c r="X873" s="130"/>
      <c r="Y873" s="680"/>
      <c r="Z873" s="130"/>
      <c r="AA873" s="130"/>
      <c r="AB873" s="130"/>
      <c r="AC873" s="130"/>
      <c r="AD873" s="130"/>
      <c r="AE873" s="130"/>
      <c r="AF873" s="680"/>
      <c r="AG873" s="130"/>
      <c r="AH873" s="130"/>
      <c r="AI873" s="130"/>
      <c r="AJ873" s="130"/>
      <c r="AK873" s="130"/>
      <c r="AL873" s="130"/>
    </row>
    <row r="874" spans="1:38" s="43" customFormat="1" x14ac:dyDescent="0.2">
      <c r="A874" s="15"/>
      <c r="B874" s="685"/>
      <c r="C874" s="15"/>
      <c r="K874" s="680"/>
      <c r="L874" s="130"/>
      <c r="M874" s="130"/>
      <c r="N874" s="130"/>
      <c r="O874" s="130"/>
      <c r="P874" s="130"/>
      <c r="Q874" s="130"/>
      <c r="R874" s="680"/>
      <c r="S874" s="130"/>
      <c r="T874" s="130"/>
      <c r="U874" s="130"/>
      <c r="V874" s="130"/>
      <c r="W874" s="130"/>
      <c r="X874" s="130"/>
      <c r="Y874" s="680"/>
      <c r="Z874" s="130"/>
      <c r="AA874" s="130"/>
      <c r="AB874" s="130"/>
      <c r="AC874" s="130"/>
      <c r="AD874" s="130"/>
      <c r="AE874" s="130"/>
      <c r="AF874" s="680"/>
      <c r="AG874" s="130"/>
      <c r="AH874" s="130"/>
      <c r="AI874" s="130"/>
      <c r="AJ874" s="130"/>
      <c r="AK874" s="130"/>
      <c r="AL874" s="130"/>
    </row>
    <row r="875" spans="1:38" s="43" customFormat="1" x14ac:dyDescent="0.2">
      <c r="A875" s="15"/>
      <c r="B875" s="685"/>
      <c r="C875" s="15"/>
      <c r="K875" s="680"/>
      <c r="L875" s="130"/>
      <c r="M875" s="130"/>
      <c r="N875" s="130"/>
      <c r="O875" s="130"/>
      <c r="P875" s="130"/>
      <c r="Q875" s="130"/>
      <c r="R875" s="680"/>
      <c r="S875" s="130"/>
      <c r="T875" s="130"/>
      <c r="U875" s="130"/>
      <c r="V875" s="130"/>
      <c r="W875" s="130"/>
      <c r="X875" s="130"/>
      <c r="Y875" s="680"/>
      <c r="Z875" s="130"/>
      <c r="AA875" s="130"/>
      <c r="AB875" s="130"/>
      <c r="AC875" s="130"/>
      <c r="AD875" s="130"/>
      <c r="AE875" s="130"/>
      <c r="AF875" s="680"/>
      <c r="AG875" s="130"/>
      <c r="AH875" s="130"/>
      <c r="AI875" s="130"/>
      <c r="AJ875" s="130"/>
      <c r="AK875" s="130"/>
      <c r="AL875" s="130"/>
    </row>
    <row r="876" spans="1:38" s="43" customFormat="1" x14ac:dyDescent="0.2">
      <c r="A876" s="15"/>
      <c r="B876" s="685"/>
      <c r="C876" s="15"/>
      <c r="K876" s="680"/>
      <c r="L876" s="130"/>
      <c r="M876" s="130"/>
      <c r="N876" s="130"/>
      <c r="O876" s="130"/>
      <c r="P876" s="130"/>
      <c r="Q876" s="130"/>
      <c r="R876" s="680"/>
      <c r="S876" s="130"/>
      <c r="T876" s="130"/>
      <c r="U876" s="130"/>
      <c r="V876" s="130"/>
      <c r="W876" s="130"/>
      <c r="X876" s="130"/>
      <c r="Y876" s="680"/>
      <c r="Z876" s="130"/>
      <c r="AA876" s="130"/>
      <c r="AB876" s="130"/>
      <c r="AC876" s="130"/>
      <c r="AD876" s="130"/>
      <c r="AE876" s="130"/>
      <c r="AF876" s="680"/>
      <c r="AG876" s="130"/>
      <c r="AH876" s="130"/>
      <c r="AI876" s="130"/>
      <c r="AJ876" s="130"/>
      <c r="AK876" s="130"/>
      <c r="AL876" s="130"/>
    </row>
    <row r="877" spans="1:38" s="43" customFormat="1" x14ac:dyDescent="0.2">
      <c r="A877" s="15"/>
      <c r="B877" s="685"/>
      <c r="C877" s="15"/>
      <c r="K877" s="680"/>
      <c r="L877" s="130"/>
      <c r="M877" s="130"/>
      <c r="N877" s="130"/>
      <c r="O877" s="130"/>
      <c r="P877" s="130"/>
      <c r="Q877" s="130"/>
      <c r="R877" s="680"/>
      <c r="S877" s="130"/>
      <c r="T877" s="130"/>
      <c r="U877" s="130"/>
      <c r="V877" s="130"/>
      <c r="W877" s="130"/>
      <c r="X877" s="130"/>
      <c r="Y877" s="680"/>
      <c r="Z877" s="130"/>
      <c r="AA877" s="130"/>
      <c r="AB877" s="130"/>
      <c r="AC877" s="130"/>
      <c r="AD877" s="130"/>
      <c r="AE877" s="130"/>
      <c r="AF877" s="680"/>
      <c r="AG877" s="130"/>
      <c r="AH877" s="130"/>
      <c r="AI877" s="130"/>
      <c r="AJ877" s="130"/>
      <c r="AK877" s="130"/>
      <c r="AL877" s="130"/>
    </row>
    <row r="878" spans="1:38" s="43" customFormat="1" x14ac:dyDescent="0.2">
      <c r="A878" s="15"/>
      <c r="B878" s="685"/>
      <c r="C878" s="15"/>
      <c r="K878" s="680"/>
      <c r="L878" s="130"/>
      <c r="M878" s="130"/>
      <c r="N878" s="130"/>
      <c r="O878" s="130"/>
      <c r="P878" s="130"/>
      <c r="Q878" s="130"/>
      <c r="R878" s="680"/>
      <c r="S878" s="130"/>
      <c r="T878" s="130"/>
      <c r="U878" s="130"/>
      <c r="V878" s="130"/>
      <c r="W878" s="130"/>
      <c r="X878" s="130"/>
      <c r="Y878" s="680"/>
      <c r="Z878" s="130"/>
      <c r="AA878" s="130"/>
      <c r="AB878" s="130"/>
      <c r="AC878" s="130"/>
      <c r="AD878" s="130"/>
      <c r="AE878" s="130"/>
      <c r="AF878" s="680"/>
      <c r="AG878" s="130"/>
      <c r="AH878" s="130"/>
      <c r="AI878" s="130"/>
      <c r="AJ878" s="130"/>
      <c r="AK878" s="130"/>
      <c r="AL878" s="130"/>
    </row>
    <row r="879" spans="1:38" s="43" customFormat="1" x14ac:dyDescent="0.2">
      <c r="A879" s="15"/>
      <c r="B879" s="685"/>
      <c r="C879" s="15"/>
      <c r="K879" s="680"/>
      <c r="L879" s="130"/>
      <c r="M879" s="130"/>
      <c r="N879" s="130"/>
      <c r="O879" s="130"/>
      <c r="P879" s="130"/>
      <c r="Q879" s="130"/>
      <c r="R879" s="680"/>
      <c r="S879" s="130"/>
      <c r="T879" s="130"/>
      <c r="U879" s="130"/>
      <c r="V879" s="130"/>
      <c r="W879" s="130"/>
      <c r="X879" s="130"/>
      <c r="Y879" s="680"/>
      <c r="Z879" s="130"/>
      <c r="AA879" s="130"/>
      <c r="AB879" s="130"/>
      <c r="AC879" s="130"/>
      <c r="AD879" s="130"/>
      <c r="AE879" s="130"/>
      <c r="AF879" s="680"/>
      <c r="AG879" s="130"/>
      <c r="AH879" s="130"/>
      <c r="AI879" s="130"/>
      <c r="AJ879" s="130"/>
      <c r="AK879" s="130"/>
      <c r="AL879" s="130"/>
    </row>
    <row r="880" spans="1:38" s="43" customFormat="1" x14ac:dyDescent="0.2">
      <c r="A880" s="15"/>
      <c r="B880" s="685"/>
      <c r="C880" s="15"/>
      <c r="K880" s="680"/>
      <c r="L880" s="130"/>
      <c r="M880" s="130"/>
      <c r="N880" s="130"/>
      <c r="O880" s="130"/>
      <c r="P880" s="130"/>
      <c r="Q880" s="130"/>
      <c r="R880" s="680"/>
      <c r="S880" s="130"/>
      <c r="T880" s="130"/>
      <c r="U880" s="130"/>
      <c r="V880" s="130"/>
      <c r="W880" s="130"/>
      <c r="X880" s="130"/>
      <c r="Y880" s="680"/>
      <c r="Z880" s="130"/>
      <c r="AA880" s="130"/>
      <c r="AB880" s="130"/>
      <c r="AC880" s="130"/>
      <c r="AD880" s="130"/>
      <c r="AE880" s="130"/>
      <c r="AF880" s="680"/>
      <c r="AG880" s="130"/>
      <c r="AH880" s="130"/>
      <c r="AI880" s="130"/>
      <c r="AJ880" s="130"/>
      <c r="AK880" s="130"/>
      <c r="AL880" s="130"/>
    </row>
    <row r="881" spans="1:38" s="43" customFormat="1" x14ac:dyDescent="0.2">
      <c r="A881" s="15"/>
      <c r="B881" s="685"/>
      <c r="C881" s="15"/>
      <c r="K881" s="680"/>
      <c r="L881" s="130"/>
      <c r="M881" s="130"/>
      <c r="N881" s="130"/>
      <c r="O881" s="130"/>
      <c r="P881" s="130"/>
      <c r="Q881" s="130"/>
      <c r="R881" s="680"/>
      <c r="S881" s="130"/>
      <c r="T881" s="130"/>
      <c r="U881" s="130"/>
      <c r="V881" s="130"/>
      <c r="W881" s="130"/>
      <c r="X881" s="130"/>
      <c r="Y881" s="680"/>
      <c r="Z881" s="130"/>
      <c r="AA881" s="130"/>
      <c r="AB881" s="130"/>
      <c r="AC881" s="130"/>
      <c r="AD881" s="130"/>
      <c r="AE881" s="130"/>
      <c r="AF881" s="680"/>
      <c r="AG881" s="130"/>
      <c r="AH881" s="130"/>
      <c r="AI881" s="130"/>
      <c r="AJ881" s="130"/>
      <c r="AK881" s="130"/>
      <c r="AL881" s="130"/>
    </row>
    <row r="882" spans="1:38" s="43" customFormat="1" x14ac:dyDescent="0.2">
      <c r="A882" s="15"/>
      <c r="B882" s="685"/>
      <c r="C882" s="15"/>
      <c r="K882" s="680"/>
      <c r="L882" s="130"/>
      <c r="M882" s="130"/>
      <c r="N882" s="130"/>
      <c r="O882" s="130"/>
      <c r="P882" s="130"/>
      <c r="Q882" s="130"/>
      <c r="R882" s="680"/>
      <c r="S882" s="130"/>
      <c r="T882" s="130"/>
      <c r="U882" s="130"/>
      <c r="V882" s="130"/>
      <c r="W882" s="130"/>
      <c r="X882" s="130"/>
      <c r="Y882" s="680"/>
      <c r="Z882" s="130"/>
      <c r="AA882" s="130"/>
      <c r="AB882" s="130"/>
      <c r="AC882" s="130"/>
      <c r="AD882" s="130"/>
      <c r="AE882" s="130"/>
      <c r="AF882" s="680"/>
      <c r="AG882" s="130"/>
      <c r="AH882" s="130"/>
      <c r="AI882" s="130"/>
      <c r="AJ882" s="130"/>
      <c r="AK882" s="130"/>
      <c r="AL882" s="130"/>
    </row>
    <row r="883" spans="1:38" s="43" customFormat="1" x14ac:dyDescent="0.2">
      <c r="A883" s="15"/>
      <c r="B883" s="685"/>
      <c r="C883" s="15"/>
      <c r="K883" s="680"/>
      <c r="L883" s="130"/>
      <c r="M883" s="130"/>
      <c r="N883" s="130"/>
      <c r="O883" s="130"/>
      <c r="P883" s="130"/>
      <c r="Q883" s="130"/>
      <c r="R883" s="680"/>
      <c r="S883" s="130"/>
      <c r="T883" s="130"/>
      <c r="U883" s="130"/>
      <c r="V883" s="130"/>
      <c r="W883" s="130"/>
      <c r="X883" s="130"/>
      <c r="Y883" s="680"/>
      <c r="Z883" s="130"/>
      <c r="AA883" s="130"/>
      <c r="AB883" s="130"/>
      <c r="AC883" s="130"/>
      <c r="AD883" s="130"/>
      <c r="AE883" s="130"/>
      <c r="AF883" s="680"/>
      <c r="AG883" s="130"/>
      <c r="AH883" s="130"/>
      <c r="AI883" s="130"/>
      <c r="AJ883" s="130"/>
      <c r="AK883" s="130"/>
      <c r="AL883" s="130"/>
    </row>
    <row r="884" spans="1:38" s="43" customFormat="1" x14ac:dyDescent="0.2">
      <c r="A884" s="15"/>
      <c r="B884" s="685"/>
      <c r="C884" s="15"/>
      <c r="K884" s="680"/>
      <c r="L884" s="130"/>
      <c r="M884" s="130"/>
      <c r="N884" s="130"/>
      <c r="O884" s="130"/>
      <c r="P884" s="130"/>
      <c r="Q884" s="130"/>
      <c r="R884" s="680"/>
      <c r="S884" s="130"/>
      <c r="T884" s="130"/>
      <c r="U884" s="130"/>
      <c r="V884" s="130"/>
      <c r="W884" s="130"/>
      <c r="X884" s="130"/>
      <c r="Y884" s="680"/>
      <c r="Z884" s="130"/>
      <c r="AA884" s="130"/>
      <c r="AB884" s="130"/>
      <c r="AC884" s="130"/>
      <c r="AD884" s="130"/>
      <c r="AE884" s="130"/>
      <c r="AF884" s="680"/>
      <c r="AG884" s="130"/>
      <c r="AH884" s="130"/>
      <c r="AI884" s="130"/>
      <c r="AJ884" s="130"/>
      <c r="AK884" s="130"/>
      <c r="AL884" s="130"/>
    </row>
    <row r="885" spans="1:38" s="43" customFormat="1" x14ac:dyDescent="0.2">
      <c r="A885" s="15"/>
      <c r="B885" s="685"/>
      <c r="C885" s="15"/>
      <c r="K885" s="680"/>
      <c r="L885" s="130"/>
      <c r="M885" s="130"/>
      <c r="N885" s="130"/>
      <c r="O885" s="130"/>
      <c r="P885" s="130"/>
      <c r="Q885" s="130"/>
      <c r="R885" s="680"/>
      <c r="S885" s="130"/>
      <c r="T885" s="130"/>
      <c r="U885" s="130"/>
      <c r="V885" s="130"/>
      <c r="W885" s="130"/>
      <c r="X885" s="130"/>
      <c r="Y885" s="680"/>
      <c r="Z885" s="130"/>
      <c r="AA885" s="130"/>
      <c r="AB885" s="130"/>
      <c r="AC885" s="130"/>
      <c r="AD885" s="130"/>
      <c r="AE885" s="130"/>
      <c r="AF885" s="680"/>
      <c r="AG885" s="130"/>
      <c r="AH885" s="130"/>
      <c r="AI885" s="130"/>
      <c r="AJ885" s="130"/>
      <c r="AK885" s="130"/>
      <c r="AL885" s="130"/>
    </row>
    <row r="886" spans="1:38" s="43" customFormat="1" x14ac:dyDescent="0.2">
      <c r="A886" s="15"/>
      <c r="B886" s="685"/>
      <c r="C886" s="15"/>
      <c r="K886" s="680"/>
      <c r="L886" s="130"/>
      <c r="M886" s="130"/>
      <c r="N886" s="130"/>
      <c r="O886" s="130"/>
      <c r="P886" s="130"/>
      <c r="Q886" s="130"/>
      <c r="R886" s="680"/>
      <c r="S886" s="130"/>
      <c r="T886" s="130"/>
      <c r="U886" s="130"/>
      <c r="V886" s="130"/>
      <c r="W886" s="130"/>
      <c r="X886" s="130"/>
      <c r="Y886" s="680"/>
      <c r="Z886" s="130"/>
      <c r="AA886" s="130"/>
      <c r="AB886" s="130"/>
      <c r="AC886" s="130"/>
      <c r="AD886" s="130"/>
      <c r="AE886" s="130"/>
      <c r="AF886" s="680"/>
      <c r="AG886" s="130"/>
      <c r="AH886" s="130"/>
      <c r="AI886" s="130"/>
      <c r="AJ886" s="130"/>
      <c r="AK886" s="130"/>
      <c r="AL886" s="130"/>
    </row>
    <row r="887" spans="1:38" s="43" customFormat="1" x14ac:dyDescent="0.2">
      <c r="A887" s="15"/>
      <c r="B887" s="685"/>
      <c r="C887" s="15"/>
      <c r="K887" s="680"/>
      <c r="L887" s="130"/>
      <c r="M887" s="130"/>
      <c r="N887" s="130"/>
      <c r="O887" s="130"/>
      <c r="P887" s="130"/>
      <c r="Q887" s="130"/>
      <c r="R887" s="680"/>
      <c r="S887" s="130"/>
      <c r="T887" s="130"/>
      <c r="U887" s="130"/>
      <c r="V887" s="130"/>
      <c r="W887" s="130"/>
      <c r="X887" s="130"/>
      <c r="Y887" s="680"/>
      <c r="Z887" s="130"/>
      <c r="AA887" s="130"/>
      <c r="AB887" s="130"/>
      <c r="AC887" s="130"/>
      <c r="AD887" s="130"/>
      <c r="AE887" s="130"/>
      <c r="AF887" s="680"/>
      <c r="AG887" s="130"/>
      <c r="AH887" s="130"/>
      <c r="AI887" s="130"/>
      <c r="AJ887" s="130"/>
      <c r="AK887" s="130"/>
      <c r="AL887" s="130"/>
    </row>
    <row r="888" spans="1:38" s="43" customFormat="1" x14ac:dyDescent="0.2">
      <c r="A888" s="15"/>
      <c r="B888" s="685"/>
      <c r="C888" s="15"/>
      <c r="K888" s="680"/>
      <c r="L888" s="130"/>
      <c r="M888" s="130"/>
      <c r="N888" s="130"/>
      <c r="O888" s="130"/>
      <c r="P888" s="130"/>
      <c r="Q888" s="130"/>
      <c r="R888" s="680"/>
      <c r="S888" s="130"/>
      <c r="T888" s="130"/>
      <c r="U888" s="130"/>
      <c r="V888" s="130"/>
      <c r="W888" s="130"/>
      <c r="X888" s="130"/>
      <c r="Y888" s="680"/>
      <c r="Z888" s="130"/>
      <c r="AA888" s="130"/>
      <c r="AB888" s="130"/>
      <c r="AC888" s="130"/>
      <c r="AD888" s="130"/>
      <c r="AE888" s="130"/>
      <c r="AF888" s="680"/>
      <c r="AG888" s="130"/>
      <c r="AH888" s="130"/>
      <c r="AI888" s="130"/>
      <c r="AJ888" s="130"/>
      <c r="AK888" s="130"/>
      <c r="AL888" s="130"/>
    </row>
    <row r="889" spans="1:38" s="43" customFormat="1" x14ac:dyDescent="0.2">
      <c r="A889" s="15"/>
      <c r="B889" s="685"/>
      <c r="C889" s="15"/>
      <c r="K889" s="680"/>
      <c r="L889" s="130"/>
      <c r="M889" s="130"/>
      <c r="N889" s="130"/>
      <c r="O889" s="130"/>
      <c r="P889" s="130"/>
      <c r="Q889" s="130"/>
      <c r="R889" s="680"/>
      <c r="S889" s="130"/>
      <c r="T889" s="130"/>
      <c r="U889" s="130"/>
      <c r="V889" s="130"/>
      <c r="W889" s="130"/>
      <c r="X889" s="130"/>
      <c r="Y889" s="680"/>
      <c r="Z889" s="130"/>
      <c r="AA889" s="130"/>
      <c r="AB889" s="130"/>
      <c r="AC889" s="130"/>
      <c r="AD889" s="130"/>
      <c r="AE889" s="130"/>
      <c r="AF889" s="680"/>
      <c r="AG889" s="130"/>
      <c r="AH889" s="130"/>
      <c r="AI889" s="130"/>
      <c r="AJ889" s="130"/>
      <c r="AK889" s="130"/>
      <c r="AL889" s="130"/>
    </row>
    <row r="890" spans="1:38" s="43" customFormat="1" x14ac:dyDescent="0.2">
      <c r="A890" s="15"/>
      <c r="B890" s="685"/>
      <c r="C890" s="15"/>
      <c r="K890" s="680"/>
      <c r="L890" s="130"/>
      <c r="M890" s="130"/>
      <c r="N890" s="130"/>
      <c r="O890" s="130"/>
      <c r="P890" s="130"/>
      <c r="Q890" s="130"/>
      <c r="R890" s="680"/>
      <c r="S890" s="130"/>
      <c r="T890" s="130"/>
      <c r="U890" s="130"/>
      <c r="V890" s="130"/>
      <c r="W890" s="130"/>
      <c r="X890" s="130"/>
      <c r="Y890" s="680"/>
      <c r="Z890" s="130"/>
      <c r="AA890" s="130"/>
      <c r="AB890" s="130"/>
      <c r="AC890" s="130"/>
      <c r="AD890" s="130"/>
      <c r="AE890" s="130"/>
      <c r="AF890" s="680"/>
      <c r="AG890" s="130"/>
      <c r="AH890" s="130"/>
      <c r="AI890" s="130"/>
      <c r="AJ890" s="130"/>
      <c r="AK890" s="130"/>
      <c r="AL890" s="130"/>
    </row>
    <row r="891" spans="1:38" s="43" customFormat="1" x14ac:dyDescent="0.2">
      <c r="A891" s="15"/>
      <c r="B891" s="685"/>
      <c r="C891" s="15"/>
      <c r="K891" s="680"/>
      <c r="L891" s="130"/>
      <c r="M891" s="130"/>
      <c r="N891" s="130"/>
      <c r="O891" s="130"/>
      <c r="P891" s="130"/>
      <c r="Q891" s="130"/>
      <c r="R891" s="680"/>
      <c r="S891" s="130"/>
      <c r="T891" s="130"/>
      <c r="U891" s="130"/>
      <c r="V891" s="130"/>
      <c r="W891" s="130"/>
      <c r="X891" s="130"/>
      <c r="Y891" s="680"/>
      <c r="Z891" s="130"/>
      <c r="AA891" s="130"/>
      <c r="AB891" s="130"/>
      <c r="AC891" s="130"/>
      <c r="AD891" s="130"/>
      <c r="AE891" s="130"/>
      <c r="AF891" s="680"/>
      <c r="AG891" s="130"/>
      <c r="AH891" s="130"/>
      <c r="AI891" s="130"/>
      <c r="AJ891" s="130"/>
      <c r="AK891" s="130"/>
      <c r="AL891" s="130"/>
    </row>
    <row r="892" spans="1:38" s="43" customFormat="1" x14ac:dyDescent="0.2">
      <c r="A892" s="15"/>
      <c r="B892" s="685"/>
      <c r="C892" s="15"/>
      <c r="K892" s="680"/>
      <c r="L892" s="130"/>
      <c r="M892" s="130"/>
      <c r="N892" s="130"/>
      <c r="O892" s="130"/>
      <c r="P892" s="130"/>
      <c r="Q892" s="130"/>
      <c r="R892" s="680"/>
      <c r="S892" s="130"/>
      <c r="T892" s="130"/>
      <c r="U892" s="130"/>
      <c r="V892" s="130"/>
      <c r="W892" s="130"/>
      <c r="X892" s="130"/>
      <c r="Y892" s="680"/>
      <c r="Z892" s="130"/>
      <c r="AA892" s="130"/>
      <c r="AB892" s="130"/>
      <c r="AC892" s="130"/>
      <c r="AD892" s="130"/>
      <c r="AE892" s="130"/>
      <c r="AF892" s="680"/>
      <c r="AG892" s="130"/>
      <c r="AH892" s="130"/>
      <c r="AI892" s="130"/>
      <c r="AJ892" s="130"/>
      <c r="AK892" s="130"/>
      <c r="AL892" s="130"/>
    </row>
    <row r="893" spans="1:38" s="43" customFormat="1" x14ac:dyDescent="0.2">
      <c r="A893" s="15"/>
      <c r="B893" s="685"/>
      <c r="C893" s="15"/>
      <c r="K893" s="680"/>
      <c r="L893" s="130"/>
      <c r="M893" s="130"/>
      <c r="N893" s="130"/>
      <c r="O893" s="130"/>
      <c r="P893" s="130"/>
      <c r="Q893" s="130"/>
      <c r="R893" s="680"/>
      <c r="S893" s="130"/>
      <c r="T893" s="130"/>
      <c r="U893" s="130"/>
      <c r="V893" s="130"/>
      <c r="W893" s="130"/>
      <c r="X893" s="130"/>
      <c r="Y893" s="680"/>
      <c r="Z893" s="130"/>
      <c r="AA893" s="130"/>
      <c r="AB893" s="130"/>
      <c r="AC893" s="130"/>
      <c r="AD893" s="130"/>
      <c r="AE893" s="130"/>
      <c r="AF893" s="680"/>
      <c r="AG893" s="130"/>
      <c r="AH893" s="130"/>
      <c r="AI893" s="130"/>
      <c r="AJ893" s="130"/>
      <c r="AK893" s="130"/>
      <c r="AL893" s="130"/>
    </row>
    <row r="894" spans="1:38" s="43" customFormat="1" x14ac:dyDescent="0.2">
      <c r="A894" s="15"/>
      <c r="B894" s="685"/>
      <c r="C894" s="15"/>
      <c r="K894" s="680"/>
      <c r="L894" s="130"/>
      <c r="M894" s="130"/>
      <c r="N894" s="130"/>
      <c r="O894" s="130"/>
      <c r="P894" s="130"/>
      <c r="Q894" s="130"/>
      <c r="R894" s="680"/>
      <c r="S894" s="130"/>
      <c r="T894" s="130"/>
      <c r="U894" s="130"/>
      <c r="V894" s="130"/>
      <c r="W894" s="130"/>
      <c r="X894" s="130"/>
      <c r="Y894" s="680"/>
      <c r="Z894" s="130"/>
      <c r="AA894" s="130"/>
      <c r="AB894" s="130"/>
      <c r="AC894" s="130"/>
      <c r="AD894" s="130"/>
      <c r="AE894" s="130"/>
      <c r="AF894" s="680"/>
      <c r="AG894" s="130"/>
      <c r="AH894" s="130"/>
      <c r="AI894" s="130"/>
      <c r="AJ894" s="130"/>
      <c r="AK894" s="130"/>
      <c r="AL894" s="130"/>
    </row>
    <row r="895" spans="1:38" s="43" customFormat="1" x14ac:dyDescent="0.2">
      <c r="A895" s="15"/>
      <c r="B895" s="685"/>
      <c r="C895" s="15"/>
      <c r="K895" s="680"/>
      <c r="L895" s="130"/>
      <c r="M895" s="130"/>
      <c r="N895" s="130"/>
      <c r="O895" s="130"/>
      <c r="P895" s="130"/>
      <c r="Q895" s="130"/>
      <c r="R895" s="680"/>
      <c r="S895" s="130"/>
      <c r="T895" s="130"/>
      <c r="U895" s="130"/>
      <c r="V895" s="130"/>
      <c r="W895" s="130"/>
      <c r="X895" s="130"/>
      <c r="Y895" s="680"/>
      <c r="Z895" s="130"/>
      <c r="AA895" s="130"/>
      <c r="AB895" s="130"/>
      <c r="AC895" s="130"/>
      <c r="AD895" s="130"/>
      <c r="AE895" s="130"/>
      <c r="AF895" s="680"/>
      <c r="AG895" s="130"/>
      <c r="AH895" s="130"/>
      <c r="AI895" s="130"/>
      <c r="AJ895" s="130"/>
      <c r="AK895" s="130"/>
      <c r="AL895" s="130"/>
    </row>
    <row r="896" spans="1:38" s="43" customFormat="1" x14ac:dyDescent="0.2">
      <c r="A896" s="15"/>
      <c r="B896" s="685"/>
      <c r="C896" s="15"/>
      <c r="K896" s="680"/>
      <c r="L896" s="130"/>
      <c r="M896" s="130"/>
      <c r="N896" s="130"/>
      <c r="O896" s="130"/>
      <c r="P896" s="130"/>
      <c r="Q896" s="130"/>
      <c r="R896" s="680"/>
      <c r="S896" s="130"/>
      <c r="T896" s="130"/>
      <c r="U896" s="130"/>
      <c r="V896" s="130"/>
      <c r="W896" s="130"/>
      <c r="X896" s="130"/>
      <c r="Y896" s="680"/>
      <c r="Z896" s="130"/>
      <c r="AA896" s="130"/>
      <c r="AB896" s="130"/>
      <c r="AC896" s="130"/>
      <c r="AD896" s="130"/>
      <c r="AE896" s="130"/>
      <c r="AF896" s="680"/>
      <c r="AG896" s="130"/>
      <c r="AH896" s="130"/>
      <c r="AI896" s="130"/>
      <c r="AJ896" s="130"/>
      <c r="AK896" s="130"/>
      <c r="AL896" s="130"/>
    </row>
    <row r="897" spans="1:38" s="43" customFormat="1" x14ac:dyDescent="0.2">
      <c r="A897" s="15"/>
      <c r="B897" s="685"/>
      <c r="C897" s="15"/>
      <c r="K897" s="680"/>
      <c r="L897" s="130"/>
      <c r="M897" s="130"/>
      <c r="N897" s="130"/>
      <c r="O897" s="130"/>
      <c r="P897" s="130"/>
      <c r="Q897" s="130"/>
      <c r="R897" s="680"/>
      <c r="S897" s="130"/>
      <c r="T897" s="130"/>
      <c r="U897" s="130"/>
      <c r="V897" s="130"/>
      <c r="W897" s="130"/>
      <c r="X897" s="130"/>
      <c r="Y897" s="680"/>
      <c r="Z897" s="130"/>
      <c r="AA897" s="130"/>
      <c r="AB897" s="130"/>
      <c r="AC897" s="130"/>
      <c r="AD897" s="130"/>
      <c r="AE897" s="130"/>
      <c r="AF897" s="680"/>
      <c r="AG897" s="130"/>
      <c r="AH897" s="130"/>
      <c r="AI897" s="130"/>
      <c r="AJ897" s="130"/>
      <c r="AK897" s="130"/>
      <c r="AL897" s="130"/>
    </row>
    <row r="898" spans="1:38" s="43" customFormat="1" x14ac:dyDescent="0.2">
      <c r="A898" s="15"/>
      <c r="B898" s="685"/>
      <c r="C898" s="15"/>
      <c r="K898" s="680"/>
      <c r="L898" s="130"/>
      <c r="M898" s="130"/>
      <c r="N898" s="130"/>
      <c r="O898" s="130"/>
      <c r="P898" s="130"/>
      <c r="Q898" s="130"/>
      <c r="R898" s="680"/>
      <c r="S898" s="130"/>
      <c r="T898" s="130"/>
      <c r="U898" s="130"/>
      <c r="V898" s="130"/>
      <c r="W898" s="130"/>
      <c r="X898" s="130"/>
      <c r="Y898" s="680"/>
      <c r="Z898" s="130"/>
      <c r="AA898" s="130"/>
      <c r="AB898" s="130"/>
      <c r="AC898" s="130"/>
      <c r="AD898" s="130"/>
      <c r="AE898" s="130"/>
      <c r="AF898" s="680"/>
      <c r="AG898" s="130"/>
      <c r="AH898" s="130"/>
      <c r="AI898" s="130"/>
      <c r="AJ898" s="130"/>
      <c r="AK898" s="130"/>
      <c r="AL898" s="130"/>
    </row>
    <row r="899" spans="1:38" s="43" customFormat="1" x14ac:dyDescent="0.2">
      <c r="A899" s="15"/>
      <c r="B899" s="685"/>
      <c r="C899" s="15"/>
      <c r="K899" s="680"/>
      <c r="L899" s="130"/>
      <c r="M899" s="130"/>
      <c r="N899" s="130"/>
      <c r="O899" s="130"/>
      <c r="P899" s="130"/>
      <c r="Q899" s="130"/>
      <c r="R899" s="680"/>
      <c r="S899" s="130"/>
      <c r="T899" s="130"/>
      <c r="U899" s="130"/>
      <c r="V899" s="130"/>
      <c r="W899" s="130"/>
      <c r="X899" s="130"/>
      <c r="Y899" s="680"/>
      <c r="Z899" s="130"/>
      <c r="AA899" s="130"/>
      <c r="AB899" s="130"/>
      <c r="AC899" s="130"/>
      <c r="AD899" s="130"/>
      <c r="AE899" s="130"/>
      <c r="AF899" s="680"/>
      <c r="AG899" s="130"/>
      <c r="AH899" s="130"/>
      <c r="AI899" s="130"/>
      <c r="AJ899" s="130"/>
      <c r="AK899" s="130"/>
      <c r="AL899" s="130"/>
    </row>
    <row r="900" spans="1:38" s="43" customFormat="1" x14ac:dyDescent="0.2">
      <c r="A900" s="15"/>
      <c r="B900" s="685"/>
      <c r="C900" s="15"/>
      <c r="K900" s="680"/>
      <c r="L900" s="130"/>
      <c r="M900" s="130"/>
      <c r="N900" s="130"/>
      <c r="O900" s="130"/>
      <c r="P900" s="130"/>
      <c r="Q900" s="130"/>
      <c r="R900" s="680"/>
      <c r="S900" s="130"/>
      <c r="T900" s="130"/>
      <c r="U900" s="130"/>
      <c r="V900" s="130"/>
      <c r="W900" s="130"/>
      <c r="X900" s="130"/>
      <c r="Y900" s="680"/>
      <c r="Z900" s="130"/>
      <c r="AA900" s="130"/>
      <c r="AB900" s="130"/>
      <c r="AC900" s="130"/>
      <c r="AD900" s="130"/>
      <c r="AE900" s="130"/>
      <c r="AF900" s="680"/>
      <c r="AG900" s="130"/>
      <c r="AH900" s="130"/>
      <c r="AI900" s="130"/>
      <c r="AJ900" s="130"/>
      <c r="AK900" s="130"/>
      <c r="AL900" s="130"/>
    </row>
    <row r="901" spans="1:38" s="43" customFormat="1" x14ac:dyDescent="0.2">
      <c r="A901" s="15"/>
      <c r="B901" s="685"/>
      <c r="C901" s="15"/>
      <c r="K901" s="680"/>
      <c r="L901" s="130"/>
      <c r="M901" s="130"/>
      <c r="N901" s="130"/>
      <c r="O901" s="130"/>
      <c r="P901" s="130"/>
      <c r="Q901" s="130"/>
      <c r="R901" s="680"/>
      <c r="S901" s="130"/>
      <c r="T901" s="130"/>
      <c r="U901" s="130"/>
      <c r="V901" s="130"/>
      <c r="W901" s="130"/>
      <c r="X901" s="130"/>
      <c r="Y901" s="680"/>
      <c r="Z901" s="130"/>
      <c r="AA901" s="130"/>
      <c r="AB901" s="130"/>
      <c r="AC901" s="130"/>
      <c r="AD901" s="130"/>
      <c r="AE901" s="130"/>
      <c r="AF901" s="680"/>
      <c r="AG901" s="130"/>
      <c r="AH901" s="130"/>
      <c r="AI901" s="130"/>
      <c r="AJ901" s="130"/>
      <c r="AK901" s="130"/>
      <c r="AL901" s="130"/>
    </row>
    <row r="902" spans="1:38" s="43" customFormat="1" x14ac:dyDescent="0.2">
      <c r="A902" s="15"/>
      <c r="B902" s="685"/>
      <c r="C902" s="15"/>
      <c r="K902" s="680"/>
      <c r="L902" s="130"/>
      <c r="M902" s="130"/>
      <c r="N902" s="130"/>
      <c r="O902" s="130"/>
      <c r="P902" s="130"/>
      <c r="Q902" s="130"/>
      <c r="R902" s="680"/>
      <c r="S902" s="130"/>
      <c r="T902" s="130"/>
      <c r="U902" s="130"/>
      <c r="V902" s="130"/>
      <c r="W902" s="130"/>
      <c r="X902" s="130"/>
      <c r="Y902" s="680"/>
      <c r="Z902" s="130"/>
      <c r="AA902" s="130"/>
      <c r="AB902" s="130"/>
      <c r="AC902" s="130"/>
      <c r="AD902" s="130"/>
      <c r="AE902" s="130"/>
      <c r="AF902" s="680"/>
      <c r="AG902" s="130"/>
      <c r="AH902" s="130"/>
      <c r="AI902" s="130"/>
      <c r="AJ902" s="130"/>
      <c r="AK902" s="130"/>
      <c r="AL902" s="130"/>
    </row>
    <row r="903" spans="1:38" s="43" customFormat="1" x14ac:dyDescent="0.2">
      <c r="A903" s="15"/>
      <c r="B903" s="685"/>
      <c r="C903" s="15"/>
      <c r="K903" s="680"/>
      <c r="L903" s="130"/>
      <c r="M903" s="130"/>
      <c r="N903" s="130"/>
      <c r="O903" s="130"/>
      <c r="P903" s="130"/>
      <c r="Q903" s="130"/>
      <c r="R903" s="680"/>
      <c r="S903" s="130"/>
      <c r="T903" s="130"/>
      <c r="U903" s="130"/>
      <c r="V903" s="130"/>
      <c r="W903" s="130"/>
      <c r="X903" s="130"/>
      <c r="Y903" s="680"/>
      <c r="Z903" s="130"/>
      <c r="AA903" s="130"/>
      <c r="AB903" s="130"/>
      <c r="AC903" s="130"/>
      <c r="AD903" s="130"/>
      <c r="AE903" s="130"/>
      <c r="AF903" s="680"/>
      <c r="AG903" s="130"/>
      <c r="AH903" s="130"/>
      <c r="AI903" s="130"/>
      <c r="AJ903" s="130"/>
      <c r="AK903" s="130"/>
      <c r="AL903" s="130"/>
    </row>
    <row r="904" spans="1:38" s="43" customFormat="1" x14ac:dyDescent="0.2">
      <c r="A904" s="15"/>
      <c r="B904" s="685"/>
      <c r="C904" s="15"/>
      <c r="K904" s="680"/>
      <c r="L904" s="130"/>
      <c r="M904" s="130"/>
      <c r="N904" s="130"/>
      <c r="O904" s="130"/>
      <c r="P904" s="130"/>
      <c r="Q904" s="130"/>
      <c r="R904" s="680"/>
      <c r="S904" s="130"/>
      <c r="T904" s="130"/>
      <c r="U904" s="130"/>
      <c r="V904" s="130"/>
      <c r="W904" s="130"/>
      <c r="X904" s="130"/>
      <c r="Y904" s="680"/>
      <c r="Z904" s="130"/>
      <c r="AA904" s="130"/>
      <c r="AB904" s="130"/>
      <c r="AC904" s="130"/>
      <c r="AD904" s="130"/>
      <c r="AE904" s="130"/>
      <c r="AF904" s="680"/>
      <c r="AG904" s="130"/>
      <c r="AH904" s="130"/>
      <c r="AI904" s="130"/>
      <c r="AJ904" s="130"/>
      <c r="AK904" s="130"/>
      <c r="AL904" s="130"/>
    </row>
    <row r="905" spans="1:38" s="43" customFormat="1" x14ac:dyDescent="0.2">
      <c r="A905" s="15"/>
      <c r="B905" s="685"/>
      <c r="C905" s="15"/>
      <c r="K905" s="680"/>
      <c r="L905" s="130"/>
      <c r="M905" s="130"/>
      <c r="N905" s="130"/>
      <c r="O905" s="130"/>
      <c r="P905" s="130"/>
      <c r="Q905" s="130"/>
      <c r="R905" s="680"/>
      <c r="S905" s="130"/>
      <c r="T905" s="130"/>
      <c r="U905" s="130"/>
      <c r="V905" s="130"/>
      <c r="W905" s="130"/>
      <c r="X905" s="130"/>
      <c r="Y905" s="680"/>
      <c r="Z905" s="130"/>
      <c r="AA905" s="130"/>
      <c r="AB905" s="130"/>
      <c r="AC905" s="130"/>
      <c r="AD905" s="130"/>
      <c r="AE905" s="130"/>
      <c r="AF905" s="680"/>
      <c r="AG905" s="130"/>
      <c r="AH905" s="130"/>
      <c r="AI905" s="130"/>
      <c r="AJ905" s="130"/>
      <c r="AK905" s="130"/>
      <c r="AL905" s="130"/>
    </row>
    <row r="906" spans="1:38" s="43" customFormat="1" x14ac:dyDescent="0.2">
      <c r="A906" s="15"/>
      <c r="B906" s="685"/>
      <c r="C906" s="15"/>
      <c r="K906" s="680"/>
      <c r="L906" s="130"/>
      <c r="M906" s="130"/>
      <c r="N906" s="130"/>
      <c r="O906" s="130"/>
      <c r="P906" s="130"/>
      <c r="Q906" s="130"/>
      <c r="R906" s="680"/>
      <c r="S906" s="130"/>
      <c r="T906" s="130"/>
      <c r="U906" s="130"/>
      <c r="V906" s="130"/>
      <c r="W906" s="130"/>
      <c r="X906" s="130"/>
      <c r="Y906" s="680"/>
      <c r="Z906" s="130"/>
      <c r="AA906" s="130"/>
      <c r="AB906" s="130"/>
      <c r="AC906" s="130"/>
      <c r="AD906" s="130"/>
      <c r="AE906" s="130"/>
      <c r="AF906" s="680"/>
      <c r="AG906" s="130"/>
      <c r="AH906" s="130"/>
      <c r="AI906" s="130"/>
      <c r="AJ906" s="130"/>
      <c r="AK906" s="130"/>
      <c r="AL906" s="130"/>
    </row>
    <row r="907" spans="1:38" s="43" customFormat="1" x14ac:dyDescent="0.2">
      <c r="A907" s="15"/>
      <c r="B907" s="685"/>
      <c r="C907" s="15"/>
      <c r="K907" s="680"/>
      <c r="L907" s="130"/>
      <c r="M907" s="130"/>
      <c r="N907" s="130"/>
      <c r="O907" s="130"/>
      <c r="P907" s="130"/>
      <c r="Q907" s="130"/>
      <c r="R907" s="680"/>
      <c r="S907" s="130"/>
      <c r="T907" s="130"/>
      <c r="U907" s="130"/>
      <c r="V907" s="130"/>
      <c r="W907" s="130"/>
      <c r="X907" s="130"/>
      <c r="Y907" s="680"/>
      <c r="Z907" s="130"/>
      <c r="AA907" s="130"/>
      <c r="AB907" s="130"/>
      <c r="AC907" s="130"/>
      <c r="AD907" s="130"/>
      <c r="AE907" s="130"/>
      <c r="AF907" s="680"/>
      <c r="AG907" s="130"/>
      <c r="AH907" s="130"/>
      <c r="AI907" s="130"/>
      <c r="AJ907" s="130"/>
      <c r="AK907" s="130"/>
      <c r="AL907" s="130"/>
    </row>
    <row r="908" spans="1:38" s="43" customFormat="1" x14ac:dyDescent="0.2">
      <c r="A908" s="15"/>
      <c r="B908" s="685"/>
      <c r="C908" s="15"/>
      <c r="K908" s="680"/>
      <c r="L908" s="130"/>
      <c r="M908" s="130"/>
      <c r="N908" s="130"/>
      <c r="O908" s="130"/>
      <c r="P908" s="130"/>
      <c r="Q908" s="130"/>
      <c r="R908" s="680"/>
      <c r="S908" s="130"/>
      <c r="T908" s="130"/>
      <c r="U908" s="130"/>
      <c r="V908" s="130"/>
      <c r="W908" s="130"/>
      <c r="X908" s="130"/>
      <c r="Y908" s="680"/>
      <c r="Z908" s="130"/>
      <c r="AA908" s="130"/>
      <c r="AB908" s="130"/>
      <c r="AC908" s="130"/>
      <c r="AD908" s="130"/>
      <c r="AE908" s="130"/>
      <c r="AF908" s="680"/>
      <c r="AG908" s="130"/>
      <c r="AH908" s="130"/>
      <c r="AI908" s="130"/>
      <c r="AJ908" s="130"/>
      <c r="AK908" s="130"/>
      <c r="AL908" s="130"/>
    </row>
    <row r="909" spans="1:38" s="43" customFormat="1" x14ac:dyDescent="0.2">
      <c r="A909" s="15"/>
      <c r="B909" s="685"/>
      <c r="C909" s="15"/>
      <c r="K909" s="680"/>
      <c r="L909" s="130"/>
      <c r="M909" s="130"/>
      <c r="N909" s="130"/>
      <c r="O909" s="130"/>
      <c r="P909" s="130"/>
      <c r="Q909" s="130"/>
      <c r="R909" s="680"/>
      <c r="S909" s="130"/>
      <c r="T909" s="130"/>
      <c r="U909" s="130"/>
      <c r="V909" s="130"/>
      <c r="W909" s="130"/>
      <c r="X909" s="130"/>
      <c r="Y909" s="680"/>
      <c r="Z909" s="130"/>
      <c r="AA909" s="130"/>
      <c r="AB909" s="130"/>
      <c r="AC909" s="130"/>
      <c r="AD909" s="130"/>
      <c r="AE909" s="130"/>
      <c r="AF909" s="680"/>
      <c r="AG909" s="130"/>
      <c r="AH909" s="130"/>
      <c r="AI909" s="130"/>
      <c r="AJ909" s="130"/>
      <c r="AK909" s="130"/>
      <c r="AL909" s="130"/>
    </row>
    <row r="910" spans="1:38" s="43" customFormat="1" x14ac:dyDescent="0.2">
      <c r="A910" s="15"/>
      <c r="B910" s="685"/>
      <c r="C910" s="15"/>
      <c r="K910" s="680"/>
      <c r="L910" s="130"/>
      <c r="M910" s="130"/>
      <c r="N910" s="130"/>
      <c r="O910" s="130"/>
      <c r="P910" s="130"/>
      <c r="Q910" s="130"/>
      <c r="R910" s="680"/>
      <c r="S910" s="130"/>
      <c r="T910" s="130"/>
      <c r="U910" s="130"/>
      <c r="V910" s="130"/>
      <c r="W910" s="130"/>
      <c r="X910" s="130"/>
      <c r="Y910" s="680"/>
      <c r="Z910" s="130"/>
      <c r="AA910" s="130"/>
      <c r="AB910" s="130"/>
      <c r="AC910" s="130"/>
      <c r="AD910" s="130"/>
      <c r="AE910" s="130"/>
      <c r="AF910" s="680"/>
      <c r="AG910" s="130"/>
      <c r="AH910" s="130"/>
      <c r="AI910" s="130"/>
      <c r="AJ910" s="130"/>
      <c r="AK910" s="130"/>
      <c r="AL910" s="130"/>
    </row>
    <row r="911" spans="1:38" s="43" customFormat="1" x14ac:dyDescent="0.2">
      <c r="A911" s="15"/>
      <c r="B911" s="685"/>
      <c r="C911" s="15"/>
      <c r="K911" s="680"/>
      <c r="L911" s="130"/>
      <c r="M911" s="130"/>
      <c r="N911" s="130"/>
      <c r="O911" s="130"/>
      <c r="P911" s="130"/>
      <c r="Q911" s="130"/>
      <c r="R911" s="680"/>
      <c r="S911" s="130"/>
      <c r="T911" s="130"/>
      <c r="U911" s="130"/>
      <c r="V911" s="130"/>
      <c r="W911" s="130"/>
      <c r="X911" s="130"/>
      <c r="Y911" s="680"/>
      <c r="Z911" s="130"/>
      <c r="AA911" s="130"/>
      <c r="AB911" s="130"/>
      <c r="AC911" s="130"/>
      <c r="AD911" s="130"/>
      <c r="AE911" s="130"/>
      <c r="AF911" s="680"/>
      <c r="AG911" s="130"/>
      <c r="AH911" s="130"/>
      <c r="AI911" s="130"/>
      <c r="AJ911" s="130"/>
      <c r="AK911" s="130"/>
      <c r="AL911" s="130"/>
    </row>
    <row r="912" spans="1:38" s="43" customFormat="1" x14ac:dyDescent="0.2">
      <c r="A912" s="15"/>
      <c r="B912" s="685"/>
      <c r="C912" s="15"/>
      <c r="K912" s="680"/>
      <c r="L912" s="130"/>
      <c r="M912" s="130"/>
      <c r="N912" s="130"/>
      <c r="O912" s="130"/>
      <c r="P912" s="130"/>
      <c r="Q912" s="130"/>
      <c r="R912" s="680"/>
      <c r="S912" s="130"/>
      <c r="T912" s="130"/>
      <c r="U912" s="130"/>
      <c r="V912" s="130"/>
      <c r="W912" s="130"/>
      <c r="X912" s="130"/>
      <c r="Y912" s="680"/>
      <c r="Z912" s="130"/>
      <c r="AA912" s="130"/>
      <c r="AB912" s="130"/>
      <c r="AC912" s="130"/>
      <c r="AD912" s="130"/>
      <c r="AE912" s="130"/>
      <c r="AF912" s="680"/>
      <c r="AG912" s="130"/>
      <c r="AH912" s="130"/>
      <c r="AI912" s="130"/>
      <c r="AJ912" s="130"/>
      <c r="AK912" s="130"/>
      <c r="AL912" s="130"/>
    </row>
    <row r="913" spans="1:38" s="43" customFormat="1" x14ac:dyDescent="0.2">
      <c r="A913" s="15"/>
      <c r="B913" s="685"/>
      <c r="C913" s="15"/>
      <c r="K913" s="680"/>
      <c r="L913" s="130"/>
      <c r="M913" s="130"/>
      <c r="N913" s="130"/>
      <c r="O913" s="130"/>
      <c r="P913" s="130"/>
      <c r="Q913" s="130"/>
      <c r="R913" s="680"/>
      <c r="S913" s="130"/>
      <c r="T913" s="130"/>
      <c r="U913" s="130"/>
      <c r="V913" s="130"/>
      <c r="W913" s="130"/>
      <c r="X913" s="130"/>
      <c r="Y913" s="680"/>
      <c r="Z913" s="130"/>
      <c r="AA913" s="130"/>
      <c r="AB913" s="130"/>
      <c r="AC913" s="130"/>
      <c r="AD913" s="130"/>
      <c r="AE913" s="130"/>
      <c r="AF913" s="680"/>
      <c r="AG913" s="130"/>
      <c r="AH913" s="130"/>
      <c r="AI913" s="130"/>
      <c r="AJ913" s="130"/>
      <c r="AK913" s="130"/>
      <c r="AL913" s="130"/>
    </row>
    <row r="914" spans="1:38" s="43" customFormat="1" x14ac:dyDescent="0.2">
      <c r="A914" s="15"/>
      <c r="B914" s="685"/>
      <c r="C914" s="15"/>
      <c r="K914" s="680"/>
      <c r="L914" s="130"/>
      <c r="M914" s="130"/>
      <c r="N914" s="130"/>
      <c r="O914" s="130"/>
      <c r="P914" s="130"/>
      <c r="Q914" s="130"/>
      <c r="R914" s="680"/>
      <c r="S914" s="130"/>
      <c r="T914" s="130"/>
      <c r="U914" s="130"/>
      <c r="V914" s="130"/>
      <c r="W914" s="130"/>
      <c r="X914" s="130"/>
      <c r="Y914" s="680"/>
      <c r="Z914" s="130"/>
      <c r="AA914" s="130"/>
      <c r="AB914" s="130"/>
      <c r="AC914" s="130"/>
      <c r="AD914" s="130"/>
      <c r="AE914" s="130"/>
      <c r="AF914" s="680"/>
      <c r="AG914" s="130"/>
      <c r="AH914" s="130"/>
      <c r="AI914" s="130"/>
      <c r="AJ914" s="130"/>
      <c r="AK914" s="130"/>
      <c r="AL914" s="130"/>
    </row>
    <row r="915" spans="1:38" s="43" customFormat="1" x14ac:dyDescent="0.2">
      <c r="A915" s="15"/>
      <c r="B915" s="685"/>
      <c r="C915" s="15"/>
      <c r="K915" s="680"/>
      <c r="L915" s="130"/>
      <c r="M915" s="130"/>
      <c r="N915" s="130"/>
      <c r="O915" s="130"/>
      <c r="P915" s="130"/>
      <c r="Q915" s="130"/>
      <c r="R915" s="680"/>
      <c r="S915" s="130"/>
      <c r="T915" s="130"/>
      <c r="U915" s="130"/>
      <c r="V915" s="130"/>
      <c r="W915" s="130"/>
      <c r="X915" s="130"/>
      <c r="Y915" s="680"/>
      <c r="Z915" s="130"/>
      <c r="AA915" s="130"/>
      <c r="AB915" s="130"/>
      <c r="AC915" s="130"/>
      <c r="AD915" s="130"/>
      <c r="AE915" s="130"/>
      <c r="AF915" s="680"/>
      <c r="AG915" s="130"/>
      <c r="AH915" s="130"/>
      <c r="AI915" s="130"/>
      <c r="AJ915" s="130"/>
      <c r="AK915" s="130"/>
      <c r="AL915" s="130"/>
    </row>
    <row r="916" spans="1:38" s="43" customFormat="1" x14ac:dyDescent="0.2">
      <c r="A916" s="15"/>
      <c r="B916" s="685"/>
      <c r="C916" s="15"/>
      <c r="K916" s="680"/>
      <c r="L916" s="130"/>
      <c r="M916" s="130"/>
      <c r="N916" s="130"/>
      <c r="O916" s="130"/>
      <c r="P916" s="130"/>
      <c r="Q916" s="130"/>
      <c r="R916" s="680"/>
      <c r="S916" s="130"/>
      <c r="T916" s="130"/>
      <c r="U916" s="130"/>
      <c r="V916" s="130"/>
      <c r="W916" s="130"/>
      <c r="X916" s="130"/>
      <c r="Y916" s="680"/>
      <c r="Z916" s="130"/>
      <c r="AA916" s="130"/>
      <c r="AB916" s="130"/>
      <c r="AC916" s="130"/>
      <c r="AD916" s="130"/>
      <c r="AE916" s="130"/>
      <c r="AF916" s="680"/>
      <c r="AG916" s="130"/>
      <c r="AH916" s="130"/>
      <c r="AI916" s="130"/>
      <c r="AJ916" s="130"/>
      <c r="AK916" s="130"/>
      <c r="AL916" s="130"/>
    </row>
    <row r="917" spans="1:38" s="43" customFormat="1" x14ac:dyDescent="0.2">
      <c r="A917" s="15"/>
      <c r="B917" s="685"/>
      <c r="C917" s="15"/>
      <c r="K917" s="680"/>
      <c r="L917" s="130"/>
      <c r="M917" s="130"/>
      <c r="N917" s="130"/>
      <c r="O917" s="130"/>
      <c r="P917" s="130"/>
      <c r="Q917" s="130"/>
      <c r="R917" s="680"/>
      <c r="S917" s="130"/>
      <c r="T917" s="130"/>
      <c r="U917" s="130"/>
      <c r="V917" s="130"/>
      <c r="W917" s="130"/>
      <c r="X917" s="130"/>
      <c r="Y917" s="680"/>
      <c r="Z917" s="130"/>
      <c r="AA917" s="130"/>
      <c r="AB917" s="130"/>
      <c r="AC917" s="130"/>
      <c r="AD917" s="130"/>
      <c r="AE917" s="130"/>
      <c r="AF917" s="680"/>
      <c r="AG917" s="130"/>
      <c r="AH917" s="130"/>
      <c r="AI917" s="130"/>
      <c r="AJ917" s="130"/>
      <c r="AK917" s="130"/>
      <c r="AL917" s="130"/>
    </row>
    <row r="918" spans="1:38" s="43" customFormat="1" x14ac:dyDescent="0.2">
      <c r="A918" s="15"/>
      <c r="B918" s="685"/>
      <c r="C918" s="15"/>
      <c r="K918" s="680"/>
      <c r="L918" s="130"/>
      <c r="M918" s="130"/>
      <c r="N918" s="130"/>
      <c r="O918" s="130"/>
      <c r="P918" s="130"/>
      <c r="Q918" s="130"/>
      <c r="R918" s="680"/>
      <c r="S918" s="130"/>
      <c r="T918" s="130"/>
      <c r="U918" s="130"/>
      <c r="V918" s="130"/>
      <c r="W918" s="130"/>
      <c r="X918" s="130"/>
      <c r="Y918" s="680"/>
      <c r="Z918" s="130"/>
      <c r="AA918" s="130"/>
      <c r="AB918" s="130"/>
      <c r="AC918" s="130"/>
      <c r="AD918" s="130"/>
      <c r="AE918" s="130"/>
      <c r="AF918" s="680"/>
      <c r="AG918" s="130"/>
      <c r="AH918" s="130"/>
      <c r="AI918" s="130"/>
      <c r="AJ918" s="130"/>
      <c r="AK918" s="130"/>
      <c r="AL918" s="130"/>
    </row>
    <row r="919" spans="1:38" s="43" customFormat="1" x14ac:dyDescent="0.2">
      <c r="A919" s="15"/>
      <c r="B919" s="685"/>
      <c r="C919" s="15"/>
      <c r="K919" s="680"/>
      <c r="L919" s="130"/>
      <c r="M919" s="130"/>
      <c r="N919" s="130"/>
      <c r="O919" s="130"/>
      <c r="P919" s="130"/>
      <c r="Q919" s="130"/>
      <c r="R919" s="680"/>
      <c r="S919" s="130"/>
      <c r="T919" s="130"/>
      <c r="U919" s="130"/>
      <c r="V919" s="130"/>
      <c r="W919" s="130"/>
      <c r="X919" s="130"/>
      <c r="Y919" s="680"/>
      <c r="Z919" s="130"/>
      <c r="AA919" s="130"/>
      <c r="AB919" s="130"/>
      <c r="AC919" s="130"/>
      <c r="AD919" s="130"/>
      <c r="AE919" s="130"/>
      <c r="AF919" s="680"/>
      <c r="AG919" s="130"/>
      <c r="AH919" s="130"/>
      <c r="AI919" s="130"/>
      <c r="AJ919" s="130"/>
      <c r="AK919" s="130"/>
      <c r="AL919" s="130"/>
    </row>
    <row r="920" spans="1:38" s="43" customFormat="1" x14ac:dyDescent="0.2">
      <c r="A920" s="15"/>
      <c r="B920" s="685"/>
      <c r="C920" s="15"/>
      <c r="K920" s="680"/>
      <c r="L920" s="130"/>
      <c r="M920" s="130"/>
      <c r="N920" s="130"/>
      <c r="O920" s="130"/>
      <c r="P920" s="130"/>
      <c r="Q920" s="130"/>
      <c r="R920" s="680"/>
      <c r="S920" s="130"/>
      <c r="T920" s="130"/>
      <c r="U920" s="130"/>
      <c r="V920" s="130"/>
      <c r="W920" s="130"/>
      <c r="X920" s="130"/>
      <c r="Y920" s="680"/>
      <c r="Z920" s="130"/>
      <c r="AA920" s="130"/>
      <c r="AB920" s="130"/>
      <c r="AC920" s="130"/>
      <c r="AD920" s="130"/>
      <c r="AE920" s="130"/>
      <c r="AF920" s="680"/>
      <c r="AG920" s="130"/>
      <c r="AH920" s="130"/>
      <c r="AI920" s="130"/>
      <c r="AJ920" s="130"/>
      <c r="AK920" s="130"/>
      <c r="AL920" s="130"/>
    </row>
    <row r="921" spans="1:38" s="43" customFormat="1" x14ac:dyDescent="0.2">
      <c r="A921" s="15"/>
      <c r="B921" s="685"/>
      <c r="C921" s="15"/>
      <c r="K921" s="680"/>
      <c r="L921" s="130"/>
      <c r="M921" s="130"/>
      <c r="N921" s="130"/>
      <c r="O921" s="130"/>
      <c r="P921" s="130"/>
      <c r="Q921" s="130"/>
      <c r="R921" s="680"/>
      <c r="S921" s="130"/>
      <c r="T921" s="130"/>
      <c r="U921" s="130"/>
      <c r="V921" s="130"/>
      <c r="W921" s="130"/>
      <c r="X921" s="130"/>
      <c r="Y921" s="680"/>
      <c r="Z921" s="130"/>
      <c r="AA921" s="130"/>
      <c r="AB921" s="130"/>
      <c r="AC921" s="130"/>
      <c r="AD921" s="130"/>
      <c r="AE921" s="130"/>
      <c r="AF921" s="680"/>
      <c r="AG921" s="130"/>
      <c r="AH921" s="130"/>
      <c r="AI921" s="130"/>
      <c r="AJ921" s="130"/>
      <c r="AK921" s="130"/>
      <c r="AL921" s="130"/>
    </row>
    <row r="922" spans="1:38" s="43" customFormat="1" x14ac:dyDescent="0.2">
      <c r="A922" s="15"/>
      <c r="B922" s="685"/>
      <c r="C922" s="15"/>
      <c r="K922" s="680"/>
      <c r="L922" s="130"/>
      <c r="M922" s="130"/>
      <c r="N922" s="130"/>
      <c r="O922" s="130"/>
      <c r="P922" s="130"/>
      <c r="Q922" s="130"/>
      <c r="R922" s="680"/>
      <c r="S922" s="130"/>
      <c r="T922" s="130"/>
      <c r="U922" s="130"/>
      <c r="V922" s="130"/>
      <c r="W922" s="130"/>
      <c r="X922" s="130"/>
      <c r="Y922" s="680"/>
      <c r="Z922" s="130"/>
      <c r="AA922" s="130"/>
      <c r="AB922" s="130"/>
      <c r="AC922" s="130"/>
      <c r="AD922" s="130"/>
      <c r="AE922" s="130"/>
      <c r="AF922" s="680"/>
      <c r="AG922" s="130"/>
      <c r="AH922" s="130"/>
      <c r="AI922" s="130"/>
      <c r="AJ922" s="130"/>
      <c r="AK922" s="130"/>
      <c r="AL922" s="130"/>
    </row>
    <row r="923" spans="1:38" s="43" customFormat="1" x14ac:dyDescent="0.2">
      <c r="A923" s="15"/>
      <c r="B923" s="685"/>
      <c r="C923" s="15"/>
      <c r="K923" s="680"/>
      <c r="L923" s="130"/>
      <c r="M923" s="130"/>
      <c r="N923" s="130"/>
      <c r="O923" s="130"/>
      <c r="P923" s="130"/>
      <c r="Q923" s="130"/>
      <c r="R923" s="680"/>
      <c r="S923" s="130"/>
      <c r="T923" s="130"/>
      <c r="U923" s="130"/>
      <c r="V923" s="130"/>
      <c r="W923" s="130"/>
      <c r="X923" s="130"/>
      <c r="Y923" s="680"/>
      <c r="Z923" s="130"/>
      <c r="AA923" s="130"/>
      <c r="AB923" s="130"/>
      <c r="AC923" s="130"/>
      <c r="AD923" s="130"/>
      <c r="AE923" s="130"/>
      <c r="AF923" s="680"/>
      <c r="AG923" s="130"/>
      <c r="AH923" s="130"/>
      <c r="AI923" s="130"/>
      <c r="AJ923" s="130"/>
      <c r="AK923" s="130"/>
      <c r="AL923" s="130"/>
    </row>
    <row r="924" spans="1:38" s="43" customFormat="1" x14ac:dyDescent="0.2">
      <c r="A924" s="15"/>
      <c r="B924" s="685"/>
      <c r="C924" s="15"/>
      <c r="K924" s="680"/>
      <c r="L924" s="130"/>
      <c r="M924" s="130"/>
      <c r="N924" s="130"/>
      <c r="O924" s="130"/>
      <c r="P924" s="130"/>
      <c r="Q924" s="130"/>
      <c r="R924" s="680"/>
      <c r="S924" s="130"/>
      <c r="T924" s="130"/>
      <c r="U924" s="130"/>
      <c r="V924" s="130"/>
      <c r="W924" s="130"/>
      <c r="X924" s="130"/>
      <c r="Y924" s="680"/>
      <c r="Z924" s="130"/>
      <c r="AA924" s="130"/>
      <c r="AB924" s="130"/>
      <c r="AC924" s="130"/>
      <c r="AD924" s="130"/>
      <c r="AE924" s="130"/>
      <c r="AF924" s="680"/>
      <c r="AG924" s="130"/>
      <c r="AH924" s="130"/>
      <c r="AI924" s="130"/>
      <c r="AJ924" s="130"/>
      <c r="AK924" s="130"/>
      <c r="AL924" s="130"/>
    </row>
    <row r="925" spans="1:38" s="43" customFormat="1" x14ac:dyDescent="0.2">
      <c r="A925" s="15"/>
      <c r="B925" s="685"/>
      <c r="C925" s="15"/>
      <c r="K925" s="680"/>
      <c r="L925" s="130"/>
      <c r="M925" s="130"/>
      <c r="N925" s="130"/>
      <c r="O925" s="130"/>
      <c r="P925" s="130"/>
      <c r="Q925" s="130"/>
      <c r="R925" s="680"/>
      <c r="S925" s="130"/>
      <c r="T925" s="130"/>
      <c r="U925" s="130"/>
      <c r="V925" s="130"/>
      <c r="W925" s="130"/>
      <c r="X925" s="130"/>
      <c r="Y925" s="680"/>
      <c r="Z925" s="130"/>
      <c r="AA925" s="130"/>
      <c r="AB925" s="130"/>
      <c r="AC925" s="130"/>
      <c r="AD925" s="130"/>
      <c r="AE925" s="130"/>
      <c r="AF925" s="680"/>
      <c r="AG925" s="130"/>
      <c r="AH925" s="130"/>
      <c r="AI925" s="130"/>
      <c r="AJ925" s="130"/>
      <c r="AK925" s="130"/>
      <c r="AL925" s="130"/>
    </row>
    <row r="926" spans="1:38" s="43" customFormat="1" x14ac:dyDescent="0.2">
      <c r="A926" s="15"/>
      <c r="B926" s="685"/>
      <c r="C926" s="15"/>
      <c r="K926" s="680"/>
      <c r="L926" s="130"/>
      <c r="M926" s="130"/>
      <c r="N926" s="130"/>
      <c r="O926" s="130"/>
      <c r="P926" s="130"/>
      <c r="Q926" s="130"/>
      <c r="R926" s="680"/>
      <c r="S926" s="130"/>
      <c r="T926" s="130"/>
      <c r="U926" s="130"/>
      <c r="V926" s="130"/>
      <c r="W926" s="130"/>
      <c r="X926" s="130"/>
      <c r="Y926" s="680"/>
      <c r="Z926" s="130"/>
      <c r="AA926" s="130"/>
      <c r="AB926" s="130"/>
      <c r="AC926" s="130"/>
      <c r="AD926" s="130"/>
      <c r="AE926" s="130"/>
      <c r="AF926" s="680"/>
      <c r="AG926" s="130"/>
      <c r="AH926" s="130"/>
      <c r="AI926" s="130"/>
      <c r="AJ926" s="130"/>
      <c r="AK926" s="130"/>
      <c r="AL926" s="130"/>
    </row>
    <row r="927" spans="1:38" s="43" customFormat="1" x14ac:dyDescent="0.2">
      <c r="A927" s="15"/>
      <c r="B927" s="685"/>
      <c r="C927" s="15"/>
      <c r="K927" s="680"/>
      <c r="L927" s="130"/>
      <c r="M927" s="130"/>
      <c r="N927" s="130"/>
      <c r="O927" s="130"/>
      <c r="P927" s="130"/>
      <c r="Q927" s="130"/>
      <c r="R927" s="680"/>
      <c r="S927" s="130"/>
      <c r="T927" s="130"/>
      <c r="U927" s="130"/>
      <c r="V927" s="130"/>
      <c r="W927" s="130"/>
      <c r="X927" s="130"/>
      <c r="Y927" s="680"/>
      <c r="Z927" s="130"/>
      <c r="AA927" s="130"/>
      <c r="AB927" s="130"/>
      <c r="AC927" s="130"/>
      <c r="AD927" s="130"/>
      <c r="AE927" s="130"/>
      <c r="AF927" s="680"/>
      <c r="AG927" s="130"/>
      <c r="AH927" s="130"/>
      <c r="AI927" s="130"/>
      <c r="AJ927" s="130"/>
      <c r="AK927" s="130"/>
      <c r="AL927" s="130"/>
    </row>
    <row r="928" spans="1:38" s="43" customFormat="1" x14ac:dyDescent="0.2">
      <c r="A928" s="15"/>
      <c r="B928" s="685"/>
      <c r="C928" s="15"/>
      <c r="K928" s="680"/>
      <c r="L928" s="130"/>
      <c r="M928" s="130"/>
      <c r="N928" s="130"/>
      <c r="O928" s="130"/>
      <c r="P928" s="130"/>
      <c r="Q928" s="130"/>
      <c r="R928" s="680"/>
      <c r="S928" s="130"/>
      <c r="T928" s="130"/>
      <c r="U928" s="130"/>
      <c r="V928" s="130"/>
      <c r="W928" s="130"/>
      <c r="X928" s="130"/>
      <c r="Y928" s="680"/>
      <c r="Z928" s="130"/>
      <c r="AA928" s="130"/>
      <c r="AB928" s="130"/>
      <c r="AC928" s="130"/>
      <c r="AD928" s="130"/>
      <c r="AE928" s="130"/>
      <c r="AF928" s="680"/>
      <c r="AG928" s="130"/>
      <c r="AH928" s="130"/>
      <c r="AI928" s="130"/>
      <c r="AJ928" s="130"/>
      <c r="AK928" s="130"/>
      <c r="AL928" s="130"/>
    </row>
    <row r="929" spans="1:38" s="43" customFormat="1" x14ac:dyDescent="0.2">
      <c r="A929" s="15"/>
      <c r="B929" s="685"/>
      <c r="C929" s="15"/>
      <c r="K929" s="680"/>
      <c r="L929" s="130"/>
      <c r="M929" s="130"/>
      <c r="N929" s="130"/>
      <c r="O929" s="130"/>
      <c r="P929" s="130"/>
      <c r="Q929" s="130"/>
      <c r="R929" s="680"/>
      <c r="S929" s="130"/>
      <c r="T929" s="130"/>
      <c r="U929" s="130"/>
      <c r="V929" s="130"/>
      <c r="W929" s="130"/>
      <c r="X929" s="130"/>
      <c r="Y929" s="680"/>
      <c r="Z929" s="130"/>
      <c r="AA929" s="130"/>
      <c r="AB929" s="130"/>
      <c r="AC929" s="130"/>
      <c r="AD929" s="130"/>
      <c r="AE929" s="130"/>
      <c r="AF929" s="680"/>
      <c r="AG929" s="130"/>
      <c r="AH929" s="130"/>
      <c r="AI929" s="130"/>
      <c r="AJ929" s="130"/>
      <c r="AK929" s="130"/>
      <c r="AL929" s="130"/>
    </row>
    <row r="930" spans="1:38" s="43" customFormat="1" x14ac:dyDescent="0.2">
      <c r="A930" s="15"/>
      <c r="B930" s="685"/>
      <c r="C930" s="15"/>
      <c r="K930" s="680"/>
      <c r="L930" s="130"/>
      <c r="M930" s="130"/>
      <c r="N930" s="130"/>
      <c r="O930" s="130"/>
      <c r="P930" s="130"/>
      <c r="Q930" s="130"/>
      <c r="R930" s="680"/>
      <c r="S930" s="130"/>
      <c r="T930" s="130"/>
      <c r="U930" s="130"/>
      <c r="V930" s="130"/>
      <c r="W930" s="130"/>
      <c r="X930" s="130"/>
      <c r="Y930" s="680"/>
      <c r="Z930" s="130"/>
      <c r="AA930" s="130"/>
      <c r="AB930" s="130"/>
      <c r="AC930" s="130"/>
      <c r="AD930" s="130"/>
      <c r="AE930" s="130"/>
      <c r="AF930" s="680"/>
      <c r="AG930" s="130"/>
      <c r="AH930" s="130"/>
      <c r="AI930" s="130"/>
      <c r="AJ930" s="130"/>
      <c r="AK930" s="130"/>
      <c r="AL930" s="130"/>
    </row>
    <row r="931" spans="1:38" s="43" customFormat="1" x14ac:dyDescent="0.2">
      <c r="A931" s="15"/>
      <c r="B931" s="685"/>
      <c r="C931" s="15"/>
      <c r="K931" s="680"/>
      <c r="L931" s="130"/>
      <c r="M931" s="130"/>
      <c r="N931" s="130"/>
      <c r="O931" s="130"/>
      <c r="P931" s="130"/>
      <c r="Q931" s="130"/>
      <c r="R931" s="680"/>
      <c r="S931" s="130"/>
      <c r="T931" s="130"/>
      <c r="U931" s="130"/>
      <c r="V931" s="130"/>
      <c r="W931" s="130"/>
      <c r="X931" s="130"/>
      <c r="Y931" s="680"/>
      <c r="Z931" s="130"/>
      <c r="AA931" s="130"/>
      <c r="AB931" s="130"/>
      <c r="AC931" s="130"/>
      <c r="AD931" s="130"/>
      <c r="AE931" s="130"/>
      <c r="AF931" s="680"/>
      <c r="AG931" s="130"/>
      <c r="AH931" s="130"/>
      <c r="AI931" s="130"/>
      <c r="AJ931" s="130"/>
      <c r="AK931" s="130"/>
      <c r="AL931" s="130"/>
    </row>
    <row r="932" spans="1:38" s="43" customFormat="1" x14ac:dyDescent="0.2">
      <c r="A932" s="15"/>
      <c r="B932" s="685"/>
      <c r="C932" s="15"/>
      <c r="K932" s="680"/>
      <c r="L932" s="130"/>
      <c r="M932" s="130"/>
      <c r="N932" s="130"/>
      <c r="O932" s="130"/>
      <c r="P932" s="130"/>
      <c r="Q932" s="130"/>
      <c r="R932" s="680"/>
      <c r="S932" s="130"/>
      <c r="T932" s="130"/>
      <c r="U932" s="130"/>
      <c r="V932" s="130"/>
      <c r="W932" s="130"/>
      <c r="X932" s="130"/>
      <c r="Y932" s="680"/>
      <c r="Z932" s="130"/>
      <c r="AA932" s="130"/>
      <c r="AB932" s="130"/>
      <c r="AC932" s="130"/>
      <c r="AD932" s="130"/>
      <c r="AE932" s="130"/>
      <c r="AF932" s="680"/>
      <c r="AG932" s="130"/>
      <c r="AH932" s="130"/>
      <c r="AI932" s="130"/>
      <c r="AJ932" s="130"/>
      <c r="AK932" s="130"/>
      <c r="AL932" s="130"/>
    </row>
    <row r="933" spans="1:38" s="43" customFormat="1" x14ac:dyDescent="0.2">
      <c r="A933" s="15"/>
      <c r="B933" s="685"/>
      <c r="C933" s="15"/>
      <c r="K933" s="680"/>
      <c r="L933" s="130"/>
      <c r="M933" s="130"/>
      <c r="N933" s="130"/>
      <c r="O933" s="130"/>
      <c r="P933" s="130"/>
      <c r="Q933" s="130"/>
      <c r="R933" s="680"/>
      <c r="S933" s="130"/>
      <c r="T933" s="130"/>
      <c r="U933" s="130"/>
      <c r="V933" s="130"/>
      <c r="W933" s="130"/>
      <c r="X933" s="130"/>
      <c r="Y933" s="680"/>
      <c r="Z933" s="130"/>
      <c r="AA933" s="130"/>
      <c r="AB933" s="130"/>
      <c r="AC933" s="130"/>
      <c r="AD933" s="130"/>
      <c r="AE933" s="130"/>
      <c r="AF933" s="680"/>
      <c r="AG933" s="130"/>
      <c r="AH933" s="130"/>
      <c r="AI933" s="130"/>
      <c r="AJ933" s="130"/>
      <c r="AK933" s="130"/>
      <c r="AL933" s="130"/>
    </row>
    <row r="934" spans="1:38" s="43" customFormat="1" x14ac:dyDescent="0.2">
      <c r="A934" s="15"/>
      <c r="B934" s="685"/>
      <c r="C934" s="15"/>
      <c r="K934" s="680"/>
      <c r="L934" s="130"/>
      <c r="M934" s="130"/>
      <c r="N934" s="130"/>
      <c r="O934" s="130"/>
      <c r="P934" s="130"/>
      <c r="Q934" s="130"/>
      <c r="R934" s="680"/>
      <c r="S934" s="130"/>
      <c r="T934" s="130"/>
      <c r="U934" s="130"/>
      <c r="V934" s="130"/>
      <c r="W934" s="130"/>
      <c r="X934" s="130"/>
      <c r="Y934" s="680"/>
      <c r="Z934" s="130"/>
      <c r="AA934" s="130"/>
      <c r="AB934" s="130"/>
      <c r="AC934" s="130"/>
      <c r="AD934" s="130"/>
      <c r="AE934" s="130"/>
      <c r="AF934" s="680"/>
      <c r="AG934" s="130"/>
      <c r="AH934" s="130"/>
      <c r="AI934" s="130"/>
      <c r="AJ934" s="130"/>
      <c r="AK934" s="130"/>
      <c r="AL934" s="130"/>
    </row>
    <row r="935" spans="1:38" s="43" customFormat="1" x14ac:dyDescent="0.2">
      <c r="A935" s="15"/>
      <c r="B935" s="685"/>
      <c r="C935" s="15"/>
      <c r="K935" s="680"/>
      <c r="L935" s="130"/>
      <c r="M935" s="130"/>
      <c r="N935" s="130"/>
      <c r="O935" s="130"/>
      <c r="P935" s="130"/>
      <c r="Q935" s="130"/>
      <c r="R935" s="680"/>
      <c r="S935" s="130"/>
      <c r="T935" s="130"/>
      <c r="U935" s="130"/>
      <c r="V935" s="130"/>
      <c r="W935" s="130"/>
      <c r="X935" s="130"/>
      <c r="Y935" s="680"/>
      <c r="Z935" s="130"/>
      <c r="AA935" s="130"/>
      <c r="AB935" s="130"/>
      <c r="AC935" s="130"/>
      <c r="AD935" s="130"/>
      <c r="AE935" s="130"/>
      <c r="AF935" s="680"/>
      <c r="AG935" s="130"/>
      <c r="AH935" s="130"/>
      <c r="AI935" s="130"/>
      <c r="AJ935" s="130"/>
      <c r="AK935" s="130"/>
      <c r="AL935" s="130"/>
    </row>
    <row r="936" spans="1:38" s="43" customFormat="1" x14ac:dyDescent="0.2">
      <c r="A936" s="15"/>
      <c r="B936" s="685"/>
      <c r="C936" s="15"/>
      <c r="K936" s="680"/>
      <c r="L936" s="130"/>
      <c r="M936" s="130"/>
      <c r="N936" s="130"/>
      <c r="O936" s="130"/>
      <c r="P936" s="130"/>
      <c r="Q936" s="130"/>
      <c r="R936" s="680"/>
      <c r="S936" s="130"/>
      <c r="T936" s="130"/>
      <c r="U936" s="130"/>
      <c r="V936" s="130"/>
      <c r="W936" s="130"/>
      <c r="X936" s="130"/>
      <c r="Y936" s="680"/>
      <c r="Z936" s="130"/>
      <c r="AA936" s="130"/>
      <c r="AB936" s="130"/>
      <c r="AC936" s="130"/>
      <c r="AD936" s="130"/>
      <c r="AE936" s="130"/>
      <c r="AF936" s="680"/>
      <c r="AG936" s="130"/>
      <c r="AH936" s="130"/>
      <c r="AI936" s="130"/>
      <c r="AJ936" s="130"/>
      <c r="AK936" s="130"/>
      <c r="AL936" s="130"/>
    </row>
    <row r="937" spans="1:38" s="43" customFormat="1" x14ac:dyDescent="0.2">
      <c r="A937" s="15"/>
      <c r="B937" s="685"/>
      <c r="C937" s="15"/>
      <c r="K937" s="680"/>
      <c r="L937" s="130"/>
      <c r="M937" s="130"/>
      <c r="N937" s="130"/>
      <c r="O937" s="130"/>
      <c r="P937" s="130"/>
      <c r="Q937" s="130"/>
      <c r="R937" s="680"/>
      <c r="S937" s="130"/>
      <c r="T937" s="130"/>
      <c r="U937" s="130"/>
      <c r="V937" s="130"/>
      <c r="W937" s="130"/>
      <c r="X937" s="130"/>
      <c r="Y937" s="680"/>
      <c r="Z937" s="130"/>
      <c r="AA937" s="130"/>
      <c r="AB937" s="130"/>
      <c r="AC937" s="130"/>
      <c r="AD937" s="130"/>
      <c r="AE937" s="130"/>
      <c r="AF937" s="680"/>
      <c r="AG937" s="130"/>
      <c r="AH937" s="130"/>
      <c r="AI937" s="130"/>
      <c r="AJ937" s="130"/>
      <c r="AK937" s="130"/>
      <c r="AL937" s="130"/>
    </row>
    <row r="938" spans="1:38" s="43" customFormat="1" x14ac:dyDescent="0.2">
      <c r="A938" s="15"/>
      <c r="B938" s="685"/>
      <c r="C938" s="15"/>
      <c r="K938" s="680"/>
      <c r="L938" s="130"/>
      <c r="M938" s="130"/>
      <c r="N938" s="130"/>
      <c r="O938" s="130"/>
      <c r="P938" s="130"/>
      <c r="Q938" s="130"/>
      <c r="R938" s="680"/>
      <c r="S938" s="130"/>
      <c r="T938" s="130"/>
      <c r="U938" s="130"/>
      <c r="V938" s="130"/>
      <c r="W938" s="130"/>
      <c r="X938" s="130"/>
      <c r="Y938" s="680"/>
      <c r="Z938" s="130"/>
      <c r="AA938" s="130"/>
      <c r="AB938" s="130"/>
      <c r="AC938" s="130"/>
      <c r="AD938" s="130"/>
      <c r="AE938" s="130"/>
      <c r="AF938" s="680"/>
      <c r="AG938" s="130"/>
      <c r="AH938" s="130"/>
      <c r="AI938" s="130"/>
      <c r="AJ938" s="130"/>
      <c r="AK938" s="130"/>
      <c r="AL938" s="130"/>
    </row>
    <row r="939" spans="1:38" s="43" customFormat="1" x14ac:dyDescent="0.2">
      <c r="A939" s="15"/>
      <c r="B939" s="685"/>
      <c r="C939" s="15"/>
      <c r="K939" s="680"/>
      <c r="L939" s="130"/>
      <c r="M939" s="130"/>
      <c r="N939" s="130"/>
      <c r="O939" s="130"/>
      <c r="P939" s="130"/>
      <c r="Q939" s="130"/>
      <c r="R939" s="680"/>
      <c r="S939" s="130"/>
      <c r="T939" s="130"/>
      <c r="U939" s="130"/>
      <c r="V939" s="130"/>
      <c r="W939" s="130"/>
      <c r="X939" s="130"/>
      <c r="Y939" s="680"/>
      <c r="Z939" s="130"/>
      <c r="AA939" s="130"/>
      <c r="AB939" s="130"/>
      <c r="AC939" s="130"/>
      <c r="AD939" s="130"/>
      <c r="AE939" s="130"/>
      <c r="AF939" s="680"/>
      <c r="AG939" s="130"/>
      <c r="AH939" s="130"/>
      <c r="AI939" s="130"/>
      <c r="AJ939" s="130"/>
      <c r="AK939" s="130"/>
      <c r="AL939" s="130"/>
    </row>
    <row r="940" spans="1:38" s="43" customFormat="1" x14ac:dyDescent="0.2">
      <c r="A940" s="15"/>
      <c r="B940" s="685"/>
      <c r="C940" s="15"/>
      <c r="K940" s="680"/>
      <c r="L940" s="130"/>
      <c r="M940" s="130"/>
      <c r="N940" s="130"/>
      <c r="O940" s="130"/>
      <c r="P940" s="130"/>
      <c r="Q940" s="130"/>
      <c r="R940" s="680"/>
      <c r="S940" s="130"/>
      <c r="T940" s="130"/>
      <c r="U940" s="130"/>
      <c r="V940" s="130"/>
      <c r="W940" s="130"/>
      <c r="X940" s="130"/>
      <c r="Y940" s="680"/>
      <c r="Z940" s="130"/>
      <c r="AA940" s="130"/>
      <c r="AB940" s="130"/>
      <c r="AC940" s="130"/>
      <c r="AD940" s="130"/>
      <c r="AE940" s="130"/>
      <c r="AF940" s="680"/>
      <c r="AG940" s="130"/>
      <c r="AH940" s="130"/>
      <c r="AI940" s="130"/>
      <c r="AJ940" s="130"/>
      <c r="AK940" s="130"/>
      <c r="AL940" s="130"/>
    </row>
    <row r="941" spans="1:38" s="43" customFormat="1" x14ac:dyDescent="0.2">
      <c r="A941" s="15"/>
      <c r="B941" s="685"/>
      <c r="C941" s="15"/>
      <c r="K941" s="680"/>
      <c r="L941" s="130"/>
      <c r="M941" s="130"/>
      <c r="N941" s="130"/>
      <c r="O941" s="130"/>
      <c r="P941" s="130"/>
      <c r="Q941" s="130"/>
      <c r="R941" s="680"/>
      <c r="S941" s="130"/>
      <c r="T941" s="130"/>
      <c r="U941" s="130"/>
      <c r="V941" s="130"/>
      <c r="W941" s="130"/>
      <c r="X941" s="130"/>
      <c r="Y941" s="680"/>
      <c r="Z941" s="130"/>
      <c r="AA941" s="130"/>
      <c r="AB941" s="130"/>
      <c r="AC941" s="130"/>
      <c r="AD941" s="130"/>
      <c r="AE941" s="130"/>
      <c r="AF941" s="680"/>
      <c r="AG941" s="130"/>
      <c r="AH941" s="130"/>
      <c r="AI941" s="130"/>
      <c r="AJ941" s="130"/>
      <c r="AK941" s="130"/>
      <c r="AL941" s="130"/>
    </row>
    <row r="942" spans="1:38" s="43" customFormat="1" x14ac:dyDescent="0.2">
      <c r="A942" s="15"/>
      <c r="B942" s="685"/>
      <c r="C942" s="15"/>
      <c r="K942" s="680"/>
      <c r="L942" s="130"/>
      <c r="M942" s="130"/>
      <c r="N942" s="130"/>
      <c r="O942" s="130"/>
      <c r="P942" s="130"/>
      <c r="Q942" s="130"/>
      <c r="R942" s="680"/>
      <c r="S942" s="130"/>
      <c r="T942" s="130"/>
      <c r="U942" s="130"/>
      <c r="V942" s="130"/>
      <c r="W942" s="130"/>
      <c r="X942" s="130"/>
      <c r="Y942" s="680"/>
      <c r="Z942" s="130"/>
      <c r="AA942" s="130"/>
      <c r="AB942" s="130"/>
      <c r="AC942" s="130"/>
      <c r="AD942" s="130"/>
      <c r="AE942" s="130"/>
      <c r="AF942" s="680"/>
      <c r="AG942" s="130"/>
      <c r="AH942" s="130"/>
      <c r="AI942" s="130"/>
      <c r="AJ942" s="130"/>
      <c r="AK942" s="130"/>
      <c r="AL942" s="130"/>
    </row>
    <row r="943" spans="1:38" s="43" customFormat="1" x14ac:dyDescent="0.2">
      <c r="A943" s="15"/>
      <c r="B943" s="685"/>
      <c r="C943" s="15"/>
      <c r="K943" s="680"/>
      <c r="L943" s="130"/>
      <c r="M943" s="130"/>
      <c r="N943" s="130"/>
      <c r="O943" s="130"/>
      <c r="P943" s="130"/>
      <c r="Q943" s="130"/>
      <c r="R943" s="680"/>
      <c r="S943" s="130"/>
      <c r="T943" s="130"/>
      <c r="U943" s="130"/>
      <c r="V943" s="130"/>
      <c r="W943" s="130"/>
      <c r="X943" s="130"/>
      <c r="Y943" s="680"/>
      <c r="Z943" s="130"/>
      <c r="AA943" s="130"/>
      <c r="AB943" s="130"/>
      <c r="AC943" s="130"/>
      <c r="AD943" s="130"/>
      <c r="AE943" s="130"/>
      <c r="AF943" s="680"/>
      <c r="AG943" s="130"/>
      <c r="AH943" s="130"/>
      <c r="AI943" s="130"/>
      <c r="AJ943" s="130"/>
      <c r="AK943" s="130"/>
      <c r="AL943" s="130"/>
    </row>
    <row r="944" spans="1:38" s="43" customFormat="1" x14ac:dyDescent="0.2">
      <c r="A944" s="15"/>
      <c r="B944" s="685"/>
      <c r="C944" s="15"/>
      <c r="K944" s="680"/>
      <c r="L944" s="130"/>
      <c r="M944" s="130"/>
      <c r="N944" s="130"/>
      <c r="O944" s="130"/>
      <c r="P944" s="130"/>
      <c r="Q944" s="130"/>
      <c r="R944" s="680"/>
      <c r="S944" s="130"/>
      <c r="T944" s="130"/>
      <c r="U944" s="130"/>
      <c r="V944" s="130"/>
      <c r="W944" s="130"/>
      <c r="X944" s="130"/>
      <c r="Y944" s="680"/>
      <c r="Z944" s="130"/>
      <c r="AA944" s="130"/>
      <c r="AB944" s="130"/>
      <c r="AC944" s="130"/>
      <c r="AD944" s="130"/>
      <c r="AE944" s="130"/>
      <c r="AF944" s="680"/>
      <c r="AG944" s="130"/>
      <c r="AH944" s="130"/>
      <c r="AI944" s="130"/>
      <c r="AJ944" s="130"/>
      <c r="AK944" s="130"/>
      <c r="AL944" s="130"/>
    </row>
    <row r="945" spans="1:38" s="43" customFormat="1" x14ac:dyDescent="0.2">
      <c r="A945" s="15"/>
      <c r="B945" s="685"/>
      <c r="C945" s="15"/>
      <c r="K945" s="680"/>
      <c r="L945" s="130"/>
      <c r="M945" s="130"/>
      <c r="N945" s="130"/>
      <c r="O945" s="130"/>
      <c r="P945" s="130"/>
      <c r="Q945" s="130"/>
      <c r="R945" s="680"/>
      <c r="S945" s="130"/>
      <c r="T945" s="130"/>
      <c r="U945" s="130"/>
      <c r="V945" s="130"/>
      <c r="W945" s="130"/>
      <c r="X945" s="130"/>
      <c r="Y945" s="680"/>
      <c r="Z945" s="130"/>
      <c r="AA945" s="130"/>
      <c r="AB945" s="130"/>
      <c r="AC945" s="130"/>
      <c r="AD945" s="130"/>
      <c r="AE945" s="130"/>
      <c r="AF945" s="680"/>
      <c r="AG945" s="130"/>
      <c r="AH945" s="130"/>
      <c r="AI945" s="130"/>
      <c r="AJ945" s="130"/>
      <c r="AK945" s="130"/>
      <c r="AL945" s="130"/>
    </row>
    <row r="946" spans="1:38" s="43" customFormat="1" x14ac:dyDescent="0.2">
      <c r="A946" s="15"/>
      <c r="B946" s="685"/>
      <c r="C946" s="15"/>
      <c r="K946" s="680"/>
      <c r="L946" s="130"/>
      <c r="M946" s="130"/>
      <c r="N946" s="130"/>
      <c r="O946" s="130"/>
      <c r="P946" s="130"/>
      <c r="Q946" s="130"/>
      <c r="R946" s="680"/>
      <c r="S946" s="130"/>
      <c r="T946" s="130"/>
      <c r="U946" s="130"/>
      <c r="V946" s="130"/>
      <c r="W946" s="130"/>
      <c r="X946" s="130"/>
      <c r="Y946" s="680"/>
      <c r="Z946" s="130"/>
      <c r="AA946" s="130"/>
      <c r="AB946" s="130"/>
      <c r="AC946" s="130"/>
      <c r="AD946" s="130"/>
      <c r="AE946" s="130"/>
      <c r="AF946" s="680"/>
      <c r="AG946" s="130"/>
      <c r="AH946" s="130"/>
      <c r="AI946" s="130"/>
      <c r="AJ946" s="130"/>
      <c r="AK946" s="130"/>
      <c r="AL946" s="130"/>
    </row>
    <row r="947" spans="1:38" s="43" customFormat="1" x14ac:dyDescent="0.2">
      <c r="A947" s="15"/>
      <c r="B947" s="685"/>
      <c r="C947" s="15"/>
      <c r="K947" s="680"/>
      <c r="L947" s="130"/>
      <c r="M947" s="130"/>
      <c r="N947" s="130"/>
      <c r="O947" s="130"/>
      <c r="P947" s="130"/>
      <c r="Q947" s="130"/>
      <c r="R947" s="680"/>
      <c r="S947" s="130"/>
      <c r="T947" s="130"/>
      <c r="U947" s="130"/>
      <c r="V947" s="130"/>
      <c r="W947" s="130"/>
      <c r="X947" s="130"/>
      <c r="Y947" s="680"/>
      <c r="Z947" s="130"/>
      <c r="AA947" s="130"/>
      <c r="AB947" s="130"/>
      <c r="AC947" s="130"/>
      <c r="AD947" s="130"/>
      <c r="AE947" s="130"/>
      <c r="AF947" s="680"/>
      <c r="AG947" s="130"/>
      <c r="AH947" s="130"/>
      <c r="AI947" s="130"/>
      <c r="AJ947" s="130"/>
      <c r="AK947" s="130"/>
      <c r="AL947" s="130"/>
    </row>
    <row r="948" spans="1:38" s="43" customFormat="1" x14ac:dyDescent="0.2">
      <c r="A948" s="15"/>
      <c r="B948" s="685"/>
      <c r="C948" s="15"/>
      <c r="K948" s="680"/>
      <c r="L948" s="130"/>
      <c r="M948" s="130"/>
      <c r="N948" s="130"/>
      <c r="O948" s="130"/>
      <c r="P948" s="130"/>
      <c r="Q948" s="130"/>
      <c r="R948" s="680"/>
      <c r="S948" s="130"/>
      <c r="T948" s="130"/>
      <c r="U948" s="130"/>
      <c r="V948" s="130"/>
      <c r="W948" s="130"/>
      <c r="X948" s="130"/>
      <c r="Y948" s="680"/>
      <c r="Z948" s="130"/>
      <c r="AA948" s="130"/>
      <c r="AB948" s="130"/>
      <c r="AC948" s="130"/>
      <c r="AD948" s="130"/>
      <c r="AE948" s="130"/>
      <c r="AF948" s="680"/>
      <c r="AG948" s="130"/>
      <c r="AH948" s="130"/>
      <c r="AI948" s="130"/>
      <c r="AJ948" s="130"/>
      <c r="AK948" s="130"/>
      <c r="AL948" s="130"/>
    </row>
    <row r="949" spans="1:38" s="43" customFormat="1" x14ac:dyDescent="0.2">
      <c r="A949" s="15"/>
      <c r="B949" s="685"/>
      <c r="C949" s="15"/>
      <c r="K949" s="680"/>
      <c r="L949" s="130"/>
      <c r="M949" s="130"/>
      <c r="N949" s="130"/>
      <c r="O949" s="130"/>
      <c r="P949" s="130"/>
      <c r="Q949" s="130"/>
      <c r="R949" s="680"/>
      <c r="S949" s="130"/>
      <c r="T949" s="130"/>
      <c r="U949" s="130"/>
      <c r="V949" s="130"/>
      <c r="W949" s="130"/>
      <c r="X949" s="130"/>
      <c r="Y949" s="680"/>
      <c r="Z949" s="130"/>
      <c r="AA949" s="130"/>
      <c r="AB949" s="130"/>
      <c r="AC949" s="130"/>
      <c r="AD949" s="130"/>
      <c r="AE949" s="130"/>
      <c r="AF949" s="680"/>
      <c r="AG949" s="130"/>
      <c r="AH949" s="130"/>
      <c r="AI949" s="130"/>
      <c r="AJ949" s="130"/>
      <c r="AK949" s="130"/>
      <c r="AL949" s="130"/>
    </row>
    <row r="950" spans="1:38" s="43" customFormat="1" x14ac:dyDescent="0.2">
      <c r="A950" s="15"/>
      <c r="B950" s="685"/>
      <c r="C950" s="15"/>
      <c r="K950" s="680"/>
      <c r="L950" s="130"/>
      <c r="M950" s="130"/>
      <c r="N950" s="130"/>
      <c r="O950" s="130"/>
      <c r="P950" s="130"/>
      <c r="Q950" s="130"/>
      <c r="R950" s="680"/>
      <c r="S950" s="130"/>
      <c r="T950" s="130"/>
      <c r="U950" s="130"/>
      <c r="V950" s="130"/>
      <c r="W950" s="130"/>
      <c r="X950" s="130"/>
      <c r="Y950" s="680"/>
      <c r="Z950" s="130"/>
      <c r="AA950" s="130"/>
      <c r="AB950" s="130"/>
      <c r="AC950" s="130"/>
      <c r="AD950" s="130"/>
      <c r="AE950" s="130"/>
      <c r="AF950" s="680"/>
      <c r="AG950" s="130"/>
      <c r="AH950" s="130"/>
      <c r="AI950" s="130"/>
      <c r="AJ950" s="130"/>
      <c r="AK950" s="130"/>
      <c r="AL950" s="130"/>
    </row>
    <row r="951" spans="1:38" s="43" customFormat="1" x14ac:dyDescent="0.2">
      <c r="A951" s="15"/>
      <c r="B951" s="685"/>
      <c r="C951" s="15"/>
      <c r="K951" s="680"/>
      <c r="L951" s="130"/>
      <c r="M951" s="130"/>
      <c r="N951" s="130"/>
      <c r="O951" s="130"/>
      <c r="P951" s="130"/>
      <c r="Q951" s="130"/>
      <c r="R951" s="680"/>
      <c r="S951" s="130"/>
      <c r="T951" s="130"/>
      <c r="U951" s="130"/>
      <c r="V951" s="130"/>
      <c r="W951" s="130"/>
      <c r="X951" s="130"/>
      <c r="Y951" s="680"/>
      <c r="Z951" s="130"/>
      <c r="AA951" s="130"/>
      <c r="AB951" s="130"/>
      <c r="AC951" s="130"/>
      <c r="AD951" s="130"/>
      <c r="AE951" s="130"/>
      <c r="AF951" s="680"/>
      <c r="AG951" s="130"/>
      <c r="AH951" s="130"/>
      <c r="AI951" s="130"/>
      <c r="AJ951" s="130"/>
      <c r="AK951" s="130"/>
      <c r="AL951" s="130"/>
    </row>
    <row r="952" spans="1:38" s="43" customFormat="1" x14ac:dyDescent="0.2">
      <c r="A952" s="15"/>
      <c r="B952" s="685"/>
      <c r="C952" s="15"/>
      <c r="K952" s="680"/>
      <c r="L952" s="130"/>
      <c r="M952" s="130"/>
      <c r="N952" s="130"/>
      <c r="O952" s="130"/>
      <c r="P952" s="130"/>
      <c r="Q952" s="130"/>
      <c r="R952" s="680"/>
      <c r="S952" s="130"/>
      <c r="T952" s="130"/>
      <c r="U952" s="130"/>
      <c r="V952" s="130"/>
      <c r="W952" s="130"/>
      <c r="X952" s="130"/>
      <c r="Y952" s="680"/>
      <c r="Z952" s="130"/>
      <c r="AA952" s="130"/>
      <c r="AB952" s="130"/>
      <c r="AC952" s="130"/>
      <c r="AD952" s="130"/>
      <c r="AE952" s="130"/>
      <c r="AF952" s="680"/>
      <c r="AG952" s="130"/>
      <c r="AH952" s="130"/>
      <c r="AI952" s="130"/>
      <c r="AJ952" s="130"/>
      <c r="AK952" s="130"/>
      <c r="AL952" s="130"/>
    </row>
    <row r="953" spans="1:38" s="43" customFormat="1" x14ac:dyDescent="0.2">
      <c r="A953" s="15"/>
      <c r="B953" s="685"/>
      <c r="C953" s="15"/>
      <c r="K953" s="680"/>
      <c r="L953" s="130"/>
      <c r="M953" s="130"/>
      <c r="N953" s="130"/>
      <c r="O953" s="130"/>
      <c r="P953" s="130"/>
      <c r="Q953" s="130"/>
      <c r="R953" s="680"/>
      <c r="S953" s="130"/>
      <c r="T953" s="130"/>
      <c r="U953" s="130"/>
      <c r="V953" s="130"/>
      <c r="W953" s="130"/>
      <c r="X953" s="130"/>
      <c r="Y953" s="680"/>
      <c r="Z953" s="130"/>
      <c r="AA953" s="130"/>
      <c r="AB953" s="130"/>
      <c r="AC953" s="130"/>
      <c r="AD953" s="130"/>
      <c r="AE953" s="130"/>
      <c r="AF953" s="680"/>
      <c r="AG953" s="130"/>
      <c r="AH953" s="130"/>
      <c r="AI953" s="130"/>
      <c r="AJ953" s="130"/>
      <c r="AK953" s="130"/>
      <c r="AL953" s="130"/>
    </row>
    <row r="954" spans="1:38" s="43" customFormat="1" x14ac:dyDescent="0.2">
      <c r="A954" s="15"/>
      <c r="B954" s="685"/>
      <c r="C954" s="15"/>
      <c r="K954" s="680"/>
      <c r="L954" s="130"/>
      <c r="M954" s="130"/>
      <c r="N954" s="130"/>
      <c r="O954" s="130"/>
      <c r="P954" s="130"/>
      <c r="Q954" s="130"/>
      <c r="R954" s="680"/>
      <c r="S954" s="130"/>
      <c r="T954" s="130"/>
      <c r="U954" s="130"/>
      <c r="V954" s="130"/>
      <c r="W954" s="130"/>
      <c r="X954" s="130"/>
      <c r="Y954" s="680"/>
      <c r="Z954" s="130"/>
      <c r="AA954" s="130"/>
      <c r="AB954" s="130"/>
      <c r="AC954" s="130"/>
      <c r="AD954" s="130"/>
      <c r="AE954" s="130"/>
      <c r="AF954" s="680"/>
      <c r="AG954" s="130"/>
      <c r="AH954" s="130"/>
      <c r="AI954" s="130"/>
      <c r="AJ954" s="130"/>
      <c r="AK954" s="130"/>
      <c r="AL954" s="130"/>
    </row>
    <row r="955" spans="1:38" s="43" customFormat="1" x14ac:dyDescent="0.2">
      <c r="A955" s="15"/>
      <c r="B955" s="685"/>
      <c r="C955" s="15"/>
      <c r="K955" s="680"/>
      <c r="L955" s="130"/>
      <c r="M955" s="130"/>
      <c r="N955" s="130"/>
      <c r="O955" s="130"/>
      <c r="P955" s="130"/>
      <c r="Q955" s="130"/>
      <c r="R955" s="680"/>
      <c r="S955" s="130"/>
      <c r="T955" s="130"/>
      <c r="U955" s="130"/>
      <c r="V955" s="130"/>
      <c r="W955" s="130"/>
      <c r="X955" s="130"/>
      <c r="Y955" s="680"/>
      <c r="Z955" s="130"/>
      <c r="AA955" s="130"/>
      <c r="AB955" s="130"/>
      <c r="AC955" s="130"/>
      <c r="AD955" s="130"/>
      <c r="AE955" s="130"/>
      <c r="AF955" s="680"/>
      <c r="AG955" s="130"/>
      <c r="AH955" s="130"/>
      <c r="AI955" s="130"/>
      <c r="AJ955" s="130"/>
      <c r="AK955" s="130"/>
      <c r="AL955" s="130"/>
    </row>
    <row r="956" spans="1:38" s="43" customFormat="1" x14ac:dyDescent="0.2">
      <c r="A956" s="15"/>
      <c r="B956" s="685"/>
      <c r="C956" s="15"/>
      <c r="K956" s="680"/>
      <c r="L956" s="130"/>
      <c r="M956" s="130"/>
      <c r="N956" s="130"/>
      <c r="O956" s="130"/>
      <c r="P956" s="130"/>
      <c r="Q956" s="130"/>
      <c r="R956" s="680"/>
      <c r="S956" s="130"/>
      <c r="T956" s="130"/>
      <c r="U956" s="130"/>
      <c r="V956" s="130"/>
      <c r="W956" s="130"/>
      <c r="X956" s="130"/>
      <c r="Y956" s="680"/>
      <c r="Z956" s="130"/>
      <c r="AA956" s="130"/>
      <c r="AB956" s="130"/>
      <c r="AC956" s="130"/>
      <c r="AD956" s="130"/>
      <c r="AE956" s="130"/>
      <c r="AF956" s="680"/>
      <c r="AG956" s="130"/>
      <c r="AH956" s="130"/>
      <c r="AI956" s="130"/>
      <c r="AJ956" s="130"/>
      <c r="AK956" s="130"/>
      <c r="AL956" s="130"/>
    </row>
    <row r="957" spans="1:38" s="43" customFormat="1" x14ac:dyDescent="0.2">
      <c r="A957" s="15"/>
      <c r="B957" s="685"/>
      <c r="C957" s="15"/>
      <c r="K957" s="680"/>
      <c r="L957" s="130"/>
      <c r="M957" s="130"/>
      <c r="N957" s="130"/>
      <c r="O957" s="130"/>
      <c r="P957" s="130"/>
      <c r="Q957" s="130"/>
      <c r="R957" s="680"/>
      <c r="S957" s="130"/>
      <c r="T957" s="130"/>
      <c r="U957" s="130"/>
      <c r="V957" s="130"/>
      <c r="W957" s="130"/>
      <c r="X957" s="130"/>
      <c r="Y957" s="680"/>
      <c r="Z957" s="130"/>
      <c r="AA957" s="130"/>
      <c r="AB957" s="130"/>
      <c r="AC957" s="130"/>
      <c r="AD957" s="130"/>
      <c r="AE957" s="130"/>
      <c r="AF957" s="680"/>
      <c r="AG957" s="130"/>
      <c r="AH957" s="130"/>
      <c r="AI957" s="130"/>
      <c r="AJ957" s="130"/>
      <c r="AK957" s="130"/>
      <c r="AL957" s="130"/>
    </row>
    <row r="958" spans="1:38" s="43" customFormat="1" x14ac:dyDescent="0.2">
      <c r="A958" s="15"/>
      <c r="B958" s="685"/>
      <c r="C958" s="15"/>
      <c r="K958" s="680"/>
      <c r="L958" s="130"/>
      <c r="M958" s="130"/>
      <c r="N958" s="130"/>
      <c r="O958" s="130"/>
      <c r="P958" s="130"/>
      <c r="Q958" s="130"/>
      <c r="R958" s="680"/>
      <c r="S958" s="130"/>
      <c r="T958" s="130"/>
      <c r="U958" s="130"/>
      <c r="V958" s="130"/>
      <c r="W958" s="130"/>
      <c r="X958" s="130"/>
      <c r="Y958" s="680"/>
      <c r="Z958" s="130"/>
      <c r="AA958" s="130"/>
      <c r="AB958" s="130"/>
      <c r="AC958" s="130"/>
      <c r="AD958" s="130"/>
      <c r="AE958" s="130"/>
      <c r="AF958" s="680"/>
      <c r="AG958" s="130"/>
      <c r="AH958" s="130"/>
      <c r="AI958" s="130"/>
      <c r="AJ958" s="130"/>
      <c r="AK958" s="130"/>
      <c r="AL958" s="130"/>
    </row>
    <row r="959" spans="1:38" s="43" customFormat="1" x14ac:dyDescent="0.2">
      <c r="A959" s="15"/>
      <c r="B959" s="685"/>
      <c r="C959" s="15"/>
      <c r="K959" s="680"/>
      <c r="L959" s="130"/>
      <c r="M959" s="130"/>
      <c r="N959" s="130"/>
      <c r="O959" s="130"/>
      <c r="P959" s="130"/>
      <c r="Q959" s="130"/>
      <c r="R959" s="680"/>
      <c r="S959" s="130"/>
      <c r="T959" s="130"/>
      <c r="U959" s="130"/>
      <c r="V959" s="130"/>
      <c r="W959" s="130"/>
      <c r="X959" s="130"/>
      <c r="Y959" s="680"/>
      <c r="Z959" s="130"/>
      <c r="AA959" s="130"/>
      <c r="AB959" s="130"/>
      <c r="AC959" s="130"/>
      <c r="AD959" s="130"/>
      <c r="AE959" s="130"/>
      <c r="AF959" s="680"/>
      <c r="AG959" s="130"/>
      <c r="AH959" s="130"/>
      <c r="AI959" s="130"/>
      <c r="AJ959" s="130"/>
      <c r="AK959" s="130"/>
      <c r="AL959" s="130"/>
    </row>
    <row r="960" spans="1:38" s="43" customFormat="1" x14ac:dyDescent="0.2">
      <c r="A960" s="15"/>
      <c r="B960" s="685"/>
      <c r="C960" s="15"/>
      <c r="K960" s="680"/>
      <c r="L960" s="130"/>
      <c r="M960" s="130"/>
      <c r="N960" s="130"/>
      <c r="O960" s="130"/>
      <c r="P960" s="130"/>
      <c r="Q960" s="130"/>
      <c r="R960" s="680"/>
      <c r="S960" s="130"/>
      <c r="T960" s="130"/>
      <c r="U960" s="130"/>
      <c r="V960" s="130"/>
      <c r="W960" s="130"/>
      <c r="X960" s="130"/>
      <c r="Y960" s="680"/>
      <c r="Z960" s="130"/>
      <c r="AA960" s="130"/>
      <c r="AB960" s="130"/>
      <c r="AC960" s="130"/>
      <c r="AD960" s="130"/>
      <c r="AE960" s="130"/>
      <c r="AF960" s="680"/>
      <c r="AG960" s="130"/>
      <c r="AH960" s="130"/>
      <c r="AI960" s="130"/>
      <c r="AJ960" s="130"/>
      <c r="AK960" s="130"/>
      <c r="AL960" s="130"/>
    </row>
    <row r="961" spans="1:38" s="43" customFormat="1" x14ac:dyDescent="0.2">
      <c r="A961" s="15"/>
      <c r="B961" s="685"/>
      <c r="C961" s="15"/>
      <c r="K961" s="680"/>
      <c r="L961" s="130"/>
      <c r="M961" s="130"/>
      <c r="N961" s="130"/>
      <c r="O961" s="130"/>
      <c r="P961" s="130"/>
      <c r="Q961" s="130"/>
      <c r="R961" s="680"/>
      <c r="S961" s="130"/>
      <c r="T961" s="130"/>
      <c r="U961" s="130"/>
      <c r="V961" s="130"/>
      <c r="W961" s="130"/>
      <c r="X961" s="130"/>
      <c r="Y961" s="680"/>
      <c r="Z961" s="130"/>
      <c r="AA961" s="130"/>
      <c r="AB961" s="130"/>
      <c r="AC961" s="130"/>
      <c r="AD961" s="130"/>
      <c r="AE961" s="130"/>
      <c r="AF961" s="680"/>
      <c r="AG961" s="130"/>
      <c r="AH961" s="130"/>
      <c r="AI961" s="130"/>
      <c r="AJ961" s="130"/>
      <c r="AK961" s="130"/>
      <c r="AL961" s="130"/>
    </row>
    <row r="962" spans="1:38" s="43" customFormat="1" x14ac:dyDescent="0.2">
      <c r="A962" s="15"/>
      <c r="B962" s="685"/>
      <c r="C962" s="15"/>
      <c r="K962" s="680"/>
      <c r="L962" s="130"/>
      <c r="M962" s="130"/>
      <c r="N962" s="130"/>
      <c r="O962" s="130"/>
      <c r="P962" s="130"/>
      <c r="Q962" s="130"/>
      <c r="R962" s="680"/>
      <c r="S962" s="130"/>
      <c r="T962" s="130"/>
      <c r="U962" s="130"/>
      <c r="V962" s="130"/>
      <c r="W962" s="130"/>
      <c r="X962" s="130"/>
      <c r="Y962" s="680"/>
      <c r="Z962" s="130"/>
      <c r="AA962" s="130"/>
      <c r="AB962" s="130"/>
      <c r="AC962" s="130"/>
      <c r="AD962" s="130"/>
      <c r="AE962" s="130"/>
      <c r="AF962" s="680"/>
      <c r="AG962" s="130"/>
      <c r="AH962" s="130"/>
      <c r="AI962" s="130"/>
      <c r="AJ962" s="130"/>
      <c r="AK962" s="130"/>
      <c r="AL962" s="130"/>
    </row>
    <row r="963" spans="1:38" s="43" customFormat="1" x14ac:dyDescent="0.2">
      <c r="A963" s="15"/>
      <c r="B963" s="685"/>
      <c r="C963" s="15"/>
      <c r="K963" s="680"/>
      <c r="L963" s="130"/>
      <c r="M963" s="130"/>
      <c r="N963" s="130"/>
      <c r="O963" s="130"/>
      <c r="P963" s="130"/>
      <c r="Q963" s="130"/>
      <c r="R963" s="680"/>
      <c r="S963" s="130"/>
      <c r="T963" s="130"/>
      <c r="U963" s="130"/>
      <c r="V963" s="130"/>
      <c r="W963" s="130"/>
      <c r="X963" s="130"/>
      <c r="Y963" s="680"/>
      <c r="Z963" s="130"/>
      <c r="AA963" s="130"/>
      <c r="AB963" s="130"/>
      <c r="AC963" s="130"/>
      <c r="AD963" s="130"/>
      <c r="AE963" s="130"/>
      <c r="AF963" s="680"/>
      <c r="AG963" s="130"/>
      <c r="AH963" s="130"/>
      <c r="AI963" s="130"/>
      <c r="AJ963" s="130"/>
      <c r="AK963" s="130"/>
      <c r="AL963" s="130"/>
    </row>
    <row r="964" spans="1:38" s="43" customFormat="1" x14ac:dyDescent="0.2">
      <c r="A964" s="15"/>
      <c r="B964" s="685"/>
      <c r="C964" s="15"/>
      <c r="K964" s="680"/>
      <c r="L964" s="130"/>
      <c r="M964" s="130"/>
      <c r="N964" s="130"/>
      <c r="O964" s="130"/>
      <c r="P964" s="130"/>
      <c r="Q964" s="130"/>
      <c r="R964" s="680"/>
      <c r="S964" s="130"/>
      <c r="T964" s="130"/>
      <c r="U964" s="130"/>
      <c r="V964" s="130"/>
      <c r="W964" s="130"/>
      <c r="X964" s="130"/>
      <c r="Y964" s="680"/>
      <c r="Z964" s="130"/>
      <c r="AA964" s="130"/>
      <c r="AB964" s="130"/>
      <c r="AC964" s="130"/>
      <c r="AD964" s="130"/>
      <c r="AE964" s="130"/>
      <c r="AF964" s="680"/>
      <c r="AG964" s="130"/>
      <c r="AH964" s="130"/>
      <c r="AI964" s="130"/>
      <c r="AJ964" s="130"/>
      <c r="AK964" s="130"/>
      <c r="AL964" s="130"/>
    </row>
    <row r="965" spans="1:38" s="43" customFormat="1" x14ac:dyDescent="0.2">
      <c r="A965" s="15"/>
      <c r="B965" s="685"/>
      <c r="C965" s="15"/>
      <c r="K965" s="680"/>
      <c r="L965" s="130"/>
      <c r="M965" s="130"/>
      <c r="N965" s="130"/>
      <c r="O965" s="130"/>
      <c r="P965" s="130"/>
      <c r="Q965" s="130"/>
      <c r="R965" s="680"/>
      <c r="S965" s="130"/>
      <c r="T965" s="130"/>
      <c r="U965" s="130"/>
      <c r="V965" s="130"/>
      <c r="W965" s="130"/>
      <c r="X965" s="130"/>
      <c r="Y965" s="680"/>
      <c r="Z965" s="130"/>
      <c r="AA965" s="130"/>
      <c r="AB965" s="130"/>
      <c r="AC965" s="130"/>
      <c r="AD965" s="130"/>
      <c r="AE965" s="130"/>
      <c r="AF965" s="680"/>
      <c r="AG965" s="130"/>
      <c r="AH965" s="130"/>
      <c r="AI965" s="130"/>
      <c r="AJ965" s="130"/>
      <c r="AK965" s="130"/>
      <c r="AL965" s="130"/>
    </row>
    <row r="966" spans="1:38" s="43" customFormat="1" x14ac:dyDescent="0.2">
      <c r="A966" s="15"/>
      <c r="B966" s="685"/>
      <c r="C966" s="15"/>
      <c r="K966" s="680"/>
      <c r="L966" s="130"/>
      <c r="M966" s="130"/>
      <c r="N966" s="130"/>
      <c r="O966" s="130"/>
      <c r="P966" s="130"/>
      <c r="Q966" s="130"/>
      <c r="R966" s="680"/>
      <c r="S966" s="130"/>
      <c r="T966" s="130"/>
      <c r="U966" s="130"/>
      <c r="V966" s="130"/>
      <c r="W966" s="130"/>
      <c r="X966" s="130"/>
      <c r="Y966" s="680"/>
      <c r="Z966" s="130"/>
      <c r="AA966" s="130"/>
      <c r="AB966" s="130"/>
      <c r="AC966" s="130"/>
      <c r="AD966" s="130"/>
      <c r="AE966" s="130"/>
      <c r="AF966" s="680"/>
      <c r="AG966" s="130"/>
      <c r="AH966" s="130"/>
      <c r="AI966" s="130"/>
      <c r="AJ966" s="130"/>
      <c r="AK966" s="130"/>
      <c r="AL966" s="130"/>
    </row>
    <row r="967" spans="1:38" s="43" customFormat="1" x14ac:dyDescent="0.2">
      <c r="A967" s="15"/>
      <c r="B967" s="685"/>
      <c r="C967" s="15"/>
      <c r="K967" s="680"/>
      <c r="L967" s="130"/>
      <c r="M967" s="130"/>
      <c r="N967" s="130"/>
      <c r="O967" s="130"/>
      <c r="P967" s="130"/>
      <c r="Q967" s="130"/>
      <c r="R967" s="680"/>
      <c r="S967" s="130"/>
      <c r="T967" s="130"/>
      <c r="U967" s="130"/>
      <c r="V967" s="130"/>
      <c r="W967" s="130"/>
      <c r="X967" s="130"/>
      <c r="Y967" s="680"/>
      <c r="Z967" s="130"/>
      <c r="AA967" s="130"/>
      <c r="AB967" s="130"/>
      <c r="AC967" s="130"/>
      <c r="AD967" s="130"/>
      <c r="AE967" s="130"/>
      <c r="AF967" s="680"/>
      <c r="AG967" s="130"/>
      <c r="AH967" s="130"/>
      <c r="AI967" s="130"/>
      <c r="AJ967" s="130"/>
      <c r="AK967" s="130"/>
      <c r="AL967" s="130"/>
    </row>
    <row r="968" spans="1:38" s="43" customFormat="1" x14ac:dyDescent="0.2">
      <c r="A968" s="15"/>
      <c r="B968" s="685"/>
      <c r="C968" s="15"/>
      <c r="K968" s="680"/>
      <c r="L968" s="130"/>
      <c r="M968" s="130"/>
      <c r="N968" s="130"/>
      <c r="O968" s="130"/>
      <c r="P968" s="130"/>
      <c r="Q968" s="130"/>
      <c r="R968" s="680"/>
      <c r="S968" s="130"/>
      <c r="T968" s="130"/>
      <c r="U968" s="130"/>
      <c r="V968" s="130"/>
      <c r="W968" s="130"/>
      <c r="X968" s="130"/>
      <c r="Y968" s="680"/>
      <c r="Z968" s="130"/>
      <c r="AA968" s="130"/>
      <c r="AB968" s="130"/>
      <c r="AC968" s="130"/>
      <c r="AD968" s="130"/>
      <c r="AE968" s="130"/>
      <c r="AF968" s="680"/>
      <c r="AG968" s="130"/>
      <c r="AH968" s="130"/>
      <c r="AI968" s="130"/>
      <c r="AJ968" s="130"/>
      <c r="AK968" s="130"/>
      <c r="AL968" s="130"/>
    </row>
    <row r="969" spans="1:38" s="43" customFormat="1" x14ac:dyDescent="0.2">
      <c r="A969" s="15"/>
      <c r="B969" s="685"/>
      <c r="C969" s="15"/>
      <c r="K969" s="680"/>
      <c r="L969" s="130"/>
      <c r="M969" s="130"/>
      <c r="N969" s="130"/>
      <c r="O969" s="130"/>
      <c r="P969" s="130"/>
      <c r="Q969" s="130"/>
      <c r="R969" s="680"/>
      <c r="S969" s="130"/>
      <c r="T969" s="130"/>
      <c r="U969" s="130"/>
      <c r="V969" s="130"/>
      <c r="W969" s="130"/>
      <c r="X969" s="130"/>
      <c r="Y969" s="680"/>
      <c r="Z969" s="130"/>
      <c r="AA969" s="130"/>
      <c r="AB969" s="130"/>
      <c r="AC969" s="130"/>
      <c r="AD969" s="130"/>
      <c r="AE969" s="130"/>
      <c r="AF969" s="680"/>
      <c r="AG969" s="130"/>
      <c r="AH969" s="130"/>
      <c r="AI969" s="130"/>
      <c r="AJ969" s="130"/>
      <c r="AK969" s="130"/>
      <c r="AL969" s="130"/>
    </row>
    <row r="970" spans="1:38" s="43" customFormat="1" x14ac:dyDescent="0.2">
      <c r="A970" s="15"/>
      <c r="B970" s="685"/>
      <c r="C970" s="15"/>
      <c r="K970" s="680"/>
      <c r="L970" s="130"/>
      <c r="M970" s="130"/>
      <c r="N970" s="130"/>
      <c r="O970" s="130"/>
      <c r="P970" s="130"/>
      <c r="Q970" s="130"/>
      <c r="R970" s="680"/>
      <c r="S970" s="130"/>
      <c r="T970" s="130"/>
      <c r="U970" s="130"/>
      <c r="V970" s="130"/>
      <c r="W970" s="130"/>
      <c r="X970" s="130"/>
      <c r="Y970" s="680"/>
      <c r="Z970" s="130"/>
      <c r="AA970" s="130"/>
      <c r="AB970" s="130"/>
      <c r="AC970" s="130"/>
      <c r="AD970" s="130"/>
      <c r="AE970" s="130"/>
      <c r="AF970" s="680"/>
      <c r="AG970" s="130"/>
      <c r="AH970" s="130"/>
      <c r="AI970" s="130"/>
      <c r="AJ970" s="130"/>
      <c r="AK970" s="130"/>
      <c r="AL970" s="130"/>
    </row>
    <row r="971" spans="1:38" s="43" customFormat="1" x14ac:dyDescent="0.2">
      <c r="A971" s="15"/>
      <c r="B971" s="685"/>
      <c r="C971" s="15"/>
      <c r="K971" s="680"/>
      <c r="L971" s="130"/>
      <c r="M971" s="130"/>
      <c r="N971" s="130"/>
      <c r="O971" s="130"/>
      <c r="P971" s="130"/>
      <c r="Q971" s="130"/>
      <c r="R971" s="680"/>
      <c r="S971" s="130"/>
      <c r="T971" s="130"/>
      <c r="U971" s="130"/>
      <c r="V971" s="130"/>
      <c r="W971" s="130"/>
      <c r="X971" s="130"/>
      <c r="Y971" s="680"/>
      <c r="Z971" s="130"/>
      <c r="AA971" s="130"/>
      <c r="AB971" s="130"/>
      <c r="AC971" s="130"/>
      <c r="AD971" s="130"/>
      <c r="AE971" s="130"/>
      <c r="AF971" s="680"/>
      <c r="AG971" s="130"/>
      <c r="AH971" s="130"/>
      <c r="AI971" s="130"/>
      <c r="AJ971" s="130"/>
      <c r="AK971" s="130"/>
      <c r="AL971" s="130"/>
    </row>
    <row r="972" spans="1:38" s="43" customFormat="1" x14ac:dyDescent="0.2">
      <c r="A972" s="15"/>
      <c r="B972" s="685"/>
      <c r="C972" s="15"/>
      <c r="K972" s="680"/>
      <c r="L972" s="130"/>
      <c r="M972" s="130"/>
      <c r="N972" s="130"/>
      <c r="O972" s="130"/>
      <c r="P972" s="130"/>
      <c r="Q972" s="130"/>
      <c r="R972" s="680"/>
      <c r="S972" s="130"/>
      <c r="T972" s="130"/>
      <c r="U972" s="130"/>
      <c r="V972" s="130"/>
      <c r="W972" s="130"/>
      <c r="X972" s="130"/>
      <c r="Y972" s="680"/>
      <c r="Z972" s="130"/>
      <c r="AA972" s="130"/>
      <c r="AB972" s="130"/>
      <c r="AC972" s="130"/>
      <c r="AD972" s="130"/>
      <c r="AE972" s="130"/>
      <c r="AF972" s="680"/>
      <c r="AG972" s="130"/>
      <c r="AH972" s="130"/>
      <c r="AI972" s="130"/>
      <c r="AJ972" s="130"/>
      <c r="AK972" s="130"/>
      <c r="AL972" s="130"/>
    </row>
    <row r="973" spans="1:38" s="43" customFormat="1" x14ac:dyDescent="0.2">
      <c r="A973" s="15"/>
      <c r="B973" s="685"/>
      <c r="C973" s="15"/>
      <c r="K973" s="680"/>
      <c r="L973" s="130"/>
      <c r="M973" s="130"/>
      <c r="N973" s="130"/>
      <c r="O973" s="130"/>
      <c r="P973" s="130"/>
      <c r="Q973" s="130"/>
      <c r="R973" s="680"/>
      <c r="S973" s="130"/>
      <c r="T973" s="130"/>
      <c r="U973" s="130"/>
      <c r="V973" s="130"/>
      <c r="W973" s="130"/>
      <c r="X973" s="130"/>
      <c r="Y973" s="680"/>
      <c r="Z973" s="130"/>
      <c r="AA973" s="130"/>
      <c r="AB973" s="130"/>
      <c r="AC973" s="130"/>
      <c r="AD973" s="130"/>
      <c r="AE973" s="130"/>
      <c r="AF973" s="680"/>
      <c r="AG973" s="130"/>
      <c r="AH973" s="130"/>
      <c r="AI973" s="130"/>
      <c r="AJ973" s="130"/>
      <c r="AK973" s="130"/>
      <c r="AL973" s="130"/>
    </row>
    <row r="974" spans="1:38" s="43" customFormat="1" x14ac:dyDescent="0.2">
      <c r="A974" s="15"/>
      <c r="B974" s="685"/>
      <c r="C974" s="15"/>
      <c r="K974" s="680"/>
      <c r="L974" s="130"/>
      <c r="M974" s="130"/>
      <c r="N974" s="130"/>
      <c r="O974" s="130"/>
      <c r="P974" s="130"/>
      <c r="Q974" s="130"/>
      <c r="R974" s="680"/>
      <c r="S974" s="130"/>
      <c r="T974" s="130"/>
      <c r="U974" s="130"/>
      <c r="V974" s="130"/>
      <c r="W974" s="130"/>
      <c r="X974" s="130"/>
      <c r="Y974" s="680"/>
      <c r="Z974" s="130"/>
      <c r="AA974" s="130"/>
      <c r="AB974" s="130"/>
      <c r="AC974" s="130"/>
      <c r="AD974" s="130"/>
      <c r="AE974" s="130"/>
      <c r="AF974" s="680"/>
      <c r="AG974" s="130"/>
      <c r="AH974" s="130"/>
      <c r="AI974" s="130"/>
      <c r="AJ974" s="130"/>
      <c r="AK974" s="130"/>
      <c r="AL974" s="130"/>
    </row>
    <row r="975" spans="1:38" s="43" customFormat="1" x14ac:dyDescent="0.2">
      <c r="A975" s="15"/>
      <c r="B975" s="685"/>
      <c r="C975" s="15"/>
      <c r="K975" s="680"/>
      <c r="L975" s="130"/>
      <c r="M975" s="130"/>
      <c r="N975" s="130"/>
      <c r="O975" s="130"/>
      <c r="P975" s="130"/>
      <c r="Q975" s="130"/>
      <c r="R975" s="680"/>
      <c r="S975" s="130"/>
      <c r="T975" s="130"/>
      <c r="U975" s="130"/>
      <c r="V975" s="130"/>
      <c r="W975" s="130"/>
      <c r="X975" s="130"/>
      <c r="Y975" s="680"/>
      <c r="Z975" s="130"/>
      <c r="AA975" s="130"/>
      <c r="AB975" s="130"/>
      <c r="AC975" s="130"/>
      <c r="AD975" s="130"/>
      <c r="AE975" s="130"/>
      <c r="AF975" s="680"/>
      <c r="AG975" s="130"/>
      <c r="AH975" s="130"/>
      <c r="AI975" s="130"/>
      <c r="AJ975" s="130"/>
      <c r="AK975" s="130"/>
      <c r="AL975" s="130"/>
    </row>
    <row r="976" spans="1:38" s="43" customFormat="1" x14ac:dyDescent="0.2">
      <c r="A976" s="15"/>
      <c r="B976" s="685"/>
      <c r="C976" s="15"/>
      <c r="K976" s="680"/>
      <c r="L976" s="130"/>
      <c r="M976" s="130"/>
      <c r="N976" s="130"/>
      <c r="O976" s="130"/>
      <c r="P976" s="130"/>
      <c r="Q976" s="130"/>
      <c r="R976" s="680"/>
      <c r="S976" s="130"/>
      <c r="T976" s="130"/>
      <c r="U976" s="130"/>
      <c r="V976" s="130"/>
      <c r="W976" s="130"/>
      <c r="X976" s="130"/>
      <c r="Y976" s="680"/>
      <c r="Z976" s="130"/>
      <c r="AA976" s="130"/>
      <c r="AB976" s="130"/>
      <c r="AC976" s="130"/>
      <c r="AD976" s="130"/>
      <c r="AE976" s="130"/>
      <c r="AF976" s="680"/>
      <c r="AG976" s="130"/>
      <c r="AH976" s="130"/>
      <c r="AI976" s="130"/>
      <c r="AJ976" s="130"/>
      <c r="AK976" s="130"/>
      <c r="AL976" s="130"/>
    </row>
    <row r="977" spans="1:38" s="43" customFormat="1" x14ac:dyDescent="0.2">
      <c r="A977" s="15"/>
      <c r="B977" s="685"/>
      <c r="C977" s="15"/>
      <c r="K977" s="680"/>
      <c r="L977" s="130"/>
      <c r="M977" s="130"/>
      <c r="N977" s="130"/>
      <c r="O977" s="130"/>
      <c r="P977" s="130"/>
      <c r="Q977" s="130"/>
      <c r="R977" s="680"/>
      <c r="S977" s="130"/>
      <c r="T977" s="130"/>
      <c r="U977" s="130"/>
      <c r="V977" s="130"/>
      <c r="W977" s="130"/>
      <c r="X977" s="130"/>
      <c r="Y977" s="680"/>
      <c r="Z977" s="130"/>
      <c r="AA977" s="130"/>
      <c r="AB977" s="130"/>
      <c r="AC977" s="130"/>
      <c r="AD977" s="130"/>
      <c r="AE977" s="130"/>
      <c r="AF977" s="680"/>
      <c r="AG977" s="130"/>
      <c r="AH977" s="130"/>
      <c r="AI977" s="130"/>
      <c r="AJ977" s="130"/>
      <c r="AK977" s="130"/>
      <c r="AL977" s="130"/>
    </row>
    <row r="978" spans="1:38" s="43" customFormat="1" x14ac:dyDescent="0.2">
      <c r="A978" s="15"/>
      <c r="B978" s="685"/>
      <c r="C978" s="15"/>
      <c r="K978" s="680"/>
      <c r="L978" s="130"/>
      <c r="M978" s="130"/>
      <c r="N978" s="130"/>
      <c r="O978" s="130"/>
      <c r="P978" s="130"/>
      <c r="Q978" s="130"/>
      <c r="R978" s="680"/>
      <c r="S978" s="130"/>
      <c r="T978" s="130"/>
      <c r="U978" s="130"/>
      <c r="V978" s="130"/>
      <c r="W978" s="130"/>
      <c r="X978" s="130"/>
      <c r="Y978" s="680"/>
      <c r="Z978" s="130"/>
      <c r="AA978" s="130"/>
      <c r="AB978" s="130"/>
      <c r="AC978" s="130"/>
      <c r="AD978" s="130"/>
      <c r="AE978" s="130"/>
      <c r="AF978" s="680"/>
      <c r="AG978" s="130"/>
      <c r="AH978" s="130"/>
      <c r="AI978" s="130"/>
      <c r="AJ978" s="130"/>
      <c r="AK978" s="130"/>
      <c r="AL978" s="130"/>
    </row>
    <row r="979" spans="1:38" s="43" customFormat="1" x14ac:dyDescent="0.2">
      <c r="A979" s="15"/>
      <c r="B979" s="685"/>
      <c r="C979" s="15"/>
      <c r="K979" s="680"/>
      <c r="L979" s="130"/>
      <c r="M979" s="130"/>
      <c r="N979" s="130"/>
      <c r="O979" s="130"/>
      <c r="P979" s="130"/>
      <c r="Q979" s="130"/>
      <c r="R979" s="680"/>
      <c r="S979" s="130"/>
      <c r="T979" s="130"/>
      <c r="U979" s="130"/>
      <c r="V979" s="130"/>
      <c r="W979" s="130"/>
      <c r="X979" s="130"/>
      <c r="Y979" s="680"/>
      <c r="Z979" s="130"/>
      <c r="AA979" s="130"/>
      <c r="AB979" s="130"/>
      <c r="AC979" s="130"/>
      <c r="AD979" s="130"/>
      <c r="AE979" s="130"/>
      <c r="AF979" s="680"/>
      <c r="AG979" s="130"/>
      <c r="AH979" s="130"/>
      <c r="AI979" s="130"/>
      <c r="AJ979" s="130"/>
      <c r="AK979" s="130"/>
      <c r="AL979" s="130"/>
    </row>
    <row r="980" spans="1:38" s="43" customFormat="1" x14ac:dyDescent="0.2">
      <c r="A980" s="15"/>
      <c r="B980" s="685"/>
      <c r="C980" s="15"/>
      <c r="K980" s="680"/>
      <c r="L980" s="130"/>
      <c r="M980" s="130"/>
      <c r="N980" s="130"/>
      <c r="O980" s="130"/>
      <c r="P980" s="130"/>
      <c r="Q980" s="130"/>
      <c r="R980" s="680"/>
      <c r="S980" s="130"/>
      <c r="T980" s="130"/>
      <c r="U980" s="130"/>
      <c r="V980" s="130"/>
      <c r="W980" s="130"/>
      <c r="X980" s="130"/>
      <c r="Y980" s="680"/>
      <c r="Z980" s="130"/>
      <c r="AA980" s="130"/>
      <c r="AB980" s="130"/>
      <c r="AC980" s="130"/>
      <c r="AD980" s="130"/>
      <c r="AE980" s="130"/>
      <c r="AF980" s="680"/>
      <c r="AG980" s="130"/>
      <c r="AH980" s="130"/>
      <c r="AI980" s="130"/>
      <c r="AJ980" s="130"/>
      <c r="AK980" s="130"/>
      <c r="AL980" s="130"/>
    </row>
    <row r="981" spans="1:38" s="43" customFormat="1" x14ac:dyDescent="0.2">
      <c r="A981" s="15"/>
      <c r="B981" s="685"/>
      <c r="C981" s="15"/>
      <c r="K981" s="680"/>
      <c r="L981" s="130"/>
      <c r="M981" s="130"/>
      <c r="N981" s="130"/>
      <c r="O981" s="130"/>
      <c r="P981" s="130"/>
      <c r="Q981" s="130"/>
      <c r="R981" s="680"/>
      <c r="S981" s="130"/>
      <c r="T981" s="130"/>
      <c r="U981" s="130"/>
      <c r="V981" s="130"/>
      <c r="W981" s="130"/>
      <c r="X981" s="130"/>
      <c r="Y981" s="680"/>
      <c r="Z981" s="130"/>
      <c r="AA981" s="130"/>
      <c r="AB981" s="130"/>
      <c r="AC981" s="130"/>
      <c r="AD981" s="130"/>
      <c r="AE981" s="130"/>
      <c r="AF981" s="680"/>
      <c r="AG981" s="130"/>
      <c r="AH981" s="130"/>
      <c r="AI981" s="130"/>
      <c r="AJ981" s="130"/>
      <c r="AK981" s="130"/>
      <c r="AL981" s="130"/>
    </row>
    <row r="982" spans="1:38" s="43" customFormat="1" x14ac:dyDescent="0.2">
      <c r="A982" s="15"/>
      <c r="B982" s="685"/>
      <c r="C982" s="15"/>
      <c r="K982" s="680"/>
      <c r="L982" s="130"/>
      <c r="M982" s="130"/>
      <c r="N982" s="130"/>
      <c r="O982" s="130"/>
      <c r="P982" s="130"/>
      <c r="Q982" s="130"/>
      <c r="R982" s="680"/>
      <c r="S982" s="130"/>
      <c r="T982" s="130"/>
      <c r="U982" s="130"/>
      <c r="V982" s="130"/>
      <c r="W982" s="130"/>
      <c r="X982" s="130"/>
      <c r="Y982" s="680"/>
      <c r="Z982" s="130"/>
      <c r="AA982" s="130"/>
      <c r="AB982" s="130"/>
      <c r="AC982" s="130"/>
      <c r="AD982" s="130"/>
      <c r="AE982" s="130"/>
      <c r="AF982" s="680"/>
      <c r="AG982" s="130"/>
      <c r="AH982" s="130"/>
      <c r="AI982" s="130"/>
      <c r="AJ982" s="130"/>
      <c r="AK982" s="130"/>
      <c r="AL982" s="130"/>
    </row>
    <row r="983" spans="1:38" s="43" customFormat="1" x14ac:dyDescent="0.2">
      <c r="A983" s="15"/>
      <c r="B983" s="685"/>
      <c r="C983" s="15"/>
      <c r="K983" s="680"/>
      <c r="L983" s="130"/>
      <c r="M983" s="130"/>
      <c r="N983" s="130"/>
      <c r="O983" s="130"/>
      <c r="P983" s="130"/>
      <c r="Q983" s="130"/>
      <c r="R983" s="680"/>
      <c r="S983" s="130"/>
      <c r="T983" s="130"/>
      <c r="U983" s="130"/>
      <c r="V983" s="130"/>
      <c r="W983" s="130"/>
      <c r="X983" s="130"/>
      <c r="Y983" s="680"/>
      <c r="Z983" s="130"/>
      <c r="AA983" s="130"/>
      <c r="AB983" s="130"/>
      <c r="AC983" s="130"/>
      <c r="AD983" s="130"/>
      <c r="AE983" s="130"/>
      <c r="AF983" s="680"/>
      <c r="AG983" s="130"/>
      <c r="AH983" s="130"/>
      <c r="AI983" s="130"/>
      <c r="AJ983" s="130"/>
      <c r="AK983" s="130"/>
      <c r="AL983" s="130"/>
    </row>
    <row r="984" spans="1:38" s="43" customFormat="1" x14ac:dyDescent="0.2">
      <c r="A984" s="15"/>
      <c r="B984" s="685"/>
      <c r="C984" s="15"/>
      <c r="K984" s="680"/>
      <c r="L984" s="130"/>
      <c r="M984" s="130"/>
      <c r="N984" s="130"/>
      <c r="O984" s="130"/>
      <c r="P984" s="130"/>
      <c r="Q984" s="130"/>
      <c r="R984" s="680"/>
      <c r="S984" s="130"/>
      <c r="T984" s="130"/>
      <c r="U984" s="130"/>
      <c r="V984" s="130"/>
      <c r="W984" s="130"/>
      <c r="X984" s="130"/>
      <c r="Y984" s="680"/>
      <c r="Z984" s="130"/>
      <c r="AA984" s="130"/>
      <c r="AB984" s="130"/>
      <c r="AC984" s="130"/>
      <c r="AD984" s="130"/>
      <c r="AE984" s="130"/>
      <c r="AF984" s="680"/>
      <c r="AG984" s="130"/>
      <c r="AH984" s="130"/>
      <c r="AI984" s="130"/>
      <c r="AJ984" s="130"/>
      <c r="AK984" s="130"/>
      <c r="AL984" s="130"/>
    </row>
    <row r="985" spans="1:38" s="43" customFormat="1" x14ac:dyDescent="0.2">
      <c r="A985" s="15"/>
      <c r="B985" s="685"/>
      <c r="C985" s="15"/>
      <c r="K985" s="680"/>
      <c r="L985" s="130"/>
      <c r="M985" s="130"/>
      <c r="N985" s="130"/>
      <c r="O985" s="130"/>
      <c r="P985" s="130"/>
      <c r="Q985" s="130"/>
      <c r="R985" s="680"/>
      <c r="S985" s="130"/>
      <c r="T985" s="130"/>
      <c r="U985" s="130"/>
      <c r="V985" s="130"/>
      <c r="W985" s="130"/>
      <c r="X985" s="130"/>
      <c r="Y985" s="680"/>
      <c r="Z985" s="130"/>
      <c r="AA985" s="130"/>
      <c r="AB985" s="130"/>
      <c r="AC985" s="130"/>
      <c r="AD985" s="130"/>
      <c r="AE985" s="130"/>
      <c r="AF985" s="680"/>
      <c r="AG985" s="130"/>
      <c r="AH985" s="130"/>
      <c r="AI985" s="130"/>
      <c r="AJ985" s="130"/>
      <c r="AK985" s="130"/>
      <c r="AL985" s="130"/>
    </row>
    <row r="986" spans="1:38" s="43" customFormat="1" x14ac:dyDescent="0.2">
      <c r="A986" s="15"/>
      <c r="B986" s="685"/>
      <c r="C986" s="15"/>
      <c r="K986" s="680"/>
      <c r="L986" s="130"/>
      <c r="M986" s="130"/>
      <c r="N986" s="130"/>
      <c r="O986" s="130"/>
      <c r="P986" s="130"/>
      <c r="Q986" s="130"/>
      <c r="R986" s="680"/>
      <c r="S986" s="130"/>
      <c r="T986" s="130"/>
      <c r="U986" s="130"/>
      <c r="V986" s="130"/>
      <c r="W986" s="130"/>
      <c r="X986" s="130"/>
      <c r="Y986" s="680"/>
      <c r="Z986" s="130"/>
      <c r="AA986" s="130"/>
      <c r="AB986" s="130"/>
      <c r="AC986" s="130"/>
      <c r="AD986" s="130"/>
      <c r="AE986" s="130"/>
      <c r="AF986" s="680"/>
      <c r="AG986" s="130"/>
      <c r="AH986" s="130"/>
      <c r="AI986" s="130"/>
      <c r="AJ986" s="130"/>
      <c r="AK986" s="130"/>
      <c r="AL986" s="130"/>
    </row>
    <row r="987" spans="1:38" s="43" customFormat="1" x14ac:dyDescent="0.2">
      <c r="A987" s="15"/>
      <c r="B987" s="685"/>
      <c r="C987" s="15"/>
      <c r="K987" s="680"/>
      <c r="L987" s="130"/>
      <c r="M987" s="130"/>
      <c r="N987" s="130"/>
      <c r="O987" s="130"/>
      <c r="P987" s="130"/>
      <c r="Q987" s="130"/>
      <c r="R987" s="680"/>
      <c r="S987" s="130"/>
      <c r="T987" s="130"/>
      <c r="U987" s="130"/>
      <c r="V987" s="130"/>
      <c r="W987" s="130"/>
      <c r="X987" s="130"/>
      <c r="Y987" s="680"/>
      <c r="Z987" s="130"/>
      <c r="AA987" s="130"/>
      <c r="AB987" s="130"/>
      <c r="AC987" s="130"/>
      <c r="AD987" s="130"/>
      <c r="AE987" s="130"/>
      <c r="AF987" s="680"/>
      <c r="AG987" s="130"/>
      <c r="AH987" s="130"/>
      <c r="AI987" s="130"/>
      <c r="AJ987" s="130"/>
      <c r="AK987" s="130"/>
      <c r="AL987" s="130"/>
    </row>
    <row r="988" spans="1:38" s="43" customFormat="1" x14ac:dyDescent="0.2">
      <c r="A988" s="15"/>
      <c r="B988" s="685"/>
      <c r="C988" s="15"/>
      <c r="K988" s="680"/>
      <c r="L988" s="130"/>
      <c r="M988" s="130"/>
      <c r="N988" s="130"/>
      <c r="O988" s="130"/>
      <c r="P988" s="130"/>
      <c r="Q988" s="130"/>
      <c r="R988" s="680"/>
      <c r="S988" s="130"/>
      <c r="T988" s="130"/>
      <c r="U988" s="130"/>
      <c r="V988" s="130"/>
      <c r="W988" s="130"/>
      <c r="X988" s="130"/>
      <c r="Y988" s="680"/>
      <c r="Z988" s="130"/>
      <c r="AA988" s="130"/>
      <c r="AB988" s="130"/>
      <c r="AC988" s="130"/>
      <c r="AD988" s="130"/>
      <c r="AE988" s="130"/>
      <c r="AF988" s="680"/>
      <c r="AG988" s="130"/>
      <c r="AH988" s="130"/>
      <c r="AI988" s="130"/>
      <c r="AJ988" s="130"/>
      <c r="AK988" s="130"/>
      <c r="AL988" s="130"/>
    </row>
    <row r="989" spans="1:38" s="43" customFormat="1" x14ac:dyDescent="0.2">
      <c r="A989" s="15"/>
      <c r="B989" s="685"/>
      <c r="C989" s="15"/>
      <c r="K989" s="680"/>
      <c r="L989" s="130"/>
      <c r="M989" s="130"/>
      <c r="N989" s="130"/>
      <c r="O989" s="130"/>
      <c r="P989" s="130"/>
      <c r="Q989" s="130"/>
      <c r="R989" s="680"/>
      <c r="S989" s="130"/>
      <c r="T989" s="130"/>
      <c r="U989" s="130"/>
      <c r="V989" s="130"/>
      <c r="W989" s="130"/>
      <c r="X989" s="130"/>
      <c r="Y989" s="680"/>
      <c r="Z989" s="130"/>
      <c r="AA989" s="130"/>
      <c r="AB989" s="130"/>
      <c r="AC989" s="130"/>
      <c r="AD989" s="130"/>
      <c r="AE989" s="130"/>
      <c r="AF989" s="680"/>
      <c r="AG989" s="130"/>
      <c r="AH989" s="130"/>
      <c r="AI989" s="130"/>
      <c r="AJ989" s="130"/>
      <c r="AK989" s="130"/>
      <c r="AL989" s="130"/>
    </row>
    <row r="990" spans="1:38" s="43" customFormat="1" x14ac:dyDescent="0.2">
      <c r="A990" s="15"/>
      <c r="B990" s="685"/>
      <c r="C990" s="15"/>
      <c r="K990" s="680"/>
      <c r="L990" s="130"/>
      <c r="M990" s="130"/>
      <c r="N990" s="130"/>
      <c r="O990" s="130"/>
      <c r="P990" s="130"/>
      <c r="Q990" s="130"/>
      <c r="R990" s="680"/>
      <c r="S990" s="130"/>
      <c r="T990" s="130"/>
      <c r="U990" s="130"/>
      <c r="V990" s="130"/>
      <c r="W990" s="130"/>
      <c r="X990" s="130"/>
      <c r="Y990" s="680"/>
      <c r="Z990" s="130"/>
      <c r="AA990" s="130"/>
      <c r="AB990" s="130"/>
      <c r="AC990" s="130"/>
      <c r="AD990" s="130"/>
      <c r="AE990" s="130"/>
      <c r="AF990" s="680"/>
      <c r="AG990" s="130"/>
      <c r="AH990" s="130"/>
      <c r="AI990" s="130"/>
      <c r="AJ990" s="130"/>
      <c r="AK990" s="130"/>
      <c r="AL990" s="130"/>
    </row>
    <row r="991" spans="1:38" s="43" customFormat="1" x14ac:dyDescent="0.2">
      <c r="A991" s="15"/>
      <c r="B991" s="685"/>
      <c r="C991" s="15"/>
      <c r="K991" s="680"/>
      <c r="L991" s="130"/>
      <c r="M991" s="130"/>
      <c r="N991" s="130"/>
      <c r="O991" s="130"/>
      <c r="P991" s="130"/>
      <c r="Q991" s="130"/>
      <c r="R991" s="680"/>
      <c r="S991" s="130"/>
      <c r="T991" s="130"/>
      <c r="U991" s="130"/>
      <c r="V991" s="130"/>
      <c r="W991" s="130"/>
      <c r="X991" s="130"/>
      <c r="Y991" s="680"/>
      <c r="Z991" s="130"/>
      <c r="AA991" s="130"/>
      <c r="AB991" s="130"/>
      <c r="AC991" s="130"/>
      <c r="AD991" s="130"/>
      <c r="AE991" s="130"/>
      <c r="AF991" s="680"/>
      <c r="AG991" s="130"/>
      <c r="AH991" s="130"/>
      <c r="AI991" s="130"/>
      <c r="AJ991" s="130"/>
      <c r="AK991" s="130"/>
      <c r="AL991" s="130"/>
    </row>
    <row r="992" spans="1:38" s="43" customFormat="1" x14ac:dyDescent="0.2">
      <c r="A992" s="15"/>
      <c r="B992" s="685"/>
      <c r="C992" s="15"/>
      <c r="K992" s="680"/>
      <c r="L992" s="130"/>
      <c r="M992" s="130"/>
      <c r="N992" s="130"/>
      <c r="O992" s="130"/>
      <c r="P992" s="130"/>
      <c r="Q992" s="130"/>
      <c r="R992" s="680"/>
      <c r="S992" s="130"/>
      <c r="T992" s="130"/>
      <c r="U992" s="130"/>
      <c r="V992" s="130"/>
      <c r="W992" s="130"/>
      <c r="X992" s="130"/>
      <c r="Y992" s="680"/>
      <c r="Z992" s="130"/>
      <c r="AA992" s="130"/>
      <c r="AB992" s="130"/>
      <c r="AC992" s="130"/>
      <c r="AD992" s="130"/>
      <c r="AE992" s="130"/>
      <c r="AF992" s="680"/>
      <c r="AG992" s="130"/>
      <c r="AH992" s="130"/>
      <c r="AI992" s="130"/>
      <c r="AJ992" s="130"/>
      <c r="AK992" s="130"/>
      <c r="AL992" s="130"/>
    </row>
    <row r="993" spans="1:38" s="43" customFormat="1" x14ac:dyDescent="0.2">
      <c r="A993" s="15"/>
      <c r="B993" s="685"/>
      <c r="C993" s="15"/>
      <c r="K993" s="680"/>
      <c r="L993" s="130"/>
      <c r="M993" s="130"/>
      <c r="N993" s="130"/>
      <c r="O993" s="130"/>
      <c r="P993" s="130"/>
      <c r="Q993" s="130"/>
      <c r="R993" s="680"/>
      <c r="S993" s="130"/>
      <c r="T993" s="130"/>
      <c r="U993" s="130"/>
      <c r="V993" s="130"/>
      <c r="W993" s="130"/>
      <c r="X993" s="130"/>
      <c r="Y993" s="680"/>
      <c r="Z993" s="130"/>
      <c r="AA993" s="130"/>
      <c r="AB993" s="130"/>
      <c r="AC993" s="130"/>
      <c r="AD993" s="130"/>
      <c r="AE993" s="130"/>
      <c r="AF993" s="680"/>
      <c r="AG993" s="130"/>
      <c r="AH993" s="130"/>
      <c r="AI993" s="130"/>
      <c r="AJ993" s="130"/>
      <c r="AK993" s="130"/>
      <c r="AL993" s="130"/>
    </row>
    <row r="994" spans="1:38" s="43" customFormat="1" x14ac:dyDescent="0.2">
      <c r="A994" s="15"/>
      <c r="B994" s="685"/>
      <c r="C994" s="15"/>
      <c r="K994" s="680"/>
      <c r="L994" s="130"/>
      <c r="M994" s="130"/>
      <c r="N994" s="130"/>
      <c r="O994" s="130"/>
      <c r="P994" s="130"/>
      <c r="Q994" s="130"/>
      <c r="R994" s="680"/>
      <c r="S994" s="130"/>
      <c r="T994" s="130"/>
      <c r="U994" s="130"/>
      <c r="V994" s="130"/>
      <c r="W994" s="130"/>
      <c r="X994" s="130"/>
      <c r="Y994" s="680"/>
      <c r="Z994" s="130"/>
      <c r="AA994" s="130"/>
      <c r="AB994" s="130"/>
      <c r="AC994" s="130"/>
      <c r="AD994" s="130"/>
      <c r="AE994" s="130"/>
      <c r="AF994" s="680"/>
      <c r="AG994" s="130"/>
      <c r="AH994" s="130"/>
      <c r="AI994" s="130"/>
      <c r="AJ994" s="130"/>
      <c r="AK994" s="130"/>
      <c r="AL994" s="130"/>
    </row>
    <row r="995" spans="1:38" s="43" customFormat="1" x14ac:dyDescent="0.2">
      <c r="A995" s="15"/>
      <c r="B995" s="685"/>
      <c r="C995" s="15"/>
      <c r="K995" s="680"/>
      <c r="L995" s="130"/>
      <c r="M995" s="130"/>
      <c r="N995" s="130"/>
      <c r="O995" s="130"/>
      <c r="P995" s="130"/>
      <c r="Q995" s="130"/>
      <c r="R995" s="680"/>
      <c r="S995" s="130"/>
      <c r="T995" s="130"/>
      <c r="U995" s="130"/>
      <c r="V995" s="130"/>
      <c r="W995" s="130"/>
      <c r="X995" s="130"/>
      <c r="Y995" s="680"/>
      <c r="Z995" s="130"/>
      <c r="AA995" s="130"/>
      <c r="AB995" s="130"/>
      <c r="AC995" s="130"/>
      <c r="AD995" s="130"/>
      <c r="AE995" s="130"/>
      <c r="AF995" s="680"/>
      <c r="AG995" s="130"/>
      <c r="AH995" s="130"/>
      <c r="AI995" s="130"/>
      <c r="AJ995" s="130"/>
      <c r="AK995" s="130"/>
      <c r="AL995" s="130"/>
    </row>
    <row r="996" spans="1:38" s="43" customFormat="1" x14ac:dyDescent="0.2">
      <c r="A996" s="15"/>
      <c r="B996" s="685"/>
      <c r="C996" s="15"/>
      <c r="K996" s="680"/>
      <c r="L996" s="130"/>
      <c r="M996" s="130"/>
      <c r="N996" s="130"/>
      <c r="O996" s="130"/>
      <c r="P996" s="130"/>
      <c r="Q996" s="130"/>
      <c r="R996" s="680"/>
      <c r="S996" s="130"/>
      <c r="T996" s="130"/>
      <c r="U996" s="130"/>
      <c r="V996" s="130"/>
      <c r="W996" s="130"/>
      <c r="X996" s="130"/>
      <c r="Y996" s="680"/>
      <c r="Z996" s="130"/>
      <c r="AA996" s="130"/>
      <c r="AB996" s="130"/>
      <c r="AC996" s="130"/>
      <c r="AD996" s="130"/>
      <c r="AE996" s="130"/>
      <c r="AF996" s="680"/>
      <c r="AG996" s="130"/>
      <c r="AH996" s="130"/>
      <c r="AI996" s="130"/>
      <c r="AJ996" s="130"/>
      <c r="AK996" s="130"/>
      <c r="AL996" s="130"/>
    </row>
    <row r="997" spans="1:38" s="43" customFormat="1" x14ac:dyDescent="0.2">
      <c r="A997" s="15"/>
      <c r="B997" s="685"/>
      <c r="C997" s="15"/>
      <c r="K997" s="680"/>
      <c r="L997" s="130"/>
      <c r="M997" s="130"/>
      <c r="N997" s="130"/>
      <c r="O997" s="130"/>
      <c r="P997" s="130"/>
      <c r="Q997" s="130"/>
      <c r="R997" s="680"/>
      <c r="S997" s="130"/>
      <c r="T997" s="130"/>
      <c r="U997" s="130"/>
      <c r="V997" s="130"/>
      <c r="W997" s="130"/>
      <c r="X997" s="130"/>
      <c r="Y997" s="680"/>
      <c r="Z997" s="130"/>
      <c r="AA997" s="130"/>
      <c r="AB997" s="130"/>
      <c r="AC997" s="130"/>
      <c r="AD997" s="130"/>
      <c r="AE997" s="130"/>
      <c r="AF997" s="680"/>
      <c r="AG997" s="130"/>
      <c r="AH997" s="130"/>
      <c r="AI997" s="130"/>
      <c r="AJ997" s="130"/>
      <c r="AK997" s="130"/>
      <c r="AL997" s="130"/>
    </row>
    <row r="998" spans="1:38" s="43" customFormat="1" x14ac:dyDescent="0.2">
      <c r="A998" s="15"/>
      <c r="B998" s="685"/>
      <c r="C998" s="15"/>
      <c r="K998" s="680"/>
      <c r="L998" s="130"/>
      <c r="M998" s="130"/>
      <c r="N998" s="130"/>
      <c r="O998" s="130"/>
      <c r="P998" s="130"/>
      <c r="Q998" s="130"/>
      <c r="R998" s="680"/>
      <c r="S998" s="130"/>
      <c r="T998" s="130"/>
      <c r="U998" s="130"/>
      <c r="V998" s="130"/>
      <c r="W998" s="130"/>
      <c r="X998" s="130"/>
      <c r="Y998" s="680"/>
      <c r="Z998" s="130"/>
      <c r="AA998" s="130"/>
      <c r="AB998" s="130"/>
      <c r="AC998" s="130"/>
      <c r="AD998" s="130"/>
      <c r="AE998" s="130"/>
      <c r="AF998" s="680"/>
      <c r="AG998" s="130"/>
      <c r="AH998" s="130"/>
      <c r="AI998" s="130"/>
      <c r="AJ998" s="130"/>
      <c r="AK998" s="130"/>
      <c r="AL998" s="130"/>
    </row>
    <row r="999" spans="1:38" s="43" customFormat="1" x14ac:dyDescent="0.2">
      <c r="A999" s="15"/>
      <c r="B999" s="685"/>
      <c r="C999" s="15"/>
      <c r="K999" s="680"/>
      <c r="L999" s="130"/>
      <c r="M999" s="130"/>
      <c r="N999" s="130"/>
      <c r="O999" s="130"/>
      <c r="P999" s="130"/>
      <c r="Q999" s="130"/>
      <c r="R999" s="680"/>
      <c r="S999" s="130"/>
      <c r="T999" s="130"/>
      <c r="U999" s="130"/>
      <c r="V999" s="130"/>
      <c r="W999" s="130"/>
      <c r="X999" s="130"/>
      <c r="Y999" s="680"/>
      <c r="Z999" s="130"/>
      <c r="AA999" s="130"/>
      <c r="AB999" s="130"/>
      <c r="AC999" s="130"/>
      <c r="AD999" s="130"/>
      <c r="AE999" s="130"/>
      <c r="AF999" s="680"/>
      <c r="AG999" s="130"/>
      <c r="AH999" s="130"/>
      <c r="AI999" s="130"/>
      <c r="AJ999" s="130"/>
      <c r="AK999" s="130"/>
      <c r="AL999" s="130"/>
    </row>
    <row r="1000" spans="1:38" s="43" customFormat="1" x14ac:dyDescent="0.2">
      <c r="A1000" s="15"/>
      <c r="B1000" s="685"/>
      <c r="C1000" s="15"/>
      <c r="K1000" s="680"/>
      <c r="L1000" s="130"/>
      <c r="M1000" s="130"/>
      <c r="N1000" s="130"/>
      <c r="O1000" s="130"/>
      <c r="P1000" s="130"/>
      <c r="Q1000" s="130"/>
      <c r="R1000" s="680"/>
      <c r="S1000" s="130"/>
      <c r="T1000" s="130"/>
      <c r="U1000" s="130"/>
      <c r="V1000" s="130"/>
      <c r="W1000" s="130"/>
      <c r="X1000" s="130"/>
      <c r="Y1000" s="680"/>
      <c r="Z1000" s="130"/>
      <c r="AA1000" s="130"/>
      <c r="AB1000" s="130"/>
      <c r="AC1000" s="130"/>
      <c r="AD1000" s="130"/>
      <c r="AE1000" s="130"/>
      <c r="AF1000" s="680"/>
      <c r="AG1000" s="130"/>
      <c r="AH1000" s="130"/>
      <c r="AI1000" s="130"/>
      <c r="AJ1000" s="130"/>
      <c r="AK1000" s="130"/>
      <c r="AL1000" s="130"/>
    </row>
    <row r="1001" spans="1:38" s="43" customFormat="1" x14ac:dyDescent="0.2">
      <c r="A1001" s="15"/>
      <c r="B1001" s="685"/>
      <c r="C1001" s="15"/>
      <c r="K1001" s="680"/>
      <c r="L1001" s="130"/>
      <c r="M1001" s="130"/>
      <c r="N1001" s="130"/>
      <c r="O1001" s="130"/>
      <c r="P1001" s="130"/>
      <c r="Q1001" s="130"/>
      <c r="R1001" s="680"/>
      <c r="S1001" s="130"/>
      <c r="T1001" s="130"/>
      <c r="U1001" s="130"/>
      <c r="V1001" s="130"/>
      <c r="W1001" s="130"/>
      <c r="X1001" s="130"/>
      <c r="Y1001" s="680"/>
      <c r="Z1001" s="130"/>
      <c r="AA1001" s="130"/>
      <c r="AB1001" s="130"/>
      <c r="AC1001" s="130"/>
      <c r="AD1001" s="130"/>
      <c r="AE1001" s="130"/>
      <c r="AF1001" s="680"/>
      <c r="AG1001" s="130"/>
      <c r="AH1001" s="130"/>
      <c r="AI1001" s="130"/>
      <c r="AJ1001" s="130"/>
      <c r="AK1001" s="130"/>
      <c r="AL1001" s="130"/>
    </row>
    <row r="1002" spans="1:38" s="43" customFormat="1" x14ac:dyDescent="0.2">
      <c r="A1002" s="15"/>
      <c r="B1002" s="685"/>
      <c r="C1002" s="15"/>
      <c r="K1002" s="680"/>
      <c r="L1002" s="130"/>
      <c r="M1002" s="130"/>
      <c r="N1002" s="130"/>
      <c r="O1002" s="130"/>
      <c r="P1002" s="130"/>
      <c r="Q1002" s="130"/>
      <c r="R1002" s="680"/>
      <c r="S1002" s="130"/>
      <c r="T1002" s="130"/>
      <c r="U1002" s="130"/>
      <c r="V1002" s="130"/>
      <c r="W1002" s="130"/>
      <c r="X1002" s="130"/>
      <c r="Y1002" s="680"/>
      <c r="Z1002" s="130"/>
      <c r="AA1002" s="130"/>
      <c r="AB1002" s="130"/>
      <c r="AC1002" s="130"/>
      <c r="AD1002" s="130"/>
      <c r="AE1002" s="130"/>
      <c r="AF1002" s="680"/>
      <c r="AG1002" s="130"/>
      <c r="AH1002" s="130"/>
      <c r="AI1002" s="130"/>
      <c r="AJ1002" s="130"/>
      <c r="AK1002" s="130"/>
      <c r="AL1002" s="130"/>
    </row>
    <row r="1003" spans="1:38" s="43" customFormat="1" x14ac:dyDescent="0.2">
      <c r="A1003" s="15"/>
      <c r="B1003" s="685"/>
      <c r="C1003" s="15"/>
      <c r="K1003" s="680"/>
      <c r="L1003" s="130"/>
      <c r="M1003" s="130"/>
      <c r="N1003" s="130"/>
      <c r="O1003" s="130"/>
      <c r="P1003" s="130"/>
      <c r="Q1003" s="130"/>
      <c r="R1003" s="680"/>
      <c r="S1003" s="130"/>
      <c r="T1003" s="130"/>
      <c r="U1003" s="130"/>
      <c r="V1003" s="130"/>
      <c r="W1003" s="130"/>
      <c r="X1003" s="130"/>
      <c r="Y1003" s="680"/>
      <c r="Z1003" s="130"/>
      <c r="AA1003" s="130"/>
      <c r="AB1003" s="130"/>
      <c r="AC1003" s="130"/>
      <c r="AD1003" s="130"/>
      <c r="AE1003" s="130"/>
      <c r="AF1003" s="680"/>
      <c r="AG1003" s="130"/>
      <c r="AH1003" s="130"/>
      <c r="AI1003" s="130"/>
      <c r="AJ1003" s="130"/>
      <c r="AK1003" s="130"/>
      <c r="AL1003" s="130"/>
    </row>
    <row r="1004" spans="1:38" s="43" customFormat="1" x14ac:dyDescent="0.2">
      <c r="A1004" s="15"/>
      <c r="B1004" s="685"/>
      <c r="C1004" s="15"/>
      <c r="K1004" s="680"/>
      <c r="L1004" s="130"/>
      <c r="M1004" s="130"/>
      <c r="N1004" s="130"/>
      <c r="O1004" s="130"/>
      <c r="P1004" s="130"/>
      <c r="Q1004" s="130"/>
      <c r="R1004" s="680"/>
      <c r="S1004" s="130"/>
      <c r="T1004" s="130"/>
      <c r="U1004" s="130"/>
      <c r="V1004" s="130"/>
      <c r="W1004" s="130"/>
      <c r="X1004" s="130"/>
      <c r="Y1004" s="680"/>
      <c r="Z1004" s="130"/>
      <c r="AA1004" s="130"/>
      <c r="AB1004" s="130"/>
      <c r="AC1004" s="130"/>
      <c r="AD1004" s="130"/>
      <c r="AE1004" s="130"/>
      <c r="AF1004" s="680"/>
      <c r="AG1004" s="130"/>
      <c r="AH1004" s="130"/>
      <c r="AI1004" s="130"/>
      <c r="AJ1004" s="130"/>
      <c r="AK1004" s="130"/>
      <c r="AL1004" s="130"/>
    </row>
    <row r="1005" spans="1:38" s="43" customFormat="1" x14ac:dyDescent="0.2">
      <c r="A1005" s="15"/>
      <c r="B1005" s="685"/>
      <c r="C1005" s="15"/>
      <c r="K1005" s="680"/>
      <c r="L1005" s="130"/>
      <c r="M1005" s="130"/>
      <c r="N1005" s="130"/>
      <c r="O1005" s="130"/>
      <c r="P1005" s="130"/>
      <c r="Q1005" s="130"/>
      <c r="R1005" s="680"/>
      <c r="S1005" s="130"/>
      <c r="T1005" s="130"/>
      <c r="U1005" s="130"/>
      <c r="V1005" s="130"/>
      <c r="W1005" s="130"/>
      <c r="X1005" s="130"/>
      <c r="Y1005" s="680"/>
      <c r="Z1005" s="130"/>
      <c r="AA1005" s="130"/>
      <c r="AB1005" s="130"/>
      <c r="AC1005" s="130"/>
      <c r="AD1005" s="130"/>
      <c r="AE1005" s="130"/>
      <c r="AF1005" s="680"/>
      <c r="AG1005" s="130"/>
      <c r="AH1005" s="130"/>
      <c r="AI1005" s="130"/>
      <c r="AJ1005" s="130"/>
      <c r="AK1005" s="130"/>
      <c r="AL1005" s="130"/>
    </row>
    <row r="1006" spans="1:38" s="43" customFormat="1" x14ac:dyDescent="0.2">
      <c r="A1006" s="15"/>
      <c r="B1006" s="685"/>
      <c r="C1006" s="15"/>
      <c r="K1006" s="680"/>
      <c r="L1006" s="130"/>
      <c r="M1006" s="130"/>
      <c r="N1006" s="130"/>
      <c r="O1006" s="130"/>
      <c r="P1006" s="130"/>
      <c r="Q1006" s="130"/>
      <c r="R1006" s="680"/>
      <c r="S1006" s="130"/>
      <c r="T1006" s="130"/>
      <c r="U1006" s="130"/>
      <c r="V1006" s="130"/>
      <c r="W1006" s="130"/>
      <c r="X1006" s="130"/>
      <c r="Y1006" s="680"/>
      <c r="Z1006" s="130"/>
      <c r="AA1006" s="130"/>
      <c r="AB1006" s="130"/>
      <c r="AC1006" s="130"/>
      <c r="AD1006" s="130"/>
      <c r="AE1006" s="130"/>
      <c r="AF1006" s="680"/>
      <c r="AG1006" s="130"/>
      <c r="AH1006" s="130"/>
      <c r="AI1006" s="130"/>
      <c r="AJ1006" s="130"/>
      <c r="AK1006" s="130"/>
      <c r="AL1006" s="130"/>
    </row>
    <row r="1007" spans="1:38" s="43" customFormat="1" x14ac:dyDescent="0.2">
      <c r="A1007" s="15"/>
      <c r="B1007" s="685"/>
      <c r="C1007" s="15"/>
      <c r="K1007" s="680"/>
      <c r="L1007" s="130"/>
      <c r="M1007" s="130"/>
      <c r="N1007" s="130"/>
      <c r="O1007" s="130"/>
      <c r="P1007" s="130"/>
      <c r="Q1007" s="130"/>
      <c r="R1007" s="680"/>
      <c r="S1007" s="130"/>
      <c r="T1007" s="130"/>
      <c r="U1007" s="130"/>
      <c r="V1007" s="130"/>
      <c r="W1007" s="130"/>
      <c r="X1007" s="130"/>
      <c r="Y1007" s="680"/>
      <c r="Z1007" s="130"/>
      <c r="AA1007" s="130"/>
      <c r="AB1007" s="130"/>
      <c r="AC1007" s="130"/>
      <c r="AD1007" s="130"/>
      <c r="AE1007" s="130"/>
      <c r="AF1007" s="680"/>
      <c r="AG1007" s="130"/>
      <c r="AH1007" s="130"/>
      <c r="AI1007" s="130"/>
      <c r="AJ1007" s="130"/>
      <c r="AK1007" s="130"/>
      <c r="AL1007" s="130"/>
    </row>
    <row r="1008" spans="1:38" s="43" customFormat="1" x14ac:dyDescent="0.2">
      <c r="A1008" s="15"/>
      <c r="B1008" s="685"/>
      <c r="C1008" s="15"/>
      <c r="K1008" s="680"/>
      <c r="L1008" s="130"/>
      <c r="M1008" s="130"/>
      <c r="N1008" s="130"/>
      <c r="O1008" s="130"/>
      <c r="P1008" s="130"/>
      <c r="Q1008" s="130"/>
      <c r="R1008" s="680"/>
      <c r="S1008" s="130"/>
      <c r="T1008" s="130"/>
      <c r="U1008" s="130"/>
      <c r="V1008" s="130"/>
      <c r="W1008" s="130"/>
      <c r="X1008" s="130"/>
      <c r="Y1008" s="680"/>
      <c r="Z1008" s="130"/>
      <c r="AA1008" s="130"/>
      <c r="AB1008" s="130"/>
      <c r="AC1008" s="130"/>
      <c r="AD1008" s="130"/>
      <c r="AE1008" s="130"/>
      <c r="AF1008" s="680"/>
      <c r="AG1008" s="130"/>
      <c r="AH1008" s="130"/>
      <c r="AI1008" s="130"/>
      <c r="AJ1008" s="130"/>
      <c r="AK1008" s="130"/>
      <c r="AL1008" s="130"/>
    </row>
    <row r="1009" spans="1:38" s="43" customFormat="1" x14ac:dyDescent="0.2">
      <c r="A1009" s="15"/>
      <c r="B1009" s="685"/>
      <c r="C1009" s="15"/>
      <c r="K1009" s="680"/>
      <c r="L1009" s="130"/>
      <c r="M1009" s="130"/>
      <c r="N1009" s="130"/>
      <c r="O1009" s="130"/>
      <c r="P1009" s="130"/>
      <c r="Q1009" s="130"/>
      <c r="R1009" s="680"/>
      <c r="S1009" s="130"/>
      <c r="T1009" s="130"/>
      <c r="U1009" s="130"/>
      <c r="V1009" s="130"/>
      <c r="W1009" s="130"/>
      <c r="X1009" s="130"/>
      <c r="Y1009" s="680"/>
      <c r="Z1009" s="130"/>
      <c r="AA1009" s="130"/>
      <c r="AB1009" s="130"/>
      <c r="AC1009" s="130"/>
      <c r="AD1009" s="130"/>
      <c r="AE1009" s="130"/>
      <c r="AF1009" s="680"/>
      <c r="AG1009" s="130"/>
      <c r="AH1009" s="130"/>
      <c r="AI1009" s="130"/>
      <c r="AJ1009" s="130"/>
      <c r="AK1009" s="130"/>
      <c r="AL1009" s="130"/>
    </row>
    <row r="1010" spans="1:38" s="43" customFormat="1" x14ac:dyDescent="0.2">
      <c r="A1010" s="15"/>
      <c r="B1010" s="685"/>
      <c r="C1010" s="15"/>
      <c r="K1010" s="680"/>
      <c r="L1010" s="130"/>
      <c r="M1010" s="130"/>
      <c r="N1010" s="130"/>
      <c r="O1010" s="130"/>
      <c r="P1010" s="130"/>
      <c r="Q1010" s="130"/>
      <c r="R1010" s="680"/>
      <c r="S1010" s="130"/>
      <c r="T1010" s="130"/>
      <c r="U1010" s="130"/>
      <c r="V1010" s="130"/>
      <c r="W1010" s="130"/>
      <c r="X1010" s="130"/>
      <c r="Y1010" s="680"/>
      <c r="Z1010" s="130"/>
      <c r="AA1010" s="130"/>
      <c r="AB1010" s="130"/>
      <c r="AC1010" s="130"/>
      <c r="AD1010" s="130"/>
      <c r="AE1010" s="130"/>
      <c r="AF1010" s="680"/>
      <c r="AG1010" s="130"/>
      <c r="AH1010" s="130"/>
      <c r="AI1010" s="130"/>
      <c r="AJ1010" s="130"/>
      <c r="AK1010" s="130"/>
      <c r="AL1010" s="130"/>
    </row>
    <row r="1011" spans="1:38" s="43" customFormat="1" x14ac:dyDescent="0.2">
      <c r="A1011" s="15"/>
      <c r="B1011" s="685"/>
      <c r="C1011" s="15"/>
      <c r="K1011" s="680"/>
      <c r="L1011" s="130"/>
      <c r="M1011" s="130"/>
      <c r="N1011" s="130"/>
      <c r="O1011" s="130"/>
      <c r="P1011" s="130"/>
      <c r="Q1011" s="130"/>
      <c r="R1011" s="680"/>
      <c r="S1011" s="130"/>
      <c r="T1011" s="130"/>
      <c r="U1011" s="130"/>
      <c r="V1011" s="130"/>
      <c r="W1011" s="130"/>
      <c r="X1011" s="130"/>
      <c r="Y1011" s="680"/>
      <c r="Z1011" s="130"/>
      <c r="AA1011" s="130"/>
      <c r="AB1011" s="130"/>
      <c r="AC1011" s="130"/>
      <c r="AD1011" s="130"/>
      <c r="AE1011" s="130"/>
      <c r="AF1011" s="680"/>
      <c r="AG1011" s="130"/>
      <c r="AH1011" s="130"/>
      <c r="AI1011" s="130"/>
      <c r="AJ1011" s="130"/>
      <c r="AK1011" s="130"/>
      <c r="AL1011" s="130"/>
    </row>
    <row r="1012" spans="1:38" s="43" customFormat="1" x14ac:dyDescent="0.2">
      <c r="A1012" s="15"/>
      <c r="B1012" s="685"/>
      <c r="C1012" s="15"/>
      <c r="K1012" s="680"/>
      <c r="L1012" s="130"/>
      <c r="M1012" s="130"/>
      <c r="N1012" s="130"/>
      <c r="O1012" s="130"/>
      <c r="P1012" s="130"/>
      <c r="Q1012" s="130"/>
      <c r="R1012" s="680"/>
      <c r="S1012" s="130"/>
      <c r="T1012" s="130"/>
      <c r="U1012" s="130"/>
      <c r="V1012" s="130"/>
      <c r="W1012" s="130"/>
      <c r="X1012" s="130"/>
      <c r="Y1012" s="680"/>
      <c r="Z1012" s="130"/>
      <c r="AA1012" s="130"/>
      <c r="AB1012" s="130"/>
      <c r="AC1012" s="130"/>
      <c r="AD1012" s="130"/>
      <c r="AE1012" s="130"/>
      <c r="AF1012" s="680"/>
      <c r="AG1012" s="130"/>
      <c r="AH1012" s="130"/>
      <c r="AI1012" s="130"/>
      <c r="AJ1012" s="130"/>
      <c r="AK1012" s="130"/>
      <c r="AL1012" s="130"/>
    </row>
    <row r="1013" spans="1:38" s="43" customFormat="1" x14ac:dyDescent="0.2">
      <c r="A1013" s="15"/>
      <c r="B1013" s="685"/>
      <c r="C1013" s="15"/>
      <c r="K1013" s="680"/>
      <c r="L1013" s="130"/>
      <c r="M1013" s="130"/>
      <c r="N1013" s="130"/>
      <c r="O1013" s="130"/>
      <c r="P1013" s="130"/>
      <c r="Q1013" s="130"/>
      <c r="R1013" s="680"/>
      <c r="S1013" s="130"/>
      <c r="T1013" s="130"/>
      <c r="U1013" s="130"/>
      <c r="V1013" s="130"/>
      <c r="W1013" s="130"/>
      <c r="X1013" s="130"/>
      <c r="Y1013" s="680"/>
      <c r="Z1013" s="130"/>
      <c r="AA1013" s="130"/>
      <c r="AB1013" s="130"/>
      <c r="AC1013" s="130"/>
      <c r="AD1013" s="130"/>
      <c r="AE1013" s="130"/>
      <c r="AF1013" s="680"/>
      <c r="AG1013" s="130"/>
      <c r="AH1013" s="130"/>
      <c r="AI1013" s="130"/>
      <c r="AJ1013" s="130"/>
      <c r="AK1013" s="130"/>
      <c r="AL1013" s="130"/>
    </row>
    <row r="1014" spans="1:38" s="43" customFormat="1" x14ac:dyDescent="0.2">
      <c r="A1014" s="15"/>
      <c r="B1014" s="685"/>
      <c r="C1014" s="15"/>
      <c r="K1014" s="680"/>
      <c r="L1014" s="130"/>
      <c r="M1014" s="130"/>
      <c r="N1014" s="130"/>
      <c r="O1014" s="130"/>
      <c r="P1014" s="130"/>
      <c r="Q1014" s="130"/>
      <c r="R1014" s="680"/>
      <c r="S1014" s="130"/>
      <c r="T1014" s="130"/>
      <c r="U1014" s="130"/>
      <c r="V1014" s="130"/>
      <c r="W1014" s="130"/>
      <c r="X1014" s="130"/>
      <c r="Y1014" s="680"/>
      <c r="Z1014" s="130"/>
      <c r="AA1014" s="130"/>
      <c r="AB1014" s="130"/>
      <c r="AC1014" s="130"/>
      <c r="AD1014" s="130"/>
      <c r="AE1014" s="130"/>
      <c r="AF1014" s="680"/>
      <c r="AG1014" s="130"/>
      <c r="AH1014" s="130"/>
      <c r="AI1014" s="130"/>
      <c r="AJ1014" s="130"/>
      <c r="AK1014" s="130"/>
      <c r="AL1014" s="130"/>
    </row>
    <row r="1015" spans="1:38" s="43" customFormat="1" x14ac:dyDescent="0.2">
      <c r="A1015" s="15"/>
      <c r="B1015" s="685"/>
      <c r="C1015" s="15"/>
      <c r="K1015" s="680"/>
      <c r="L1015" s="130"/>
      <c r="M1015" s="130"/>
      <c r="N1015" s="130"/>
      <c r="O1015" s="130"/>
      <c r="P1015" s="130"/>
      <c r="Q1015" s="130"/>
      <c r="R1015" s="680"/>
      <c r="S1015" s="130"/>
      <c r="T1015" s="130"/>
      <c r="U1015" s="130"/>
      <c r="V1015" s="130"/>
      <c r="W1015" s="130"/>
      <c r="X1015" s="130"/>
      <c r="Y1015" s="680"/>
      <c r="Z1015" s="130"/>
      <c r="AA1015" s="130"/>
      <c r="AB1015" s="130"/>
      <c r="AC1015" s="130"/>
      <c r="AD1015" s="130"/>
      <c r="AE1015" s="130"/>
      <c r="AF1015" s="680"/>
      <c r="AG1015" s="130"/>
      <c r="AH1015" s="130"/>
      <c r="AI1015" s="130"/>
      <c r="AJ1015" s="130"/>
      <c r="AK1015" s="130"/>
      <c r="AL1015" s="130"/>
    </row>
    <row r="1016" spans="1:38" s="43" customFormat="1" x14ac:dyDescent="0.2">
      <c r="A1016" s="15"/>
      <c r="B1016" s="685"/>
      <c r="C1016" s="15"/>
      <c r="K1016" s="680"/>
      <c r="L1016" s="130"/>
      <c r="M1016" s="130"/>
      <c r="N1016" s="130"/>
      <c r="O1016" s="130"/>
      <c r="P1016" s="130"/>
      <c r="Q1016" s="130"/>
      <c r="R1016" s="680"/>
      <c r="S1016" s="130"/>
      <c r="T1016" s="130"/>
      <c r="U1016" s="130"/>
      <c r="V1016" s="130"/>
      <c r="W1016" s="130"/>
      <c r="X1016" s="130"/>
      <c r="Y1016" s="680"/>
      <c r="Z1016" s="130"/>
      <c r="AA1016" s="130"/>
      <c r="AB1016" s="130"/>
      <c r="AC1016" s="130"/>
      <c r="AD1016" s="130"/>
      <c r="AE1016" s="130"/>
      <c r="AF1016" s="680"/>
      <c r="AG1016" s="130"/>
      <c r="AH1016" s="130"/>
      <c r="AI1016" s="130"/>
      <c r="AJ1016" s="130"/>
      <c r="AK1016" s="130"/>
      <c r="AL1016" s="130"/>
    </row>
    <row r="1017" spans="1:38" s="43" customFormat="1" x14ac:dyDescent="0.2">
      <c r="A1017" s="15"/>
      <c r="B1017" s="685"/>
      <c r="C1017" s="15"/>
      <c r="K1017" s="680"/>
      <c r="L1017" s="130"/>
      <c r="M1017" s="130"/>
      <c r="N1017" s="130"/>
      <c r="O1017" s="130"/>
      <c r="P1017" s="130"/>
      <c r="Q1017" s="130"/>
      <c r="R1017" s="680"/>
      <c r="S1017" s="130"/>
      <c r="T1017" s="130"/>
      <c r="U1017" s="130"/>
      <c r="V1017" s="130"/>
      <c r="W1017" s="130"/>
      <c r="X1017" s="130"/>
      <c r="Y1017" s="680"/>
      <c r="Z1017" s="130"/>
      <c r="AA1017" s="130"/>
      <c r="AB1017" s="130"/>
      <c r="AC1017" s="130"/>
      <c r="AD1017" s="130"/>
      <c r="AE1017" s="130"/>
      <c r="AF1017" s="680"/>
      <c r="AG1017" s="130"/>
      <c r="AH1017" s="130"/>
      <c r="AI1017" s="130"/>
      <c r="AJ1017" s="130"/>
      <c r="AK1017" s="130"/>
      <c r="AL1017" s="130"/>
    </row>
    <row r="1018" spans="1:38" s="43" customFormat="1" x14ac:dyDescent="0.2">
      <c r="A1018" s="15"/>
      <c r="B1018" s="685"/>
      <c r="C1018" s="15"/>
      <c r="K1018" s="680"/>
      <c r="L1018" s="130"/>
      <c r="M1018" s="130"/>
      <c r="N1018" s="130"/>
      <c r="O1018" s="130"/>
      <c r="P1018" s="130"/>
      <c r="Q1018" s="130"/>
      <c r="R1018" s="680"/>
      <c r="S1018" s="130"/>
      <c r="T1018" s="130"/>
      <c r="U1018" s="130"/>
      <c r="V1018" s="130"/>
      <c r="W1018" s="130"/>
      <c r="X1018" s="130"/>
      <c r="Y1018" s="680"/>
      <c r="Z1018" s="130"/>
      <c r="AA1018" s="130"/>
      <c r="AB1018" s="130"/>
      <c r="AC1018" s="130"/>
      <c r="AD1018" s="130"/>
      <c r="AE1018" s="130"/>
      <c r="AF1018" s="680"/>
      <c r="AG1018" s="130"/>
      <c r="AH1018" s="130"/>
      <c r="AI1018" s="130"/>
      <c r="AJ1018" s="130"/>
      <c r="AK1018" s="130"/>
      <c r="AL1018" s="130"/>
    </row>
    <row r="1019" spans="1:38" s="43" customFormat="1" x14ac:dyDescent="0.2">
      <c r="A1019" s="15"/>
      <c r="B1019" s="685"/>
      <c r="C1019" s="15"/>
      <c r="K1019" s="680"/>
      <c r="L1019" s="130"/>
      <c r="M1019" s="130"/>
      <c r="N1019" s="130"/>
      <c r="O1019" s="130"/>
      <c r="P1019" s="130"/>
      <c r="Q1019" s="130"/>
      <c r="R1019" s="680"/>
      <c r="S1019" s="130"/>
      <c r="T1019" s="130"/>
      <c r="U1019" s="130"/>
      <c r="V1019" s="130"/>
      <c r="W1019" s="130"/>
      <c r="X1019" s="130"/>
      <c r="Y1019" s="680"/>
      <c r="Z1019" s="130"/>
      <c r="AA1019" s="130"/>
      <c r="AB1019" s="130"/>
      <c r="AC1019" s="130"/>
      <c r="AD1019" s="130"/>
      <c r="AE1019" s="130"/>
      <c r="AF1019" s="680"/>
      <c r="AG1019" s="130"/>
      <c r="AH1019" s="130"/>
      <c r="AI1019" s="130"/>
      <c r="AJ1019" s="130"/>
      <c r="AK1019" s="130"/>
      <c r="AL1019" s="130"/>
    </row>
    <row r="1020" spans="1:38" s="43" customFormat="1" x14ac:dyDescent="0.2">
      <c r="A1020" s="15"/>
      <c r="B1020" s="685"/>
      <c r="C1020" s="15"/>
      <c r="K1020" s="680"/>
      <c r="L1020" s="130"/>
      <c r="M1020" s="130"/>
      <c r="N1020" s="130"/>
      <c r="O1020" s="130"/>
      <c r="P1020" s="130"/>
      <c r="Q1020" s="130"/>
      <c r="R1020" s="680"/>
      <c r="S1020" s="130"/>
      <c r="T1020" s="130"/>
      <c r="U1020" s="130"/>
      <c r="V1020" s="130"/>
      <c r="W1020" s="130"/>
      <c r="X1020" s="130"/>
      <c r="Y1020" s="680"/>
      <c r="Z1020" s="130"/>
      <c r="AA1020" s="130"/>
      <c r="AB1020" s="130"/>
      <c r="AC1020" s="130"/>
      <c r="AD1020" s="130"/>
      <c r="AE1020" s="130"/>
      <c r="AF1020" s="680"/>
      <c r="AG1020" s="130"/>
      <c r="AH1020" s="130"/>
      <c r="AI1020" s="130"/>
      <c r="AJ1020" s="130"/>
      <c r="AK1020" s="130"/>
      <c r="AL1020" s="130"/>
    </row>
    <row r="1021" spans="1:38" s="43" customFormat="1" x14ac:dyDescent="0.2">
      <c r="A1021" s="15"/>
      <c r="B1021" s="685"/>
      <c r="C1021" s="15"/>
      <c r="K1021" s="680"/>
      <c r="L1021" s="130"/>
      <c r="M1021" s="130"/>
      <c r="N1021" s="130"/>
      <c r="O1021" s="130"/>
      <c r="P1021" s="130"/>
      <c r="Q1021" s="130"/>
      <c r="R1021" s="680"/>
      <c r="S1021" s="130"/>
      <c r="T1021" s="130"/>
      <c r="U1021" s="130"/>
      <c r="V1021" s="130"/>
      <c r="W1021" s="130"/>
      <c r="X1021" s="130"/>
      <c r="Y1021" s="680"/>
      <c r="Z1021" s="130"/>
      <c r="AA1021" s="130"/>
      <c r="AB1021" s="130"/>
      <c r="AC1021" s="130"/>
      <c r="AD1021" s="130"/>
      <c r="AE1021" s="130"/>
      <c r="AF1021" s="680"/>
      <c r="AG1021" s="130"/>
      <c r="AH1021" s="130"/>
      <c r="AI1021" s="130"/>
      <c r="AJ1021" s="130"/>
      <c r="AK1021" s="130"/>
      <c r="AL1021" s="130"/>
    </row>
    <row r="1022" spans="1:38" s="43" customFormat="1" x14ac:dyDescent="0.2">
      <c r="A1022" s="15"/>
      <c r="B1022" s="685"/>
      <c r="C1022" s="15"/>
      <c r="K1022" s="680"/>
      <c r="L1022" s="130"/>
      <c r="M1022" s="130"/>
      <c r="N1022" s="130"/>
      <c r="O1022" s="130"/>
      <c r="P1022" s="130"/>
      <c r="Q1022" s="130"/>
      <c r="R1022" s="680"/>
      <c r="S1022" s="130"/>
      <c r="T1022" s="130"/>
      <c r="U1022" s="130"/>
      <c r="V1022" s="130"/>
      <c r="W1022" s="130"/>
      <c r="X1022" s="130"/>
      <c r="Y1022" s="680"/>
      <c r="Z1022" s="130"/>
      <c r="AA1022" s="130"/>
      <c r="AB1022" s="130"/>
      <c r="AC1022" s="130"/>
      <c r="AD1022" s="130"/>
      <c r="AE1022" s="130"/>
      <c r="AF1022" s="680"/>
      <c r="AG1022" s="130"/>
      <c r="AH1022" s="130"/>
      <c r="AI1022" s="130"/>
      <c r="AJ1022" s="130"/>
      <c r="AK1022" s="130"/>
      <c r="AL1022" s="130"/>
    </row>
    <row r="1023" spans="1:38" s="43" customFormat="1" x14ac:dyDescent="0.2">
      <c r="A1023" s="15"/>
      <c r="B1023" s="685"/>
      <c r="C1023" s="15"/>
      <c r="K1023" s="680"/>
      <c r="L1023" s="130"/>
      <c r="M1023" s="130"/>
      <c r="N1023" s="130"/>
      <c r="O1023" s="130"/>
      <c r="P1023" s="130"/>
      <c r="Q1023" s="130"/>
      <c r="R1023" s="680"/>
      <c r="S1023" s="130"/>
      <c r="T1023" s="130"/>
      <c r="U1023" s="130"/>
      <c r="V1023" s="130"/>
      <c r="W1023" s="130"/>
      <c r="X1023" s="130"/>
      <c r="Y1023" s="680"/>
      <c r="Z1023" s="130"/>
      <c r="AA1023" s="130"/>
      <c r="AB1023" s="130"/>
      <c r="AC1023" s="130"/>
      <c r="AD1023" s="130"/>
      <c r="AE1023" s="130"/>
      <c r="AF1023" s="680"/>
      <c r="AG1023" s="130"/>
      <c r="AH1023" s="130"/>
      <c r="AI1023" s="130"/>
      <c r="AJ1023" s="130"/>
      <c r="AK1023" s="130"/>
      <c r="AL1023" s="130"/>
    </row>
    <row r="1024" spans="1:38" s="43" customFormat="1" x14ac:dyDescent="0.2">
      <c r="A1024" s="15"/>
      <c r="B1024" s="685"/>
      <c r="C1024" s="15"/>
      <c r="K1024" s="680"/>
      <c r="L1024" s="130"/>
      <c r="M1024" s="130"/>
      <c r="N1024" s="130"/>
      <c r="O1024" s="130"/>
      <c r="P1024" s="130"/>
      <c r="Q1024" s="130"/>
      <c r="R1024" s="680"/>
      <c r="S1024" s="130"/>
      <c r="T1024" s="130"/>
      <c r="U1024" s="130"/>
      <c r="V1024" s="130"/>
      <c r="W1024" s="130"/>
      <c r="X1024" s="130"/>
      <c r="Y1024" s="680"/>
      <c r="Z1024" s="130"/>
      <c r="AA1024" s="130"/>
      <c r="AB1024" s="130"/>
      <c r="AC1024" s="130"/>
      <c r="AD1024" s="130"/>
      <c r="AE1024" s="130"/>
      <c r="AF1024" s="680"/>
      <c r="AG1024" s="130"/>
      <c r="AH1024" s="130"/>
      <c r="AI1024" s="130"/>
      <c r="AJ1024" s="130"/>
      <c r="AK1024" s="130"/>
      <c r="AL1024" s="130"/>
    </row>
    <row r="1025" spans="1:38" s="43" customFormat="1" x14ac:dyDescent="0.2">
      <c r="A1025" s="15"/>
      <c r="B1025" s="685"/>
      <c r="C1025" s="15"/>
      <c r="K1025" s="680"/>
      <c r="L1025" s="130"/>
      <c r="M1025" s="130"/>
      <c r="N1025" s="130"/>
      <c r="O1025" s="130"/>
      <c r="P1025" s="130"/>
      <c r="Q1025" s="130"/>
      <c r="R1025" s="680"/>
      <c r="S1025" s="130"/>
      <c r="T1025" s="130"/>
      <c r="U1025" s="130"/>
      <c r="V1025" s="130"/>
      <c r="W1025" s="130"/>
      <c r="X1025" s="130"/>
      <c r="Y1025" s="680"/>
      <c r="Z1025" s="130"/>
      <c r="AA1025" s="130"/>
      <c r="AB1025" s="130"/>
      <c r="AC1025" s="130"/>
      <c r="AD1025" s="130"/>
      <c r="AE1025" s="130"/>
      <c r="AF1025" s="680"/>
      <c r="AG1025" s="130"/>
      <c r="AH1025" s="130"/>
      <c r="AI1025" s="130"/>
      <c r="AJ1025" s="130"/>
      <c r="AK1025" s="130"/>
      <c r="AL1025" s="130"/>
    </row>
    <row r="1026" spans="1:38" s="43" customFormat="1" x14ac:dyDescent="0.2">
      <c r="A1026" s="15"/>
      <c r="B1026" s="685"/>
      <c r="C1026" s="15"/>
      <c r="K1026" s="680"/>
      <c r="L1026" s="130"/>
      <c r="M1026" s="130"/>
      <c r="N1026" s="130"/>
      <c r="O1026" s="130"/>
      <c r="P1026" s="130"/>
      <c r="Q1026" s="130"/>
      <c r="R1026" s="680"/>
      <c r="S1026" s="130"/>
      <c r="T1026" s="130"/>
      <c r="U1026" s="130"/>
      <c r="V1026" s="130"/>
      <c r="W1026" s="130"/>
      <c r="X1026" s="130"/>
      <c r="Y1026" s="680"/>
      <c r="Z1026" s="130"/>
      <c r="AA1026" s="130"/>
      <c r="AB1026" s="130"/>
      <c r="AC1026" s="130"/>
      <c r="AD1026" s="130"/>
      <c r="AE1026" s="130"/>
      <c r="AF1026" s="680"/>
      <c r="AG1026" s="130"/>
      <c r="AH1026" s="130"/>
      <c r="AI1026" s="130"/>
      <c r="AJ1026" s="130"/>
      <c r="AK1026" s="130"/>
      <c r="AL1026" s="130"/>
    </row>
    <row r="1027" spans="1:38" s="43" customFormat="1" x14ac:dyDescent="0.2">
      <c r="A1027" s="15"/>
      <c r="B1027" s="685"/>
      <c r="C1027" s="15"/>
      <c r="K1027" s="680"/>
      <c r="L1027" s="130"/>
      <c r="M1027" s="130"/>
      <c r="N1027" s="130"/>
      <c r="O1027" s="130"/>
      <c r="P1027" s="130"/>
      <c r="Q1027" s="130"/>
      <c r="R1027" s="680"/>
      <c r="S1027" s="130"/>
      <c r="T1027" s="130"/>
      <c r="U1027" s="130"/>
      <c r="V1027" s="130"/>
      <c r="W1027" s="130"/>
      <c r="X1027" s="130"/>
      <c r="Y1027" s="680"/>
      <c r="Z1027" s="130"/>
      <c r="AA1027" s="130"/>
      <c r="AB1027" s="130"/>
      <c r="AC1027" s="130"/>
      <c r="AD1027" s="130"/>
      <c r="AE1027" s="130"/>
      <c r="AF1027" s="680"/>
      <c r="AG1027" s="130"/>
      <c r="AH1027" s="130"/>
      <c r="AI1027" s="130"/>
      <c r="AJ1027" s="130"/>
      <c r="AK1027" s="130"/>
      <c r="AL1027" s="130"/>
    </row>
    <row r="1028" spans="1:38" s="43" customFormat="1" x14ac:dyDescent="0.2">
      <c r="A1028" s="15"/>
      <c r="B1028" s="685"/>
      <c r="C1028" s="15"/>
      <c r="K1028" s="680"/>
      <c r="L1028" s="130"/>
      <c r="M1028" s="130"/>
      <c r="N1028" s="130"/>
      <c r="O1028" s="130"/>
      <c r="P1028" s="130"/>
      <c r="Q1028" s="130"/>
      <c r="R1028" s="680"/>
      <c r="S1028" s="130"/>
      <c r="T1028" s="130"/>
      <c r="U1028" s="130"/>
      <c r="V1028" s="130"/>
      <c r="W1028" s="130"/>
      <c r="X1028" s="130"/>
      <c r="Y1028" s="680"/>
      <c r="Z1028" s="130"/>
      <c r="AA1028" s="130"/>
      <c r="AB1028" s="130"/>
      <c r="AC1028" s="130"/>
      <c r="AD1028" s="130"/>
      <c r="AE1028" s="130"/>
      <c r="AF1028" s="680"/>
      <c r="AG1028" s="130"/>
      <c r="AH1028" s="130"/>
      <c r="AI1028" s="130"/>
      <c r="AJ1028" s="130"/>
      <c r="AK1028" s="130"/>
      <c r="AL1028" s="130"/>
    </row>
    <row r="1029" spans="1:38" s="43" customFormat="1" x14ac:dyDescent="0.2">
      <c r="A1029" s="15"/>
      <c r="B1029" s="685"/>
      <c r="C1029" s="15"/>
      <c r="K1029" s="680"/>
      <c r="L1029" s="130"/>
      <c r="M1029" s="130"/>
      <c r="N1029" s="130"/>
      <c r="O1029" s="130"/>
      <c r="P1029" s="130"/>
      <c r="Q1029" s="130"/>
      <c r="R1029" s="680"/>
      <c r="S1029" s="130"/>
      <c r="T1029" s="130"/>
      <c r="U1029" s="130"/>
      <c r="V1029" s="130"/>
      <c r="W1029" s="130"/>
      <c r="X1029" s="130"/>
      <c r="Y1029" s="680"/>
      <c r="Z1029" s="130"/>
      <c r="AA1029" s="130"/>
      <c r="AB1029" s="130"/>
      <c r="AC1029" s="130"/>
      <c r="AD1029" s="130"/>
      <c r="AE1029" s="130"/>
      <c r="AF1029" s="680"/>
      <c r="AG1029" s="130"/>
      <c r="AH1029" s="130"/>
      <c r="AI1029" s="130"/>
      <c r="AJ1029" s="130"/>
      <c r="AK1029" s="130"/>
      <c r="AL1029" s="130"/>
    </row>
    <row r="1030" spans="1:38" s="43" customFormat="1" x14ac:dyDescent="0.2">
      <c r="A1030" s="15"/>
      <c r="B1030" s="685"/>
      <c r="C1030" s="15"/>
      <c r="K1030" s="680"/>
      <c r="L1030" s="130"/>
      <c r="M1030" s="130"/>
      <c r="N1030" s="130"/>
      <c r="O1030" s="130"/>
      <c r="P1030" s="130"/>
      <c r="Q1030" s="130"/>
      <c r="R1030" s="680"/>
      <c r="S1030" s="130"/>
      <c r="T1030" s="130"/>
      <c r="U1030" s="130"/>
      <c r="V1030" s="130"/>
      <c r="W1030" s="130"/>
      <c r="X1030" s="130"/>
      <c r="Y1030" s="680"/>
      <c r="Z1030" s="130"/>
      <c r="AA1030" s="130"/>
      <c r="AB1030" s="130"/>
      <c r="AC1030" s="130"/>
      <c r="AD1030" s="130"/>
      <c r="AE1030" s="130"/>
      <c r="AF1030" s="680"/>
      <c r="AG1030" s="130"/>
      <c r="AH1030" s="130"/>
      <c r="AI1030" s="130"/>
      <c r="AJ1030" s="130"/>
      <c r="AK1030" s="130"/>
      <c r="AL1030" s="130"/>
    </row>
    <row r="1031" spans="1:38" s="43" customFormat="1" x14ac:dyDescent="0.2">
      <c r="A1031" s="15"/>
      <c r="B1031" s="685"/>
      <c r="C1031" s="15"/>
      <c r="K1031" s="680"/>
      <c r="L1031" s="130"/>
      <c r="M1031" s="130"/>
      <c r="N1031" s="130"/>
      <c r="O1031" s="130"/>
      <c r="P1031" s="130"/>
      <c r="Q1031" s="130"/>
      <c r="R1031" s="680"/>
      <c r="S1031" s="130"/>
      <c r="T1031" s="130"/>
      <c r="U1031" s="130"/>
      <c r="V1031" s="130"/>
      <c r="W1031" s="130"/>
      <c r="X1031" s="130"/>
      <c r="Y1031" s="680"/>
      <c r="Z1031" s="130"/>
      <c r="AA1031" s="130"/>
      <c r="AB1031" s="130"/>
      <c r="AC1031" s="130"/>
      <c r="AD1031" s="130"/>
      <c r="AE1031" s="130"/>
      <c r="AF1031" s="680"/>
      <c r="AG1031" s="130"/>
      <c r="AH1031" s="130"/>
      <c r="AI1031" s="130"/>
      <c r="AJ1031" s="130"/>
      <c r="AK1031" s="130"/>
      <c r="AL1031" s="130"/>
    </row>
    <row r="1032" spans="1:38" s="43" customFormat="1" x14ac:dyDescent="0.2">
      <c r="A1032" s="15"/>
      <c r="B1032" s="685"/>
      <c r="C1032" s="15"/>
      <c r="K1032" s="680"/>
      <c r="L1032" s="130"/>
      <c r="M1032" s="130"/>
      <c r="N1032" s="130"/>
      <c r="O1032" s="130"/>
      <c r="P1032" s="130"/>
      <c r="Q1032" s="130"/>
      <c r="R1032" s="680"/>
      <c r="S1032" s="130"/>
      <c r="T1032" s="130"/>
      <c r="U1032" s="130"/>
      <c r="V1032" s="130"/>
      <c r="W1032" s="130"/>
      <c r="X1032" s="130"/>
      <c r="Y1032" s="680"/>
      <c r="Z1032" s="130"/>
      <c r="AA1032" s="130"/>
      <c r="AB1032" s="130"/>
      <c r="AC1032" s="130"/>
      <c r="AD1032" s="130"/>
      <c r="AE1032" s="130"/>
      <c r="AF1032" s="680"/>
      <c r="AG1032" s="130"/>
      <c r="AH1032" s="130"/>
      <c r="AI1032" s="130"/>
      <c r="AJ1032" s="130"/>
      <c r="AK1032" s="130"/>
      <c r="AL1032" s="130"/>
    </row>
    <row r="1033" spans="1:38" s="43" customFormat="1" x14ac:dyDescent="0.2">
      <c r="A1033" s="15"/>
      <c r="B1033" s="685"/>
      <c r="C1033" s="15"/>
      <c r="K1033" s="680"/>
      <c r="L1033" s="130"/>
      <c r="M1033" s="130"/>
      <c r="N1033" s="130"/>
      <c r="O1033" s="130"/>
      <c r="P1033" s="130"/>
      <c r="Q1033" s="130"/>
      <c r="R1033" s="680"/>
      <c r="S1033" s="130"/>
      <c r="T1033" s="130"/>
      <c r="U1033" s="130"/>
      <c r="V1033" s="130"/>
      <c r="W1033" s="130"/>
      <c r="X1033" s="130"/>
      <c r="Y1033" s="680"/>
      <c r="Z1033" s="130"/>
      <c r="AA1033" s="130"/>
      <c r="AB1033" s="130"/>
      <c r="AC1033" s="130"/>
      <c r="AD1033" s="130"/>
      <c r="AE1033" s="130"/>
      <c r="AF1033" s="680"/>
      <c r="AG1033" s="130"/>
      <c r="AH1033" s="130"/>
      <c r="AI1033" s="130"/>
      <c r="AJ1033" s="130"/>
      <c r="AK1033" s="130"/>
      <c r="AL1033" s="130"/>
    </row>
    <row r="1034" spans="1:38" s="43" customFormat="1" x14ac:dyDescent="0.2">
      <c r="A1034" s="15"/>
      <c r="B1034" s="685"/>
      <c r="C1034" s="15"/>
      <c r="K1034" s="680"/>
      <c r="L1034" s="130"/>
      <c r="M1034" s="130"/>
      <c r="N1034" s="130"/>
      <c r="O1034" s="130"/>
      <c r="P1034" s="130"/>
      <c r="Q1034" s="130"/>
      <c r="R1034" s="680"/>
      <c r="S1034" s="130"/>
      <c r="T1034" s="130"/>
      <c r="U1034" s="130"/>
      <c r="V1034" s="130"/>
      <c r="W1034" s="130"/>
      <c r="X1034" s="130"/>
      <c r="Y1034" s="680"/>
      <c r="Z1034" s="130"/>
      <c r="AA1034" s="130"/>
      <c r="AB1034" s="130"/>
      <c r="AC1034" s="130"/>
      <c r="AD1034" s="130"/>
      <c r="AE1034" s="130"/>
      <c r="AF1034" s="680"/>
      <c r="AG1034" s="130"/>
      <c r="AH1034" s="130"/>
      <c r="AI1034" s="130"/>
      <c r="AJ1034" s="130"/>
      <c r="AK1034" s="130"/>
      <c r="AL1034" s="130"/>
    </row>
    <row r="1035" spans="1:38" s="43" customFormat="1" x14ac:dyDescent="0.2">
      <c r="A1035" s="15"/>
      <c r="B1035" s="685"/>
      <c r="C1035" s="15"/>
      <c r="K1035" s="680"/>
      <c r="L1035" s="130"/>
      <c r="M1035" s="130"/>
      <c r="N1035" s="130"/>
      <c r="O1035" s="130"/>
      <c r="P1035" s="130"/>
      <c r="Q1035" s="130"/>
      <c r="R1035" s="680"/>
      <c r="S1035" s="130"/>
      <c r="T1035" s="130"/>
      <c r="U1035" s="130"/>
      <c r="V1035" s="130"/>
      <c r="W1035" s="130"/>
      <c r="X1035" s="130"/>
      <c r="Y1035" s="680"/>
      <c r="Z1035" s="130"/>
      <c r="AA1035" s="130"/>
      <c r="AB1035" s="130"/>
      <c r="AC1035" s="130"/>
      <c r="AD1035" s="130"/>
      <c r="AE1035" s="130"/>
      <c r="AF1035" s="680"/>
      <c r="AG1035" s="130"/>
      <c r="AH1035" s="130"/>
      <c r="AI1035" s="130"/>
      <c r="AJ1035" s="130"/>
      <c r="AK1035" s="130"/>
      <c r="AL1035" s="130"/>
    </row>
    <row r="1036" spans="1:38" s="43" customFormat="1" x14ac:dyDescent="0.2">
      <c r="A1036" s="15"/>
      <c r="B1036" s="685"/>
      <c r="C1036" s="15"/>
      <c r="K1036" s="680"/>
      <c r="L1036" s="130"/>
      <c r="M1036" s="130"/>
      <c r="N1036" s="130"/>
      <c r="O1036" s="130"/>
      <c r="P1036" s="130"/>
      <c r="Q1036" s="130"/>
      <c r="R1036" s="680"/>
      <c r="S1036" s="130"/>
      <c r="T1036" s="130"/>
      <c r="U1036" s="130"/>
      <c r="V1036" s="130"/>
      <c r="W1036" s="130"/>
      <c r="X1036" s="130"/>
      <c r="Y1036" s="680"/>
      <c r="Z1036" s="130"/>
      <c r="AA1036" s="130"/>
      <c r="AB1036" s="130"/>
      <c r="AC1036" s="130"/>
      <c r="AD1036" s="130"/>
      <c r="AE1036" s="130"/>
      <c r="AF1036" s="680"/>
      <c r="AG1036" s="130"/>
      <c r="AH1036" s="130"/>
      <c r="AI1036" s="130"/>
      <c r="AJ1036" s="130"/>
      <c r="AK1036" s="130"/>
      <c r="AL1036" s="130"/>
    </row>
    <row r="1037" spans="1:38" s="43" customFormat="1" x14ac:dyDescent="0.2">
      <c r="A1037" s="15"/>
      <c r="B1037" s="685"/>
      <c r="C1037" s="15"/>
      <c r="K1037" s="680"/>
      <c r="L1037" s="130"/>
      <c r="M1037" s="130"/>
      <c r="N1037" s="130"/>
      <c r="O1037" s="130"/>
      <c r="P1037" s="130"/>
      <c r="Q1037" s="130"/>
      <c r="R1037" s="680"/>
      <c r="S1037" s="130"/>
      <c r="T1037" s="130"/>
      <c r="U1037" s="130"/>
      <c r="V1037" s="130"/>
      <c r="W1037" s="130"/>
      <c r="X1037" s="130"/>
      <c r="Y1037" s="680"/>
      <c r="Z1037" s="130"/>
      <c r="AA1037" s="130"/>
      <c r="AB1037" s="130"/>
      <c r="AC1037" s="130"/>
      <c r="AD1037" s="130"/>
      <c r="AE1037" s="130"/>
      <c r="AF1037" s="680"/>
      <c r="AG1037" s="130"/>
      <c r="AH1037" s="130"/>
      <c r="AI1037" s="130"/>
      <c r="AJ1037" s="130"/>
      <c r="AK1037" s="130"/>
      <c r="AL1037" s="130"/>
    </row>
    <row r="1038" spans="1:38" s="43" customFormat="1" x14ac:dyDescent="0.2">
      <c r="A1038" s="15"/>
      <c r="B1038" s="685"/>
      <c r="C1038" s="15"/>
      <c r="K1038" s="680"/>
      <c r="L1038" s="130"/>
      <c r="M1038" s="130"/>
      <c r="N1038" s="130"/>
      <c r="O1038" s="130"/>
      <c r="P1038" s="130"/>
      <c r="Q1038" s="130"/>
      <c r="R1038" s="680"/>
      <c r="S1038" s="130"/>
      <c r="T1038" s="130"/>
      <c r="U1038" s="130"/>
      <c r="V1038" s="130"/>
      <c r="W1038" s="130"/>
      <c r="X1038" s="130"/>
      <c r="Y1038" s="680"/>
      <c r="Z1038" s="130"/>
      <c r="AA1038" s="130"/>
      <c r="AB1038" s="130"/>
      <c r="AC1038" s="130"/>
      <c r="AD1038" s="130"/>
      <c r="AE1038" s="130"/>
      <c r="AF1038" s="680"/>
      <c r="AG1038" s="130"/>
      <c r="AH1038" s="130"/>
      <c r="AI1038" s="130"/>
      <c r="AJ1038" s="130"/>
      <c r="AK1038" s="130"/>
      <c r="AL1038" s="130"/>
    </row>
    <row r="1039" spans="1:38" s="43" customFormat="1" x14ac:dyDescent="0.2">
      <c r="A1039" s="15"/>
      <c r="B1039" s="685"/>
      <c r="C1039" s="15"/>
      <c r="K1039" s="680"/>
      <c r="L1039" s="130"/>
      <c r="M1039" s="130"/>
      <c r="N1039" s="130"/>
      <c r="O1039" s="130"/>
      <c r="P1039" s="130"/>
      <c r="Q1039" s="130"/>
      <c r="R1039" s="680"/>
      <c r="S1039" s="130"/>
      <c r="T1039" s="130"/>
      <c r="U1039" s="130"/>
      <c r="V1039" s="130"/>
      <c r="W1039" s="130"/>
      <c r="X1039" s="130"/>
      <c r="Y1039" s="680"/>
      <c r="Z1039" s="130"/>
      <c r="AA1039" s="130"/>
      <c r="AB1039" s="130"/>
      <c r="AC1039" s="130"/>
      <c r="AD1039" s="130"/>
      <c r="AE1039" s="130"/>
      <c r="AF1039" s="680"/>
      <c r="AG1039" s="130"/>
      <c r="AH1039" s="130"/>
      <c r="AI1039" s="130"/>
      <c r="AJ1039" s="130"/>
      <c r="AK1039" s="130"/>
      <c r="AL1039" s="130"/>
    </row>
    <row r="1040" spans="1:38" s="43" customFormat="1" x14ac:dyDescent="0.2">
      <c r="A1040" s="15"/>
      <c r="B1040" s="685"/>
      <c r="C1040" s="15"/>
      <c r="K1040" s="680"/>
      <c r="L1040" s="130"/>
      <c r="M1040" s="130"/>
      <c r="N1040" s="130"/>
      <c r="O1040" s="130"/>
      <c r="P1040" s="130"/>
      <c r="Q1040" s="130"/>
      <c r="R1040" s="680"/>
      <c r="S1040" s="130"/>
      <c r="T1040" s="130"/>
      <c r="U1040" s="130"/>
      <c r="V1040" s="130"/>
      <c r="W1040" s="130"/>
      <c r="X1040" s="130"/>
      <c r="Y1040" s="680"/>
      <c r="Z1040" s="130"/>
      <c r="AA1040" s="130"/>
      <c r="AB1040" s="130"/>
      <c r="AC1040" s="130"/>
      <c r="AD1040" s="130"/>
      <c r="AE1040" s="130"/>
      <c r="AF1040" s="680"/>
      <c r="AG1040" s="130"/>
      <c r="AH1040" s="130"/>
      <c r="AI1040" s="130"/>
      <c r="AJ1040" s="130"/>
      <c r="AK1040" s="130"/>
      <c r="AL1040" s="130"/>
    </row>
    <row r="1041" spans="1:38" s="43" customFormat="1" x14ac:dyDescent="0.2">
      <c r="A1041" s="15"/>
      <c r="B1041" s="685"/>
      <c r="C1041" s="15"/>
      <c r="K1041" s="680"/>
      <c r="L1041" s="130"/>
      <c r="M1041" s="130"/>
      <c r="N1041" s="130"/>
      <c r="O1041" s="130"/>
      <c r="P1041" s="130"/>
      <c r="Q1041" s="130"/>
      <c r="R1041" s="680"/>
      <c r="S1041" s="130"/>
      <c r="T1041" s="130"/>
      <c r="U1041" s="130"/>
      <c r="V1041" s="130"/>
      <c r="W1041" s="130"/>
      <c r="X1041" s="130"/>
      <c r="Y1041" s="680"/>
      <c r="Z1041" s="130"/>
      <c r="AA1041" s="130"/>
      <c r="AB1041" s="130"/>
      <c r="AC1041" s="130"/>
      <c r="AD1041" s="130"/>
      <c r="AE1041" s="130"/>
      <c r="AF1041" s="680"/>
      <c r="AG1041" s="130"/>
      <c r="AH1041" s="130"/>
      <c r="AI1041" s="130"/>
      <c r="AJ1041" s="130"/>
      <c r="AK1041" s="130"/>
      <c r="AL1041" s="130"/>
    </row>
    <row r="1042" spans="1:38" s="43" customFormat="1" x14ac:dyDescent="0.2">
      <c r="A1042" s="15"/>
      <c r="B1042" s="685"/>
      <c r="C1042" s="15"/>
      <c r="K1042" s="680"/>
      <c r="L1042" s="130"/>
      <c r="M1042" s="130"/>
      <c r="N1042" s="130"/>
      <c r="O1042" s="130"/>
      <c r="P1042" s="130"/>
      <c r="Q1042" s="130"/>
      <c r="R1042" s="680"/>
      <c r="S1042" s="130"/>
      <c r="T1042" s="130"/>
      <c r="U1042" s="130"/>
      <c r="V1042" s="130"/>
      <c r="W1042" s="130"/>
      <c r="X1042" s="130"/>
      <c r="Y1042" s="680"/>
      <c r="Z1042" s="130"/>
      <c r="AA1042" s="130"/>
      <c r="AB1042" s="130"/>
      <c r="AC1042" s="130"/>
      <c r="AD1042" s="130"/>
      <c r="AE1042" s="130"/>
      <c r="AF1042" s="680"/>
      <c r="AG1042" s="130"/>
      <c r="AH1042" s="130"/>
      <c r="AI1042" s="130"/>
      <c r="AJ1042" s="130"/>
      <c r="AK1042" s="130"/>
      <c r="AL1042" s="130"/>
    </row>
    <row r="1043" spans="1:38" s="43" customFormat="1" x14ac:dyDescent="0.2">
      <c r="A1043" s="15"/>
      <c r="B1043" s="685"/>
      <c r="C1043" s="15"/>
      <c r="K1043" s="680"/>
      <c r="L1043" s="130"/>
      <c r="M1043" s="130"/>
      <c r="N1043" s="130"/>
      <c r="O1043" s="130"/>
      <c r="P1043" s="130"/>
      <c r="Q1043" s="130"/>
      <c r="R1043" s="680"/>
      <c r="S1043" s="130"/>
      <c r="T1043" s="130"/>
      <c r="U1043" s="130"/>
      <c r="V1043" s="130"/>
      <c r="W1043" s="130"/>
      <c r="X1043" s="130"/>
      <c r="Y1043" s="680"/>
      <c r="Z1043" s="130"/>
      <c r="AA1043" s="130"/>
      <c r="AB1043" s="130"/>
      <c r="AC1043" s="130"/>
      <c r="AD1043" s="130"/>
      <c r="AE1043" s="130"/>
      <c r="AF1043" s="680"/>
      <c r="AG1043" s="130"/>
      <c r="AH1043" s="130"/>
      <c r="AI1043" s="130"/>
      <c r="AJ1043" s="130"/>
      <c r="AK1043" s="130"/>
      <c r="AL1043" s="130"/>
    </row>
    <row r="1044" spans="1:38" s="43" customFormat="1" x14ac:dyDescent="0.2">
      <c r="A1044" s="15"/>
      <c r="B1044" s="685"/>
      <c r="C1044" s="15"/>
      <c r="K1044" s="680"/>
      <c r="L1044" s="130"/>
      <c r="M1044" s="130"/>
      <c r="N1044" s="130"/>
      <c r="O1044" s="130"/>
      <c r="P1044" s="130"/>
      <c r="Q1044" s="130"/>
      <c r="R1044" s="680"/>
      <c r="S1044" s="130"/>
      <c r="T1044" s="130"/>
      <c r="U1044" s="130"/>
      <c r="V1044" s="130"/>
      <c r="W1044" s="130"/>
      <c r="X1044" s="130"/>
      <c r="Y1044" s="680"/>
      <c r="Z1044" s="130"/>
      <c r="AA1044" s="130"/>
      <c r="AB1044" s="130"/>
      <c r="AC1044" s="130"/>
      <c r="AD1044" s="130"/>
      <c r="AE1044" s="130"/>
      <c r="AF1044" s="680"/>
      <c r="AG1044" s="130"/>
      <c r="AH1044" s="130"/>
      <c r="AI1044" s="130"/>
      <c r="AJ1044" s="130"/>
      <c r="AK1044" s="130"/>
      <c r="AL1044" s="130"/>
    </row>
    <row r="1045" spans="1:38" s="43" customFormat="1" x14ac:dyDescent="0.2">
      <c r="A1045" s="15"/>
      <c r="B1045" s="685"/>
      <c r="C1045" s="15"/>
      <c r="K1045" s="680"/>
      <c r="L1045" s="130"/>
      <c r="M1045" s="130"/>
      <c r="N1045" s="130"/>
      <c r="O1045" s="130"/>
      <c r="P1045" s="130"/>
      <c r="Q1045" s="130"/>
      <c r="R1045" s="680"/>
      <c r="S1045" s="130"/>
      <c r="T1045" s="130"/>
      <c r="U1045" s="130"/>
      <c r="V1045" s="130"/>
      <c r="W1045" s="130"/>
      <c r="X1045" s="130"/>
      <c r="Y1045" s="680"/>
      <c r="Z1045" s="130"/>
      <c r="AA1045" s="130"/>
      <c r="AB1045" s="130"/>
      <c r="AC1045" s="130"/>
      <c r="AD1045" s="130"/>
      <c r="AE1045" s="130"/>
      <c r="AF1045" s="680"/>
      <c r="AG1045" s="130"/>
      <c r="AH1045" s="130"/>
      <c r="AI1045" s="130"/>
      <c r="AJ1045" s="130"/>
      <c r="AK1045" s="130"/>
      <c r="AL1045" s="130"/>
    </row>
    <row r="1046" spans="1:38" s="43" customFormat="1" x14ac:dyDescent="0.2">
      <c r="A1046" s="15"/>
      <c r="B1046" s="685"/>
      <c r="C1046" s="15"/>
      <c r="K1046" s="680"/>
      <c r="L1046" s="130"/>
      <c r="M1046" s="130"/>
      <c r="N1046" s="130"/>
      <c r="O1046" s="130"/>
      <c r="P1046" s="130"/>
      <c r="Q1046" s="130"/>
      <c r="R1046" s="680"/>
      <c r="S1046" s="130"/>
      <c r="T1046" s="130"/>
      <c r="U1046" s="130"/>
      <c r="V1046" s="130"/>
      <c r="W1046" s="130"/>
      <c r="X1046" s="130"/>
      <c r="Y1046" s="680"/>
      <c r="Z1046" s="130"/>
      <c r="AA1046" s="130"/>
      <c r="AB1046" s="130"/>
      <c r="AC1046" s="130"/>
      <c r="AD1046" s="130"/>
      <c r="AE1046" s="130"/>
      <c r="AF1046" s="680"/>
      <c r="AG1046" s="130"/>
      <c r="AH1046" s="130"/>
      <c r="AI1046" s="130"/>
      <c r="AJ1046" s="130"/>
      <c r="AK1046" s="130"/>
      <c r="AL1046" s="130"/>
    </row>
    <row r="1047" spans="1:38" s="43" customFormat="1" x14ac:dyDescent="0.2">
      <c r="A1047" s="15"/>
      <c r="B1047" s="685"/>
      <c r="C1047" s="15"/>
      <c r="K1047" s="680"/>
      <c r="L1047" s="130"/>
      <c r="M1047" s="130"/>
      <c r="N1047" s="130"/>
      <c r="O1047" s="130"/>
      <c r="P1047" s="130"/>
      <c r="Q1047" s="130"/>
      <c r="R1047" s="680"/>
      <c r="S1047" s="130"/>
      <c r="T1047" s="130"/>
      <c r="U1047" s="130"/>
      <c r="V1047" s="130"/>
      <c r="W1047" s="130"/>
      <c r="X1047" s="130"/>
      <c r="Y1047" s="680"/>
      <c r="Z1047" s="130"/>
      <c r="AA1047" s="130"/>
      <c r="AB1047" s="130"/>
      <c r="AC1047" s="130"/>
      <c r="AD1047" s="130"/>
      <c r="AE1047" s="130"/>
      <c r="AF1047" s="680"/>
      <c r="AG1047" s="130"/>
      <c r="AH1047" s="130"/>
      <c r="AI1047" s="130"/>
      <c r="AJ1047" s="130"/>
      <c r="AK1047" s="130"/>
      <c r="AL1047" s="130"/>
    </row>
    <row r="1048" spans="1:38" s="43" customFormat="1" x14ac:dyDescent="0.2">
      <c r="A1048" s="15"/>
      <c r="B1048" s="685"/>
      <c r="C1048" s="15"/>
      <c r="K1048" s="680"/>
      <c r="L1048" s="130"/>
      <c r="M1048" s="130"/>
      <c r="N1048" s="130"/>
      <c r="O1048" s="130"/>
      <c r="P1048" s="130"/>
      <c r="Q1048" s="130"/>
      <c r="R1048" s="680"/>
      <c r="S1048" s="130"/>
      <c r="T1048" s="130"/>
      <c r="U1048" s="130"/>
      <c r="V1048" s="130"/>
      <c r="W1048" s="130"/>
      <c r="X1048" s="130"/>
      <c r="Y1048" s="680"/>
      <c r="Z1048" s="130"/>
      <c r="AA1048" s="130"/>
      <c r="AB1048" s="130"/>
      <c r="AC1048" s="130"/>
      <c r="AD1048" s="130"/>
      <c r="AE1048" s="130"/>
      <c r="AF1048" s="680"/>
      <c r="AG1048" s="130"/>
      <c r="AH1048" s="130"/>
      <c r="AI1048" s="130"/>
      <c r="AJ1048" s="130"/>
      <c r="AK1048" s="130"/>
      <c r="AL1048" s="130"/>
    </row>
    <row r="1049" spans="1:38" s="43" customFormat="1" x14ac:dyDescent="0.2">
      <c r="A1049" s="15"/>
      <c r="B1049" s="685"/>
      <c r="C1049" s="15"/>
      <c r="K1049" s="680"/>
      <c r="L1049" s="130"/>
      <c r="M1049" s="130"/>
      <c r="N1049" s="130"/>
      <c r="O1049" s="130"/>
      <c r="P1049" s="130"/>
      <c r="Q1049" s="130"/>
      <c r="R1049" s="680"/>
      <c r="S1049" s="130"/>
      <c r="T1049" s="130"/>
      <c r="U1049" s="130"/>
      <c r="V1049" s="130"/>
      <c r="W1049" s="130"/>
      <c r="X1049" s="130"/>
      <c r="Y1049" s="680"/>
      <c r="Z1049" s="130"/>
      <c r="AA1049" s="130"/>
      <c r="AB1049" s="130"/>
      <c r="AC1049" s="130"/>
      <c r="AD1049" s="130"/>
      <c r="AE1049" s="130"/>
      <c r="AF1049" s="680"/>
      <c r="AG1049" s="130"/>
      <c r="AH1049" s="130"/>
      <c r="AI1049" s="130"/>
      <c r="AJ1049" s="130"/>
      <c r="AK1049" s="130"/>
      <c r="AL1049" s="130"/>
    </row>
    <row r="1050" spans="1:38" s="43" customFormat="1" x14ac:dyDescent="0.2">
      <c r="A1050" s="15"/>
      <c r="B1050" s="685"/>
      <c r="C1050" s="15"/>
      <c r="K1050" s="680"/>
      <c r="L1050" s="130"/>
      <c r="M1050" s="130"/>
      <c r="N1050" s="130"/>
      <c r="O1050" s="130"/>
      <c r="P1050" s="130"/>
      <c r="Q1050" s="130"/>
      <c r="R1050" s="680"/>
      <c r="S1050" s="130"/>
      <c r="T1050" s="130"/>
      <c r="U1050" s="130"/>
      <c r="V1050" s="130"/>
      <c r="W1050" s="130"/>
      <c r="X1050" s="130"/>
      <c r="Y1050" s="680"/>
      <c r="Z1050" s="130"/>
      <c r="AA1050" s="130"/>
      <c r="AB1050" s="130"/>
      <c r="AC1050" s="130"/>
      <c r="AD1050" s="130"/>
      <c r="AE1050" s="130"/>
      <c r="AF1050" s="680"/>
      <c r="AG1050" s="130"/>
      <c r="AH1050" s="130"/>
      <c r="AI1050" s="130"/>
      <c r="AJ1050" s="130"/>
      <c r="AK1050" s="130"/>
      <c r="AL1050" s="130"/>
    </row>
    <row r="1051" spans="1:38" s="43" customFormat="1" x14ac:dyDescent="0.2">
      <c r="A1051" s="15"/>
      <c r="B1051" s="685"/>
      <c r="C1051" s="15"/>
      <c r="K1051" s="680"/>
      <c r="L1051" s="130"/>
      <c r="M1051" s="130"/>
      <c r="N1051" s="130"/>
      <c r="O1051" s="130"/>
      <c r="P1051" s="130"/>
      <c r="Q1051" s="130"/>
      <c r="R1051" s="680"/>
      <c r="S1051" s="130"/>
      <c r="T1051" s="130"/>
      <c r="U1051" s="130"/>
      <c r="V1051" s="130"/>
      <c r="W1051" s="130"/>
      <c r="X1051" s="130"/>
      <c r="Y1051" s="680"/>
      <c r="Z1051" s="130"/>
      <c r="AA1051" s="130"/>
      <c r="AB1051" s="130"/>
      <c r="AC1051" s="130"/>
      <c r="AD1051" s="130"/>
      <c r="AE1051" s="130"/>
      <c r="AF1051" s="680"/>
      <c r="AG1051" s="130"/>
      <c r="AH1051" s="130"/>
      <c r="AI1051" s="130"/>
      <c r="AJ1051" s="130"/>
      <c r="AK1051" s="130"/>
      <c r="AL1051" s="130"/>
    </row>
    <row r="1052" spans="1:38" s="43" customFormat="1" x14ac:dyDescent="0.2">
      <c r="A1052" s="15"/>
      <c r="B1052" s="685"/>
      <c r="C1052" s="15"/>
      <c r="K1052" s="680"/>
      <c r="L1052" s="130"/>
      <c r="M1052" s="130"/>
      <c r="N1052" s="130"/>
      <c r="O1052" s="130"/>
      <c r="P1052" s="130"/>
      <c r="Q1052" s="130"/>
      <c r="R1052" s="680"/>
      <c r="S1052" s="130"/>
      <c r="T1052" s="130"/>
      <c r="U1052" s="130"/>
      <c r="V1052" s="130"/>
      <c r="W1052" s="130"/>
      <c r="X1052" s="130"/>
      <c r="Y1052" s="680"/>
      <c r="Z1052" s="130"/>
      <c r="AA1052" s="130"/>
      <c r="AB1052" s="130"/>
      <c r="AC1052" s="130"/>
      <c r="AD1052" s="130"/>
      <c r="AE1052" s="130"/>
      <c r="AF1052" s="680"/>
      <c r="AG1052" s="130"/>
      <c r="AH1052" s="130"/>
      <c r="AI1052" s="130"/>
      <c r="AJ1052" s="130"/>
      <c r="AK1052" s="130"/>
      <c r="AL1052" s="130"/>
    </row>
    <row r="1053" spans="1:38" s="43" customFormat="1" x14ac:dyDescent="0.2">
      <c r="A1053" s="15"/>
      <c r="B1053" s="685"/>
      <c r="C1053" s="15"/>
      <c r="K1053" s="680"/>
      <c r="L1053" s="130"/>
      <c r="M1053" s="130"/>
      <c r="N1053" s="130"/>
      <c r="O1053" s="130"/>
      <c r="P1053" s="130"/>
      <c r="Q1053" s="130"/>
      <c r="R1053" s="680"/>
      <c r="S1053" s="130"/>
      <c r="T1053" s="130"/>
      <c r="U1053" s="130"/>
      <c r="V1053" s="130"/>
      <c r="W1053" s="130"/>
      <c r="X1053" s="130"/>
      <c r="Y1053" s="680"/>
      <c r="Z1053" s="130"/>
      <c r="AA1053" s="130"/>
      <c r="AB1053" s="130"/>
      <c r="AC1053" s="130"/>
      <c r="AD1053" s="130"/>
      <c r="AE1053" s="130"/>
      <c r="AF1053" s="680"/>
      <c r="AG1053" s="130"/>
      <c r="AH1053" s="130"/>
      <c r="AI1053" s="130"/>
      <c r="AJ1053" s="130"/>
      <c r="AK1053" s="130"/>
      <c r="AL1053" s="130"/>
    </row>
    <row r="1054" spans="1:38" s="43" customFormat="1" x14ac:dyDescent="0.2">
      <c r="A1054" s="15"/>
      <c r="B1054" s="685"/>
      <c r="C1054" s="15"/>
      <c r="K1054" s="680"/>
      <c r="L1054" s="130"/>
      <c r="M1054" s="130"/>
      <c r="N1054" s="130"/>
      <c r="O1054" s="130"/>
      <c r="P1054" s="130"/>
      <c r="Q1054" s="130"/>
      <c r="R1054" s="680"/>
      <c r="S1054" s="130"/>
      <c r="T1054" s="130"/>
      <c r="U1054" s="130"/>
      <c r="V1054" s="130"/>
      <c r="W1054" s="130"/>
      <c r="X1054" s="130"/>
      <c r="Y1054" s="680"/>
      <c r="Z1054" s="130"/>
      <c r="AA1054" s="130"/>
      <c r="AB1054" s="130"/>
      <c r="AC1054" s="130"/>
      <c r="AD1054" s="130"/>
      <c r="AE1054" s="130"/>
      <c r="AF1054" s="680"/>
      <c r="AG1054" s="130"/>
      <c r="AH1054" s="130"/>
      <c r="AI1054" s="130"/>
      <c r="AJ1054" s="130"/>
      <c r="AK1054" s="130"/>
      <c r="AL1054" s="130"/>
    </row>
    <row r="1055" spans="1:38" s="43" customFormat="1" x14ac:dyDescent="0.2">
      <c r="A1055" s="15"/>
      <c r="B1055" s="685"/>
      <c r="C1055" s="15"/>
      <c r="K1055" s="680"/>
      <c r="L1055" s="130"/>
      <c r="M1055" s="130"/>
      <c r="N1055" s="130"/>
      <c r="O1055" s="130"/>
      <c r="P1055" s="130"/>
      <c r="Q1055" s="130"/>
      <c r="R1055" s="680"/>
      <c r="S1055" s="130"/>
      <c r="T1055" s="130"/>
      <c r="U1055" s="130"/>
      <c r="V1055" s="130"/>
      <c r="W1055" s="130"/>
      <c r="X1055" s="130"/>
      <c r="Y1055" s="680"/>
      <c r="Z1055" s="130"/>
      <c r="AA1055" s="130"/>
      <c r="AB1055" s="130"/>
      <c r="AC1055" s="130"/>
      <c r="AD1055" s="130"/>
      <c r="AE1055" s="130"/>
      <c r="AF1055" s="680"/>
      <c r="AG1055" s="130"/>
      <c r="AH1055" s="130"/>
      <c r="AI1055" s="130"/>
      <c r="AJ1055" s="130"/>
      <c r="AK1055" s="130"/>
      <c r="AL1055" s="130"/>
    </row>
    <row r="1056" spans="1:38" s="43" customFormat="1" x14ac:dyDescent="0.2">
      <c r="A1056" s="15"/>
      <c r="B1056" s="685"/>
      <c r="C1056" s="15"/>
      <c r="K1056" s="680"/>
      <c r="L1056" s="130"/>
      <c r="M1056" s="130"/>
      <c r="N1056" s="130"/>
      <c r="O1056" s="130"/>
      <c r="P1056" s="130"/>
      <c r="Q1056" s="130"/>
      <c r="R1056" s="680"/>
      <c r="S1056" s="130"/>
      <c r="T1056" s="130"/>
      <c r="U1056" s="130"/>
      <c r="V1056" s="130"/>
      <c r="W1056" s="130"/>
      <c r="X1056" s="130"/>
      <c r="Y1056" s="680"/>
      <c r="Z1056" s="130"/>
      <c r="AA1056" s="130"/>
      <c r="AB1056" s="130"/>
      <c r="AC1056" s="130"/>
      <c r="AD1056" s="130"/>
      <c r="AE1056" s="130"/>
      <c r="AF1056" s="680"/>
      <c r="AG1056" s="130"/>
      <c r="AH1056" s="130"/>
      <c r="AI1056" s="130"/>
      <c r="AJ1056" s="130"/>
      <c r="AK1056" s="130"/>
      <c r="AL1056" s="130"/>
    </row>
    <row r="1057" spans="1:38" s="43" customFormat="1" x14ac:dyDescent="0.2">
      <c r="A1057" s="15"/>
      <c r="B1057" s="685"/>
      <c r="C1057" s="15"/>
      <c r="K1057" s="680"/>
      <c r="L1057" s="130"/>
      <c r="M1057" s="130"/>
      <c r="N1057" s="130"/>
      <c r="O1057" s="130"/>
      <c r="P1057" s="130"/>
      <c r="Q1057" s="130"/>
      <c r="R1057" s="680"/>
      <c r="S1057" s="130"/>
      <c r="T1057" s="130"/>
      <c r="U1057" s="130"/>
      <c r="V1057" s="130"/>
      <c r="W1057" s="130"/>
      <c r="X1057" s="130"/>
      <c r="Y1057" s="680"/>
      <c r="Z1057" s="130"/>
      <c r="AA1057" s="130"/>
      <c r="AB1057" s="130"/>
      <c r="AC1057" s="130"/>
      <c r="AD1057" s="130"/>
      <c r="AE1057" s="130"/>
      <c r="AF1057" s="680"/>
      <c r="AG1057" s="130"/>
      <c r="AH1057" s="130"/>
      <c r="AI1057" s="130"/>
      <c r="AJ1057" s="130"/>
      <c r="AK1057" s="130"/>
      <c r="AL1057" s="130"/>
    </row>
    <row r="1058" spans="1:38" s="43" customFormat="1" x14ac:dyDescent="0.2">
      <c r="A1058" s="15"/>
      <c r="B1058" s="685"/>
      <c r="C1058" s="15"/>
      <c r="K1058" s="680"/>
      <c r="L1058" s="130"/>
      <c r="M1058" s="130"/>
      <c r="N1058" s="130"/>
      <c r="O1058" s="130"/>
      <c r="P1058" s="130"/>
      <c r="Q1058" s="130"/>
      <c r="R1058" s="680"/>
      <c r="S1058" s="130"/>
      <c r="T1058" s="130"/>
      <c r="U1058" s="130"/>
      <c r="V1058" s="130"/>
      <c r="W1058" s="130"/>
      <c r="X1058" s="130"/>
      <c r="Y1058" s="680"/>
      <c r="Z1058" s="130"/>
      <c r="AA1058" s="130"/>
      <c r="AB1058" s="130"/>
      <c r="AC1058" s="130"/>
      <c r="AD1058" s="130"/>
      <c r="AE1058" s="130"/>
      <c r="AF1058" s="680"/>
      <c r="AG1058" s="130"/>
      <c r="AH1058" s="130"/>
      <c r="AI1058" s="130"/>
      <c r="AJ1058" s="130"/>
      <c r="AK1058" s="130"/>
      <c r="AL1058" s="130"/>
    </row>
    <row r="1059" spans="1:38" s="43" customFormat="1" x14ac:dyDescent="0.2">
      <c r="A1059" s="15"/>
      <c r="B1059" s="685"/>
      <c r="C1059" s="15"/>
      <c r="K1059" s="680"/>
      <c r="L1059" s="130"/>
      <c r="M1059" s="130"/>
      <c r="N1059" s="130"/>
      <c r="O1059" s="130"/>
      <c r="P1059" s="130"/>
      <c r="Q1059" s="130"/>
      <c r="R1059" s="680"/>
      <c r="S1059" s="130"/>
      <c r="T1059" s="130"/>
      <c r="U1059" s="130"/>
      <c r="V1059" s="130"/>
      <c r="W1059" s="130"/>
      <c r="X1059" s="130"/>
      <c r="Y1059" s="680"/>
      <c r="Z1059" s="130"/>
      <c r="AA1059" s="130"/>
      <c r="AB1059" s="130"/>
      <c r="AC1059" s="130"/>
      <c r="AD1059" s="130"/>
      <c r="AE1059" s="130"/>
      <c r="AF1059" s="680"/>
      <c r="AG1059" s="130"/>
      <c r="AH1059" s="130"/>
      <c r="AI1059" s="130"/>
      <c r="AJ1059" s="130"/>
      <c r="AK1059" s="130"/>
      <c r="AL1059" s="130"/>
    </row>
    <row r="1060" spans="1:38" s="43" customFormat="1" x14ac:dyDescent="0.2">
      <c r="A1060" s="15"/>
      <c r="B1060" s="685"/>
      <c r="C1060" s="15"/>
      <c r="K1060" s="680"/>
      <c r="L1060" s="130"/>
      <c r="M1060" s="130"/>
      <c r="N1060" s="130"/>
      <c r="O1060" s="130"/>
      <c r="P1060" s="130"/>
      <c r="Q1060" s="130"/>
      <c r="R1060" s="680"/>
      <c r="S1060" s="130"/>
      <c r="T1060" s="130"/>
      <c r="U1060" s="130"/>
      <c r="V1060" s="130"/>
      <c r="W1060" s="130"/>
      <c r="X1060" s="130"/>
      <c r="Y1060" s="680"/>
      <c r="Z1060" s="130"/>
      <c r="AA1060" s="130"/>
      <c r="AB1060" s="130"/>
      <c r="AC1060" s="130"/>
      <c r="AD1060" s="130"/>
      <c r="AE1060" s="130"/>
      <c r="AF1060" s="680"/>
      <c r="AG1060" s="130"/>
      <c r="AH1060" s="130"/>
      <c r="AI1060" s="130"/>
      <c r="AJ1060" s="130"/>
      <c r="AK1060" s="130"/>
      <c r="AL1060" s="130"/>
    </row>
    <row r="1061" spans="1:38" s="43" customFormat="1" x14ac:dyDescent="0.2">
      <c r="A1061" s="15"/>
      <c r="B1061" s="685"/>
      <c r="C1061" s="15"/>
      <c r="K1061" s="680"/>
      <c r="L1061" s="130"/>
      <c r="M1061" s="130"/>
      <c r="N1061" s="130"/>
      <c r="O1061" s="130"/>
      <c r="P1061" s="130"/>
      <c r="Q1061" s="130"/>
      <c r="R1061" s="680"/>
      <c r="S1061" s="130"/>
      <c r="T1061" s="130"/>
      <c r="U1061" s="130"/>
      <c r="V1061" s="130"/>
      <c r="W1061" s="130"/>
      <c r="X1061" s="130"/>
      <c r="Y1061" s="680"/>
      <c r="Z1061" s="130"/>
      <c r="AA1061" s="130"/>
      <c r="AB1061" s="130"/>
      <c r="AC1061" s="130"/>
      <c r="AD1061" s="130"/>
      <c r="AE1061" s="130"/>
      <c r="AF1061" s="680"/>
      <c r="AG1061" s="130"/>
      <c r="AH1061" s="130"/>
      <c r="AI1061" s="130"/>
      <c r="AJ1061" s="130"/>
      <c r="AK1061" s="130"/>
      <c r="AL1061" s="130"/>
    </row>
    <row r="1062" spans="1:38" s="43" customFormat="1" x14ac:dyDescent="0.2">
      <c r="A1062" s="15"/>
      <c r="B1062" s="685"/>
      <c r="C1062" s="15"/>
      <c r="K1062" s="680"/>
      <c r="L1062" s="130"/>
      <c r="M1062" s="130"/>
      <c r="N1062" s="130"/>
      <c r="O1062" s="130"/>
      <c r="P1062" s="130"/>
      <c r="Q1062" s="130"/>
      <c r="R1062" s="680"/>
      <c r="S1062" s="130"/>
      <c r="T1062" s="130"/>
      <c r="U1062" s="130"/>
      <c r="V1062" s="130"/>
      <c r="W1062" s="130"/>
      <c r="X1062" s="130"/>
      <c r="Y1062" s="680"/>
      <c r="Z1062" s="130"/>
      <c r="AA1062" s="130"/>
      <c r="AB1062" s="130"/>
      <c r="AC1062" s="130"/>
      <c r="AD1062" s="130"/>
      <c r="AE1062" s="130"/>
      <c r="AF1062" s="680"/>
      <c r="AG1062" s="130"/>
      <c r="AH1062" s="130"/>
      <c r="AI1062" s="130"/>
      <c r="AJ1062" s="130"/>
      <c r="AK1062" s="130"/>
      <c r="AL1062" s="130"/>
    </row>
    <row r="1063" spans="1:38" s="43" customFormat="1" x14ac:dyDescent="0.2">
      <c r="A1063" s="15"/>
      <c r="B1063" s="685"/>
      <c r="C1063" s="15"/>
      <c r="K1063" s="680"/>
      <c r="L1063" s="130"/>
      <c r="M1063" s="130"/>
      <c r="N1063" s="130"/>
      <c r="O1063" s="130"/>
      <c r="P1063" s="130"/>
      <c r="Q1063" s="130"/>
      <c r="R1063" s="680"/>
      <c r="S1063" s="130"/>
      <c r="T1063" s="130"/>
      <c r="U1063" s="130"/>
      <c r="V1063" s="130"/>
      <c r="W1063" s="130"/>
      <c r="X1063" s="130"/>
      <c r="Y1063" s="680"/>
      <c r="Z1063" s="130"/>
      <c r="AA1063" s="130"/>
      <c r="AB1063" s="130"/>
      <c r="AC1063" s="130"/>
      <c r="AD1063" s="130"/>
      <c r="AE1063" s="130"/>
      <c r="AF1063" s="680"/>
      <c r="AG1063" s="130"/>
      <c r="AH1063" s="130"/>
      <c r="AI1063" s="130"/>
      <c r="AJ1063" s="130"/>
      <c r="AK1063" s="130"/>
      <c r="AL1063" s="130"/>
    </row>
    <row r="1064" spans="1:38" s="43" customFormat="1" x14ac:dyDescent="0.2">
      <c r="A1064" s="15"/>
      <c r="B1064" s="685"/>
      <c r="C1064" s="15"/>
      <c r="K1064" s="680"/>
      <c r="L1064" s="130"/>
      <c r="M1064" s="130"/>
      <c r="N1064" s="130"/>
      <c r="O1064" s="130"/>
      <c r="P1064" s="130"/>
      <c r="Q1064" s="130"/>
      <c r="R1064" s="680"/>
      <c r="S1064" s="130"/>
      <c r="T1064" s="130"/>
      <c r="U1064" s="130"/>
      <c r="V1064" s="130"/>
      <c r="W1064" s="130"/>
      <c r="X1064" s="130"/>
      <c r="Y1064" s="680"/>
      <c r="Z1064" s="130"/>
      <c r="AA1064" s="130"/>
      <c r="AB1064" s="130"/>
      <c r="AC1064" s="130"/>
      <c r="AD1064" s="130"/>
      <c r="AE1064" s="130"/>
      <c r="AF1064" s="680"/>
      <c r="AG1064" s="130"/>
      <c r="AH1064" s="130"/>
      <c r="AI1064" s="130"/>
      <c r="AJ1064" s="130"/>
      <c r="AK1064" s="130"/>
      <c r="AL1064" s="130"/>
    </row>
    <row r="1065" spans="1:38" s="43" customFormat="1" x14ac:dyDescent="0.2">
      <c r="A1065" s="15"/>
      <c r="B1065" s="685"/>
      <c r="C1065" s="15"/>
      <c r="K1065" s="680"/>
      <c r="L1065" s="130"/>
      <c r="M1065" s="130"/>
      <c r="N1065" s="130"/>
      <c r="O1065" s="130"/>
      <c r="P1065" s="130"/>
      <c r="Q1065" s="130"/>
      <c r="R1065" s="680"/>
      <c r="S1065" s="130"/>
      <c r="T1065" s="130"/>
      <c r="U1065" s="130"/>
      <c r="V1065" s="130"/>
      <c r="W1065" s="130"/>
      <c r="X1065" s="130"/>
      <c r="Y1065" s="680"/>
      <c r="Z1065" s="130"/>
      <c r="AA1065" s="130"/>
      <c r="AB1065" s="130"/>
      <c r="AC1065" s="130"/>
      <c r="AD1065" s="130"/>
      <c r="AE1065" s="130"/>
      <c r="AF1065" s="680"/>
      <c r="AG1065" s="130"/>
      <c r="AH1065" s="130"/>
      <c r="AI1065" s="130"/>
      <c r="AJ1065" s="130"/>
      <c r="AK1065" s="130"/>
      <c r="AL1065" s="130"/>
    </row>
    <row r="1066" spans="1:38" s="43" customFormat="1" x14ac:dyDescent="0.2">
      <c r="A1066" s="15"/>
      <c r="B1066" s="685"/>
      <c r="C1066" s="15"/>
      <c r="K1066" s="680"/>
      <c r="L1066" s="130"/>
      <c r="M1066" s="130"/>
      <c r="N1066" s="130"/>
      <c r="O1066" s="130"/>
      <c r="P1066" s="130"/>
      <c r="Q1066" s="130"/>
      <c r="R1066" s="680"/>
      <c r="S1066" s="130"/>
      <c r="T1066" s="130"/>
      <c r="U1066" s="130"/>
      <c r="V1066" s="130"/>
      <c r="W1066" s="130"/>
      <c r="X1066" s="130"/>
      <c r="Y1066" s="680"/>
      <c r="Z1066" s="130"/>
      <c r="AA1066" s="130"/>
      <c r="AB1066" s="130"/>
      <c r="AC1066" s="130"/>
      <c r="AD1066" s="130"/>
      <c r="AE1066" s="130"/>
      <c r="AF1066" s="680"/>
      <c r="AG1066" s="130"/>
      <c r="AH1066" s="130"/>
      <c r="AI1066" s="130"/>
      <c r="AJ1066" s="130"/>
      <c r="AK1066" s="130"/>
      <c r="AL1066" s="130"/>
    </row>
    <row r="1067" spans="1:38" s="43" customFormat="1" x14ac:dyDescent="0.2">
      <c r="A1067" s="15"/>
      <c r="B1067" s="685"/>
      <c r="C1067" s="15"/>
      <c r="K1067" s="680"/>
      <c r="L1067" s="130"/>
      <c r="M1067" s="130"/>
      <c r="N1067" s="130"/>
      <c r="O1067" s="130"/>
      <c r="P1067" s="130"/>
      <c r="Q1067" s="130"/>
      <c r="R1067" s="680"/>
      <c r="S1067" s="130"/>
      <c r="T1067" s="130"/>
      <c r="U1067" s="130"/>
      <c r="V1067" s="130"/>
      <c r="W1067" s="130"/>
      <c r="X1067" s="130"/>
      <c r="Y1067" s="680"/>
      <c r="Z1067" s="130"/>
      <c r="AA1067" s="130"/>
      <c r="AB1067" s="130"/>
      <c r="AC1067" s="130"/>
      <c r="AD1067" s="130"/>
      <c r="AE1067" s="130"/>
      <c r="AF1067" s="680"/>
      <c r="AG1067" s="130"/>
      <c r="AH1067" s="130"/>
      <c r="AI1067" s="130"/>
      <c r="AJ1067" s="130"/>
      <c r="AK1067" s="130"/>
      <c r="AL1067" s="130"/>
    </row>
    <row r="1068" spans="1:38" s="43" customFormat="1" x14ac:dyDescent="0.2">
      <c r="A1068" s="15"/>
      <c r="B1068" s="685"/>
      <c r="C1068" s="15"/>
      <c r="K1068" s="680"/>
      <c r="L1068" s="130"/>
      <c r="M1068" s="130"/>
      <c r="N1068" s="130"/>
      <c r="O1068" s="130"/>
      <c r="P1068" s="130"/>
      <c r="Q1068" s="130"/>
      <c r="R1068" s="680"/>
      <c r="S1068" s="130"/>
      <c r="T1068" s="130"/>
      <c r="U1068" s="130"/>
      <c r="V1068" s="130"/>
      <c r="W1068" s="130"/>
      <c r="X1068" s="130"/>
      <c r="Y1068" s="680"/>
      <c r="Z1068" s="130"/>
      <c r="AA1068" s="130"/>
      <c r="AB1068" s="130"/>
      <c r="AC1068" s="130"/>
      <c r="AD1068" s="130"/>
      <c r="AE1068" s="130"/>
      <c r="AF1068" s="680"/>
      <c r="AG1068" s="130"/>
      <c r="AH1068" s="130"/>
      <c r="AI1068" s="130"/>
      <c r="AJ1068" s="130"/>
      <c r="AK1068" s="130"/>
      <c r="AL1068" s="130"/>
    </row>
    <row r="1069" spans="1:38" s="43" customFormat="1" x14ac:dyDescent="0.2">
      <c r="A1069" s="15"/>
      <c r="B1069" s="685"/>
      <c r="C1069" s="15"/>
      <c r="K1069" s="680"/>
      <c r="L1069" s="130"/>
      <c r="M1069" s="130"/>
      <c r="N1069" s="130"/>
      <c r="O1069" s="130"/>
      <c r="P1069" s="130"/>
      <c r="Q1069" s="130"/>
      <c r="R1069" s="680"/>
      <c r="S1069" s="130"/>
      <c r="T1069" s="130"/>
      <c r="U1069" s="130"/>
      <c r="V1069" s="130"/>
      <c r="W1069" s="130"/>
      <c r="X1069" s="130"/>
      <c r="Y1069" s="680"/>
      <c r="Z1069" s="130"/>
      <c r="AA1069" s="130"/>
      <c r="AB1069" s="130"/>
      <c r="AC1069" s="130"/>
      <c r="AD1069" s="130"/>
      <c r="AE1069" s="130"/>
      <c r="AF1069" s="680"/>
      <c r="AG1069" s="130"/>
      <c r="AH1069" s="130"/>
      <c r="AI1069" s="130"/>
      <c r="AJ1069" s="130"/>
      <c r="AK1069" s="130"/>
      <c r="AL1069" s="130"/>
    </row>
    <row r="1070" spans="1:38" s="43" customFormat="1" x14ac:dyDescent="0.2">
      <c r="A1070" s="15"/>
      <c r="B1070" s="685"/>
      <c r="C1070" s="15"/>
      <c r="K1070" s="680"/>
      <c r="L1070" s="130"/>
      <c r="M1070" s="130"/>
      <c r="N1070" s="130"/>
      <c r="O1070" s="130"/>
      <c r="P1070" s="130"/>
      <c r="Q1070" s="130"/>
      <c r="R1070" s="680"/>
      <c r="S1070" s="130"/>
      <c r="T1070" s="130"/>
      <c r="U1070" s="130"/>
      <c r="V1070" s="130"/>
      <c r="W1070" s="130"/>
      <c r="X1070" s="130"/>
      <c r="Y1070" s="680"/>
      <c r="Z1070" s="130"/>
      <c r="AA1070" s="130"/>
      <c r="AB1070" s="130"/>
      <c r="AC1070" s="130"/>
      <c r="AD1070" s="130"/>
      <c r="AE1070" s="130"/>
      <c r="AF1070" s="680"/>
      <c r="AG1070" s="130"/>
      <c r="AH1070" s="130"/>
      <c r="AI1070" s="130"/>
      <c r="AJ1070" s="130"/>
      <c r="AK1070" s="130"/>
      <c r="AL1070" s="130"/>
    </row>
    <row r="1071" spans="1:38" s="43" customFormat="1" x14ac:dyDescent="0.2">
      <c r="A1071" s="15"/>
      <c r="B1071" s="685"/>
      <c r="C1071" s="15"/>
      <c r="K1071" s="680"/>
      <c r="L1071" s="130"/>
      <c r="M1071" s="130"/>
      <c r="N1071" s="130"/>
      <c r="O1071" s="130"/>
      <c r="P1071" s="130"/>
      <c r="Q1071" s="130"/>
      <c r="R1071" s="680"/>
      <c r="S1071" s="130"/>
      <c r="T1071" s="130"/>
      <c r="U1071" s="130"/>
      <c r="V1071" s="130"/>
      <c r="W1071" s="130"/>
      <c r="X1071" s="130"/>
      <c r="Y1071" s="680"/>
      <c r="Z1071" s="130"/>
      <c r="AA1071" s="130"/>
      <c r="AB1071" s="130"/>
      <c r="AC1071" s="130"/>
      <c r="AD1071" s="130"/>
      <c r="AE1071" s="130"/>
      <c r="AF1071" s="680"/>
      <c r="AG1071" s="130"/>
      <c r="AH1071" s="130"/>
      <c r="AI1071" s="130"/>
      <c r="AJ1071" s="130"/>
      <c r="AK1071" s="130"/>
      <c r="AL1071" s="130"/>
    </row>
    <row r="1072" spans="1:38" s="43" customFormat="1" x14ac:dyDescent="0.2">
      <c r="A1072" s="15"/>
      <c r="B1072" s="685"/>
      <c r="C1072" s="15"/>
      <c r="K1072" s="680"/>
      <c r="L1072" s="130"/>
      <c r="M1072" s="130"/>
      <c r="N1072" s="130"/>
      <c r="O1072" s="130"/>
      <c r="P1072" s="130"/>
      <c r="Q1072" s="130"/>
      <c r="R1072" s="680"/>
      <c r="S1072" s="130"/>
      <c r="T1072" s="130"/>
      <c r="U1072" s="130"/>
      <c r="V1072" s="130"/>
      <c r="W1072" s="130"/>
      <c r="X1072" s="130"/>
      <c r="Y1072" s="680"/>
      <c r="Z1072" s="130"/>
      <c r="AA1072" s="130"/>
      <c r="AB1072" s="130"/>
      <c r="AC1072" s="130"/>
      <c r="AD1072" s="130"/>
      <c r="AE1072" s="130"/>
      <c r="AF1072" s="680"/>
      <c r="AG1072" s="130"/>
      <c r="AH1072" s="130"/>
      <c r="AI1072" s="130"/>
      <c r="AJ1072" s="130"/>
      <c r="AK1072" s="130"/>
      <c r="AL1072" s="130"/>
    </row>
    <row r="1073" spans="1:38" s="43" customFormat="1" x14ac:dyDescent="0.2">
      <c r="A1073" s="15"/>
      <c r="B1073" s="685"/>
      <c r="C1073" s="15"/>
      <c r="K1073" s="680"/>
      <c r="L1073" s="130"/>
      <c r="M1073" s="130"/>
      <c r="N1073" s="130"/>
      <c r="O1073" s="130"/>
      <c r="P1073" s="130"/>
      <c r="Q1073" s="130"/>
      <c r="R1073" s="680"/>
      <c r="S1073" s="130"/>
      <c r="T1073" s="130"/>
      <c r="U1073" s="130"/>
      <c r="V1073" s="130"/>
      <c r="W1073" s="130"/>
      <c r="X1073" s="130"/>
      <c r="Y1073" s="680"/>
      <c r="Z1073" s="130"/>
      <c r="AA1073" s="130"/>
      <c r="AB1073" s="130"/>
      <c r="AC1073" s="130"/>
      <c r="AD1073" s="130"/>
      <c r="AE1073" s="130"/>
      <c r="AF1073" s="680"/>
      <c r="AG1073" s="130"/>
      <c r="AH1073" s="130"/>
      <c r="AI1073" s="130"/>
      <c r="AJ1073" s="130"/>
      <c r="AK1073" s="130"/>
      <c r="AL1073" s="130"/>
    </row>
    <row r="1074" spans="1:38" s="43" customFormat="1" x14ac:dyDescent="0.2">
      <c r="A1074" s="15"/>
      <c r="B1074" s="685"/>
      <c r="C1074" s="15"/>
      <c r="K1074" s="680"/>
      <c r="L1074" s="130"/>
      <c r="M1074" s="130"/>
      <c r="N1074" s="130"/>
      <c r="O1074" s="130"/>
      <c r="P1074" s="130"/>
      <c r="Q1074" s="130"/>
      <c r="R1074" s="680"/>
      <c r="S1074" s="130"/>
      <c r="T1074" s="130"/>
      <c r="U1074" s="130"/>
      <c r="V1074" s="130"/>
      <c r="W1074" s="130"/>
      <c r="X1074" s="130"/>
      <c r="Y1074" s="680"/>
      <c r="Z1074" s="130"/>
      <c r="AA1074" s="130"/>
      <c r="AB1074" s="130"/>
      <c r="AC1074" s="130"/>
      <c r="AD1074" s="130"/>
      <c r="AE1074" s="130"/>
      <c r="AF1074" s="680"/>
      <c r="AG1074" s="130"/>
      <c r="AH1074" s="130"/>
      <c r="AI1074" s="130"/>
      <c r="AJ1074" s="130"/>
      <c r="AK1074" s="130"/>
      <c r="AL1074" s="130"/>
    </row>
    <row r="1075" spans="1:38" s="43" customFormat="1" x14ac:dyDescent="0.2">
      <c r="A1075" s="15"/>
      <c r="B1075" s="685"/>
      <c r="C1075" s="15"/>
      <c r="K1075" s="680"/>
      <c r="L1075" s="130"/>
      <c r="M1075" s="130"/>
      <c r="N1075" s="130"/>
      <c r="O1075" s="130"/>
      <c r="P1075" s="130"/>
      <c r="Q1075" s="130"/>
      <c r="R1075" s="680"/>
      <c r="S1075" s="130"/>
      <c r="T1075" s="130"/>
      <c r="U1075" s="130"/>
      <c r="V1075" s="130"/>
      <c r="W1075" s="130"/>
      <c r="X1075" s="130"/>
      <c r="Y1075" s="680"/>
      <c r="Z1075" s="130"/>
      <c r="AA1075" s="130"/>
      <c r="AB1075" s="130"/>
      <c r="AC1075" s="130"/>
      <c r="AD1075" s="130"/>
      <c r="AE1075" s="130"/>
      <c r="AF1075" s="680"/>
      <c r="AG1075" s="130"/>
      <c r="AH1075" s="130"/>
      <c r="AI1075" s="130"/>
      <c r="AJ1075" s="130"/>
      <c r="AK1075" s="130"/>
      <c r="AL1075" s="130"/>
    </row>
    <row r="1076" spans="1:38" s="43" customFormat="1" x14ac:dyDescent="0.2">
      <c r="A1076" s="15"/>
      <c r="B1076" s="685"/>
      <c r="C1076" s="15"/>
      <c r="K1076" s="680"/>
      <c r="L1076" s="130"/>
      <c r="M1076" s="130"/>
      <c r="N1076" s="130"/>
      <c r="O1076" s="130"/>
      <c r="P1076" s="130"/>
      <c r="Q1076" s="130"/>
      <c r="R1076" s="680"/>
      <c r="S1076" s="130"/>
      <c r="T1076" s="130"/>
      <c r="U1076" s="130"/>
      <c r="V1076" s="130"/>
      <c r="W1076" s="130"/>
      <c r="X1076" s="130"/>
      <c r="Y1076" s="680"/>
      <c r="Z1076" s="130"/>
      <c r="AA1076" s="130"/>
      <c r="AB1076" s="130"/>
      <c r="AC1076" s="130"/>
      <c r="AD1076" s="130"/>
      <c r="AE1076" s="130"/>
      <c r="AF1076" s="680"/>
      <c r="AG1076" s="130"/>
      <c r="AH1076" s="130"/>
      <c r="AI1076" s="130"/>
      <c r="AJ1076" s="130"/>
      <c r="AK1076" s="130"/>
      <c r="AL1076" s="130"/>
    </row>
    <row r="1077" spans="1:38" s="43" customFormat="1" x14ac:dyDescent="0.2">
      <c r="A1077" s="15"/>
      <c r="B1077" s="685"/>
      <c r="C1077" s="15"/>
      <c r="K1077" s="680"/>
      <c r="L1077" s="130"/>
      <c r="M1077" s="130"/>
      <c r="N1077" s="130"/>
      <c r="O1077" s="130"/>
      <c r="P1077" s="130"/>
      <c r="Q1077" s="130"/>
      <c r="R1077" s="680"/>
      <c r="S1077" s="130"/>
      <c r="T1077" s="130"/>
      <c r="U1077" s="130"/>
      <c r="V1077" s="130"/>
      <c r="W1077" s="130"/>
      <c r="X1077" s="130"/>
      <c r="Y1077" s="680"/>
      <c r="Z1077" s="130"/>
      <c r="AA1077" s="130"/>
      <c r="AB1077" s="130"/>
      <c r="AC1077" s="130"/>
      <c r="AD1077" s="130"/>
      <c r="AE1077" s="130"/>
      <c r="AF1077" s="680"/>
      <c r="AG1077" s="130"/>
      <c r="AH1077" s="130"/>
      <c r="AI1077" s="130"/>
      <c r="AJ1077" s="130"/>
      <c r="AK1077" s="130"/>
      <c r="AL1077" s="130"/>
    </row>
    <row r="1078" spans="1:38" s="43" customFormat="1" x14ac:dyDescent="0.2">
      <c r="A1078" s="15"/>
      <c r="B1078" s="685"/>
      <c r="C1078" s="15"/>
      <c r="K1078" s="680"/>
      <c r="L1078" s="130"/>
      <c r="M1078" s="130"/>
      <c r="N1078" s="130"/>
      <c r="O1078" s="130"/>
      <c r="P1078" s="130"/>
      <c r="Q1078" s="130"/>
      <c r="R1078" s="680"/>
      <c r="S1078" s="130"/>
      <c r="T1078" s="130"/>
      <c r="U1078" s="130"/>
      <c r="V1078" s="130"/>
      <c r="W1078" s="130"/>
      <c r="X1078" s="130"/>
      <c r="Y1078" s="680"/>
      <c r="Z1078" s="130"/>
      <c r="AA1078" s="130"/>
      <c r="AB1078" s="130"/>
      <c r="AC1078" s="130"/>
      <c r="AD1078" s="130"/>
      <c r="AE1078" s="130"/>
      <c r="AF1078" s="680"/>
      <c r="AG1078" s="130"/>
      <c r="AH1078" s="130"/>
      <c r="AI1078" s="130"/>
      <c r="AJ1078" s="130"/>
      <c r="AK1078" s="130"/>
      <c r="AL1078" s="130"/>
    </row>
    <row r="1079" spans="1:38" s="43" customFormat="1" x14ac:dyDescent="0.2">
      <c r="A1079" s="15"/>
      <c r="B1079" s="685"/>
      <c r="C1079" s="15"/>
      <c r="K1079" s="680"/>
      <c r="L1079" s="130"/>
      <c r="M1079" s="130"/>
      <c r="N1079" s="130"/>
      <c r="O1079" s="130"/>
      <c r="P1079" s="130"/>
      <c r="Q1079" s="130"/>
      <c r="R1079" s="680"/>
      <c r="S1079" s="130"/>
      <c r="T1079" s="130"/>
      <c r="U1079" s="130"/>
      <c r="V1079" s="130"/>
      <c r="W1079" s="130"/>
      <c r="X1079" s="130"/>
      <c r="Y1079" s="680"/>
      <c r="Z1079" s="130"/>
      <c r="AA1079" s="130"/>
      <c r="AB1079" s="130"/>
      <c r="AC1079" s="130"/>
      <c r="AD1079" s="130"/>
      <c r="AE1079" s="130"/>
      <c r="AF1079" s="680"/>
      <c r="AG1079" s="130"/>
      <c r="AH1079" s="130"/>
      <c r="AI1079" s="130"/>
      <c r="AJ1079" s="130"/>
      <c r="AK1079" s="130"/>
      <c r="AL1079" s="130"/>
    </row>
    <row r="1080" spans="1:38" s="43" customFormat="1" x14ac:dyDescent="0.2">
      <c r="A1080" s="15"/>
      <c r="B1080" s="685"/>
      <c r="C1080" s="15"/>
      <c r="K1080" s="680"/>
      <c r="L1080" s="130"/>
      <c r="M1080" s="130"/>
      <c r="N1080" s="130"/>
      <c r="O1080" s="130"/>
      <c r="P1080" s="130"/>
      <c r="Q1080" s="130"/>
      <c r="R1080" s="680"/>
      <c r="S1080" s="130"/>
      <c r="T1080" s="130"/>
      <c r="U1080" s="130"/>
      <c r="V1080" s="130"/>
      <c r="W1080" s="130"/>
      <c r="X1080" s="130"/>
      <c r="Y1080" s="680"/>
      <c r="Z1080" s="130"/>
      <c r="AA1080" s="130"/>
      <c r="AB1080" s="130"/>
      <c r="AC1080" s="130"/>
      <c r="AD1080" s="130"/>
      <c r="AE1080" s="130"/>
      <c r="AF1080" s="680"/>
      <c r="AG1080" s="130"/>
      <c r="AH1080" s="130"/>
      <c r="AI1080" s="130"/>
      <c r="AJ1080" s="130"/>
      <c r="AK1080" s="130"/>
      <c r="AL1080" s="130"/>
    </row>
    <row r="1081" spans="1:38" s="43" customFormat="1" x14ac:dyDescent="0.2">
      <c r="A1081" s="15"/>
      <c r="B1081" s="685"/>
      <c r="C1081" s="15"/>
      <c r="K1081" s="680"/>
      <c r="L1081" s="130"/>
      <c r="M1081" s="130"/>
      <c r="N1081" s="130"/>
      <c r="O1081" s="130"/>
      <c r="P1081" s="130"/>
      <c r="Q1081" s="130"/>
      <c r="R1081" s="680"/>
      <c r="S1081" s="130"/>
      <c r="T1081" s="130"/>
      <c r="U1081" s="130"/>
      <c r="V1081" s="130"/>
      <c r="W1081" s="130"/>
      <c r="X1081" s="130"/>
      <c r="Y1081" s="680"/>
      <c r="Z1081" s="130"/>
      <c r="AA1081" s="130"/>
      <c r="AB1081" s="130"/>
      <c r="AC1081" s="130"/>
      <c r="AD1081" s="130"/>
      <c r="AE1081" s="130"/>
      <c r="AF1081" s="680"/>
      <c r="AG1081" s="130"/>
      <c r="AH1081" s="130"/>
      <c r="AI1081" s="130"/>
      <c r="AJ1081" s="130"/>
      <c r="AK1081" s="130"/>
      <c r="AL1081" s="130"/>
    </row>
    <row r="1082" spans="1:38" s="43" customFormat="1" x14ac:dyDescent="0.2">
      <c r="A1082" s="15"/>
      <c r="B1082" s="685"/>
      <c r="C1082" s="15"/>
      <c r="K1082" s="680"/>
      <c r="L1082" s="130"/>
      <c r="M1082" s="130"/>
      <c r="N1082" s="130"/>
      <c r="O1082" s="130"/>
      <c r="P1082" s="130"/>
      <c r="Q1082" s="130"/>
      <c r="R1082" s="680"/>
      <c r="S1082" s="130"/>
      <c r="T1082" s="130"/>
      <c r="U1082" s="130"/>
      <c r="V1082" s="130"/>
      <c r="W1082" s="130"/>
      <c r="X1082" s="130"/>
      <c r="Y1082" s="680"/>
      <c r="Z1082" s="130"/>
      <c r="AA1082" s="130"/>
      <c r="AB1082" s="130"/>
      <c r="AC1082" s="130"/>
      <c r="AD1082" s="130"/>
      <c r="AE1082" s="130"/>
      <c r="AF1082" s="680"/>
      <c r="AG1082" s="130"/>
      <c r="AH1082" s="130"/>
      <c r="AI1082" s="130"/>
      <c r="AJ1082" s="130"/>
      <c r="AK1082" s="130"/>
      <c r="AL1082" s="130"/>
    </row>
    <row r="1083" spans="1:38" s="43" customFormat="1" x14ac:dyDescent="0.2">
      <c r="A1083" s="15"/>
      <c r="B1083" s="685"/>
      <c r="C1083" s="15"/>
      <c r="K1083" s="680"/>
      <c r="L1083" s="130"/>
      <c r="M1083" s="130"/>
      <c r="N1083" s="130"/>
      <c r="O1083" s="130"/>
      <c r="P1083" s="130"/>
      <c r="Q1083" s="130"/>
      <c r="R1083" s="680"/>
      <c r="S1083" s="130"/>
      <c r="T1083" s="130"/>
      <c r="U1083" s="130"/>
      <c r="V1083" s="130"/>
      <c r="W1083" s="130"/>
      <c r="X1083" s="130"/>
      <c r="Y1083" s="680"/>
      <c r="Z1083" s="130"/>
      <c r="AA1083" s="130"/>
      <c r="AB1083" s="130"/>
      <c r="AC1083" s="130"/>
      <c r="AD1083" s="130"/>
      <c r="AE1083" s="130"/>
      <c r="AF1083" s="680"/>
      <c r="AG1083" s="130"/>
      <c r="AH1083" s="130"/>
      <c r="AI1083" s="130"/>
      <c r="AJ1083" s="130"/>
      <c r="AK1083" s="130"/>
      <c r="AL1083" s="130"/>
    </row>
    <row r="1084" spans="1:38" s="43" customFormat="1" x14ac:dyDescent="0.2">
      <c r="A1084" s="15"/>
      <c r="B1084" s="685"/>
      <c r="C1084" s="15"/>
      <c r="K1084" s="680"/>
      <c r="L1084" s="130"/>
      <c r="M1084" s="130"/>
      <c r="N1084" s="130"/>
      <c r="O1084" s="130"/>
      <c r="P1084" s="130"/>
      <c r="Q1084" s="130"/>
      <c r="R1084" s="680"/>
      <c r="S1084" s="130"/>
      <c r="T1084" s="130"/>
      <c r="U1084" s="130"/>
      <c r="V1084" s="130"/>
      <c r="W1084" s="130"/>
      <c r="X1084" s="130"/>
      <c r="Y1084" s="680"/>
      <c r="Z1084" s="130"/>
      <c r="AA1084" s="130"/>
      <c r="AB1084" s="130"/>
      <c r="AC1084" s="130"/>
      <c r="AD1084" s="130"/>
      <c r="AE1084" s="130"/>
      <c r="AF1084" s="680"/>
      <c r="AG1084" s="130"/>
      <c r="AH1084" s="130"/>
      <c r="AI1084" s="130"/>
      <c r="AJ1084" s="130"/>
      <c r="AK1084" s="130"/>
      <c r="AL1084" s="130"/>
    </row>
    <row r="1085" spans="1:38" s="43" customFormat="1" x14ac:dyDescent="0.2">
      <c r="A1085" s="15"/>
      <c r="B1085" s="685"/>
      <c r="C1085" s="15"/>
      <c r="K1085" s="680"/>
      <c r="L1085" s="130"/>
      <c r="M1085" s="130"/>
      <c r="N1085" s="130"/>
      <c r="O1085" s="130"/>
      <c r="P1085" s="130"/>
      <c r="Q1085" s="130"/>
      <c r="R1085" s="680"/>
      <c r="S1085" s="130"/>
      <c r="T1085" s="130"/>
      <c r="U1085" s="130"/>
      <c r="V1085" s="130"/>
      <c r="W1085" s="130"/>
      <c r="X1085" s="130"/>
      <c r="Y1085" s="680"/>
      <c r="Z1085" s="130"/>
      <c r="AA1085" s="130"/>
      <c r="AB1085" s="130"/>
      <c r="AC1085" s="130"/>
      <c r="AD1085" s="130"/>
      <c r="AE1085" s="130"/>
      <c r="AF1085" s="680"/>
      <c r="AG1085" s="130"/>
      <c r="AH1085" s="130"/>
      <c r="AI1085" s="130"/>
      <c r="AJ1085" s="130"/>
      <c r="AK1085" s="130"/>
      <c r="AL1085" s="130"/>
    </row>
    <row r="1086" spans="1:38" s="43" customFormat="1" x14ac:dyDescent="0.2">
      <c r="A1086" s="15"/>
      <c r="B1086" s="685"/>
      <c r="C1086" s="15"/>
      <c r="K1086" s="680"/>
      <c r="L1086" s="130"/>
      <c r="M1086" s="130"/>
      <c r="N1086" s="130"/>
      <c r="O1086" s="130"/>
      <c r="P1086" s="130"/>
      <c r="Q1086" s="130"/>
      <c r="R1086" s="680"/>
      <c r="S1086" s="130"/>
      <c r="T1086" s="130"/>
      <c r="U1086" s="130"/>
      <c r="V1086" s="130"/>
      <c r="W1086" s="130"/>
      <c r="X1086" s="130"/>
      <c r="Y1086" s="680"/>
      <c r="Z1086" s="130"/>
      <c r="AA1086" s="130"/>
      <c r="AB1086" s="130"/>
      <c r="AC1086" s="130"/>
      <c r="AD1086" s="130"/>
      <c r="AE1086" s="130"/>
      <c r="AF1086" s="680"/>
      <c r="AG1086" s="130"/>
      <c r="AH1086" s="130"/>
      <c r="AI1086" s="130"/>
      <c r="AJ1086" s="130"/>
      <c r="AK1086" s="130"/>
      <c r="AL1086" s="130"/>
    </row>
    <row r="1087" spans="1:38" s="43" customFormat="1" x14ac:dyDescent="0.2">
      <c r="A1087" s="15"/>
      <c r="B1087" s="685"/>
      <c r="C1087" s="15"/>
      <c r="K1087" s="680"/>
      <c r="L1087" s="130"/>
      <c r="M1087" s="130"/>
      <c r="N1087" s="130"/>
      <c r="O1087" s="130"/>
      <c r="P1087" s="130"/>
      <c r="Q1087" s="130"/>
      <c r="R1087" s="680"/>
      <c r="S1087" s="130"/>
      <c r="T1087" s="130"/>
      <c r="U1087" s="130"/>
      <c r="V1087" s="130"/>
      <c r="W1087" s="130"/>
      <c r="X1087" s="130"/>
      <c r="Y1087" s="680"/>
      <c r="Z1087" s="130"/>
      <c r="AA1087" s="130"/>
      <c r="AB1087" s="130"/>
      <c r="AC1087" s="130"/>
      <c r="AD1087" s="130"/>
      <c r="AE1087" s="130"/>
      <c r="AF1087" s="680"/>
      <c r="AG1087" s="130"/>
      <c r="AH1087" s="130"/>
      <c r="AI1087" s="130"/>
      <c r="AJ1087" s="130"/>
      <c r="AK1087" s="130"/>
      <c r="AL1087" s="130"/>
    </row>
    <row r="1088" spans="1:38" s="43" customFormat="1" x14ac:dyDescent="0.2">
      <c r="A1088" s="15"/>
      <c r="B1088" s="685"/>
      <c r="C1088" s="15"/>
      <c r="K1088" s="680"/>
      <c r="L1088" s="130"/>
      <c r="M1088" s="130"/>
      <c r="N1088" s="130"/>
      <c r="O1088" s="130"/>
      <c r="P1088" s="130"/>
      <c r="Q1088" s="130"/>
      <c r="R1088" s="680"/>
      <c r="S1088" s="130"/>
      <c r="T1088" s="130"/>
      <c r="U1088" s="130"/>
      <c r="V1088" s="130"/>
      <c r="W1088" s="130"/>
      <c r="X1088" s="130"/>
      <c r="Y1088" s="680"/>
      <c r="Z1088" s="130"/>
      <c r="AA1088" s="130"/>
      <c r="AB1088" s="130"/>
      <c r="AC1088" s="130"/>
      <c r="AD1088" s="130"/>
      <c r="AE1088" s="130"/>
      <c r="AF1088" s="680"/>
      <c r="AG1088" s="130"/>
      <c r="AH1088" s="130"/>
      <c r="AI1088" s="130"/>
      <c r="AJ1088" s="130"/>
      <c r="AK1088" s="130"/>
      <c r="AL1088" s="130"/>
    </row>
    <row r="1089" spans="1:38" s="43" customFormat="1" x14ac:dyDescent="0.2">
      <c r="A1089" s="15"/>
      <c r="B1089" s="685"/>
      <c r="C1089" s="15"/>
      <c r="K1089" s="680"/>
      <c r="L1089" s="130"/>
      <c r="M1089" s="130"/>
      <c r="N1089" s="130"/>
      <c r="O1089" s="130"/>
      <c r="P1089" s="130"/>
      <c r="Q1089" s="130"/>
      <c r="R1089" s="680"/>
      <c r="S1089" s="130"/>
      <c r="T1089" s="130"/>
      <c r="U1089" s="130"/>
      <c r="V1089" s="130"/>
      <c r="W1089" s="130"/>
      <c r="X1089" s="130"/>
      <c r="Y1089" s="680"/>
      <c r="Z1089" s="130"/>
      <c r="AA1089" s="130"/>
      <c r="AB1089" s="130"/>
      <c r="AC1089" s="130"/>
      <c r="AD1089" s="130"/>
      <c r="AE1089" s="130"/>
      <c r="AF1089" s="680"/>
      <c r="AG1089" s="130"/>
      <c r="AH1089" s="130"/>
      <c r="AI1089" s="130"/>
      <c r="AJ1089" s="130"/>
      <c r="AK1089" s="130"/>
      <c r="AL1089" s="130"/>
    </row>
    <row r="1090" spans="1:38" s="43" customFormat="1" x14ac:dyDescent="0.2">
      <c r="A1090" s="15"/>
      <c r="B1090" s="685"/>
      <c r="C1090" s="15"/>
      <c r="K1090" s="680"/>
      <c r="L1090" s="130"/>
      <c r="M1090" s="130"/>
      <c r="N1090" s="130"/>
      <c r="O1090" s="130"/>
      <c r="P1090" s="130"/>
      <c r="Q1090" s="130"/>
      <c r="R1090" s="680"/>
      <c r="S1090" s="130"/>
      <c r="T1090" s="130"/>
      <c r="U1090" s="130"/>
      <c r="V1090" s="130"/>
      <c r="W1090" s="130"/>
      <c r="X1090" s="130"/>
      <c r="Y1090" s="680"/>
      <c r="Z1090" s="130"/>
      <c r="AA1090" s="130"/>
      <c r="AB1090" s="130"/>
      <c r="AC1090" s="130"/>
      <c r="AD1090" s="130"/>
      <c r="AE1090" s="130"/>
      <c r="AF1090" s="680"/>
      <c r="AG1090" s="130"/>
      <c r="AH1090" s="130"/>
      <c r="AI1090" s="130"/>
      <c r="AJ1090" s="130"/>
      <c r="AK1090" s="130"/>
      <c r="AL1090" s="130"/>
    </row>
    <row r="1091" spans="1:38" s="43" customFormat="1" x14ac:dyDescent="0.2">
      <c r="A1091" s="15"/>
      <c r="B1091" s="685"/>
      <c r="C1091" s="15"/>
      <c r="K1091" s="680"/>
      <c r="L1091" s="130"/>
      <c r="M1091" s="130"/>
      <c r="N1091" s="130"/>
      <c r="O1091" s="130"/>
      <c r="P1091" s="130"/>
      <c r="Q1091" s="130"/>
      <c r="R1091" s="680"/>
      <c r="S1091" s="130"/>
      <c r="T1091" s="130"/>
      <c r="U1091" s="130"/>
      <c r="V1091" s="130"/>
      <c r="W1091" s="130"/>
      <c r="X1091" s="130"/>
      <c r="Y1091" s="680"/>
      <c r="Z1091" s="130"/>
      <c r="AA1091" s="130"/>
      <c r="AB1091" s="130"/>
      <c r="AC1091" s="130"/>
      <c r="AD1091" s="130"/>
      <c r="AE1091" s="130"/>
      <c r="AF1091" s="680"/>
      <c r="AG1091" s="130"/>
      <c r="AH1091" s="130"/>
      <c r="AI1091" s="130"/>
      <c r="AJ1091" s="130"/>
      <c r="AK1091" s="130"/>
      <c r="AL1091" s="130"/>
    </row>
    <row r="1092" spans="1:38" s="43" customFormat="1" x14ac:dyDescent="0.2">
      <c r="A1092" s="15"/>
      <c r="B1092" s="685"/>
      <c r="C1092" s="15"/>
      <c r="K1092" s="680"/>
      <c r="L1092" s="130"/>
      <c r="M1092" s="130"/>
      <c r="N1092" s="130"/>
      <c r="O1092" s="130"/>
      <c r="P1092" s="130"/>
      <c r="Q1092" s="130"/>
      <c r="R1092" s="680"/>
      <c r="S1092" s="130"/>
      <c r="T1092" s="130"/>
      <c r="U1092" s="130"/>
      <c r="V1092" s="130"/>
      <c r="W1092" s="130"/>
      <c r="X1092" s="130"/>
      <c r="Y1092" s="680"/>
      <c r="Z1092" s="130"/>
      <c r="AA1092" s="130"/>
      <c r="AB1092" s="130"/>
      <c r="AC1092" s="130"/>
      <c r="AD1092" s="130"/>
      <c r="AE1092" s="130"/>
      <c r="AF1092" s="680"/>
      <c r="AG1092" s="130"/>
      <c r="AH1092" s="130"/>
      <c r="AI1092" s="130"/>
      <c r="AJ1092" s="130"/>
      <c r="AK1092" s="130"/>
      <c r="AL1092" s="130"/>
    </row>
    <row r="1093" spans="1:38" s="43" customFormat="1" x14ac:dyDescent="0.2">
      <c r="A1093" s="15"/>
      <c r="B1093" s="685"/>
      <c r="C1093" s="15"/>
      <c r="K1093" s="680"/>
      <c r="L1093" s="130"/>
      <c r="M1093" s="130"/>
      <c r="N1093" s="130"/>
      <c r="O1093" s="130"/>
      <c r="P1093" s="130"/>
      <c r="Q1093" s="130"/>
      <c r="R1093" s="680"/>
      <c r="S1093" s="130"/>
      <c r="T1093" s="130"/>
      <c r="U1093" s="130"/>
      <c r="V1093" s="130"/>
      <c r="W1093" s="130"/>
      <c r="X1093" s="130"/>
      <c r="Y1093" s="680"/>
      <c r="Z1093" s="130"/>
      <c r="AA1093" s="130"/>
      <c r="AB1093" s="130"/>
      <c r="AC1093" s="130"/>
      <c r="AD1093" s="130"/>
      <c r="AE1093" s="130"/>
      <c r="AF1093" s="680"/>
      <c r="AG1093" s="130"/>
      <c r="AH1093" s="130"/>
      <c r="AI1093" s="130"/>
      <c r="AJ1093" s="130"/>
      <c r="AK1093" s="130"/>
      <c r="AL1093" s="130"/>
    </row>
    <row r="1094" spans="1:38" s="43" customFormat="1" x14ac:dyDescent="0.2">
      <c r="A1094" s="15"/>
      <c r="B1094" s="685"/>
      <c r="C1094" s="15"/>
      <c r="K1094" s="680"/>
      <c r="L1094" s="130"/>
      <c r="M1094" s="130"/>
      <c r="N1094" s="130"/>
      <c r="O1094" s="130"/>
      <c r="P1094" s="130"/>
      <c r="Q1094" s="130"/>
      <c r="R1094" s="680"/>
      <c r="S1094" s="130"/>
      <c r="T1094" s="130"/>
      <c r="U1094" s="130"/>
      <c r="V1094" s="130"/>
      <c r="W1094" s="130"/>
      <c r="X1094" s="130"/>
      <c r="Y1094" s="680"/>
      <c r="Z1094" s="130"/>
      <c r="AA1094" s="130"/>
      <c r="AB1094" s="130"/>
      <c r="AC1094" s="130"/>
      <c r="AD1094" s="130"/>
      <c r="AE1094" s="130"/>
      <c r="AF1094" s="680"/>
      <c r="AG1094" s="130"/>
      <c r="AH1094" s="130"/>
      <c r="AI1094" s="130"/>
      <c r="AJ1094" s="130"/>
      <c r="AK1094" s="130"/>
      <c r="AL1094" s="130"/>
    </row>
    <row r="1095" spans="1:38" s="43" customFormat="1" x14ac:dyDescent="0.2">
      <c r="A1095" s="15"/>
      <c r="B1095" s="685"/>
      <c r="C1095" s="15"/>
      <c r="K1095" s="680"/>
      <c r="L1095" s="130"/>
      <c r="M1095" s="130"/>
      <c r="N1095" s="130"/>
      <c r="O1095" s="130"/>
      <c r="P1095" s="130"/>
      <c r="Q1095" s="130"/>
      <c r="R1095" s="680"/>
      <c r="S1095" s="130"/>
      <c r="T1095" s="130"/>
      <c r="U1095" s="130"/>
      <c r="V1095" s="130"/>
      <c r="W1095" s="130"/>
      <c r="X1095" s="130"/>
      <c r="Y1095" s="680"/>
      <c r="Z1095" s="130"/>
      <c r="AA1095" s="130"/>
      <c r="AB1095" s="130"/>
      <c r="AC1095" s="130"/>
      <c r="AD1095" s="130"/>
      <c r="AE1095" s="130"/>
      <c r="AF1095" s="680"/>
      <c r="AG1095" s="130"/>
      <c r="AH1095" s="130"/>
      <c r="AI1095" s="130"/>
      <c r="AJ1095" s="130"/>
      <c r="AK1095" s="130"/>
      <c r="AL1095" s="130"/>
    </row>
    <row r="1096" spans="1:38" s="43" customFormat="1" x14ac:dyDescent="0.2">
      <c r="A1096" s="15"/>
      <c r="B1096" s="685"/>
      <c r="C1096" s="15"/>
      <c r="K1096" s="680"/>
      <c r="L1096" s="130"/>
      <c r="M1096" s="130"/>
      <c r="N1096" s="130"/>
      <c r="O1096" s="130"/>
      <c r="P1096" s="130"/>
      <c r="Q1096" s="130"/>
      <c r="R1096" s="680"/>
      <c r="S1096" s="130"/>
      <c r="T1096" s="130"/>
      <c r="U1096" s="130"/>
      <c r="V1096" s="130"/>
      <c r="W1096" s="130"/>
      <c r="X1096" s="130"/>
      <c r="Y1096" s="680"/>
      <c r="Z1096" s="130"/>
      <c r="AA1096" s="130"/>
      <c r="AB1096" s="130"/>
      <c r="AC1096" s="130"/>
      <c r="AD1096" s="130"/>
      <c r="AE1096" s="130"/>
      <c r="AF1096" s="680"/>
      <c r="AG1096" s="130"/>
      <c r="AH1096" s="130"/>
      <c r="AI1096" s="130"/>
      <c r="AJ1096" s="130"/>
      <c r="AK1096" s="130"/>
      <c r="AL1096" s="130"/>
    </row>
    <row r="1097" spans="1:38" s="43" customFormat="1" x14ac:dyDescent="0.2">
      <c r="A1097" s="15"/>
      <c r="B1097" s="685"/>
      <c r="C1097" s="15"/>
      <c r="K1097" s="680"/>
      <c r="L1097" s="130"/>
      <c r="M1097" s="130"/>
      <c r="N1097" s="130"/>
      <c r="O1097" s="130"/>
      <c r="P1097" s="130"/>
      <c r="Q1097" s="130"/>
      <c r="R1097" s="680"/>
      <c r="S1097" s="130"/>
      <c r="T1097" s="130"/>
      <c r="U1097" s="130"/>
      <c r="V1097" s="130"/>
      <c r="W1097" s="130"/>
      <c r="X1097" s="130"/>
      <c r="Y1097" s="680"/>
      <c r="Z1097" s="130"/>
      <c r="AA1097" s="130"/>
      <c r="AB1097" s="130"/>
      <c r="AC1097" s="130"/>
      <c r="AD1097" s="130"/>
      <c r="AE1097" s="130"/>
      <c r="AF1097" s="680"/>
      <c r="AG1097" s="130"/>
      <c r="AH1097" s="130"/>
      <c r="AI1097" s="130"/>
      <c r="AJ1097" s="130"/>
      <c r="AK1097" s="130"/>
      <c r="AL1097" s="130"/>
    </row>
    <row r="1098" spans="1:38" s="43" customFormat="1" x14ac:dyDescent="0.2">
      <c r="A1098" s="15"/>
      <c r="B1098" s="685"/>
      <c r="C1098" s="15"/>
      <c r="K1098" s="680"/>
      <c r="L1098" s="130"/>
      <c r="M1098" s="130"/>
      <c r="N1098" s="130"/>
      <c r="O1098" s="130"/>
      <c r="P1098" s="130"/>
      <c r="Q1098" s="130"/>
      <c r="R1098" s="680"/>
      <c r="S1098" s="130"/>
      <c r="T1098" s="130"/>
      <c r="U1098" s="130"/>
      <c r="V1098" s="130"/>
      <c r="W1098" s="130"/>
      <c r="X1098" s="130"/>
      <c r="Y1098" s="680"/>
      <c r="Z1098" s="130"/>
      <c r="AA1098" s="130"/>
      <c r="AB1098" s="130"/>
      <c r="AC1098" s="130"/>
      <c r="AD1098" s="130"/>
      <c r="AE1098" s="130"/>
      <c r="AF1098" s="680"/>
      <c r="AG1098" s="130"/>
      <c r="AH1098" s="130"/>
      <c r="AI1098" s="130"/>
      <c r="AJ1098" s="130"/>
      <c r="AK1098" s="130"/>
      <c r="AL1098" s="130"/>
    </row>
    <row r="1099" spans="1:38" s="43" customFormat="1" x14ac:dyDescent="0.2">
      <c r="A1099" s="15"/>
      <c r="B1099" s="685"/>
      <c r="C1099" s="15"/>
      <c r="K1099" s="680"/>
      <c r="L1099" s="130"/>
      <c r="M1099" s="130"/>
      <c r="N1099" s="130"/>
      <c r="O1099" s="130"/>
      <c r="P1099" s="130"/>
      <c r="Q1099" s="130"/>
      <c r="R1099" s="680"/>
      <c r="S1099" s="130"/>
      <c r="T1099" s="130"/>
      <c r="U1099" s="130"/>
      <c r="V1099" s="130"/>
      <c r="W1099" s="130"/>
      <c r="X1099" s="130"/>
      <c r="Y1099" s="680"/>
      <c r="Z1099" s="130"/>
      <c r="AA1099" s="130"/>
      <c r="AB1099" s="130"/>
      <c r="AC1099" s="130"/>
      <c r="AD1099" s="130"/>
      <c r="AE1099" s="130"/>
      <c r="AF1099" s="680"/>
      <c r="AG1099" s="130"/>
      <c r="AH1099" s="130"/>
      <c r="AI1099" s="130"/>
      <c r="AJ1099" s="130"/>
      <c r="AK1099" s="130"/>
      <c r="AL1099" s="130"/>
    </row>
    <row r="1100" spans="1:38" s="43" customFormat="1" x14ac:dyDescent="0.2">
      <c r="A1100" s="15"/>
      <c r="B1100" s="685"/>
      <c r="C1100" s="15"/>
      <c r="K1100" s="680"/>
      <c r="L1100" s="130"/>
      <c r="M1100" s="130"/>
      <c r="N1100" s="130"/>
      <c r="O1100" s="130"/>
      <c r="P1100" s="130"/>
      <c r="Q1100" s="130"/>
      <c r="R1100" s="680"/>
      <c r="S1100" s="130"/>
      <c r="T1100" s="130"/>
      <c r="U1100" s="130"/>
      <c r="V1100" s="130"/>
      <c r="W1100" s="130"/>
      <c r="X1100" s="130"/>
      <c r="Y1100" s="680"/>
      <c r="Z1100" s="130"/>
      <c r="AA1100" s="130"/>
      <c r="AB1100" s="130"/>
      <c r="AC1100" s="130"/>
      <c r="AD1100" s="130"/>
      <c r="AE1100" s="130"/>
      <c r="AF1100" s="680"/>
      <c r="AG1100" s="130"/>
      <c r="AH1100" s="130"/>
      <c r="AI1100" s="130"/>
      <c r="AJ1100" s="130"/>
      <c r="AK1100" s="130"/>
      <c r="AL1100" s="130"/>
    </row>
    <row r="1101" spans="1:38" s="43" customFormat="1" x14ac:dyDescent="0.2">
      <c r="A1101" s="15"/>
      <c r="B1101" s="685"/>
      <c r="C1101" s="15"/>
      <c r="K1101" s="680"/>
      <c r="L1101" s="130"/>
      <c r="M1101" s="130"/>
      <c r="N1101" s="130"/>
      <c r="O1101" s="130"/>
      <c r="P1101" s="130"/>
      <c r="Q1101" s="130"/>
      <c r="R1101" s="680"/>
      <c r="S1101" s="130"/>
      <c r="T1101" s="130"/>
      <c r="U1101" s="130"/>
      <c r="V1101" s="130"/>
      <c r="W1101" s="130"/>
      <c r="X1101" s="130"/>
      <c r="Y1101" s="680"/>
      <c r="Z1101" s="130"/>
      <c r="AA1101" s="130"/>
      <c r="AB1101" s="130"/>
      <c r="AC1101" s="130"/>
      <c r="AD1101" s="130"/>
      <c r="AE1101" s="130"/>
      <c r="AF1101" s="680"/>
      <c r="AG1101" s="130"/>
      <c r="AH1101" s="130"/>
      <c r="AI1101" s="130"/>
      <c r="AJ1101" s="130"/>
      <c r="AK1101" s="130"/>
      <c r="AL1101" s="130"/>
    </row>
    <row r="1102" spans="1:38" s="43" customFormat="1" x14ac:dyDescent="0.2">
      <c r="A1102" s="15"/>
      <c r="B1102" s="685"/>
      <c r="C1102" s="15"/>
      <c r="K1102" s="680"/>
      <c r="L1102" s="130"/>
      <c r="M1102" s="130"/>
      <c r="N1102" s="130"/>
      <c r="O1102" s="130"/>
      <c r="P1102" s="130"/>
      <c r="Q1102" s="130"/>
      <c r="R1102" s="680"/>
      <c r="S1102" s="130"/>
      <c r="T1102" s="130"/>
      <c r="U1102" s="130"/>
      <c r="V1102" s="130"/>
      <c r="W1102" s="130"/>
      <c r="X1102" s="130"/>
      <c r="Y1102" s="680"/>
      <c r="Z1102" s="130"/>
      <c r="AA1102" s="130"/>
      <c r="AB1102" s="130"/>
      <c r="AC1102" s="130"/>
      <c r="AD1102" s="130"/>
      <c r="AE1102" s="130"/>
      <c r="AF1102" s="680"/>
      <c r="AG1102" s="130"/>
      <c r="AH1102" s="130"/>
      <c r="AI1102" s="130"/>
      <c r="AJ1102" s="130"/>
      <c r="AK1102" s="130"/>
      <c r="AL1102" s="130"/>
    </row>
    <row r="1103" spans="1:38" s="43" customFormat="1" x14ac:dyDescent="0.2">
      <c r="A1103" s="15"/>
      <c r="B1103" s="685"/>
      <c r="C1103" s="15"/>
      <c r="K1103" s="680"/>
      <c r="L1103" s="130"/>
      <c r="M1103" s="130"/>
      <c r="N1103" s="130"/>
      <c r="O1103" s="130"/>
      <c r="P1103" s="130"/>
      <c r="Q1103" s="130"/>
      <c r="R1103" s="680"/>
      <c r="S1103" s="130"/>
      <c r="T1103" s="130"/>
      <c r="U1103" s="130"/>
      <c r="V1103" s="130"/>
      <c r="W1103" s="130"/>
      <c r="X1103" s="130"/>
      <c r="Y1103" s="680"/>
      <c r="Z1103" s="130"/>
      <c r="AA1103" s="130"/>
      <c r="AB1103" s="130"/>
      <c r="AC1103" s="130"/>
      <c r="AD1103" s="130"/>
      <c r="AE1103" s="130"/>
      <c r="AF1103" s="680"/>
      <c r="AG1103" s="130"/>
      <c r="AH1103" s="130"/>
      <c r="AI1103" s="130"/>
      <c r="AJ1103" s="130"/>
      <c r="AK1103" s="130"/>
      <c r="AL1103" s="130"/>
    </row>
    <row r="1104" spans="1:38" s="43" customFormat="1" x14ac:dyDescent="0.2">
      <c r="A1104" s="15"/>
      <c r="B1104" s="685"/>
      <c r="C1104" s="15"/>
      <c r="K1104" s="680"/>
      <c r="L1104" s="130"/>
      <c r="M1104" s="130"/>
      <c r="N1104" s="130"/>
      <c r="O1104" s="130"/>
      <c r="P1104" s="130"/>
      <c r="Q1104" s="130"/>
      <c r="R1104" s="680"/>
      <c r="S1104" s="130"/>
      <c r="T1104" s="130"/>
      <c r="U1104" s="130"/>
      <c r="V1104" s="130"/>
      <c r="W1104" s="130"/>
      <c r="X1104" s="130"/>
      <c r="Y1104" s="680"/>
      <c r="Z1104" s="130"/>
      <c r="AA1104" s="130"/>
      <c r="AB1104" s="130"/>
      <c r="AC1104" s="130"/>
      <c r="AD1104" s="130"/>
      <c r="AE1104" s="130"/>
      <c r="AF1104" s="680"/>
      <c r="AG1104" s="130"/>
      <c r="AH1104" s="130"/>
      <c r="AI1104" s="130"/>
      <c r="AJ1104" s="130"/>
      <c r="AK1104" s="130"/>
      <c r="AL1104" s="130"/>
    </row>
    <row r="1105" spans="1:38" s="43" customFormat="1" x14ac:dyDescent="0.2">
      <c r="A1105" s="15"/>
      <c r="B1105" s="685"/>
      <c r="C1105" s="15"/>
      <c r="K1105" s="680"/>
      <c r="L1105" s="130"/>
      <c r="M1105" s="130"/>
      <c r="N1105" s="130"/>
      <c r="O1105" s="130"/>
      <c r="P1105" s="130"/>
      <c r="Q1105" s="130"/>
      <c r="R1105" s="680"/>
      <c r="S1105" s="130"/>
      <c r="T1105" s="130"/>
      <c r="U1105" s="130"/>
      <c r="V1105" s="130"/>
      <c r="W1105" s="130"/>
      <c r="X1105" s="130"/>
      <c r="Y1105" s="680"/>
      <c r="Z1105" s="130"/>
      <c r="AA1105" s="130"/>
      <c r="AB1105" s="130"/>
      <c r="AC1105" s="130"/>
      <c r="AD1105" s="130"/>
      <c r="AE1105" s="130"/>
      <c r="AF1105" s="680"/>
      <c r="AG1105" s="130"/>
      <c r="AH1105" s="130"/>
      <c r="AI1105" s="130"/>
      <c r="AJ1105" s="130"/>
      <c r="AK1105" s="130"/>
      <c r="AL1105" s="130"/>
    </row>
    <row r="1106" spans="1:38" s="43" customFormat="1" x14ac:dyDescent="0.2">
      <c r="A1106" s="15"/>
      <c r="B1106" s="685"/>
      <c r="C1106" s="15"/>
      <c r="K1106" s="680"/>
      <c r="L1106" s="130"/>
      <c r="M1106" s="130"/>
      <c r="N1106" s="130"/>
      <c r="O1106" s="130"/>
      <c r="P1106" s="130"/>
      <c r="Q1106" s="130"/>
      <c r="R1106" s="680"/>
      <c r="S1106" s="130"/>
      <c r="T1106" s="130"/>
      <c r="U1106" s="130"/>
      <c r="V1106" s="130"/>
      <c r="W1106" s="130"/>
      <c r="X1106" s="130"/>
      <c r="Y1106" s="680"/>
      <c r="Z1106" s="130"/>
      <c r="AA1106" s="130"/>
      <c r="AB1106" s="130"/>
      <c r="AC1106" s="130"/>
      <c r="AD1106" s="130"/>
      <c r="AE1106" s="130"/>
      <c r="AF1106" s="680"/>
      <c r="AG1106" s="130"/>
      <c r="AH1106" s="130"/>
      <c r="AI1106" s="130"/>
      <c r="AJ1106" s="130"/>
      <c r="AK1106" s="130"/>
      <c r="AL1106" s="130"/>
    </row>
    <row r="1107" spans="1:38" s="43" customFormat="1" x14ac:dyDescent="0.2">
      <c r="A1107" s="15"/>
      <c r="B1107" s="685"/>
      <c r="C1107" s="15"/>
      <c r="K1107" s="680"/>
      <c r="L1107" s="130"/>
      <c r="M1107" s="130"/>
      <c r="N1107" s="130"/>
      <c r="O1107" s="130"/>
      <c r="P1107" s="130"/>
      <c r="Q1107" s="130"/>
      <c r="R1107" s="680"/>
      <c r="S1107" s="130"/>
      <c r="T1107" s="130"/>
      <c r="U1107" s="130"/>
      <c r="V1107" s="130"/>
      <c r="W1107" s="130"/>
      <c r="X1107" s="130"/>
      <c r="Y1107" s="680"/>
      <c r="Z1107" s="130"/>
      <c r="AA1107" s="130"/>
      <c r="AB1107" s="130"/>
      <c r="AC1107" s="130"/>
      <c r="AD1107" s="130"/>
      <c r="AE1107" s="130"/>
      <c r="AF1107" s="680"/>
      <c r="AG1107" s="130"/>
      <c r="AH1107" s="130"/>
      <c r="AI1107" s="130"/>
      <c r="AJ1107" s="130"/>
      <c r="AK1107" s="130"/>
      <c r="AL1107" s="130"/>
    </row>
    <row r="1108" spans="1:38" s="43" customFormat="1" x14ac:dyDescent="0.2">
      <c r="A1108" s="15"/>
      <c r="B1108" s="685"/>
      <c r="C1108" s="15"/>
      <c r="K1108" s="680"/>
      <c r="L1108" s="130"/>
      <c r="M1108" s="130"/>
      <c r="N1108" s="130"/>
      <c r="O1108" s="130"/>
      <c r="P1108" s="130"/>
      <c r="Q1108" s="130"/>
      <c r="R1108" s="680"/>
      <c r="S1108" s="130"/>
      <c r="T1108" s="130"/>
      <c r="U1108" s="130"/>
      <c r="V1108" s="130"/>
      <c r="W1108" s="130"/>
      <c r="X1108" s="130"/>
      <c r="Y1108" s="680"/>
      <c r="Z1108" s="130"/>
      <c r="AA1108" s="130"/>
      <c r="AB1108" s="130"/>
      <c r="AC1108" s="130"/>
      <c r="AD1108" s="130"/>
      <c r="AE1108" s="130"/>
      <c r="AF1108" s="680"/>
      <c r="AG1108" s="130"/>
      <c r="AH1108" s="130"/>
      <c r="AI1108" s="130"/>
      <c r="AJ1108" s="130"/>
      <c r="AK1108" s="130"/>
      <c r="AL1108" s="130"/>
    </row>
    <row r="1109" spans="1:38" s="43" customFormat="1" x14ac:dyDescent="0.2">
      <c r="A1109" s="15"/>
      <c r="B1109" s="685"/>
      <c r="C1109" s="15"/>
      <c r="K1109" s="680"/>
      <c r="L1109" s="130"/>
      <c r="M1109" s="130"/>
      <c r="N1109" s="130"/>
      <c r="O1109" s="130"/>
      <c r="P1109" s="130"/>
      <c r="Q1109" s="130"/>
      <c r="R1109" s="680"/>
      <c r="S1109" s="130"/>
      <c r="T1109" s="130"/>
      <c r="U1109" s="130"/>
      <c r="V1109" s="130"/>
      <c r="W1109" s="130"/>
      <c r="X1109" s="130"/>
      <c r="Y1109" s="680"/>
      <c r="Z1109" s="130"/>
      <c r="AA1109" s="130"/>
      <c r="AB1109" s="130"/>
      <c r="AC1109" s="130"/>
      <c r="AD1109" s="130"/>
      <c r="AE1109" s="130"/>
      <c r="AF1109" s="680"/>
      <c r="AG1109" s="130"/>
      <c r="AH1109" s="130"/>
      <c r="AI1109" s="130"/>
      <c r="AJ1109" s="130"/>
      <c r="AK1109" s="130"/>
      <c r="AL1109" s="130"/>
    </row>
    <row r="1110" spans="1:38" s="43" customFormat="1" x14ac:dyDescent="0.2">
      <c r="A1110" s="15"/>
      <c r="B1110" s="685"/>
      <c r="C1110" s="15"/>
      <c r="K1110" s="680"/>
      <c r="L1110" s="130"/>
      <c r="M1110" s="130"/>
      <c r="N1110" s="130"/>
      <c r="O1110" s="130"/>
      <c r="P1110" s="130"/>
      <c r="Q1110" s="130"/>
      <c r="R1110" s="680"/>
      <c r="S1110" s="130"/>
      <c r="T1110" s="130"/>
      <c r="U1110" s="130"/>
      <c r="V1110" s="130"/>
      <c r="W1110" s="130"/>
      <c r="X1110" s="130"/>
      <c r="Y1110" s="680"/>
      <c r="Z1110" s="130"/>
      <c r="AA1110" s="130"/>
      <c r="AB1110" s="130"/>
      <c r="AC1110" s="130"/>
      <c r="AD1110" s="130"/>
      <c r="AE1110" s="130"/>
      <c r="AF1110" s="680"/>
      <c r="AG1110" s="130"/>
      <c r="AH1110" s="130"/>
      <c r="AI1110" s="130"/>
      <c r="AJ1110" s="130"/>
      <c r="AK1110" s="130"/>
      <c r="AL1110" s="130"/>
    </row>
    <row r="1111" spans="1:38" s="43" customFormat="1" x14ac:dyDescent="0.2">
      <c r="A1111" s="15"/>
      <c r="B1111" s="685"/>
      <c r="C1111" s="15"/>
      <c r="K1111" s="680"/>
      <c r="L1111" s="130"/>
      <c r="M1111" s="130"/>
      <c r="N1111" s="130"/>
      <c r="O1111" s="130"/>
      <c r="P1111" s="130"/>
      <c r="Q1111" s="130"/>
      <c r="R1111" s="680"/>
      <c r="S1111" s="130"/>
      <c r="T1111" s="130"/>
      <c r="U1111" s="130"/>
      <c r="V1111" s="130"/>
      <c r="W1111" s="130"/>
      <c r="X1111" s="130"/>
      <c r="Y1111" s="680"/>
      <c r="Z1111" s="130"/>
      <c r="AA1111" s="130"/>
      <c r="AB1111" s="130"/>
      <c r="AC1111" s="130"/>
      <c r="AD1111" s="130"/>
      <c r="AE1111" s="130"/>
      <c r="AF1111" s="680"/>
      <c r="AG1111" s="130"/>
      <c r="AH1111" s="130"/>
      <c r="AI1111" s="130"/>
      <c r="AJ1111" s="130"/>
      <c r="AK1111" s="130"/>
      <c r="AL1111" s="130"/>
    </row>
    <row r="1112" spans="1:38" s="43" customFormat="1" x14ac:dyDescent="0.2">
      <c r="A1112" s="15"/>
      <c r="B1112" s="685"/>
      <c r="C1112" s="15"/>
      <c r="K1112" s="680"/>
      <c r="L1112" s="130"/>
      <c r="M1112" s="130"/>
      <c r="N1112" s="130"/>
      <c r="O1112" s="130"/>
      <c r="P1112" s="130"/>
      <c r="Q1112" s="130"/>
      <c r="R1112" s="680"/>
      <c r="S1112" s="130"/>
      <c r="T1112" s="130"/>
      <c r="U1112" s="130"/>
      <c r="V1112" s="130"/>
      <c r="W1112" s="130"/>
      <c r="X1112" s="130"/>
      <c r="Y1112" s="680"/>
      <c r="Z1112" s="130"/>
      <c r="AA1112" s="130"/>
      <c r="AB1112" s="130"/>
      <c r="AC1112" s="130"/>
      <c r="AD1112" s="130"/>
      <c r="AE1112" s="130"/>
      <c r="AF1112" s="680"/>
      <c r="AG1112" s="130"/>
      <c r="AH1112" s="130"/>
      <c r="AI1112" s="130"/>
      <c r="AJ1112" s="130"/>
      <c r="AK1112" s="130"/>
      <c r="AL1112" s="130"/>
    </row>
    <row r="1113" spans="1:38" s="43" customFormat="1" x14ac:dyDescent="0.2">
      <c r="A1113" s="15"/>
      <c r="B1113" s="685"/>
      <c r="C1113" s="15"/>
      <c r="K1113" s="680"/>
      <c r="L1113" s="130"/>
      <c r="M1113" s="130"/>
      <c r="N1113" s="130"/>
      <c r="O1113" s="130"/>
      <c r="P1113" s="130"/>
      <c r="Q1113" s="130"/>
      <c r="R1113" s="680"/>
      <c r="S1113" s="130"/>
      <c r="T1113" s="130"/>
      <c r="U1113" s="130"/>
      <c r="V1113" s="130"/>
      <c r="W1113" s="130"/>
      <c r="X1113" s="130"/>
      <c r="Y1113" s="680"/>
      <c r="Z1113" s="130"/>
      <c r="AA1113" s="130"/>
      <c r="AB1113" s="130"/>
      <c r="AC1113" s="130"/>
      <c r="AD1113" s="130"/>
      <c r="AE1113" s="130"/>
      <c r="AF1113" s="680"/>
      <c r="AG1113" s="130"/>
      <c r="AH1113" s="130"/>
      <c r="AI1113" s="130"/>
      <c r="AJ1113" s="130"/>
      <c r="AK1113" s="130"/>
      <c r="AL1113" s="130"/>
    </row>
    <row r="1114" spans="1:38" s="43" customFormat="1" x14ac:dyDescent="0.2">
      <c r="A1114" s="15"/>
      <c r="B1114" s="685"/>
      <c r="C1114" s="15"/>
      <c r="K1114" s="680"/>
      <c r="L1114" s="130"/>
      <c r="M1114" s="130"/>
      <c r="N1114" s="130"/>
      <c r="O1114" s="130"/>
      <c r="P1114" s="130"/>
      <c r="Q1114" s="130"/>
      <c r="R1114" s="680"/>
      <c r="S1114" s="130"/>
      <c r="T1114" s="130"/>
      <c r="U1114" s="130"/>
      <c r="V1114" s="130"/>
      <c r="W1114" s="130"/>
      <c r="X1114" s="130"/>
      <c r="Y1114" s="680"/>
      <c r="Z1114" s="130"/>
      <c r="AA1114" s="130"/>
      <c r="AB1114" s="130"/>
      <c r="AC1114" s="130"/>
      <c r="AD1114" s="130"/>
      <c r="AE1114" s="130"/>
      <c r="AF1114" s="680"/>
      <c r="AG1114" s="130"/>
      <c r="AH1114" s="130"/>
      <c r="AI1114" s="130"/>
      <c r="AJ1114" s="130"/>
      <c r="AK1114" s="130"/>
      <c r="AL1114" s="130"/>
    </row>
    <row r="1115" spans="1:38" s="43" customFormat="1" x14ac:dyDescent="0.2">
      <c r="A1115" s="15"/>
      <c r="B1115" s="685"/>
      <c r="C1115" s="15"/>
      <c r="K1115" s="680"/>
      <c r="L1115" s="130"/>
      <c r="M1115" s="130"/>
      <c r="N1115" s="130"/>
      <c r="O1115" s="130"/>
      <c r="P1115" s="130"/>
      <c r="Q1115" s="130"/>
      <c r="R1115" s="680"/>
      <c r="S1115" s="130"/>
      <c r="T1115" s="130"/>
      <c r="U1115" s="130"/>
      <c r="V1115" s="130"/>
      <c r="W1115" s="130"/>
      <c r="X1115" s="130"/>
      <c r="Y1115" s="680"/>
      <c r="Z1115" s="130"/>
      <c r="AA1115" s="130"/>
      <c r="AB1115" s="130"/>
      <c r="AC1115" s="130"/>
      <c r="AD1115" s="130"/>
      <c r="AE1115" s="130"/>
      <c r="AF1115" s="680"/>
      <c r="AG1115" s="130"/>
      <c r="AH1115" s="130"/>
      <c r="AI1115" s="130"/>
      <c r="AJ1115" s="130"/>
      <c r="AK1115" s="130"/>
      <c r="AL1115" s="130"/>
    </row>
    <row r="1116" spans="1:38" s="43" customFormat="1" x14ac:dyDescent="0.2">
      <c r="A1116" s="15"/>
      <c r="B1116" s="685"/>
      <c r="C1116" s="15"/>
      <c r="K1116" s="680"/>
      <c r="L1116" s="130"/>
      <c r="M1116" s="130"/>
      <c r="N1116" s="130"/>
      <c r="O1116" s="130"/>
      <c r="P1116" s="130"/>
      <c r="Q1116" s="130"/>
      <c r="R1116" s="680"/>
      <c r="S1116" s="130"/>
      <c r="T1116" s="130"/>
      <c r="U1116" s="130"/>
      <c r="V1116" s="130"/>
      <c r="W1116" s="130"/>
      <c r="X1116" s="130"/>
      <c r="Y1116" s="680"/>
      <c r="Z1116" s="130"/>
      <c r="AA1116" s="130"/>
      <c r="AB1116" s="130"/>
      <c r="AC1116" s="130"/>
      <c r="AD1116" s="130"/>
      <c r="AE1116" s="130"/>
      <c r="AF1116" s="680"/>
      <c r="AG1116" s="130"/>
      <c r="AH1116" s="130"/>
      <c r="AI1116" s="130"/>
      <c r="AJ1116" s="130"/>
      <c r="AK1116" s="130"/>
      <c r="AL1116" s="130"/>
    </row>
    <row r="1117" spans="1:38" s="43" customFormat="1" x14ac:dyDescent="0.2">
      <c r="A1117" s="15"/>
      <c r="B1117" s="685"/>
      <c r="C1117" s="15"/>
      <c r="K1117" s="680"/>
      <c r="L1117" s="130"/>
      <c r="M1117" s="130"/>
      <c r="N1117" s="130"/>
      <c r="O1117" s="130"/>
      <c r="P1117" s="130"/>
      <c r="Q1117" s="130"/>
      <c r="R1117" s="680"/>
      <c r="S1117" s="130"/>
      <c r="T1117" s="130"/>
      <c r="U1117" s="130"/>
      <c r="V1117" s="130"/>
      <c r="W1117" s="130"/>
      <c r="X1117" s="130"/>
      <c r="Y1117" s="680"/>
      <c r="Z1117" s="130"/>
      <c r="AA1117" s="130"/>
      <c r="AB1117" s="130"/>
      <c r="AC1117" s="130"/>
      <c r="AD1117" s="130"/>
      <c r="AE1117" s="130"/>
      <c r="AF1117" s="680"/>
      <c r="AG1117" s="130"/>
      <c r="AH1117" s="130"/>
      <c r="AI1117" s="130"/>
      <c r="AJ1117" s="130"/>
      <c r="AK1117" s="130"/>
      <c r="AL1117" s="130"/>
    </row>
    <row r="1118" spans="1:38" s="43" customFormat="1" x14ac:dyDescent="0.2">
      <c r="A1118" s="15"/>
      <c r="B1118" s="685"/>
      <c r="C1118" s="15"/>
      <c r="K1118" s="680"/>
      <c r="L1118" s="130"/>
      <c r="M1118" s="130"/>
      <c r="N1118" s="130"/>
      <c r="O1118" s="130"/>
      <c r="P1118" s="130"/>
      <c r="Q1118" s="130"/>
      <c r="R1118" s="680"/>
      <c r="S1118" s="130"/>
      <c r="T1118" s="130"/>
      <c r="U1118" s="130"/>
      <c r="V1118" s="130"/>
      <c r="W1118" s="130"/>
      <c r="X1118" s="130"/>
      <c r="Y1118" s="680"/>
      <c r="Z1118" s="130"/>
      <c r="AA1118" s="130"/>
      <c r="AB1118" s="130"/>
      <c r="AC1118" s="130"/>
      <c r="AD1118" s="130"/>
      <c r="AE1118" s="130"/>
      <c r="AF1118" s="680"/>
      <c r="AG1118" s="130"/>
      <c r="AH1118" s="130"/>
      <c r="AI1118" s="130"/>
      <c r="AJ1118" s="130"/>
      <c r="AK1118" s="130"/>
      <c r="AL1118" s="130"/>
    </row>
    <row r="1119" spans="1:38" s="43" customFormat="1" x14ac:dyDescent="0.2">
      <c r="A1119" s="15"/>
      <c r="B1119" s="685"/>
      <c r="C1119" s="15"/>
      <c r="K1119" s="680"/>
      <c r="L1119" s="130"/>
      <c r="M1119" s="130"/>
      <c r="N1119" s="130"/>
      <c r="O1119" s="130"/>
      <c r="P1119" s="130"/>
      <c r="Q1119" s="130"/>
      <c r="R1119" s="680"/>
      <c r="S1119" s="130"/>
      <c r="T1119" s="130"/>
      <c r="U1119" s="130"/>
      <c r="V1119" s="130"/>
      <c r="W1119" s="130"/>
      <c r="X1119" s="130"/>
      <c r="Y1119" s="680"/>
      <c r="Z1119" s="130"/>
      <c r="AA1119" s="130"/>
      <c r="AB1119" s="130"/>
      <c r="AC1119" s="130"/>
      <c r="AD1119" s="130"/>
      <c r="AE1119" s="130"/>
      <c r="AF1119" s="680"/>
      <c r="AG1119" s="130"/>
      <c r="AH1119" s="130"/>
      <c r="AI1119" s="130"/>
      <c r="AJ1119" s="130"/>
      <c r="AK1119" s="130"/>
      <c r="AL1119" s="130"/>
    </row>
    <row r="1120" spans="1:38" s="43" customFormat="1" x14ac:dyDescent="0.2">
      <c r="A1120" s="15"/>
      <c r="B1120" s="685"/>
      <c r="C1120" s="15"/>
      <c r="K1120" s="680"/>
      <c r="L1120" s="130"/>
      <c r="M1120" s="130"/>
      <c r="N1120" s="130"/>
      <c r="O1120" s="130"/>
      <c r="P1120" s="130"/>
      <c r="Q1120" s="130"/>
      <c r="R1120" s="680"/>
      <c r="S1120" s="130"/>
      <c r="T1120" s="130"/>
      <c r="U1120" s="130"/>
      <c r="V1120" s="130"/>
      <c r="W1120" s="130"/>
      <c r="X1120" s="130"/>
      <c r="Y1120" s="680"/>
      <c r="Z1120" s="130"/>
      <c r="AA1120" s="130"/>
      <c r="AB1120" s="130"/>
      <c r="AC1120" s="130"/>
      <c r="AD1120" s="130"/>
      <c r="AE1120" s="130"/>
      <c r="AF1120" s="680"/>
      <c r="AG1120" s="130"/>
      <c r="AH1120" s="130"/>
      <c r="AI1120" s="130"/>
      <c r="AJ1120" s="130"/>
      <c r="AK1120" s="130"/>
      <c r="AL1120" s="130"/>
    </row>
    <row r="1121" spans="1:38" s="43" customFormat="1" x14ac:dyDescent="0.2">
      <c r="A1121" s="15"/>
      <c r="B1121" s="685"/>
      <c r="C1121" s="15"/>
      <c r="K1121" s="680"/>
      <c r="L1121" s="130"/>
      <c r="M1121" s="130"/>
      <c r="N1121" s="130"/>
      <c r="O1121" s="130"/>
      <c r="P1121" s="130"/>
      <c r="Q1121" s="130"/>
      <c r="R1121" s="680"/>
      <c r="S1121" s="130"/>
      <c r="T1121" s="130"/>
      <c r="U1121" s="130"/>
      <c r="V1121" s="130"/>
      <c r="W1121" s="130"/>
      <c r="X1121" s="130"/>
      <c r="Y1121" s="680"/>
      <c r="Z1121" s="130"/>
      <c r="AA1121" s="130"/>
      <c r="AB1121" s="130"/>
      <c r="AC1121" s="130"/>
      <c r="AD1121" s="130"/>
      <c r="AE1121" s="130"/>
      <c r="AF1121" s="680"/>
      <c r="AG1121" s="130"/>
      <c r="AH1121" s="130"/>
      <c r="AI1121" s="130"/>
      <c r="AJ1121" s="130"/>
      <c r="AK1121" s="130"/>
      <c r="AL1121" s="130"/>
    </row>
    <row r="1122" spans="1:38" s="43" customFormat="1" x14ac:dyDescent="0.2">
      <c r="A1122" s="15"/>
      <c r="B1122" s="685"/>
      <c r="C1122" s="15"/>
      <c r="K1122" s="680"/>
      <c r="L1122" s="130"/>
      <c r="M1122" s="130"/>
      <c r="N1122" s="130"/>
      <c r="O1122" s="130"/>
      <c r="P1122" s="130"/>
      <c r="Q1122" s="130"/>
      <c r="R1122" s="680"/>
      <c r="S1122" s="130"/>
      <c r="T1122" s="130"/>
      <c r="U1122" s="130"/>
      <c r="V1122" s="130"/>
      <c r="W1122" s="130"/>
      <c r="X1122" s="130"/>
      <c r="Y1122" s="680"/>
      <c r="Z1122" s="130"/>
      <c r="AA1122" s="130"/>
      <c r="AB1122" s="130"/>
      <c r="AC1122" s="130"/>
      <c r="AD1122" s="130"/>
      <c r="AE1122" s="130"/>
      <c r="AF1122" s="680"/>
      <c r="AG1122" s="130"/>
      <c r="AH1122" s="130"/>
      <c r="AI1122" s="130"/>
      <c r="AJ1122" s="130"/>
      <c r="AK1122" s="130"/>
      <c r="AL1122" s="130"/>
    </row>
    <row r="1123" spans="1:38" s="43" customFormat="1" x14ac:dyDescent="0.2">
      <c r="A1123" s="15"/>
      <c r="B1123" s="685"/>
      <c r="C1123" s="15"/>
      <c r="K1123" s="680"/>
      <c r="L1123" s="130"/>
      <c r="M1123" s="130"/>
      <c r="N1123" s="130"/>
      <c r="O1123" s="130"/>
      <c r="P1123" s="130"/>
      <c r="Q1123" s="130"/>
      <c r="R1123" s="680"/>
      <c r="S1123" s="130"/>
      <c r="T1123" s="130"/>
      <c r="U1123" s="130"/>
      <c r="V1123" s="130"/>
      <c r="W1123" s="130"/>
      <c r="X1123" s="130"/>
      <c r="Y1123" s="680"/>
      <c r="Z1123" s="130"/>
      <c r="AA1123" s="130"/>
      <c r="AB1123" s="130"/>
      <c r="AC1123" s="130"/>
      <c r="AD1123" s="130"/>
      <c r="AE1123" s="130"/>
      <c r="AF1123" s="680"/>
      <c r="AG1123" s="130"/>
      <c r="AH1123" s="130"/>
      <c r="AI1123" s="130"/>
      <c r="AJ1123" s="130"/>
      <c r="AK1123" s="130"/>
      <c r="AL1123" s="130"/>
    </row>
    <row r="1124" spans="1:38" s="43" customFormat="1" x14ac:dyDescent="0.2">
      <c r="A1124" s="15"/>
      <c r="B1124" s="685"/>
      <c r="C1124" s="15"/>
      <c r="K1124" s="680"/>
      <c r="L1124" s="130"/>
      <c r="M1124" s="130"/>
      <c r="N1124" s="130"/>
      <c r="O1124" s="130"/>
      <c r="P1124" s="130"/>
      <c r="Q1124" s="130"/>
      <c r="R1124" s="680"/>
      <c r="S1124" s="130"/>
      <c r="T1124" s="130"/>
      <c r="U1124" s="130"/>
      <c r="V1124" s="130"/>
      <c r="W1124" s="130"/>
      <c r="X1124" s="130"/>
      <c r="Y1124" s="680"/>
      <c r="Z1124" s="130"/>
      <c r="AA1124" s="130"/>
      <c r="AB1124" s="130"/>
      <c r="AC1124" s="130"/>
      <c r="AD1124" s="130"/>
      <c r="AE1124" s="130"/>
      <c r="AF1124" s="680"/>
      <c r="AG1124" s="130"/>
      <c r="AH1124" s="130"/>
      <c r="AI1124" s="130"/>
      <c r="AJ1124" s="130"/>
      <c r="AK1124" s="130"/>
      <c r="AL1124" s="130"/>
    </row>
    <row r="1125" spans="1:38" s="43" customFormat="1" x14ac:dyDescent="0.2">
      <c r="A1125" s="15"/>
      <c r="B1125" s="685"/>
      <c r="C1125" s="15"/>
      <c r="K1125" s="680"/>
      <c r="L1125" s="130"/>
      <c r="M1125" s="130"/>
      <c r="N1125" s="130"/>
      <c r="O1125" s="130"/>
      <c r="P1125" s="130"/>
      <c r="Q1125" s="130"/>
      <c r="R1125" s="680"/>
      <c r="S1125" s="130"/>
      <c r="T1125" s="130"/>
      <c r="U1125" s="130"/>
      <c r="V1125" s="130"/>
      <c r="W1125" s="130"/>
      <c r="X1125" s="130"/>
      <c r="Y1125" s="680"/>
      <c r="Z1125" s="130"/>
      <c r="AA1125" s="130"/>
      <c r="AB1125" s="130"/>
      <c r="AC1125" s="130"/>
      <c r="AD1125" s="130"/>
      <c r="AE1125" s="130"/>
      <c r="AF1125" s="680"/>
      <c r="AG1125" s="130"/>
      <c r="AH1125" s="130"/>
      <c r="AI1125" s="130"/>
      <c r="AJ1125" s="130"/>
      <c r="AK1125" s="130"/>
      <c r="AL1125" s="130"/>
    </row>
    <row r="1126" spans="1:38" s="43" customFormat="1" x14ac:dyDescent="0.2">
      <c r="A1126" s="15"/>
      <c r="B1126" s="685"/>
      <c r="C1126" s="15"/>
      <c r="K1126" s="680"/>
      <c r="L1126" s="130"/>
      <c r="M1126" s="130"/>
      <c r="N1126" s="130"/>
      <c r="O1126" s="130"/>
      <c r="P1126" s="130"/>
      <c r="Q1126" s="130"/>
      <c r="R1126" s="680"/>
      <c r="S1126" s="130"/>
      <c r="T1126" s="130"/>
      <c r="U1126" s="130"/>
      <c r="V1126" s="130"/>
      <c r="W1126" s="130"/>
      <c r="X1126" s="130"/>
      <c r="Y1126" s="680"/>
      <c r="Z1126" s="130"/>
      <c r="AA1126" s="130"/>
      <c r="AB1126" s="130"/>
      <c r="AC1126" s="130"/>
      <c r="AD1126" s="130"/>
      <c r="AE1126" s="130"/>
      <c r="AF1126" s="680"/>
      <c r="AG1126" s="130"/>
      <c r="AH1126" s="130"/>
      <c r="AI1126" s="130"/>
      <c r="AJ1126" s="130"/>
      <c r="AK1126" s="130"/>
      <c r="AL1126" s="130"/>
    </row>
    <row r="1127" spans="1:38" s="43" customFormat="1" x14ac:dyDescent="0.2">
      <c r="A1127" s="15"/>
      <c r="B1127" s="685"/>
      <c r="C1127" s="15"/>
      <c r="K1127" s="680"/>
      <c r="L1127" s="130"/>
      <c r="M1127" s="130"/>
      <c r="N1127" s="130"/>
      <c r="O1127" s="130"/>
      <c r="P1127" s="130"/>
      <c r="Q1127" s="130"/>
      <c r="R1127" s="680"/>
      <c r="S1127" s="130"/>
      <c r="T1127" s="130"/>
      <c r="U1127" s="130"/>
      <c r="V1127" s="130"/>
      <c r="W1127" s="130"/>
      <c r="X1127" s="130"/>
      <c r="Y1127" s="680"/>
      <c r="Z1127" s="130"/>
      <c r="AA1127" s="130"/>
      <c r="AB1127" s="130"/>
      <c r="AC1127" s="130"/>
      <c r="AD1127" s="130"/>
      <c r="AE1127" s="130"/>
      <c r="AF1127" s="680"/>
      <c r="AG1127" s="130"/>
      <c r="AH1127" s="130"/>
      <c r="AI1127" s="130"/>
      <c r="AJ1127" s="130"/>
      <c r="AK1127" s="130"/>
      <c r="AL1127" s="130"/>
    </row>
    <row r="1128" spans="1:38" s="43" customFormat="1" x14ac:dyDescent="0.2">
      <c r="A1128" s="15"/>
      <c r="B1128" s="685"/>
      <c r="C1128" s="15"/>
      <c r="K1128" s="680"/>
      <c r="L1128" s="130"/>
      <c r="M1128" s="130"/>
      <c r="N1128" s="130"/>
      <c r="O1128" s="130"/>
      <c r="P1128" s="130"/>
      <c r="Q1128" s="130"/>
      <c r="R1128" s="680"/>
      <c r="S1128" s="130"/>
      <c r="T1128" s="130"/>
      <c r="U1128" s="130"/>
      <c r="V1128" s="130"/>
      <c r="W1128" s="130"/>
      <c r="X1128" s="130"/>
      <c r="Y1128" s="680"/>
      <c r="Z1128" s="130"/>
      <c r="AA1128" s="130"/>
      <c r="AB1128" s="130"/>
      <c r="AC1128" s="130"/>
      <c r="AD1128" s="130"/>
      <c r="AE1128" s="130"/>
      <c r="AF1128" s="680"/>
      <c r="AG1128" s="130"/>
      <c r="AH1128" s="130"/>
      <c r="AI1128" s="130"/>
      <c r="AJ1128" s="130"/>
      <c r="AK1128" s="130"/>
      <c r="AL1128" s="130"/>
    </row>
    <row r="1129" spans="1:38" s="43" customFormat="1" x14ac:dyDescent="0.2">
      <c r="A1129" s="15"/>
      <c r="B1129" s="685"/>
      <c r="C1129" s="15"/>
      <c r="K1129" s="680"/>
      <c r="L1129" s="130"/>
      <c r="M1129" s="130"/>
      <c r="N1129" s="130"/>
      <c r="O1129" s="130"/>
      <c r="P1129" s="130"/>
      <c r="Q1129" s="130"/>
      <c r="R1129" s="680"/>
      <c r="S1129" s="130"/>
      <c r="T1129" s="130"/>
      <c r="U1129" s="130"/>
      <c r="V1129" s="130"/>
      <c r="W1129" s="130"/>
      <c r="X1129" s="130"/>
      <c r="Y1129" s="680"/>
      <c r="Z1129" s="130"/>
      <c r="AA1129" s="130"/>
      <c r="AB1129" s="130"/>
      <c r="AC1129" s="130"/>
      <c r="AD1129" s="130"/>
      <c r="AE1129" s="130"/>
      <c r="AF1129" s="680"/>
      <c r="AG1129" s="130"/>
      <c r="AH1129" s="130"/>
      <c r="AI1129" s="130"/>
      <c r="AJ1129" s="130"/>
      <c r="AK1129" s="130"/>
      <c r="AL1129" s="130"/>
    </row>
    <row r="1130" spans="1:38" s="43" customFormat="1" x14ac:dyDescent="0.2">
      <c r="A1130" s="15"/>
      <c r="B1130" s="685"/>
      <c r="C1130" s="15"/>
      <c r="K1130" s="680"/>
      <c r="L1130" s="130"/>
      <c r="M1130" s="130"/>
      <c r="N1130" s="130"/>
      <c r="O1130" s="130"/>
      <c r="P1130" s="130"/>
      <c r="Q1130" s="130"/>
      <c r="R1130" s="680"/>
      <c r="S1130" s="130"/>
      <c r="T1130" s="130"/>
      <c r="U1130" s="130"/>
      <c r="V1130" s="130"/>
      <c r="W1130" s="130"/>
      <c r="X1130" s="130"/>
      <c r="Y1130" s="680"/>
      <c r="Z1130" s="130"/>
      <c r="AA1130" s="130"/>
      <c r="AB1130" s="130"/>
      <c r="AC1130" s="130"/>
      <c r="AD1130" s="130"/>
      <c r="AE1130" s="130"/>
      <c r="AF1130" s="680"/>
      <c r="AG1130" s="130"/>
      <c r="AH1130" s="130"/>
      <c r="AI1130" s="130"/>
      <c r="AJ1130" s="130"/>
      <c r="AK1130" s="130"/>
      <c r="AL1130" s="130"/>
    </row>
    <row r="1131" spans="1:38" s="43" customFormat="1" x14ac:dyDescent="0.2">
      <c r="A1131" s="15"/>
      <c r="B1131" s="685"/>
      <c r="C1131" s="15"/>
      <c r="K1131" s="680"/>
      <c r="L1131" s="130"/>
      <c r="M1131" s="130"/>
      <c r="N1131" s="130"/>
      <c r="O1131" s="130"/>
      <c r="P1131" s="130"/>
      <c r="Q1131" s="130"/>
      <c r="R1131" s="680"/>
      <c r="S1131" s="130"/>
      <c r="T1131" s="130"/>
      <c r="U1131" s="130"/>
      <c r="V1131" s="130"/>
      <c r="W1131" s="130"/>
      <c r="X1131" s="130"/>
      <c r="Y1131" s="680"/>
      <c r="Z1131" s="130"/>
      <c r="AA1131" s="130"/>
      <c r="AB1131" s="130"/>
      <c r="AC1131" s="130"/>
      <c r="AD1131" s="130"/>
      <c r="AE1131" s="130"/>
      <c r="AF1131" s="680"/>
      <c r="AG1131" s="130"/>
      <c r="AH1131" s="130"/>
      <c r="AI1131" s="130"/>
      <c r="AJ1131" s="130"/>
      <c r="AK1131" s="130"/>
      <c r="AL1131" s="130"/>
    </row>
    <row r="1132" spans="1:38" s="43" customFormat="1" x14ac:dyDescent="0.2">
      <c r="A1132" s="15"/>
      <c r="B1132" s="685"/>
      <c r="C1132" s="15"/>
      <c r="K1132" s="680"/>
      <c r="L1132" s="130"/>
      <c r="M1132" s="130"/>
      <c r="N1132" s="130"/>
      <c r="O1132" s="130"/>
      <c r="P1132" s="130"/>
      <c r="Q1132" s="130"/>
      <c r="R1132" s="680"/>
      <c r="S1132" s="130"/>
      <c r="T1132" s="130"/>
      <c r="U1132" s="130"/>
      <c r="V1132" s="130"/>
      <c r="W1132" s="130"/>
      <c r="X1132" s="130"/>
      <c r="Y1132" s="680"/>
      <c r="Z1132" s="130"/>
      <c r="AA1132" s="130"/>
      <c r="AB1132" s="130"/>
      <c r="AC1132" s="130"/>
      <c r="AD1132" s="130"/>
      <c r="AE1132" s="130"/>
      <c r="AF1132" s="680"/>
      <c r="AG1132" s="130"/>
      <c r="AH1132" s="130"/>
      <c r="AI1132" s="130"/>
      <c r="AJ1132" s="130"/>
      <c r="AK1132" s="130"/>
      <c r="AL1132" s="130"/>
    </row>
    <row r="1133" spans="1:38" s="43" customFormat="1" x14ac:dyDescent="0.2">
      <c r="A1133" s="15"/>
      <c r="B1133" s="685"/>
      <c r="C1133" s="15"/>
      <c r="K1133" s="680"/>
      <c r="L1133" s="130"/>
      <c r="M1133" s="130"/>
      <c r="N1133" s="130"/>
      <c r="O1133" s="130"/>
      <c r="P1133" s="130"/>
      <c r="Q1133" s="130"/>
      <c r="R1133" s="680"/>
      <c r="S1133" s="130"/>
      <c r="T1133" s="130"/>
      <c r="U1133" s="130"/>
      <c r="V1133" s="130"/>
      <c r="W1133" s="130"/>
      <c r="X1133" s="130"/>
      <c r="Y1133" s="680"/>
      <c r="Z1133" s="130"/>
      <c r="AA1133" s="130"/>
      <c r="AB1133" s="130"/>
      <c r="AC1133" s="130"/>
      <c r="AD1133" s="130"/>
      <c r="AE1133" s="130"/>
      <c r="AF1133" s="680"/>
      <c r="AG1133" s="130"/>
      <c r="AH1133" s="130"/>
      <c r="AI1133" s="130"/>
      <c r="AJ1133" s="130"/>
      <c r="AK1133" s="130"/>
      <c r="AL1133" s="130"/>
    </row>
    <row r="1134" spans="1:38" s="43" customFormat="1" x14ac:dyDescent="0.2">
      <c r="A1134" s="15"/>
      <c r="B1134" s="685"/>
      <c r="C1134" s="15"/>
      <c r="K1134" s="680"/>
      <c r="L1134" s="130"/>
      <c r="M1134" s="130"/>
      <c r="N1134" s="130"/>
      <c r="O1134" s="130"/>
      <c r="P1134" s="130"/>
      <c r="Q1134" s="130"/>
      <c r="R1134" s="680"/>
      <c r="S1134" s="130"/>
      <c r="T1134" s="130"/>
      <c r="U1134" s="130"/>
      <c r="V1134" s="130"/>
      <c r="W1134" s="130"/>
      <c r="X1134" s="130"/>
      <c r="Y1134" s="680"/>
      <c r="Z1134" s="130"/>
      <c r="AA1134" s="130"/>
      <c r="AB1134" s="130"/>
      <c r="AC1134" s="130"/>
      <c r="AD1134" s="130"/>
      <c r="AE1134" s="130"/>
      <c r="AF1134" s="680"/>
      <c r="AG1134" s="130"/>
      <c r="AH1134" s="130"/>
      <c r="AI1134" s="130"/>
      <c r="AJ1134" s="130"/>
      <c r="AK1134" s="130"/>
      <c r="AL1134" s="130"/>
    </row>
    <row r="1135" spans="1:38" s="43" customFormat="1" x14ac:dyDescent="0.2">
      <c r="A1135" s="15"/>
      <c r="B1135" s="685"/>
      <c r="C1135" s="15"/>
      <c r="K1135" s="680"/>
      <c r="L1135" s="130"/>
      <c r="M1135" s="130"/>
      <c r="N1135" s="130"/>
      <c r="O1135" s="130"/>
      <c r="P1135" s="130"/>
      <c r="Q1135" s="130"/>
      <c r="R1135" s="680"/>
      <c r="S1135" s="130"/>
      <c r="T1135" s="130"/>
      <c r="U1135" s="130"/>
      <c r="V1135" s="130"/>
      <c r="W1135" s="130"/>
      <c r="X1135" s="130"/>
      <c r="Y1135" s="680"/>
      <c r="Z1135" s="130"/>
      <c r="AA1135" s="130"/>
      <c r="AB1135" s="130"/>
      <c r="AC1135" s="130"/>
      <c r="AD1135" s="130"/>
      <c r="AE1135" s="130"/>
      <c r="AF1135" s="680"/>
      <c r="AG1135" s="130"/>
      <c r="AH1135" s="130"/>
      <c r="AI1135" s="130"/>
      <c r="AJ1135" s="130"/>
      <c r="AK1135" s="130"/>
      <c r="AL1135" s="130"/>
    </row>
    <row r="1136" spans="1:38" s="43" customFormat="1" x14ac:dyDescent="0.2">
      <c r="A1136" s="15"/>
      <c r="B1136" s="685"/>
      <c r="C1136" s="15"/>
      <c r="K1136" s="680"/>
      <c r="L1136" s="130"/>
      <c r="M1136" s="130"/>
      <c r="N1136" s="130"/>
      <c r="O1136" s="130"/>
      <c r="P1136" s="130"/>
      <c r="Q1136" s="130"/>
      <c r="R1136" s="680"/>
      <c r="S1136" s="130"/>
      <c r="T1136" s="130"/>
      <c r="U1136" s="130"/>
      <c r="V1136" s="130"/>
      <c r="W1136" s="130"/>
      <c r="X1136" s="130"/>
      <c r="Y1136" s="680"/>
      <c r="Z1136" s="130"/>
      <c r="AA1136" s="130"/>
      <c r="AB1136" s="130"/>
      <c r="AC1136" s="130"/>
      <c r="AD1136" s="130"/>
      <c r="AE1136" s="130"/>
      <c r="AF1136" s="680"/>
      <c r="AG1136" s="130"/>
      <c r="AH1136" s="130"/>
      <c r="AI1136" s="130"/>
      <c r="AJ1136" s="130"/>
      <c r="AK1136" s="130"/>
      <c r="AL1136" s="130"/>
    </row>
    <row r="1137" spans="1:38" s="43" customFormat="1" x14ac:dyDescent="0.2">
      <c r="A1137" s="15"/>
      <c r="B1137" s="685"/>
      <c r="C1137" s="15"/>
      <c r="K1137" s="680"/>
      <c r="L1137" s="130"/>
      <c r="M1137" s="130"/>
      <c r="N1137" s="130"/>
      <c r="O1137" s="130"/>
      <c r="P1137" s="130"/>
      <c r="Q1137" s="130"/>
      <c r="R1137" s="680"/>
      <c r="S1137" s="130"/>
      <c r="T1137" s="130"/>
      <c r="U1137" s="130"/>
      <c r="V1137" s="130"/>
      <c r="W1137" s="130"/>
      <c r="X1137" s="130"/>
      <c r="Y1137" s="680"/>
      <c r="Z1137" s="130"/>
      <c r="AA1137" s="130"/>
      <c r="AB1137" s="130"/>
      <c r="AC1137" s="130"/>
      <c r="AD1137" s="130"/>
      <c r="AE1137" s="130"/>
      <c r="AF1137" s="680"/>
      <c r="AG1137" s="130"/>
      <c r="AH1137" s="130"/>
      <c r="AI1137" s="130"/>
      <c r="AJ1137" s="130"/>
      <c r="AK1137" s="130"/>
      <c r="AL1137" s="130"/>
    </row>
    <row r="1138" spans="1:38" s="43" customFormat="1" x14ac:dyDescent="0.2">
      <c r="A1138" s="15"/>
      <c r="B1138" s="685"/>
      <c r="C1138" s="15"/>
      <c r="K1138" s="680"/>
      <c r="L1138" s="130"/>
      <c r="M1138" s="130"/>
      <c r="N1138" s="130"/>
      <c r="O1138" s="130"/>
      <c r="P1138" s="130"/>
      <c r="Q1138" s="130"/>
      <c r="R1138" s="680"/>
      <c r="S1138" s="130"/>
      <c r="T1138" s="130"/>
      <c r="U1138" s="130"/>
      <c r="V1138" s="130"/>
      <c r="W1138" s="130"/>
      <c r="X1138" s="130"/>
      <c r="Y1138" s="680"/>
      <c r="Z1138" s="130"/>
      <c r="AA1138" s="130"/>
      <c r="AB1138" s="130"/>
      <c r="AC1138" s="130"/>
      <c r="AD1138" s="130"/>
      <c r="AE1138" s="130"/>
      <c r="AF1138" s="680"/>
      <c r="AG1138" s="130"/>
      <c r="AH1138" s="130"/>
      <c r="AI1138" s="130"/>
      <c r="AJ1138" s="130"/>
      <c r="AK1138" s="130"/>
      <c r="AL1138" s="130"/>
    </row>
    <row r="1139" spans="1:38" s="43" customFormat="1" x14ac:dyDescent="0.2">
      <c r="A1139" s="15"/>
      <c r="B1139" s="685"/>
      <c r="C1139" s="15"/>
      <c r="K1139" s="680"/>
      <c r="L1139" s="130"/>
      <c r="M1139" s="130"/>
      <c r="N1139" s="130"/>
      <c r="O1139" s="130"/>
      <c r="P1139" s="130"/>
      <c r="Q1139" s="130"/>
      <c r="R1139" s="680"/>
      <c r="S1139" s="130"/>
      <c r="T1139" s="130"/>
      <c r="U1139" s="130"/>
      <c r="V1139" s="130"/>
      <c r="W1139" s="130"/>
      <c r="X1139" s="130"/>
      <c r="Y1139" s="680"/>
      <c r="Z1139" s="130"/>
      <c r="AA1139" s="130"/>
      <c r="AB1139" s="130"/>
      <c r="AC1139" s="130"/>
      <c r="AD1139" s="130"/>
      <c r="AE1139" s="130"/>
      <c r="AF1139" s="680"/>
      <c r="AG1139" s="130"/>
      <c r="AH1139" s="130"/>
      <c r="AI1139" s="130"/>
      <c r="AJ1139" s="130"/>
      <c r="AK1139" s="130"/>
      <c r="AL1139" s="130"/>
    </row>
    <row r="1140" spans="1:38" s="43" customFormat="1" x14ac:dyDescent="0.2">
      <c r="A1140" s="15"/>
      <c r="B1140" s="685"/>
      <c r="C1140" s="15"/>
      <c r="K1140" s="680"/>
      <c r="L1140" s="130"/>
      <c r="M1140" s="130"/>
      <c r="N1140" s="130"/>
      <c r="O1140" s="130"/>
      <c r="P1140" s="130"/>
      <c r="Q1140" s="130"/>
      <c r="R1140" s="680"/>
      <c r="S1140" s="130"/>
      <c r="T1140" s="130"/>
      <c r="U1140" s="130"/>
      <c r="V1140" s="130"/>
      <c r="W1140" s="130"/>
      <c r="X1140" s="130"/>
      <c r="Y1140" s="680"/>
      <c r="Z1140" s="130"/>
      <c r="AA1140" s="130"/>
      <c r="AB1140" s="130"/>
      <c r="AC1140" s="130"/>
      <c r="AD1140" s="130"/>
      <c r="AE1140" s="130"/>
      <c r="AF1140" s="680"/>
      <c r="AG1140" s="130"/>
      <c r="AH1140" s="130"/>
      <c r="AI1140" s="130"/>
      <c r="AJ1140" s="130"/>
      <c r="AK1140" s="130"/>
      <c r="AL1140" s="130"/>
    </row>
    <row r="1141" spans="1:38" s="43" customFormat="1" x14ac:dyDescent="0.2">
      <c r="A1141" s="15"/>
      <c r="B1141" s="685"/>
      <c r="C1141" s="15"/>
      <c r="K1141" s="680"/>
      <c r="L1141" s="130"/>
      <c r="M1141" s="130"/>
      <c r="N1141" s="130"/>
      <c r="O1141" s="130"/>
      <c r="P1141" s="130"/>
      <c r="Q1141" s="130"/>
      <c r="R1141" s="680"/>
      <c r="S1141" s="130"/>
      <c r="T1141" s="130"/>
      <c r="U1141" s="130"/>
      <c r="V1141" s="130"/>
      <c r="W1141" s="130"/>
      <c r="X1141" s="130"/>
      <c r="Y1141" s="680"/>
      <c r="Z1141" s="130"/>
      <c r="AA1141" s="130"/>
      <c r="AB1141" s="130"/>
      <c r="AC1141" s="130"/>
      <c r="AD1141" s="130"/>
      <c r="AE1141" s="130"/>
      <c r="AF1141" s="680"/>
      <c r="AG1141" s="130"/>
      <c r="AH1141" s="130"/>
      <c r="AI1141" s="130"/>
      <c r="AJ1141" s="130"/>
      <c r="AK1141" s="130"/>
      <c r="AL1141" s="130"/>
    </row>
    <row r="1142" spans="1:38" s="43" customFormat="1" x14ac:dyDescent="0.2">
      <c r="A1142" s="15"/>
      <c r="B1142" s="685"/>
      <c r="C1142" s="15"/>
      <c r="K1142" s="680"/>
      <c r="L1142" s="130"/>
      <c r="M1142" s="130"/>
      <c r="N1142" s="130"/>
      <c r="O1142" s="130"/>
      <c r="P1142" s="130"/>
      <c r="Q1142" s="130"/>
      <c r="R1142" s="680"/>
      <c r="S1142" s="130"/>
      <c r="T1142" s="130"/>
      <c r="U1142" s="130"/>
      <c r="V1142" s="130"/>
      <c r="W1142" s="130"/>
      <c r="X1142" s="130"/>
      <c r="Y1142" s="680"/>
      <c r="Z1142" s="130"/>
      <c r="AA1142" s="130"/>
      <c r="AB1142" s="130"/>
      <c r="AC1142" s="130"/>
      <c r="AD1142" s="130"/>
      <c r="AE1142" s="130"/>
      <c r="AF1142" s="680"/>
      <c r="AG1142" s="130"/>
      <c r="AH1142" s="130"/>
      <c r="AI1142" s="130"/>
      <c r="AJ1142" s="130"/>
      <c r="AK1142" s="130"/>
      <c r="AL1142" s="130"/>
    </row>
    <row r="1143" spans="1:38" s="43" customFormat="1" x14ac:dyDescent="0.2">
      <c r="A1143" s="15"/>
      <c r="B1143" s="685"/>
      <c r="C1143" s="15"/>
      <c r="K1143" s="680"/>
      <c r="L1143" s="130"/>
      <c r="M1143" s="130"/>
      <c r="N1143" s="130"/>
      <c r="O1143" s="130"/>
      <c r="P1143" s="130"/>
      <c r="Q1143" s="130"/>
      <c r="R1143" s="680"/>
      <c r="S1143" s="130"/>
      <c r="T1143" s="130"/>
      <c r="U1143" s="130"/>
      <c r="V1143" s="130"/>
      <c r="W1143" s="130"/>
      <c r="X1143" s="130"/>
      <c r="Y1143" s="680"/>
      <c r="Z1143" s="130"/>
      <c r="AA1143" s="130"/>
      <c r="AB1143" s="130"/>
      <c r="AC1143" s="130"/>
      <c r="AD1143" s="130"/>
      <c r="AE1143" s="130"/>
      <c r="AF1143" s="680"/>
      <c r="AG1143" s="130"/>
      <c r="AH1143" s="130"/>
      <c r="AI1143" s="130"/>
      <c r="AJ1143" s="130"/>
      <c r="AK1143" s="130"/>
      <c r="AL1143" s="130"/>
    </row>
    <row r="1144" spans="1:38" s="43" customFormat="1" x14ac:dyDescent="0.2">
      <c r="A1144" s="15"/>
      <c r="B1144" s="685"/>
      <c r="C1144" s="15"/>
      <c r="K1144" s="680"/>
      <c r="L1144" s="130"/>
      <c r="M1144" s="130"/>
      <c r="N1144" s="130"/>
      <c r="O1144" s="130"/>
      <c r="P1144" s="130"/>
      <c r="Q1144" s="130"/>
      <c r="R1144" s="680"/>
      <c r="S1144" s="130"/>
      <c r="T1144" s="130"/>
      <c r="U1144" s="130"/>
      <c r="V1144" s="130"/>
      <c r="W1144" s="130"/>
      <c r="X1144" s="130"/>
      <c r="Y1144" s="680"/>
      <c r="Z1144" s="130"/>
      <c r="AA1144" s="130"/>
      <c r="AB1144" s="130"/>
      <c r="AC1144" s="130"/>
      <c r="AD1144" s="130"/>
      <c r="AE1144" s="130"/>
      <c r="AF1144" s="680"/>
      <c r="AG1144" s="130"/>
      <c r="AH1144" s="130"/>
      <c r="AI1144" s="130"/>
      <c r="AJ1144" s="130"/>
      <c r="AK1144" s="130"/>
      <c r="AL1144" s="130"/>
    </row>
    <row r="1145" spans="1:38" s="43" customFormat="1" x14ac:dyDescent="0.2">
      <c r="A1145" s="15"/>
      <c r="B1145" s="685"/>
      <c r="C1145" s="15"/>
      <c r="K1145" s="680"/>
      <c r="L1145" s="130"/>
      <c r="M1145" s="130"/>
      <c r="N1145" s="130"/>
      <c r="O1145" s="130"/>
      <c r="P1145" s="130"/>
      <c r="Q1145" s="130"/>
      <c r="R1145" s="680"/>
      <c r="S1145" s="130"/>
      <c r="T1145" s="130"/>
      <c r="U1145" s="130"/>
      <c r="V1145" s="130"/>
      <c r="W1145" s="130"/>
      <c r="X1145" s="130"/>
      <c r="Y1145" s="680"/>
      <c r="Z1145" s="130"/>
      <c r="AA1145" s="130"/>
      <c r="AB1145" s="130"/>
      <c r="AC1145" s="130"/>
      <c r="AD1145" s="130"/>
      <c r="AE1145" s="130"/>
      <c r="AF1145" s="680"/>
      <c r="AG1145" s="130"/>
      <c r="AH1145" s="130"/>
      <c r="AI1145" s="130"/>
      <c r="AJ1145" s="130"/>
      <c r="AK1145" s="130"/>
      <c r="AL1145" s="130"/>
    </row>
    <row r="1146" spans="1:38" s="43" customFormat="1" x14ac:dyDescent="0.2">
      <c r="A1146" s="15"/>
      <c r="B1146" s="685"/>
      <c r="C1146" s="15"/>
      <c r="K1146" s="680"/>
      <c r="L1146" s="130"/>
      <c r="M1146" s="130"/>
      <c r="N1146" s="130"/>
      <c r="O1146" s="130"/>
      <c r="P1146" s="130"/>
      <c r="Q1146" s="130"/>
      <c r="R1146" s="680"/>
      <c r="S1146" s="130"/>
      <c r="T1146" s="130"/>
      <c r="U1146" s="130"/>
      <c r="V1146" s="130"/>
      <c r="W1146" s="130"/>
      <c r="X1146" s="130"/>
      <c r="Y1146" s="680"/>
      <c r="Z1146" s="130"/>
      <c r="AA1146" s="130"/>
      <c r="AB1146" s="130"/>
      <c r="AC1146" s="130"/>
      <c r="AD1146" s="130"/>
      <c r="AE1146" s="130"/>
      <c r="AF1146" s="680"/>
      <c r="AG1146" s="130"/>
      <c r="AH1146" s="130"/>
      <c r="AI1146" s="130"/>
      <c r="AJ1146" s="130"/>
      <c r="AK1146" s="130"/>
      <c r="AL1146" s="130"/>
    </row>
    <row r="1147" spans="1:38" s="43" customFormat="1" x14ac:dyDescent="0.2">
      <c r="A1147" s="15"/>
      <c r="B1147" s="685"/>
      <c r="C1147" s="15"/>
      <c r="K1147" s="680"/>
      <c r="L1147" s="130"/>
      <c r="M1147" s="130"/>
      <c r="N1147" s="130"/>
      <c r="O1147" s="130"/>
      <c r="P1147" s="130"/>
      <c r="Q1147" s="130"/>
      <c r="R1147" s="680"/>
      <c r="S1147" s="130"/>
      <c r="T1147" s="130"/>
      <c r="U1147" s="130"/>
      <c r="V1147" s="130"/>
      <c r="W1147" s="130"/>
      <c r="X1147" s="130"/>
      <c r="Y1147" s="680"/>
      <c r="Z1147" s="130"/>
      <c r="AA1147" s="130"/>
      <c r="AB1147" s="130"/>
      <c r="AC1147" s="130"/>
      <c r="AD1147" s="130"/>
      <c r="AE1147" s="130"/>
      <c r="AF1147" s="680"/>
      <c r="AG1147" s="130"/>
      <c r="AH1147" s="130"/>
      <c r="AI1147" s="130"/>
      <c r="AJ1147" s="130"/>
      <c r="AK1147" s="130"/>
      <c r="AL1147" s="130"/>
    </row>
    <row r="1148" spans="1:38" s="43" customFormat="1" x14ac:dyDescent="0.2">
      <c r="A1148" s="15"/>
      <c r="B1148" s="685"/>
      <c r="C1148" s="15"/>
      <c r="K1148" s="680"/>
      <c r="L1148" s="130"/>
      <c r="M1148" s="130"/>
      <c r="N1148" s="130"/>
      <c r="O1148" s="130"/>
      <c r="P1148" s="130"/>
      <c r="Q1148" s="130"/>
      <c r="R1148" s="680"/>
      <c r="S1148" s="130"/>
      <c r="T1148" s="130"/>
      <c r="U1148" s="130"/>
      <c r="V1148" s="130"/>
      <c r="W1148" s="130"/>
      <c r="X1148" s="130"/>
      <c r="Y1148" s="680"/>
      <c r="Z1148" s="130"/>
      <c r="AA1148" s="130"/>
      <c r="AB1148" s="130"/>
      <c r="AC1148" s="130"/>
      <c r="AD1148" s="130"/>
      <c r="AE1148" s="130"/>
      <c r="AF1148" s="680"/>
      <c r="AG1148" s="130"/>
      <c r="AH1148" s="130"/>
      <c r="AI1148" s="130"/>
      <c r="AJ1148" s="130"/>
      <c r="AK1148" s="130"/>
      <c r="AL1148" s="130"/>
    </row>
    <row r="1149" spans="1:38" s="43" customFormat="1" x14ac:dyDescent="0.2">
      <c r="A1149" s="15"/>
      <c r="B1149" s="685"/>
      <c r="C1149" s="15"/>
      <c r="K1149" s="680"/>
      <c r="L1149" s="130"/>
      <c r="M1149" s="130"/>
      <c r="N1149" s="130"/>
      <c r="O1149" s="130"/>
      <c r="P1149" s="130"/>
      <c r="Q1149" s="130"/>
      <c r="R1149" s="680"/>
      <c r="S1149" s="130"/>
      <c r="T1149" s="130"/>
      <c r="U1149" s="130"/>
      <c r="V1149" s="130"/>
      <c r="W1149" s="130"/>
      <c r="X1149" s="130"/>
      <c r="Y1149" s="680"/>
      <c r="Z1149" s="130"/>
      <c r="AA1149" s="130"/>
      <c r="AB1149" s="130"/>
      <c r="AC1149" s="130"/>
      <c r="AD1149" s="130"/>
      <c r="AE1149" s="130"/>
      <c r="AF1149" s="680"/>
      <c r="AG1149" s="130"/>
      <c r="AH1149" s="130"/>
      <c r="AI1149" s="130"/>
      <c r="AJ1149" s="130"/>
      <c r="AK1149" s="130"/>
      <c r="AL1149" s="130"/>
    </row>
    <row r="1150" spans="1:38" s="43" customFormat="1" x14ac:dyDescent="0.2">
      <c r="A1150" s="15"/>
      <c r="B1150" s="685"/>
      <c r="C1150" s="15"/>
      <c r="K1150" s="680"/>
      <c r="L1150" s="130"/>
      <c r="M1150" s="130"/>
      <c r="N1150" s="130"/>
      <c r="O1150" s="130"/>
      <c r="P1150" s="130"/>
      <c r="Q1150" s="130"/>
      <c r="R1150" s="680"/>
      <c r="S1150" s="130"/>
      <c r="T1150" s="130"/>
      <c r="U1150" s="130"/>
      <c r="V1150" s="130"/>
      <c r="W1150" s="130"/>
      <c r="X1150" s="130"/>
      <c r="Y1150" s="680"/>
      <c r="Z1150" s="130"/>
      <c r="AA1150" s="130"/>
      <c r="AB1150" s="130"/>
      <c r="AC1150" s="130"/>
      <c r="AD1150" s="130"/>
      <c r="AE1150" s="130"/>
      <c r="AF1150" s="680"/>
      <c r="AG1150" s="130"/>
      <c r="AH1150" s="130"/>
      <c r="AI1150" s="130"/>
      <c r="AJ1150" s="130"/>
      <c r="AK1150" s="130"/>
      <c r="AL1150" s="130"/>
    </row>
    <row r="1151" spans="1:38" s="43" customFormat="1" x14ac:dyDescent="0.2">
      <c r="A1151" s="15"/>
      <c r="B1151" s="685"/>
      <c r="C1151" s="15"/>
      <c r="K1151" s="680"/>
      <c r="L1151" s="130"/>
      <c r="M1151" s="130"/>
      <c r="N1151" s="130"/>
      <c r="O1151" s="130"/>
      <c r="P1151" s="130"/>
      <c r="Q1151" s="130"/>
      <c r="R1151" s="680"/>
      <c r="S1151" s="130"/>
      <c r="T1151" s="130"/>
      <c r="U1151" s="130"/>
      <c r="V1151" s="130"/>
      <c r="W1151" s="130"/>
      <c r="X1151" s="130"/>
      <c r="Y1151" s="680"/>
      <c r="Z1151" s="130"/>
      <c r="AA1151" s="130"/>
      <c r="AB1151" s="130"/>
      <c r="AC1151" s="130"/>
      <c r="AD1151" s="130"/>
      <c r="AE1151" s="130"/>
      <c r="AF1151" s="680"/>
      <c r="AG1151" s="130"/>
      <c r="AH1151" s="130"/>
      <c r="AI1151" s="130"/>
      <c r="AJ1151" s="130"/>
      <c r="AK1151" s="130"/>
      <c r="AL1151" s="130"/>
    </row>
    <row r="1152" spans="1:38" s="43" customFormat="1" x14ac:dyDescent="0.2">
      <c r="A1152" s="15"/>
      <c r="B1152" s="685"/>
      <c r="C1152" s="15"/>
      <c r="K1152" s="680"/>
      <c r="L1152" s="130"/>
      <c r="M1152" s="130"/>
      <c r="N1152" s="130"/>
      <c r="O1152" s="130"/>
      <c r="P1152" s="130"/>
      <c r="Q1152" s="130"/>
      <c r="R1152" s="680"/>
      <c r="S1152" s="130"/>
      <c r="T1152" s="130"/>
      <c r="U1152" s="130"/>
      <c r="V1152" s="130"/>
      <c r="W1152" s="130"/>
      <c r="X1152" s="130"/>
      <c r="Y1152" s="680"/>
      <c r="Z1152" s="130"/>
      <c r="AA1152" s="130"/>
      <c r="AB1152" s="130"/>
      <c r="AC1152" s="130"/>
      <c r="AD1152" s="130"/>
      <c r="AE1152" s="130"/>
      <c r="AF1152" s="680"/>
      <c r="AG1152" s="130"/>
      <c r="AH1152" s="130"/>
      <c r="AI1152" s="130"/>
      <c r="AJ1152" s="130"/>
      <c r="AK1152" s="130"/>
      <c r="AL1152" s="130"/>
    </row>
    <row r="1153" spans="1:38" s="43" customFormat="1" x14ac:dyDescent="0.2">
      <c r="A1153" s="15"/>
      <c r="B1153" s="685"/>
      <c r="C1153" s="15"/>
      <c r="K1153" s="680"/>
      <c r="L1153" s="130"/>
      <c r="M1153" s="130"/>
      <c r="N1153" s="130"/>
      <c r="O1153" s="130"/>
      <c r="P1153" s="130"/>
      <c r="Q1153" s="130"/>
      <c r="R1153" s="680"/>
      <c r="S1153" s="130"/>
      <c r="T1153" s="130"/>
      <c r="U1153" s="130"/>
      <c r="V1153" s="130"/>
      <c r="W1153" s="130"/>
      <c r="X1153" s="130"/>
      <c r="Y1153" s="680"/>
      <c r="Z1153" s="130"/>
      <c r="AA1153" s="130"/>
      <c r="AB1153" s="130"/>
      <c r="AC1153" s="130"/>
      <c r="AD1153" s="130"/>
      <c r="AE1153" s="130"/>
      <c r="AF1153" s="680"/>
      <c r="AG1153" s="130"/>
      <c r="AH1153" s="130"/>
      <c r="AI1153" s="130"/>
      <c r="AJ1153" s="130"/>
      <c r="AK1153" s="130"/>
      <c r="AL1153" s="130"/>
    </row>
    <row r="1154" spans="1:38" s="43" customFormat="1" x14ac:dyDescent="0.2">
      <c r="A1154" s="15"/>
      <c r="B1154" s="685"/>
      <c r="C1154" s="15"/>
      <c r="K1154" s="680"/>
      <c r="L1154" s="130"/>
      <c r="M1154" s="130"/>
      <c r="N1154" s="130"/>
      <c r="O1154" s="130"/>
      <c r="P1154" s="130"/>
      <c r="Q1154" s="130"/>
      <c r="R1154" s="680"/>
      <c r="S1154" s="130"/>
      <c r="T1154" s="130"/>
      <c r="U1154" s="130"/>
      <c r="V1154" s="130"/>
      <c r="W1154" s="130"/>
      <c r="X1154" s="130"/>
      <c r="Y1154" s="680"/>
      <c r="Z1154" s="130"/>
      <c r="AA1154" s="130"/>
      <c r="AB1154" s="130"/>
      <c r="AC1154" s="130"/>
      <c r="AD1154" s="130"/>
      <c r="AE1154" s="130"/>
      <c r="AF1154" s="680"/>
      <c r="AG1154" s="130"/>
      <c r="AH1154" s="130"/>
      <c r="AI1154" s="130"/>
      <c r="AJ1154" s="130"/>
      <c r="AK1154" s="130"/>
      <c r="AL1154" s="130"/>
    </row>
    <row r="1155" spans="1:38" s="43" customFormat="1" x14ac:dyDescent="0.2">
      <c r="A1155" s="15"/>
      <c r="B1155" s="685"/>
      <c r="C1155" s="15"/>
      <c r="K1155" s="680"/>
      <c r="L1155" s="130"/>
      <c r="M1155" s="130"/>
      <c r="N1155" s="130"/>
      <c r="O1155" s="130"/>
      <c r="P1155" s="130"/>
      <c r="Q1155" s="130"/>
      <c r="R1155" s="680"/>
      <c r="S1155" s="130"/>
      <c r="T1155" s="130"/>
      <c r="U1155" s="130"/>
      <c r="V1155" s="130"/>
      <c r="W1155" s="130"/>
      <c r="X1155" s="130"/>
      <c r="Y1155" s="680"/>
      <c r="Z1155" s="130"/>
      <c r="AA1155" s="130"/>
      <c r="AB1155" s="130"/>
      <c r="AC1155" s="130"/>
      <c r="AD1155" s="130"/>
      <c r="AE1155" s="130"/>
      <c r="AF1155" s="680"/>
      <c r="AG1155" s="130"/>
      <c r="AH1155" s="130"/>
      <c r="AI1155" s="130"/>
      <c r="AJ1155" s="130"/>
      <c r="AK1155" s="130"/>
      <c r="AL1155" s="130"/>
    </row>
    <row r="1156" spans="1:38" s="43" customFormat="1" x14ac:dyDescent="0.2">
      <c r="A1156" s="15"/>
      <c r="B1156" s="685"/>
      <c r="C1156" s="15"/>
      <c r="K1156" s="680"/>
      <c r="L1156" s="130"/>
      <c r="M1156" s="130"/>
      <c r="N1156" s="130"/>
      <c r="O1156" s="130"/>
      <c r="P1156" s="130"/>
      <c r="Q1156" s="130"/>
      <c r="R1156" s="680"/>
      <c r="S1156" s="130"/>
      <c r="T1156" s="130"/>
      <c r="U1156" s="130"/>
      <c r="V1156" s="130"/>
      <c r="W1156" s="130"/>
      <c r="X1156" s="130"/>
      <c r="Y1156" s="680"/>
      <c r="Z1156" s="130"/>
      <c r="AA1156" s="130"/>
      <c r="AB1156" s="130"/>
      <c r="AC1156" s="130"/>
      <c r="AD1156" s="130"/>
      <c r="AE1156" s="130"/>
      <c r="AF1156" s="680"/>
      <c r="AG1156" s="130"/>
      <c r="AH1156" s="130"/>
      <c r="AI1156" s="130"/>
      <c r="AJ1156" s="130"/>
      <c r="AK1156" s="130"/>
      <c r="AL1156" s="130"/>
    </row>
    <row r="1157" spans="1:38" s="43" customFormat="1" x14ac:dyDescent="0.2">
      <c r="A1157" s="15"/>
      <c r="B1157" s="685"/>
      <c r="C1157" s="15"/>
      <c r="K1157" s="680"/>
      <c r="L1157" s="130"/>
      <c r="M1157" s="130"/>
      <c r="N1157" s="130"/>
      <c r="O1157" s="130"/>
      <c r="P1157" s="130"/>
      <c r="Q1157" s="130"/>
      <c r="R1157" s="680"/>
      <c r="S1157" s="130"/>
      <c r="T1157" s="130"/>
      <c r="U1157" s="130"/>
      <c r="V1157" s="130"/>
      <c r="W1157" s="130"/>
      <c r="X1157" s="130"/>
      <c r="Y1157" s="680"/>
      <c r="Z1157" s="130"/>
      <c r="AA1157" s="130"/>
      <c r="AB1157" s="130"/>
      <c r="AC1157" s="130"/>
      <c r="AD1157" s="130"/>
      <c r="AE1157" s="130"/>
      <c r="AF1157" s="680"/>
      <c r="AG1157" s="130"/>
      <c r="AH1157" s="130"/>
      <c r="AI1157" s="130"/>
      <c r="AJ1157" s="130"/>
      <c r="AK1157" s="130"/>
      <c r="AL1157" s="130"/>
    </row>
    <row r="1158" spans="1:38" s="43" customFormat="1" x14ac:dyDescent="0.2">
      <c r="A1158" s="15"/>
      <c r="B1158" s="685"/>
      <c r="C1158" s="15"/>
      <c r="K1158" s="680"/>
      <c r="L1158" s="130"/>
      <c r="M1158" s="130"/>
      <c r="N1158" s="130"/>
      <c r="O1158" s="130"/>
      <c r="P1158" s="130"/>
      <c r="Q1158" s="130"/>
      <c r="R1158" s="680"/>
      <c r="S1158" s="130"/>
      <c r="T1158" s="130"/>
      <c r="U1158" s="130"/>
      <c r="V1158" s="130"/>
      <c r="W1158" s="130"/>
      <c r="X1158" s="130"/>
      <c r="Y1158" s="680"/>
      <c r="Z1158" s="130"/>
      <c r="AA1158" s="130"/>
      <c r="AB1158" s="130"/>
      <c r="AC1158" s="130"/>
      <c r="AD1158" s="130"/>
      <c r="AE1158" s="130"/>
      <c r="AF1158" s="680"/>
      <c r="AG1158" s="130"/>
      <c r="AH1158" s="130"/>
      <c r="AI1158" s="130"/>
      <c r="AJ1158" s="130"/>
      <c r="AK1158" s="130"/>
      <c r="AL1158" s="130"/>
    </row>
    <row r="1159" spans="1:38" s="43" customFormat="1" x14ac:dyDescent="0.2">
      <c r="A1159" s="15"/>
      <c r="B1159" s="685"/>
      <c r="C1159" s="15"/>
      <c r="K1159" s="680"/>
      <c r="L1159" s="130"/>
      <c r="M1159" s="130"/>
      <c r="N1159" s="130"/>
      <c r="O1159" s="130"/>
      <c r="P1159" s="130"/>
      <c r="Q1159" s="130"/>
      <c r="R1159" s="680"/>
      <c r="S1159" s="130"/>
      <c r="T1159" s="130"/>
      <c r="U1159" s="130"/>
      <c r="V1159" s="130"/>
      <c r="W1159" s="130"/>
      <c r="X1159" s="130"/>
      <c r="Y1159" s="680"/>
      <c r="Z1159" s="130"/>
      <c r="AA1159" s="130"/>
      <c r="AB1159" s="130"/>
      <c r="AC1159" s="130"/>
      <c r="AD1159" s="130"/>
      <c r="AE1159" s="130"/>
      <c r="AF1159" s="680"/>
      <c r="AG1159" s="130"/>
      <c r="AH1159" s="130"/>
      <c r="AI1159" s="130"/>
      <c r="AJ1159" s="130"/>
      <c r="AK1159" s="130"/>
      <c r="AL1159" s="130"/>
    </row>
    <row r="1160" spans="1:38" s="43" customFormat="1" x14ac:dyDescent="0.2">
      <c r="A1160" s="15"/>
      <c r="B1160" s="685"/>
      <c r="C1160" s="15"/>
      <c r="K1160" s="680"/>
      <c r="L1160" s="130"/>
      <c r="M1160" s="130"/>
      <c r="N1160" s="130"/>
      <c r="O1160" s="130"/>
      <c r="P1160" s="130"/>
      <c r="Q1160" s="130"/>
      <c r="R1160" s="680"/>
      <c r="S1160" s="130"/>
      <c r="T1160" s="130"/>
      <c r="U1160" s="130"/>
      <c r="V1160" s="130"/>
      <c r="W1160" s="130"/>
      <c r="X1160" s="130"/>
      <c r="Y1160" s="680"/>
      <c r="Z1160" s="130"/>
      <c r="AA1160" s="130"/>
      <c r="AB1160" s="130"/>
      <c r="AC1160" s="130"/>
      <c r="AD1160" s="130"/>
      <c r="AE1160" s="130"/>
      <c r="AF1160" s="680"/>
      <c r="AG1160" s="130"/>
      <c r="AH1160" s="130"/>
      <c r="AI1160" s="130"/>
      <c r="AJ1160" s="130"/>
      <c r="AK1160" s="130"/>
      <c r="AL1160" s="130"/>
    </row>
    <row r="1161" spans="1:38" s="43" customFormat="1" x14ac:dyDescent="0.2">
      <c r="A1161" s="15"/>
      <c r="B1161" s="685"/>
      <c r="C1161" s="15"/>
      <c r="K1161" s="680"/>
      <c r="L1161" s="130"/>
      <c r="M1161" s="130"/>
      <c r="N1161" s="130"/>
      <c r="O1161" s="130"/>
      <c r="P1161" s="130"/>
      <c r="Q1161" s="130"/>
      <c r="R1161" s="680"/>
      <c r="S1161" s="130"/>
      <c r="T1161" s="130"/>
      <c r="U1161" s="130"/>
      <c r="V1161" s="130"/>
      <c r="W1161" s="130"/>
      <c r="X1161" s="130"/>
      <c r="Y1161" s="680"/>
      <c r="Z1161" s="130"/>
      <c r="AA1161" s="130"/>
      <c r="AB1161" s="130"/>
      <c r="AC1161" s="130"/>
      <c r="AD1161" s="130"/>
      <c r="AE1161" s="130"/>
      <c r="AF1161" s="680"/>
      <c r="AG1161" s="130"/>
      <c r="AH1161" s="130"/>
      <c r="AI1161" s="130"/>
      <c r="AJ1161" s="130"/>
      <c r="AK1161" s="130"/>
      <c r="AL1161" s="130"/>
    </row>
    <row r="1162" spans="1:38" s="43" customFormat="1" x14ac:dyDescent="0.2">
      <c r="A1162" s="15"/>
      <c r="B1162" s="685"/>
      <c r="C1162" s="15"/>
      <c r="K1162" s="680"/>
      <c r="L1162" s="130"/>
      <c r="M1162" s="130"/>
      <c r="N1162" s="130"/>
      <c r="O1162" s="130"/>
      <c r="P1162" s="130"/>
      <c r="Q1162" s="130"/>
      <c r="R1162" s="680"/>
      <c r="S1162" s="130"/>
      <c r="T1162" s="130"/>
      <c r="U1162" s="130"/>
      <c r="V1162" s="130"/>
      <c r="W1162" s="130"/>
      <c r="X1162" s="130"/>
      <c r="Y1162" s="680"/>
      <c r="Z1162" s="130"/>
      <c r="AA1162" s="130"/>
      <c r="AB1162" s="130"/>
      <c r="AC1162" s="130"/>
      <c r="AD1162" s="130"/>
      <c r="AE1162" s="130"/>
      <c r="AF1162" s="680"/>
      <c r="AG1162" s="130"/>
      <c r="AH1162" s="130"/>
      <c r="AI1162" s="130"/>
      <c r="AJ1162" s="130"/>
      <c r="AK1162" s="130"/>
      <c r="AL1162" s="130"/>
    </row>
    <row r="1163" spans="1:38" s="43" customFormat="1" x14ac:dyDescent="0.2">
      <c r="A1163" s="15"/>
      <c r="B1163" s="685"/>
      <c r="C1163" s="15"/>
      <c r="K1163" s="680"/>
      <c r="L1163" s="130"/>
      <c r="M1163" s="130"/>
      <c r="N1163" s="130"/>
      <c r="O1163" s="130"/>
      <c r="P1163" s="130"/>
      <c r="Q1163" s="130"/>
      <c r="R1163" s="680"/>
      <c r="S1163" s="130"/>
      <c r="T1163" s="130"/>
      <c r="U1163" s="130"/>
      <c r="V1163" s="130"/>
      <c r="W1163" s="130"/>
      <c r="X1163" s="130"/>
      <c r="Y1163" s="680"/>
      <c r="Z1163" s="130"/>
      <c r="AA1163" s="130"/>
      <c r="AB1163" s="130"/>
      <c r="AC1163" s="130"/>
      <c r="AD1163" s="130"/>
      <c r="AE1163" s="130"/>
      <c r="AF1163" s="680"/>
      <c r="AG1163" s="130"/>
      <c r="AH1163" s="130"/>
      <c r="AI1163" s="130"/>
      <c r="AJ1163" s="130"/>
      <c r="AK1163" s="130"/>
      <c r="AL1163" s="130"/>
    </row>
    <row r="1164" spans="1:38" s="43" customFormat="1" x14ac:dyDescent="0.2">
      <c r="A1164" s="15"/>
      <c r="B1164" s="685"/>
      <c r="C1164" s="15"/>
      <c r="K1164" s="680"/>
      <c r="L1164" s="130"/>
      <c r="M1164" s="130"/>
      <c r="N1164" s="130"/>
      <c r="O1164" s="130"/>
      <c r="P1164" s="130"/>
      <c r="Q1164" s="130"/>
      <c r="R1164" s="680"/>
      <c r="S1164" s="130"/>
      <c r="T1164" s="130"/>
      <c r="U1164" s="130"/>
      <c r="V1164" s="130"/>
      <c r="W1164" s="130"/>
      <c r="X1164" s="130"/>
      <c r="Y1164" s="680"/>
      <c r="Z1164" s="130"/>
      <c r="AA1164" s="130"/>
      <c r="AB1164" s="130"/>
      <c r="AC1164" s="130"/>
      <c r="AD1164" s="130"/>
      <c r="AE1164" s="130"/>
      <c r="AF1164" s="680"/>
      <c r="AG1164" s="130"/>
      <c r="AH1164" s="130"/>
      <c r="AI1164" s="130"/>
      <c r="AJ1164" s="130"/>
      <c r="AK1164" s="130"/>
      <c r="AL1164" s="130"/>
    </row>
    <row r="1165" spans="1:38" s="43" customFormat="1" x14ac:dyDescent="0.2">
      <c r="A1165" s="15"/>
      <c r="B1165" s="685"/>
      <c r="C1165" s="15"/>
      <c r="K1165" s="680"/>
      <c r="L1165" s="130"/>
      <c r="M1165" s="130"/>
      <c r="N1165" s="130"/>
      <c r="O1165" s="130"/>
      <c r="P1165" s="130"/>
      <c r="Q1165" s="130"/>
      <c r="R1165" s="680"/>
      <c r="S1165" s="130"/>
      <c r="T1165" s="130"/>
      <c r="U1165" s="130"/>
      <c r="V1165" s="130"/>
      <c r="W1165" s="130"/>
      <c r="X1165" s="130"/>
      <c r="Y1165" s="680"/>
      <c r="Z1165" s="130"/>
      <c r="AA1165" s="130"/>
      <c r="AB1165" s="130"/>
      <c r="AC1165" s="130"/>
      <c r="AD1165" s="130"/>
      <c r="AE1165" s="130"/>
      <c r="AF1165" s="680"/>
      <c r="AG1165" s="130"/>
      <c r="AH1165" s="130"/>
      <c r="AI1165" s="130"/>
      <c r="AJ1165" s="130"/>
      <c r="AK1165" s="130"/>
      <c r="AL1165" s="130"/>
    </row>
    <row r="1166" spans="1:38" s="43" customFormat="1" x14ac:dyDescent="0.2">
      <c r="A1166" s="15"/>
      <c r="B1166" s="685"/>
      <c r="C1166" s="15"/>
      <c r="K1166" s="680"/>
      <c r="L1166" s="130"/>
      <c r="M1166" s="130"/>
      <c r="N1166" s="130"/>
      <c r="O1166" s="130"/>
      <c r="P1166" s="130"/>
      <c r="Q1166" s="130"/>
      <c r="R1166" s="680"/>
      <c r="S1166" s="130"/>
      <c r="T1166" s="130"/>
      <c r="U1166" s="130"/>
      <c r="V1166" s="130"/>
      <c r="W1166" s="130"/>
      <c r="X1166" s="130"/>
      <c r="Y1166" s="680"/>
      <c r="Z1166" s="130"/>
      <c r="AA1166" s="130"/>
      <c r="AB1166" s="130"/>
      <c r="AC1166" s="130"/>
      <c r="AD1166" s="130"/>
      <c r="AE1166" s="130"/>
      <c r="AF1166" s="680"/>
      <c r="AG1166" s="130"/>
      <c r="AH1166" s="130"/>
      <c r="AI1166" s="130"/>
      <c r="AJ1166" s="130"/>
      <c r="AK1166" s="130"/>
      <c r="AL1166" s="130"/>
    </row>
    <row r="1167" spans="1:38" s="43" customFormat="1" x14ac:dyDescent="0.2">
      <c r="A1167" s="15"/>
      <c r="B1167" s="685"/>
      <c r="C1167" s="15"/>
      <c r="K1167" s="680"/>
      <c r="L1167" s="130"/>
      <c r="M1167" s="130"/>
      <c r="N1167" s="130"/>
      <c r="O1167" s="130"/>
      <c r="P1167" s="130"/>
      <c r="Q1167" s="130"/>
      <c r="R1167" s="680"/>
      <c r="S1167" s="130"/>
      <c r="T1167" s="130"/>
      <c r="U1167" s="130"/>
      <c r="V1167" s="130"/>
      <c r="W1167" s="130"/>
      <c r="X1167" s="130"/>
      <c r="Y1167" s="680"/>
      <c r="Z1167" s="130"/>
      <c r="AA1167" s="130"/>
      <c r="AB1167" s="130"/>
      <c r="AC1167" s="130"/>
      <c r="AD1167" s="130"/>
      <c r="AE1167" s="130"/>
      <c r="AF1167" s="680"/>
      <c r="AG1167" s="130"/>
      <c r="AH1167" s="130"/>
      <c r="AI1167" s="130"/>
      <c r="AJ1167" s="130"/>
      <c r="AK1167" s="130"/>
      <c r="AL1167" s="130"/>
    </row>
    <row r="1168" spans="1:38" s="43" customFormat="1" x14ac:dyDescent="0.2">
      <c r="A1168" s="15"/>
      <c r="B1168" s="685"/>
      <c r="C1168" s="15"/>
      <c r="K1168" s="680"/>
      <c r="L1168" s="130"/>
      <c r="M1168" s="130"/>
      <c r="N1168" s="130"/>
      <c r="O1168" s="130"/>
      <c r="P1168" s="130"/>
      <c r="Q1168" s="130"/>
      <c r="R1168" s="680"/>
      <c r="S1168" s="130"/>
      <c r="T1168" s="130"/>
      <c r="U1168" s="130"/>
      <c r="V1168" s="130"/>
      <c r="W1168" s="130"/>
      <c r="X1168" s="130"/>
      <c r="Y1168" s="680"/>
      <c r="Z1168" s="130"/>
      <c r="AA1168" s="130"/>
      <c r="AB1168" s="130"/>
      <c r="AC1168" s="130"/>
      <c r="AD1168" s="130"/>
      <c r="AE1168" s="130"/>
      <c r="AF1168" s="680"/>
      <c r="AG1168" s="130"/>
      <c r="AH1168" s="130"/>
      <c r="AI1168" s="130"/>
      <c r="AJ1168" s="130"/>
      <c r="AK1168" s="130"/>
      <c r="AL1168" s="130"/>
    </row>
    <row r="1169" spans="1:38" s="43" customFormat="1" x14ac:dyDescent="0.2">
      <c r="A1169" s="15"/>
      <c r="B1169" s="685"/>
      <c r="C1169" s="15"/>
      <c r="K1169" s="680"/>
      <c r="L1169" s="130"/>
      <c r="M1169" s="130"/>
      <c r="N1169" s="130"/>
      <c r="O1169" s="130"/>
      <c r="P1169" s="130"/>
      <c r="Q1169" s="130"/>
      <c r="R1169" s="680"/>
      <c r="S1169" s="130"/>
      <c r="T1169" s="130"/>
      <c r="U1169" s="130"/>
      <c r="V1169" s="130"/>
      <c r="W1169" s="130"/>
      <c r="X1169" s="130"/>
      <c r="Y1169" s="680"/>
      <c r="Z1169" s="130"/>
      <c r="AA1169" s="130"/>
      <c r="AB1169" s="130"/>
      <c r="AC1169" s="130"/>
      <c r="AD1169" s="130"/>
      <c r="AE1169" s="130"/>
      <c r="AF1169" s="680"/>
      <c r="AG1169" s="130"/>
      <c r="AH1169" s="130"/>
      <c r="AI1169" s="130"/>
      <c r="AJ1169" s="130"/>
      <c r="AK1169" s="130"/>
      <c r="AL1169" s="130"/>
    </row>
    <row r="1170" spans="1:38" s="43" customFormat="1" x14ac:dyDescent="0.2">
      <c r="A1170" s="15"/>
      <c r="B1170" s="685"/>
      <c r="C1170" s="15"/>
      <c r="K1170" s="680"/>
      <c r="L1170" s="130"/>
      <c r="M1170" s="130"/>
      <c r="N1170" s="130"/>
      <c r="O1170" s="130"/>
      <c r="P1170" s="130"/>
      <c r="Q1170" s="130"/>
      <c r="R1170" s="680"/>
      <c r="S1170" s="130"/>
      <c r="T1170" s="130"/>
      <c r="U1170" s="130"/>
      <c r="V1170" s="130"/>
      <c r="W1170" s="130"/>
      <c r="X1170" s="130"/>
      <c r="Y1170" s="680"/>
      <c r="Z1170" s="130"/>
      <c r="AA1170" s="130"/>
      <c r="AB1170" s="130"/>
      <c r="AC1170" s="130"/>
      <c r="AD1170" s="130"/>
      <c r="AE1170" s="130"/>
      <c r="AF1170" s="680"/>
      <c r="AG1170" s="130"/>
      <c r="AH1170" s="130"/>
      <c r="AI1170" s="130"/>
      <c r="AJ1170" s="130"/>
      <c r="AK1170" s="130"/>
      <c r="AL1170" s="130"/>
    </row>
    <row r="1171" spans="1:38" s="43" customFormat="1" x14ac:dyDescent="0.2">
      <c r="A1171" s="15"/>
      <c r="B1171" s="685"/>
      <c r="C1171" s="15"/>
      <c r="K1171" s="680"/>
      <c r="L1171" s="130"/>
      <c r="M1171" s="130"/>
      <c r="N1171" s="130"/>
      <c r="O1171" s="130"/>
      <c r="P1171" s="130"/>
      <c r="Q1171" s="130"/>
      <c r="R1171" s="680"/>
      <c r="S1171" s="130"/>
      <c r="T1171" s="130"/>
      <c r="U1171" s="130"/>
      <c r="V1171" s="130"/>
      <c r="W1171" s="130"/>
      <c r="X1171" s="130"/>
      <c r="Y1171" s="680"/>
      <c r="Z1171" s="130"/>
      <c r="AA1171" s="130"/>
      <c r="AB1171" s="130"/>
      <c r="AC1171" s="130"/>
      <c r="AD1171" s="130"/>
      <c r="AE1171" s="130"/>
      <c r="AF1171" s="680"/>
      <c r="AG1171" s="130"/>
      <c r="AH1171" s="130"/>
      <c r="AI1171" s="130"/>
      <c r="AJ1171" s="130"/>
      <c r="AK1171" s="130"/>
      <c r="AL1171" s="130"/>
    </row>
    <row r="1172" spans="1:38" s="43" customFormat="1" x14ac:dyDescent="0.2">
      <c r="A1172" s="15"/>
      <c r="B1172" s="685"/>
      <c r="C1172" s="15"/>
      <c r="K1172" s="680"/>
      <c r="L1172" s="130"/>
      <c r="M1172" s="130"/>
      <c r="N1172" s="130"/>
      <c r="O1172" s="130"/>
      <c r="P1172" s="130"/>
      <c r="Q1172" s="130"/>
      <c r="R1172" s="680"/>
      <c r="S1172" s="130"/>
      <c r="T1172" s="130"/>
      <c r="U1172" s="130"/>
      <c r="V1172" s="130"/>
      <c r="W1172" s="130"/>
      <c r="X1172" s="130"/>
      <c r="Y1172" s="680"/>
      <c r="Z1172" s="130"/>
      <c r="AA1172" s="130"/>
      <c r="AB1172" s="130"/>
      <c r="AC1172" s="130"/>
      <c r="AD1172" s="130"/>
      <c r="AE1172" s="130"/>
      <c r="AF1172" s="680"/>
      <c r="AG1172" s="130"/>
      <c r="AH1172" s="130"/>
      <c r="AI1172" s="130"/>
      <c r="AJ1172" s="130"/>
      <c r="AK1172" s="130"/>
      <c r="AL1172" s="130"/>
    </row>
    <row r="1173" spans="1:38" s="43" customFormat="1" x14ac:dyDescent="0.2">
      <c r="A1173" s="15"/>
      <c r="B1173" s="685"/>
      <c r="C1173" s="15"/>
      <c r="K1173" s="680"/>
      <c r="L1173" s="130"/>
      <c r="M1173" s="130"/>
      <c r="N1173" s="130"/>
      <c r="O1173" s="130"/>
      <c r="P1173" s="130"/>
      <c r="Q1173" s="130"/>
      <c r="R1173" s="680"/>
      <c r="S1173" s="130"/>
      <c r="T1173" s="130"/>
      <c r="U1173" s="130"/>
      <c r="V1173" s="130"/>
      <c r="W1173" s="130"/>
      <c r="X1173" s="130"/>
      <c r="Y1173" s="680"/>
      <c r="Z1173" s="130"/>
      <c r="AA1173" s="130"/>
      <c r="AB1173" s="130"/>
      <c r="AC1173" s="130"/>
      <c r="AD1173" s="130"/>
      <c r="AE1173" s="130"/>
      <c r="AF1173" s="680"/>
      <c r="AG1173" s="130"/>
      <c r="AH1173" s="130"/>
      <c r="AI1173" s="130"/>
      <c r="AJ1173" s="130"/>
      <c r="AK1173" s="130"/>
      <c r="AL1173" s="130"/>
    </row>
    <row r="1174" spans="1:38" s="43" customFormat="1" x14ac:dyDescent="0.2">
      <c r="A1174" s="15"/>
      <c r="B1174" s="685"/>
      <c r="C1174" s="15"/>
      <c r="K1174" s="680"/>
      <c r="L1174" s="130"/>
      <c r="M1174" s="130"/>
      <c r="N1174" s="130"/>
      <c r="O1174" s="130"/>
      <c r="P1174" s="130"/>
      <c r="Q1174" s="130"/>
      <c r="R1174" s="680"/>
      <c r="S1174" s="130"/>
      <c r="T1174" s="130"/>
      <c r="U1174" s="130"/>
      <c r="V1174" s="130"/>
      <c r="W1174" s="130"/>
      <c r="X1174" s="130"/>
      <c r="Y1174" s="680"/>
      <c r="Z1174" s="130"/>
      <c r="AA1174" s="130"/>
      <c r="AB1174" s="130"/>
      <c r="AC1174" s="130"/>
      <c r="AD1174" s="130"/>
      <c r="AE1174" s="130"/>
      <c r="AF1174" s="680"/>
      <c r="AG1174" s="130"/>
      <c r="AH1174" s="130"/>
      <c r="AI1174" s="130"/>
      <c r="AJ1174" s="130"/>
      <c r="AK1174" s="130"/>
      <c r="AL1174" s="130"/>
    </row>
    <row r="1175" spans="1:38" s="43" customFormat="1" x14ac:dyDescent="0.2">
      <c r="A1175" s="15"/>
      <c r="B1175" s="685"/>
      <c r="C1175" s="15"/>
      <c r="K1175" s="680"/>
      <c r="L1175" s="130"/>
      <c r="M1175" s="130"/>
      <c r="N1175" s="130"/>
      <c r="O1175" s="130"/>
      <c r="P1175" s="130"/>
      <c r="Q1175" s="130"/>
      <c r="R1175" s="680"/>
      <c r="S1175" s="130"/>
      <c r="T1175" s="130"/>
      <c r="U1175" s="130"/>
      <c r="V1175" s="130"/>
      <c r="W1175" s="130"/>
      <c r="X1175" s="130"/>
      <c r="Y1175" s="680"/>
      <c r="Z1175" s="130"/>
      <c r="AA1175" s="130"/>
      <c r="AB1175" s="130"/>
      <c r="AC1175" s="130"/>
      <c r="AD1175" s="130"/>
      <c r="AE1175" s="130"/>
      <c r="AF1175" s="680"/>
      <c r="AG1175" s="130"/>
      <c r="AH1175" s="130"/>
      <c r="AI1175" s="130"/>
      <c r="AJ1175" s="130"/>
      <c r="AK1175" s="130"/>
      <c r="AL1175" s="130"/>
    </row>
    <row r="1176" spans="1:38" s="43" customFormat="1" x14ac:dyDescent="0.2">
      <c r="A1176" s="15"/>
      <c r="B1176" s="685"/>
      <c r="C1176" s="15"/>
      <c r="K1176" s="680"/>
      <c r="L1176" s="130"/>
      <c r="M1176" s="130"/>
      <c r="N1176" s="130"/>
      <c r="O1176" s="130"/>
      <c r="P1176" s="130"/>
      <c r="Q1176" s="130"/>
      <c r="R1176" s="680"/>
      <c r="S1176" s="130"/>
      <c r="T1176" s="130"/>
      <c r="U1176" s="130"/>
      <c r="V1176" s="130"/>
      <c r="W1176" s="130"/>
      <c r="X1176" s="130"/>
      <c r="Y1176" s="680"/>
      <c r="Z1176" s="130"/>
      <c r="AA1176" s="130"/>
      <c r="AB1176" s="130"/>
      <c r="AC1176" s="130"/>
      <c r="AD1176" s="130"/>
      <c r="AE1176" s="130"/>
      <c r="AF1176" s="680"/>
      <c r="AG1176" s="130"/>
      <c r="AH1176" s="130"/>
      <c r="AI1176" s="130"/>
      <c r="AJ1176" s="130"/>
      <c r="AK1176" s="130"/>
      <c r="AL1176" s="130"/>
    </row>
    <row r="1177" spans="1:38" s="43" customFormat="1" x14ac:dyDescent="0.2">
      <c r="A1177" s="15"/>
      <c r="B1177" s="685"/>
      <c r="C1177" s="15"/>
      <c r="K1177" s="680"/>
      <c r="L1177" s="130"/>
      <c r="M1177" s="130"/>
      <c r="N1177" s="130"/>
      <c r="O1177" s="130"/>
      <c r="P1177" s="130"/>
      <c r="Q1177" s="130"/>
      <c r="R1177" s="680"/>
      <c r="S1177" s="130"/>
      <c r="T1177" s="130"/>
      <c r="U1177" s="130"/>
      <c r="V1177" s="130"/>
      <c r="W1177" s="130"/>
      <c r="X1177" s="130"/>
      <c r="Y1177" s="680"/>
      <c r="Z1177" s="130"/>
      <c r="AA1177" s="130"/>
      <c r="AB1177" s="130"/>
      <c r="AC1177" s="130"/>
      <c r="AD1177" s="130"/>
      <c r="AE1177" s="130"/>
      <c r="AF1177" s="680"/>
      <c r="AG1177" s="130"/>
      <c r="AH1177" s="130"/>
      <c r="AI1177" s="130"/>
      <c r="AJ1177" s="130"/>
      <c r="AK1177" s="130"/>
      <c r="AL1177" s="130"/>
    </row>
    <row r="1178" spans="1:38" s="43" customFormat="1" x14ac:dyDescent="0.2">
      <c r="A1178" s="15"/>
      <c r="B1178" s="685"/>
      <c r="C1178" s="15"/>
      <c r="K1178" s="680"/>
      <c r="L1178" s="130"/>
      <c r="M1178" s="130"/>
      <c r="N1178" s="130"/>
      <c r="O1178" s="130"/>
      <c r="P1178" s="130"/>
      <c r="Q1178" s="130"/>
      <c r="R1178" s="680"/>
      <c r="S1178" s="130"/>
      <c r="T1178" s="130"/>
      <c r="U1178" s="130"/>
      <c r="V1178" s="130"/>
      <c r="W1178" s="130"/>
      <c r="X1178" s="130"/>
      <c r="Y1178" s="680"/>
      <c r="Z1178" s="130"/>
      <c r="AA1178" s="130"/>
      <c r="AB1178" s="130"/>
      <c r="AC1178" s="130"/>
      <c r="AD1178" s="130"/>
      <c r="AE1178" s="130"/>
      <c r="AF1178" s="680"/>
      <c r="AG1178" s="130"/>
      <c r="AH1178" s="130"/>
      <c r="AI1178" s="130"/>
      <c r="AJ1178" s="130"/>
      <c r="AK1178" s="130"/>
      <c r="AL1178" s="130"/>
    </row>
    <row r="1179" spans="1:38" s="43" customFormat="1" x14ac:dyDescent="0.2">
      <c r="A1179" s="15"/>
      <c r="B1179" s="685"/>
      <c r="C1179" s="15"/>
      <c r="K1179" s="680"/>
      <c r="L1179" s="130"/>
      <c r="M1179" s="130"/>
      <c r="N1179" s="130"/>
      <c r="O1179" s="130"/>
      <c r="P1179" s="130"/>
      <c r="Q1179" s="130"/>
      <c r="R1179" s="680"/>
      <c r="S1179" s="130"/>
      <c r="T1179" s="130"/>
      <c r="U1179" s="130"/>
      <c r="V1179" s="130"/>
      <c r="W1179" s="130"/>
      <c r="X1179" s="130"/>
      <c r="Y1179" s="680"/>
      <c r="Z1179" s="130"/>
      <c r="AA1179" s="130"/>
      <c r="AB1179" s="130"/>
      <c r="AC1179" s="130"/>
      <c r="AD1179" s="130"/>
      <c r="AE1179" s="130"/>
      <c r="AF1179" s="680"/>
      <c r="AG1179" s="130"/>
      <c r="AH1179" s="130"/>
      <c r="AI1179" s="130"/>
      <c r="AJ1179" s="130"/>
      <c r="AK1179" s="130"/>
      <c r="AL1179" s="130"/>
    </row>
    <row r="1180" spans="1:38" s="43" customFormat="1" x14ac:dyDescent="0.2">
      <c r="A1180" s="15"/>
      <c r="B1180" s="685"/>
      <c r="C1180" s="15"/>
      <c r="K1180" s="680"/>
      <c r="L1180" s="130"/>
      <c r="M1180" s="130"/>
      <c r="N1180" s="130"/>
      <c r="O1180" s="130"/>
      <c r="P1180" s="130"/>
      <c r="Q1180" s="130"/>
      <c r="R1180" s="680"/>
      <c r="S1180" s="130"/>
      <c r="T1180" s="130"/>
      <c r="U1180" s="130"/>
      <c r="V1180" s="130"/>
      <c r="W1180" s="130"/>
      <c r="X1180" s="130"/>
      <c r="Y1180" s="680"/>
      <c r="Z1180" s="130"/>
      <c r="AA1180" s="130"/>
      <c r="AB1180" s="130"/>
      <c r="AC1180" s="130"/>
      <c r="AD1180" s="130"/>
      <c r="AE1180" s="130"/>
      <c r="AF1180" s="680"/>
      <c r="AG1180" s="130"/>
      <c r="AH1180" s="130"/>
      <c r="AI1180" s="130"/>
      <c r="AJ1180" s="130"/>
      <c r="AK1180" s="130"/>
      <c r="AL1180" s="130"/>
    </row>
    <row r="1181" spans="1:38" s="43" customFormat="1" x14ac:dyDescent="0.2">
      <c r="A1181" s="15"/>
      <c r="B1181" s="685"/>
      <c r="C1181" s="15"/>
      <c r="K1181" s="680"/>
      <c r="L1181" s="130"/>
      <c r="M1181" s="130"/>
      <c r="N1181" s="130"/>
      <c r="O1181" s="130"/>
      <c r="P1181" s="130"/>
      <c r="Q1181" s="130"/>
      <c r="R1181" s="680"/>
      <c r="S1181" s="130"/>
      <c r="T1181" s="130"/>
      <c r="U1181" s="130"/>
      <c r="V1181" s="130"/>
      <c r="W1181" s="130"/>
      <c r="X1181" s="130"/>
      <c r="Y1181" s="680"/>
      <c r="Z1181" s="130"/>
      <c r="AA1181" s="130"/>
      <c r="AB1181" s="130"/>
      <c r="AC1181" s="130"/>
      <c r="AD1181" s="130"/>
      <c r="AE1181" s="130"/>
      <c r="AF1181" s="680"/>
      <c r="AG1181" s="130"/>
      <c r="AH1181" s="130"/>
      <c r="AI1181" s="130"/>
      <c r="AJ1181" s="130"/>
      <c r="AK1181" s="130"/>
      <c r="AL1181" s="130"/>
    </row>
    <row r="1182" spans="1:38" s="43" customFormat="1" x14ac:dyDescent="0.2">
      <c r="A1182" s="15"/>
      <c r="B1182" s="685"/>
      <c r="C1182" s="15"/>
      <c r="K1182" s="680"/>
      <c r="L1182" s="130"/>
      <c r="M1182" s="130"/>
      <c r="N1182" s="130"/>
      <c r="O1182" s="130"/>
      <c r="P1182" s="130"/>
      <c r="Q1182" s="130"/>
      <c r="R1182" s="680"/>
      <c r="S1182" s="130"/>
      <c r="T1182" s="130"/>
      <c r="U1182" s="130"/>
      <c r="V1182" s="130"/>
      <c r="W1182" s="130"/>
      <c r="X1182" s="130"/>
      <c r="Y1182" s="680"/>
      <c r="Z1182" s="130"/>
      <c r="AA1182" s="130"/>
      <c r="AB1182" s="130"/>
      <c r="AC1182" s="130"/>
      <c r="AD1182" s="130"/>
      <c r="AE1182" s="130"/>
      <c r="AF1182" s="680"/>
      <c r="AG1182" s="130"/>
      <c r="AH1182" s="130"/>
      <c r="AI1182" s="130"/>
      <c r="AJ1182" s="130"/>
      <c r="AK1182" s="130"/>
      <c r="AL1182" s="130"/>
    </row>
    <row r="1183" spans="1:38" s="43" customFormat="1" x14ac:dyDescent="0.2">
      <c r="A1183" s="15"/>
      <c r="B1183" s="685"/>
      <c r="C1183" s="15"/>
      <c r="K1183" s="680"/>
      <c r="L1183" s="130"/>
      <c r="M1183" s="130"/>
      <c r="N1183" s="130"/>
      <c r="O1183" s="130"/>
      <c r="P1183" s="130"/>
      <c r="Q1183" s="130"/>
      <c r="R1183" s="680"/>
      <c r="S1183" s="130"/>
      <c r="T1183" s="130"/>
      <c r="U1183" s="130"/>
      <c r="V1183" s="130"/>
      <c r="W1183" s="130"/>
      <c r="X1183" s="130"/>
      <c r="Y1183" s="680"/>
      <c r="Z1183" s="130"/>
      <c r="AA1183" s="130"/>
      <c r="AB1183" s="130"/>
      <c r="AC1183" s="130"/>
      <c r="AD1183" s="130"/>
      <c r="AE1183" s="130"/>
      <c r="AF1183" s="680"/>
      <c r="AG1183" s="130"/>
      <c r="AH1183" s="130"/>
      <c r="AI1183" s="130"/>
      <c r="AJ1183" s="130"/>
      <c r="AK1183" s="130"/>
      <c r="AL1183" s="130"/>
    </row>
    <row r="1184" spans="1:38" s="43" customFormat="1" x14ac:dyDescent="0.2">
      <c r="A1184" s="15"/>
      <c r="B1184" s="685"/>
      <c r="C1184" s="15"/>
      <c r="K1184" s="680"/>
      <c r="L1184" s="130"/>
      <c r="M1184" s="130"/>
      <c r="N1184" s="130"/>
      <c r="O1184" s="130"/>
      <c r="P1184" s="130"/>
      <c r="Q1184" s="130"/>
      <c r="R1184" s="680"/>
      <c r="S1184" s="130"/>
      <c r="T1184" s="130"/>
      <c r="U1184" s="130"/>
      <c r="V1184" s="130"/>
      <c r="W1184" s="130"/>
      <c r="X1184" s="130"/>
      <c r="Y1184" s="680"/>
      <c r="Z1184" s="130"/>
      <c r="AA1184" s="130"/>
      <c r="AB1184" s="130"/>
      <c r="AC1184" s="130"/>
      <c r="AD1184" s="130"/>
      <c r="AE1184" s="130"/>
      <c r="AF1184" s="680"/>
      <c r="AG1184" s="130"/>
      <c r="AH1184" s="130"/>
      <c r="AI1184" s="130"/>
      <c r="AJ1184" s="130"/>
      <c r="AK1184" s="130"/>
      <c r="AL1184" s="130"/>
    </row>
    <row r="1185" spans="1:38" s="43" customFormat="1" x14ac:dyDescent="0.2">
      <c r="A1185" s="15"/>
      <c r="B1185" s="685"/>
      <c r="C1185" s="15"/>
      <c r="K1185" s="680"/>
      <c r="L1185" s="130"/>
      <c r="M1185" s="130"/>
      <c r="N1185" s="130"/>
      <c r="O1185" s="130"/>
      <c r="P1185" s="130"/>
      <c r="Q1185" s="130"/>
      <c r="R1185" s="680"/>
      <c r="S1185" s="130"/>
      <c r="T1185" s="130"/>
      <c r="U1185" s="130"/>
      <c r="V1185" s="130"/>
      <c r="W1185" s="130"/>
      <c r="X1185" s="130"/>
      <c r="Y1185" s="680"/>
      <c r="Z1185" s="130"/>
      <c r="AA1185" s="130"/>
      <c r="AB1185" s="130"/>
      <c r="AC1185" s="130"/>
      <c r="AD1185" s="130"/>
      <c r="AE1185" s="130"/>
      <c r="AF1185" s="680"/>
      <c r="AG1185" s="130"/>
      <c r="AH1185" s="130"/>
      <c r="AI1185" s="130"/>
      <c r="AJ1185" s="130"/>
      <c r="AK1185" s="130"/>
      <c r="AL1185" s="130"/>
    </row>
    <row r="1186" spans="1:38" s="43" customFormat="1" x14ac:dyDescent="0.2">
      <c r="A1186" s="15"/>
      <c r="B1186" s="685"/>
      <c r="C1186" s="15"/>
      <c r="K1186" s="680"/>
      <c r="L1186" s="130"/>
      <c r="M1186" s="130"/>
      <c r="N1186" s="130"/>
      <c r="O1186" s="130"/>
      <c r="P1186" s="130"/>
      <c r="Q1186" s="130"/>
      <c r="R1186" s="680"/>
      <c r="S1186" s="130"/>
      <c r="T1186" s="130"/>
      <c r="U1186" s="130"/>
      <c r="V1186" s="130"/>
      <c r="W1186" s="130"/>
      <c r="X1186" s="130"/>
      <c r="Y1186" s="680"/>
      <c r="Z1186" s="130"/>
      <c r="AA1186" s="130"/>
      <c r="AB1186" s="130"/>
      <c r="AC1186" s="130"/>
      <c r="AD1186" s="130"/>
      <c r="AE1186" s="130"/>
      <c r="AF1186" s="680"/>
      <c r="AG1186" s="130"/>
      <c r="AH1186" s="130"/>
      <c r="AI1186" s="130"/>
      <c r="AJ1186" s="130"/>
      <c r="AK1186" s="130"/>
      <c r="AL1186" s="130"/>
    </row>
    <row r="1187" spans="1:38" s="43" customFormat="1" x14ac:dyDescent="0.2">
      <c r="A1187" s="15"/>
      <c r="B1187" s="685"/>
      <c r="C1187" s="15"/>
      <c r="K1187" s="680"/>
      <c r="L1187" s="130"/>
      <c r="M1187" s="130"/>
      <c r="N1187" s="130"/>
      <c r="O1187" s="130"/>
      <c r="P1187" s="130"/>
      <c r="Q1187" s="130"/>
      <c r="R1187" s="680"/>
      <c r="S1187" s="130"/>
      <c r="T1187" s="130"/>
      <c r="U1187" s="130"/>
      <c r="V1187" s="130"/>
      <c r="W1187" s="130"/>
      <c r="X1187" s="130"/>
      <c r="Y1187" s="680"/>
      <c r="Z1187" s="130"/>
      <c r="AA1187" s="130"/>
      <c r="AB1187" s="130"/>
      <c r="AC1187" s="130"/>
      <c r="AD1187" s="130"/>
      <c r="AE1187" s="130"/>
      <c r="AF1187" s="680"/>
      <c r="AG1187" s="130"/>
      <c r="AH1187" s="130"/>
      <c r="AI1187" s="130"/>
      <c r="AJ1187" s="130"/>
      <c r="AK1187" s="130"/>
      <c r="AL1187" s="130"/>
    </row>
    <row r="1188" spans="1:38" s="43" customFormat="1" x14ac:dyDescent="0.2">
      <c r="A1188" s="15"/>
      <c r="B1188" s="685"/>
      <c r="C1188" s="15"/>
      <c r="K1188" s="680"/>
      <c r="L1188" s="130"/>
      <c r="M1188" s="130"/>
      <c r="N1188" s="130"/>
      <c r="O1188" s="130"/>
      <c r="P1188" s="130"/>
      <c r="Q1188" s="130"/>
      <c r="R1188" s="680"/>
      <c r="S1188" s="130"/>
      <c r="T1188" s="130"/>
      <c r="U1188" s="130"/>
      <c r="V1188" s="130"/>
      <c r="W1188" s="130"/>
      <c r="X1188" s="130"/>
      <c r="Y1188" s="680"/>
      <c r="Z1188" s="130"/>
      <c r="AA1188" s="130"/>
      <c r="AB1188" s="130"/>
      <c r="AC1188" s="130"/>
      <c r="AD1188" s="130"/>
      <c r="AE1188" s="130"/>
      <c r="AF1188" s="680"/>
      <c r="AG1188" s="130"/>
      <c r="AH1188" s="130"/>
      <c r="AI1188" s="130"/>
      <c r="AJ1188" s="130"/>
      <c r="AK1188" s="130"/>
      <c r="AL1188" s="130"/>
    </row>
    <row r="1189" spans="1:38" s="43" customFormat="1" x14ac:dyDescent="0.2">
      <c r="A1189" s="15"/>
      <c r="B1189" s="685"/>
      <c r="C1189" s="15"/>
      <c r="K1189" s="680"/>
      <c r="L1189" s="130"/>
      <c r="M1189" s="130"/>
      <c r="N1189" s="130"/>
      <c r="O1189" s="130"/>
      <c r="P1189" s="130"/>
      <c r="Q1189" s="130"/>
      <c r="R1189" s="680"/>
      <c r="S1189" s="130"/>
      <c r="T1189" s="130"/>
      <c r="U1189" s="130"/>
      <c r="V1189" s="130"/>
      <c r="W1189" s="130"/>
      <c r="X1189" s="130"/>
      <c r="Y1189" s="680"/>
      <c r="Z1189" s="130"/>
      <c r="AA1189" s="130"/>
      <c r="AB1189" s="130"/>
      <c r="AC1189" s="130"/>
      <c r="AD1189" s="130"/>
      <c r="AE1189" s="130"/>
      <c r="AF1189" s="680"/>
      <c r="AG1189" s="130"/>
      <c r="AH1189" s="130"/>
      <c r="AI1189" s="130"/>
      <c r="AJ1189" s="130"/>
      <c r="AK1189" s="130"/>
      <c r="AL1189" s="130"/>
    </row>
    <row r="1190" spans="1:38" s="43" customFormat="1" x14ac:dyDescent="0.2">
      <c r="A1190" s="15"/>
      <c r="B1190" s="685"/>
      <c r="C1190" s="15"/>
      <c r="K1190" s="680"/>
      <c r="L1190" s="130"/>
      <c r="M1190" s="130"/>
      <c r="N1190" s="130"/>
      <c r="O1190" s="130"/>
      <c r="P1190" s="130"/>
      <c r="Q1190" s="130"/>
      <c r="R1190" s="680"/>
      <c r="S1190" s="130"/>
      <c r="T1190" s="130"/>
      <c r="U1190" s="130"/>
      <c r="V1190" s="130"/>
      <c r="W1190" s="130"/>
      <c r="X1190" s="130"/>
      <c r="Y1190" s="680"/>
      <c r="Z1190" s="130"/>
      <c r="AA1190" s="130"/>
      <c r="AB1190" s="130"/>
      <c r="AC1190" s="130"/>
      <c r="AD1190" s="130"/>
      <c r="AE1190" s="130"/>
      <c r="AF1190" s="680"/>
      <c r="AG1190" s="130"/>
      <c r="AH1190" s="130"/>
      <c r="AI1190" s="130"/>
      <c r="AJ1190" s="130"/>
      <c r="AK1190" s="130"/>
      <c r="AL1190" s="130"/>
    </row>
    <row r="1191" spans="1:38" s="43" customFormat="1" x14ac:dyDescent="0.2">
      <c r="A1191" s="15"/>
      <c r="B1191" s="685"/>
      <c r="C1191" s="15"/>
      <c r="K1191" s="680"/>
      <c r="L1191" s="130"/>
      <c r="M1191" s="130"/>
      <c r="N1191" s="130"/>
      <c r="O1191" s="130"/>
      <c r="P1191" s="130"/>
      <c r="Q1191" s="130"/>
      <c r="R1191" s="680"/>
      <c r="S1191" s="130"/>
      <c r="T1191" s="130"/>
      <c r="U1191" s="130"/>
      <c r="V1191" s="130"/>
      <c r="W1191" s="130"/>
      <c r="X1191" s="130"/>
      <c r="Y1191" s="680"/>
      <c r="Z1191" s="130"/>
      <c r="AA1191" s="130"/>
      <c r="AB1191" s="130"/>
      <c r="AC1191" s="130"/>
      <c r="AD1191" s="130"/>
      <c r="AE1191" s="130"/>
      <c r="AF1191" s="680"/>
      <c r="AG1191" s="130"/>
      <c r="AH1191" s="130"/>
      <c r="AI1191" s="130"/>
      <c r="AJ1191" s="130"/>
      <c r="AK1191" s="130"/>
      <c r="AL1191" s="130"/>
    </row>
    <row r="1192" spans="1:38" s="43" customFormat="1" x14ac:dyDescent="0.2">
      <c r="A1192" s="15"/>
      <c r="B1192" s="685"/>
      <c r="C1192" s="15"/>
      <c r="K1192" s="680"/>
      <c r="L1192" s="130"/>
      <c r="M1192" s="130"/>
      <c r="N1192" s="130"/>
      <c r="O1192" s="130"/>
      <c r="P1192" s="130"/>
      <c r="Q1192" s="130"/>
      <c r="R1192" s="680"/>
      <c r="S1192" s="130"/>
      <c r="T1192" s="130"/>
      <c r="U1192" s="130"/>
      <c r="V1192" s="130"/>
      <c r="W1192" s="130"/>
      <c r="X1192" s="130"/>
      <c r="Y1192" s="680"/>
      <c r="Z1192" s="130"/>
      <c r="AA1192" s="130"/>
      <c r="AB1192" s="130"/>
      <c r="AC1192" s="130"/>
      <c r="AD1192" s="130"/>
      <c r="AE1192" s="130"/>
      <c r="AF1192" s="680"/>
      <c r="AG1192" s="130"/>
      <c r="AH1192" s="130"/>
      <c r="AI1192" s="130"/>
      <c r="AJ1192" s="130"/>
      <c r="AK1192" s="130"/>
      <c r="AL1192" s="130"/>
    </row>
    <row r="1193" spans="1:38" s="43" customFormat="1" x14ac:dyDescent="0.2">
      <c r="A1193" s="15"/>
      <c r="B1193" s="685"/>
      <c r="C1193" s="15"/>
      <c r="K1193" s="680"/>
      <c r="L1193" s="130"/>
      <c r="M1193" s="130"/>
      <c r="N1193" s="130"/>
      <c r="O1193" s="130"/>
      <c r="P1193" s="130"/>
      <c r="Q1193" s="130"/>
      <c r="R1193" s="680"/>
      <c r="S1193" s="130"/>
      <c r="T1193" s="130"/>
      <c r="U1193" s="130"/>
      <c r="V1193" s="130"/>
      <c r="W1193" s="130"/>
      <c r="X1193" s="130"/>
      <c r="Y1193" s="680"/>
      <c r="Z1193" s="130"/>
      <c r="AA1193" s="130"/>
      <c r="AB1193" s="130"/>
      <c r="AC1193" s="130"/>
      <c r="AD1193" s="130"/>
      <c r="AE1193" s="130"/>
      <c r="AF1193" s="680"/>
      <c r="AG1193" s="130"/>
      <c r="AH1193" s="130"/>
      <c r="AI1193" s="130"/>
      <c r="AJ1193" s="130"/>
      <c r="AK1193" s="130"/>
      <c r="AL1193" s="130"/>
    </row>
    <row r="1194" spans="1:38" s="43" customFormat="1" x14ac:dyDescent="0.2">
      <c r="A1194" s="15"/>
      <c r="B1194" s="685"/>
      <c r="C1194" s="15"/>
      <c r="K1194" s="680"/>
      <c r="L1194" s="130"/>
      <c r="M1194" s="130"/>
      <c r="N1194" s="130"/>
      <c r="O1194" s="130"/>
      <c r="P1194" s="130"/>
      <c r="Q1194" s="130"/>
      <c r="R1194" s="680"/>
      <c r="S1194" s="130"/>
      <c r="T1194" s="130"/>
      <c r="U1194" s="130"/>
      <c r="V1194" s="130"/>
      <c r="W1194" s="130"/>
      <c r="X1194" s="130"/>
      <c r="Y1194" s="680"/>
      <c r="Z1194" s="130"/>
      <c r="AA1194" s="130"/>
      <c r="AB1194" s="130"/>
      <c r="AC1194" s="130"/>
      <c r="AD1194" s="130"/>
      <c r="AE1194" s="130"/>
      <c r="AF1194" s="680"/>
      <c r="AG1194" s="130"/>
      <c r="AH1194" s="130"/>
      <c r="AI1194" s="130"/>
      <c r="AJ1194" s="130"/>
      <c r="AK1194" s="130"/>
      <c r="AL1194" s="130"/>
    </row>
    <row r="1195" spans="1:38" s="43" customFormat="1" x14ac:dyDescent="0.2">
      <c r="A1195" s="15"/>
      <c r="B1195" s="685"/>
      <c r="C1195" s="15"/>
      <c r="K1195" s="680"/>
      <c r="L1195" s="130"/>
      <c r="M1195" s="130"/>
      <c r="N1195" s="130"/>
      <c r="O1195" s="130"/>
      <c r="P1195" s="130"/>
      <c r="Q1195" s="130"/>
      <c r="R1195" s="680"/>
      <c r="S1195" s="130"/>
      <c r="T1195" s="130"/>
      <c r="U1195" s="130"/>
      <c r="V1195" s="130"/>
      <c r="W1195" s="130"/>
      <c r="X1195" s="130"/>
      <c r="Y1195" s="680"/>
      <c r="Z1195" s="130"/>
      <c r="AA1195" s="130"/>
      <c r="AB1195" s="130"/>
      <c r="AC1195" s="130"/>
      <c r="AD1195" s="130"/>
      <c r="AE1195" s="130"/>
      <c r="AF1195" s="680"/>
      <c r="AG1195" s="130"/>
      <c r="AH1195" s="130"/>
      <c r="AI1195" s="130"/>
      <c r="AJ1195" s="130"/>
      <c r="AK1195" s="130"/>
      <c r="AL1195" s="130"/>
    </row>
    <row r="1196" spans="1:38" s="43" customFormat="1" x14ac:dyDescent="0.2">
      <c r="A1196" s="15"/>
      <c r="B1196" s="685"/>
      <c r="C1196" s="15"/>
      <c r="K1196" s="680"/>
      <c r="L1196" s="130"/>
      <c r="M1196" s="130"/>
      <c r="N1196" s="130"/>
      <c r="O1196" s="130"/>
      <c r="P1196" s="130"/>
      <c r="Q1196" s="130"/>
      <c r="R1196" s="680"/>
      <c r="S1196" s="130"/>
      <c r="T1196" s="130"/>
      <c r="U1196" s="130"/>
      <c r="V1196" s="130"/>
      <c r="W1196" s="130"/>
      <c r="X1196" s="130"/>
      <c r="Y1196" s="680"/>
      <c r="Z1196" s="130"/>
      <c r="AA1196" s="130"/>
      <c r="AB1196" s="130"/>
      <c r="AC1196" s="130"/>
      <c r="AD1196" s="130"/>
      <c r="AE1196" s="130"/>
      <c r="AF1196" s="680"/>
      <c r="AG1196" s="130"/>
      <c r="AH1196" s="130"/>
      <c r="AI1196" s="130"/>
      <c r="AJ1196" s="130"/>
      <c r="AK1196" s="130"/>
      <c r="AL1196" s="130"/>
    </row>
    <row r="1197" spans="1:38" s="43" customFormat="1" x14ac:dyDescent="0.2">
      <c r="A1197" s="15"/>
      <c r="B1197" s="685"/>
      <c r="C1197" s="15"/>
      <c r="K1197" s="680"/>
      <c r="L1197" s="130"/>
      <c r="M1197" s="130"/>
      <c r="N1197" s="130"/>
      <c r="O1197" s="130"/>
      <c r="P1197" s="130"/>
      <c r="Q1197" s="130"/>
      <c r="R1197" s="680"/>
      <c r="S1197" s="130"/>
      <c r="T1197" s="130"/>
      <c r="U1197" s="130"/>
      <c r="V1197" s="130"/>
      <c r="W1197" s="130"/>
      <c r="X1197" s="130"/>
      <c r="Y1197" s="680"/>
      <c r="Z1197" s="130"/>
      <c r="AA1197" s="130"/>
      <c r="AB1197" s="130"/>
      <c r="AC1197" s="130"/>
      <c r="AD1197" s="130"/>
      <c r="AE1197" s="130"/>
      <c r="AF1197" s="680"/>
      <c r="AG1197" s="130"/>
      <c r="AH1197" s="130"/>
      <c r="AI1197" s="130"/>
      <c r="AJ1197" s="130"/>
      <c r="AK1197" s="130"/>
      <c r="AL1197" s="130"/>
    </row>
    <row r="1198" spans="1:38" s="43" customFormat="1" x14ac:dyDescent="0.2">
      <c r="A1198" s="15"/>
      <c r="B1198" s="685"/>
      <c r="C1198" s="15"/>
      <c r="K1198" s="680"/>
      <c r="L1198" s="130"/>
      <c r="M1198" s="130"/>
      <c r="N1198" s="130"/>
      <c r="O1198" s="130"/>
      <c r="P1198" s="130"/>
      <c r="Q1198" s="130"/>
      <c r="R1198" s="680"/>
      <c r="S1198" s="130"/>
      <c r="T1198" s="130"/>
      <c r="U1198" s="130"/>
      <c r="V1198" s="130"/>
      <c r="W1198" s="130"/>
      <c r="X1198" s="130"/>
      <c r="Y1198" s="680"/>
      <c r="Z1198" s="130"/>
      <c r="AA1198" s="130"/>
      <c r="AB1198" s="130"/>
      <c r="AC1198" s="130"/>
      <c r="AD1198" s="130"/>
      <c r="AE1198" s="130"/>
      <c r="AF1198" s="680"/>
      <c r="AG1198" s="130"/>
      <c r="AH1198" s="130"/>
      <c r="AI1198" s="130"/>
      <c r="AJ1198" s="130"/>
      <c r="AK1198" s="130"/>
      <c r="AL1198" s="130"/>
    </row>
    <row r="1199" spans="1:38" s="43" customFormat="1" x14ac:dyDescent="0.2">
      <c r="A1199" s="15"/>
      <c r="B1199" s="685"/>
      <c r="C1199" s="15"/>
      <c r="K1199" s="680"/>
      <c r="L1199" s="130"/>
      <c r="M1199" s="130"/>
      <c r="N1199" s="130"/>
      <c r="O1199" s="130"/>
      <c r="P1199" s="130"/>
      <c r="Q1199" s="130"/>
      <c r="R1199" s="680"/>
      <c r="S1199" s="130"/>
      <c r="T1199" s="130"/>
      <c r="U1199" s="130"/>
      <c r="V1199" s="130"/>
      <c r="W1199" s="130"/>
      <c r="X1199" s="130"/>
      <c r="Y1199" s="680"/>
      <c r="Z1199" s="130"/>
      <c r="AA1199" s="130"/>
      <c r="AB1199" s="130"/>
      <c r="AC1199" s="130"/>
      <c r="AD1199" s="130"/>
      <c r="AE1199" s="130"/>
      <c r="AF1199" s="680"/>
      <c r="AG1199" s="130"/>
      <c r="AH1199" s="130"/>
      <c r="AI1199" s="130"/>
      <c r="AJ1199" s="130"/>
      <c r="AK1199" s="130"/>
      <c r="AL1199" s="130"/>
    </row>
    <row r="1200" spans="1:38" s="43" customFormat="1" x14ac:dyDescent="0.2">
      <c r="A1200" s="15"/>
      <c r="B1200" s="685"/>
      <c r="C1200" s="15"/>
      <c r="K1200" s="680"/>
      <c r="L1200" s="130"/>
      <c r="M1200" s="130"/>
      <c r="N1200" s="130"/>
      <c r="O1200" s="130"/>
      <c r="P1200" s="130"/>
      <c r="Q1200" s="130"/>
      <c r="R1200" s="680"/>
      <c r="S1200" s="130"/>
      <c r="T1200" s="130"/>
      <c r="U1200" s="130"/>
      <c r="V1200" s="130"/>
      <c r="W1200" s="130"/>
      <c r="X1200" s="130"/>
      <c r="Y1200" s="680"/>
      <c r="Z1200" s="130"/>
      <c r="AA1200" s="130"/>
      <c r="AB1200" s="130"/>
      <c r="AC1200" s="130"/>
      <c r="AD1200" s="130"/>
      <c r="AE1200" s="130"/>
      <c r="AF1200" s="680"/>
      <c r="AG1200" s="130"/>
      <c r="AH1200" s="130"/>
      <c r="AI1200" s="130"/>
      <c r="AJ1200" s="130"/>
      <c r="AK1200" s="130"/>
      <c r="AL1200" s="130"/>
    </row>
    <row r="1201" spans="1:38" s="43" customFormat="1" x14ac:dyDescent="0.2">
      <c r="A1201" s="15"/>
      <c r="B1201" s="685"/>
      <c r="C1201" s="15"/>
      <c r="K1201" s="680"/>
      <c r="L1201" s="130"/>
      <c r="M1201" s="130"/>
      <c r="N1201" s="130"/>
      <c r="O1201" s="130"/>
      <c r="P1201" s="130"/>
      <c r="Q1201" s="130"/>
      <c r="R1201" s="680"/>
      <c r="S1201" s="130"/>
      <c r="T1201" s="130"/>
      <c r="U1201" s="130"/>
      <c r="V1201" s="130"/>
      <c r="W1201" s="130"/>
      <c r="X1201" s="130"/>
      <c r="Y1201" s="680"/>
      <c r="Z1201" s="130"/>
      <c r="AA1201" s="130"/>
      <c r="AB1201" s="130"/>
      <c r="AC1201" s="130"/>
      <c r="AD1201" s="130"/>
      <c r="AE1201" s="130"/>
      <c r="AF1201" s="680"/>
      <c r="AG1201" s="130"/>
      <c r="AH1201" s="130"/>
      <c r="AI1201" s="130"/>
      <c r="AJ1201" s="130"/>
      <c r="AK1201" s="130"/>
      <c r="AL1201" s="130"/>
    </row>
    <row r="1202" spans="1:38" s="43" customFormat="1" x14ac:dyDescent="0.2">
      <c r="A1202" s="15"/>
      <c r="B1202" s="685"/>
      <c r="C1202" s="15"/>
      <c r="K1202" s="680"/>
      <c r="L1202" s="130"/>
      <c r="M1202" s="130"/>
      <c r="N1202" s="130"/>
      <c r="O1202" s="130"/>
      <c r="P1202" s="130"/>
      <c r="Q1202" s="130"/>
      <c r="R1202" s="680"/>
      <c r="S1202" s="130"/>
      <c r="T1202" s="130"/>
      <c r="U1202" s="130"/>
      <c r="V1202" s="130"/>
      <c r="W1202" s="130"/>
      <c r="X1202" s="130"/>
      <c r="Y1202" s="680"/>
      <c r="Z1202" s="130"/>
      <c r="AA1202" s="130"/>
      <c r="AB1202" s="130"/>
      <c r="AC1202" s="130"/>
      <c r="AD1202" s="130"/>
      <c r="AE1202" s="130"/>
      <c r="AF1202" s="680"/>
      <c r="AG1202" s="130"/>
      <c r="AH1202" s="130"/>
      <c r="AI1202" s="130"/>
      <c r="AJ1202" s="130"/>
      <c r="AK1202" s="130"/>
      <c r="AL1202" s="130"/>
    </row>
    <row r="1203" spans="1:38" s="43" customFormat="1" x14ac:dyDescent="0.2">
      <c r="A1203" s="15"/>
      <c r="B1203" s="685"/>
      <c r="C1203" s="15"/>
      <c r="K1203" s="680"/>
      <c r="L1203" s="130"/>
      <c r="M1203" s="130"/>
      <c r="N1203" s="130"/>
      <c r="O1203" s="130"/>
      <c r="P1203" s="130"/>
      <c r="Q1203" s="130"/>
      <c r="R1203" s="680"/>
      <c r="S1203" s="130"/>
      <c r="T1203" s="130"/>
      <c r="U1203" s="130"/>
      <c r="V1203" s="130"/>
      <c r="W1203" s="130"/>
      <c r="X1203" s="130"/>
      <c r="Y1203" s="680"/>
      <c r="Z1203" s="130"/>
      <c r="AA1203" s="130"/>
      <c r="AB1203" s="130"/>
      <c r="AC1203" s="130"/>
      <c r="AD1203" s="130"/>
      <c r="AE1203" s="130"/>
      <c r="AF1203" s="680"/>
      <c r="AG1203" s="130"/>
      <c r="AH1203" s="130"/>
      <c r="AI1203" s="130"/>
      <c r="AJ1203" s="130"/>
      <c r="AK1203" s="130"/>
      <c r="AL1203" s="130"/>
    </row>
    <row r="1204" spans="1:38" s="43" customFormat="1" x14ac:dyDescent="0.2">
      <c r="A1204" s="15"/>
      <c r="B1204" s="685"/>
      <c r="C1204" s="15"/>
      <c r="K1204" s="680"/>
      <c r="L1204" s="130"/>
      <c r="M1204" s="130"/>
      <c r="N1204" s="130"/>
      <c r="O1204" s="130"/>
      <c r="P1204" s="130"/>
      <c r="Q1204" s="130"/>
      <c r="R1204" s="680"/>
      <c r="S1204" s="130"/>
      <c r="T1204" s="130"/>
      <c r="U1204" s="130"/>
      <c r="V1204" s="130"/>
      <c r="W1204" s="130"/>
      <c r="X1204" s="130"/>
      <c r="Y1204" s="680"/>
      <c r="Z1204" s="130"/>
      <c r="AA1204" s="130"/>
      <c r="AB1204" s="130"/>
      <c r="AC1204" s="130"/>
      <c r="AD1204" s="130"/>
      <c r="AE1204" s="130"/>
      <c r="AF1204" s="680"/>
      <c r="AG1204" s="130"/>
      <c r="AH1204" s="130"/>
      <c r="AI1204" s="130"/>
      <c r="AJ1204" s="130"/>
      <c r="AK1204" s="130"/>
      <c r="AL1204" s="130"/>
    </row>
    <row r="1205" spans="1:38" s="43" customFormat="1" x14ac:dyDescent="0.2">
      <c r="A1205" s="15"/>
      <c r="B1205" s="685"/>
      <c r="C1205" s="15"/>
      <c r="K1205" s="680"/>
      <c r="L1205" s="130"/>
      <c r="M1205" s="130"/>
      <c r="N1205" s="130"/>
      <c r="O1205" s="130"/>
      <c r="P1205" s="130"/>
      <c r="Q1205" s="130"/>
      <c r="R1205" s="680"/>
      <c r="S1205" s="130"/>
      <c r="T1205" s="130"/>
      <c r="U1205" s="130"/>
      <c r="V1205" s="130"/>
      <c r="W1205" s="130"/>
      <c r="X1205" s="130"/>
      <c r="Y1205" s="680"/>
      <c r="Z1205" s="130"/>
      <c r="AA1205" s="130"/>
      <c r="AB1205" s="130"/>
      <c r="AC1205" s="130"/>
      <c r="AD1205" s="130"/>
      <c r="AE1205" s="130"/>
      <c r="AF1205" s="680"/>
      <c r="AG1205" s="130"/>
      <c r="AH1205" s="130"/>
      <c r="AI1205" s="130"/>
      <c r="AJ1205" s="130"/>
      <c r="AK1205" s="130"/>
      <c r="AL1205" s="130"/>
    </row>
    <row r="1206" spans="1:38" s="43" customFormat="1" x14ac:dyDescent="0.2">
      <c r="A1206" s="15"/>
      <c r="B1206" s="685"/>
      <c r="C1206" s="15"/>
      <c r="K1206" s="680"/>
      <c r="L1206" s="130"/>
      <c r="M1206" s="130"/>
      <c r="N1206" s="130"/>
      <c r="O1206" s="130"/>
      <c r="P1206" s="130"/>
      <c r="Q1206" s="130"/>
      <c r="R1206" s="680"/>
      <c r="S1206" s="130"/>
      <c r="T1206" s="130"/>
      <c r="U1206" s="130"/>
      <c r="V1206" s="130"/>
      <c r="W1206" s="130"/>
      <c r="X1206" s="130"/>
      <c r="Y1206" s="680"/>
      <c r="Z1206" s="130"/>
      <c r="AA1206" s="130"/>
      <c r="AB1206" s="130"/>
      <c r="AC1206" s="130"/>
      <c r="AD1206" s="130"/>
      <c r="AE1206" s="130"/>
      <c r="AF1206" s="680"/>
      <c r="AG1206" s="130"/>
      <c r="AH1206" s="130"/>
      <c r="AI1206" s="130"/>
      <c r="AJ1206" s="130"/>
      <c r="AK1206" s="130"/>
      <c r="AL1206" s="130"/>
    </row>
    <row r="1207" spans="1:38" s="43" customFormat="1" x14ac:dyDescent="0.2">
      <c r="A1207" s="15"/>
      <c r="B1207" s="685"/>
      <c r="C1207" s="15"/>
      <c r="K1207" s="680"/>
      <c r="L1207" s="130"/>
      <c r="M1207" s="130"/>
      <c r="N1207" s="130"/>
      <c r="O1207" s="130"/>
      <c r="P1207" s="130"/>
      <c r="Q1207" s="130"/>
      <c r="R1207" s="680"/>
      <c r="S1207" s="130"/>
      <c r="T1207" s="130"/>
      <c r="U1207" s="130"/>
      <c r="V1207" s="130"/>
      <c r="W1207" s="130"/>
      <c r="X1207" s="130"/>
      <c r="Y1207" s="680"/>
      <c r="Z1207" s="130"/>
      <c r="AA1207" s="130"/>
      <c r="AB1207" s="130"/>
      <c r="AC1207" s="130"/>
      <c r="AD1207" s="130"/>
      <c r="AE1207" s="130"/>
      <c r="AF1207" s="680"/>
      <c r="AG1207" s="130"/>
      <c r="AH1207" s="130"/>
      <c r="AI1207" s="130"/>
      <c r="AJ1207" s="130"/>
      <c r="AK1207" s="130"/>
      <c r="AL1207" s="130"/>
    </row>
    <row r="1208" spans="1:38" s="43" customFormat="1" x14ac:dyDescent="0.2">
      <c r="A1208" s="15"/>
      <c r="B1208" s="685"/>
      <c r="C1208" s="15"/>
      <c r="K1208" s="680"/>
      <c r="L1208" s="130"/>
      <c r="M1208" s="130"/>
      <c r="N1208" s="130"/>
      <c r="O1208" s="130"/>
      <c r="P1208" s="130"/>
      <c r="Q1208" s="130"/>
      <c r="R1208" s="680"/>
      <c r="S1208" s="130"/>
      <c r="T1208" s="130"/>
      <c r="U1208" s="130"/>
      <c r="V1208" s="130"/>
      <c r="W1208" s="130"/>
      <c r="X1208" s="130"/>
      <c r="Y1208" s="680"/>
      <c r="Z1208" s="130"/>
      <c r="AA1208" s="130"/>
      <c r="AB1208" s="130"/>
      <c r="AC1208" s="130"/>
      <c r="AD1208" s="130"/>
      <c r="AE1208" s="130"/>
      <c r="AF1208" s="680"/>
      <c r="AG1208" s="130"/>
      <c r="AH1208" s="130"/>
      <c r="AI1208" s="130"/>
      <c r="AJ1208" s="130"/>
      <c r="AK1208" s="130"/>
      <c r="AL1208" s="130"/>
    </row>
    <row r="1209" spans="1:38" s="43" customFormat="1" x14ac:dyDescent="0.2">
      <c r="A1209" s="15"/>
      <c r="B1209" s="685"/>
      <c r="C1209" s="15"/>
      <c r="K1209" s="680"/>
      <c r="L1209" s="130"/>
      <c r="M1209" s="130"/>
      <c r="N1209" s="130"/>
      <c r="O1209" s="130"/>
      <c r="P1209" s="130"/>
      <c r="Q1209" s="130"/>
      <c r="R1209" s="680"/>
      <c r="S1209" s="130"/>
      <c r="T1209" s="130"/>
      <c r="U1209" s="130"/>
      <c r="V1209" s="130"/>
      <c r="W1209" s="130"/>
      <c r="X1209" s="130"/>
      <c r="Y1209" s="680"/>
      <c r="Z1209" s="130"/>
      <c r="AA1209" s="130"/>
      <c r="AB1209" s="130"/>
      <c r="AC1209" s="130"/>
      <c r="AD1209" s="130"/>
      <c r="AE1209" s="130"/>
      <c r="AF1209" s="680"/>
      <c r="AG1209" s="130"/>
      <c r="AH1209" s="130"/>
      <c r="AI1209" s="130"/>
      <c r="AJ1209" s="130"/>
      <c r="AK1209" s="130"/>
      <c r="AL1209" s="130"/>
    </row>
    <row r="1210" spans="1:38" s="43" customFormat="1" x14ac:dyDescent="0.2">
      <c r="A1210" s="15"/>
      <c r="B1210" s="685"/>
      <c r="C1210" s="15"/>
      <c r="K1210" s="680"/>
      <c r="L1210" s="130"/>
      <c r="M1210" s="130"/>
      <c r="N1210" s="130"/>
      <c r="O1210" s="130"/>
      <c r="P1210" s="130"/>
      <c r="Q1210" s="130"/>
      <c r="R1210" s="680"/>
      <c r="S1210" s="130"/>
      <c r="T1210" s="130"/>
      <c r="U1210" s="130"/>
      <c r="V1210" s="130"/>
      <c r="W1210" s="130"/>
      <c r="X1210" s="130"/>
      <c r="Y1210" s="680"/>
      <c r="Z1210" s="130"/>
      <c r="AA1210" s="130"/>
      <c r="AB1210" s="130"/>
      <c r="AC1210" s="130"/>
      <c r="AD1210" s="130"/>
      <c r="AE1210" s="130"/>
      <c r="AF1210" s="680"/>
      <c r="AG1210" s="130"/>
      <c r="AH1210" s="130"/>
      <c r="AI1210" s="130"/>
      <c r="AJ1210" s="130"/>
      <c r="AK1210" s="130"/>
      <c r="AL1210" s="130"/>
    </row>
    <row r="1211" spans="1:38" s="43" customFormat="1" x14ac:dyDescent="0.2">
      <c r="A1211" s="15"/>
      <c r="B1211" s="685"/>
      <c r="C1211" s="15"/>
      <c r="K1211" s="680"/>
      <c r="L1211" s="130"/>
      <c r="M1211" s="130"/>
      <c r="N1211" s="130"/>
      <c r="O1211" s="130"/>
      <c r="P1211" s="130"/>
      <c r="Q1211" s="130"/>
      <c r="R1211" s="680"/>
      <c r="S1211" s="130"/>
      <c r="T1211" s="130"/>
      <c r="U1211" s="130"/>
      <c r="V1211" s="130"/>
      <c r="W1211" s="130"/>
      <c r="X1211" s="130"/>
      <c r="Y1211" s="680"/>
      <c r="Z1211" s="130"/>
      <c r="AA1211" s="130"/>
      <c r="AB1211" s="130"/>
      <c r="AC1211" s="130"/>
      <c r="AD1211" s="130"/>
      <c r="AE1211" s="130"/>
      <c r="AF1211" s="680"/>
      <c r="AG1211" s="130"/>
      <c r="AH1211" s="130"/>
      <c r="AI1211" s="130"/>
      <c r="AJ1211" s="130"/>
      <c r="AK1211" s="130"/>
      <c r="AL1211" s="130"/>
    </row>
    <row r="1212" spans="1:38" s="43" customFormat="1" x14ac:dyDescent="0.2">
      <c r="A1212" s="15"/>
      <c r="B1212" s="685"/>
      <c r="C1212" s="15"/>
      <c r="K1212" s="680"/>
      <c r="L1212" s="130"/>
      <c r="M1212" s="130"/>
      <c r="N1212" s="130"/>
      <c r="O1212" s="130"/>
      <c r="P1212" s="130"/>
      <c r="Q1212" s="130"/>
      <c r="R1212" s="680"/>
      <c r="S1212" s="130"/>
      <c r="T1212" s="130"/>
      <c r="U1212" s="130"/>
      <c r="V1212" s="130"/>
      <c r="W1212" s="130"/>
      <c r="X1212" s="130"/>
      <c r="Y1212" s="680"/>
      <c r="Z1212" s="130"/>
      <c r="AA1212" s="130"/>
      <c r="AB1212" s="130"/>
      <c r="AC1212" s="130"/>
      <c r="AD1212" s="130"/>
      <c r="AE1212" s="130"/>
      <c r="AF1212" s="680"/>
      <c r="AG1212" s="130"/>
      <c r="AH1212" s="130"/>
      <c r="AI1212" s="130"/>
      <c r="AJ1212" s="130"/>
      <c r="AK1212" s="130"/>
      <c r="AL1212" s="130"/>
    </row>
    <row r="1213" spans="1:38" s="43" customFormat="1" x14ac:dyDescent="0.2">
      <c r="A1213" s="15"/>
      <c r="B1213" s="685"/>
      <c r="C1213" s="15"/>
      <c r="K1213" s="680"/>
      <c r="L1213" s="130"/>
      <c r="M1213" s="130"/>
      <c r="N1213" s="130"/>
      <c r="O1213" s="130"/>
      <c r="P1213" s="130"/>
      <c r="Q1213" s="130"/>
      <c r="R1213" s="680"/>
      <c r="S1213" s="130"/>
      <c r="T1213" s="130"/>
      <c r="U1213" s="130"/>
      <c r="V1213" s="130"/>
      <c r="W1213" s="130"/>
      <c r="X1213" s="130"/>
      <c r="Y1213" s="680"/>
      <c r="Z1213" s="130"/>
      <c r="AA1213" s="130"/>
      <c r="AB1213" s="130"/>
      <c r="AC1213" s="130"/>
      <c r="AD1213" s="130"/>
      <c r="AE1213" s="130"/>
      <c r="AF1213" s="680"/>
      <c r="AG1213" s="130"/>
      <c r="AH1213" s="130"/>
      <c r="AI1213" s="130"/>
      <c r="AJ1213" s="130"/>
      <c r="AK1213" s="130"/>
      <c r="AL1213" s="130"/>
    </row>
    <row r="1214" spans="1:38" s="43" customFormat="1" x14ac:dyDescent="0.2">
      <c r="A1214" s="15"/>
      <c r="B1214" s="685"/>
      <c r="C1214" s="15"/>
      <c r="K1214" s="680"/>
      <c r="L1214" s="130"/>
      <c r="M1214" s="130"/>
      <c r="N1214" s="130"/>
      <c r="O1214" s="130"/>
      <c r="P1214" s="130"/>
      <c r="Q1214" s="130"/>
      <c r="R1214" s="680"/>
      <c r="S1214" s="130"/>
      <c r="T1214" s="130"/>
      <c r="U1214" s="130"/>
      <c r="V1214" s="130"/>
      <c r="W1214" s="130"/>
      <c r="X1214" s="130"/>
      <c r="Y1214" s="680"/>
      <c r="Z1214" s="130"/>
      <c r="AA1214" s="130"/>
      <c r="AB1214" s="130"/>
      <c r="AC1214" s="130"/>
      <c r="AD1214" s="130"/>
      <c r="AE1214" s="130"/>
      <c r="AF1214" s="680"/>
      <c r="AG1214" s="130"/>
      <c r="AH1214" s="130"/>
      <c r="AI1214" s="130"/>
      <c r="AJ1214" s="130"/>
      <c r="AK1214" s="130"/>
      <c r="AL1214" s="130"/>
    </row>
    <row r="1215" spans="1:38" s="43" customFormat="1" x14ac:dyDescent="0.2">
      <c r="A1215" s="15"/>
      <c r="B1215" s="685"/>
      <c r="C1215" s="15"/>
      <c r="K1215" s="680"/>
      <c r="L1215" s="130"/>
      <c r="M1215" s="130"/>
      <c r="N1215" s="130"/>
      <c r="O1215" s="130"/>
      <c r="P1215" s="130"/>
      <c r="Q1215" s="130"/>
      <c r="R1215" s="680"/>
      <c r="S1215" s="130"/>
      <c r="T1215" s="130"/>
      <c r="U1215" s="130"/>
      <c r="V1215" s="130"/>
      <c r="W1215" s="130"/>
      <c r="X1215" s="130"/>
      <c r="Y1215" s="680"/>
      <c r="Z1215" s="130"/>
      <c r="AA1215" s="130"/>
      <c r="AB1215" s="130"/>
      <c r="AC1215" s="130"/>
      <c r="AD1215" s="130"/>
      <c r="AE1215" s="130"/>
      <c r="AF1215" s="680"/>
      <c r="AG1215" s="130"/>
      <c r="AH1215" s="130"/>
      <c r="AI1215" s="130"/>
      <c r="AJ1215" s="130"/>
      <c r="AK1215" s="130"/>
      <c r="AL1215" s="130"/>
    </row>
    <row r="1216" spans="1:38" s="43" customFormat="1" x14ac:dyDescent="0.2">
      <c r="A1216" s="15"/>
      <c r="B1216" s="685"/>
      <c r="C1216" s="15"/>
      <c r="K1216" s="680"/>
      <c r="L1216" s="130"/>
      <c r="M1216" s="130"/>
      <c r="N1216" s="130"/>
      <c r="O1216" s="130"/>
      <c r="P1216" s="130"/>
      <c r="Q1216" s="130"/>
      <c r="R1216" s="680"/>
      <c r="S1216" s="130"/>
      <c r="T1216" s="130"/>
      <c r="U1216" s="130"/>
      <c r="V1216" s="130"/>
      <c r="W1216" s="130"/>
      <c r="X1216" s="130"/>
      <c r="Y1216" s="680"/>
      <c r="Z1216" s="130"/>
      <c r="AA1216" s="130"/>
      <c r="AB1216" s="130"/>
      <c r="AC1216" s="130"/>
      <c r="AD1216" s="130"/>
      <c r="AE1216" s="130"/>
      <c r="AF1216" s="680"/>
      <c r="AG1216" s="130"/>
      <c r="AH1216" s="130"/>
      <c r="AI1216" s="130"/>
      <c r="AJ1216" s="130"/>
      <c r="AK1216" s="130"/>
      <c r="AL1216" s="130"/>
    </row>
    <row r="1217" spans="1:38" s="43" customFormat="1" x14ac:dyDescent="0.2">
      <c r="A1217" s="15"/>
      <c r="B1217" s="685"/>
      <c r="C1217" s="15"/>
      <c r="K1217" s="680"/>
      <c r="L1217" s="130"/>
      <c r="M1217" s="130"/>
      <c r="N1217" s="130"/>
      <c r="O1217" s="130"/>
      <c r="P1217" s="130"/>
      <c r="Q1217" s="130"/>
      <c r="R1217" s="680"/>
      <c r="S1217" s="130"/>
      <c r="T1217" s="130"/>
      <c r="U1217" s="130"/>
      <c r="V1217" s="130"/>
      <c r="W1217" s="130"/>
      <c r="X1217" s="130"/>
      <c r="Y1217" s="680"/>
      <c r="Z1217" s="130"/>
      <c r="AA1217" s="130"/>
      <c r="AB1217" s="130"/>
      <c r="AC1217" s="130"/>
      <c r="AD1217" s="130"/>
      <c r="AE1217" s="130"/>
      <c r="AF1217" s="680"/>
      <c r="AG1217" s="130"/>
      <c r="AH1217" s="130"/>
      <c r="AI1217" s="130"/>
      <c r="AJ1217" s="130"/>
      <c r="AK1217" s="130"/>
      <c r="AL1217" s="130"/>
    </row>
    <row r="1218" spans="1:38" s="43" customFormat="1" x14ac:dyDescent="0.2">
      <c r="A1218" s="15"/>
      <c r="B1218" s="685"/>
      <c r="C1218" s="15"/>
      <c r="K1218" s="680"/>
      <c r="L1218" s="130"/>
      <c r="M1218" s="130"/>
      <c r="N1218" s="130"/>
      <c r="O1218" s="130"/>
      <c r="P1218" s="130"/>
      <c r="Q1218" s="130"/>
      <c r="R1218" s="680"/>
      <c r="S1218" s="130"/>
      <c r="T1218" s="130"/>
      <c r="U1218" s="130"/>
      <c r="V1218" s="130"/>
      <c r="W1218" s="130"/>
      <c r="X1218" s="130"/>
      <c r="Y1218" s="680"/>
      <c r="Z1218" s="130"/>
      <c r="AA1218" s="130"/>
      <c r="AB1218" s="130"/>
      <c r="AC1218" s="130"/>
      <c r="AD1218" s="130"/>
      <c r="AE1218" s="130"/>
      <c r="AF1218" s="680"/>
      <c r="AG1218" s="130"/>
      <c r="AH1218" s="130"/>
      <c r="AI1218" s="130"/>
      <c r="AJ1218" s="130"/>
      <c r="AK1218" s="130"/>
      <c r="AL1218" s="130"/>
    </row>
    <row r="1219" spans="1:38" s="43" customFormat="1" x14ac:dyDescent="0.2">
      <c r="A1219" s="15"/>
      <c r="B1219" s="685"/>
      <c r="C1219" s="15"/>
      <c r="K1219" s="680"/>
      <c r="L1219" s="130"/>
      <c r="M1219" s="130"/>
      <c r="N1219" s="130"/>
      <c r="O1219" s="130"/>
      <c r="P1219" s="130"/>
      <c r="Q1219" s="130"/>
      <c r="R1219" s="680"/>
      <c r="S1219" s="130"/>
      <c r="T1219" s="130"/>
      <c r="U1219" s="130"/>
      <c r="V1219" s="130"/>
      <c r="W1219" s="130"/>
      <c r="X1219" s="130"/>
      <c r="Y1219" s="680"/>
      <c r="Z1219" s="130"/>
      <c r="AA1219" s="130"/>
      <c r="AB1219" s="130"/>
      <c r="AC1219" s="130"/>
      <c r="AD1219" s="130"/>
      <c r="AE1219" s="130"/>
      <c r="AF1219" s="680"/>
      <c r="AG1219" s="130"/>
      <c r="AH1219" s="130"/>
      <c r="AI1219" s="130"/>
      <c r="AJ1219" s="130"/>
      <c r="AK1219" s="130"/>
      <c r="AL1219" s="130"/>
    </row>
    <row r="1220" spans="1:38" s="43" customFormat="1" x14ac:dyDescent="0.2">
      <c r="A1220" s="15"/>
      <c r="B1220" s="685"/>
      <c r="C1220" s="15"/>
      <c r="K1220" s="680"/>
      <c r="L1220" s="130"/>
      <c r="M1220" s="130"/>
      <c r="N1220" s="130"/>
      <c r="O1220" s="130"/>
      <c r="P1220" s="130"/>
      <c r="Q1220" s="130"/>
      <c r="R1220" s="680"/>
      <c r="S1220" s="130"/>
      <c r="T1220" s="130"/>
      <c r="U1220" s="130"/>
      <c r="V1220" s="130"/>
      <c r="W1220" s="130"/>
      <c r="X1220" s="130"/>
      <c r="Y1220" s="680"/>
      <c r="Z1220" s="130"/>
      <c r="AA1220" s="130"/>
      <c r="AB1220" s="130"/>
      <c r="AC1220" s="130"/>
      <c r="AD1220" s="130"/>
      <c r="AE1220" s="130"/>
      <c r="AF1220" s="680"/>
      <c r="AG1220" s="130"/>
      <c r="AH1220" s="130"/>
      <c r="AI1220" s="130"/>
      <c r="AJ1220" s="130"/>
      <c r="AK1220" s="130"/>
      <c r="AL1220" s="130"/>
    </row>
    <row r="1221" spans="1:38" s="43" customFormat="1" x14ac:dyDescent="0.2">
      <c r="A1221" s="15"/>
      <c r="B1221" s="685"/>
      <c r="C1221" s="15"/>
      <c r="K1221" s="680"/>
      <c r="L1221" s="130"/>
      <c r="M1221" s="130"/>
      <c r="N1221" s="130"/>
      <c r="O1221" s="130"/>
      <c r="P1221" s="130"/>
      <c r="Q1221" s="130"/>
      <c r="R1221" s="680"/>
      <c r="S1221" s="130"/>
      <c r="T1221" s="130"/>
      <c r="U1221" s="130"/>
      <c r="V1221" s="130"/>
      <c r="W1221" s="130"/>
      <c r="X1221" s="130"/>
      <c r="Y1221" s="680"/>
      <c r="Z1221" s="130"/>
      <c r="AA1221" s="130"/>
      <c r="AB1221" s="130"/>
      <c r="AC1221" s="130"/>
      <c r="AD1221" s="130"/>
      <c r="AE1221" s="130"/>
      <c r="AF1221" s="680"/>
      <c r="AG1221" s="130"/>
      <c r="AH1221" s="130"/>
      <c r="AI1221" s="130"/>
      <c r="AJ1221" s="130"/>
      <c r="AK1221" s="130"/>
      <c r="AL1221" s="130"/>
    </row>
    <row r="1222" spans="1:38" s="43" customFormat="1" x14ac:dyDescent="0.2">
      <c r="A1222" s="15"/>
      <c r="B1222" s="685"/>
      <c r="C1222" s="15"/>
      <c r="K1222" s="680"/>
      <c r="L1222" s="130"/>
      <c r="M1222" s="130"/>
      <c r="N1222" s="130"/>
      <c r="O1222" s="130"/>
      <c r="P1222" s="130"/>
      <c r="Q1222" s="130"/>
      <c r="R1222" s="680"/>
      <c r="S1222" s="130"/>
      <c r="T1222" s="130"/>
      <c r="U1222" s="130"/>
      <c r="V1222" s="130"/>
      <c r="W1222" s="130"/>
      <c r="X1222" s="130"/>
      <c r="Y1222" s="680"/>
      <c r="Z1222" s="130"/>
      <c r="AA1222" s="130"/>
      <c r="AB1222" s="130"/>
      <c r="AC1222" s="130"/>
      <c r="AD1222" s="130"/>
      <c r="AE1222" s="130"/>
      <c r="AF1222" s="680"/>
      <c r="AG1222" s="130"/>
      <c r="AH1222" s="130"/>
      <c r="AI1222" s="130"/>
      <c r="AJ1222" s="130"/>
      <c r="AK1222" s="130"/>
      <c r="AL1222" s="130"/>
    </row>
    <row r="1223" spans="1:38" s="43" customFormat="1" x14ac:dyDescent="0.2">
      <c r="A1223" s="15"/>
      <c r="B1223" s="685"/>
      <c r="C1223" s="15"/>
      <c r="K1223" s="680"/>
      <c r="L1223" s="130"/>
      <c r="M1223" s="130"/>
      <c r="N1223" s="130"/>
      <c r="O1223" s="130"/>
      <c r="P1223" s="130"/>
      <c r="Q1223" s="130"/>
      <c r="R1223" s="680"/>
      <c r="S1223" s="130"/>
      <c r="T1223" s="130"/>
      <c r="U1223" s="130"/>
      <c r="V1223" s="130"/>
      <c r="W1223" s="130"/>
      <c r="X1223" s="130"/>
      <c r="Y1223" s="680"/>
      <c r="Z1223" s="130"/>
      <c r="AA1223" s="130"/>
      <c r="AB1223" s="130"/>
      <c r="AC1223" s="130"/>
      <c r="AD1223" s="130"/>
      <c r="AE1223" s="130"/>
      <c r="AF1223" s="680"/>
      <c r="AG1223" s="130"/>
      <c r="AH1223" s="130"/>
      <c r="AI1223" s="130"/>
      <c r="AJ1223" s="130"/>
      <c r="AK1223" s="130"/>
      <c r="AL1223" s="130"/>
    </row>
    <row r="1224" spans="1:38" s="43" customFormat="1" x14ac:dyDescent="0.2">
      <c r="A1224" s="15"/>
      <c r="B1224" s="685"/>
      <c r="C1224" s="15"/>
      <c r="K1224" s="680"/>
      <c r="L1224" s="130"/>
      <c r="M1224" s="130"/>
      <c r="N1224" s="130"/>
      <c r="O1224" s="130"/>
      <c r="P1224" s="130"/>
      <c r="Q1224" s="130"/>
      <c r="R1224" s="680"/>
      <c r="S1224" s="130"/>
      <c r="T1224" s="130"/>
      <c r="U1224" s="130"/>
      <c r="V1224" s="130"/>
      <c r="W1224" s="130"/>
      <c r="X1224" s="130"/>
      <c r="Y1224" s="680"/>
      <c r="Z1224" s="130"/>
      <c r="AA1224" s="130"/>
      <c r="AB1224" s="130"/>
      <c r="AC1224" s="130"/>
      <c r="AD1224" s="130"/>
      <c r="AE1224" s="130"/>
      <c r="AF1224" s="680"/>
      <c r="AG1224" s="130"/>
      <c r="AH1224" s="130"/>
      <c r="AI1224" s="130"/>
      <c r="AJ1224" s="130"/>
      <c r="AK1224" s="130"/>
      <c r="AL1224" s="130"/>
    </row>
    <row r="1225" spans="1:38" s="43" customFormat="1" x14ac:dyDescent="0.2">
      <c r="A1225" s="15"/>
      <c r="B1225" s="685"/>
      <c r="C1225" s="15"/>
      <c r="K1225" s="680"/>
      <c r="L1225" s="130"/>
      <c r="M1225" s="130"/>
      <c r="N1225" s="130"/>
      <c r="O1225" s="130"/>
      <c r="P1225" s="130"/>
      <c r="Q1225" s="130"/>
      <c r="R1225" s="680"/>
      <c r="S1225" s="130"/>
      <c r="T1225" s="130"/>
      <c r="U1225" s="130"/>
      <c r="V1225" s="130"/>
      <c r="W1225" s="130"/>
      <c r="X1225" s="130"/>
      <c r="Y1225" s="680"/>
      <c r="Z1225" s="130"/>
      <c r="AA1225" s="130"/>
      <c r="AB1225" s="130"/>
      <c r="AC1225" s="130"/>
      <c r="AD1225" s="130"/>
      <c r="AE1225" s="130"/>
      <c r="AF1225" s="680"/>
      <c r="AG1225" s="130"/>
      <c r="AH1225" s="130"/>
      <c r="AI1225" s="130"/>
      <c r="AJ1225" s="130"/>
      <c r="AK1225" s="130"/>
      <c r="AL1225" s="130"/>
    </row>
    <row r="1226" spans="1:38" s="43" customFormat="1" x14ac:dyDescent="0.2">
      <c r="A1226" s="15"/>
      <c r="B1226" s="685"/>
      <c r="C1226" s="15"/>
      <c r="K1226" s="680"/>
      <c r="L1226" s="130"/>
      <c r="M1226" s="130"/>
      <c r="N1226" s="130"/>
      <c r="O1226" s="130"/>
      <c r="P1226" s="130"/>
      <c r="Q1226" s="130"/>
      <c r="R1226" s="680"/>
      <c r="S1226" s="130"/>
      <c r="T1226" s="130"/>
      <c r="U1226" s="130"/>
      <c r="V1226" s="130"/>
      <c r="W1226" s="130"/>
      <c r="X1226" s="130"/>
      <c r="Y1226" s="680"/>
      <c r="Z1226" s="130"/>
      <c r="AA1226" s="130"/>
      <c r="AB1226" s="130"/>
      <c r="AC1226" s="130"/>
      <c r="AD1226" s="130"/>
      <c r="AE1226" s="130"/>
      <c r="AF1226" s="680"/>
      <c r="AG1226" s="130"/>
      <c r="AH1226" s="130"/>
      <c r="AI1226" s="130"/>
      <c r="AJ1226" s="130"/>
      <c r="AK1226" s="130"/>
      <c r="AL1226" s="130"/>
    </row>
    <row r="1227" spans="1:38" s="43" customFormat="1" x14ac:dyDescent="0.2">
      <c r="A1227" s="15"/>
      <c r="B1227" s="685"/>
      <c r="C1227" s="15"/>
      <c r="K1227" s="680"/>
      <c r="L1227" s="130"/>
      <c r="M1227" s="130"/>
      <c r="N1227" s="130"/>
      <c r="O1227" s="130"/>
      <c r="P1227" s="130"/>
      <c r="Q1227" s="130"/>
      <c r="R1227" s="680"/>
      <c r="S1227" s="130"/>
      <c r="T1227" s="130"/>
      <c r="U1227" s="130"/>
      <c r="V1227" s="130"/>
      <c r="W1227" s="130"/>
      <c r="X1227" s="130"/>
      <c r="Y1227" s="680"/>
      <c r="Z1227" s="130"/>
      <c r="AA1227" s="130"/>
      <c r="AB1227" s="130"/>
      <c r="AC1227" s="130"/>
      <c r="AD1227" s="130"/>
      <c r="AE1227" s="130"/>
      <c r="AF1227" s="680"/>
      <c r="AG1227" s="130"/>
      <c r="AH1227" s="130"/>
      <c r="AI1227" s="130"/>
      <c r="AJ1227" s="130"/>
      <c r="AK1227" s="130"/>
      <c r="AL1227" s="130"/>
    </row>
    <row r="1228" spans="1:38" s="43" customFormat="1" x14ac:dyDescent="0.2">
      <c r="A1228" s="15"/>
      <c r="B1228" s="685"/>
      <c r="C1228" s="15"/>
      <c r="K1228" s="680"/>
      <c r="L1228" s="130"/>
      <c r="M1228" s="130"/>
      <c r="N1228" s="130"/>
      <c r="O1228" s="130"/>
      <c r="P1228" s="130"/>
      <c r="Q1228" s="130"/>
      <c r="R1228" s="680"/>
      <c r="S1228" s="130"/>
      <c r="T1228" s="130"/>
      <c r="U1228" s="130"/>
      <c r="V1228" s="130"/>
      <c r="W1228" s="130"/>
      <c r="X1228" s="130"/>
      <c r="Y1228" s="680"/>
      <c r="Z1228" s="130"/>
      <c r="AA1228" s="130"/>
      <c r="AB1228" s="130"/>
      <c r="AC1228" s="130"/>
      <c r="AD1228" s="130"/>
      <c r="AE1228" s="130"/>
      <c r="AF1228" s="680"/>
      <c r="AG1228" s="130"/>
      <c r="AH1228" s="130"/>
      <c r="AI1228" s="130"/>
      <c r="AJ1228" s="130"/>
      <c r="AK1228" s="130"/>
      <c r="AL1228" s="130"/>
    </row>
    <row r="1229" spans="1:38" s="43" customFormat="1" x14ac:dyDescent="0.2">
      <c r="A1229" s="15"/>
      <c r="B1229" s="685"/>
      <c r="C1229" s="15"/>
      <c r="K1229" s="680"/>
      <c r="L1229" s="130"/>
      <c r="M1229" s="130"/>
      <c r="N1229" s="130"/>
      <c r="O1229" s="130"/>
      <c r="P1229" s="130"/>
      <c r="Q1229" s="130"/>
      <c r="R1229" s="680"/>
      <c r="S1229" s="130"/>
      <c r="T1229" s="130"/>
      <c r="U1229" s="130"/>
      <c r="V1229" s="130"/>
      <c r="W1229" s="130"/>
      <c r="X1229" s="130"/>
      <c r="Y1229" s="680"/>
      <c r="Z1229" s="130"/>
      <c r="AA1229" s="130"/>
      <c r="AB1229" s="130"/>
      <c r="AC1229" s="130"/>
      <c r="AD1229" s="130"/>
      <c r="AE1229" s="130"/>
      <c r="AF1229" s="680"/>
      <c r="AG1229" s="130"/>
      <c r="AH1229" s="130"/>
      <c r="AI1229" s="130"/>
      <c r="AJ1229" s="130"/>
      <c r="AK1229" s="130"/>
      <c r="AL1229" s="130"/>
    </row>
    <row r="1230" spans="1:38" s="43" customFormat="1" x14ac:dyDescent="0.2">
      <c r="A1230" s="15"/>
      <c r="B1230" s="685"/>
      <c r="C1230" s="15"/>
      <c r="K1230" s="680"/>
      <c r="L1230" s="130"/>
      <c r="M1230" s="130"/>
      <c r="N1230" s="130"/>
      <c r="O1230" s="130"/>
      <c r="P1230" s="130"/>
      <c r="Q1230" s="130"/>
      <c r="R1230" s="680"/>
      <c r="S1230" s="130"/>
      <c r="T1230" s="130"/>
      <c r="U1230" s="130"/>
      <c r="V1230" s="130"/>
      <c r="W1230" s="130"/>
      <c r="X1230" s="130"/>
      <c r="Y1230" s="680"/>
      <c r="Z1230" s="130"/>
      <c r="AA1230" s="130"/>
      <c r="AB1230" s="130"/>
      <c r="AC1230" s="130"/>
      <c r="AD1230" s="130"/>
      <c r="AE1230" s="130"/>
      <c r="AF1230" s="680"/>
      <c r="AG1230" s="130"/>
      <c r="AH1230" s="130"/>
      <c r="AI1230" s="130"/>
      <c r="AJ1230" s="130"/>
      <c r="AK1230" s="130"/>
      <c r="AL1230" s="130"/>
    </row>
    <row r="1231" spans="1:38" s="43" customFormat="1" x14ac:dyDescent="0.2">
      <c r="A1231" s="15"/>
      <c r="B1231" s="685"/>
      <c r="C1231" s="15"/>
      <c r="K1231" s="680"/>
      <c r="L1231" s="130"/>
      <c r="M1231" s="130"/>
      <c r="N1231" s="130"/>
      <c r="O1231" s="130"/>
      <c r="P1231" s="130"/>
      <c r="Q1231" s="130"/>
      <c r="R1231" s="680"/>
      <c r="S1231" s="130"/>
      <c r="T1231" s="130"/>
      <c r="U1231" s="130"/>
      <c r="V1231" s="130"/>
      <c r="W1231" s="130"/>
      <c r="X1231" s="130"/>
      <c r="Y1231" s="680"/>
      <c r="Z1231" s="130"/>
      <c r="AA1231" s="130"/>
      <c r="AB1231" s="130"/>
      <c r="AC1231" s="130"/>
      <c r="AD1231" s="130"/>
      <c r="AE1231" s="130"/>
      <c r="AF1231" s="680"/>
      <c r="AG1231" s="130"/>
      <c r="AH1231" s="130"/>
      <c r="AI1231" s="130"/>
      <c r="AJ1231" s="130"/>
      <c r="AK1231" s="130"/>
      <c r="AL1231" s="130"/>
    </row>
    <row r="1232" spans="1:38" s="43" customFormat="1" x14ac:dyDescent="0.2">
      <c r="A1232" s="15"/>
      <c r="B1232" s="685"/>
      <c r="C1232" s="15"/>
      <c r="K1232" s="680"/>
      <c r="L1232" s="130"/>
      <c r="M1232" s="130"/>
      <c r="N1232" s="130"/>
      <c r="O1232" s="130"/>
      <c r="P1232" s="130"/>
      <c r="Q1232" s="130"/>
      <c r="R1232" s="680"/>
      <c r="S1232" s="130"/>
      <c r="T1232" s="130"/>
      <c r="U1232" s="130"/>
      <c r="V1232" s="130"/>
      <c r="W1232" s="130"/>
      <c r="X1232" s="130"/>
      <c r="Y1232" s="680"/>
      <c r="Z1232" s="130"/>
      <c r="AA1232" s="130"/>
      <c r="AB1232" s="130"/>
      <c r="AC1232" s="130"/>
      <c r="AD1232" s="130"/>
      <c r="AE1232" s="130"/>
      <c r="AF1232" s="680"/>
      <c r="AG1232" s="130"/>
      <c r="AH1232" s="130"/>
      <c r="AI1232" s="130"/>
      <c r="AJ1232" s="130"/>
      <c r="AK1232" s="130"/>
      <c r="AL1232" s="130"/>
    </row>
    <row r="1233" spans="1:38" s="43" customFormat="1" x14ac:dyDescent="0.2">
      <c r="A1233" s="15"/>
      <c r="B1233" s="685"/>
      <c r="C1233" s="15"/>
      <c r="K1233" s="680"/>
      <c r="L1233" s="130"/>
      <c r="M1233" s="130"/>
      <c r="N1233" s="130"/>
      <c r="O1233" s="130"/>
      <c r="P1233" s="130"/>
      <c r="Q1233" s="130"/>
      <c r="R1233" s="680"/>
      <c r="S1233" s="130"/>
      <c r="T1233" s="130"/>
      <c r="U1233" s="130"/>
      <c r="V1233" s="130"/>
      <c r="W1233" s="130"/>
      <c r="X1233" s="130"/>
      <c r="Y1233" s="680"/>
      <c r="Z1233" s="130"/>
      <c r="AA1233" s="130"/>
      <c r="AB1233" s="130"/>
      <c r="AC1233" s="130"/>
      <c r="AD1233" s="130"/>
      <c r="AE1233" s="130"/>
      <c r="AF1233" s="680"/>
      <c r="AG1233" s="130"/>
      <c r="AH1233" s="130"/>
      <c r="AI1233" s="130"/>
      <c r="AJ1233" s="130"/>
      <c r="AK1233" s="130"/>
      <c r="AL1233" s="130"/>
    </row>
    <row r="1234" spans="1:38" s="43" customFormat="1" x14ac:dyDescent="0.2">
      <c r="A1234" s="15"/>
      <c r="B1234" s="685"/>
      <c r="C1234" s="15"/>
      <c r="K1234" s="680"/>
      <c r="L1234" s="130"/>
      <c r="M1234" s="130"/>
      <c r="N1234" s="130"/>
      <c r="O1234" s="130"/>
      <c r="P1234" s="130"/>
      <c r="Q1234" s="130"/>
      <c r="R1234" s="680"/>
      <c r="S1234" s="130"/>
      <c r="T1234" s="130"/>
      <c r="U1234" s="130"/>
      <c r="V1234" s="130"/>
      <c r="W1234" s="130"/>
      <c r="X1234" s="130"/>
      <c r="Y1234" s="680"/>
      <c r="Z1234" s="130"/>
      <c r="AA1234" s="130"/>
      <c r="AB1234" s="130"/>
      <c r="AC1234" s="130"/>
      <c r="AD1234" s="130"/>
      <c r="AE1234" s="130"/>
      <c r="AF1234" s="680"/>
      <c r="AG1234" s="130"/>
      <c r="AH1234" s="130"/>
      <c r="AI1234" s="130"/>
      <c r="AJ1234" s="130"/>
      <c r="AK1234" s="130"/>
      <c r="AL1234" s="130"/>
    </row>
    <row r="1235" spans="1:38" s="43" customFormat="1" x14ac:dyDescent="0.2">
      <c r="A1235" s="15"/>
      <c r="B1235" s="685"/>
      <c r="C1235" s="15"/>
      <c r="K1235" s="680"/>
      <c r="L1235" s="130"/>
      <c r="M1235" s="130"/>
      <c r="N1235" s="130"/>
      <c r="O1235" s="130"/>
      <c r="P1235" s="130"/>
      <c r="Q1235" s="130"/>
      <c r="R1235" s="680"/>
      <c r="S1235" s="130"/>
      <c r="T1235" s="130"/>
      <c r="U1235" s="130"/>
      <c r="V1235" s="130"/>
      <c r="W1235" s="130"/>
      <c r="X1235" s="130"/>
      <c r="Y1235" s="680"/>
      <c r="Z1235" s="130"/>
      <c r="AA1235" s="130"/>
      <c r="AB1235" s="130"/>
      <c r="AC1235" s="130"/>
      <c r="AD1235" s="130"/>
      <c r="AE1235" s="130"/>
      <c r="AF1235" s="680"/>
      <c r="AG1235" s="130"/>
      <c r="AH1235" s="130"/>
      <c r="AI1235" s="130"/>
      <c r="AJ1235" s="130"/>
      <c r="AK1235" s="130"/>
      <c r="AL1235" s="130"/>
    </row>
    <row r="1236" spans="1:38" s="43" customFormat="1" x14ac:dyDescent="0.2">
      <c r="A1236" s="15"/>
      <c r="B1236" s="685"/>
      <c r="C1236" s="15"/>
      <c r="K1236" s="680"/>
      <c r="L1236" s="130"/>
      <c r="M1236" s="130"/>
      <c r="N1236" s="130"/>
      <c r="O1236" s="130"/>
      <c r="P1236" s="130"/>
      <c r="Q1236" s="130"/>
      <c r="R1236" s="680"/>
      <c r="S1236" s="130"/>
      <c r="T1236" s="130"/>
      <c r="U1236" s="130"/>
      <c r="V1236" s="130"/>
      <c r="W1236" s="130"/>
      <c r="X1236" s="130"/>
      <c r="Y1236" s="680"/>
      <c r="Z1236" s="130"/>
      <c r="AA1236" s="130"/>
      <c r="AB1236" s="130"/>
      <c r="AC1236" s="130"/>
      <c r="AD1236" s="130"/>
      <c r="AE1236" s="130"/>
      <c r="AF1236" s="680"/>
      <c r="AG1236" s="130"/>
      <c r="AH1236" s="130"/>
      <c r="AI1236" s="130"/>
      <c r="AJ1236" s="130"/>
      <c r="AK1236" s="130"/>
      <c r="AL1236" s="130"/>
    </row>
    <row r="1237" spans="1:38" s="43" customFormat="1" x14ac:dyDescent="0.2">
      <c r="A1237" s="15"/>
      <c r="B1237" s="685"/>
      <c r="C1237" s="15"/>
      <c r="K1237" s="680"/>
      <c r="L1237" s="130"/>
      <c r="M1237" s="130"/>
      <c r="N1237" s="130"/>
      <c r="O1237" s="130"/>
      <c r="P1237" s="130"/>
      <c r="Q1237" s="130"/>
      <c r="R1237" s="680"/>
      <c r="S1237" s="130"/>
      <c r="T1237" s="130"/>
      <c r="U1237" s="130"/>
      <c r="V1237" s="130"/>
      <c r="W1237" s="130"/>
      <c r="X1237" s="130"/>
      <c r="Y1237" s="680"/>
      <c r="Z1237" s="130"/>
      <c r="AA1237" s="130"/>
      <c r="AB1237" s="130"/>
      <c r="AC1237" s="130"/>
      <c r="AD1237" s="130"/>
      <c r="AE1237" s="130"/>
      <c r="AF1237" s="680"/>
      <c r="AG1237" s="130"/>
      <c r="AH1237" s="130"/>
      <c r="AI1237" s="130"/>
      <c r="AJ1237" s="130"/>
      <c r="AK1237" s="130"/>
      <c r="AL1237" s="130"/>
    </row>
    <row r="1238" spans="1:38" s="43" customFormat="1" x14ac:dyDescent="0.2">
      <c r="A1238" s="15"/>
      <c r="B1238" s="685"/>
      <c r="C1238" s="15"/>
      <c r="K1238" s="680"/>
      <c r="L1238" s="130"/>
      <c r="M1238" s="130"/>
      <c r="N1238" s="130"/>
      <c r="O1238" s="130"/>
      <c r="P1238" s="130"/>
      <c r="Q1238" s="130"/>
      <c r="R1238" s="680"/>
      <c r="S1238" s="130"/>
      <c r="T1238" s="130"/>
      <c r="U1238" s="130"/>
      <c r="V1238" s="130"/>
      <c r="W1238" s="130"/>
      <c r="X1238" s="130"/>
      <c r="Y1238" s="680"/>
      <c r="Z1238" s="130"/>
      <c r="AA1238" s="130"/>
      <c r="AB1238" s="130"/>
      <c r="AC1238" s="130"/>
      <c r="AD1238" s="130"/>
      <c r="AE1238" s="130"/>
      <c r="AF1238" s="680"/>
      <c r="AG1238" s="130"/>
      <c r="AH1238" s="130"/>
      <c r="AI1238" s="130"/>
      <c r="AJ1238" s="130"/>
      <c r="AK1238" s="130"/>
      <c r="AL1238" s="130"/>
    </row>
    <row r="1239" spans="1:38" s="43" customFormat="1" x14ac:dyDescent="0.2">
      <c r="A1239" s="15"/>
      <c r="B1239" s="685"/>
      <c r="C1239" s="15"/>
      <c r="K1239" s="680"/>
      <c r="L1239" s="130"/>
      <c r="M1239" s="130"/>
      <c r="N1239" s="130"/>
      <c r="O1239" s="130"/>
      <c r="P1239" s="130"/>
      <c r="Q1239" s="130"/>
      <c r="R1239" s="680"/>
      <c r="S1239" s="130"/>
      <c r="T1239" s="130"/>
      <c r="U1239" s="130"/>
      <c r="V1239" s="130"/>
      <c r="W1239" s="130"/>
      <c r="X1239" s="130"/>
      <c r="Y1239" s="680"/>
      <c r="Z1239" s="130"/>
      <c r="AA1239" s="130"/>
      <c r="AB1239" s="130"/>
      <c r="AC1239" s="130"/>
      <c r="AD1239" s="130"/>
      <c r="AE1239" s="130"/>
      <c r="AF1239" s="680"/>
      <c r="AG1239" s="130"/>
      <c r="AH1239" s="130"/>
      <c r="AI1239" s="130"/>
      <c r="AJ1239" s="130"/>
      <c r="AK1239" s="130"/>
      <c r="AL1239" s="130"/>
    </row>
    <row r="1240" spans="1:38" s="43" customFormat="1" x14ac:dyDescent="0.2">
      <c r="A1240" s="15"/>
      <c r="B1240" s="685"/>
      <c r="C1240" s="15"/>
      <c r="K1240" s="680"/>
      <c r="L1240" s="130"/>
      <c r="M1240" s="130"/>
      <c r="N1240" s="130"/>
      <c r="O1240" s="130"/>
      <c r="P1240" s="130"/>
      <c r="Q1240" s="130"/>
      <c r="R1240" s="680"/>
      <c r="S1240" s="130"/>
      <c r="T1240" s="130"/>
      <c r="U1240" s="130"/>
      <c r="V1240" s="130"/>
      <c r="W1240" s="130"/>
      <c r="X1240" s="130"/>
      <c r="Y1240" s="680"/>
      <c r="Z1240" s="130"/>
      <c r="AA1240" s="130"/>
      <c r="AB1240" s="130"/>
      <c r="AC1240" s="130"/>
      <c r="AD1240" s="130"/>
      <c r="AE1240" s="130"/>
      <c r="AF1240" s="680"/>
      <c r="AG1240" s="130"/>
      <c r="AH1240" s="130"/>
      <c r="AI1240" s="130"/>
      <c r="AJ1240" s="130"/>
      <c r="AK1240" s="130"/>
      <c r="AL1240" s="130"/>
    </row>
    <row r="1241" spans="1:38" s="43" customFormat="1" x14ac:dyDescent="0.2">
      <c r="A1241" s="15"/>
      <c r="B1241" s="685"/>
      <c r="C1241" s="15"/>
      <c r="K1241" s="680"/>
      <c r="L1241" s="130"/>
      <c r="M1241" s="130"/>
      <c r="N1241" s="130"/>
      <c r="O1241" s="130"/>
      <c r="P1241" s="130"/>
      <c r="Q1241" s="130"/>
      <c r="R1241" s="680"/>
      <c r="S1241" s="130"/>
      <c r="T1241" s="130"/>
      <c r="U1241" s="130"/>
      <c r="V1241" s="130"/>
      <c r="W1241" s="130"/>
      <c r="X1241" s="130"/>
      <c r="Y1241" s="680"/>
      <c r="Z1241" s="130"/>
      <c r="AA1241" s="130"/>
      <c r="AB1241" s="130"/>
      <c r="AC1241" s="130"/>
      <c r="AD1241" s="130"/>
      <c r="AE1241" s="130"/>
      <c r="AF1241" s="680"/>
      <c r="AG1241" s="130"/>
      <c r="AH1241" s="130"/>
      <c r="AI1241" s="130"/>
      <c r="AJ1241" s="130"/>
      <c r="AK1241" s="130"/>
      <c r="AL1241" s="130"/>
    </row>
    <row r="1242" spans="1:38" s="43" customFormat="1" x14ac:dyDescent="0.2">
      <c r="A1242" s="15"/>
      <c r="B1242" s="685"/>
      <c r="C1242" s="15"/>
      <c r="K1242" s="680"/>
      <c r="L1242" s="130"/>
      <c r="M1242" s="130"/>
      <c r="N1242" s="130"/>
      <c r="O1242" s="130"/>
      <c r="P1242" s="130"/>
      <c r="Q1242" s="130"/>
      <c r="R1242" s="680"/>
      <c r="S1242" s="130"/>
      <c r="T1242" s="130"/>
      <c r="U1242" s="130"/>
      <c r="V1242" s="130"/>
      <c r="W1242" s="130"/>
      <c r="X1242" s="130"/>
      <c r="Y1242" s="680"/>
      <c r="Z1242" s="130"/>
      <c r="AA1242" s="130"/>
      <c r="AB1242" s="130"/>
      <c r="AC1242" s="130"/>
      <c r="AD1242" s="130"/>
      <c r="AE1242" s="130"/>
      <c r="AF1242" s="680"/>
      <c r="AG1242" s="130"/>
      <c r="AH1242" s="130"/>
      <c r="AI1242" s="130"/>
      <c r="AJ1242" s="130"/>
      <c r="AK1242" s="130"/>
      <c r="AL1242" s="130"/>
    </row>
    <row r="1243" spans="1:38" s="43" customFormat="1" x14ac:dyDescent="0.2">
      <c r="A1243" s="15"/>
      <c r="B1243" s="685"/>
      <c r="C1243" s="15"/>
      <c r="K1243" s="680"/>
      <c r="L1243" s="130"/>
      <c r="M1243" s="130"/>
      <c r="N1243" s="130"/>
      <c r="O1243" s="130"/>
      <c r="P1243" s="130"/>
      <c r="Q1243" s="130"/>
      <c r="R1243" s="680"/>
      <c r="S1243" s="130"/>
      <c r="T1243" s="130"/>
      <c r="U1243" s="130"/>
      <c r="V1243" s="130"/>
      <c r="W1243" s="130"/>
      <c r="X1243" s="130"/>
      <c r="Y1243" s="680"/>
      <c r="Z1243" s="130"/>
      <c r="AA1243" s="130"/>
      <c r="AB1243" s="130"/>
      <c r="AC1243" s="130"/>
      <c r="AD1243" s="130"/>
      <c r="AE1243" s="130"/>
      <c r="AF1243" s="680"/>
      <c r="AG1243" s="130"/>
      <c r="AH1243" s="130"/>
      <c r="AI1243" s="130"/>
      <c r="AJ1243" s="130"/>
      <c r="AK1243" s="130"/>
      <c r="AL1243" s="130"/>
    </row>
    <row r="1244" spans="1:38" s="43" customFormat="1" x14ac:dyDescent="0.2">
      <c r="A1244" s="15"/>
      <c r="B1244" s="685"/>
      <c r="C1244" s="15"/>
      <c r="K1244" s="680"/>
      <c r="L1244" s="130"/>
      <c r="M1244" s="130"/>
      <c r="N1244" s="130"/>
      <c r="O1244" s="130"/>
      <c r="P1244" s="130"/>
      <c r="Q1244" s="130"/>
      <c r="R1244" s="680"/>
      <c r="S1244" s="130"/>
      <c r="T1244" s="130"/>
      <c r="U1244" s="130"/>
      <c r="V1244" s="130"/>
      <c r="W1244" s="130"/>
      <c r="X1244" s="130"/>
      <c r="Y1244" s="680"/>
      <c r="Z1244" s="130"/>
      <c r="AA1244" s="130"/>
      <c r="AB1244" s="130"/>
      <c r="AC1244" s="130"/>
      <c r="AD1244" s="130"/>
      <c r="AE1244" s="130"/>
      <c r="AF1244" s="680"/>
      <c r="AG1244" s="130"/>
      <c r="AH1244" s="130"/>
      <c r="AI1244" s="130"/>
      <c r="AJ1244" s="130"/>
      <c r="AK1244" s="130"/>
      <c r="AL1244" s="130"/>
    </row>
    <row r="1245" spans="1:38" s="43" customFormat="1" x14ac:dyDescent="0.2">
      <c r="A1245" s="15"/>
      <c r="B1245" s="685"/>
      <c r="C1245" s="15"/>
      <c r="K1245" s="680"/>
      <c r="L1245" s="130"/>
      <c r="M1245" s="130"/>
      <c r="N1245" s="130"/>
      <c r="O1245" s="130"/>
      <c r="P1245" s="130"/>
      <c r="Q1245" s="130"/>
      <c r="R1245" s="680"/>
      <c r="S1245" s="130"/>
      <c r="T1245" s="130"/>
      <c r="U1245" s="130"/>
      <c r="V1245" s="130"/>
      <c r="W1245" s="130"/>
      <c r="X1245" s="130"/>
      <c r="Y1245" s="680"/>
      <c r="Z1245" s="130"/>
      <c r="AA1245" s="130"/>
      <c r="AB1245" s="130"/>
      <c r="AC1245" s="130"/>
      <c r="AD1245" s="130"/>
      <c r="AE1245" s="130"/>
      <c r="AF1245" s="680"/>
      <c r="AG1245" s="130"/>
      <c r="AH1245" s="130"/>
      <c r="AI1245" s="130"/>
      <c r="AJ1245" s="130"/>
      <c r="AK1245" s="130"/>
      <c r="AL1245" s="130"/>
    </row>
    <row r="1246" spans="1:38" s="43" customFormat="1" x14ac:dyDescent="0.2">
      <c r="A1246" s="15"/>
      <c r="B1246" s="685"/>
      <c r="C1246" s="15"/>
      <c r="K1246" s="680"/>
      <c r="L1246" s="130"/>
      <c r="M1246" s="130"/>
      <c r="N1246" s="130"/>
      <c r="O1246" s="130"/>
      <c r="P1246" s="130"/>
      <c r="Q1246" s="130"/>
      <c r="R1246" s="680"/>
      <c r="S1246" s="130"/>
      <c r="T1246" s="130"/>
      <c r="U1246" s="130"/>
      <c r="V1246" s="130"/>
      <c r="W1246" s="130"/>
      <c r="X1246" s="130"/>
      <c r="Y1246" s="680"/>
      <c r="Z1246" s="130"/>
      <c r="AA1246" s="130"/>
      <c r="AB1246" s="130"/>
      <c r="AC1246" s="130"/>
      <c r="AD1246" s="130"/>
      <c r="AE1246" s="130"/>
      <c r="AF1246" s="680"/>
      <c r="AG1246" s="130"/>
      <c r="AH1246" s="130"/>
      <c r="AI1246" s="130"/>
      <c r="AJ1246" s="130"/>
      <c r="AK1246" s="130"/>
      <c r="AL1246" s="130"/>
    </row>
    <row r="1247" spans="1:38" s="43" customFormat="1" x14ac:dyDescent="0.2">
      <c r="A1247" s="15"/>
      <c r="B1247" s="685"/>
      <c r="C1247" s="15"/>
      <c r="K1247" s="680"/>
      <c r="L1247" s="130"/>
      <c r="M1247" s="130"/>
      <c r="N1247" s="130"/>
      <c r="O1247" s="130"/>
      <c r="P1247" s="130"/>
      <c r="Q1247" s="130"/>
      <c r="R1247" s="680"/>
      <c r="S1247" s="130"/>
      <c r="T1247" s="130"/>
      <c r="U1247" s="130"/>
      <c r="V1247" s="130"/>
      <c r="W1247" s="130"/>
      <c r="X1247" s="130"/>
      <c r="Y1247" s="680"/>
      <c r="Z1247" s="130"/>
      <c r="AA1247" s="130"/>
      <c r="AB1247" s="130"/>
      <c r="AC1247" s="130"/>
      <c r="AD1247" s="130"/>
      <c r="AE1247" s="130"/>
      <c r="AF1247" s="680"/>
      <c r="AG1247" s="130"/>
      <c r="AH1247" s="130"/>
      <c r="AI1247" s="130"/>
      <c r="AJ1247" s="130"/>
      <c r="AK1247" s="130"/>
      <c r="AL1247" s="130"/>
    </row>
    <row r="1248" spans="1:38" s="43" customFormat="1" x14ac:dyDescent="0.2">
      <c r="A1248" s="15"/>
      <c r="B1248" s="685"/>
      <c r="C1248" s="15"/>
      <c r="K1248" s="680"/>
      <c r="L1248" s="130"/>
      <c r="M1248" s="130"/>
      <c r="N1248" s="130"/>
      <c r="O1248" s="130"/>
      <c r="P1248" s="130"/>
      <c r="Q1248" s="130"/>
      <c r="R1248" s="680"/>
      <c r="S1248" s="130"/>
      <c r="T1248" s="130"/>
      <c r="U1248" s="130"/>
      <c r="V1248" s="130"/>
      <c r="W1248" s="130"/>
      <c r="X1248" s="130"/>
      <c r="Y1248" s="680"/>
      <c r="Z1248" s="130"/>
      <c r="AA1248" s="130"/>
      <c r="AB1248" s="130"/>
      <c r="AC1248" s="130"/>
      <c r="AD1248" s="130"/>
      <c r="AE1248" s="130"/>
      <c r="AF1248" s="680"/>
      <c r="AG1248" s="130"/>
      <c r="AH1248" s="130"/>
      <c r="AI1248" s="130"/>
      <c r="AJ1248" s="130"/>
      <c r="AK1248" s="130"/>
      <c r="AL1248" s="130"/>
    </row>
    <row r="1249" spans="1:38" s="43" customFormat="1" x14ac:dyDescent="0.2">
      <c r="A1249" s="15"/>
      <c r="B1249" s="685"/>
      <c r="C1249" s="15"/>
      <c r="K1249" s="680"/>
      <c r="L1249" s="130"/>
      <c r="M1249" s="130"/>
      <c r="N1249" s="130"/>
      <c r="O1249" s="130"/>
      <c r="P1249" s="130"/>
      <c r="Q1249" s="130"/>
      <c r="R1249" s="680"/>
      <c r="S1249" s="130"/>
      <c r="T1249" s="130"/>
      <c r="U1249" s="130"/>
      <c r="V1249" s="130"/>
      <c r="W1249" s="130"/>
      <c r="X1249" s="130"/>
      <c r="Y1249" s="680"/>
      <c r="Z1249" s="130"/>
      <c r="AA1249" s="130"/>
      <c r="AB1249" s="130"/>
      <c r="AC1249" s="130"/>
      <c r="AD1249" s="130"/>
      <c r="AE1249" s="130"/>
      <c r="AF1249" s="680"/>
      <c r="AG1249" s="130"/>
      <c r="AH1249" s="130"/>
      <c r="AI1249" s="130"/>
      <c r="AJ1249" s="130"/>
      <c r="AK1249" s="130"/>
      <c r="AL1249" s="130"/>
    </row>
    <row r="1250" spans="1:38" s="43" customFormat="1" x14ac:dyDescent="0.2">
      <c r="A1250" s="15"/>
      <c r="B1250" s="685"/>
      <c r="C1250" s="15"/>
      <c r="K1250" s="680"/>
      <c r="L1250" s="130"/>
      <c r="M1250" s="130"/>
      <c r="N1250" s="130"/>
      <c r="O1250" s="130"/>
      <c r="P1250" s="130"/>
      <c r="Q1250" s="130"/>
      <c r="R1250" s="680"/>
      <c r="S1250" s="130"/>
      <c r="T1250" s="130"/>
      <c r="U1250" s="130"/>
      <c r="V1250" s="130"/>
      <c r="W1250" s="130"/>
      <c r="X1250" s="130"/>
      <c r="Y1250" s="680"/>
      <c r="Z1250" s="130"/>
      <c r="AA1250" s="130"/>
      <c r="AB1250" s="130"/>
      <c r="AC1250" s="130"/>
      <c r="AD1250" s="130"/>
      <c r="AE1250" s="130"/>
      <c r="AF1250" s="680"/>
      <c r="AG1250" s="130"/>
      <c r="AH1250" s="130"/>
      <c r="AI1250" s="130"/>
      <c r="AJ1250" s="130"/>
      <c r="AK1250" s="130"/>
      <c r="AL1250" s="130"/>
    </row>
    <row r="1251" spans="1:38" s="43" customFormat="1" x14ac:dyDescent="0.2">
      <c r="A1251" s="15"/>
      <c r="B1251" s="685"/>
      <c r="C1251" s="15"/>
      <c r="K1251" s="680"/>
      <c r="L1251" s="130"/>
      <c r="M1251" s="130"/>
      <c r="N1251" s="130"/>
      <c r="O1251" s="130"/>
      <c r="P1251" s="130"/>
      <c r="Q1251" s="130"/>
      <c r="R1251" s="680"/>
      <c r="S1251" s="130"/>
      <c r="T1251" s="130"/>
      <c r="U1251" s="130"/>
      <c r="V1251" s="130"/>
      <c r="W1251" s="130"/>
      <c r="X1251" s="130"/>
      <c r="Y1251" s="680"/>
      <c r="Z1251" s="130"/>
      <c r="AA1251" s="130"/>
      <c r="AB1251" s="130"/>
      <c r="AC1251" s="130"/>
      <c r="AD1251" s="130"/>
      <c r="AE1251" s="130"/>
      <c r="AF1251" s="680"/>
      <c r="AG1251" s="130"/>
      <c r="AH1251" s="130"/>
      <c r="AI1251" s="130"/>
      <c r="AJ1251" s="130"/>
      <c r="AK1251" s="130"/>
      <c r="AL1251" s="130"/>
    </row>
    <row r="1252" spans="1:38" s="43" customFormat="1" x14ac:dyDescent="0.2">
      <c r="A1252" s="15"/>
      <c r="B1252" s="685"/>
      <c r="C1252" s="15"/>
      <c r="K1252" s="680"/>
      <c r="L1252" s="130"/>
      <c r="M1252" s="130"/>
      <c r="N1252" s="130"/>
      <c r="O1252" s="130"/>
      <c r="P1252" s="130"/>
      <c r="Q1252" s="130"/>
      <c r="R1252" s="680"/>
      <c r="S1252" s="130"/>
      <c r="T1252" s="130"/>
      <c r="U1252" s="130"/>
      <c r="V1252" s="130"/>
      <c r="W1252" s="130"/>
      <c r="X1252" s="130"/>
      <c r="Y1252" s="680"/>
      <c r="Z1252" s="130"/>
      <c r="AA1252" s="130"/>
      <c r="AB1252" s="130"/>
      <c r="AC1252" s="130"/>
      <c r="AD1252" s="130"/>
      <c r="AE1252" s="130"/>
      <c r="AF1252" s="680"/>
      <c r="AG1252" s="130"/>
      <c r="AH1252" s="130"/>
      <c r="AI1252" s="130"/>
      <c r="AJ1252" s="130"/>
      <c r="AK1252" s="130"/>
      <c r="AL1252" s="130"/>
    </row>
    <row r="1253" spans="1:38" s="43" customFormat="1" x14ac:dyDescent="0.2">
      <c r="A1253" s="15"/>
      <c r="B1253" s="685"/>
      <c r="C1253" s="15"/>
      <c r="K1253" s="680"/>
      <c r="L1253" s="130"/>
      <c r="M1253" s="130"/>
      <c r="N1253" s="130"/>
      <c r="O1253" s="130"/>
      <c r="P1253" s="130"/>
      <c r="Q1253" s="130"/>
      <c r="R1253" s="680"/>
      <c r="S1253" s="130"/>
      <c r="T1253" s="130"/>
      <c r="U1253" s="130"/>
      <c r="V1253" s="130"/>
      <c r="W1253" s="130"/>
      <c r="X1253" s="130"/>
      <c r="Y1253" s="680"/>
      <c r="Z1253" s="130"/>
      <c r="AA1253" s="130"/>
      <c r="AB1253" s="130"/>
      <c r="AC1253" s="130"/>
      <c r="AD1253" s="130"/>
      <c r="AE1253" s="130"/>
      <c r="AF1253" s="680"/>
      <c r="AG1253" s="130"/>
      <c r="AH1253" s="130"/>
      <c r="AI1253" s="130"/>
      <c r="AJ1253" s="130"/>
      <c r="AK1253" s="130"/>
      <c r="AL1253" s="130"/>
    </row>
    <row r="1254" spans="1:38" s="43" customFormat="1" x14ac:dyDescent="0.2">
      <c r="A1254" s="15"/>
      <c r="B1254" s="685"/>
      <c r="C1254" s="15"/>
      <c r="K1254" s="680"/>
      <c r="L1254" s="130"/>
      <c r="M1254" s="130"/>
      <c r="N1254" s="130"/>
      <c r="O1254" s="130"/>
      <c r="P1254" s="130"/>
      <c r="Q1254" s="130"/>
      <c r="R1254" s="680"/>
      <c r="S1254" s="130"/>
      <c r="T1254" s="130"/>
      <c r="U1254" s="130"/>
      <c r="V1254" s="130"/>
      <c r="W1254" s="130"/>
      <c r="X1254" s="130"/>
      <c r="Y1254" s="680"/>
      <c r="Z1254" s="130"/>
      <c r="AA1254" s="130"/>
      <c r="AB1254" s="130"/>
      <c r="AC1254" s="130"/>
      <c r="AD1254" s="130"/>
      <c r="AE1254" s="130"/>
      <c r="AF1254" s="680"/>
      <c r="AG1254" s="130"/>
      <c r="AH1254" s="130"/>
      <c r="AI1254" s="130"/>
      <c r="AJ1254" s="130"/>
      <c r="AK1254" s="130"/>
      <c r="AL1254" s="130"/>
    </row>
    <row r="1255" spans="1:38" s="43" customFormat="1" x14ac:dyDescent="0.2">
      <c r="A1255" s="15"/>
      <c r="B1255" s="685"/>
      <c r="C1255" s="15"/>
      <c r="K1255" s="680"/>
      <c r="L1255" s="130"/>
      <c r="M1255" s="130"/>
      <c r="N1255" s="130"/>
      <c r="O1255" s="130"/>
      <c r="P1255" s="130"/>
      <c r="Q1255" s="130"/>
      <c r="R1255" s="680"/>
      <c r="S1255" s="130"/>
      <c r="T1255" s="130"/>
      <c r="U1255" s="130"/>
      <c r="V1255" s="130"/>
      <c r="W1255" s="130"/>
      <c r="X1255" s="130"/>
      <c r="Y1255" s="680"/>
      <c r="Z1255" s="130"/>
      <c r="AA1255" s="130"/>
      <c r="AB1255" s="130"/>
      <c r="AC1255" s="130"/>
      <c r="AD1255" s="130"/>
      <c r="AE1255" s="130"/>
      <c r="AF1255" s="680"/>
      <c r="AG1255" s="130"/>
      <c r="AH1255" s="130"/>
      <c r="AI1255" s="130"/>
      <c r="AJ1255" s="130"/>
      <c r="AK1255" s="130"/>
      <c r="AL1255" s="130"/>
    </row>
    <row r="1256" spans="1:38" s="43" customFormat="1" x14ac:dyDescent="0.2">
      <c r="A1256" s="15"/>
      <c r="B1256" s="685"/>
      <c r="C1256" s="15"/>
      <c r="K1256" s="680"/>
      <c r="L1256" s="130"/>
      <c r="M1256" s="130"/>
      <c r="N1256" s="130"/>
      <c r="O1256" s="130"/>
      <c r="P1256" s="130"/>
      <c r="Q1256" s="130"/>
      <c r="R1256" s="680"/>
      <c r="S1256" s="130"/>
      <c r="T1256" s="130"/>
      <c r="U1256" s="130"/>
      <c r="V1256" s="130"/>
      <c r="W1256" s="130"/>
      <c r="X1256" s="130"/>
      <c r="Y1256" s="680"/>
      <c r="Z1256" s="130"/>
      <c r="AA1256" s="130"/>
      <c r="AB1256" s="130"/>
      <c r="AC1256" s="130"/>
      <c r="AD1256" s="130"/>
      <c r="AE1256" s="130"/>
      <c r="AF1256" s="680"/>
      <c r="AG1256" s="130"/>
      <c r="AH1256" s="130"/>
      <c r="AI1256" s="130"/>
      <c r="AJ1256" s="130"/>
      <c r="AK1256" s="130"/>
      <c r="AL1256" s="130"/>
    </row>
    <row r="1257" spans="1:38" s="43" customFormat="1" x14ac:dyDescent="0.2">
      <c r="A1257" s="15"/>
      <c r="B1257" s="685"/>
      <c r="C1257" s="15"/>
      <c r="K1257" s="680"/>
      <c r="L1257" s="130"/>
      <c r="M1257" s="130"/>
      <c r="N1257" s="130"/>
      <c r="O1257" s="130"/>
      <c r="P1257" s="130"/>
      <c r="Q1257" s="130"/>
      <c r="R1257" s="680"/>
      <c r="S1257" s="130"/>
      <c r="T1257" s="130"/>
      <c r="U1257" s="130"/>
      <c r="V1257" s="130"/>
      <c r="W1257" s="130"/>
      <c r="X1257" s="130"/>
      <c r="Y1257" s="680"/>
      <c r="Z1257" s="130"/>
      <c r="AA1257" s="130"/>
      <c r="AB1257" s="130"/>
      <c r="AC1257" s="130"/>
      <c r="AD1257" s="130"/>
      <c r="AE1257" s="130"/>
      <c r="AF1257" s="680"/>
      <c r="AG1257" s="130"/>
      <c r="AH1257" s="130"/>
      <c r="AI1257" s="130"/>
      <c r="AJ1257" s="130"/>
      <c r="AK1257" s="130"/>
      <c r="AL1257" s="130"/>
    </row>
    <row r="1258" spans="1:38" s="43" customFormat="1" x14ac:dyDescent="0.2">
      <c r="A1258" s="15"/>
      <c r="B1258" s="685"/>
      <c r="C1258" s="15"/>
      <c r="K1258" s="680"/>
      <c r="L1258" s="130"/>
      <c r="M1258" s="130"/>
      <c r="N1258" s="130"/>
      <c r="O1258" s="130"/>
      <c r="P1258" s="130"/>
      <c r="Q1258" s="130"/>
      <c r="R1258" s="680"/>
      <c r="S1258" s="130"/>
      <c r="T1258" s="130"/>
      <c r="U1258" s="130"/>
      <c r="V1258" s="130"/>
      <c r="W1258" s="130"/>
      <c r="X1258" s="130"/>
      <c r="Y1258" s="680"/>
      <c r="Z1258" s="130"/>
      <c r="AA1258" s="130"/>
      <c r="AB1258" s="130"/>
      <c r="AC1258" s="130"/>
      <c r="AD1258" s="130"/>
      <c r="AE1258" s="130"/>
      <c r="AF1258" s="680"/>
      <c r="AG1258" s="130"/>
      <c r="AH1258" s="130"/>
      <c r="AI1258" s="130"/>
      <c r="AJ1258" s="130"/>
      <c r="AK1258" s="130"/>
      <c r="AL1258" s="130"/>
    </row>
    <row r="1259" spans="1:38" s="43" customFormat="1" x14ac:dyDescent="0.2">
      <c r="A1259" s="15"/>
      <c r="B1259" s="685"/>
      <c r="C1259" s="15"/>
      <c r="K1259" s="680"/>
      <c r="L1259" s="130"/>
      <c r="M1259" s="130"/>
      <c r="N1259" s="130"/>
      <c r="O1259" s="130"/>
      <c r="P1259" s="130"/>
      <c r="Q1259" s="130"/>
      <c r="R1259" s="680"/>
      <c r="S1259" s="130"/>
      <c r="T1259" s="130"/>
      <c r="U1259" s="130"/>
      <c r="V1259" s="130"/>
      <c r="W1259" s="130"/>
      <c r="X1259" s="130"/>
      <c r="Y1259" s="680"/>
      <c r="Z1259" s="130"/>
      <c r="AA1259" s="130"/>
      <c r="AB1259" s="130"/>
      <c r="AC1259" s="130"/>
      <c r="AD1259" s="130"/>
      <c r="AE1259" s="130"/>
      <c r="AF1259" s="680"/>
      <c r="AG1259" s="130"/>
      <c r="AH1259" s="130"/>
      <c r="AI1259" s="130"/>
      <c r="AJ1259" s="130"/>
      <c r="AK1259" s="130"/>
      <c r="AL1259" s="130"/>
    </row>
    <row r="1260" spans="1:38" s="43" customFormat="1" x14ac:dyDescent="0.2">
      <c r="A1260" s="15"/>
      <c r="B1260" s="685"/>
      <c r="C1260" s="15"/>
      <c r="K1260" s="680"/>
      <c r="L1260" s="130"/>
      <c r="M1260" s="130"/>
      <c r="N1260" s="130"/>
      <c r="O1260" s="130"/>
      <c r="P1260" s="130"/>
      <c r="Q1260" s="130"/>
      <c r="R1260" s="680"/>
      <c r="S1260" s="130"/>
      <c r="T1260" s="130"/>
      <c r="U1260" s="130"/>
      <c r="V1260" s="130"/>
      <c r="W1260" s="130"/>
      <c r="X1260" s="130"/>
      <c r="Y1260" s="680"/>
      <c r="Z1260" s="130"/>
      <c r="AA1260" s="130"/>
      <c r="AB1260" s="130"/>
      <c r="AC1260" s="130"/>
      <c r="AD1260" s="130"/>
      <c r="AE1260" s="130"/>
      <c r="AF1260" s="680"/>
      <c r="AG1260" s="130"/>
      <c r="AH1260" s="130"/>
      <c r="AI1260" s="130"/>
      <c r="AJ1260" s="130"/>
      <c r="AK1260" s="130"/>
      <c r="AL1260" s="130"/>
    </row>
    <row r="1261" spans="1:38" s="43" customFormat="1" x14ac:dyDescent="0.2">
      <c r="A1261" s="15"/>
      <c r="B1261" s="685"/>
      <c r="C1261" s="15"/>
      <c r="K1261" s="680"/>
      <c r="L1261" s="130"/>
      <c r="M1261" s="130"/>
      <c r="N1261" s="130"/>
      <c r="O1261" s="130"/>
      <c r="P1261" s="130"/>
      <c r="Q1261" s="130"/>
      <c r="R1261" s="680"/>
      <c r="S1261" s="130"/>
      <c r="T1261" s="130"/>
      <c r="U1261" s="130"/>
      <c r="V1261" s="130"/>
      <c r="W1261" s="130"/>
      <c r="X1261" s="130"/>
      <c r="Y1261" s="680"/>
      <c r="Z1261" s="130"/>
      <c r="AA1261" s="130"/>
      <c r="AB1261" s="130"/>
      <c r="AC1261" s="130"/>
      <c r="AD1261" s="130"/>
      <c r="AE1261" s="130"/>
      <c r="AF1261" s="680"/>
      <c r="AG1261" s="130"/>
      <c r="AH1261" s="130"/>
      <c r="AI1261" s="130"/>
      <c r="AJ1261" s="130"/>
      <c r="AK1261" s="130"/>
      <c r="AL1261" s="130"/>
    </row>
    <row r="1262" spans="1:38" s="43" customFormat="1" x14ac:dyDescent="0.2">
      <c r="A1262" s="15"/>
      <c r="B1262" s="685"/>
      <c r="C1262" s="15"/>
      <c r="K1262" s="680"/>
      <c r="L1262" s="130"/>
      <c r="M1262" s="130"/>
      <c r="N1262" s="130"/>
      <c r="O1262" s="130"/>
      <c r="P1262" s="130"/>
      <c r="Q1262" s="130"/>
      <c r="R1262" s="680"/>
      <c r="S1262" s="130"/>
      <c r="T1262" s="130"/>
      <c r="U1262" s="130"/>
      <c r="V1262" s="130"/>
      <c r="W1262" s="130"/>
      <c r="X1262" s="130"/>
      <c r="Y1262" s="680"/>
      <c r="Z1262" s="130"/>
      <c r="AA1262" s="130"/>
      <c r="AB1262" s="130"/>
      <c r="AC1262" s="130"/>
      <c r="AD1262" s="130"/>
      <c r="AE1262" s="130"/>
      <c r="AF1262" s="680"/>
      <c r="AG1262" s="130"/>
      <c r="AH1262" s="130"/>
      <c r="AI1262" s="130"/>
      <c r="AJ1262" s="130"/>
      <c r="AK1262" s="130"/>
      <c r="AL1262" s="130"/>
    </row>
    <row r="1263" spans="1:38" s="43" customFormat="1" x14ac:dyDescent="0.2">
      <c r="A1263" s="15"/>
      <c r="B1263" s="685"/>
      <c r="C1263" s="15"/>
      <c r="K1263" s="680"/>
      <c r="L1263" s="130"/>
      <c r="M1263" s="130"/>
      <c r="N1263" s="130"/>
      <c r="O1263" s="130"/>
      <c r="P1263" s="130"/>
      <c r="Q1263" s="130"/>
      <c r="R1263" s="680"/>
      <c r="S1263" s="130"/>
      <c r="T1263" s="130"/>
      <c r="U1263" s="130"/>
      <c r="V1263" s="130"/>
      <c r="W1263" s="130"/>
      <c r="X1263" s="130"/>
      <c r="Y1263" s="680"/>
      <c r="Z1263" s="130"/>
      <c r="AA1263" s="130"/>
      <c r="AB1263" s="130"/>
      <c r="AC1263" s="130"/>
      <c r="AD1263" s="130"/>
      <c r="AE1263" s="130"/>
      <c r="AF1263" s="680"/>
      <c r="AG1263" s="130"/>
      <c r="AH1263" s="130"/>
      <c r="AI1263" s="130"/>
      <c r="AJ1263" s="130"/>
      <c r="AK1263" s="130"/>
      <c r="AL1263" s="130"/>
    </row>
    <row r="1264" spans="1:38" s="43" customFormat="1" x14ac:dyDescent="0.2">
      <c r="A1264" s="15"/>
      <c r="B1264" s="685"/>
      <c r="C1264" s="15"/>
      <c r="K1264" s="680"/>
      <c r="L1264" s="130"/>
      <c r="M1264" s="130"/>
      <c r="N1264" s="130"/>
      <c r="O1264" s="130"/>
      <c r="P1264" s="130"/>
      <c r="Q1264" s="130"/>
      <c r="R1264" s="680"/>
      <c r="S1264" s="130"/>
      <c r="T1264" s="130"/>
      <c r="U1264" s="130"/>
      <c r="V1264" s="130"/>
      <c r="W1264" s="130"/>
      <c r="X1264" s="130"/>
      <c r="Y1264" s="680"/>
      <c r="Z1264" s="130"/>
      <c r="AA1264" s="130"/>
      <c r="AB1264" s="130"/>
      <c r="AC1264" s="130"/>
      <c r="AD1264" s="130"/>
      <c r="AE1264" s="130"/>
      <c r="AF1264" s="680"/>
      <c r="AG1264" s="130"/>
      <c r="AH1264" s="130"/>
      <c r="AI1264" s="130"/>
      <c r="AJ1264" s="130"/>
      <c r="AK1264" s="130"/>
      <c r="AL1264" s="130"/>
    </row>
    <row r="1265" spans="1:38" s="43" customFormat="1" x14ac:dyDescent="0.2">
      <c r="A1265" s="15"/>
      <c r="B1265" s="685"/>
      <c r="C1265" s="15"/>
      <c r="K1265" s="680"/>
      <c r="L1265" s="130"/>
      <c r="M1265" s="130"/>
      <c r="N1265" s="130"/>
      <c r="O1265" s="130"/>
      <c r="P1265" s="130"/>
      <c r="Q1265" s="130"/>
      <c r="R1265" s="680"/>
      <c r="S1265" s="130"/>
      <c r="T1265" s="130"/>
      <c r="U1265" s="130"/>
      <c r="V1265" s="130"/>
      <c r="W1265" s="130"/>
      <c r="X1265" s="130"/>
      <c r="Y1265" s="680"/>
      <c r="Z1265" s="130"/>
      <c r="AA1265" s="130"/>
      <c r="AB1265" s="130"/>
      <c r="AC1265" s="130"/>
      <c r="AD1265" s="130"/>
      <c r="AE1265" s="130"/>
      <c r="AF1265" s="680"/>
      <c r="AG1265" s="130"/>
      <c r="AH1265" s="130"/>
      <c r="AI1265" s="130"/>
      <c r="AJ1265" s="130"/>
      <c r="AK1265" s="130"/>
      <c r="AL1265" s="130"/>
    </row>
    <row r="1266" spans="1:38" s="43" customFormat="1" x14ac:dyDescent="0.2">
      <c r="A1266" s="15"/>
      <c r="B1266" s="685"/>
      <c r="C1266" s="15"/>
      <c r="K1266" s="680"/>
      <c r="L1266" s="130"/>
      <c r="M1266" s="130"/>
      <c r="N1266" s="130"/>
      <c r="O1266" s="130"/>
      <c r="P1266" s="130"/>
      <c r="Q1266" s="130"/>
      <c r="R1266" s="680"/>
      <c r="S1266" s="130"/>
      <c r="T1266" s="130"/>
      <c r="U1266" s="130"/>
      <c r="V1266" s="130"/>
      <c r="W1266" s="130"/>
      <c r="X1266" s="130"/>
      <c r="Y1266" s="680"/>
      <c r="Z1266" s="130"/>
      <c r="AA1266" s="130"/>
      <c r="AB1266" s="130"/>
      <c r="AC1266" s="130"/>
      <c r="AD1266" s="130"/>
      <c r="AE1266" s="130"/>
      <c r="AF1266" s="680"/>
      <c r="AG1266" s="130"/>
      <c r="AH1266" s="130"/>
      <c r="AI1266" s="130"/>
      <c r="AJ1266" s="130"/>
      <c r="AK1266" s="130"/>
      <c r="AL1266" s="130"/>
    </row>
    <row r="1267" spans="1:38" s="43" customFormat="1" x14ac:dyDescent="0.2">
      <c r="A1267" s="15"/>
      <c r="B1267" s="685"/>
      <c r="C1267" s="15"/>
      <c r="K1267" s="680"/>
      <c r="L1267" s="130"/>
      <c r="M1267" s="130"/>
      <c r="N1267" s="130"/>
      <c r="O1267" s="130"/>
      <c r="P1267" s="130"/>
      <c r="Q1267" s="130"/>
      <c r="R1267" s="680"/>
      <c r="S1267" s="130"/>
      <c r="T1267" s="130"/>
      <c r="U1267" s="130"/>
      <c r="V1267" s="130"/>
      <c r="W1267" s="130"/>
      <c r="X1267" s="130"/>
      <c r="Y1267" s="680"/>
      <c r="Z1267" s="130"/>
      <c r="AA1267" s="130"/>
      <c r="AB1267" s="130"/>
      <c r="AC1267" s="130"/>
      <c r="AD1267" s="130"/>
      <c r="AE1267" s="130"/>
      <c r="AF1267" s="680"/>
      <c r="AG1267" s="130"/>
      <c r="AH1267" s="130"/>
      <c r="AI1267" s="130"/>
      <c r="AJ1267" s="130"/>
      <c r="AK1267" s="130"/>
      <c r="AL1267" s="130"/>
    </row>
    <row r="1268" spans="1:38" s="43" customFormat="1" x14ac:dyDescent="0.2">
      <c r="A1268" s="15"/>
      <c r="B1268" s="685"/>
      <c r="C1268" s="15"/>
      <c r="K1268" s="680"/>
      <c r="L1268" s="130"/>
      <c r="M1268" s="130"/>
      <c r="N1268" s="130"/>
      <c r="O1268" s="130"/>
      <c r="P1268" s="130"/>
      <c r="Q1268" s="130"/>
      <c r="R1268" s="680"/>
      <c r="S1268" s="130"/>
      <c r="T1268" s="130"/>
      <c r="U1268" s="130"/>
      <c r="V1268" s="130"/>
      <c r="W1268" s="130"/>
      <c r="X1268" s="130"/>
      <c r="Y1268" s="680"/>
      <c r="Z1268" s="130"/>
      <c r="AA1268" s="130"/>
      <c r="AB1268" s="130"/>
      <c r="AC1268" s="130"/>
      <c r="AD1268" s="130"/>
      <c r="AE1268" s="130"/>
      <c r="AF1268" s="680"/>
      <c r="AG1268" s="130"/>
      <c r="AH1268" s="130"/>
      <c r="AI1268" s="130"/>
      <c r="AJ1268" s="130"/>
      <c r="AK1268" s="130"/>
      <c r="AL1268" s="130"/>
    </row>
    <row r="1269" spans="1:38" s="43" customFormat="1" x14ac:dyDescent="0.2">
      <c r="A1269" s="15"/>
      <c r="B1269" s="685"/>
      <c r="C1269" s="15"/>
      <c r="K1269" s="680"/>
      <c r="L1269" s="130"/>
      <c r="M1269" s="130"/>
      <c r="N1269" s="130"/>
      <c r="O1269" s="130"/>
      <c r="P1269" s="130"/>
      <c r="Q1269" s="130"/>
      <c r="R1269" s="680"/>
      <c r="S1269" s="130"/>
      <c r="T1269" s="130"/>
      <c r="U1269" s="130"/>
      <c r="V1269" s="130"/>
      <c r="W1269" s="130"/>
      <c r="X1269" s="130"/>
      <c r="Y1269" s="680"/>
      <c r="Z1269" s="130"/>
      <c r="AA1269" s="130"/>
      <c r="AB1269" s="130"/>
      <c r="AC1269" s="130"/>
      <c r="AD1269" s="130"/>
      <c r="AE1269" s="130"/>
      <c r="AF1269" s="680"/>
      <c r="AG1269" s="130"/>
      <c r="AH1269" s="130"/>
      <c r="AI1269" s="130"/>
      <c r="AJ1269" s="130"/>
      <c r="AK1269" s="130"/>
      <c r="AL1269" s="130"/>
    </row>
    <row r="1270" spans="1:38" s="43" customFormat="1" x14ac:dyDescent="0.2">
      <c r="A1270" s="15"/>
      <c r="B1270" s="685"/>
      <c r="C1270" s="15"/>
      <c r="K1270" s="680"/>
      <c r="L1270" s="130"/>
      <c r="M1270" s="130"/>
      <c r="N1270" s="130"/>
      <c r="O1270" s="130"/>
      <c r="P1270" s="130"/>
      <c r="Q1270" s="130"/>
      <c r="R1270" s="680"/>
      <c r="S1270" s="130"/>
      <c r="T1270" s="130"/>
      <c r="U1270" s="130"/>
      <c r="V1270" s="130"/>
      <c r="W1270" s="130"/>
      <c r="X1270" s="130"/>
      <c r="Y1270" s="680"/>
      <c r="Z1270" s="130"/>
      <c r="AA1270" s="130"/>
      <c r="AB1270" s="130"/>
      <c r="AC1270" s="130"/>
      <c r="AD1270" s="130"/>
      <c r="AE1270" s="130"/>
      <c r="AF1270" s="680"/>
      <c r="AG1270" s="130"/>
      <c r="AH1270" s="130"/>
      <c r="AI1270" s="130"/>
      <c r="AJ1270" s="130"/>
      <c r="AK1270" s="130"/>
      <c r="AL1270" s="130"/>
    </row>
    <row r="1271" spans="1:38" s="43" customFormat="1" x14ac:dyDescent="0.2">
      <c r="A1271" s="15"/>
      <c r="B1271" s="685"/>
      <c r="C1271" s="15"/>
      <c r="K1271" s="680"/>
      <c r="L1271" s="130"/>
      <c r="M1271" s="130"/>
      <c r="N1271" s="130"/>
      <c r="O1271" s="130"/>
      <c r="P1271" s="130"/>
      <c r="Q1271" s="130"/>
      <c r="R1271" s="680"/>
      <c r="S1271" s="130"/>
      <c r="T1271" s="130"/>
      <c r="U1271" s="130"/>
      <c r="V1271" s="130"/>
      <c r="W1271" s="130"/>
      <c r="X1271" s="130"/>
      <c r="Y1271" s="680"/>
      <c r="Z1271" s="130"/>
      <c r="AA1271" s="130"/>
      <c r="AB1271" s="130"/>
      <c r="AC1271" s="130"/>
      <c r="AD1271" s="130"/>
      <c r="AE1271" s="130"/>
      <c r="AF1271" s="680"/>
      <c r="AG1271" s="130"/>
      <c r="AH1271" s="130"/>
      <c r="AI1271" s="130"/>
      <c r="AJ1271" s="130"/>
      <c r="AK1271" s="130"/>
      <c r="AL1271" s="130"/>
    </row>
    <row r="1272" spans="1:38" s="43" customFormat="1" x14ac:dyDescent="0.2">
      <c r="A1272" s="15"/>
      <c r="B1272" s="685"/>
      <c r="C1272" s="15"/>
      <c r="K1272" s="680"/>
      <c r="L1272" s="130"/>
      <c r="M1272" s="130"/>
      <c r="N1272" s="130"/>
      <c r="O1272" s="130"/>
      <c r="P1272" s="130"/>
      <c r="Q1272" s="130"/>
      <c r="R1272" s="680"/>
      <c r="S1272" s="130"/>
      <c r="T1272" s="130"/>
      <c r="U1272" s="130"/>
      <c r="V1272" s="130"/>
      <c r="W1272" s="130"/>
      <c r="X1272" s="130"/>
      <c r="Y1272" s="680"/>
      <c r="Z1272" s="130"/>
      <c r="AA1272" s="130"/>
      <c r="AB1272" s="130"/>
      <c r="AC1272" s="130"/>
      <c r="AD1272" s="130"/>
      <c r="AE1272" s="130"/>
      <c r="AF1272" s="680"/>
      <c r="AG1272" s="130"/>
      <c r="AH1272" s="130"/>
      <c r="AI1272" s="130"/>
      <c r="AJ1272" s="130"/>
      <c r="AK1272" s="130"/>
      <c r="AL1272" s="130"/>
    </row>
    <row r="1273" spans="1:38" s="43" customFormat="1" x14ac:dyDescent="0.2">
      <c r="A1273" s="15"/>
      <c r="B1273" s="685"/>
      <c r="C1273" s="15"/>
      <c r="K1273" s="680"/>
      <c r="L1273" s="130"/>
      <c r="M1273" s="130"/>
      <c r="N1273" s="130"/>
      <c r="O1273" s="130"/>
      <c r="P1273" s="130"/>
      <c r="Q1273" s="130"/>
      <c r="R1273" s="680"/>
      <c r="S1273" s="130"/>
      <c r="T1273" s="130"/>
      <c r="U1273" s="130"/>
      <c r="V1273" s="130"/>
      <c r="W1273" s="130"/>
      <c r="X1273" s="130"/>
      <c r="Y1273" s="680"/>
      <c r="Z1273" s="130"/>
      <c r="AA1273" s="130"/>
      <c r="AB1273" s="130"/>
      <c r="AC1273" s="130"/>
      <c r="AD1273" s="130"/>
      <c r="AE1273" s="130"/>
      <c r="AF1273" s="680"/>
      <c r="AG1273" s="130"/>
      <c r="AH1273" s="130"/>
      <c r="AI1273" s="130"/>
      <c r="AJ1273" s="130"/>
      <c r="AK1273" s="130"/>
      <c r="AL1273" s="130"/>
    </row>
    <row r="1274" spans="1:38" s="43" customFormat="1" x14ac:dyDescent="0.2">
      <c r="A1274" s="15"/>
      <c r="B1274" s="685"/>
      <c r="C1274" s="15"/>
      <c r="K1274" s="680"/>
      <c r="L1274" s="130"/>
      <c r="M1274" s="130"/>
      <c r="N1274" s="130"/>
      <c r="O1274" s="130"/>
      <c r="P1274" s="130"/>
      <c r="Q1274" s="130"/>
      <c r="R1274" s="680"/>
      <c r="S1274" s="130"/>
      <c r="T1274" s="130"/>
      <c r="U1274" s="130"/>
      <c r="V1274" s="130"/>
      <c r="W1274" s="130"/>
      <c r="X1274" s="130"/>
      <c r="Y1274" s="680"/>
      <c r="Z1274" s="130"/>
      <c r="AA1274" s="130"/>
      <c r="AB1274" s="130"/>
      <c r="AC1274" s="130"/>
      <c r="AD1274" s="130"/>
      <c r="AE1274" s="130"/>
      <c r="AF1274" s="680"/>
      <c r="AG1274" s="130"/>
      <c r="AH1274" s="130"/>
      <c r="AI1274" s="130"/>
      <c r="AJ1274" s="130"/>
      <c r="AK1274" s="130"/>
      <c r="AL1274" s="130"/>
    </row>
    <row r="1275" spans="1:38" s="43" customFormat="1" x14ac:dyDescent="0.2">
      <c r="A1275" s="15"/>
      <c r="B1275" s="685"/>
      <c r="C1275" s="15"/>
      <c r="K1275" s="680"/>
      <c r="L1275" s="130"/>
      <c r="M1275" s="130"/>
      <c r="N1275" s="130"/>
      <c r="O1275" s="130"/>
      <c r="P1275" s="130"/>
      <c r="Q1275" s="130"/>
      <c r="R1275" s="680"/>
      <c r="S1275" s="130"/>
      <c r="T1275" s="130"/>
      <c r="U1275" s="130"/>
      <c r="V1275" s="130"/>
      <c r="W1275" s="130"/>
      <c r="X1275" s="130"/>
      <c r="Y1275" s="680"/>
      <c r="Z1275" s="130"/>
      <c r="AA1275" s="130"/>
      <c r="AB1275" s="130"/>
      <c r="AC1275" s="130"/>
      <c r="AD1275" s="130"/>
      <c r="AE1275" s="130"/>
      <c r="AF1275" s="680"/>
      <c r="AG1275" s="130"/>
      <c r="AH1275" s="130"/>
      <c r="AI1275" s="130"/>
      <c r="AJ1275" s="130"/>
      <c r="AK1275" s="130"/>
      <c r="AL1275" s="130"/>
    </row>
    <row r="1276" spans="1:38" s="43" customFormat="1" x14ac:dyDescent="0.2">
      <c r="A1276" s="15"/>
      <c r="B1276" s="685"/>
      <c r="C1276" s="15"/>
      <c r="K1276" s="680"/>
      <c r="L1276" s="130"/>
      <c r="M1276" s="130"/>
      <c r="N1276" s="130"/>
      <c r="O1276" s="130"/>
      <c r="P1276" s="130"/>
      <c r="Q1276" s="130"/>
      <c r="R1276" s="680"/>
      <c r="S1276" s="130"/>
      <c r="T1276" s="130"/>
      <c r="U1276" s="130"/>
      <c r="V1276" s="130"/>
      <c r="W1276" s="130"/>
      <c r="X1276" s="130"/>
      <c r="Y1276" s="680"/>
      <c r="Z1276" s="130"/>
      <c r="AA1276" s="130"/>
      <c r="AB1276" s="130"/>
      <c r="AC1276" s="130"/>
      <c r="AD1276" s="130"/>
      <c r="AE1276" s="130"/>
      <c r="AF1276" s="680"/>
      <c r="AG1276" s="130"/>
      <c r="AH1276" s="130"/>
      <c r="AI1276" s="130"/>
      <c r="AJ1276" s="130"/>
      <c r="AK1276" s="130"/>
      <c r="AL1276" s="130"/>
    </row>
    <row r="1277" spans="1:38" s="43" customFormat="1" x14ac:dyDescent="0.2">
      <c r="A1277" s="15"/>
      <c r="B1277" s="685"/>
      <c r="C1277" s="15"/>
      <c r="K1277" s="680"/>
      <c r="L1277" s="130"/>
      <c r="M1277" s="130"/>
      <c r="N1277" s="130"/>
      <c r="O1277" s="130"/>
      <c r="P1277" s="130"/>
      <c r="Q1277" s="130"/>
      <c r="R1277" s="680"/>
      <c r="S1277" s="130"/>
      <c r="T1277" s="130"/>
      <c r="U1277" s="130"/>
      <c r="V1277" s="130"/>
      <c r="W1277" s="130"/>
      <c r="X1277" s="130"/>
      <c r="Y1277" s="680"/>
      <c r="Z1277" s="130"/>
      <c r="AA1277" s="130"/>
      <c r="AB1277" s="130"/>
      <c r="AC1277" s="130"/>
      <c r="AD1277" s="130"/>
      <c r="AE1277" s="130"/>
      <c r="AF1277" s="680"/>
      <c r="AG1277" s="130"/>
      <c r="AH1277" s="130"/>
      <c r="AI1277" s="130"/>
      <c r="AJ1277" s="130"/>
      <c r="AK1277" s="130"/>
      <c r="AL1277" s="130"/>
    </row>
    <row r="1278" spans="1:38" s="43" customFormat="1" x14ac:dyDescent="0.2">
      <c r="A1278" s="15"/>
      <c r="B1278" s="685"/>
      <c r="C1278" s="15"/>
      <c r="K1278" s="680"/>
      <c r="L1278" s="130"/>
      <c r="M1278" s="130"/>
      <c r="N1278" s="130"/>
      <c r="O1278" s="130"/>
      <c r="P1278" s="130"/>
      <c r="Q1278" s="130"/>
      <c r="R1278" s="680"/>
      <c r="S1278" s="130"/>
      <c r="T1278" s="130"/>
      <c r="U1278" s="130"/>
      <c r="V1278" s="130"/>
      <c r="W1278" s="130"/>
      <c r="X1278" s="130"/>
      <c r="Y1278" s="680"/>
      <c r="Z1278" s="130"/>
      <c r="AA1278" s="130"/>
      <c r="AB1278" s="130"/>
      <c r="AC1278" s="130"/>
      <c r="AD1278" s="130"/>
      <c r="AE1278" s="130"/>
      <c r="AF1278" s="680"/>
      <c r="AG1278" s="130"/>
      <c r="AH1278" s="130"/>
      <c r="AI1278" s="130"/>
      <c r="AJ1278" s="130"/>
      <c r="AK1278" s="130"/>
      <c r="AL1278" s="130"/>
    </row>
    <row r="1279" spans="1:38" s="43" customFormat="1" x14ac:dyDescent="0.2">
      <c r="A1279" s="15"/>
      <c r="B1279" s="685"/>
      <c r="C1279" s="15"/>
      <c r="K1279" s="680"/>
      <c r="L1279" s="130"/>
      <c r="M1279" s="130"/>
      <c r="N1279" s="130"/>
      <c r="O1279" s="130"/>
      <c r="P1279" s="130"/>
      <c r="Q1279" s="130"/>
      <c r="R1279" s="680"/>
      <c r="S1279" s="130"/>
      <c r="T1279" s="130"/>
      <c r="U1279" s="130"/>
      <c r="V1279" s="130"/>
      <c r="W1279" s="130"/>
      <c r="X1279" s="130"/>
      <c r="Y1279" s="680"/>
      <c r="Z1279" s="130"/>
      <c r="AA1279" s="130"/>
      <c r="AB1279" s="130"/>
      <c r="AC1279" s="130"/>
      <c r="AD1279" s="130"/>
      <c r="AE1279" s="130"/>
      <c r="AF1279" s="680"/>
      <c r="AG1279" s="130"/>
      <c r="AH1279" s="130"/>
      <c r="AI1279" s="130"/>
      <c r="AJ1279" s="130"/>
      <c r="AK1279" s="130"/>
      <c r="AL1279" s="130"/>
    </row>
    <row r="1280" spans="1:38" s="43" customFormat="1" x14ac:dyDescent="0.2">
      <c r="A1280" s="15"/>
      <c r="B1280" s="685"/>
      <c r="C1280" s="15"/>
      <c r="K1280" s="680"/>
      <c r="L1280" s="130"/>
      <c r="M1280" s="130"/>
      <c r="N1280" s="130"/>
      <c r="O1280" s="130"/>
      <c r="P1280" s="130"/>
      <c r="Q1280" s="130"/>
      <c r="R1280" s="680"/>
      <c r="S1280" s="130"/>
      <c r="T1280" s="130"/>
      <c r="U1280" s="130"/>
      <c r="V1280" s="130"/>
      <c r="W1280" s="130"/>
      <c r="X1280" s="130"/>
      <c r="Y1280" s="680"/>
      <c r="Z1280" s="130"/>
      <c r="AA1280" s="130"/>
      <c r="AB1280" s="130"/>
      <c r="AC1280" s="130"/>
      <c r="AD1280" s="130"/>
      <c r="AE1280" s="130"/>
      <c r="AF1280" s="680"/>
      <c r="AG1280" s="130"/>
      <c r="AH1280" s="130"/>
      <c r="AI1280" s="130"/>
      <c r="AJ1280" s="130"/>
      <c r="AK1280" s="130"/>
      <c r="AL1280" s="130"/>
    </row>
    <row r="1281" spans="1:38" s="43" customFormat="1" x14ac:dyDescent="0.2">
      <c r="A1281" s="15"/>
      <c r="B1281" s="685"/>
      <c r="C1281" s="15"/>
      <c r="K1281" s="680"/>
      <c r="L1281" s="130"/>
      <c r="M1281" s="130"/>
      <c r="N1281" s="130"/>
      <c r="O1281" s="130"/>
      <c r="P1281" s="130"/>
      <c r="Q1281" s="130"/>
      <c r="R1281" s="680"/>
      <c r="S1281" s="130"/>
      <c r="T1281" s="130"/>
      <c r="U1281" s="130"/>
      <c r="V1281" s="130"/>
      <c r="W1281" s="130"/>
      <c r="X1281" s="130"/>
      <c r="Y1281" s="680"/>
      <c r="Z1281" s="130"/>
      <c r="AA1281" s="130"/>
      <c r="AB1281" s="130"/>
      <c r="AC1281" s="130"/>
      <c r="AD1281" s="130"/>
      <c r="AE1281" s="130"/>
      <c r="AF1281" s="680"/>
      <c r="AG1281" s="130"/>
      <c r="AH1281" s="130"/>
      <c r="AI1281" s="130"/>
      <c r="AJ1281" s="130"/>
      <c r="AK1281" s="130"/>
      <c r="AL1281" s="130"/>
    </row>
    <row r="1282" spans="1:38" s="43" customFormat="1" x14ac:dyDescent="0.2">
      <c r="A1282" s="15"/>
      <c r="B1282" s="685"/>
      <c r="C1282" s="15"/>
      <c r="K1282" s="680"/>
      <c r="L1282" s="130"/>
      <c r="M1282" s="130"/>
      <c r="N1282" s="130"/>
      <c r="O1282" s="130"/>
      <c r="P1282" s="130"/>
      <c r="Q1282" s="130"/>
      <c r="R1282" s="680"/>
      <c r="S1282" s="130"/>
      <c r="T1282" s="130"/>
      <c r="U1282" s="130"/>
      <c r="V1282" s="130"/>
      <c r="W1282" s="130"/>
      <c r="X1282" s="130"/>
      <c r="Y1282" s="680"/>
      <c r="Z1282" s="130"/>
      <c r="AA1282" s="130"/>
      <c r="AB1282" s="130"/>
      <c r="AC1282" s="130"/>
      <c r="AD1282" s="130"/>
      <c r="AE1282" s="130"/>
      <c r="AF1282" s="680"/>
      <c r="AG1282" s="130"/>
      <c r="AH1282" s="130"/>
      <c r="AI1282" s="130"/>
      <c r="AJ1282" s="130"/>
      <c r="AK1282" s="130"/>
      <c r="AL1282" s="130"/>
    </row>
    <row r="1283" spans="1:38" s="43" customFormat="1" x14ac:dyDescent="0.2">
      <c r="A1283" s="15"/>
      <c r="B1283" s="685"/>
      <c r="C1283" s="15"/>
      <c r="K1283" s="680"/>
      <c r="L1283" s="130"/>
      <c r="M1283" s="130"/>
      <c r="N1283" s="130"/>
      <c r="O1283" s="130"/>
      <c r="P1283" s="130"/>
      <c r="Q1283" s="130"/>
      <c r="R1283" s="680"/>
      <c r="S1283" s="130"/>
      <c r="T1283" s="130"/>
      <c r="U1283" s="130"/>
      <c r="V1283" s="130"/>
      <c r="W1283" s="130"/>
      <c r="X1283" s="130"/>
      <c r="Y1283" s="680"/>
      <c r="Z1283" s="130"/>
      <c r="AA1283" s="130"/>
      <c r="AB1283" s="130"/>
      <c r="AC1283" s="130"/>
      <c r="AD1283" s="130"/>
      <c r="AE1283" s="130"/>
      <c r="AF1283" s="680"/>
      <c r="AG1283" s="130"/>
      <c r="AH1283" s="130"/>
      <c r="AI1283" s="130"/>
      <c r="AJ1283" s="130"/>
      <c r="AK1283" s="130"/>
      <c r="AL1283" s="130"/>
    </row>
    <row r="1284" spans="1:38" s="43" customFormat="1" x14ac:dyDescent="0.2">
      <c r="A1284" s="15"/>
      <c r="B1284" s="685"/>
      <c r="C1284" s="15"/>
      <c r="K1284" s="680"/>
      <c r="L1284" s="130"/>
      <c r="M1284" s="130"/>
      <c r="N1284" s="130"/>
      <c r="O1284" s="130"/>
      <c r="P1284" s="130"/>
      <c r="Q1284" s="130"/>
      <c r="R1284" s="680"/>
      <c r="S1284" s="130"/>
      <c r="T1284" s="130"/>
      <c r="U1284" s="130"/>
      <c r="V1284" s="130"/>
      <c r="W1284" s="130"/>
      <c r="X1284" s="130"/>
      <c r="Y1284" s="680"/>
      <c r="Z1284" s="130"/>
      <c r="AA1284" s="130"/>
      <c r="AB1284" s="130"/>
      <c r="AC1284" s="130"/>
      <c r="AD1284" s="130"/>
      <c r="AE1284" s="130"/>
      <c r="AF1284" s="680"/>
      <c r="AG1284" s="130"/>
      <c r="AH1284" s="130"/>
      <c r="AI1284" s="130"/>
      <c r="AJ1284" s="130"/>
      <c r="AK1284" s="130"/>
      <c r="AL1284" s="130"/>
    </row>
    <row r="1285" spans="1:38" s="43" customFormat="1" x14ac:dyDescent="0.2">
      <c r="A1285" s="15"/>
      <c r="B1285" s="685"/>
      <c r="C1285" s="15"/>
      <c r="K1285" s="680"/>
      <c r="L1285" s="130"/>
      <c r="M1285" s="130"/>
      <c r="N1285" s="130"/>
      <c r="O1285" s="130"/>
      <c r="P1285" s="130"/>
      <c r="Q1285" s="130"/>
      <c r="R1285" s="680"/>
      <c r="S1285" s="130"/>
      <c r="T1285" s="130"/>
      <c r="U1285" s="130"/>
      <c r="V1285" s="130"/>
      <c r="W1285" s="130"/>
      <c r="X1285" s="130"/>
      <c r="Y1285" s="680"/>
      <c r="Z1285" s="130"/>
      <c r="AA1285" s="130"/>
      <c r="AB1285" s="130"/>
      <c r="AC1285" s="130"/>
      <c r="AD1285" s="130"/>
      <c r="AE1285" s="130"/>
      <c r="AF1285" s="680"/>
      <c r="AG1285" s="130"/>
      <c r="AH1285" s="130"/>
      <c r="AI1285" s="130"/>
      <c r="AJ1285" s="130"/>
      <c r="AK1285" s="130"/>
      <c r="AL1285" s="130"/>
    </row>
    <row r="1286" spans="1:38" s="43" customFormat="1" x14ac:dyDescent="0.2">
      <c r="A1286" s="15"/>
      <c r="B1286" s="685"/>
      <c r="C1286" s="15"/>
      <c r="K1286" s="680"/>
      <c r="L1286" s="130"/>
      <c r="M1286" s="130"/>
      <c r="N1286" s="130"/>
      <c r="O1286" s="130"/>
      <c r="P1286" s="130"/>
      <c r="Q1286" s="130"/>
      <c r="R1286" s="680"/>
      <c r="S1286" s="130"/>
      <c r="T1286" s="130"/>
      <c r="U1286" s="130"/>
      <c r="V1286" s="130"/>
      <c r="W1286" s="130"/>
      <c r="X1286" s="130"/>
      <c r="Y1286" s="680"/>
      <c r="Z1286" s="130"/>
      <c r="AA1286" s="130"/>
      <c r="AB1286" s="130"/>
      <c r="AC1286" s="130"/>
      <c r="AD1286" s="130"/>
      <c r="AE1286" s="130"/>
      <c r="AF1286" s="680"/>
      <c r="AG1286" s="130"/>
      <c r="AH1286" s="130"/>
      <c r="AI1286" s="130"/>
      <c r="AJ1286" s="130"/>
      <c r="AK1286" s="130"/>
      <c r="AL1286" s="130"/>
    </row>
    <row r="1287" spans="1:38" s="43" customFormat="1" x14ac:dyDescent="0.2">
      <c r="A1287" s="15"/>
      <c r="B1287" s="685"/>
      <c r="C1287" s="15"/>
      <c r="K1287" s="680"/>
      <c r="L1287" s="130"/>
      <c r="M1287" s="130"/>
      <c r="N1287" s="130"/>
      <c r="O1287" s="130"/>
      <c r="P1287" s="130"/>
      <c r="Q1287" s="130"/>
      <c r="R1287" s="680"/>
      <c r="S1287" s="130"/>
      <c r="T1287" s="130"/>
      <c r="U1287" s="130"/>
      <c r="V1287" s="130"/>
      <c r="W1287" s="130"/>
      <c r="X1287" s="130"/>
      <c r="Y1287" s="680"/>
      <c r="Z1287" s="130"/>
      <c r="AA1287" s="130"/>
      <c r="AB1287" s="130"/>
      <c r="AC1287" s="130"/>
      <c r="AD1287" s="130"/>
      <c r="AE1287" s="130"/>
      <c r="AF1287" s="680"/>
      <c r="AG1287" s="130"/>
      <c r="AH1287" s="130"/>
      <c r="AI1287" s="130"/>
      <c r="AJ1287" s="130"/>
      <c r="AK1287" s="130"/>
      <c r="AL1287" s="130"/>
    </row>
    <row r="1288" spans="1:38" s="43" customFormat="1" x14ac:dyDescent="0.2">
      <c r="A1288" s="15"/>
      <c r="B1288" s="685"/>
      <c r="C1288" s="15"/>
      <c r="K1288" s="680"/>
      <c r="L1288" s="130"/>
      <c r="M1288" s="130"/>
      <c r="N1288" s="130"/>
      <c r="O1288" s="130"/>
      <c r="P1288" s="130"/>
      <c r="Q1288" s="130"/>
      <c r="R1288" s="680"/>
      <c r="S1288" s="130"/>
      <c r="T1288" s="130"/>
      <c r="U1288" s="130"/>
      <c r="V1288" s="130"/>
      <c r="W1288" s="130"/>
      <c r="X1288" s="130"/>
      <c r="Y1288" s="680"/>
      <c r="Z1288" s="130"/>
      <c r="AA1288" s="130"/>
      <c r="AB1288" s="130"/>
      <c r="AC1288" s="130"/>
      <c r="AD1288" s="130"/>
      <c r="AE1288" s="130"/>
      <c r="AF1288" s="680"/>
      <c r="AG1288" s="130"/>
      <c r="AH1288" s="130"/>
      <c r="AI1288" s="130"/>
      <c r="AJ1288" s="130"/>
      <c r="AK1288" s="130"/>
      <c r="AL1288" s="130"/>
    </row>
    <row r="1289" spans="1:38" s="43" customFormat="1" x14ac:dyDescent="0.2">
      <c r="A1289" s="15"/>
      <c r="B1289" s="685"/>
      <c r="C1289" s="15"/>
      <c r="K1289" s="680"/>
      <c r="L1289" s="130"/>
      <c r="M1289" s="130"/>
      <c r="N1289" s="130"/>
      <c r="O1289" s="130"/>
      <c r="P1289" s="130"/>
      <c r="Q1289" s="130"/>
      <c r="R1289" s="680"/>
      <c r="S1289" s="130"/>
      <c r="T1289" s="130"/>
      <c r="U1289" s="130"/>
      <c r="V1289" s="130"/>
      <c r="W1289" s="130"/>
      <c r="X1289" s="130"/>
      <c r="Y1289" s="680"/>
      <c r="Z1289" s="130"/>
      <c r="AA1289" s="130"/>
      <c r="AB1289" s="130"/>
      <c r="AC1289" s="130"/>
      <c r="AD1289" s="130"/>
      <c r="AE1289" s="130"/>
      <c r="AF1289" s="680"/>
      <c r="AG1289" s="130"/>
      <c r="AH1289" s="130"/>
      <c r="AI1289" s="130"/>
      <c r="AJ1289" s="130"/>
      <c r="AK1289" s="130"/>
      <c r="AL1289" s="130"/>
    </row>
    <row r="1290" spans="1:38" s="43" customFormat="1" x14ac:dyDescent="0.2">
      <c r="A1290" s="15"/>
      <c r="B1290" s="685"/>
      <c r="C1290" s="15"/>
      <c r="K1290" s="680"/>
      <c r="L1290" s="130"/>
      <c r="M1290" s="130"/>
      <c r="N1290" s="130"/>
      <c r="O1290" s="130"/>
      <c r="P1290" s="130"/>
      <c r="Q1290" s="130"/>
      <c r="R1290" s="680"/>
      <c r="S1290" s="130"/>
      <c r="T1290" s="130"/>
      <c r="U1290" s="130"/>
      <c r="V1290" s="130"/>
      <c r="W1290" s="130"/>
      <c r="X1290" s="130"/>
      <c r="Y1290" s="680"/>
      <c r="Z1290" s="130"/>
      <c r="AA1290" s="130"/>
      <c r="AB1290" s="130"/>
      <c r="AC1290" s="130"/>
      <c r="AD1290" s="130"/>
      <c r="AE1290" s="130"/>
      <c r="AF1290" s="680"/>
      <c r="AG1290" s="130"/>
      <c r="AH1290" s="130"/>
      <c r="AI1290" s="130"/>
      <c r="AJ1290" s="130"/>
      <c r="AK1290" s="130"/>
      <c r="AL1290" s="130"/>
    </row>
    <row r="1291" spans="1:38" s="43" customFormat="1" x14ac:dyDescent="0.2">
      <c r="A1291" s="15"/>
      <c r="B1291" s="685"/>
      <c r="C1291" s="15"/>
      <c r="K1291" s="680"/>
      <c r="L1291" s="130"/>
      <c r="M1291" s="130"/>
      <c r="N1291" s="130"/>
      <c r="O1291" s="130"/>
      <c r="P1291" s="130"/>
      <c r="Q1291" s="130"/>
      <c r="R1291" s="680"/>
      <c r="S1291" s="130"/>
      <c r="T1291" s="130"/>
      <c r="U1291" s="130"/>
      <c r="V1291" s="130"/>
      <c r="W1291" s="130"/>
      <c r="X1291" s="130"/>
      <c r="Y1291" s="680"/>
      <c r="Z1291" s="130"/>
      <c r="AA1291" s="130"/>
      <c r="AB1291" s="130"/>
      <c r="AC1291" s="130"/>
      <c r="AD1291" s="130"/>
      <c r="AE1291" s="130"/>
      <c r="AF1291" s="680"/>
      <c r="AG1291" s="130"/>
      <c r="AH1291" s="130"/>
      <c r="AI1291" s="130"/>
      <c r="AJ1291" s="130"/>
      <c r="AK1291" s="130"/>
      <c r="AL1291" s="130"/>
    </row>
    <row r="1292" spans="1:38" s="43" customFormat="1" x14ac:dyDescent="0.2">
      <c r="A1292" s="15"/>
      <c r="B1292" s="685"/>
      <c r="C1292" s="15"/>
      <c r="K1292" s="680"/>
      <c r="L1292" s="130"/>
      <c r="M1292" s="130"/>
      <c r="N1292" s="130"/>
      <c r="O1292" s="130"/>
      <c r="P1292" s="130"/>
      <c r="Q1292" s="130"/>
      <c r="R1292" s="680"/>
      <c r="S1292" s="130"/>
      <c r="T1292" s="130"/>
      <c r="U1292" s="130"/>
      <c r="V1292" s="130"/>
      <c r="W1292" s="130"/>
      <c r="X1292" s="130"/>
      <c r="Y1292" s="680"/>
      <c r="Z1292" s="130"/>
      <c r="AA1292" s="130"/>
      <c r="AB1292" s="130"/>
      <c r="AC1292" s="130"/>
      <c r="AD1292" s="130"/>
      <c r="AE1292" s="130"/>
      <c r="AF1292" s="680"/>
      <c r="AG1292" s="130"/>
      <c r="AH1292" s="130"/>
      <c r="AI1292" s="130"/>
      <c r="AJ1292" s="130"/>
      <c r="AK1292" s="130"/>
      <c r="AL1292" s="130"/>
    </row>
    <row r="1293" spans="1:38" s="43" customFormat="1" x14ac:dyDescent="0.2">
      <c r="A1293" s="15"/>
      <c r="B1293" s="685"/>
      <c r="C1293" s="15"/>
      <c r="K1293" s="680"/>
      <c r="L1293" s="130"/>
      <c r="M1293" s="130"/>
      <c r="N1293" s="130"/>
      <c r="O1293" s="130"/>
      <c r="P1293" s="130"/>
      <c r="Q1293" s="130"/>
      <c r="R1293" s="680"/>
      <c r="S1293" s="130"/>
      <c r="T1293" s="130"/>
      <c r="U1293" s="130"/>
      <c r="V1293" s="130"/>
      <c r="W1293" s="130"/>
      <c r="X1293" s="130"/>
      <c r="Y1293" s="680"/>
      <c r="Z1293" s="130"/>
      <c r="AA1293" s="130"/>
      <c r="AB1293" s="130"/>
      <c r="AC1293" s="130"/>
      <c r="AD1293" s="130"/>
      <c r="AE1293" s="130"/>
      <c r="AF1293" s="680"/>
      <c r="AG1293" s="130"/>
      <c r="AH1293" s="130"/>
      <c r="AI1293" s="130"/>
      <c r="AJ1293" s="130"/>
      <c r="AK1293" s="130"/>
      <c r="AL1293" s="130"/>
    </row>
    <row r="1294" spans="1:38" s="43" customFormat="1" x14ac:dyDescent="0.2">
      <c r="A1294" s="15"/>
      <c r="B1294" s="685"/>
      <c r="C1294" s="15"/>
      <c r="K1294" s="680"/>
      <c r="L1294" s="130"/>
      <c r="M1294" s="130"/>
      <c r="N1294" s="130"/>
      <c r="O1294" s="130"/>
      <c r="P1294" s="130"/>
      <c r="Q1294" s="130"/>
      <c r="R1294" s="680"/>
      <c r="S1294" s="130"/>
      <c r="T1294" s="130"/>
      <c r="U1294" s="130"/>
      <c r="V1294" s="130"/>
      <c r="W1294" s="130"/>
      <c r="X1294" s="130"/>
      <c r="Y1294" s="680"/>
      <c r="Z1294" s="130"/>
      <c r="AA1294" s="130"/>
      <c r="AB1294" s="130"/>
      <c r="AC1294" s="130"/>
      <c r="AD1294" s="130"/>
      <c r="AE1294" s="130"/>
      <c r="AF1294" s="680"/>
      <c r="AG1294" s="130"/>
      <c r="AH1294" s="130"/>
      <c r="AI1294" s="130"/>
      <c r="AJ1294" s="130"/>
      <c r="AK1294" s="130"/>
      <c r="AL1294" s="130"/>
    </row>
    <row r="1295" spans="1:38" s="43" customFormat="1" x14ac:dyDescent="0.2">
      <c r="A1295" s="15"/>
      <c r="B1295" s="685"/>
      <c r="C1295" s="15"/>
      <c r="K1295" s="680"/>
      <c r="L1295" s="130"/>
      <c r="M1295" s="130"/>
      <c r="N1295" s="130"/>
      <c r="O1295" s="130"/>
      <c r="P1295" s="130"/>
      <c r="Q1295" s="130"/>
      <c r="R1295" s="680"/>
      <c r="S1295" s="130"/>
      <c r="T1295" s="130"/>
      <c r="U1295" s="130"/>
      <c r="V1295" s="130"/>
      <c r="W1295" s="130"/>
      <c r="X1295" s="130"/>
      <c r="Y1295" s="680"/>
      <c r="Z1295" s="130"/>
      <c r="AA1295" s="130"/>
      <c r="AB1295" s="130"/>
      <c r="AC1295" s="130"/>
      <c r="AD1295" s="130"/>
      <c r="AE1295" s="130"/>
      <c r="AF1295" s="680"/>
      <c r="AG1295" s="130"/>
      <c r="AH1295" s="130"/>
      <c r="AI1295" s="130"/>
      <c r="AJ1295" s="130"/>
      <c r="AK1295" s="130"/>
      <c r="AL1295" s="130"/>
    </row>
    <row r="1296" spans="1:38" s="43" customFormat="1" x14ac:dyDescent="0.2">
      <c r="A1296" s="15"/>
      <c r="B1296" s="685"/>
      <c r="C1296" s="15"/>
      <c r="K1296" s="680"/>
      <c r="L1296" s="130"/>
      <c r="M1296" s="130"/>
      <c r="N1296" s="130"/>
      <c r="O1296" s="130"/>
      <c r="P1296" s="130"/>
      <c r="Q1296" s="130"/>
      <c r="R1296" s="680"/>
      <c r="S1296" s="130"/>
      <c r="T1296" s="130"/>
      <c r="U1296" s="130"/>
      <c r="V1296" s="130"/>
      <c r="W1296" s="130"/>
      <c r="X1296" s="130"/>
      <c r="Y1296" s="680"/>
      <c r="Z1296" s="130"/>
      <c r="AA1296" s="130"/>
      <c r="AB1296" s="130"/>
      <c r="AC1296" s="130"/>
      <c r="AD1296" s="130"/>
      <c r="AE1296" s="130"/>
      <c r="AF1296" s="680"/>
      <c r="AG1296" s="130"/>
      <c r="AH1296" s="130"/>
      <c r="AI1296" s="130"/>
      <c r="AJ1296" s="130"/>
      <c r="AK1296" s="130"/>
      <c r="AL1296" s="130"/>
    </row>
    <row r="1297" spans="1:38" s="43" customFormat="1" x14ac:dyDescent="0.2">
      <c r="A1297" s="15"/>
      <c r="B1297" s="685"/>
      <c r="C1297" s="15"/>
      <c r="K1297" s="680"/>
      <c r="L1297" s="130"/>
      <c r="M1297" s="130"/>
      <c r="N1297" s="130"/>
      <c r="O1297" s="130"/>
      <c r="P1297" s="130"/>
      <c r="Q1297" s="130"/>
      <c r="R1297" s="680"/>
      <c r="S1297" s="130"/>
      <c r="T1297" s="130"/>
      <c r="U1297" s="130"/>
      <c r="V1297" s="130"/>
      <c r="W1297" s="130"/>
      <c r="X1297" s="130"/>
      <c r="Y1297" s="680"/>
      <c r="Z1297" s="130"/>
      <c r="AA1297" s="130"/>
      <c r="AB1297" s="130"/>
      <c r="AC1297" s="130"/>
      <c r="AD1297" s="130"/>
      <c r="AE1297" s="130"/>
      <c r="AF1297" s="680"/>
      <c r="AG1297" s="130"/>
      <c r="AH1297" s="130"/>
      <c r="AI1297" s="130"/>
      <c r="AJ1297" s="130"/>
      <c r="AK1297" s="130"/>
      <c r="AL1297" s="130"/>
    </row>
    <row r="1298" spans="1:38" s="43" customFormat="1" x14ac:dyDescent="0.2">
      <c r="A1298" s="15"/>
      <c r="B1298" s="685"/>
      <c r="C1298" s="15"/>
      <c r="K1298" s="680"/>
      <c r="L1298" s="130"/>
      <c r="M1298" s="130"/>
      <c r="N1298" s="130"/>
      <c r="O1298" s="130"/>
      <c r="P1298" s="130"/>
      <c r="Q1298" s="130"/>
      <c r="R1298" s="680"/>
      <c r="S1298" s="130"/>
      <c r="T1298" s="130"/>
      <c r="U1298" s="130"/>
      <c r="V1298" s="130"/>
      <c r="W1298" s="130"/>
      <c r="X1298" s="130"/>
      <c r="Y1298" s="680"/>
      <c r="Z1298" s="130"/>
      <c r="AA1298" s="130"/>
      <c r="AB1298" s="130"/>
      <c r="AC1298" s="130"/>
      <c r="AD1298" s="130"/>
      <c r="AE1298" s="130"/>
      <c r="AF1298" s="680"/>
      <c r="AG1298" s="130"/>
      <c r="AH1298" s="130"/>
      <c r="AI1298" s="130"/>
      <c r="AJ1298" s="130"/>
      <c r="AK1298" s="130"/>
      <c r="AL1298" s="130"/>
    </row>
    <row r="1299" spans="1:38" s="43" customFormat="1" x14ac:dyDescent="0.2">
      <c r="A1299" s="15"/>
      <c r="B1299" s="685"/>
      <c r="C1299" s="15"/>
      <c r="K1299" s="680"/>
      <c r="L1299" s="130"/>
      <c r="M1299" s="130"/>
      <c r="N1299" s="130"/>
      <c r="O1299" s="130"/>
      <c r="P1299" s="130"/>
      <c r="Q1299" s="130"/>
      <c r="R1299" s="680"/>
      <c r="S1299" s="130"/>
      <c r="T1299" s="130"/>
      <c r="U1299" s="130"/>
      <c r="V1299" s="130"/>
      <c r="W1299" s="130"/>
      <c r="X1299" s="130"/>
      <c r="Y1299" s="680"/>
      <c r="Z1299" s="130"/>
      <c r="AA1299" s="130"/>
      <c r="AB1299" s="130"/>
      <c r="AC1299" s="130"/>
      <c r="AD1299" s="130"/>
      <c r="AE1299" s="130"/>
      <c r="AF1299" s="680"/>
      <c r="AG1299" s="130"/>
      <c r="AH1299" s="130"/>
      <c r="AI1299" s="130"/>
      <c r="AJ1299" s="130"/>
      <c r="AK1299" s="130"/>
      <c r="AL1299" s="130"/>
    </row>
    <row r="1300" spans="1:38" s="43" customFormat="1" x14ac:dyDescent="0.2">
      <c r="A1300" s="15"/>
      <c r="B1300" s="685"/>
      <c r="C1300" s="15"/>
      <c r="K1300" s="680"/>
      <c r="L1300" s="130"/>
      <c r="M1300" s="130"/>
      <c r="N1300" s="130"/>
      <c r="O1300" s="130"/>
      <c r="P1300" s="130"/>
      <c r="Q1300" s="130"/>
      <c r="R1300" s="680"/>
      <c r="S1300" s="130"/>
      <c r="T1300" s="130"/>
      <c r="U1300" s="130"/>
      <c r="V1300" s="130"/>
      <c r="W1300" s="130"/>
      <c r="X1300" s="130"/>
      <c r="Y1300" s="680"/>
      <c r="Z1300" s="130"/>
      <c r="AA1300" s="130"/>
      <c r="AB1300" s="130"/>
      <c r="AC1300" s="130"/>
      <c r="AD1300" s="130"/>
      <c r="AE1300" s="130"/>
      <c r="AF1300" s="680"/>
      <c r="AG1300" s="130"/>
      <c r="AH1300" s="130"/>
      <c r="AI1300" s="130"/>
      <c r="AJ1300" s="130"/>
      <c r="AK1300" s="130"/>
      <c r="AL1300" s="130"/>
    </row>
    <row r="1301" spans="1:38" s="43" customFormat="1" x14ac:dyDescent="0.2">
      <c r="A1301" s="15"/>
      <c r="B1301" s="685"/>
      <c r="C1301" s="15"/>
      <c r="K1301" s="680"/>
      <c r="L1301" s="130"/>
      <c r="M1301" s="130"/>
      <c r="N1301" s="130"/>
      <c r="O1301" s="130"/>
      <c r="P1301" s="130"/>
      <c r="Q1301" s="130"/>
      <c r="R1301" s="680"/>
      <c r="S1301" s="130"/>
      <c r="T1301" s="130"/>
      <c r="U1301" s="130"/>
      <c r="V1301" s="130"/>
      <c r="W1301" s="130"/>
      <c r="X1301" s="130"/>
      <c r="Y1301" s="680"/>
      <c r="Z1301" s="130"/>
      <c r="AA1301" s="130"/>
      <c r="AB1301" s="130"/>
      <c r="AC1301" s="130"/>
      <c r="AD1301" s="130"/>
      <c r="AE1301" s="130"/>
      <c r="AF1301" s="680"/>
      <c r="AG1301" s="130"/>
      <c r="AH1301" s="130"/>
      <c r="AI1301" s="130"/>
      <c r="AJ1301" s="130"/>
      <c r="AK1301" s="130"/>
      <c r="AL1301" s="130"/>
    </row>
    <row r="1302" spans="1:38" s="43" customFormat="1" x14ac:dyDescent="0.2">
      <c r="A1302" s="15"/>
      <c r="B1302" s="685"/>
      <c r="C1302" s="15"/>
      <c r="K1302" s="680"/>
      <c r="L1302" s="130"/>
      <c r="M1302" s="130"/>
      <c r="N1302" s="130"/>
      <c r="O1302" s="130"/>
      <c r="P1302" s="130"/>
      <c r="Q1302" s="130"/>
      <c r="R1302" s="680"/>
      <c r="S1302" s="130"/>
      <c r="T1302" s="130"/>
      <c r="U1302" s="130"/>
      <c r="V1302" s="130"/>
      <c r="W1302" s="130"/>
      <c r="X1302" s="130"/>
      <c r="Y1302" s="680"/>
      <c r="Z1302" s="130"/>
      <c r="AA1302" s="130"/>
      <c r="AB1302" s="130"/>
      <c r="AC1302" s="130"/>
      <c r="AD1302" s="130"/>
      <c r="AE1302" s="130"/>
      <c r="AF1302" s="680"/>
      <c r="AG1302" s="130"/>
      <c r="AH1302" s="130"/>
      <c r="AI1302" s="130"/>
      <c r="AJ1302" s="130"/>
      <c r="AK1302" s="130"/>
      <c r="AL1302" s="130"/>
    </row>
    <row r="1303" spans="1:38" s="43" customFormat="1" x14ac:dyDescent="0.2">
      <c r="A1303" s="15"/>
      <c r="B1303" s="685"/>
      <c r="C1303" s="15"/>
      <c r="K1303" s="680"/>
      <c r="L1303" s="130"/>
      <c r="M1303" s="130"/>
      <c r="N1303" s="130"/>
      <c r="O1303" s="130"/>
      <c r="P1303" s="130"/>
      <c r="Q1303" s="130"/>
      <c r="R1303" s="680"/>
      <c r="S1303" s="130"/>
      <c r="T1303" s="130"/>
      <c r="U1303" s="130"/>
      <c r="V1303" s="130"/>
      <c r="W1303" s="130"/>
      <c r="X1303" s="130"/>
      <c r="Y1303" s="680"/>
      <c r="Z1303" s="130"/>
      <c r="AA1303" s="130"/>
      <c r="AB1303" s="130"/>
      <c r="AC1303" s="130"/>
      <c r="AD1303" s="130"/>
      <c r="AE1303" s="130"/>
      <c r="AF1303" s="680"/>
      <c r="AG1303" s="130"/>
      <c r="AH1303" s="130"/>
      <c r="AI1303" s="130"/>
      <c r="AJ1303" s="130"/>
      <c r="AK1303" s="130"/>
      <c r="AL1303" s="130"/>
    </row>
    <row r="1304" spans="1:38" s="43" customFormat="1" x14ac:dyDescent="0.2">
      <c r="A1304" s="15"/>
      <c r="B1304" s="685"/>
      <c r="C1304" s="15"/>
      <c r="K1304" s="680"/>
      <c r="L1304" s="130"/>
      <c r="M1304" s="130"/>
      <c r="N1304" s="130"/>
      <c r="O1304" s="130"/>
      <c r="P1304" s="130"/>
      <c r="Q1304" s="130"/>
      <c r="R1304" s="680"/>
      <c r="S1304" s="130"/>
      <c r="T1304" s="130"/>
      <c r="U1304" s="130"/>
      <c r="V1304" s="130"/>
      <c r="W1304" s="130"/>
      <c r="X1304" s="130"/>
      <c r="Y1304" s="680"/>
      <c r="Z1304" s="130"/>
      <c r="AA1304" s="130"/>
      <c r="AB1304" s="130"/>
      <c r="AC1304" s="130"/>
      <c r="AD1304" s="130"/>
      <c r="AE1304" s="130"/>
      <c r="AF1304" s="680"/>
      <c r="AG1304" s="130"/>
      <c r="AH1304" s="130"/>
      <c r="AI1304" s="130"/>
      <c r="AJ1304" s="130"/>
      <c r="AK1304" s="130"/>
      <c r="AL1304" s="130"/>
    </row>
    <row r="1305" spans="1:38" s="43" customFormat="1" x14ac:dyDescent="0.2">
      <c r="A1305" s="15"/>
      <c r="B1305" s="685"/>
      <c r="C1305" s="15"/>
      <c r="K1305" s="680"/>
      <c r="L1305" s="130"/>
      <c r="M1305" s="130"/>
      <c r="N1305" s="130"/>
      <c r="O1305" s="130"/>
      <c r="P1305" s="130"/>
      <c r="Q1305" s="130"/>
      <c r="R1305" s="680"/>
      <c r="S1305" s="130"/>
      <c r="T1305" s="130"/>
      <c r="U1305" s="130"/>
      <c r="V1305" s="130"/>
      <c r="W1305" s="130"/>
      <c r="X1305" s="130"/>
      <c r="Y1305" s="680"/>
      <c r="Z1305" s="130"/>
      <c r="AA1305" s="130"/>
      <c r="AB1305" s="130"/>
      <c r="AC1305" s="130"/>
      <c r="AD1305" s="130"/>
      <c r="AE1305" s="130"/>
      <c r="AF1305" s="680"/>
      <c r="AG1305" s="130"/>
      <c r="AH1305" s="130"/>
      <c r="AI1305" s="130"/>
      <c r="AJ1305" s="130"/>
      <c r="AK1305" s="130"/>
      <c r="AL1305" s="130"/>
    </row>
    <row r="1306" spans="1:38" s="43" customFormat="1" x14ac:dyDescent="0.2">
      <c r="A1306" s="15"/>
      <c r="B1306" s="685"/>
      <c r="C1306" s="15"/>
      <c r="K1306" s="680"/>
      <c r="L1306" s="130"/>
      <c r="M1306" s="130"/>
      <c r="N1306" s="130"/>
      <c r="O1306" s="130"/>
      <c r="P1306" s="130"/>
      <c r="Q1306" s="130"/>
      <c r="R1306" s="680"/>
      <c r="S1306" s="130"/>
      <c r="T1306" s="130"/>
      <c r="U1306" s="130"/>
      <c r="V1306" s="130"/>
      <c r="W1306" s="130"/>
      <c r="X1306" s="130"/>
      <c r="Y1306" s="680"/>
      <c r="Z1306" s="130"/>
      <c r="AA1306" s="130"/>
      <c r="AB1306" s="130"/>
      <c r="AC1306" s="130"/>
      <c r="AD1306" s="130"/>
      <c r="AE1306" s="130"/>
      <c r="AF1306" s="680"/>
      <c r="AG1306" s="130"/>
      <c r="AH1306" s="130"/>
      <c r="AI1306" s="130"/>
      <c r="AJ1306" s="130"/>
      <c r="AK1306" s="130"/>
      <c r="AL1306" s="130"/>
    </row>
    <row r="1307" spans="1:38" s="43" customFormat="1" x14ac:dyDescent="0.2">
      <c r="A1307" s="15"/>
      <c r="B1307" s="685"/>
      <c r="C1307" s="15"/>
      <c r="K1307" s="680"/>
      <c r="L1307" s="130"/>
      <c r="M1307" s="130"/>
      <c r="N1307" s="130"/>
      <c r="O1307" s="130"/>
      <c r="P1307" s="130"/>
      <c r="Q1307" s="130"/>
      <c r="R1307" s="680"/>
      <c r="S1307" s="130"/>
      <c r="T1307" s="130"/>
      <c r="U1307" s="130"/>
      <c r="V1307" s="130"/>
      <c r="W1307" s="130"/>
      <c r="X1307" s="130"/>
      <c r="Y1307" s="680"/>
      <c r="Z1307" s="130"/>
      <c r="AA1307" s="130"/>
      <c r="AB1307" s="130"/>
      <c r="AC1307" s="130"/>
      <c r="AD1307" s="130"/>
      <c r="AE1307" s="130"/>
      <c r="AF1307" s="680"/>
      <c r="AG1307" s="130"/>
      <c r="AH1307" s="130"/>
      <c r="AI1307" s="130"/>
      <c r="AJ1307" s="130"/>
      <c r="AK1307" s="130"/>
      <c r="AL1307" s="130"/>
    </row>
    <row r="1308" spans="1:38" s="43" customFormat="1" x14ac:dyDescent="0.2">
      <c r="A1308" s="15"/>
      <c r="B1308" s="685"/>
      <c r="C1308" s="15"/>
      <c r="K1308" s="680"/>
      <c r="L1308" s="130"/>
      <c r="M1308" s="130"/>
      <c r="N1308" s="130"/>
      <c r="O1308" s="130"/>
      <c r="P1308" s="130"/>
      <c r="Q1308" s="130"/>
      <c r="R1308" s="680"/>
      <c r="S1308" s="130"/>
      <c r="T1308" s="130"/>
      <c r="U1308" s="130"/>
      <c r="V1308" s="130"/>
      <c r="W1308" s="130"/>
      <c r="X1308" s="130"/>
      <c r="Y1308" s="680"/>
      <c r="Z1308" s="130"/>
      <c r="AA1308" s="130"/>
      <c r="AB1308" s="130"/>
      <c r="AC1308" s="130"/>
      <c r="AD1308" s="130"/>
      <c r="AE1308" s="130"/>
      <c r="AF1308" s="680"/>
      <c r="AG1308" s="130"/>
      <c r="AH1308" s="130"/>
      <c r="AI1308" s="130"/>
      <c r="AJ1308" s="130"/>
      <c r="AK1308" s="130"/>
      <c r="AL1308" s="130"/>
    </row>
    <row r="1309" spans="1:38" s="43" customFormat="1" x14ac:dyDescent="0.2">
      <c r="A1309" s="15"/>
      <c r="B1309" s="685"/>
      <c r="C1309" s="15"/>
      <c r="K1309" s="680"/>
      <c r="L1309" s="130"/>
      <c r="M1309" s="130"/>
      <c r="N1309" s="130"/>
      <c r="O1309" s="130"/>
      <c r="P1309" s="130"/>
      <c r="Q1309" s="130"/>
      <c r="R1309" s="680"/>
      <c r="S1309" s="130"/>
      <c r="T1309" s="130"/>
      <c r="U1309" s="130"/>
      <c r="V1309" s="130"/>
      <c r="W1309" s="130"/>
      <c r="X1309" s="130"/>
      <c r="Y1309" s="680"/>
      <c r="Z1309" s="130"/>
      <c r="AA1309" s="130"/>
      <c r="AB1309" s="130"/>
      <c r="AC1309" s="130"/>
      <c r="AD1309" s="130"/>
      <c r="AE1309" s="130"/>
      <c r="AF1309" s="680"/>
      <c r="AG1309" s="130"/>
      <c r="AH1309" s="130"/>
      <c r="AI1309" s="130"/>
      <c r="AJ1309" s="130"/>
      <c r="AK1309" s="130"/>
      <c r="AL1309" s="130"/>
    </row>
    <row r="1310" spans="1:38" s="43" customFormat="1" x14ac:dyDescent="0.2">
      <c r="A1310" s="15"/>
      <c r="B1310" s="685"/>
      <c r="C1310" s="15"/>
      <c r="K1310" s="680"/>
      <c r="L1310" s="130"/>
      <c r="M1310" s="130"/>
      <c r="N1310" s="130"/>
      <c r="O1310" s="130"/>
      <c r="P1310" s="130"/>
      <c r="Q1310" s="130"/>
      <c r="R1310" s="680"/>
      <c r="S1310" s="130"/>
      <c r="T1310" s="130"/>
      <c r="U1310" s="130"/>
      <c r="V1310" s="130"/>
      <c r="W1310" s="130"/>
      <c r="X1310" s="130"/>
      <c r="Y1310" s="680"/>
      <c r="Z1310" s="130"/>
      <c r="AA1310" s="130"/>
      <c r="AB1310" s="130"/>
      <c r="AC1310" s="130"/>
      <c r="AD1310" s="130"/>
      <c r="AE1310" s="130"/>
      <c r="AF1310" s="680"/>
      <c r="AG1310" s="130"/>
      <c r="AH1310" s="130"/>
      <c r="AI1310" s="130"/>
      <c r="AJ1310" s="130"/>
      <c r="AK1310" s="130"/>
      <c r="AL1310" s="130"/>
    </row>
    <row r="1311" spans="1:38" s="43" customFormat="1" x14ac:dyDescent="0.2">
      <c r="A1311" s="15"/>
      <c r="B1311" s="685"/>
      <c r="C1311" s="15"/>
      <c r="K1311" s="680"/>
      <c r="L1311" s="130"/>
      <c r="M1311" s="130"/>
      <c r="N1311" s="130"/>
      <c r="O1311" s="130"/>
      <c r="P1311" s="130"/>
      <c r="Q1311" s="130"/>
      <c r="R1311" s="680"/>
      <c r="S1311" s="130"/>
      <c r="T1311" s="130"/>
      <c r="U1311" s="130"/>
      <c r="V1311" s="130"/>
      <c r="W1311" s="130"/>
      <c r="X1311" s="130"/>
      <c r="Y1311" s="680"/>
      <c r="Z1311" s="130"/>
      <c r="AA1311" s="130"/>
      <c r="AB1311" s="130"/>
      <c r="AC1311" s="130"/>
      <c r="AD1311" s="130"/>
      <c r="AE1311" s="130"/>
      <c r="AF1311" s="680"/>
      <c r="AG1311" s="130"/>
      <c r="AH1311" s="130"/>
      <c r="AI1311" s="130"/>
      <c r="AJ1311" s="130"/>
      <c r="AK1311" s="130"/>
      <c r="AL1311" s="130"/>
    </row>
    <row r="1312" spans="1:38" s="43" customFormat="1" x14ac:dyDescent="0.2">
      <c r="A1312" s="15"/>
      <c r="B1312" s="685"/>
      <c r="C1312" s="15"/>
      <c r="K1312" s="680"/>
      <c r="L1312" s="130"/>
      <c r="M1312" s="130"/>
      <c r="N1312" s="130"/>
      <c r="O1312" s="130"/>
      <c r="P1312" s="130"/>
      <c r="Q1312" s="130"/>
      <c r="R1312" s="680"/>
      <c r="S1312" s="130"/>
      <c r="T1312" s="130"/>
      <c r="U1312" s="130"/>
      <c r="V1312" s="130"/>
      <c r="W1312" s="130"/>
      <c r="X1312" s="130"/>
      <c r="Y1312" s="680"/>
      <c r="Z1312" s="130"/>
      <c r="AA1312" s="130"/>
      <c r="AB1312" s="130"/>
      <c r="AC1312" s="130"/>
      <c r="AD1312" s="130"/>
      <c r="AE1312" s="130"/>
      <c r="AF1312" s="680"/>
      <c r="AG1312" s="130"/>
      <c r="AH1312" s="130"/>
      <c r="AI1312" s="130"/>
      <c r="AJ1312" s="130"/>
      <c r="AK1312" s="130"/>
      <c r="AL1312" s="130"/>
    </row>
    <row r="1313" spans="1:38" s="43" customFormat="1" x14ac:dyDescent="0.2">
      <c r="A1313" s="15"/>
      <c r="B1313" s="685"/>
      <c r="C1313" s="15"/>
      <c r="K1313" s="680"/>
      <c r="L1313" s="130"/>
      <c r="M1313" s="130"/>
      <c r="N1313" s="130"/>
      <c r="O1313" s="130"/>
      <c r="P1313" s="130"/>
      <c r="Q1313" s="130"/>
      <c r="R1313" s="680"/>
      <c r="S1313" s="130"/>
      <c r="T1313" s="130"/>
      <c r="U1313" s="130"/>
      <c r="V1313" s="130"/>
      <c r="W1313" s="130"/>
      <c r="X1313" s="130"/>
      <c r="Y1313" s="680"/>
      <c r="Z1313" s="130"/>
      <c r="AA1313" s="130"/>
      <c r="AB1313" s="130"/>
      <c r="AC1313" s="130"/>
      <c r="AD1313" s="130"/>
      <c r="AE1313" s="130"/>
      <c r="AF1313" s="680"/>
      <c r="AG1313" s="130"/>
      <c r="AH1313" s="130"/>
      <c r="AI1313" s="130"/>
      <c r="AJ1313" s="130"/>
      <c r="AK1313" s="130"/>
      <c r="AL1313" s="130"/>
    </row>
    <row r="1314" spans="1:38" s="43" customFormat="1" x14ac:dyDescent="0.2">
      <c r="A1314" s="15"/>
      <c r="B1314" s="685"/>
      <c r="C1314" s="15"/>
      <c r="K1314" s="680"/>
      <c r="L1314" s="130"/>
      <c r="M1314" s="130"/>
      <c r="N1314" s="130"/>
      <c r="O1314" s="130"/>
      <c r="P1314" s="130"/>
      <c r="Q1314" s="130"/>
      <c r="R1314" s="680"/>
      <c r="S1314" s="130"/>
      <c r="T1314" s="130"/>
      <c r="U1314" s="130"/>
      <c r="V1314" s="130"/>
      <c r="W1314" s="130"/>
      <c r="X1314" s="130"/>
      <c r="Y1314" s="680"/>
      <c r="Z1314" s="130"/>
      <c r="AA1314" s="130"/>
      <c r="AB1314" s="130"/>
      <c r="AC1314" s="130"/>
      <c r="AD1314" s="130"/>
      <c r="AE1314" s="130"/>
      <c r="AF1314" s="680"/>
      <c r="AG1314" s="130"/>
      <c r="AH1314" s="130"/>
      <c r="AI1314" s="130"/>
      <c r="AJ1314" s="130"/>
      <c r="AK1314" s="130"/>
      <c r="AL1314" s="130"/>
    </row>
    <row r="1315" spans="1:38" s="43" customFormat="1" x14ac:dyDescent="0.2">
      <c r="A1315" s="15"/>
      <c r="B1315" s="685"/>
      <c r="C1315" s="15"/>
      <c r="K1315" s="680"/>
      <c r="L1315" s="130"/>
      <c r="M1315" s="130"/>
      <c r="N1315" s="130"/>
      <c r="O1315" s="130"/>
      <c r="P1315" s="130"/>
      <c r="Q1315" s="130"/>
      <c r="R1315" s="680"/>
      <c r="S1315" s="130"/>
      <c r="T1315" s="130"/>
      <c r="U1315" s="130"/>
      <c r="V1315" s="130"/>
      <c r="W1315" s="130"/>
      <c r="X1315" s="130"/>
      <c r="Y1315" s="680"/>
      <c r="Z1315" s="130"/>
      <c r="AA1315" s="130"/>
      <c r="AB1315" s="130"/>
      <c r="AC1315" s="130"/>
      <c r="AD1315" s="130"/>
      <c r="AE1315" s="130"/>
      <c r="AF1315" s="680"/>
      <c r="AG1315" s="130"/>
      <c r="AH1315" s="130"/>
      <c r="AI1315" s="130"/>
      <c r="AJ1315" s="130"/>
      <c r="AK1315" s="130"/>
      <c r="AL1315" s="130"/>
    </row>
    <row r="1316" spans="1:38" s="43" customFormat="1" x14ac:dyDescent="0.2">
      <c r="A1316" s="15"/>
      <c r="B1316" s="685"/>
      <c r="C1316" s="15"/>
      <c r="K1316" s="680"/>
      <c r="L1316" s="130"/>
      <c r="M1316" s="130"/>
      <c r="N1316" s="130"/>
      <c r="O1316" s="130"/>
      <c r="P1316" s="130"/>
      <c r="Q1316" s="130"/>
      <c r="R1316" s="680"/>
      <c r="S1316" s="130"/>
      <c r="T1316" s="130"/>
      <c r="U1316" s="130"/>
      <c r="V1316" s="130"/>
      <c r="W1316" s="130"/>
      <c r="X1316" s="130"/>
      <c r="Y1316" s="680"/>
      <c r="Z1316" s="130"/>
      <c r="AA1316" s="130"/>
      <c r="AB1316" s="130"/>
      <c r="AC1316" s="130"/>
      <c r="AD1316" s="130"/>
      <c r="AE1316" s="130"/>
      <c r="AF1316" s="680"/>
      <c r="AG1316" s="130"/>
      <c r="AH1316" s="130"/>
      <c r="AI1316" s="130"/>
      <c r="AJ1316" s="130"/>
      <c r="AK1316" s="130"/>
      <c r="AL1316" s="130"/>
    </row>
    <row r="1317" spans="1:38" s="43" customFormat="1" x14ac:dyDescent="0.2">
      <c r="A1317" s="15"/>
      <c r="B1317" s="685"/>
      <c r="C1317" s="15"/>
      <c r="K1317" s="680"/>
      <c r="L1317" s="130"/>
      <c r="M1317" s="130"/>
      <c r="N1317" s="130"/>
      <c r="O1317" s="130"/>
      <c r="P1317" s="130"/>
      <c r="Q1317" s="130"/>
      <c r="R1317" s="680"/>
      <c r="S1317" s="130"/>
      <c r="T1317" s="130"/>
      <c r="U1317" s="130"/>
      <c r="V1317" s="130"/>
      <c r="W1317" s="130"/>
      <c r="X1317" s="130"/>
      <c r="Y1317" s="680"/>
      <c r="Z1317" s="130"/>
      <c r="AA1317" s="130"/>
      <c r="AB1317" s="130"/>
      <c r="AC1317" s="130"/>
      <c r="AD1317" s="130"/>
      <c r="AE1317" s="130"/>
      <c r="AF1317" s="680"/>
      <c r="AG1317" s="130"/>
      <c r="AH1317" s="130"/>
      <c r="AI1317" s="130"/>
      <c r="AJ1317" s="130"/>
      <c r="AK1317" s="130"/>
      <c r="AL1317" s="130"/>
    </row>
    <row r="1318" spans="1:38" s="43" customFormat="1" x14ac:dyDescent="0.2">
      <c r="A1318" s="15"/>
      <c r="B1318" s="685"/>
      <c r="C1318" s="15"/>
      <c r="K1318" s="680"/>
      <c r="L1318" s="130"/>
      <c r="M1318" s="130"/>
      <c r="N1318" s="130"/>
      <c r="O1318" s="130"/>
      <c r="P1318" s="130"/>
      <c r="Q1318" s="130"/>
      <c r="R1318" s="680"/>
      <c r="S1318" s="130"/>
      <c r="T1318" s="130"/>
      <c r="U1318" s="130"/>
      <c r="V1318" s="130"/>
      <c r="W1318" s="130"/>
      <c r="X1318" s="130"/>
      <c r="Y1318" s="680"/>
      <c r="Z1318" s="130"/>
      <c r="AA1318" s="130"/>
      <c r="AB1318" s="130"/>
      <c r="AC1318" s="130"/>
      <c r="AD1318" s="130"/>
      <c r="AE1318" s="130"/>
      <c r="AF1318" s="680"/>
      <c r="AG1318" s="130"/>
      <c r="AH1318" s="130"/>
      <c r="AI1318" s="130"/>
      <c r="AJ1318" s="130"/>
      <c r="AK1318" s="130"/>
      <c r="AL1318" s="130"/>
    </row>
    <row r="1319" spans="1:38" s="43" customFormat="1" x14ac:dyDescent="0.2">
      <c r="A1319" s="15"/>
      <c r="B1319" s="685"/>
      <c r="C1319" s="15"/>
      <c r="K1319" s="680"/>
      <c r="L1319" s="130"/>
      <c r="M1319" s="130"/>
      <c r="N1319" s="130"/>
      <c r="O1319" s="130"/>
      <c r="P1319" s="130"/>
      <c r="Q1319" s="130"/>
      <c r="R1319" s="680"/>
      <c r="S1319" s="130"/>
      <c r="T1319" s="130"/>
      <c r="U1319" s="130"/>
      <c r="V1319" s="130"/>
      <c r="W1319" s="130"/>
      <c r="X1319" s="130"/>
      <c r="Y1319" s="680"/>
      <c r="Z1319" s="130"/>
      <c r="AA1319" s="130"/>
      <c r="AB1319" s="130"/>
      <c r="AC1319" s="130"/>
      <c r="AD1319" s="130"/>
      <c r="AE1319" s="130"/>
      <c r="AF1319" s="680"/>
      <c r="AG1319" s="130"/>
      <c r="AH1319" s="130"/>
      <c r="AI1319" s="130"/>
      <c r="AJ1319" s="130"/>
      <c r="AK1319" s="130"/>
      <c r="AL1319" s="130"/>
    </row>
    <row r="1320" spans="1:38" s="43" customFormat="1" x14ac:dyDescent="0.2">
      <c r="A1320" s="15"/>
      <c r="B1320" s="685"/>
      <c r="C1320" s="15"/>
      <c r="K1320" s="680"/>
      <c r="L1320" s="130"/>
      <c r="M1320" s="130"/>
      <c r="N1320" s="130"/>
      <c r="O1320" s="130"/>
      <c r="P1320" s="130"/>
      <c r="Q1320" s="130"/>
      <c r="R1320" s="680"/>
      <c r="S1320" s="130"/>
      <c r="T1320" s="130"/>
      <c r="U1320" s="130"/>
      <c r="V1320" s="130"/>
      <c r="W1320" s="130"/>
      <c r="X1320" s="130"/>
      <c r="Y1320" s="680"/>
      <c r="Z1320" s="130"/>
      <c r="AA1320" s="130"/>
      <c r="AB1320" s="130"/>
      <c r="AC1320" s="130"/>
      <c r="AD1320" s="130"/>
      <c r="AE1320" s="130"/>
      <c r="AF1320" s="680"/>
      <c r="AG1320" s="130"/>
      <c r="AH1320" s="130"/>
      <c r="AI1320" s="130"/>
      <c r="AJ1320" s="130"/>
      <c r="AK1320" s="130"/>
      <c r="AL1320" s="130"/>
    </row>
    <row r="1321" spans="1:38" s="43" customFormat="1" x14ac:dyDescent="0.2">
      <c r="A1321" s="15"/>
      <c r="B1321" s="685"/>
      <c r="C1321" s="15"/>
      <c r="K1321" s="680"/>
      <c r="L1321" s="130"/>
      <c r="M1321" s="130"/>
      <c r="N1321" s="130"/>
      <c r="O1321" s="130"/>
      <c r="P1321" s="130"/>
      <c r="Q1321" s="130"/>
      <c r="R1321" s="680"/>
      <c r="S1321" s="130"/>
      <c r="T1321" s="130"/>
      <c r="U1321" s="130"/>
      <c r="V1321" s="130"/>
      <c r="W1321" s="130"/>
      <c r="X1321" s="130"/>
      <c r="Y1321" s="680"/>
      <c r="Z1321" s="130"/>
      <c r="AA1321" s="130"/>
      <c r="AB1321" s="130"/>
      <c r="AC1321" s="130"/>
      <c r="AD1321" s="130"/>
      <c r="AE1321" s="130"/>
      <c r="AF1321" s="680"/>
      <c r="AG1321" s="130"/>
      <c r="AH1321" s="130"/>
      <c r="AI1321" s="130"/>
      <c r="AJ1321" s="130"/>
      <c r="AK1321" s="130"/>
      <c r="AL1321" s="130"/>
    </row>
    <row r="1322" spans="1:38" s="43" customFormat="1" x14ac:dyDescent="0.2">
      <c r="A1322" s="15"/>
      <c r="B1322" s="685"/>
      <c r="C1322" s="15"/>
      <c r="K1322" s="680"/>
      <c r="L1322" s="130"/>
      <c r="M1322" s="130"/>
      <c r="N1322" s="130"/>
      <c r="O1322" s="130"/>
      <c r="P1322" s="130"/>
      <c r="Q1322" s="130"/>
      <c r="R1322" s="680"/>
      <c r="S1322" s="130"/>
      <c r="T1322" s="130"/>
      <c r="U1322" s="130"/>
      <c r="V1322" s="130"/>
      <c r="W1322" s="130"/>
      <c r="X1322" s="130"/>
      <c r="Y1322" s="680"/>
      <c r="Z1322" s="130"/>
      <c r="AA1322" s="130"/>
      <c r="AB1322" s="130"/>
      <c r="AC1322" s="130"/>
      <c r="AD1322" s="130"/>
      <c r="AE1322" s="130"/>
      <c r="AF1322" s="680"/>
      <c r="AG1322" s="130"/>
      <c r="AH1322" s="130"/>
      <c r="AI1322" s="130"/>
      <c r="AJ1322" s="130"/>
      <c r="AK1322" s="130"/>
      <c r="AL1322" s="130"/>
    </row>
    <row r="1323" spans="1:38" s="43" customFormat="1" x14ac:dyDescent="0.2">
      <c r="A1323" s="15"/>
      <c r="B1323" s="685"/>
      <c r="C1323" s="15"/>
      <c r="K1323" s="680"/>
      <c r="L1323" s="130"/>
      <c r="M1323" s="130"/>
      <c r="N1323" s="130"/>
      <c r="O1323" s="130"/>
      <c r="P1323" s="130"/>
      <c r="Q1323" s="130"/>
      <c r="R1323" s="680"/>
      <c r="S1323" s="130"/>
      <c r="T1323" s="130"/>
      <c r="U1323" s="130"/>
      <c r="V1323" s="130"/>
      <c r="W1323" s="130"/>
      <c r="X1323" s="130"/>
      <c r="Y1323" s="680"/>
      <c r="Z1323" s="130"/>
      <c r="AA1323" s="130"/>
      <c r="AB1323" s="130"/>
      <c r="AC1323" s="130"/>
      <c r="AD1323" s="130"/>
      <c r="AE1323" s="130"/>
      <c r="AF1323" s="680"/>
      <c r="AG1323" s="130"/>
      <c r="AH1323" s="130"/>
      <c r="AI1323" s="130"/>
      <c r="AJ1323" s="130"/>
      <c r="AK1323" s="130"/>
      <c r="AL1323" s="130"/>
    </row>
    <row r="1324" spans="1:38" s="43" customFormat="1" x14ac:dyDescent="0.2">
      <c r="A1324" s="15"/>
      <c r="B1324" s="685"/>
      <c r="C1324" s="15"/>
      <c r="K1324" s="680"/>
      <c r="L1324" s="130"/>
      <c r="M1324" s="130"/>
      <c r="N1324" s="130"/>
      <c r="O1324" s="130"/>
      <c r="P1324" s="130"/>
      <c r="Q1324" s="130"/>
      <c r="R1324" s="680"/>
      <c r="S1324" s="130"/>
      <c r="T1324" s="130"/>
      <c r="U1324" s="130"/>
      <c r="V1324" s="130"/>
      <c r="W1324" s="130"/>
      <c r="X1324" s="130"/>
      <c r="Y1324" s="680"/>
      <c r="Z1324" s="130"/>
      <c r="AA1324" s="130"/>
      <c r="AB1324" s="130"/>
      <c r="AC1324" s="130"/>
      <c r="AD1324" s="130"/>
      <c r="AE1324" s="130"/>
      <c r="AF1324" s="680"/>
      <c r="AG1324" s="130"/>
      <c r="AH1324" s="130"/>
      <c r="AI1324" s="130"/>
      <c r="AJ1324" s="130"/>
      <c r="AK1324" s="130"/>
      <c r="AL1324" s="130"/>
    </row>
    <row r="1325" spans="1:38" s="43" customFormat="1" x14ac:dyDescent="0.2">
      <c r="A1325" s="15"/>
      <c r="B1325" s="685"/>
      <c r="C1325" s="15"/>
      <c r="K1325" s="680"/>
      <c r="L1325" s="130"/>
      <c r="M1325" s="130"/>
      <c r="N1325" s="130"/>
      <c r="O1325" s="130"/>
      <c r="P1325" s="130"/>
      <c r="Q1325" s="130"/>
      <c r="R1325" s="680"/>
      <c r="S1325" s="130"/>
      <c r="T1325" s="130"/>
      <c r="U1325" s="130"/>
      <c r="V1325" s="130"/>
      <c r="W1325" s="130"/>
      <c r="X1325" s="130"/>
      <c r="Y1325" s="680"/>
      <c r="Z1325" s="130"/>
      <c r="AA1325" s="130"/>
      <c r="AB1325" s="130"/>
      <c r="AC1325" s="130"/>
      <c r="AD1325" s="130"/>
      <c r="AE1325" s="130"/>
      <c r="AF1325" s="680"/>
      <c r="AG1325" s="130"/>
      <c r="AH1325" s="130"/>
      <c r="AI1325" s="130"/>
      <c r="AJ1325" s="130"/>
      <c r="AK1325" s="130"/>
      <c r="AL1325" s="130"/>
    </row>
    <row r="1326" spans="1:38" s="43" customFormat="1" x14ac:dyDescent="0.2">
      <c r="A1326" s="15"/>
      <c r="B1326" s="685"/>
      <c r="C1326" s="15"/>
      <c r="K1326" s="680"/>
      <c r="L1326" s="130"/>
      <c r="M1326" s="130"/>
      <c r="N1326" s="130"/>
      <c r="O1326" s="130"/>
      <c r="P1326" s="130"/>
      <c r="Q1326" s="130"/>
      <c r="R1326" s="680"/>
      <c r="S1326" s="130"/>
      <c r="T1326" s="130"/>
      <c r="U1326" s="130"/>
      <c r="V1326" s="130"/>
      <c r="W1326" s="130"/>
      <c r="X1326" s="130"/>
      <c r="Y1326" s="680"/>
      <c r="Z1326" s="130"/>
      <c r="AA1326" s="130"/>
      <c r="AB1326" s="130"/>
      <c r="AC1326" s="130"/>
      <c r="AD1326" s="130"/>
      <c r="AE1326" s="130"/>
      <c r="AF1326" s="680"/>
      <c r="AG1326" s="130"/>
      <c r="AH1326" s="130"/>
      <c r="AI1326" s="130"/>
      <c r="AJ1326" s="130"/>
      <c r="AK1326" s="130"/>
      <c r="AL1326" s="130"/>
    </row>
    <row r="1327" spans="1:38" s="43" customFormat="1" x14ac:dyDescent="0.2">
      <c r="A1327" s="15"/>
      <c r="B1327" s="685"/>
      <c r="C1327" s="15"/>
      <c r="K1327" s="680"/>
      <c r="L1327" s="130"/>
      <c r="M1327" s="130"/>
      <c r="N1327" s="130"/>
      <c r="O1327" s="130"/>
      <c r="P1327" s="130"/>
      <c r="Q1327" s="130"/>
      <c r="R1327" s="680"/>
      <c r="S1327" s="130"/>
      <c r="T1327" s="130"/>
      <c r="U1327" s="130"/>
      <c r="V1327" s="130"/>
      <c r="W1327" s="130"/>
      <c r="X1327" s="130"/>
      <c r="Y1327" s="680"/>
      <c r="Z1327" s="130"/>
      <c r="AA1327" s="130"/>
      <c r="AB1327" s="130"/>
      <c r="AC1327" s="130"/>
      <c r="AD1327" s="130"/>
      <c r="AE1327" s="130"/>
      <c r="AF1327" s="680"/>
      <c r="AG1327" s="130"/>
      <c r="AH1327" s="130"/>
      <c r="AI1327" s="130"/>
      <c r="AJ1327" s="130"/>
      <c r="AK1327" s="130"/>
      <c r="AL1327" s="130"/>
    </row>
    <row r="1328" spans="1:38" s="43" customFormat="1" x14ac:dyDescent="0.2">
      <c r="A1328" s="15"/>
      <c r="B1328" s="685"/>
      <c r="C1328" s="15"/>
      <c r="K1328" s="680"/>
      <c r="L1328" s="130"/>
      <c r="M1328" s="130"/>
      <c r="N1328" s="130"/>
      <c r="O1328" s="130"/>
      <c r="P1328" s="130"/>
      <c r="Q1328" s="130"/>
      <c r="R1328" s="680"/>
      <c r="S1328" s="130"/>
      <c r="T1328" s="130"/>
      <c r="U1328" s="130"/>
      <c r="V1328" s="130"/>
      <c r="W1328" s="130"/>
      <c r="X1328" s="130"/>
      <c r="Y1328" s="680"/>
      <c r="Z1328" s="130"/>
      <c r="AA1328" s="130"/>
      <c r="AB1328" s="130"/>
      <c r="AC1328" s="130"/>
      <c r="AD1328" s="130"/>
      <c r="AE1328" s="130"/>
      <c r="AF1328" s="680"/>
      <c r="AG1328" s="130"/>
      <c r="AH1328" s="130"/>
      <c r="AI1328" s="130"/>
      <c r="AJ1328" s="130"/>
      <c r="AK1328" s="130"/>
      <c r="AL1328" s="130"/>
    </row>
    <row r="1329" spans="1:38" s="43" customFormat="1" x14ac:dyDescent="0.2">
      <c r="A1329" s="15"/>
      <c r="B1329" s="685"/>
      <c r="C1329" s="15"/>
      <c r="K1329" s="680"/>
      <c r="L1329" s="130"/>
      <c r="M1329" s="130"/>
      <c r="N1329" s="130"/>
      <c r="O1329" s="130"/>
      <c r="P1329" s="130"/>
      <c r="Q1329" s="130"/>
      <c r="R1329" s="680"/>
      <c r="S1329" s="130"/>
      <c r="T1329" s="130"/>
      <c r="U1329" s="130"/>
      <c r="V1329" s="130"/>
      <c r="W1329" s="130"/>
      <c r="X1329" s="130"/>
      <c r="Y1329" s="680"/>
      <c r="Z1329" s="130"/>
      <c r="AA1329" s="130"/>
      <c r="AB1329" s="130"/>
      <c r="AC1329" s="130"/>
      <c r="AD1329" s="130"/>
      <c r="AE1329" s="130"/>
      <c r="AF1329" s="680"/>
      <c r="AG1329" s="130"/>
      <c r="AH1329" s="130"/>
      <c r="AI1329" s="130"/>
      <c r="AJ1329" s="130"/>
      <c r="AK1329" s="130"/>
      <c r="AL1329" s="130"/>
    </row>
    <row r="1330" spans="1:38" s="43" customFormat="1" x14ac:dyDescent="0.2">
      <c r="A1330" s="15"/>
      <c r="B1330" s="685"/>
      <c r="C1330" s="15"/>
      <c r="K1330" s="680"/>
      <c r="L1330" s="130"/>
      <c r="M1330" s="130"/>
      <c r="N1330" s="130"/>
      <c r="O1330" s="130"/>
      <c r="P1330" s="130"/>
      <c r="Q1330" s="130"/>
      <c r="R1330" s="680"/>
      <c r="S1330" s="130"/>
      <c r="T1330" s="130"/>
      <c r="U1330" s="130"/>
      <c r="V1330" s="130"/>
      <c r="W1330" s="130"/>
      <c r="X1330" s="130"/>
      <c r="Y1330" s="680"/>
      <c r="Z1330" s="130"/>
      <c r="AA1330" s="130"/>
      <c r="AB1330" s="130"/>
      <c r="AC1330" s="130"/>
      <c r="AD1330" s="130"/>
      <c r="AE1330" s="130"/>
      <c r="AF1330" s="680"/>
      <c r="AG1330" s="130"/>
      <c r="AH1330" s="130"/>
      <c r="AI1330" s="130"/>
      <c r="AJ1330" s="130"/>
      <c r="AK1330" s="130"/>
      <c r="AL1330" s="130"/>
    </row>
    <row r="1331" spans="1:38" s="43" customFormat="1" x14ac:dyDescent="0.2">
      <c r="A1331" s="15"/>
      <c r="B1331" s="685"/>
      <c r="C1331" s="15"/>
      <c r="K1331" s="680"/>
      <c r="L1331" s="130"/>
      <c r="M1331" s="130"/>
      <c r="N1331" s="130"/>
      <c r="O1331" s="130"/>
      <c r="P1331" s="130"/>
      <c r="Q1331" s="130"/>
      <c r="R1331" s="680"/>
      <c r="S1331" s="130"/>
      <c r="T1331" s="130"/>
      <c r="U1331" s="130"/>
      <c r="V1331" s="130"/>
      <c r="W1331" s="130"/>
      <c r="X1331" s="130"/>
      <c r="Y1331" s="680"/>
      <c r="Z1331" s="130"/>
      <c r="AA1331" s="130"/>
      <c r="AB1331" s="130"/>
      <c r="AC1331" s="130"/>
      <c r="AD1331" s="130"/>
      <c r="AE1331" s="130"/>
      <c r="AF1331" s="680"/>
      <c r="AG1331" s="130"/>
      <c r="AH1331" s="130"/>
      <c r="AI1331" s="130"/>
      <c r="AJ1331" s="130"/>
      <c r="AK1331" s="130"/>
      <c r="AL1331" s="130"/>
    </row>
    <row r="1332" spans="1:38" s="43" customFormat="1" x14ac:dyDescent="0.2">
      <c r="A1332" s="15"/>
      <c r="B1332" s="685"/>
      <c r="C1332" s="15"/>
      <c r="K1332" s="680"/>
      <c r="L1332" s="130"/>
      <c r="M1332" s="130"/>
      <c r="N1332" s="130"/>
      <c r="O1332" s="130"/>
      <c r="P1332" s="130"/>
      <c r="Q1332" s="130"/>
      <c r="R1332" s="680"/>
      <c r="S1332" s="130"/>
      <c r="T1332" s="130"/>
      <c r="U1332" s="130"/>
      <c r="V1332" s="130"/>
      <c r="W1332" s="130"/>
      <c r="X1332" s="130"/>
      <c r="Y1332" s="680"/>
      <c r="Z1332" s="130"/>
      <c r="AA1332" s="130"/>
      <c r="AB1332" s="130"/>
      <c r="AC1332" s="130"/>
      <c r="AD1332" s="130"/>
      <c r="AE1332" s="130"/>
      <c r="AF1332" s="680"/>
      <c r="AG1332" s="130"/>
      <c r="AH1332" s="130"/>
      <c r="AI1332" s="130"/>
      <c r="AJ1332" s="130"/>
      <c r="AK1332" s="130"/>
      <c r="AL1332" s="130"/>
    </row>
    <row r="1333" spans="1:38" s="43" customFormat="1" x14ac:dyDescent="0.2">
      <c r="A1333" s="15"/>
      <c r="B1333" s="685"/>
      <c r="C1333" s="15"/>
      <c r="K1333" s="680"/>
      <c r="L1333" s="130"/>
      <c r="M1333" s="130"/>
      <c r="N1333" s="130"/>
      <c r="O1333" s="130"/>
      <c r="P1333" s="130"/>
      <c r="Q1333" s="130"/>
      <c r="R1333" s="680"/>
      <c r="S1333" s="130"/>
      <c r="T1333" s="130"/>
      <c r="U1333" s="130"/>
      <c r="V1333" s="130"/>
      <c r="W1333" s="130"/>
      <c r="X1333" s="130"/>
      <c r="Y1333" s="680"/>
      <c r="Z1333" s="130"/>
      <c r="AA1333" s="130"/>
      <c r="AB1333" s="130"/>
      <c r="AC1333" s="130"/>
      <c r="AD1333" s="130"/>
      <c r="AE1333" s="130"/>
      <c r="AF1333" s="680"/>
      <c r="AG1333" s="130"/>
      <c r="AH1333" s="130"/>
      <c r="AI1333" s="130"/>
      <c r="AJ1333" s="130"/>
      <c r="AK1333" s="130"/>
      <c r="AL1333" s="130"/>
    </row>
    <row r="1334" spans="1:38" s="43" customFormat="1" x14ac:dyDescent="0.2">
      <c r="A1334" s="15"/>
      <c r="B1334" s="685"/>
      <c r="C1334" s="15"/>
      <c r="K1334" s="680"/>
      <c r="L1334" s="130"/>
      <c r="M1334" s="130"/>
      <c r="N1334" s="130"/>
      <c r="O1334" s="130"/>
      <c r="P1334" s="130"/>
      <c r="Q1334" s="130"/>
      <c r="R1334" s="680"/>
      <c r="S1334" s="130"/>
      <c r="T1334" s="130"/>
      <c r="U1334" s="130"/>
      <c r="V1334" s="130"/>
      <c r="W1334" s="130"/>
      <c r="X1334" s="130"/>
      <c r="Y1334" s="680"/>
      <c r="Z1334" s="130"/>
      <c r="AA1334" s="130"/>
      <c r="AB1334" s="130"/>
      <c r="AC1334" s="130"/>
      <c r="AD1334" s="130"/>
      <c r="AE1334" s="130"/>
      <c r="AF1334" s="680"/>
      <c r="AG1334" s="130"/>
      <c r="AH1334" s="130"/>
      <c r="AI1334" s="130"/>
      <c r="AJ1334" s="130"/>
      <c r="AK1334" s="130"/>
      <c r="AL1334" s="130"/>
    </row>
    <row r="1335" spans="1:38" s="43" customFormat="1" x14ac:dyDescent="0.2">
      <c r="A1335" s="15"/>
      <c r="B1335" s="685"/>
      <c r="C1335" s="15"/>
      <c r="K1335" s="680"/>
      <c r="L1335" s="130"/>
      <c r="M1335" s="130"/>
      <c r="N1335" s="130"/>
      <c r="O1335" s="130"/>
      <c r="P1335" s="130"/>
      <c r="Q1335" s="130"/>
      <c r="R1335" s="680"/>
      <c r="S1335" s="130"/>
      <c r="T1335" s="130"/>
      <c r="U1335" s="130"/>
      <c r="V1335" s="130"/>
      <c r="W1335" s="130"/>
      <c r="X1335" s="130"/>
      <c r="Y1335" s="680"/>
      <c r="Z1335" s="130"/>
      <c r="AA1335" s="130"/>
      <c r="AB1335" s="130"/>
      <c r="AC1335" s="130"/>
      <c r="AD1335" s="130"/>
      <c r="AE1335" s="130"/>
      <c r="AF1335" s="680"/>
      <c r="AG1335" s="130"/>
      <c r="AH1335" s="130"/>
      <c r="AI1335" s="130"/>
      <c r="AJ1335" s="130"/>
      <c r="AK1335" s="130"/>
      <c r="AL1335" s="130"/>
    </row>
    <row r="1336" spans="1:38" s="43" customFormat="1" x14ac:dyDescent="0.2">
      <c r="A1336" s="15"/>
      <c r="B1336" s="685"/>
      <c r="C1336" s="15"/>
      <c r="K1336" s="680"/>
      <c r="L1336" s="130"/>
      <c r="M1336" s="130"/>
      <c r="N1336" s="130"/>
      <c r="O1336" s="130"/>
      <c r="P1336" s="130"/>
      <c r="Q1336" s="130"/>
      <c r="R1336" s="680"/>
      <c r="S1336" s="130"/>
      <c r="T1336" s="130"/>
      <c r="U1336" s="130"/>
      <c r="V1336" s="130"/>
      <c r="W1336" s="130"/>
      <c r="X1336" s="130"/>
      <c r="Y1336" s="680"/>
      <c r="Z1336" s="130"/>
      <c r="AA1336" s="130"/>
      <c r="AB1336" s="130"/>
      <c r="AC1336" s="130"/>
      <c r="AD1336" s="130"/>
      <c r="AE1336" s="130"/>
      <c r="AF1336" s="680"/>
      <c r="AG1336" s="130"/>
      <c r="AH1336" s="130"/>
      <c r="AI1336" s="130"/>
      <c r="AJ1336" s="130"/>
      <c r="AK1336" s="130"/>
      <c r="AL1336" s="130"/>
    </row>
    <row r="1337" spans="1:38" s="43" customFormat="1" x14ac:dyDescent="0.2">
      <c r="A1337" s="15"/>
      <c r="B1337" s="685"/>
      <c r="C1337" s="15"/>
      <c r="K1337" s="680"/>
      <c r="L1337" s="130"/>
      <c r="M1337" s="130"/>
      <c r="N1337" s="130"/>
      <c r="O1337" s="130"/>
      <c r="P1337" s="130"/>
      <c r="Q1337" s="130"/>
      <c r="R1337" s="680"/>
      <c r="S1337" s="130"/>
      <c r="T1337" s="130"/>
      <c r="U1337" s="130"/>
      <c r="V1337" s="130"/>
      <c r="W1337" s="130"/>
      <c r="X1337" s="130"/>
      <c r="Y1337" s="680"/>
      <c r="Z1337" s="130"/>
      <c r="AA1337" s="130"/>
      <c r="AB1337" s="130"/>
      <c r="AC1337" s="130"/>
      <c r="AD1337" s="130"/>
      <c r="AE1337" s="130"/>
      <c r="AF1337" s="680"/>
      <c r="AG1337" s="130"/>
      <c r="AH1337" s="130"/>
      <c r="AI1337" s="130"/>
      <c r="AJ1337" s="130"/>
      <c r="AK1337" s="130"/>
      <c r="AL1337" s="130"/>
    </row>
    <row r="1338" spans="1:38" s="43" customFormat="1" x14ac:dyDescent="0.2">
      <c r="A1338" s="15"/>
      <c r="B1338" s="685"/>
      <c r="C1338" s="15"/>
      <c r="K1338" s="680"/>
      <c r="L1338" s="130"/>
      <c r="M1338" s="130"/>
      <c r="N1338" s="130"/>
      <c r="O1338" s="130"/>
      <c r="P1338" s="130"/>
      <c r="Q1338" s="130"/>
      <c r="R1338" s="680"/>
      <c r="S1338" s="130"/>
      <c r="T1338" s="130"/>
      <c r="U1338" s="130"/>
      <c r="V1338" s="130"/>
      <c r="W1338" s="130"/>
      <c r="X1338" s="130"/>
      <c r="Y1338" s="680"/>
      <c r="Z1338" s="130"/>
      <c r="AA1338" s="130"/>
      <c r="AB1338" s="130"/>
      <c r="AC1338" s="130"/>
      <c r="AD1338" s="130"/>
      <c r="AE1338" s="130"/>
      <c r="AF1338" s="680"/>
      <c r="AG1338" s="130"/>
      <c r="AH1338" s="130"/>
      <c r="AI1338" s="130"/>
      <c r="AJ1338" s="130"/>
      <c r="AK1338" s="130"/>
      <c r="AL1338" s="130"/>
    </row>
    <row r="1339" spans="1:38" s="43" customFormat="1" x14ac:dyDescent="0.2">
      <c r="A1339" s="15"/>
      <c r="B1339" s="685"/>
      <c r="C1339" s="15"/>
      <c r="K1339" s="680"/>
      <c r="L1339" s="130"/>
      <c r="M1339" s="130"/>
      <c r="N1339" s="130"/>
      <c r="O1339" s="130"/>
      <c r="P1339" s="130"/>
      <c r="Q1339" s="130"/>
      <c r="R1339" s="680"/>
      <c r="S1339" s="130"/>
      <c r="T1339" s="130"/>
      <c r="U1339" s="130"/>
      <c r="V1339" s="130"/>
      <c r="W1339" s="130"/>
      <c r="X1339" s="130"/>
      <c r="Y1339" s="680"/>
      <c r="Z1339" s="130"/>
      <c r="AA1339" s="130"/>
      <c r="AB1339" s="130"/>
      <c r="AC1339" s="130"/>
      <c r="AD1339" s="130"/>
      <c r="AE1339" s="130"/>
      <c r="AF1339" s="680"/>
      <c r="AG1339" s="130"/>
      <c r="AH1339" s="130"/>
      <c r="AI1339" s="130"/>
      <c r="AJ1339" s="130"/>
      <c r="AK1339" s="130"/>
      <c r="AL1339" s="130"/>
    </row>
    <row r="1340" spans="1:38" s="43" customFormat="1" x14ac:dyDescent="0.2">
      <c r="A1340" s="15"/>
      <c r="B1340" s="685"/>
      <c r="C1340" s="15"/>
      <c r="K1340" s="680"/>
      <c r="L1340" s="130"/>
      <c r="M1340" s="130"/>
      <c r="N1340" s="130"/>
      <c r="O1340" s="130"/>
      <c r="P1340" s="130"/>
      <c r="Q1340" s="130"/>
      <c r="R1340" s="680"/>
      <c r="S1340" s="130"/>
      <c r="T1340" s="130"/>
      <c r="U1340" s="130"/>
      <c r="V1340" s="130"/>
      <c r="W1340" s="130"/>
      <c r="X1340" s="130"/>
      <c r="Y1340" s="680"/>
      <c r="Z1340" s="130"/>
      <c r="AA1340" s="130"/>
      <c r="AB1340" s="130"/>
      <c r="AC1340" s="130"/>
      <c r="AD1340" s="130"/>
      <c r="AE1340" s="130"/>
      <c r="AF1340" s="680"/>
      <c r="AG1340" s="130"/>
      <c r="AH1340" s="130"/>
      <c r="AI1340" s="130"/>
      <c r="AJ1340" s="130"/>
      <c r="AK1340" s="130"/>
      <c r="AL1340" s="130"/>
    </row>
    <row r="1341" spans="1:38" s="43" customFormat="1" x14ac:dyDescent="0.2">
      <c r="A1341" s="15"/>
      <c r="B1341" s="685"/>
      <c r="C1341" s="15"/>
      <c r="K1341" s="680"/>
      <c r="L1341" s="130"/>
      <c r="M1341" s="130"/>
      <c r="N1341" s="130"/>
      <c r="O1341" s="130"/>
      <c r="P1341" s="130"/>
      <c r="Q1341" s="130"/>
      <c r="R1341" s="680"/>
      <c r="S1341" s="130"/>
      <c r="T1341" s="130"/>
      <c r="U1341" s="130"/>
      <c r="V1341" s="130"/>
      <c r="W1341" s="130"/>
      <c r="X1341" s="130"/>
      <c r="Y1341" s="680"/>
      <c r="Z1341" s="130"/>
      <c r="AA1341" s="130"/>
      <c r="AB1341" s="130"/>
      <c r="AC1341" s="130"/>
      <c r="AD1341" s="130"/>
      <c r="AE1341" s="130"/>
      <c r="AF1341" s="680"/>
      <c r="AG1341" s="130"/>
      <c r="AH1341" s="130"/>
      <c r="AI1341" s="130"/>
      <c r="AJ1341" s="130"/>
      <c r="AK1341" s="130"/>
      <c r="AL1341" s="130"/>
    </row>
    <row r="1342" spans="1:38" s="43" customFormat="1" x14ac:dyDescent="0.2">
      <c r="A1342" s="15"/>
      <c r="B1342" s="685"/>
      <c r="C1342" s="15"/>
      <c r="K1342" s="680"/>
      <c r="L1342" s="130"/>
      <c r="M1342" s="130"/>
      <c r="N1342" s="130"/>
      <c r="O1342" s="130"/>
      <c r="P1342" s="130"/>
      <c r="Q1342" s="130"/>
      <c r="R1342" s="680"/>
      <c r="S1342" s="130"/>
      <c r="T1342" s="130"/>
      <c r="U1342" s="130"/>
      <c r="V1342" s="130"/>
      <c r="W1342" s="130"/>
      <c r="X1342" s="130"/>
      <c r="Y1342" s="680"/>
      <c r="Z1342" s="130"/>
      <c r="AA1342" s="130"/>
      <c r="AB1342" s="130"/>
      <c r="AC1342" s="130"/>
      <c r="AD1342" s="130"/>
      <c r="AE1342" s="130"/>
      <c r="AF1342" s="680"/>
      <c r="AG1342" s="130"/>
      <c r="AH1342" s="130"/>
      <c r="AI1342" s="130"/>
      <c r="AJ1342" s="130"/>
      <c r="AK1342" s="130"/>
      <c r="AL1342" s="130"/>
    </row>
    <row r="1343" spans="1:38" s="43" customFormat="1" x14ac:dyDescent="0.2">
      <c r="A1343" s="15"/>
      <c r="B1343" s="685"/>
      <c r="C1343" s="15"/>
      <c r="K1343" s="680"/>
      <c r="L1343" s="130"/>
      <c r="M1343" s="130"/>
      <c r="N1343" s="130"/>
      <c r="O1343" s="130"/>
      <c r="P1343" s="130"/>
      <c r="Q1343" s="130"/>
      <c r="R1343" s="680"/>
      <c r="S1343" s="130"/>
      <c r="T1343" s="130"/>
      <c r="U1343" s="130"/>
      <c r="V1343" s="130"/>
      <c r="W1343" s="130"/>
      <c r="X1343" s="130"/>
      <c r="Y1343" s="680"/>
      <c r="Z1343" s="130"/>
      <c r="AA1343" s="130"/>
      <c r="AB1343" s="130"/>
      <c r="AC1343" s="130"/>
      <c r="AD1343" s="130"/>
      <c r="AE1343" s="130"/>
      <c r="AF1343" s="680"/>
      <c r="AG1343" s="130"/>
      <c r="AH1343" s="130"/>
      <c r="AI1343" s="130"/>
      <c r="AJ1343" s="130"/>
      <c r="AK1343" s="130"/>
      <c r="AL1343" s="130"/>
    </row>
    <row r="1344" spans="1:38" s="43" customFormat="1" x14ac:dyDescent="0.2">
      <c r="A1344" s="15"/>
      <c r="B1344" s="685"/>
      <c r="C1344" s="15"/>
      <c r="K1344" s="680"/>
      <c r="L1344" s="130"/>
      <c r="M1344" s="130"/>
      <c r="N1344" s="130"/>
      <c r="O1344" s="130"/>
      <c r="P1344" s="130"/>
      <c r="Q1344" s="130"/>
      <c r="R1344" s="680"/>
      <c r="S1344" s="130"/>
      <c r="T1344" s="130"/>
      <c r="U1344" s="130"/>
      <c r="V1344" s="130"/>
      <c r="W1344" s="130"/>
      <c r="X1344" s="130"/>
      <c r="Y1344" s="680"/>
      <c r="Z1344" s="130"/>
      <c r="AA1344" s="130"/>
      <c r="AB1344" s="130"/>
      <c r="AC1344" s="130"/>
      <c r="AD1344" s="130"/>
      <c r="AE1344" s="130"/>
      <c r="AF1344" s="680"/>
      <c r="AG1344" s="130"/>
      <c r="AH1344" s="130"/>
      <c r="AI1344" s="130"/>
      <c r="AJ1344" s="130"/>
      <c r="AK1344" s="130"/>
      <c r="AL1344" s="130"/>
    </row>
    <row r="1345" spans="1:38" s="43" customFormat="1" x14ac:dyDescent="0.2">
      <c r="A1345" s="15"/>
      <c r="B1345" s="685"/>
      <c r="C1345" s="15"/>
      <c r="K1345" s="680"/>
      <c r="L1345" s="130"/>
      <c r="M1345" s="130"/>
      <c r="N1345" s="130"/>
      <c r="O1345" s="130"/>
      <c r="P1345" s="130"/>
      <c r="Q1345" s="130"/>
      <c r="R1345" s="680"/>
      <c r="S1345" s="130"/>
      <c r="T1345" s="130"/>
      <c r="U1345" s="130"/>
      <c r="V1345" s="130"/>
      <c r="W1345" s="130"/>
      <c r="X1345" s="130"/>
      <c r="Y1345" s="680"/>
      <c r="Z1345" s="130"/>
      <c r="AA1345" s="130"/>
      <c r="AB1345" s="130"/>
      <c r="AC1345" s="130"/>
      <c r="AD1345" s="130"/>
      <c r="AE1345" s="130"/>
      <c r="AF1345" s="680"/>
      <c r="AG1345" s="130"/>
      <c r="AH1345" s="130"/>
      <c r="AI1345" s="130"/>
      <c r="AJ1345" s="130"/>
      <c r="AK1345" s="130"/>
      <c r="AL1345" s="130"/>
    </row>
    <row r="1346" spans="1:38" s="43" customFormat="1" x14ac:dyDescent="0.2">
      <c r="A1346" s="15"/>
      <c r="B1346" s="685"/>
      <c r="C1346" s="15"/>
      <c r="K1346" s="680"/>
      <c r="L1346" s="130"/>
      <c r="M1346" s="130"/>
      <c r="N1346" s="130"/>
      <c r="O1346" s="130"/>
      <c r="P1346" s="130"/>
      <c r="Q1346" s="130"/>
      <c r="R1346" s="680"/>
      <c r="S1346" s="130"/>
      <c r="T1346" s="130"/>
      <c r="U1346" s="130"/>
      <c r="V1346" s="130"/>
      <c r="W1346" s="130"/>
      <c r="X1346" s="130"/>
      <c r="Y1346" s="680"/>
      <c r="Z1346" s="130"/>
      <c r="AA1346" s="130"/>
      <c r="AB1346" s="130"/>
      <c r="AC1346" s="130"/>
      <c r="AD1346" s="130"/>
      <c r="AE1346" s="130"/>
      <c r="AF1346" s="680"/>
      <c r="AG1346" s="130"/>
      <c r="AH1346" s="130"/>
      <c r="AI1346" s="130"/>
      <c r="AJ1346" s="130"/>
      <c r="AK1346" s="130"/>
      <c r="AL1346" s="130"/>
    </row>
    <row r="1347" spans="1:38" s="43" customFormat="1" x14ac:dyDescent="0.2">
      <c r="A1347" s="15"/>
      <c r="B1347" s="685"/>
      <c r="C1347" s="15"/>
      <c r="K1347" s="680"/>
      <c r="L1347" s="130"/>
      <c r="M1347" s="130"/>
      <c r="N1347" s="130"/>
      <c r="O1347" s="130"/>
      <c r="P1347" s="130"/>
      <c r="Q1347" s="130"/>
      <c r="R1347" s="680"/>
      <c r="S1347" s="130"/>
      <c r="T1347" s="130"/>
      <c r="U1347" s="130"/>
      <c r="V1347" s="130"/>
      <c r="W1347" s="130"/>
      <c r="X1347" s="130"/>
      <c r="Y1347" s="680"/>
      <c r="Z1347" s="130"/>
      <c r="AA1347" s="130"/>
      <c r="AB1347" s="130"/>
      <c r="AC1347" s="130"/>
      <c r="AD1347" s="130"/>
      <c r="AE1347" s="130"/>
      <c r="AF1347" s="680"/>
      <c r="AG1347" s="130"/>
      <c r="AH1347" s="130"/>
      <c r="AI1347" s="130"/>
      <c r="AJ1347" s="130"/>
      <c r="AK1347" s="130"/>
      <c r="AL1347" s="130"/>
    </row>
    <row r="1348" spans="1:38" s="43" customFormat="1" x14ac:dyDescent="0.2">
      <c r="A1348" s="15"/>
      <c r="B1348" s="685"/>
      <c r="C1348" s="15"/>
      <c r="K1348" s="680"/>
      <c r="L1348" s="130"/>
      <c r="M1348" s="130"/>
      <c r="N1348" s="130"/>
      <c r="O1348" s="130"/>
      <c r="P1348" s="130"/>
      <c r="Q1348" s="130"/>
      <c r="R1348" s="680"/>
      <c r="S1348" s="130"/>
      <c r="T1348" s="130"/>
      <c r="U1348" s="130"/>
      <c r="V1348" s="130"/>
      <c r="W1348" s="130"/>
      <c r="X1348" s="130"/>
      <c r="Y1348" s="680"/>
      <c r="Z1348" s="130"/>
      <c r="AA1348" s="130"/>
      <c r="AB1348" s="130"/>
      <c r="AC1348" s="130"/>
      <c r="AD1348" s="130"/>
      <c r="AE1348" s="130"/>
      <c r="AF1348" s="680"/>
      <c r="AG1348" s="130"/>
      <c r="AH1348" s="130"/>
      <c r="AI1348" s="130"/>
      <c r="AJ1348" s="130"/>
      <c r="AK1348" s="130"/>
      <c r="AL1348" s="130"/>
    </row>
    <row r="1349" spans="1:38" s="43" customFormat="1" x14ac:dyDescent="0.2">
      <c r="A1349" s="15"/>
      <c r="B1349" s="685"/>
      <c r="C1349" s="15"/>
      <c r="K1349" s="680"/>
      <c r="L1349" s="130"/>
      <c r="M1349" s="130"/>
      <c r="N1349" s="130"/>
      <c r="O1349" s="130"/>
      <c r="P1349" s="130"/>
      <c r="Q1349" s="130"/>
      <c r="R1349" s="680"/>
      <c r="S1349" s="130"/>
      <c r="T1349" s="130"/>
      <c r="U1349" s="130"/>
      <c r="V1349" s="130"/>
      <c r="W1349" s="130"/>
      <c r="X1349" s="130"/>
      <c r="Y1349" s="680"/>
      <c r="Z1349" s="130"/>
      <c r="AA1349" s="130"/>
      <c r="AB1349" s="130"/>
      <c r="AC1349" s="130"/>
      <c r="AD1349" s="130"/>
      <c r="AE1349" s="130"/>
      <c r="AF1349" s="680"/>
      <c r="AG1349" s="130"/>
      <c r="AH1349" s="130"/>
      <c r="AI1349" s="130"/>
      <c r="AJ1349" s="130"/>
      <c r="AK1349" s="130"/>
      <c r="AL1349" s="130"/>
    </row>
    <row r="1350" spans="1:38" s="43" customFormat="1" x14ac:dyDescent="0.2">
      <c r="A1350" s="15"/>
      <c r="B1350" s="685"/>
      <c r="C1350" s="15"/>
      <c r="K1350" s="680"/>
      <c r="L1350" s="130"/>
      <c r="M1350" s="130"/>
      <c r="N1350" s="130"/>
      <c r="O1350" s="130"/>
      <c r="P1350" s="130"/>
      <c r="Q1350" s="130"/>
      <c r="R1350" s="680"/>
      <c r="S1350" s="130"/>
      <c r="T1350" s="130"/>
      <c r="U1350" s="130"/>
      <c r="V1350" s="130"/>
      <c r="W1350" s="130"/>
      <c r="X1350" s="130"/>
      <c r="Y1350" s="680"/>
      <c r="Z1350" s="130"/>
      <c r="AA1350" s="130"/>
      <c r="AB1350" s="130"/>
      <c r="AC1350" s="130"/>
      <c r="AD1350" s="130"/>
      <c r="AE1350" s="130"/>
      <c r="AF1350" s="680"/>
      <c r="AG1350" s="130"/>
      <c r="AH1350" s="130"/>
      <c r="AI1350" s="130"/>
      <c r="AJ1350" s="130"/>
      <c r="AK1350" s="130"/>
      <c r="AL1350" s="130"/>
    </row>
    <row r="1351" spans="1:38" s="43" customFormat="1" x14ac:dyDescent="0.2">
      <c r="A1351" s="15"/>
      <c r="B1351" s="685"/>
      <c r="C1351" s="15"/>
      <c r="K1351" s="680"/>
      <c r="L1351" s="130"/>
      <c r="M1351" s="130"/>
      <c r="N1351" s="130"/>
      <c r="O1351" s="130"/>
      <c r="P1351" s="130"/>
      <c r="Q1351" s="130"/>
      <c r="R1351" s="680"/>
      <c r="S1351" s="130"/>
      <c r="T1351" s="130"/>
      <c r="U1351" s="130"/>
      <c r="V1351" s="130"/>
      <c r="W1351" s="130"/>
      <c r="X1351" s="130"/>
      <c r="Y1351" s="680"/>
      <c r="Z1351" s="130"/>
      <c r="AA1351" s="130"/>
      <c r="AB1351" s="130"/>
      <c r="AC1351" s="130"/>
      <c r="AD1351" s="130"/>
      <c r="AE1351" s="130"/>
      <c r="AF1351" s="680"/>
      <c r="AG1351" s="130"/>
      <c r="AH1351" s="130"/>
      <c r="AI1351" s="130"/>
      <c r="AJ1351" s="130"/>
      <c r="AK1351" s="130"/>
      <c r="AL1351" s="130"/>
    </row>
    <row r="1352" spans="1:38" s="43" customFormat="1" x14ac:dyDescent="0.2">
      <c r="A1352" s="15"/>
      <c r="B1352" s="685"/>
      <c r="C1352" s="15"/>
      <c r="K1352" s="680"/>
      <c r="L1352" s="130"/>
      <c r="M1352" s="130"/>
      <c r="N1352" s="130"/>
      <c r="O1352" s="130"/>
      <c r="P1352" s="130"/>
      <c r="Q1352" s="130"/>
      <c r="R1352" s="680"/>
      <c r="S1352" s="130"/>
      <c r="T1352" s="130"/>
      <c r="U1352" s="130"/>
      <c r="V1352" s="130"/>
      <c r="W1352" s="130"/>
      <c r="X1352" s="130"/>
      <c r="Y1352" s="680"/>
      <c r="Z1352" s="130"/>
      <c r="AA1352" s="130"/>
      <c r="AB1352" s="130"/>
      <c r="AC1352" s="130"/>
      <c r="AD1352" s="130"/>
      <c r="AE1352" s="130"/>
      <c r="AF1352" s="680"/>
      <c r="AG1352" s="130"/>
      <c r="AH1352" s="130"/>
      <c r="AI1352" s="130"/>
      <c r="AJ1352" s="130"/>
      <c r="AK1352" s="130"/>
      <c r="AL1352" s="130"/>
    </row>
    <row r="1353" spans="1:38" s="43" customFormat="1" x14ac:dyDescent="0.2">
      <c r="A1353" s="15"/>
      <c r="B1353" s="685"/>
      <c r="C1353" s="15"/>
      <c r="K1353" s="680"/>
      <c r="L1353" s="130"/>
      <c r="M1353" s="130"/>
      <c r="N1353" s="130"/>
      <c r="O1353" s="130"/>
      <c r="P1353" s="130"/>
      <c r="Q1353" s="130"/>
      <c r="R1353" s="680"/>
      <c r="S1353" s="130"/>
      <c r="T1353" s="130"/>
      <c r="U1353" s="130"/>
      <c r="V1353" s="130"/>
      <c r="W1353" s="130"/>
      <c r="X1353" s="130"/>
      <c r="Y1353" s="680"/>
      <c r="Z1353" s="130"/>
      <c r="AA1353" s="130"/>
      <c r="AB1353" s="130"/>
      <c r="AC1353" s="130"/>
      <c r="AD1353" s="130"/>
      <c r="AE1353" s="130"/>
      <c r="AF1353" s="680"/>
      <c r="AG1353" s="130"/>
      <c r="AH1353" s="130"/>
      <c r="AI1353" s="130"/>
      <c r="AJ1353" s="130"/>
      <c r="AK1353" s="130"/>
      <c r="AL1353" s="130"/>
    </row>
    <row r="1354" spans="1:38" s="43" customFormat="1" x14ac:dyDescent="0.2">
      <c r="A1354" s="15"/>
      <c r="B1354" s="685"/>
      <c r="C1354" s="15"/>
      <c r="K1354" s="680"/>
      <c r="L1354" s="130"/>
      <c r="M1354" s="130"/>
      <c r="N1354" s="130"/>
      <c r="O1354" s="130"/>
      <c r="P1354" s="130"/>
      <c r="Q1354" s="130"/>
      <c r="R1354" s="680"/>
      <c r="S1354" s="130"/>
      <c r="T1354" s="130"/>
      <c r="U1354" s="130"/>
      <c r="V1354" s="130"/>
      <c r="W1354" s="130"/>
      <c r="X1354" s="130"/>
      <c r="Y1354" s="680"/>
      <c r="Z1354" s="130"/>
      <c r="AA1354" s="130"/>
      <c r="AB1354" s="130"/>
      <c r="AC1354" s="130"/>
      <c r="AD1354" s="130"/>
      <c r="AE1354" s="130"/>
      <c r="AF1354" s="680"/>
      <c r="AG1354" s="130"/>
      <c r="AH1354" s="130"/>
      <c r="AI1354" s="130"/>
      <c r="AJ1354" s="130"/>
      <c r="AK1354" s="130"/>
      <c r="AL1354" s="130"/>
    </row>
    <row r="1355" spans="1:38" s="43" customFormat="1" x14ac:dyDescent="0.2">
      <c r="A1355" s="15"/>
      <c r="B1355" s="685"/>
      <c r="C1355" s="15"/>
      <c r="K1355" s="680"/>
      <c r="L1355" s="130"/>
      <c r="M1355" s="130"/>
      <c r="N1355" s="130"/>
      <c r="O1355" s="130"/>
      <c r="P1355" s="130"/>
      <c r="Q1355" s="130"/>
      <c r="R1355" s="680"/>
      <c r="S1355" s="130"/>
      <c r="T1355" s="130"/>
      <c r="U1355" s="130"/>
      <c r="V1355" s="130"/>
      <c r="W1355" s="130"/>
      <c r="X1355" s="130"/>
      <c r="Y1355" s="680"/>
      <c r="Z1355" s="130"/>
      <c r="AA1355" s="130"/>
      <c r="AB1355" s="130"/>
      <c r="AC1355" s="130"/>
      <c r="AD1355" s="130"/>
      <c r="AE1355" s="130"/>
      <c r="AF1355" s="680"/>
      <c r="AG1355" s="130"/>
      <c r="AH1355" s="130"/>
      <c r="AI1355" s="130"/>
      <c r="AJ1355" s="130"/>
      <c r="AK1355" s="130"/>
      <c r="AL1355" s="130"/>
    </row>
    <row r="1356" spans="1:38" s="43" customFormat="1" x14ac:dyDescent="0.2">
      <c r="A1356" s="15"/>
      <c r="B1356" s="685"/>
      <c r="C1356" s="15"/>
      <c r="K1356" s="680"/>
      <c r="L1356" s="130"/>
      <c r="M1356" s="130"/>
      <c r="N1356" s="130"/>
      <c r="O1356" s="130"/>
      <c r="P1356" s="130"/>
      <c r="Q1356" s="130"/>
      <c r="R1356" s="680"/>
      <c r="S1356" s="130"/>
      <c r="T1356" s="130"/>
      <c r="U1356" s="130"/>
      <c r="V1356" s="130"/>
      <c r="W1356" s="130"/>
      <c r="X1356" s="130"/>
      <c r="Y1356" s="680"/>
      <c r="Z1356" s="130"/>
      <c r="AA1356" s="130"/>
      <c r="AB1356" s="130"/>
      <c r="AC1356" s="130"/>
      <c r="AD1356" s="130"/>
      <c r="AE1356" s="130"/>
      <c r="AF1356" s="680"/>
      <c r="AG1356" s="130"/>
      <c r="AH1356" s="130"/>
      <c r="AI1356" s="130"/>
      <c r="AJ1356" s="130"/>
      <c r="AK1356" s="130"/>
      <c r="AL1356" s="130"/>
    </row>
    <row r="1357" spans="1:38" s="43" customFormat="1" x14ac:dyDescent="0.2">
      <c r="A1357" s="15"/>
      <c r="B1357" s="685"/>
      <c r="C1357" s="15"/>
      <c r="K1357" s="680"/>
      <c r="L1357" s="130"/>
      <c r="M1357" s="130"/>
      <c r="N1357" s="130"/>
      <c r="O1357" s="130"/>
      <c r="P1357" s="130"/>
      <c r="Q1357" s="130"/>
      <c r="R1357" s="680"/>
      <c r="S1357" s="130"/>
      <c r="T1357" s="130"/>
      <c r="U1357" s="130"/>
      <c r="V1357" s="130"/>
      <c r="W1357" s="130"/>
      <c r="X1357" s="130"/>
      <c r="Y1357" s="680"/>
      <c r="Z1357" s="130"/>
      <c r="AA1357" s="130"/>
      <c r="AB1357" s="130"/>
      <c r="AC1357" s="130"/>
      <c r="AD1357" s="130"/>
      <c r="AE1357" s="130"/>
      <c r="AF1357" s="680"/>
      <c r="AG1357" s="130"/>
      <c r="AH1357" s="130"/>
      <c r="AI1357" s="130"/>
      <c r="AJ1357" s="130"/>
      <c r="AK1357" s="130"/>
      <c r="AL1357" s="130"/>
    </row>
    <row r="1358" spans="1:38" s="43" customFormat="1" x14ac:dyDescent="0.2">
      <c r="A1358" s="15"/>
      <c r="B1358" s="685"/>
      <c r="C1358" s="15"/>
      <c r="K1358" s="680"/>
      <c r="L1358" s="130"/>
      <c r="M1358" s="130"/>
      <c r="N1358" s="130"/>
      <c r="O1358" s="130"/>
      <c r="P1358" s="130"/>
      <c r="Q1358" s="130"/>
      <c r="R1358" s="680"/>
      <c r="S1358" s="130"/>
      <c r="T1358" s="130"/>
      <c r="U1358" s="130"/>
      <c r="V1358" s="130"/>
      <c r="W1358" s="130"/>
      <c r="X1358" s="130"/>
      <c r="Y1358" s="680"/>
      <c r="Z1358" s="130"/>
      <c r="AA1358" s="130"/>
      <c r="AB1358" s="130"/>
      <c r="AC1358" s="130"/>
      <c r="AD1358" s="130"/>
      <c r="AE1358" s="130"/>
      <c r="AF1358" s="680"/>
      <c r="AG1358" s="130"/>
      <c r="AH1358" s="130"/>
      <c r="AI1358" s="130"/>
      <c r="AJ1358" s="130"/>
      <c r="AK1358" s="130"/>
      <c r="AL1358" s="130"/>
    </row>
    <row r="1359" spans="1:38" s="43" customFormat="1" x14ac:dyDescent="0.2">
      <c r="A1359" s="15"/>
      <c r="B1359" s="685"/>
      <c r="C1359" s="15"/>
      <c r="K1359" s="680"/>
      <c r="L1359" s="130"/>
      <c r="M1359" s="130"/>
      <c r="N1359" s="130"/>
      <c r="O1359" s="130"/>
      <c r="P1359" s="130"/>
      <c r="Q1359" s="130"/>
      <c r="R1359" s="680"/>
      <c r="S1359" s="130"/>
      <c r="T1359" s="130"/>
      <c r="U1359" s="130"/>
      <c r="V1359" s="130"/>
      <c r="W1359" s="130"/>
      <c r="X1359" s="130"/>
      <c r="Y1359" s="680"/>
      <c r="Z1359" s="130"/>
      <c r="AA1359" s="130"/>
      <c r="AB1359" s="130"/>
      <c r="AC1359" s="130"/>
      <c r="AD1359" s="130"/>
      <c r="AE1359" s="130"/>
      <c r="AF1359" s="680"/>
      <c r="AG1359" s="130"/>
      <c r="AH1359" s="130"/>
      <c r="AI1359" s="130"/>
      <c r="AJ1359" s="130"/>
      <c r="AK1359" s="130"/>
      <c r="AL1359" s="130"/>
    </row>
    <row r="1360" spans="1:38" s="43" customFormat="1" x14ac:dyDescent="0.2">
      <c r="A1360" s="15"/>
      <c r="B1360" s="685"/>
      <c r="C1360" s="15"/>
      <c r="K1360" s="680"/>
      <c r="L1360" s="130"/>
      <c r="M1360" s="130"/>
      <c r="N1360" s="130"/>
      <c r="O1360" s="130"/>
      <c r="P1360" s="130"/>
      <c r="Q1360" s="130"/>
      <c r="R1360" s="680"/>
      <c r="S1360" s="130"/>
      <c r="T1360" s="130"/>
      <c r="U1360" s="130"/>
      <c r="V1360" s="130"/>
      <c r="W1360" s="130"/>
      <c r="X1360" s="130"/>
      <c r="Y1360" s="680"/>
      <c r="Z1360" s="130"/>
      <c r="AA1360" s="130"/>
      <c r="AB1360" s="130"/>
      <c r="AC1360" s="130"/>
      <c r="AD1360" s="130"/>
      <c r="AE1360" s="130"/>
      <c r="AF1360" s="680"/>
      <c r="AG1360" s="130"/>
      <c r="AH1360" s="130"/>
      <c r="AI1360" s="130"/>
      <c r="AJ1360" s="130"/>
      <c r="AK1360" s="130"/>
      <c r="AL1360" s="130"/>
    </row>
    <row r="1361" spans="1:38" s="43" customFormat="1" x14ac:dyDescent="0.2">
      <c r="A1361" s="15"/>
      <c r="B1361" s="685"/>
      <c r="C1361" s="15"/>
      <c r="K1361" s="680"/>
      <c r="L1361" s="130"/>
      <c r="M1361" s="130"/>
      <c r="N1361" s="130"/>
      <c r="O1361" s="130"/>
      <c r="P1361" s="130"/>
      <c r="Q1361" s="130"/>
      <c r="R1361" s="680"/>
      <c r="S1361" s="130"/>
      <c r="T1361" s="130"/>
      <c r="U1361" s="130"/>
      <c r="V1361" s="130"/>
      <c r="W1361" s="130"/>
      <c r="X1361" s="130"/>
      <c r="Y1361" s="680"/>
      <c r="Z1361" s="130"/>
      <c r="AA1361" s="130"/>
      <c r="AB1361" s="130"/>
      <c r="AC1361" s="130"/>
      <c r="AD1361" s="130"/>
      <c r="AE1361" s="130"/>
      <c r="AF1361" s="680"/>
      <c r="AG1361" s="130"/>
      <c r="AH1361" s="130"/>
      <c r="AI1361" s="130"/>
      <c r="AJ1361" s="130"/>
      <c r="AK1361" s="130"/>
      <c r="AL1361" s="130"/>
    </row>
    <row r="1362" spans="1:38" s="43" customFormat="1" x14ac:dyDescent="0.2">
      <c r="A1362" s="15"/>
      <c r="B1362" s="685"/>
      <c r="C1362" s="15"/>
      <c r="K1362" s="680"/>
      <c r="L1362" s="130"/>
      <c r="M1362" s="130"/>
      <c r="N1362" s="130"/>
      <c r="O1362" s="130"/>
      <c r="P1362" s="130"/>
      <c r="Q1362" s="130"/>
      <c r="R1362" s="680"/>
      <c r="S1362" s="130"/>
      <c r="T1362" s="130"/>
      <c r="U1362" s="130"/>
      <c r="V1362" s="130"/>
      <c r="W1362" s="130"/>
      <c r="X1362" s="130"/>
      <c r="Y1362" s="680"/>
      <c r="Z1362" s="130"/>
      <c r="AA1362" s="130"/>
      <c r="AB1362" s="130"/>
      <c r="AC1362" s="130"/>
      <c r="AD1362" s="130"/>
      <c r="AE1362" s="130"/>
      <c r="AF1362" s="680"/>
      <c r="AG1362" s="130"/>
      <c r="AH1362" s="130"/>
      <c r="AI1362" s="130"/>
      <c r="AJ1362" s="130"/>
      <c r="AK1362" s="130"/>
      <c r="AL1362" s="130"/>
    </row>
    <row r="1363" spans="1:38" s="43" customFormat="1" x14ac:dyDescent="0.2">
      <c r="A1363" s="15"/>
      <c r="B1363" s="685"/>
      <c r="C1363" s="15"/>
      <c r="K1363" s="680"/>
      <c r="L1363" s="130"/>
      <c r="M1363" s="130"/>
      <c r="N1363" s="130"/>
      <c r="O1363" s="130"/>
      <c r="P1363" s="130"/>
      <c r="Q1363" s="130"/>
      <c r="R1363" s="680"/>
      <c r="S1363" s="130"/>
      <c r="T1363" s="130"/>
      <c r="U1363" s="130"/>
      <c r="V1363" s="130"/>
      <c r="W1363" s="130"/>
      <c r="X1363" s="130"/>
      <c r="Y1363" s="680"/>
      <c r="Z1363" s="130"/>
      <c r="AA1363" s="130"/>
      <c r="AB1363" s="130"/>
      <c r="AC1363" s="130"/>
      <c r="AD1363" s="130"/>
      <c r="AE1363" s="130"/>
      <c r="AF1363" s="680"/>
      <c r="AG1363" s="130"/>
      <c r="AH1363" s="130"/>
      <c r="AI1363" s="130"/>
      <c r="AJ1363" s="130"/>
      <c r="AK1363" s="130"/>
      <c r="AL1363" s="130"/>
    </row>
    <row r="1364" spans="1:38" s="43" customFormat="1" x14ac:dyDescent="0.2">
      <c r="A1364" s="15"/>
      <c r="B1364" s="685"/>
      <c r="C1364" s="15"/>
      <c r="K1364" s="680"/>
      <c r="L1364" s="130"/>
      <c r="M1364" s="130"/>
      <c r="N1364" s="130"/>
      <c r="O1364" s="130"/>
      <c r="P1364" s="130"/>
      <c r="Q1364" s="130"/>
      <c r="R1364" s="680"/>
      <c r="S1364" s="130"/>
      <c r="T1364" s="130"/>
      <c r="U1364" s="130"/>
      <c r="V1364" s="130"/>
      <c r="W1364" s="130"/>
      <c r="X1364" s="130"/>
      <c r="Y1364" s="680"/>
      <c r="Z1364" s="130"/>
      <c r="AA1364" s="130"/>
      <c r="AB1364" s="130"/>
      <c r="AC1364" s="130"/>
      <c r="AD1364" s="130"/>
      <c r="AE1364" s="130"/>
      <c r="AF1364" s="680"/>
      <c r="AG1364" s="130"/>
      <c r="AH1364" s="130"/>
      <c r="AI1364" s="130"/>
      <c r="AJ1364" s="130"/>
      <c r="AK1364" s="130"/>
      <c r="AL1364" s="130"/>
    </row>
    <row r="1365" spans="1:38" s="43" customFormat="1" x14ac:dyDescent="0.2">
      <c r="A1365" s="15"/>
      <c r="B1365" s="685"/>
      <c r="C1365" s="15"/>
      <c r="K1365" s="680"/>
      <c r="L1365" s="130"/>
      <c r="M1365" s="130"/>
      <c r="N1365" s="130"/>
      <c r="O1365" s="130"/>
      <c r="P1365" s="130"/>
      <c r="Q1365" s="130"/>
      <c r="R1365" s="680"/>
      <c r="S1365" s="130"/>
      <c r="T1365" s="130"/>
      <c r="U1365" s="130"/>
      <c r="V1365" s="130"/>
      <c r="W1365" s="130"/>
      <c r="X1365" s="130"/>
      <c r="Y1365" s="680"/>
      <c r="Z1365" s="130"/>
      <c r="AA1365" s="130"/>
      <c r="AB1365" s="130"/>
      <c r="AC1365" s="130"/>
      <c r="AD1365" s="130"/>
      <c r="AE1365" s="130"/>
      <c r="AF1365" s="680"/>
      <c r="AG1365" s="130"/>
      <c r="AH1365" s="130"/>
      <c r="AI1365" s="130"/>
      <c r="AJ1365" s="130"/>
      <c r="AK1365" s="130"/>
      <c r="AL1365" s="130"/>
    </row>
    <row r="1366" spans="1:38" s="43" customFormat="1" x14ac:dyDescent="0.2">
      <c r="A1366" s="15"/>
      <c r="B1366" s="685"/>
      <c r="C1366" s="15"/>
      <c r="K1366" s="680"/>
      <c r="L1366" s="130"/>
      <c r="M1366" s="130"/>
      <c r="N1366" s="130"/>
      <c r="O1366" s="130"/>
      <c r="P1366" s="130"/>
      <c r="Q1366" s="130"/>
      <c r="R1366" s="680"/>
      <c r="S1366" s="130"/>
      <c r="T1366" s="130"/>
      <c r="U1366" s="130"/>
      <c r="V1366" s="130"/>
      <c r="W1366" s="130"/>
      <c r="X1366" s="130"/>
      <c r="Y1366" s="680"/>
      <c r="Z1366" s="130"/>
      <c r="AA1366" s="130"/>
      <c r="AB1366" s="130"/>
      <c r="AC1366" s="130"/>
      <c r="AD1366" s="130"/>
      <c r="AE1366" s="130"/>
      <c r="AF1366" s="680"/>
      <c r="AG1366" s="130"/>
      <c r="AH1366" s="130"/>
      <c r="AI1366" s="130"/>
      <c r="AJ1366" s="130"/>
      <c r="AK1366" s="130"/>
      <c r="AL1366" s="130"/>
    </row>
    <row r="1367" spans="1:38" s="43" customFormat="1" x14ac:dyDescent="0.2">
      <c r="A1367" s="15"/>
      <c r="B1367" s="685"/>
      <c r="C1367" s="15"/>
      <c r="K1367" s="680"/>
      <c r="L1367" s="130"/>
      <c r="M1367" s="130"/>
      <c r="N1367" s="130"/>
      <c r="O1367" s="130"/>
      <c r="P1367" s="130"/>
      <c r="Q1367" s="130"/>
      <c r="R1367" s="680"/>
      <c r="S1367" s="130"/>
      <c r="T1367" s="130"/>
      <c r="U1367" s="130"/>
      <c r="V1367" s="130"/>
      <c r="W1367" s="130"/>
      <c r="X1367" s="130"/>
      <c r="Y1367" s="680"/>
      <c r="Z1367" s="130"/>
      <c r="AA1367" s="130"/>
      <c r="AB1367" s="130"/>
      <c r="AC1367" s="130"/>
      <c r="AD1367" s="130"/>
      <c r="AE1367" s="130"/>
      <c r="AF1367" s="680"/>
      <c r="AG1367" s="130"/>
      <c r="AH1367" s="130"/>
      <c r="AI1367" s="130"/>
      <c r="AJ1367" s="130"/>
      <c r="AK1367" s="130"/>
      <c r="AL1367" s="130"/>
    </row>
    <row r="1368" spans="1:38" s="43" customFormat="1" x14ac:dyDescent="0.2">
      <c r="A1368" s="15"/>
      <c r="B1368" s="685"/>
      <c r="C1368" s="15"/>
      <c r="K1368" s="680"/>
      <c r="L1368" s="130"/>
      <c r="M1368" s="130"/>
      <c r="N1368" s="130"/>
      <c r="O1368" s="130"/>
      <c r="P1368" s="130"/>
      <c r="Q1368" s="130"/>
      <c r="R1368" s="680"/>
      <c r="S1368" s="130"/>
      <c r="T1368" s="130"/>
      <c r="U1368" s="130"/>
      <c r="V1368" s="130"/>
      <c r="W1368" s="130"/>
      <c r="X1368" s="130"/>
      <c r="Y1368" s="680"/>
      <c r="Z1368" s="130"/>
      <c r="AA1368" s="130"/>
      <c r="AB1368" s="130"/>
      <c r="AC1368" s="130"/>
      <c r="AD1368" s="130"/>
      <c r="AE1368" s="130"/>
      <c r="AF1368" s="680"/>
      <c r="AG1368" s="130"/>
      <c r="AH1368" s="130"/>
      <c r="AI1368" s="130"/>
      <c r="AJ1368" s="130"/>
      <c r="AK1368" s="130"/>
      <c r="AL1368" s="130"/>
    </row>
    <row r="1369" spans="1:38" s="43" customFormat="1" x14ac:dyDescent="0.2">
      <c r="A1369" s="15"/>
      <c r="B1369" s="685"/>
      <c r="C1369" s="15"/>
      <c r="K1369" s="680"/>
      <c r="L1369" s="130"/>
      <c r="M1369" s="130"/>
      <c r="N1369" s="130"/>
      <c r="O1369" s="130"/>
      <c r="P1369" s="130"/>
      <c r="Q1369" s="130"/>
      <c r="R1369" s="680"/>
      <c r="S1369" s="130"/>
      <c r="T1369" s="130"/>
      <c r="U1369" s="130"/>
      <c r="V1369" s="130"/>
      <c r="W1369" s="130"/>
      <c r="X1369" s="130"/>
      <c r="Y1369" s="680"/>
      <c r="Z1369" s="130"/>
      <c r="AA1369" s="130"/>
      <c r="AB1369" s="130"/>
      <c r="AC1369" s="130"/>
      <c r="AD1369" s="130"/>
      <c r="AE1369" s="130"/>
      <c r="AF1369" s="680"/>
      <c r="AG1369" s="130"/>
      <c r="AH1369" s="130"/>
      <c r="AI1369" s="130"/>
      <c r="AJ1369" s="130"/>
      <c r="AK1369" s="130"/>
      <c r="AL1369" s="130"/>
    </row>
    <row r="1370" spans="1:38" s="43" customFormat="1" x14ac:dyDescent="0.2">
      <c r="A1370" s="15"/>
      <c r="B1370" s="685"/>
      <c r="C1370" s="15"/>
      <c r="K1370" s="680"/>
      <c r="L1370" s="130"/>
      <c r="M1370" s="130"/>
      <c r="N1370" s="130"/>
      <c r="O1370" s="130"/>
      <c r="P1370" s="130"/>
      <c r="Q1370" s="130"/>
      <c r="R1370" s="680"/>
      <c r="S1370" s="130"/>
      <c r="T1370" s="130"/>
      <c r="U1370" s="130"/>
      <c r="V1370" s="130"/>
      <c r="W1370" s="130"/>
      <c r="X1370" s="130"/>
      <c r="Y1370" s="680"/>
      <c r="Z1370" s="130"/>
      <c r="AA1370" s="130"/>
      <c r="AB1370" s="130"/>
      <c r="AC1370" s="130"/>
      <c r="AD1370" s="130"/>
      <c r="AE1370" s="130"/>
      <c r="AF1370" s="680"/>
      <c r="AG1370" s="130"/>
      <c r="AH1370" s="130"/>
      <c r="AI1370" s="130"/>
      <c r="AJ1370" s="130"/>
      <c r="AK1370" s="130"/>
      <c r="AL1370" s="130"/>
    </row>
    <row r="1371" spans="1:38" s="43" customFormat="1" x14ac:dyDescent="0.2">
      <c r="A1371" s="15"/>
      <c r="B1371" s="685"/>
      <c r="C1371" s="15"/>
      <c r="K1371" s="680"/>
      <c r="L1371" s="130"/>
      <c r="M1371" s="130"/>
      <c r="N1371" s="130"/>
      <c r="O1371" s="130"/>
      <c r="P1371" s="130"/>
      <c r="Q1371" s="130"/>
      <c r="R1371" s="680"/>
      <c r="S1371" s="130"/>
      <c r="T1371" s="130"/>
      <c r="U1371" s="130"/>
      <c r="V1371" s="130"/>
      <c r="W1371" s="130"/>
      <c r="X1371" s="130"/>
      <c r="Y1371" s="680"/>
      <c r="Z1371" s="130"/>
      <c r="AA1371" s="130"/>
      <c r="AB1371" s="130"/>
      <c r="AC1371" s="130"/>
      <c r="AD1371" s="130"/>
      <c r="AE1371" s="130"/>
      <c r="AF1371" s="680"/>
      <c r="AG1371" s="130"/>
      <c r="AH1371" s="130"/>
      <c r="AI1371" s="130"/>
      <c r="AJ1371" s="130"/>
      <c r="AK1371" s="130"/>
      <c r="AL1371" s="130"/>
    </row>
    <row r="1372" spans="1:38" s="43" customFormat="1" x14ac:dyDescent="0.2">
      <c r="A1372" s="15"/>
      <c r="B1372" s="685"/>
      <c r="C1372" s="15"/>
      <c r="K1372" s="680"/>
      <c r="L1372" s="130"/>
      <c r="M1372" s="130"/>
      <c r="N1372" s="130"/>
      <c r="O1372" s="130"/>
      <c r="P1372" s="130"/>
      <c r="Q1372" s="130"/>
      <c r="R1372" s="680"/>
      <c r="S1372" s="130"/>
      <c r="T1372" s="130"/>
      <c r="U1372" s="130"/>
      <c r="V1372" s="130"/>
      <c r="W1372" s="130"/>
      <c r="X1372" s="130"/>
      <c r="Y1372" s="680"/>
      <c r="Z1372" s="130"/>
      <c r="AA1372" s="130"/>
      <c r="AB1372" s="130"/>
      <c r="AC1372" s="130"/>
      <c r="AD1372" s="130"/>
      <c r="AE1372" s="130"/>
      <c r="AF1372" s="680"/>
      <c r="AG1372" s="130"/>
      <c r="AH1372" s="130"/>
      <c r="AI1372" s="130"/>
      <c r="AJ1372" s="130"/>
      <c r="AK1372" s="130"/>
      <c r="AL1372" s="130"/>
    </row>
    <row r="1373" spans="1:38" s="43" customFormat="1" x14ac:dyDescent="0.2">
      <c r="A1373" s="15"/>
      <c r="B1373" s="685"/>
      <c r="C1373" s="15"/>
      <c r="K1373" s="680"/>
      <c r="L1373" s="130"/>
      <c r="M1373" s="130"/>
      <c r="N1373" s="130"/>
      <c r="O1373" s="130"/>
      <c r="P1373" s="130"/>
      <c r="Q1373" s="130"/>
      <c r="R1373" s="680"/>
      <c r="S1373" s="130"/>
      <c r="T1373" s="130"/>
      <c r="U1373" s="130"/>
      <c r="V1373" s="130"/>
      <c r="W1373" s="130"/>
      <c r="X1373" s="130"/>
      <c r="Y1373" s="680"/>
      <c r="Z1373" s="130"/>
      <c r="AA1373" s="130"/>
      <c r="AB1373" s="130"/>
      <c r="AC1373" s="130"/>
      <c r="AD1373" s="130"/>
      <c r="AE1373" s="130"/>
      <c r="AF1373" s="680"/>
      <c r="AG1373" s="130"/>
      <c r="AH1373" s="130"/>
      <c r="AI1373" s="130"/>
      <c r="AJ1373" s="130"/>
      <c r="AK1373" s="130"/>
      <c r="AL1373" s="130"/>
    </row>
    <row r="1374" spans="1:38" s="43" customFormat="1" x14ac:dyDescent="0.2">
      <c r="A1374" s="15"/>
      <c r="B1374" s="685"/>
      <c r="C1374" s="15"/>
      <c r="K1374" s="680"/>
      <c r="L1374" s="130"/>
      <c r="M1374" s="130"/>
      <c r="N1374" s="130"/>
      <c r="O1374" s="130"/>
      <c r="P1374" s="130"/>
      <c r="Q1374" s="130"/>
      <c r="R1374" s="680"/>
      <c r="S1374" s="130"/>
      <c r="T1374" s="130"/>
      <c r="U1374" s="130"/>
      <c r="V1374" s="130"/>
      <c r="W1374" s="130"/>
      <c r="X1374" s="130"/>
      <c r="Y1374" s="680"/>
      <c r="Z1374" s="130"/>
      <c r="AA1374" s="130"/>
      <c r="AB1374" s="130"/>
      <c r="AC1374" s="130"/>
      <c r="AD1374" s="130"/>
      <c r="AE1374" s="130"/>
      <c r="AF1374" s="680"/>
      <c r="AG1374" s="130"/>
      <c r="AH1374" s="130"/>
      <c r="AI1374" s="130"/>
      <c r="AJ1374" s="130"/>
      <c r="AK1374" s="130"/>
      <c r="AL1374" s="130"/>
    </row>
    <row r="1375" spans="1:38" s="43" customFormat="1" x14ac:dyDescent="0.2">
      <c r="A1375" s="15"/>
      <c r="B1375" s="685"/>
      <c r="C1375" s="15"/>
      <c r="K1375" s="680"/>
      <c r="L1375" s="130"/>
      <c r="M1375" s="130"/>
      <c r="N1375" s="130"/>
      <c r="O1375" s="130"/>
      <c r="P1375" s="130"/>
      <c r="Q1375" s="130"/>
      <c r="R1375" s="680"/>
      <c r="S1375" s="130"/>
      <c r="T1375" s="130"/>
      <c r="U1375" s="130"/>
      <c r="V1375" s="130"/>
      <c r="W1375" s="130"/>
      <c r="X1375" s="130"/>
      <c r="Y1375" s="680"/>
      <c r="Z1375" s="130"/>
      <c r="AA1375" s="130"/>
      <c r="AB1375" s="130"/>
      <c r="AC1375" s="130"/>
      <c r="AD1375" s="130"/>
      <c r="AE1375" s="130"/>
      <c r="AF1375" s="680"/>
      <c r="AG1375" s="130"/>
      <c r="AH1375" s="130"/>
      <c r="AI1375" s="130"/>
      <c r="AJ1375" s="130"/>
      <c r="AK1375" s="130"/>
      <c r="AL1375" s="130"/>
    </row>
    <row r="1376" spans="1:38" s="43" customFormat="1" x14ac:dyDescent="0.2">
      <c r="A1376" s="15"/>
      <c r="B1376" s="685"/>
      <c r="C1376" s="15"/>
      <c r="K1376" s="680"/>
      <c r="L1376" s="130"/>
      <c r="M1376" s="130"/>
      <c r="N1376" s="130"/>
      <c r="O1376" s="130"/>
      <c r="P1376" s="130"/>
      <c r="Q1376" s="130"/>
      <c r="R1376" s="680"/>
      <c r="S1376" s="130"/>
      <c r="T1376" s="130"/>
      <c r="U1376" s="130"/>
      <c r="V1376" s="130"/>
      <c r="W1376" s="130"/>
      <c r="X1376" s="130"/>
      <c r="Y1376" s="680"/>
      <c r="Z1376" s="130"/>
      <c r="AA1376" s="130"/>
      <c r="AB1376" s="130"/>
      <c r="AC1376" s="130"/>
      <c r="AD1376" s="130"/>
      <c r="AE1376" s="130"/>
      <c r="AF1376" s="680"/>
      <c r="AG1376" s="130"/>
      <c r="AH1376" s="130"/>
      <c r="AI1376" s="130"/>
      <c r="AJ1376" s="130"/>
      <c r="AK1376" s="130"/>
      <c r="AL1376" s="130"/>
    </row>
    <row r="1377" spans="1:38" s="43" customFormat="1" x14ac:dyDescent="0.2">
      <c r="A1377" s="15"/>
      <c r="B1377" s="685"/>
      <c r="C1377" s="15"/>
      <c r="K1377" s="680"/>
      <c r="L1377" s="130"/>
      <c r="M1377" s="130"/>
      <c r="N1377" s="130"/>
      <c r="O1377" s="130"/>
      <c r="P1377" s="130"/>
      <c r="Q1377" s="130"/>
      <c r="R1377" s="680"/>
      <c r="S1377" s="130"/>
      <c r="T1377" s="130"/>
      <c r="U1377" s="130"/>
      <c r="V1377" s="130"/>
      <c r="W1377" s="130"/>
      <c r="X1377" s="130"/>
      <c r="Y1377" s="680"/>
      <c r="Z1377" s="130"/>
      <c r="AA1377" s="130"/>
      <c r="AB1377" s="130"/>
      <c r="AC1377" s="130"/>
      <c r="AD1377" s="130"/>
      <c r="AE1377" s="130"/>
      <c r="AF1377" s="680"/>
      <c r="AG1377" s="130"/>
      <c r="AH1377" s="130"/>
      <c r="AI1377" s="130"/>
      <c r="AJ1377" s="130"/>
      <c r="AK1377" s="130"/>
      <c r="AL1377" s="130"/>
    </row>
    <row r="1378" spans="1:38" s="43" customFormat="1" x14ac:dyDescent="0.2">
      <c r="A1378" s="15"/>
      <c r="B1378" s="685"/>
      <c r="C1378" s="15"/>
      <c r="K1378" s="680"/>
      <c r="L1378" s="130"/>
      <c r="M1378" s="130"/>
      <c r="N1378" s="130"/>
      <c r="O1378" s="130"/>
      <c r="P1378" s="130"/>
      <c r="Q1378" s="130"/>
      <c r="R1378" s="680"/>
      <c r="S1378" s="130"/>
      <c r="T1378" s="130"/>
      <c r="U1378" s="130"/>
      <c r="V1378" s="130"/>
      <c r="W1378" s="130"/>
      <c r="X1378" s="130"/>
      <c r="Y1378" s="680"/>
      <c r="Z1378" s="130"/>
      <c r="AA1378" s="130"/>
      <c r="AB1378" s="130"/>
      <c r="AC1378" s="130"/>
      <c r="AD1378" s="130"/>
      <c r="AE1378" s="130"/>
      <c r="AF1378" s="680"/>
      <c r="AG1378" s="130"/>
      <c r="AH1378" s="130"/>
      <c r="AI1378" s="130"/>
      <c r="AJ1378" s="130"/>
      <c r="AK1378" s="130"/>
      <c r="AL1378" s="130"/>
    </row>
    <row r="1379" spans="1:38" s="43" customFormat="1" x14ac:dyDescent="0.2">
      <c r="A1379" s="15"/>
      <c r="B1379" s="685"/>
      <c r="C1379" s="15"/>
      <c r="K1379" s="680"/>
      <c r="L1379" s="130"/>
      <c r="M1379" s="130"/>
      <c r="N1379" s="130"/>
      <c r="O1379" s="130"/>
      <c r="P1379" s="130"/>
      <c r="Q1379" s="130"/>
      <c r="R1379" s="680"/>
      <c r="S1379" s="130"/>
      <c r="T1379" s="130"/>
      <c r="U1379" s="130"/>
      <c r="V1379" s="130"/>
      <c r="W1379" s="130"/>
      <c r="X1379" s="130"/>
      <c r="Y1379" s="680"/>
      <c r="Z1379" s="130"/>
      <c r="AA1379" s="130"/>
      <c r="AB1379" s="130"/>
      <c r="AC1379" s="130"/>
      <c r="AD1379" s="130"/>
      <c r="AE1379" s="130"/>
      <c r="AF1379" s="680"/>
      <c r="AG1379" s="130"/>
      <c r="AH1379" s="130"/>
      <c r="AI1379" s="130"/>
      <c r="AJ1379" s="130"/>
      <c r="AK1379" s="130"/>
      <c r="AL1379" s="130"/>
    </row>
    <row r="1380" spans="1:38" s="43" customFormat="1" x14ac:dyDescent="0.2">
      <c r="A1380" s="15"/>
      <c r="B1380" s="685"/>
      <c r="C1380" s="15"/>
      <c r="K1380" s="680"/>
      <c r="L1380" s="130"/>
      <c r="M1380" s="130"/>
      <c r="N1380" s="130"/>
      <c r="O1380" s="130"/>
      <c r="P1380" s="130"/>
      <c r="Q1380" s="130"/>
      <c r="R1380" s="680"/>
      <c r="S1380" s="130"/>
      <c r="T1380" s="130"/>
      <c r="U1380" s="130"/>
      <c r="V1380" s="130"/>
      <c r="W1380" s="130"/>
      <c r="X1380" s="130"/>
      <c r="Y1380" s="680"/>
      <c r="Z1380" s="130"/>
      <c r="AA1380" s="130"/>
      <c r="AB1380" s="130"/>
      <c r="AC1380" s="130"/>
      <c r="AD1380" s="130"/>
      <c r="AE1380" s="130"/>
      <c r="AF1380" s="680"/>
      <c r="AG1380" s="130"/>
      <c r="AH1380" s="130"/>
      <c r="AI1380" s="130"/>
      <c r="AJ1380" s="130"/>
      <c r="AK1380" s="130"/>
      <c r="AL1380" s="130"/>
    </row>
    <row r="1381" spans="1:38" s="43" customFormat="1" x14ac:dyDescent="0.2">
      <c r="A1381" s="15"/>
      <c r="B1381" s="685"/>
      <c r="C1381" s="15"/>
      <c r="K1381" s="680"/>
      <c r="L1381" s="130"/>
      <c r="M1381" s="130"/>
      <c r="N1381" s="130"/>
      <c r="O1381" s="130"/>
      <c r="P1381" s="130"/>
      <c r="Q1381" s="130"/>
      <c r="R1381" s="680"/>
      <c r="S1381" s="130"/>
      <c r="T1381" s="130"/>
      <c r="U1381" s="130"/>
      <c r="V1381" s="130"/>
      <c r="W1381" s="130"/>
      <c r="X1381" s="130"/>
      <c r="Y1381" s="680"/>
      <c r="Z1381" s="130"/>
      <c r="AA1381" s="130"/>
      <c r="AB1381" s="130"/>
      <c r="AC1381" s="130"/>
      <c r="AD1381" s="130"/>
      <c r="AE1381" s="130"/>
      <c r="AF1381" s="680"/>
      <c r="AG1381" s="130"/>
      <c r="AH1381" s="130"/>
      <c r="AI1381" s="130"/>
      <c r="AJ1381" s="130"/>
      <c r="AK1381" s="130"/>
      <c r="AL1381" s="130"/>
    </row>
    <row r="1382" spans="1:38" s="43" customFormat="1" x14ac:dyDescent="0.2">
      <c r="A1382" s="15"/>
      <c r="B1382" s="685"/>
      <c r="C1382" s="15"/>
      <c r="K1382" s="680"/>
      <c r="L1382" s="130"/>
      <c r="M1382" s="130"/>
      <c r="N1382" s="130"/>
      <c r="O1382" s="130"/>
      <c r="P1382" s="130"/>
      <c r="Q1382" s="130"/>
      <c r="R1382" s="680"/>
      <c r="S1382" s="130"/>
      <c r="T1382" s="130"/>
      <c r="U1382" s="130"/>
      <c r="V1382" s="130"/>
      <c r="W1382" s="130"/>
      <c r="X1382" s="130"/>
      <c r="Y1382" s="680"/>
      <c r="Z1382" s="130"/>
      <c r="AA1382" s="130"/>
      <c r="AB1382" s="130"/>
      <c r="AC1382" s="130"/>
      <c r="AD1382" s="130"/>
      <c r="AE1382" s="130"/>
      <c r="AF1382" s="680"/>
      <c r="AG1382" s="130"/>
      <c r="AH1382" s="130"/>
      <c r="AI1382" s="130"/>
      <c r="AJ1382" s="130"/>
      <c r="AK1382" s="130"/>
      <c r="AL1382" s="130"/>
    </row>
    <row r="1383" spans="1:38" s="43" customFormat="1" x14ac:dyDescent="0.2">
      <c r="A1383" s="15"/>
      <c r="B1383" s="685"/>
      <c r="C1383" s="15"/>
      <c r="K1383" s="680"/>
      <c r="L1383" s="130"/>
      <c r="M1383" s="130"/>
      <c r="N1383" s="130"/>
      <c r="O1383" s="130"/>
      <c r="P1383" s="130"/>
      <c r="Q1383" s="130"/>
      <c r="R1383" s="680"/>
      <c r="S1383" s="130"/>
      <c r="T1383" s="130"/>
      <c r="U1383" s="130"/>
      <c r="V1383" s="130"/>
      <c r="W1383" s="130"/>
      <c r="X1383" s="130"/>
      <c r="Y1383" s="680"/>
      <c r="Z1383" s="130"/>
      <c r="AA1383" s="130"/>
      <c r="AB1383" s="130"/>
      <c r="AC1383" s="130"/>
      <c r="AD1383" s="130"/>
      <c r="AE1383" s="130"/>
      <c r="AF1383" s="680"/>
      <c r="AG1383" s="130"/>
      <c r="AH1383" s="130"/>
      <c r="AI1383" s="130"/>
      <c r="AJ1383" s="130"/>
      <c r="AK1383" s="130"/>
      <c r="AL1383" s="130"/>
    </row>
    <row r="1384" spans="1:38" s="43" customFormat="1" x14ac:dyDescent="0.2">
      <c r="A1384" s="15"/>
      <c r="B1384" s="685"/>
      <c r="C1384" s="15"/>
      <c r="K1384" s="680"/>
      <c r="L1384" s="130"/>
      <c r="M1384" s="130"/>
      <c r="N1384" s="130"/>
      <c r="O1384" s="130"/>
      <c r="P1384" s="130"/>
      <c r="Q1384" s="130"/>
      <c r="R1384" s="680"/>
      <c r="S1384" s="130"/>
      <c r="T1384" s="130"/>
      <c r="U1384" s="130"/>
      <c r="V1384" s="130"/>
      <c r="W1384" s="130"/>
      <c r="X1384" s="130"/>
      <c r="Y1384" s="680"/>
      <c r="Z1384" s="130"/>
      <c r="AA1384" s="130"/>
      <c r="AB1384" s="130"/>
      <c r="AC1384" s="130"/>
      <c r="AD1384" s="130"/>
      <c r="AE1384" s="130"/>
      <c r="AF1384" s="680"/>
      <c r="AG1384" s="130"/>
      <c r="AH1384" s="130"/>
      <c r="AI1384" s="130"/>
      <c r="AJ1384" s="130"/>
      <c r="AK1384" s="130"/>
      <c r="AL1384" s="130"/>
    </row>
    <row r="1385" spans="1:38" s="43" customFormat="1" x14ac:dyDescent="0.2">
      <c r="A1385" s="15"/>
      <c r="B1385" s="685"/>
      <c r="C1385" s="15"/>
      <c r="K1385" s="680"/>
      <c r="L1385" s="130"/>
      <c r="M1385" s="130"/>
      <c r="N1385" s="130"/>
      <c r="O1385" s="130"/>
      <c r="P1385" s="130"/>
      <c r="Q1385" s="130"/>
      <c r="R1385" s="680"/>
      <c r="S1385" s="130"/>
      <c r="T1385" s="130"/>
      <c r="U1385" s="130"/>
      <c r="V1385" s="130"/>
      <c r="W1385" s="130"/>
      <c r="X1385" s="130"/>
      <c r="Y1385" s="680"/>
      <c r="Z1385" s="130"/>
      <c r="AA1385" s="130"/>
      <c r="AB1385" s="130"/>
      <c r="AC1385" s="130"/>
      <c r="AD1385" s="130"/>
      <c r="AE1385" s="130"/>
      <c r="AF1385" s="680"/>
      <c r="AG1385" s="130"/>
      <c r="AH1385" s="130"/>
      <c r="AI1385" s="130"/>
      <c r="AJ1385" s="130"/>
      <c r="AK1385" s="130"/>
      <c r="AL1385" s="130"/>
    </row>
    <row r="1386" spans="1:38" s="43" customFormat="1" x14ac:dyDescent="0.2">
      <c r="A1386" s="15"/>
      <c r="B1386" s="685"/>
      <c r="C1386" s="15"/>
      <c r="K1386" s="680"/>
      <c r="L1386" s="130"/>
      <c r="M1386" s="130"/>
      <c r="N1386" s="130"/>
      <c r="O1386" s="130"/>
      <c r="P1386" s="130"/>
      <c r="Q1386" s="130"/>
      <c r="R1386" s="680"/>
      <c r="S1386" s="130"/>
      <c r="T1386" s="130"/>
      <c r="U1386" s="130"/>
      <c r="V1386" s="130"/>
      <c r="W1386" s="130"/>
      <c r="X1386" s="130"/>
      <c r="Y1386" s="680"/>
      <c r="Z1386" s="130"/>
      <c r="AA1386" s="130"/>
      <c r="AB1386" s="130"/>
      <c r="AC1386" s="130"/>
      <c r="AD1386" s="130"/>
      <c r="AE1386" s="130"/>
      <c r="AF1386" s="680"/>
      <c r="AG1386" s="130"/>
      <c r="AH1386" s="130"/>
      <c r="AI1386" s="130"/>
      <c r="AJ1386" s="130"/>
      <c r="AK1386" s="130"/>
      <c r="AL1386" s="130"/>
    </row>
    <row r="1387" spans="1:38" s="43" customFormat="1" x14ac:dyDescent="0.2">
      <c r="A1387" s="15"/>
      <c r="B1387" s="685"/>
      <c r="C1387" s="15"/>
      <c r="K1387" s="680"/>
      <c r="L1387" s="130"/>
      <c r="M1387" s="130"/>
      <c r="N1387" s="130"/>
      <c r="O1387" s="130"/>
      <c r="P1387" s="130"/>
      <c r="Q1387" s="130"/>
      <c r="R1387" s="680"/>
      <c r="S1387" s="130"/>
      <c r="T1387" s="130"/>
      <c r="U1387" s="130"/>
      <c r="V1387" s="130"/>
      <c r="W1387" s="130"/>
      <c r="X1387" s="130"/>
      <c r="Y1387" s="680"/>
      <c r="Z1387" s="130"/>
      <c r="AA1387" s="130"/>
      <c r="AB1387" s="130"/>
      <c r="AC1387" s="130"/>
      <c r="AD1387" s="130"/>
      <c r="AE1387" s="130"/>
      <c r="AF1387" s="680"/>
      <c r="AG1387" s="130"/>
      <c r="AH1387" s="130"/>
      <c r="AI1387" s="130"/>
      <c r="AJ1387" s="130"/>
      <c r="AK1387" s="130"/>
      <c r="AL1387" s="130"/>
    </row>
    <row r="1388" spans="1:38" s="43" customFormat="1" x14ac:dyDescent="0.2">
      <c r="A1388" s="15"/>
      <c r="B1388" s="685"/>
      <c r="C1388" s="15"/>
      <c r="K1388" s="680"/>
      <c r="L1388" s="130"/>
      <c r="M1388" s="130"/>
      <c r="N1388" s="130"/>
      <c r="O1388" s="130"/>
      <c r="P1388" s="130"/>
      <c r="Q1388" s="130"/>
      <c r="R1388" s="680"/>
      <c r="S1388" s="130"/>
      <c r="T1388" s="130"/>
      <c r="U1388" s="130"/>
      <c r="V1388" s="130"/>
      <c r="W1388" s="130"/>
      <c r="X1388" s="130"/>
      <c r="Y1388" s="680"/>
      <c r="Z1388" s="130"/>
      <c r="AA1388" s="130"/>
      <c r="AB1388" s="130"/>
      <c r="AC1388" s="130"/>
      <c r="AD1388" s="130"/>
      <c r="AE1388" s="130"/>
      <c r="AF1388" s="680"/>
      <c r="AG1388" s="130"/>
      <c r="AH1388" s="130"/>
      <c r="AI1388" s="130"/>
      <c r="AJ1388" s="130"/>
      <c r="AK1388" s="130"/>
      <c r="AL1388" s="130"/>
    </row>
    <row r="1389" spans="1:38" s="43" customFormat="1" x14ac:dyDescent="0.2">
      <c r="A1389" s="15"/>
      <c r="B1389" s="685"/>
      <c r="C1389" s="15"/>
      <c r="K1389" s="680"/>
      <c r="L1389" s="130"/>
      <c r="M1389" s="130"/>
      <c r="N1389" s="130"/>
      <c r="O1389" s="130"/>
      <c r="P1389" s="130"/>
      <c r="Q1389" s="130"/>
      <c r="R1389" s="680"/>
      <c r="S1389" s="130"/>
      <c r="T1389" s="130"/>
      <c r="U1389" s="130"/>
      <c r="V1389" s="130"/>
      <c r="W1389" s="130"/>
      <c r="X1389" s="130"/>
      <c r="Y1389" s="680"/>
      <c r="Z1389" s="130"/>
      <c r="AA1389" s="130"/>
      <c r="AB1389" s="130"/>
      <c r="AC1389" s="130"/>
      <c r="AD1389" s="130"/>
      <c r="AE1389" s="130"/>
      <c r="AF1389" s="680"/>
      <c r="AG1389" s="130"/>
      <c r="AH1389" s="130"/>
      <c r="AI1389" s="130"/>
      <c r="AJ1389" s="130"/>
      <c r="AK1389" s="130"/>
      <c r="AL1389" s="130"/>
    </row>
    <row r="1390" spans="1:38" s="43" customFormat="1" x14ac:dyDescent="0.2">
      <c r="A1390" s="15"/>
      <c r="B1390" s="685"/>
      <c r="C1390" s="15"/>
      <c r="K1390" s="680"/>
      <c r="L1390" s="130"/>
      <c r="M1390" s="130"/>
      <c r="N1390" s="130"/>
      <c r="O1390" s="130"/>
      <c r="P1390" s="130"/>
      <c r="Q1390" s="130"/>
      <c r="R1390" s="680"/>
      <c r="S1390" s="130"/>
      <c r="T1390" s="130"/>
      <c r="U1390" s="130"/>
      <c r="V1390" s="130"/>
      <c r="W1390" s="130"/>
      <c r="X1390" s="130"/>
      <c r="Y1390" s="680"/>
      <c r="Z1390" s="130"/>
      <c r="AA1390" s="130"/>
      <c r="AB1390" s="130"/>
      <c r="AC1390" s="130"/>
      <c r="AD1390" s="130"/>
      <c r="AE1390" s="130"/>
      <c r="AF1390" s="680"/>
      <c r="AG1390" s="130"/>
      <c r="AH1390" s="130"/>
      <c r="AI1390" s="130"/>
      <c r="AJ1390" s="130"/>
      <c r="AK1390" s="130"/>
      <c r="AL1390" s="130"/>
    </row>
    <row r="1391" spans="1:38" s="43" customFormat="1" x14ac:dyDescent="0.2">
      <c r="A1391" s="15"/>
      <c r="B1391" s="685"/>
      <c r="C1391" s="15"/>
      <c r="K1391" s="680"/>
      <c r="L1391" s="130"/>
      <c r="M1391" s="130"/>
      <c r="N1391" s="130"/>
      <c r="O1391" s="130"/>
      <c r="P1391" s="130"/>
      <c r="Q1391" s="130"/>
      <c r="R1391" s="680"/>
      <c r="S1391" s="130"/>
      <c r="T1391" s="130"/>
      <c r="U1391" s="130"/>
      <c r="V1391" s="130"/>
      <c r="W1391" s="130"/>
      <c r="X1391" s="130"/>
      <c r="Y1391" s="680"/>
      <c r="Z1391" s="130"/>
      <c r="AA1391" s="130"/>
      <c r="AB1391" s="130"/>
      <c r="AC1391" s="130"/>
      <c r="AD1391" s="130"/>
      <c r="AE1391" s="130"/>
      <c r="AF1391" s="680"/>
      <c r="AG1391" s="130"/>
      <c r="AH1391" s="130"/>
      <c r="AI1391" s="130"/>
      <c r="AJ1391" s="130"/>
      <c r="AK1391" s="130"/>
      <c r="AL1391" s="130"/>
    </row>
    <row r="1392" spans="1:38" s="43" customFormat="1" x14ac:dyDescent="0.2">
      <c r="A1392" s="15"/>
      <c r="B1392" s="685"/>
      <c r="C1392" s="15"/>
      <c r="K1392" s="680"/>
      <c r="L1392" s="130"/>
      <c r="M1392" s="130"/>
      <c r="N1392" s="130"/>
      <c r="O1392" s="130"/>
      <c r="P1392" s="130"/>
      <c r="Q1392" s="130"/>
      <c r="R1392" s="680"/>
      <c r="S1392" s="130"/>
      <c r="T1392" s="130"/>
      <c r="U1392" s="130"/>
      <c r="V1392" s="130"/>
      <c r="W1392" s="130"/>
      <c r="X1392" s="130"/>
      <c r="Y1392" s="680"/>
      <c r="Z1392" s="130"/>
      <c r="AA1392" s="130"/>
      <c r="AB1392" s="130"/>
      <c r="AC1392" s="130"/>
      <c r="AD1392" s="130"/>
      <c r="AE1392" s="130"/>
      <c r="AF1392" s="680"/>
      <c r="AG1392" s="130"/>
      <c r="AH1392" s="130"/>
      <c r="AI1392" s="130"/>
      <c r="AJ1392" s="130"/>
      <c r="AK1392" s="130"/>
      <c r="AL1392" s="130"/>
    </row>
    <row r="1393" spans="1:38" s="43" customFormat="1" x14ac:dyDescent="0.2">
      <c r="A1393" s="15"/>
      <c r="B1393" s="685"/>
      <c r="C1393" s="15"/>
      <c r="K1393" s="680"/>
      <c r="L1393" s="130"/>
      <c r="M1393" s="130"/>
      <c r="N1393" s="130"/>
      <c r="O1393" s="130"/>
      <c r="P1393" s="130"/>
      <c r="Q1393" s="130"/>
      <c r="R1393" s="680"/>
      <c r="S1393" s="130"/>
      <c r="T1393" s="130"/>
      <c r="U1393" s="130"/>
      <c r="V1393" s="130"/>
      <c r="W1393" s="130"/>
      <c r="X1393" s="130"/>
      <c r="Y1393" s="680"/>
      <c r="Z1393" s="130"/>
      <c r="AA1393" s="130"/>
      <c r="AB1393" s="130"/>
      <c r="AC1393" s="130"/>
      <c r="AD1393" s="130"/>
      <c r="AE1393" s="130"/>
      <c r="AF1393" s="680"/>
      <c r="AG1393" s="130"/>
      <c r="AH1393" s="130"/>
      <c r="AI1393" s="130"/>
      <c r="AJ1393" s="130"/>
      <c r="AK1393" s="130"/>
      <c r="AL1393" s="130"/>
    </row>
    <row r="1394" spans="1:38" s="43" customFormat="1" x14ac:dyDescent="0.2">
      <c r="A1394" s="15"/>
      <c r="B1394" s="685"/>
      <c r="C1394" s="15"/>
      <c r="K1394" s="680"/>
      <c r="L1394" s="130"/>
      <c r="M1394" s="130"/>
      <c r="N1394" s="130"/>
      <c r="O1394" s="130"/>
      <c r="P1394" s="130"/>
      <c r="Q1394" s="130"/>
      <c r="R1394" s="680"/>
      <c r="S1394" s="130"/>
      <c r="T1394" s="130"/>
      <c r="U1394" s="130"/>
      <c r="V1394" s="130"/>
      <c r="W1394" s="130"/>
      <c r="X1394" s="130"/>
      <c r="Y1394" s="680"/>
      <c r="Z1394" s="130"/>
      <c r="AA1394" s="130"/>
      <c r="AB1394" s="130"/>
      <c r="AC1394" s="130"/>
      <c r="AD1394" s="130"/>
      <c r="AE1394" s="130"/>
      <c r="AF1394" s="680"/>
      <c r="AG1394" s="130"/>
      <c r="AH1394" s="130"/>
      <c r="AI1394" s="130"/>
      <c r="AJ1394" s="130"/>
      <c r="AK1394" s="130"/>
      <c r="AL1394" s="130"/>
    </row>
    <row r="1395" spans="1:38" s="43" customFormat="1" x14ac:dyDescent="0.2">
      <c r="A1395" s="15"/>
      <c r="B1395" s="685"/>
      <c r="C1395" s="15"/>
      <c r="K1395" s="680"/>
      <c r="L1395" s="130"/>
      <c r="M1395" s="130"/>
      <c r="N1395" s="130"/>
      <c r="O1395" s="130"/>
      <c r="P1395" s="130"/>
      <c r="Q1395" s="130"/>
      <c r="R1395" s="680"/>
      <c r="S1395" s="130"/>
      <c r="T1395" s="130"/>
      <c r="U1395" s="130"/>
      <c r="V1395" s="130"/>
      <c r="W1395" s="130"/>
      <c r="X1395" s="130"/>
      <c r="Y1395" s="680"/>
      <c r="Z1395" s="130"/>
      <c r="AA1395" s="130"/>
      <c r="AB1395" s="130"/>
      <c r="AC1395" s="130"/>
      <c r="AD1395" s="130"/>
      <c r="AE1395" s="130"/>
      <c r="AF1395" s="680"/>
      <c r="AG1395" s="130"/>
      <c r="AH1395" s="130"/>
      <c r="AI1395" s="130"/>
      <c r="AJ1395" s="130"/>
      <c r="AK1395" s="130"/>
      <c r="AL1395" s="130"/>
    </row>
    <row r="1396" spans="1:38" s="43" customFormat="1" x14ac:dyDescent="0.2">
      <c r="A1396" s="15"/>
      <c r="B1396" s="685"/>
      <c r="C1396" s="15"/>
      <c r="K1396" s="680"/>
      <c r="L1396" s="130"/>
      <c r="M1396" s="130"/>
      <c r="N1396" s="130"/>
      <c r="O1396" s="130"/>
      <c r="P1396" s="130"/>
      <c r="Q1396" s="130"/>
      <c r="R1396" s="680"/>
      <c r="S1396" s="130"/>
      <c r="T1396" s="130"/>
      <c r="U1396" s="130"/>
      <c r="V1396" s="130"/>
      <c r="W1396" s="130"/>
      <c r="X1396" s="130"/>
      <c r="Y1396" s="680"/>
      <c r="Z1396" s="130"/>
      <c r="AA1396" s="130"/>
      <c r="AB1396" s="130"/>
      <c r="AC1396" s="130"/>
      <c r="AD1396" s="130"/>
      <c r="AE1396" s="130"/>
      <c r="AF1396" s="680"/>
      <c r="AG1396" s="130"/>
      <c r="AH1396" s="130"/>
      <c r="AI1396" s="130"/>
      <c r="AJ1396" s="130"/>
      <c r="AK1396" s="130"/>
      <c r="AL1396" s="130"/>
    </row>
    <row r="1397" spans="1:38" s="43" customFormat="1" x14ac:dyDescent="0.2">
      <c r="A1397" s="15"/>
      <c r="B1397" s="685"/>
      <c r="C1397" s="15"/>
      <c r="K1397" s="680"/>
      <c r="L1397" s="130"/>
      <c r="M1397" s="130"/>
      <c r="N1397" s="130"/>
      <c r="O1397" s="130"/>
      <c r="P1397" s="130"/>
      <c r="Q1397" s="130"/>
      <c r="R1397" s="680"/>
      <c r="S1397" s="130"/>
      <c r="T1397" s="130"/>
      <c r="U1397" s="130"/>
      <c r="V1397" s="130"/>
      <c r="W1397" s="130"/>
      <c r="X1397" s="130"/>
      <c r="Y1397" s="680"/>
      <c r="Z1397" s="130"/>
      <c r="AA1397" s="130"/>
      <c r="AB1397" s="130"/>
      <c r="AC1397" s="130"/>
      <c r="AD1397" s="130"/>
      <c r="AE1397" s="130"/>
      <c r="AF1397" s="680"/>
      <c r="AG1397" s="130"/>
      <c r="AH1397" s="130"/>
      <c r="AI1397" s="130"/>
      <c r="AJ1397" s="130"/>
      <c r="AK1397" s="130"/>
      <c r="AL1397" s="130"/>
    </row>
    <row r="1398" spans="1:38" s="43" customFormat="1" x14ac:dyDescent="0.2">
      <c r="A1398" s="15"/>
      <c r="B1398" s="685"/>
      <c r="C1398" s="15"/>
      <c r="K1398" s="680"/>
      <c r="L1398" s="130"/>
      <c r="M1398" s="130"/>
      <c r="N1398" s="130"/>
      <c r="O1398" s="130"/>
      <c r="P1398" s="130"/>
      <c r="Q1398" s="130"/>
      <c r="R1398" s="680"/>
      <c r="S1398" s="130"/>
      <c r="T1398" s="130"/>
      <c r="U1398" s="130"/>
      <c r="V1398" s="130"/>
      <c r="W1398" s="130"/>
      <c r="X1398" s="130"/>
      <c r="Y1398" s="680"/>
      <c r="Z1398" s="130"/>
      <c r="AA1398" s="130"/>
      <c r="AB1398" s="130"/>
      <c r="AC1398" s="130"/>
      <c r="AD1398" s="130"/>
      <c r="AE1398" s="130"/>
      <c r="AF1398" s="680"/>
      <c r="AG1398" s="130"/>
      <c r="AH1398" s="130"/>
      <c r="AI1398" s="130"/>
      <c r="AJ1398" s="130"/>
      <c r="AK1398" s="130"/>
      <c r="AL1398" s="130"/>
    </row>
    <row r="1399" spans="1:38" s="43" customFormat="1" x14ac:dyDescent="0.2">
      <c r="A1399" s="15"/>
      <c r="B1399" s="685"/>
      <c r="C1399" s="15"/>
      <c r="K1399" s="680"/>
      <c r="L1399" s="130"/>
      <c r="M1399" s="130"/>
      <c r="N1399" s="130"/>
      <c r="O1399" s="130"/>
      <c r="P1399" s="130"/>
      <c r="Q1399" s="130"/>
      <c r="R1399" s="680"/>
      <c r="S1399" s="130"/>
      <c r="T1399" s="130"/>
      <c r="U1399" s="130"/>
      <c r="V1399" s="130"/>
      <c r="W1399" s="130"/>
      <c r="X1399" s="130"/>
      <c r="Y1399" s="680"/>
      <c r="Z1399" s="130"/>
      <c r="AA1399" s="130"/>
      <c r="AB1399" s="130"/>
      <c r="AC1399" s="130"/>
      <c r="AD1399" s="130"/>
      <c r="AE1399" s="130"/>
      <c r="AF1399" s="680"/>
      <c r="AG1399" s="130"/>
      <c r="AH1399" s="130"/>
      <c r="AI1399" s="130"/>
      <c r="AJ1399" s="130"/>
      <c r="AK1399" s="130"/>
      <c r="AL1399" s="130"/>
    </row>
    <row r="1400" spans="1:38" s="43" customFormat="1" x14ac:dyDescent="0.2">
      <c r="A1400" s="15"/>
      <c r="B1400" s="685"/>
      <c r="C1400" s="15"/>
      <c r="K1400" s="680"/>
      <c r="L1400" s="130"/>
      <c r="M1400" s="130"/>
      <c r="N1400" s="130"/>
      <c r="O1400" s="130"/>
      <c r="P1400" s="130"/>
      <c r="Q1400" s="130"/>
      <c r="R1400" s="680"/>
      <c r="S1400" s="130"/>
      <c r="T1400" s="130"/>
      <c r="U1400" s="130"/>
      <c r="V1400" s="130"/>
      <c r="W1400" s="130"/>
      <c r="X1400" s="130"/>
      <c r="Y1400" s="680"/>
      <c r="Z1400" s="130"/>
      <c r="AA1400" s="130"/>
      <c r="AB1400" s="130"/>
      <c r="AC1400" s="130"/>
      <c r="AD1400" s="130"/>
      <c r="AE1400" s="130"/>
      <c r="AF1400" s="680"/>
      <c r="AG1400" s="130"/>
      <c r="AH1400" s="130"/>
      <c r="AI1400" s="130"/>
      <c r="AJ1400" s="130"/>
      <c r="AK1400" s="130"/>
      <c r="AL1400" s="130"/>
    </row>
    <row r="1401" spans="1:38" s="43" customFormat="1" x14ac:dyDescent="0.2">
      <c r="A1401" s="15"/>
      <c r="B1401" s="685"/>
      <c r="C1401" s="15"/>
      <c r="K1401" s="680"/>
      <c r="L1401" s="130"/>
      <c r="M1401" s="130"/>
      <c r="N1401" s="130"/>
      <c r="O1401" s="130"/>
      <c r="P1401" s="130"/>
      <c r="Q1401" s="130"/>
      <c r="R1401" s="680"/>
      <c r="S1401" s="130"/>
      <c r="T1401" s="130"/>
      <c r="U1401" s="130"/>
      <c r="V1401" s="130"/>
      <c r="W1401" s="130"/>
      <c r="X1401" s="130"/>
      <c r="Y1401" s="680"/>
      <c r="Z1401" s="130"/>
      <c r="AA1401" s="130"/>
      <c r="AB1401" s="130"/>
      <c r="AC1401" s="130"/>
      <c r="AD1401" s="130"/>
      <c r="AE1401" s="130"/>
      <c r="AF1401" s="680"/>
      <c r="AG1401" s="130"/>
      <c r="AH1401" s="130"/>
      <c r="AI1401" s="130"/>
      <c r="AJ1401" s="130"/>
      <c r="AK1401" s="130"/>
      <c r="AL1401" s="130"/>
    </row>
    <row r="1402" spans="1:38" s="43" customFormat="1" x14ac:dyDescent="0.2">
      <c r="A1402" s="15"/>
      <c r="B1402" s="685"/>
      <c r="C1402" s="15"/>
      <c r="K1402" s="680"/>
      <c r="L1402" s="130"/>
      <c r="M1402" s="130"/>
      <c r="N1402" s="130"/>
      <c r="O1402" s="130"/>
      <c r="P1402" s="130"/>
      <c r="Q1402" s="130"/>
      <c r="R1402" s="680"/>
      <c r="S1402" s="130"/>
      <c r="T1402" s="130"/>
      <c r="U1402" s="130"/>
      <c r="V1402" s="130"/>
      <c r="W1402" s="130"/>
      <c r="X1402" s="130"/>
      <c r="Y1402" s="680"/>
      <c r="Z1402" s="130"/>
      <c r="AA1402" s="130"/>
      <c r="AB1402" s="130"/>
      <c r="AC1402" s="130"/>
      <c r="AD1402" s="130"/>
      <c r="AE1402" s="130"/>
      <c r="AF1402" s="680"/>
      <c r="AG1402" s="130"/>
      <c r="AH1402" s="130"/>
      <c r="AI1402" s="130"/>
      <c r="AJ1402" s="130"/>
      <c r="AK1402" s="130"/>
      <c r="AL1402" s="130"/>
    </row>
    <row r="1403" spans="1:38" s="43" customFormat="1" x14ac:dyDescent="0.2">
      <c r="A1403" s="15"/>
      <c r="B1403" s="685"/>
      <c r="C1403" s="15"/>
      <c r="K1403" s="680"/>
      <c r="L1403" s="130"/>
      <c r="M1403" s="130"/>
      <c r="N1403" s="130"/>
      <c r="O1403" s="130"/>
      <c r="P1403" s="130"/>
      <c r="Q1403" s="130"/>
      <c r="R1403" s="680"/>
      <c r="S1403" s="130"/>
      <c r="T1403" s="130"/>
      <c r="U1403" s="130"/>
      <c r="V1403" s="130"/>
      <c r="W1403" s="130"/>
      <c r="X1403" s="130"/>
      <c r="Y1403" s="680"/>
      <c r="Z1403" s="130"/>
      <c r="AA1403" s="130"/>
      <c r="AB1403" s="130"/>
      <c r="AC1403" s="130"/>
      <c r="AD1403" s="130"/>
      <c r="AE1403" s="130"/>
      <c r="AF1403" s="680"/>
      <c r="AG1403" s="130"/>
      <c r="AH1403" s="130"/>
      <c r="AI1403" s="130"/>
      <c r="AJ1403" s="130"/>
      <c r="AK1403" s="130"/>
      <c r="AL1403" s="130"/>
    </row>
    <row r="1404" spans="1:38" s="43" customFormat="1" x14ac:dyDescent="0.2">
      <c r="A1404" s="15"/>
      <c r="B1404" s="685"/>
      <c r="C1404" s="15"/>
      <c r="K1404" s="680"/>
      <c r="L1404" s="130"/>
      <c r="M1404" s="130"/>
      <c r="N1404" s="130"/>
      <c r="O1404" s="130"/>
      <c r="P1404" s="130"/>
      <c r="Q1404" s="130"/>
      <c r="R1404" s="680"/>
      <c r="S1404" s="130"/>
      <c r="T1404" s="130"/>
      <c r="U1404" s="130"/>
      <c r="V1404" s="130"/>
      <c r="W1404" s="130"/>
      <c r="X1404" s="130"/>
      <c r="Y1404" s="680"/>
      <c r="Z1404" s="130"/>
      <c r="AA1404" s="130"/>
      <c r="AB1404" s="130"/>
      <c r="AC1404" s="130"/>
      <c r="AD1404" s="130"/>
      <c r="AE1404" s="130"/>
      <c r="AF1404" s="680"/>
      <c r="AG1404" s="130"/>
      <c r="AH1404" s="130"/>
      <c r="AI1404" s="130"/>
      <c r="AJ1404" s="130"/>
      <c r="AK1404" s="130"/>
      <c r="AL1404" s="130"/>
    </row>
    <row r="1405" spans="1:38" s="43" customFormat="1" x14ac:dyDescent="0.2">
      <c r="A1405" s="15"/>
      <c r="B1405" s="685"/>
      <c r="C1405" s="15"/>
      <c r="K1405" s="680"/>
      <c r="L1405" s="130"/>
      <c r="M1405" s="130"/>
      <c r="N1405" s="130"/>
      <c r="O1405" s="130"/>
      <c r="P1405" s="130"/>
      <c r="Q1405" s="130"/>
      <c r="R1405" s="680"/>
      <c r="S1405" s="130"/>
      <c r="T1405" s="130"/>
      <c r="U1405" s="130"/>
      <c r="V1405" s="130"/>
      <c r="W1405" s="130"/>
      <c r="X1405" s="130"/>
      <c r="Y1405" s="680"/>
      <c r="Z1405" s="130"/>
      <c r="AA1405" s="130"/>
      <c r="AB1405" s="130"/>
      <c r="AC1405" s="130"/>
      <c r="AD1405" s="130"/>
      <c r="AE1405" s="130"/>
      <c r="AF1405" s="680"/>
      <c r="AG1405" s="130"/>
      <c r="AH1405" s="130"/>
      <c r="AI1405" s="130"/>
      <c r="AJ1405" s="130"/>
      <c r="AK1405" s="130"/>
      <c r="AL1405" s="130"/>
    </row>
    <row r="1406" spans="1:38" s="43" customFormat="1" x14ac:dyDescent="0.2">
      <c r="A1406" s="15"/>
      <c r="B1406" s="685"/>
      <c r="C1406" s="15"/>
      <c r="K1406" s="680"/>
      <c r="L1406" s="130"/>
      <c r="M1406" s="130"/>
      <c r="N1406" s="130"/>
      <c r="O1406" s="130"/>
      <c r="P1406" s="130"/>
      <c r="Q1406" s="130"/>
      <c r="R1406" s="680"/>
      <c r="S1406" s="130"/>
      <c r="T1406" s="130"/>
      <c r="U1406" s="130"/>
      <c r="V1406" s="130"/>
      <c r="W1406" s="130"/>
      <c r="X1406" s="130"/>
      <c r="Y1406" s="680"/>
      <c r="Z1406" s="130"/>
      <c r="AA1406" s="130"/>
      <c r="AB1406" s="130"/>
      <c r="AC1406" s="130"/>
      <c r="AD1406" s="130"/>
      <c r="AE1406" s="130"/>
      <c r="AF1406" s="680"/>
      <c r="AG1406" s="130"/>
      <c r="AH1406" s="130"/>
      <c r="AI1406" s="130"/>
      <c r="AJ1406" s="130"/>
      <c r="AK1406" s="130"/>
      <c r="AL1406" s="130"/>
    </row>
    <row r="1407" spans="1:38" s="43" customFormat="1" x14ac:dyDescent="0.2">
      <c r="A1407" s="15"/>
      <c r="B1407" s="685"/>
      <c r="C1407" s="15"/>
      <c r="K1407" s="680"/>
      <c r="L1407" s="130"/>
      <c r="M1407" s="130"/>
      <c r="N1407" s="130"/>
      <c r="O1407" s="130"/>
      <c r="P1407" s="130"/>
      <c r="Q1407" s="130"/>
      <c r="R1407" s="680"/>
      <c r="S1407" s="130"/>
      <c r="T1407" s="130"/>
      <c r="U1407" s="130"/>
      <c r="V1407" s="130"/>
      <c r="W1407" s="130"/>
      <c r="X1407" s="130"/>
      <c r="Y1407" s="680"/>
      <c r="Z1407" s="130"/>
      <c r="AA1407" s="130"/>
      <c r="AB1407" s="130"/>
      <c r="AC1407" s="130"/>
      <c r="AD1407" s="130"/>
      <c r="AE1407" s="130"/>
      <c r="AF1407" s="680"/>
      <c r="AG1407" s="130"/>
      <c r="AH1407" s="130"/>
      <c r="AI1407" s="130"/>
      <c r="AJ1407" s="130"/>
      <c r="AK1407" s="130"/>
      <c r="AL1407" s="130"/>
    </row>
    <row r="1408" spans="1:38" s="43" customFormat="1" x14ac:dyDescent="0.2">
      <c r="A1408" s="15"/>
      <c r="B1408" s="685"/>
      <c r="C1408" s="15"/>
      <c r="K1408" s="680"/>
      <c r="L1408" s="130"/>
      <c r="M1408" s="130"/>
      <c r="N1408" s="130"/>
      <c r="O1408" s="130"/>
      <c r="P1408" s="130"/>
      <c r="Q1408" s="130"/>
      <c r="R1408" s="680"/>
      <c r="S1408" s="130"/>
      <c r="T1408" s="130"/>
      <c r="U1408" s="130"/>
      <c r="V1408" s="130"/>
      <c r="W1408" s="130"/>
      <c r="X1408" s="130"/>
      <c r="Y1408" s="680"/>
      <c r="Z1408" s="130"/>
      <c r="AA1408" s="130"/>
      <c r="AB1408" s="130"/>
      <c r="AC1408" s="130"/>
      <c r="AD1408" s="130"/>
      <c r="AE1408" s="130"/>
      <c r="AF1408" s="680"/>
      <c r="AG1408" s="130"/>
      <c r="AH1408" s="130"/>
      <c r="AI1408" s="130"/>
      <c r="AJ1408" s="130"/>
      <c r="AK1408" s="130"/>
      <c r="AL1408" s="130"/>
    </row>
    <row r="1409" spans="1:38" s="43" customFormat="1" x14ac:dyDescent="0.2">
      <c r="A1409" s="15"/>
      <c r="B1409" s="685"/>
      <c r="C1409" s="15"/>
      <c r="K1409" s="680"/>
      <c r="L1409" s="130"/>
      <c r="M1409" s="130"/>
      <c r="N1409" s="130"/>
      <c r="O1409" s="130"/>
      <c r="P1409" s="130"/>
      <c r="Q1409" s="130"/>
      <c r="R1409" s="680"/>
      <c r="S1409" s="130"/>
      <c r="T1409" s="130"/>
      <c r="U1409" s="130"/>
      <c r="V1409" s="130"/>
      <c r="W1409" s="130"/>
      <c r="X1409" s="130"/>
      <c r="Y1409" s="680"/>
      <c r="Z1409" s="130"/>
      <c r="AA1409" s="130"/>
      <c r="AB1409" s="130"/>
      <c r="AC1409" s="130"/>
      <c r="AD1409" s="130"/>
      <c r="AE1409" s="130"/>
      <c r="AF1409" s="680"/>
      <c r="AG1409" s="130"/>
      <c r="AH1409" s="130"/>
      <c r="AI1409" s="130"/>
      <c r="AJ1409" s="130"/>
      <c r="AK1409" s="130"/>
      <c r="AL1409" s="130"/>
    </row>
    <row r="1410" spans="1:38" s="43" customFormat="1" x14ac:dyDescent="0.2">
      <c r="A1410" s="15"/>
      <c r="B1410" s="685"/>
      <c r="C1410" s="15"/>
      <c r="K1410" s="680"/>
      <c r="L1410" s="130"/>
      <c r="M1410" s="130"/>
      <c r="N1410" s="130"/>
      <c r="O1410" s="130"/>
      <c r="P1410" s="130"/>
      <c r="Q1410" s="130"/>
      <c r="R1410" s="680"/>
      <c r="S1410" s="130"/>
      <c r="T1410" s="130"/>
      <c r="U1410" s="130"/>
      <c r="V1410" s="130"/>
      <c r="W1410" s="130"/>
      <c r="X1410" s="130"/>
      <c r="Y1410" s="680"/>
      <c r="Z1410" s="130"/>
      <c r="AA1410" s="130"/>
      <c r="AB1410" s="130"/>
      <c r="AC1410" s="130"/>
      <c r="AD1410" s="130"/>
      <c r="AE1410" s="130"/>
      <c r="AF1410" s="680"/>
      <c r="AG1410" s="130"/>
      <c r="AH1410" s="130"/>
      <c r="AI1410" s="130"/>
      <c r="AJ1410" s="130"/>
      <c r="AK1410" s="130"/>
      <c r="AL1410" s="130"/>
    </row>
    <row r="1411" spans="1:38" s="43" customFormat="1" x14ac:dyDescent="0.2">
      <c r="A1411" s="15"/>
      <c r="B1411" s="685"/>
      <c r="C1411" s="15"/>
      <c r="K1411" s="680"/>
      <c r="L1411" s="130"/>
      <c r="M1411" s="130"/>
      <c r="N1411" s="130"/>
      <c r="O1411" s="130"/>
      <c r="P1411" s="130"/>
      <c r="Q1411" s="130"/>
      <c r="R1411" s="680"/>
      <c r="S1411" s="130"/>
      <c r="T1411" s="130"/>
      <c r="U1411" s="130"/>
      <c r="V1411" s="130"/>
      <c r="W1411" s="130"/>
      <c r="X1411" s="130"/>
      <c r="Y1411" s="680"/>
      <c r="Z1411" s="130"/>
      <c r="AA1411" s="130"/>
      <c r="AB1411" s="130"/>
      <c r="AC1411" s="130"/>
      <c r="AD1411" s="130"/>
      <c r="AE1411" s="130"/>
      <c r="AF1411" s="680"/>
      <c r="AG1411" s="130"/>
      <c r="AH1411" s="130"/>
      <c r="AI1411" s="130"/>
      <c r="AJ1411" s="130"/>
      <c r="AK1411" s="130"/>
      <c r="AL1411" s="130"/>
    </row>
    <row r="1412" spans="1:38" s="43" customFormat="1" x14ac:dyDescent="0.2">
      <c r="A1412" s="15"/>
      <c r="B1412" s="685"/>
      <c r="C1412" s="15"/>
      <c r="K1412" s="680"/>
      <c r="L1412" s="130"/>
      <c r="M1412" s="130"/>
      <c r="N1412" s="130"/>
      <c r="O1412" s="130"/>
      <c r="P1412" s="130"/>
      <c r="Q1412" s="130"/>
      <c r="R1412" s="680"/>
      <c r="S1412" s="130"/>
      <c r="T1412" s="130"/>
      <c r="U1412" s="130"/>
      <c r="V1412" s="130"/>
      <c r="W1412" s="130"/>
      <c r="X1412" s="130"/>
      <c r="Y1412" s="680"/>
      <c r="Z1412" s="130"/>
      <c r="AA1412" s="130"/>
      <c r="AB1412" s="130"/>
      <c r="AC1412" s="130"/>
      <c r="AD1412" s="130"/>
      <c r="AE1412" s="130"/>
      <c r="AF1412" s="680"/>
      <c r="AG1412" s="130"/>
      <c r="AH1412" s="130"/>
      <c r="AI1412" s="130"/>
      <c r="AJ1412" s="130"/>
      <c r="AK1412" s="130"/>
      <c r="AL1412" s="130"/>
    </row>
    <row r="1413" spans="1:38" s="43" customFormat="1" x14ac:dyDescent="0.2">
      <c r="A1413" s="15"/>
      <c r="B1413" s="685"/>
      <c r="C1413" s="15"/>
      <c r="K1413" s="680"/>
      <c r="L1413" s="130"/>
      <c r="M1413" s="130"/>
      <c r="N1413" s="130"/>
      <c r="O1413" s="130"/>
      <c r="P1413" s="130"/>
      <c r="Q1413" s="130"/>
      <c r="R1413" s="680"/>
      <c r="S1413" s="130"/>
      <c r="T1413" s="130"/>
      <c r="U1413" s="130"/>
      <c r="V1413" s="130"/>
      <c r="W1413" s="130"/>
      <c r="X1413" s="130"/>
      <c r="Y1413" s="680"/>
      <c r="Z1413" s="130"/>
      <c r="AA1413" s="130"/>
      <c r="AB1413" s="130"/>
      <c r="AC1413" s="130"/>
      <c r="AD1413" s="130"/>
      <c r="AE1413" s="130"/>
      <c r="AF1413" s="680"/>
      <c r="AG1413" s="130"/>
      <c r="AH1413" s="130"/>
      <c r="AI1413" s="130"/>
      <c r="AJ1413" s="130"/>
      <c r="AK1413" s="130"/>
      <c r="AL1413" s="130"/>
    </row>
    <row r="1414" spans="1:38" s="43" customFormat="1" x14ac:dyDescent="0.2">
      <c r="A1414" s="15"/>
      <c r="B1414" s="685"/>
      <c r="C1414" s="15"/>
      <c r="K1414" s="680"/>
      <c r="L1414" s="130"/>
      <c r="M1414" s="130"/>
      <c r="N1414" s="130"/>
      <c r="O1414" s="130"/>
      <c r="P1414" s="130"/>
      <c r="Q1414" s="130"/>
      <c r="R1414" s="680"/>
      <c r="S1414" s="130"/>
      <c r="T1414" s="130"/>
      <c r="U1414" s="130"/>
      <c r="V1414" s="130"/>
      <c r="W1414" s="130"/>
      <c r="X1414" s="130"/>
      <c r="Y1414" s="680"/>
      <c r="Z1414" s="130"/>
      <c r="AA1414" s="130"/>
      <c r="AB1414" s="130"/>
      <c r="AC1414" s="130"/>
      <c r="AD1414" s="130"/>
      <c r="AE1414" s="130"/>
      <c r="AF1414" s="680"/>
      <c r="AG1414" s="130"/>
      <c r="AH1414" s="130"/>
      <c r="AI1414" s="130"/>
      <c r="AJ1414" s="130"/>
      <c r="AK1414" s="130"/>
      <c r="AL1414" s="130"/>
    </row>
    <row r="1415" spans="1:38" s="43" customFormat="1" x14ac:dyDescent="0.2">
      <c r="A1415" s="15"/>
      <c r="B1415" s="685"/>
      <c r="C1415" s="15"/>
      <c r="K1415" s="680"/>
      <c r="L1415" s="130"/>
      <c r="M1415" s="130"/>
      <c r="N1415" s="130"/>
      <c r="O1415" s="130"/>
      <c r="P1415" s="130"/>
      <c r="Q1415" s="130"/>
      <c r="R1415" s="680"/>
      <c r="S1415" s="130"/>
      <c r="T1415" s="130"/>
      <c r="U1415" s="130"/>
      <c r="V1415" s="130"/>
      <c r="W1415" s="130"/>
      <c r="X1415" s="130"/>
      <c r="Y1415" s="680"/>
      <c r="Z1415" s="130"/>
      <c r="AA1415" s="130"/>
      <c r="AB1415" s="130"/>
      <c r="AC1415" s="130"/>
      <c r="AD1415" s="130"/>
      <c r="AE1415" s="130"/>
      <c r="AF1415" s="680"/>
      <c r="AG1415" s="130"/>
      <c r="AH1415" s="130"/>
      <c r="AI1415" s="130"/>
      <c r="AJ1415" s="130"/>
      <c r="AK1415" s="130"/>
      <c r="AL1415" s="130"/>
    </row>
    <row r="1416" spans="1:38" s="43" customFormat="1" x14ac:dyDescent="0.2">
      <c r="A1416" s="15"/>
      <c r="B1416" s="685"/>
      <c r="C1416" s="15"/>
      <c r="K1416" s="680"/>
      <c r="L1416" s="130"/>
      <c r="M1416" s="130"/>
      <c r="N1416" s="130"/>
      <c r="O1416" s="130"/>
      <c r="P1416" s="130"/>
      <c r="Q1416" s="130"/>
      <c r="R1416" s="680"/>
      <c r="S1416" s="130"/>
      <c r="T1416" s="130"/>
      <c r="U1416" s="130"/>
      <c r="V1416" s="130"/>
      <c r="W1416" s="130"/>
      <c r="X1416" s="130"/>
      <c r="Y1416" s="680"/>
      <c r="Z1416" s="130"/>
      <c r="AA1416" s="130"/>
      <c r="AB1416" s="130"/>
      <c r="AC1416" s="130"/>
      <c r="AD1416" s="130"/>
      <c r="AE1416" s="130"/>
      <c r="AF1416" s="680"/>
      <c r="AG1416" s="130"/>
      <c r="AH1416" s="130"/>
      <c r="AI1416" s="130"/>
      <c r="AJ1416" s="130"/>
      <c r="AK1416" s="130"/>
      <c r="AL1416" s="130"/>
    </row>
    <row r="1417" spans="1:38" s="43" customFormat="1" x14ac:dyDescent="0.2">
      <c r="A1417" s="15"/>
      <c r="B1417" s="685"/>
      <c r="C1417" s="15"/>
      <c r="K1417" s="680"/>
      <c r="L1417" s="130"/>
      <c r="M1417" s="130"/>
      <c r="N1417" s="130"/>
      <c r="O1417" s="130"/>
      <c r="P1417" s="130"/>
      <c r="Q1417" s="130"/>
      <c r="R1417" s="680"/>
      <c r="S1417" s="130"/>
      <c r="T1417" s="130"/>
      <c r="U1417" s="130"/>
      <c r="V1417" s="130"/>
      <c r="W1417" s="130"/>
      <c r="X1417" s="130"/>
      <c r="Y1417" s="680"/>
      <c r="Z1417" s="130"/>
      <c r="AA1417" s="130"/>
      <c r="AB1417" s="130"/>
      <c r="AC1417" s="130"/>
      <c r="AD1417" s="130"/>
      <c r="AE1417" s="130"/>
      <c r="AF1417" s="680"/>
      <c r="AG1417" s="130"/>
      <c r="AH1417" s="130"/>
      <c r="AI1417" s="130"/>
      <c r="AJ1417" s="130"/>
      <c r="AK1417" s="130"/>
      <c r="AL1417" s="130"/>
    </row>
    <row r="1418" spans="1:38" s="43" customFormat="1" x14ac:dyDescent="0.2">
      <c r="A1418" s="15"/>
      <c r="B1418" s="685"/>
      <c r="C1418" s="15"/>
      <c r="K1418" s="680"/>
      <c r="L1418" s="130"/>
      <c r="M1418" s="130"/>
      <c r="N1418" s="130"/>
      <c r="O1418" s="130"/>
      <c r="P1418" s="130"/>
      <c r="Q1418" s="130"/>
      <c r="R1418" s="680"/>
      <c r="S1418" s="130"/>
      <c r="T1418" s="130"/>
      <c r="U1418" s="130"/>
      <c r="V1418" s="130"/>
      <c r="W1418" s="130"/>
      <c r="X1418" s="130"/>
      <c r="Y1418" s="680"/>
      <c r="Z1418" s="130"/>
      <c r="AA1418" s="130"/>
      <c r="AB1418" s="130"/>
      <c r="AC1418" s="130"/>
      <c r="AD1418" s="130"/>
      <c r="AE1418" s="130"/>
      <c r="AF1418" s="680"/>
      <c r="AG1418" s="130"/>
      <c r="AH1418" s="130"/>
      <c r="AI1418" s="130"/>
      <c r="AJ1418" s="130"/>
      <c r="AK1418" s="130"/>
      <c r="AL1418" s="130"/>
    </row>
    <row r="1419" spans="1:38" s="43" customFormat="1" x14ac:dyDescent="0.2">
      <c r="A1419" s="15"/>
      <c r="B1419" s="685"/>
      <c r="C1419" s="15"/>
      <c r="K1419" s="680"/>
      <c r="L1419" s="130"/>
      <c r="M1419" s="130"/>
      <c r="N1419" s="130"/>
      <c r="O1419" s="130"/>
      <c r="P1419" s="130"/>
      <c r="Q1419" s="130"/>
      <c r="R1419" s="680"/>
      <c r="S1419" s="130"/>
      <c r="T1419" s="130"/>
      <c r="U1419" s="130"/>
      <c r="V1419" s="130"/>
      <c r="W1419" s="130"/>
      <c r="X1419" s="130"/>
      <c r="Y1419" s="680"/>
      <c r="Z1419" s="130"/>
      <c r="AA1419" s="130"/>
      <c r="AB1419" s="130"/>
      <c r="AC1419" s="130"/>
      <c r="AD1419" s="130"/>
      <c r="AE1419" s="130"/>
      <c r="AF1419" s="680"/>
      <c r="AG1419" s="130"/>
      <c r="AH1419" s="130"/>
      <c r="AI1419" s="130"/>
      <c r="AJ1419" s="130"/>
      <c r="AK1419" s="130"/>
      <c r="AL1419" s="130"/>
    </row>
    <row r="1420" spans="1:38" s="43" customFormat="1" x14ac:dyDescent="0.2">
      <c r="A1420" s="15"/>
      <c r="B1420" s="685"/>
      <c r="C1420" s="15"/>
      <c r="K1420" s="680"/>
      <c r="L1420" s="130"/>
      <c r="M1420" s="130"/>
      <c r="N1420" s="130"/>
      <c r="O1420" s="130"/>
      <c r="P1420" s="130"/>
      <c r="Q1420" s="130"/>
      <c r="R1420" s="680"/>
      <c r="S1420" s="130"/>
      <c r="T1420" s="130"/>
      <c r="U1420" s="130"/>
      <c r="V1420" s="130"/>
      <c r="W1420" s="130"/>
      <c r="X1420" s="130"/>
      <c r="Y1420" s="680"/>
      <c r="Z1420" s="130"/>
      <c r="AA1420" s="130"/>
      <c r="AB1420" s="130"/>
      <c r="AC1420" s="130"/>
      <c r="AD1420" s="130"/>
      <c r="AE1420" s="130"/>
      <c r="AF1420" s="680"/>
      <c r="AG1420" s="130"/>
      <c r="AH1420" s="130"/>
      <c r="AI1420" s="130"/>
      <c r="AJ1420" s="130"/>
      <c r="AK1420" s="130"/>
      <c r="AL1420" s="130"/>
    </row>
    <row r="1421" spans="1:38" s="43" customFormat="1" x14ac:dyDescent="0.2">
      <c r="A1421" s="15"/>
      <c r="B1421" s="685"/>
      <c r="C1421" s="15"/>
      <c r="K1421" s="680"/>
      <c r="L1421" s="130"/>
      <c r="M1421" s="130"/>
      <c r="N1421" s="130"/>
      <c r="O1421" s="130"/>
      <c r="P1421" s="130"/>
      <c r="Q1421" s="130"/>
      <c r="R1421" s="680"/>
      <c r="S1421" s="130"/>
      <c r="T1421" s="130"/>
      <c r="U1421" s="130"/>
      <c r="V1421" s="130"/>
      <c r="W1421" s="130"/>
      <c r="X1421" s="130"/>
      <c r="Y1421" s="680"/>
      <c r="Z1421" s="130"/>
      <c r="AA1421" s="130"/>
      <c r="AB1421" s="130"/>
      <c r="AC1421" s="130"/>
      <c r="AD1421" s="130"/>
      <c r="AE1421" s="130"/>
      <c r="AF1421" s="680"/>
      <c r="AG1421" s="130"/>
      <c r="AH1421" s="130"/>
      <c r="AI1421" s="130"/>
      <c r="AJ1421" s="130"/>
      <c r="AK1421" s="130"/>
      <c r="AL1421" s="130"/>
    </row>
    <row r="1422" spans="1:38" s="43" customFormat="1" x14ac:dyDescent="0.2">
      <c r="A1422" s="15"/>
      <c r="B1422" s="685"/>
      <c r="C1422" s="15"/>
      <c r="K1422" s="680"/>
      <c r="L1422" s="130"/>
      <c r="M1422" s="130"/>
      <c r="N1422" s="130"/>
      <c r="O1422" s="130"/>
      <c r="P1422" s="130"/>
      <c r="Q1422" s="130"/>
      <c r="R1422" s="680"/>
      <c r="S1422" s="130"/>
      <c r="T1422" s="130"/>
      <c r="U1422" s="130"/>
      <c r="V1422" s="130"/>
      <c r="W1422" s="130"/>
      <c r="X1422" s="130"/>
      <c r="Y1422" s="680"/>
      <c r="Z1422" s="130"/>
      <c r="AA1422" s="130"/>
      <c r="AB1422" s="130"/>
      <c r="AC1422" s="130"/>
      <c r="AD1422" s="130"/>
      <c r="AE1422" s="130"/>
      <c r="AF1422" s="680"/>
      <c r="AG1422" s="130"/>
      <c r="AH1422" s="130"/>
      <c r="AI1422" s="130"/>
      <c r="AJ1422" s="130"/>
      <c r="AK1422" s="130"/>
      <c r="AL1422" s="130"/>
    </row>
    <row r="1423" spans="1:38" s="43" customFormat="1" x14ac:dyDescent="0.2">
      <c r="A1423" s="15"/>
      <c r="B1423" s="685"/>
      <c r="C1423" s="15"/>
      <c r="K1423" s="680"/>
      <c r="L1423" s="130"/>
      <c r="M1423" s="130"/>
      <c r="N1423" s="130"/>
      <c r="O1423" s="130"/>
      <c r="P1423" s="130"/>
      <c r="Q1423" s="130"/>
      <c r="R1423" s="680"/>
      <c r="S1423" s="130"/>
      <c r="T1423" s="130"/>
      <c r="U1423" s="130"/>
      <c r="V1423" s="130"/>
      <c r="W1423" s="130"/>
      <c r="X1423" s="130"/>
      <c r="Y1423" s="680"/>
      <c r="Z1423" s="130"/>
      <c r="AA1423" s="130"/>
      <c r="AB1423" s="130"/>
      <c r="AC1423" s="130"/>
      <c r="AD1423" s="130"/>
      <c r="AE1423" s="130"/>
      <c r="AF1423" s="680"/>
      <c r="AG1423" s="130"/>
      <c r="AH1423" s="130"/>
      <c r="AI1423" s="130"/>
      <c r="AJ1423" s="130"/>
      <c r="AK1423" s="130"/>
      <c r="AL1423" s="130"/>
    </row>
    <row r="1424" spans="1:38" s="43" customFormat="1" x14ac:dyDescent="0.2">
      <c r="A1424" s="15"/>
      <c r="B1424" s="685"/>
      <c r="C1424" s="15"/>
      <c r="K1424" s="680"/>
      <c r="L1424" s="130"/>
      <c r="M1424" s="130"/>
      <c r="N1424" s="130"/>
      <c r="O1424" s="130"/>
      <c r="P1424" s="130"/>
      <c r="Q1424" s="130"/>
      <c r="R1424" s="680"/>
      <c r="S1424" s="130"/>
      <c r="T1424" s="130"/>
      <c r="U1424" s="130"/>
      <c r="V1424" s="130"/>
      <c r="W1424" s="130"/>
      <c r="X1424" s="130"/>
      <c r="Y1424" s="680"/>
      <c r="Z1424" s="130"/>
      <c r="AA1424" s="130"/>
      <c r="AB1424" s="130"/>
      <c r="AC1424" s="130"/>
      <c r="AD1424" s="130"/>
      <c r="AE1424" s="130"/>
      <c r="AF1424" s="680"/>
      <c r="AG1424" s="130"/>
      <c r="AH1424" s="130"/>
      <c r="AI1424" s="130"/>
      <c r="AJ1424" s="130"/>
      <c r="AK1424" s="130"/>
      <c r="AL1424" s="130"/>
    </row>
    <row r="1425" spans="1:38" s="43" customFormat="1" x14ac:dyDescent="0.2">
      <c r="A1425" s="15"/>
      <c r="B1425" s="685"/>
      <c r="C1425" s="15"/>
      <c r="K1425" s="680"/>
      <c r="L1425" s="130"/>
      <c r="M1425" s="130"/>
      <c r="N1425" s="130"/>
      <c r="O1425" s="130"/>
      <c r="P1425" s="130"/>
      <c r="Q1425" s="130"/>
      <c r="R1425" s="680"/>
      <c r="S1425" s="130"/>
      <c r="T1425" s="130"/>
      <c r="U1425" s="130"/>
      <c r="V1425" s="130"/>
      <c r="W1425" s="130"/>
      <c r="X1425" s="130"/>
      <c r="Y1425" s="680"/>
      <c r="Z1425" s="130"/>
      <c r="AA1425" s="130"/>
      <c r="AB1425" s="130"/>
      <c r="AC1425" s="130"/>
      <c r="AD1425" s="130"/>
      <c r="AE1425" s="130"/>
      <c r="AF1425" s="680"/>
      <c r="AG1425" s="130"/>
      <c r="AH1425" s="130"/>
      <c r="AI1425" s="130"/>
      <c r="AJ1425" s="130"/>
      <c r="AK1425" s="130"/>
      <c r="AL1425" s="130"/>
    </row>
    <row r="1426" spans="1:38" s="43" customFormat="1" x14ac:dyDescent="0.2">
      <c r="A1426" s="15"/>
      <c r="B1426" s="685"/>
      <c r="C1426" s="15"/>
      <c r="K1426" s="680"/>
      <c r="L1426" s="130"/>
      <c r="M1426" s="130"/>
      <c r="N1426" s="130"/>
      <c r="O1426" s="130"/>
      <c r="P1426" s="130"/>
      <c r="Q1426" s="130"/>
      <c r="R1426" s="680"/>
      <c r="S1426" s="130"/>
      <c r="T1426" s="130"/>
      <c r="U1426" s="130"/>
      <c r="V1426" s="130"/>
      <c r="W1426" s="130"/>
      <c r="X1426" s="130"/>
      <c r="Y1426" s="680"/>
      <c r="Z1426" s="130"/>
      <c r="AA1426" s="130"/>
      <c r="AB1426" s="130"/>
      <c r="AC1426" s="130"/>
      <c r="AD1426" s="130"/>
      <c r="AE1426" s="130"/>
      <c r="AF1426" s="680"/>
      <c r="AG1426" s="130"/>
      <c r="AH1426" s="130"/>
      <c r="AI1426" s="130"/>
      <c r="AJ1426" s="130"/>
      <c r="AK1426" s="130"/>
      <c r="AL1426" s="130"/>
    </row>
    <row r="1427" spans="1:38" s="43" customFormat="1" x14ac:dyDescent="0.2">
      <c r="A1427" s="15"/>
      <c r="B1427" s="685"/>
      <c r="C1427" s="15"/>
      <c r="K1427" s="680"/>
      <c r="L1427" s="130"/>
      <c r="M1427" s="130"/>
      <c r="N1427" s="130"/>
      <c r="O1427" s="130"/>
      <c r="P1427" s="130"/>
      <c r="Q1427" s="130"/>
      <c r="R1427" s="680"/>
      <c r="S1427" s="130"/>
      <c r="T1427" s="130"/>
      <c r="U1427" s="130"/>
      <c r="V1427" s="130"/>
      <c r="W1427" s="130"/>
      <c r="X1427" s="130"/>
      <c r="Y1427" s="680"/>
      <c r="Z1427" s="130"/>
      <c r="AA1427" s="130"/>
      <c r="AB1427" s="130"/>
      <c r="AC1427" s="130"/>
      <c r="AD1427" s="130"/>
      <c r="AE1427" s="130"/>
      <c r="AF1427" s="680"/>
      <c r="AG1427" s="130"/>
      <c r="AH1427" s="130"/>
      <c r="AI1427" s="130"/>
      <c r="AJ1427" s="130"/>
      <c r="AK1427" s="130"/>
      <c r="AL1427" s="130"/>
    </row>
    <row r="1428" spans="1:38" s="43" customFormat="1" x14ac:dyDescent="0.2">
      <c r="A1428" s="15"/>
      <c r="B1428" s="685"/>
      <c r="C1428" s="15"/>
      <c r="K1428" s="680"/>
      <c r="L1428" s="130"/>
      <c r="M1428" s="130"/>
      <c r="N1428" s="130"/>
      <c r="O1428" s="130"/>
      <c r="P1428" s="130"/>
      <c r="Q1428" s="130"/>
      <c r="R1428" s="680"/>
      <c r="S1428" s="130"/>
      <c r="T1428" s="130"/>
      <c r="U1428" s="130"/>
      <c r="V1428" s="130"/>
      <c r="W1428" s="130"/>
      <c r="X1428" s="130"/>
      <c r="Y1428" s="680"/>
      <c r="Z1428" s="130"/>
      <c r="AA1428" s="130"/>
      <c r="AB1428" s="130"/>
      <c r="AC1428" s="130"/>
      <c r="AD1428" s="130"/>
      <c r="AE1428" s="130"/>
      <c r="AF1428" s="680"/>
      <c r="AG1428" s="130"/>
      <c r="AH1428" s="130"/>
      <c r="AI1428" s="130"/>
      <c r="AJ1428" s="130"/>
      <c r="AK1428" s="130"/>
      <c r="AL1428" s="130"/>
    </row>
    <row r="1429" spans="1:38" s="43" customFormat="1" x14ac:dyDescent="0.2">
      <c r="A1429" s="15"/>
      <c r="B1429" s="685"/>
      <c r="C1429" s="15"/>
      <c r="K1429" s="680"/>
      <c r="L1429" s="130"/>
      <c r="M1429" s="130"/>
      <c r="N1429" s="130"/>
      <c r="O1429" s="130"/>
      <c r="P1429" s="130"/>
      <c r="Q1429" s="130"/>
      <c r="R1429" s="680"/>
      <c r="S1429" s="130"/>
      <c r="T1429" s="130"/>
      <c r="U1429" s="130"/>
      <c r="V1429" s="130"/>
      <c r="W1429" s="130"/>
      <c r="X1429" s="130"/>
      <c r="Y1429" s="680"/>
      <c r="Z1429" s="130"/>
      <c r="AA1429" s="130"/>
      <c r="AB1429" s="130"/>
      <c r="AC1429" s="130"/>
      <c r="AD1429" s="130"/>
      <c r="AE1429" s="130"/>
      <c r="AF1429" s="680"/>
      <c r="AG1429" s="130"/>
      <c r="AH1429" s="130"/>
      <c r="AI1429" s="130"/>
      <c r="AJ1429" s="130"/>
      <c r="AK1429" s="130"/>
      <c r="AL1429" s="130"/>
    </row>
    <row r="1430" spans="1:38" s="43" customFormat="1" x14ac:dyDescent="0.2">
      <c r="A1430" s="15"/>
      <c r="B1430" s="685"/>
      <c r="C1430" s="15"/>
      <c r="K1430" s="680"/>
      <c r="L1430" s="130"/>
      <c r="M1430" s="130"/>
      <c r="N1430" s="130"/>
      <c r="O1430" s="130"/>
      <c r="P1430" s="130"/>
      <c r="Q1430" s="130"/>
      <c r="R1430" s="680"/>
      <c r="S1430" s="130"/>
      <c r="T1430" s="130"/>
      <c r="U1430" s="130"/>
      <c r="V1430" s="130"/>
      <c r="W1430" s="130"/>
      <c r="X1430" s="130"/>
      <c r="Y1430" s="680"/>
      <c r="Z1430" s="130"/>
      <c r="AA1430" s="130"/>
      <c r="AB1430" s="130"/>
      <c r="AC1430" s="130"/>
      <c r="AD1430" s="130"/>
      <c r="AE1430" s="130"/>
      <c r="AF1430" s="680"/>
      <c r="AG1430" s="130"/>
      <c r="AH1430" s="130"/>
      <c r="AI1430" s="130"/>
      <c r="AJ1430" s="130"/>
      <c r="AK1430" s="130"/>
      <c r="AL1430" s="130"/>
    </row>
    <row r="1431" spans="1:38" s="43" customFormat="1" x14ac:dyDescent="0.2">
      <c r="A1431" s="15"/>
      <c r="B1431" s="685"/>
      <c r="C1431" s="15"/>
      <c r="K1431" s="680"/>
      <c r="L1431" s="130"/>
      <c r="M1431" s="130"/>
      <c r="N1431" s="130"/>
      <c r="O1431" s="130"/>
      <c r="P1431" s="130"/>
      <c r="Q1431" s="130"/>
      <c r="R1431" s="680"/>
      <c r="S1431" s="130"/>
      <c r="T1431" s="130"/>
      <c r="U1431" s="130"/>
      <c r="V1431" s="130"/>
      <c r="W1431" s="130"/>
      <c r="X1431" s="130"/>
      <c r="Y1431" s="680"/>
      <c r="Z1431" s="130"/>
      <c r="AA1431" s="130"/>
      <c r="AB1431" s="130"/>
      <c r="AC1431" s="130"/>
      <c r="AD1431" s="130"/>
      <c r="AE1431" s="130"/>
      <c r="AF1431" s="680"/>
      <c r="AG1431" s="130"/>
      <c r="AH1431" s="130"/>
      <c r="AI1431" s="130"/>
      <c r="AJ1431" s="130"/>
      <c r="AK1431" s="130"/>
      <c r="AL1431" s="130"/>
    </row>
    <row r="1432" spans="1:38" s="43" customFormat="1" x14ac:dyDescent="0.2">
      <c r="A1432" s="15"/>
      <c r="B1432" s="685"/>
      <c r="C1432" s="15"/>
      <c r="K1432" s="680"/>
      <c r="L1432" s="130"/>
      <c r="M1432" s="130"/>
      <c r="N1432" s="130"/>
      <c r="O1432" s="130"/>
      <c r="P1432" s="130"/>
      <c r="Q1432" s="130"/>
      <c r="R1432" s="680"/>
      <c r="S1432" s="130"/>
      <c r="T1432" s="130"/>
      <c r="U1432" s="130"/>
      <c r="V1432" s="130"/>
      <c r="W1432" s="130"/>
      <c r="X1432" s="130"/>
      <c r="Y1432" s="680"/>
      <c r="Z1432" s="130"/>
      <c r="AA1432" s="130"/>
      <c r="AB1432" s="130"/>
      <c r="AC1432" s="130"/>
      <c r="AD1432" s="130"/>
      <c r="AE1432" s="130"/>
      <c r="AF1432" s="680"/>
      <c r="AG1432" s="130"/>
      <c r="AH1432" s="130"/>
      <c r="AI1432" s="130"/>
      <c r="AJ1432" s="130"/>
      <c r="AK1432" s="130"/>
      <c r="AL1432" s="130"/>
    </row>
    <row r="1433" spans="1:38" s="43" customFormat="1" x14ac:dyDescent="0.2">
      <c r="A1433" s="15"/>
      <c r="B1433" s="685"/>
      <c r="C1433" s="15"/>
      <c r="K1433" s="680"/>
      <c r="L1433" s="130"/>
      <c r="M1433" s="130"/>
      <c r="N1433" s="130"/>
      <c r="O1433" s="130"/>
      <c r="P1433" s="130"/>
      <c r="Q1433" s="130"/>
      <c r="R1433" s="680"/>
      <c r="S1433" s="130"/>
      <c r="T1433" s="130"/>
      <c r="U1433" s="130"/>
      <c r="V1433" s="130"/>
      <c r="W1433" s="130"/>
      <c r="X1433" s="130"/>
      <c r="Y1433" s="680"/>
      <c r="Z1433" s="130"/>
      <c r="AA1433" s="130"/>
      <c r="AB1433" s="130"/>
      <c r="AC1433" s="130"/>
      <c r="AD1433" s="130"/>
      <c r="AE1433" s="130"/>
      <c r="AF1433" s="680"/>
      <c r="AG1433" s="130"/>
      <c r="AH1433" s="130"/>
      <c r="AI1433" s="130"/>
      <c r="AJ1433" s="130"/>
      <c r="AK1433" s="130"/>
      <c r="AL1433" s="130"/>
    </row>
    <row r="1434" spans="1:38" s="43" customFormat="1" x14ac:dyDescent="0.2">
      <c r="A1434" s="15"/>
      <c r="B1434" s="685"/>
      <c r="C1434" s="15"/>
      <c r="K1434" s="680"/>
      <c r="L1434" s="130"/>
      <c r="M1434" s="130"/>
      <c r="N1434" s="130"/>
      <c r="O1434" s="130"/>
      <c r="P1434" s="130"/>
      <c r="Q1434" s="130"/>
      <c r="R1434" s="680"/>
      <c r="S1434" s="130"/>
      <c r="T1434" s="130"/>
      <c r="U1434" s="130"/>
      <c r="V1434" s="130"/>
      <c r="W1434" s="130"/>
      <c r="X1434" s="130"/>
      <c r="Y1434" s="680"/>
      <c r="Z1434" s="130"/>
      <c r="AA1434" s="130"/>
      <c r="AB1434" s="130"/>
      <c r="AC1434" s="130"/>
      <c r="AD1434" s="130"/>
      <c r="AE1434" s="130"/>
      <c r="AF1434" s="680"/>
      <c r="AG1434" s="130"/>
      <c r="AH1434" s="130"/>
      <c r="AI1434" s="130"/>
      <c r="AJ1434" s="130"/>
      <c r="AK1434" s="130"/>
      <c r="AL1434" s="130"/>
    </row>
    <row r="1435" spans="1:38" s="43" customFormat="1" x14ac:dyDescent="0.2">
      <c r="A1435" s="15"/>
      <c r="B1435" s="685"/>
      <c r="C1435" s="15"/>
      <c r="K1435" s="680"/>
      <c r="L1435" s="130"/>
      <c r="M1435" s="130"/>
      <c r="N1435" s="130"/>
      <c r="O1435" s="130"/>
      <c r="P1435" s="130"/>
      <c r="Q1435" s="130"/>
      <c r="R1435" s="680"/>
      <c r="S1435" s="130"/>
      <c r="T1435" s="130"/>
      <c r="U1435" s="130"/>
      <c r="V1435" s="130"/>
      <c r="W1435" s="130"/>
      <c r="X1435" s="130"/>
      <c r="Y1435" s="680"/>
      <c r="Z1435" s="130"/>
      <c r="AA1435" s="130"/>
      <c r="AB1435" s="130"/>
      <c r="AC1435" s="130"/>
      <c r="AD1435" s="130"/>
      <c r="AE1435" s="130"/>
      <c r="AF1435" s="680"/>
      <c r="AG1435" s="130"/>
      <c r="AH1435" s="130"/>
      <c r="AI1435" s="130"/>
      <c r="AJ1435" s="130"/>
      <c r="AK1435" s="130"/>
      <c r="AL1435" s="130"/>
    </row>
    <row r="1436" spans="1:38" s="43" customFormat="1" x14ac:dyDescent="0.2">
      <c r="A1436" s="15"/>
      <c r="B1436" s="685"/>
      <c r="C1436" s="15"/>
      <c r="K1436" s="680"/>
      <c r="L1436" s="130"/>
      <c r="M1436" s="130"/>
      <c r="N1436" s="130"/>
      <c r="O1436" s="130"/>
      <c r="P1436" s="130"/>
      <c r="Q1436" s="130"/>
      <c r="R1436" s="680"/>
      <c r="S1436" s="130"/>
      <c r="T1436" s="130"/>
      <c r="U1436" s="130"/>
      <c r="V1436" s="130"/>
      <c r="W1436" s="130"/>
      <c r="X1436" s="130"/>
      <c r="Y1436" s="680"/>
      <c r="Z1436" s="130"/>
      <c r="AA1436" s="130"/>
      <c r="AB1436" s="130"/>
      <c r="AC1436" s="130"/>
      <c r="AD1436" s="130"/>
      <c r="AE1436" s="130"/>
      <c r="AF1436" s="680"/>
      <c r="AG1436" s="130"/>
      <c r="AH1436" s="130"/>
      <c r="AI1436" s="130"/>
      <c r="AJ1436" s="130"/>
      <c r="AK1436" s="130"/>
      <c r="AL1436" s="130"/>
    </row>
    <row r="1437" spans="1:38" s="43" customFormat="1" x14ac:dyDescent="0.2">
      <c r="A1437" s="15"/>
      <c r="B1437" s="685"/>
      <c r="C1437" s="15"/>
      <c r="K1437" s="680"/>
      <c r="L1437" s="130"/>
      <c r="M1437" s="130"/>
      <c r="N1437" s="130"/>
      <c r="O1437" s="130"/>
      <c r="P1437" s="130"/>
      <c r="Q1437" s="130"/>
      <c r="R1437" s="680"/>
      <c r="S1437" s="130"/>
      <c r="T1437" s="130"/>
      <c r="U1437" s="130"/>
      <c r="V1437" s="130"/>
      <c r="W1437" s="130"/>
      <c r="X1437" s="130"/>
      <c r="Y1437" s="680"/>
      <c r="Z1437" s="130"/>
      <c r="AA1437" s="130"/>
      <c r="AB1437" s="130"/>
      <c r="AC1437" s="130"/>
      <c r="AD1437" s="130"/>
      <c r="AE1437" s="130"/>
      <c r="AF1437" s="680"/>
      <c r="AG1437" s="130"/>
      <c r="AH1437" s="130"/>
      <c r="AI1437" s="130"/>
      <c r="AJ1437" s="130"/>
      <c r="AK1437" s="130"/>
      <c r="AL1437" s="130"/>
    </row>
    <row r="1438" spans="1:38" s="43" customFormat="1" x14ac:dyDescent="0.2">
      <c r="A1438" s="15"/>
      <c r="B1438" s="685"/>
      <c r="C1438" s="15"/>
      <c r="K1438" s="680"/>
      <c r="L1438" s="130"/>
      <c r="M1438" s="130"/>
      <c r="N1438" s="130"/>
      <c r="O1438" s="130"/>
      <c r="P1438" s="130"/>
      <c r="Q1438" s="130"/>
      <c r="R1438" s="680"/>
      <c r="S1438" s="130"/>
      <c r="T1438" s="130"/>
      <c r="U1438" s="130"/>
      <c r="V1438" s="130"/>
      <c r="W1438" s="130"/>
      <c r="X1438" s="130"/>
      <c r="Y1438" s="680"/>
      <c r="Z1438" s="130"/>
      <c r="AA1438" s="130"/>
      <c r="AB1438" s="130"/>
      <c r="AC1438" s="130"/>
      <c r="AD1438" s="130"/>
      <c r="AE1438" s="130"/>
      <c r="AF1438" s="680"/>
      <c r="AG1438" s="130"/>
      <c r="AH1438" s="130"/>
      <c r="AI1438" s="130"/>
      <c r="AJ1438" s="130"/>
      <c r="AK1438" s="130"/>
      <c r="AL1438" s="130"/>
    </row>
    <row r="1439" spans="1:38" s="43" customFormat="1" x14ac:dyDescent="0.2">
      <c r="A1439" s="15"/>
      <c r="B1439" s="685"/>
      <c r="C1439" s="15"/>
      <c r="K1439" s="680"/>
      <c r="L1439" s="130"/>
      <c r="M1439" s="130"/>
      <c r="N1439" s="130"/>
      <c r="O1439" s="130"/>
      <c r="P1439" s="130"/>
      <c r="Q1439" s="130"/>
      <c r="R1439" s="680"/>
      <c r="S1439" s="130"/>
      <c r="T1439" s="130"/>
      <c r="U1439" s="130"/>
      <c r="V1439" s="130"/>
      <c r="W1439" s="130"/>
      <c r="X1439" s="130"/>
      <c r="Y1439" s="680"/>
      <c r="Z1439" s="130"/>
      <c r="AA1439" s="130"/>
      <c r="AB1439" s="130"/>
      <c r="AC1439" s="130"/>
      <c r="AD1439" s="130"/>
      <c r="AE1439" s="130"/>
      <c r="AF1439" s="680"/>
      <c r="AG1439" s="130"/>
      <c r="AH1439" s="130"/>
      <c r="AI1439" s="130"/>
      <c r="AJ1439" s="130"/>
      <c r="AK1439" s="130"/>
      <c r="AL1439" s="130"/>
    </row>
    <row r="1440" spans="1:38" s="43" customFormat="1" x14ac:dyDescent="0.2">
      <c r="A1440" s="15"/>
      <c r="B1440" s="685"/>
      <c r="C1440" s="15"/>
      <c r="K1440" s="680"/>
      <c r="L1440" s="130"/>
      <c r="M1440" s="130"/>
      <c r="N1440" s="130"/>
      <c r="O1440" s="130"/>
      <c r="P1440" s="130"/>
      <c r="Q1440" s="130"/>
      <c r="R1440" s="680"/>
      <c r="S1440" s="130"/>
      <c r="T1440" s="130"/>
      <c r="U1440" s="130"/>
      <c r="V1440" s="130"/>
      <c r="W1440" s="130"/>
      <c r="X1440" s="130"/>
      <c r="Y1440" s="680"/>
      <c r="Z1440" s="130"/>
      <c r="AA1440" s="130"/>
      <c r="AB1440" s="130"/>
      <c r="AC1440" s="130"/>
      <c r="AD1440" s="130"/>
      <c r="AE1440" s="130"/>
      <c r="AF1440" s="680"/>
      <c r="AG1440" s="130"/>
      <c r="AH1440" s="130"/>
      <c r="AI1440" s="130"/>
      <c r="AJ1440" s="130"/>
      <c r="AK1440" s="130"/>
      <c r="AL1440" s="130"/>
    </row>
    <row r="1441" spans="1:38" s="43" customFormat="1" x14ac:dyDescent="0.2">
      <c r="A1441" s="15"/>
      <c r="B1441" s="685"/>
      <c r="C1441" s="15"/>
      <c r="K1441" s="680"/>
      <c r="L1441" s="130"/>
      <c r="M1441" s="130"/>
      <c r="N1441" s="130"/>
      <c r="O1441" s="130"/>
      <c r="P1441" s="130"/>
      <c r="Q1441" s="130"/>
      <c r="R1441" s="680"/>
      <c r="S1441" s="130"/>
      <c r="T1441" s="130"/>
      <c r="U1441" s="130"/>
      <c r="V1441" s="130"/>
      <c r="W1441" s="130"/>
      <c r="X1441" s="130"/>
      <c r="Y1441" s="680"/>
      <c r="Z1441" s="130"/>
      <c r="AA1441" s="130"/>
      <c r="AB1441" s="130"/>
      <c r="AC1441" s="130"/>
      <c r="AD1441" s="130"/>
      <c r="AE1441" s="130"/>
      <c r="AF1441" s="680"/>
      <c r="AG1441" s="130"/>
      <c r="AH1441" s="130"/>
      <c r="AI1441" s="130"/>
      <c r="AJ1441" s="130"/>
      <c r="AK1441" s="130"/>
      <c r="AL1441" s="130"/>
    </row>
    <row r="1442" spans="1:38" s="43" customFormat="1" x14ac:dyDescent="0.2">
      <c r="A1442" s="15"/>
      <c r="B1442" s="685"/>
      <c r="C1442" s="15"/>
      <c r="K1442" s="680"/>
      <c r="L1442" s="130"/>
      <c r="M1442" s="130"/>
      <c r="N1442" s="130"/>
      <c r="O1442" s="130"/>
      <c r="P1442" s="130"/>
      <c r="Q1442" s="130"/>
      <c r="R1442" s="680"/>
      <c r="S1442" s="130"/>
      <c r="T1442" s="130"/>
      <c r="U1442" s="130"/>
      <c r="V1442" s="130"/>
      <c r="W1442" s="130"/>
      <c r="X1442" s="130"/>
      <c r="Y1442" s="680"/>
      <c r="Z1442" s="130"/>
      <c r="AA1442" s="130"/>
      <c r="AB1442" s="130"/>
      <c r="AC1442" s="130"/>
      <c r="AD1442" s="130"/>
      <c r="AE1442" s="130"/>
      <c r="AF1442" s="680"/>
      <c r="AG1442" s="130"/>
      <c r="AH1442" s="130"/>
      <c r="AI1442" s="130"/>
      <c r="AJ1442" s="130"/>
      <c r="AK1442" s="130"/>
      <c r="AL1442" s="130"/>
    </row>
    <row r="1443" spans="1:38" s="43" customFormat="1" x14ac:dyDescent="0.2">
      <c r="A1443" s="15"/>
      <c r="B1443" s="685"/>
      <c r="C1443" s="15"/>
      <c r="K1443" s="680"/>
      <c r="L1443" s="130"/>
      <c r="M1443" s="130"/>
      <c r="N1443" s="130"/>
      <c r="O1443" s="130"/>
      <c r="P1443" s="130"/>
      <c r="Q1443" s="130"/>
      <c r="R1443" s="680"/>
      <c r="S1443" s="130"/>
      <c r="T1443" s="130"/>
      <c r="U1443" s="130"/>
      <c r="V1443" s="130"/>
      <c r="W1443" s="130"/>
      <c r="X1443" s="130"/>
      <c r="Y1443" s="680"/>
      <c r="Z1443" s="130"/>
      <c r="AA1443" s="130"/>
      <c r="AB1443" s="130"/>
      <c r="AC1443" s="130"/>
      <c r="AD1443" s="130"/>
      <c r="AE1443" s="130"/>
      <c r="AF1443" s="680"/>
      <c r="AG1443" s="130"/>
      <c r="AH1443" s="130"/>
      <c r="AI1443" s="130"/>
      <c r="AJ1443" s="130"/>
      <c r="AK1443" s="130"/>
      <c r="AL1443" s="130"/>
    </row>
    <row r="1444" spans="1:38" s="43" customFormat="1" x14ac:dyDescent="0.2">
      <c r="A1444" s="15"/>
      <c r="B1444" s="685"/>
      <c r="C1444" s="15"/>
      <c r="K1444" s="680"/>
      <c r="L1444" s="130"/>
      <c r="M1444" s="130"/>
      <c r="N1444" s="130"/>
      <c r="O1444" s="130"/>
      <c r="P1444" s="130"/>
      <c r="Q1444" s="130"/>
      <c r="R1444" s="680"/>
      <c r="S1444" s="130"/>
      <c r="T1444" s="130"/>
      <c r="U1444" s="130"/>
      <c r="V1444" s="130"/>
      <c r="W1444" s="130"/>
      <c r="X1444" s="130"/>
      <c r="Y1444" s="680"/>
      <c r="Z1444" s="130"/>
      <c r="AA1444" s="130"/>
      <c r="AB1444" s="130"/>
      <c r="AC1444" s="130"/>
      <c r="AD1444" s="130"/>
      <c r="AE1444" s="130"/>
      <c r="AF1444" s="680"/>
      <c r="AG1444" s="130"/>
      <c r="AH1444" s="130"/>
      <c r="AI1444" s="130"/>
      <c r="AJ1444" s="130"/>
      <c r="AK1444" s="130"/>
      <c r="AL1444" s="130"/>
    </row>
    <row r="1445" spans="1:38" s="43" customFormat="1" x14ac:dyDescent="0.2">
      <c r="A1445" s="15"/>
      <c r="B1445" s="685"/>
      <c r="C1445" s="15"/>
      <c r="K1445" s="680"/>
      <c r="L1445" s="130"/>
      <c r="M1445" s="130"/>
      <c r="N1445" s="130"/>
      <c r="O1445" s="130"/>
      <c r="P1445" s="130"/>
      <c r="Q1445" s="130"/>
      <c r="R1445" s="680"/>
      <c r="S1445" s="130"/>
      <c r="T1445" s="130"/>
      <c r="U1445" s="130"/>
      <c r="V1445" s="130"/>
      <c r="W1445" s="130"/>
      <c r="X1445" s="130"/>
      <c r="Y1445" s="680"/>
      <c r="Z1445" s="130"/>
      <c r="AA1445" s="130"/>
      <c r="AB1445" s="130"/>
      <c r="AC1445" s="130"/>
      <c r="AD1445" s="130"/>
      <c r="AE1445" s="130"/>
      <c r="AF1445" s="680"/>
      <c r="AG1445" s="130"/>
      <c r="AH1445" s="130"/>
      <c r="AI1445" s="130"/>
      <c r="AJ1445" s="130"/>
      <c r="AK1445" s="130"/>
      <c r="AL1445" s="130"/>
    </row>
    <row r="1446" spans="1:38" s="43" customFormat="1" x14ac:dyDescent="0.2">
      <c r="A1446" s="15"/>
      <c r="B1446" s="685"/>
      <c r="C1446" s="15"/>
      <c r="K1446" s="680"/>
      <c r="L1446" s="130"/>
      <c r="M1446" s="130"/>
      <c r="N1446" s="130"/>
      <c r="O1446" s="130"/>
      <c r="P1446" s="130"/>
      <c r="Q1446" s="130"/>
      <c r="R1446" s="680"/>
      <c r="S1446" s="130"/>
      <c r="T1446" s="130"/>
      <c r="U1446" s="130"/>
      <c r="V1446" s="130"/>
      <c r="W1446" s="130"/>
      <c r="X1446" s="130"/>
      <c r="Y1446" s="680"/>
      <c r="Z1446" s="130"/>
      <c r="AA1446" s="130"/>
      <c r="AB1446" s="130"/>
      <c r="AC1446" s="130"/>
      <c r="AD1446" s="130"/>
      <c r="AE1446" s="130"/>
      <c r="AF1446" s="680"/>
      <c r="AG1446" s="130"/>
      <c r="AH1446" s="130"/>
      <c r="AI1446" s="130"/>
      <c r="AJ1446" s="130"/>
      <c r="AK1446" s="130"/>
      <c r="AL1446" s="130"/>
    </row>
    <row r="1447" spans="1:38" s="43" customFormat="1" x14ac:dyDescent="0.2">
      <c r="A1447" s="15"/>
      <c r="B1447" s="685"/>
      <c r="C1447" s="15"/>
      <c r="K1447" s="680"/>
      <c r="L1447" s="130"/>
      <c r="M1447" s="130"/>
      <c r="N1447" s="130"/>
      <c r="O1447" s="130"/>
      <c r="P1447" s="130"/>
      <c r="Q1447" s="130"/>
      <c r="R1447" s="680"/>
      <c r="S1447" s="130"/>
      <c r="T1447" s="130"/>
      <c r="U1447" s="130"/>
      <c r="V1447" s="130"/>
      <c r="W1447" s="130"/>
      <c r="X1447" s="130"/>
      <c r="Y1447" s="680"/>
      <c r="Z1447" s="130"/>
      <c r="AA1447" s="130"/>
      <c r="AB1447" s="130"/>
      <c r="AC1447" s="130"/>
      <c r="AD1447" s="130"/>
      <c r="AE1447" s="130"/>
      <c r="AF1447" s="680"/>
      <c r="AG1447" s="130"/>
      <c r="AH1447" s="130"/>
      <c r="AI1447" s="130"/>
      <c r="AJ1447" s="130"/>
      <c r="AK1447" s="130"/>
      <c r="AL1447" s="130"/>
    </row>
    <row r="1448" spans="1:38" s="43" customFormat="1" x14ac:dyDescent="0.2">
      <c r="A1448" s="15"/>
      <c r="B1448" s="685"/>
      <c r="C1448" s="15"/>
      <c r="K1448" s="680"/>
      <c r="L1448" s="130"/>
      <c r="M1448" s="130"/>
      <c r="N1448" s="130"/>
      <c r="O1448" s="130"/>
      <c r="P1448" s="130"/>
      <c r="Q1448" s="130"/>
      <c r="R1448" s="680"/>
      <c r="S1448" s="130"/>
      <c r="T1448" s="130"/>
      <c r="U1448" s="130"/>
      <c r="V1448" s="130"/>
      <c r="W1448" s="130"/>
      <c r="X1448" s="130"/>
      <c r="Y1448" s="680"/>
      <c r="Z1448" s="130"/>
      <c r="AA1448" s="130"/>
      <c r="AB1448" s="130"/>
      <c r="AC1448" s="130"/>
      <c r="AD1448" s="130"/>
      <c r="AE1448" s="130"/>
      <c r="AF1448" s="680"/>
      <c r="AG1448" s="130"/>
      <c r="AH1448" s="130"/>
      <c r="AI1448" s="130"/>
      <c r="AJ1448" s="130"/>
      <c r="AK1448" s="130"/>
      <c r="AL1448" s="130"/>
    </row>
    <row r="1449" spans="1:38" s="43" customFormat="1" x14ac:dyDescent="0.2">
      <c r="A1449" s="15"/>
      <c r="B1449" s="685"/>
      <c r="C1449" s="15"/>
      <c r="K1449" s="680"/>
      <c r="L1449" s="130"/>
      <c r="M1449" s="130"/>
      <c r="N1449" s="130"/>
      <c r="O1449" s="130"/>
      <c r="P1449" s="130"/>
      <c r="Q1449" s="130"/>
      <c r="R1449" s="680"/>
      <c r="S1449" s="130"/>
      <c r="T1449" s="130"/>
      <c r="U1449" s="130"/>
      <c r="V1449" s="130"/>
      <c r="W1449" s="130"/>
      <c r="X1449" s="130"/>
      <c r="Y1449" s="680"/>
      <c r="Z1449" s="130"/>
      <c r="AA1449" s="130"/>
      <c r="AB1449" s="130"/>
      <c r="AC1449" s="130"/>
      <c r="AD1449" s="130"/>
      <c r="AE1449" s="130"/>
      <c r="AF1449" s="680"/>
      <c r="AG1449" s="130"/>
      <c r="AH1449" s="130"/>
      <c r="AI1449" s="130"/>
      <c r="AJ1449" s="130"/>
      <c r="AK1449" s="130"/>
      <c r="AL1449" s="130"/>
    </row>
    <row r="1450" spans="1:38" s="43" customFormat="1" x14ac:dyDescent="0.2">
      <c r="A1450" s="15"/>
      <c r="B1450" s="685"/>
      <c r="C1450" s="15"/>
      <c r="K1450" s="680"/>
      <c r="L1450" s="130"/>
      <c r="M1450" s="130"/>
      <c r="N1450" s="130"/>
      <c r="O1450" s="130"/>
      <c r="P1450" s="130"/>
      <c r="Q1450" s="130"/>
      <c r="R1450" s="680"/>
      <c r="S1450" s="130"/>
      <c r="T1450" s="130"/>
      <c r="U1450" s="130"/>
      <c r="V1450" s="130"/>
      <c r="W1450" s="130"/>
      <c r="X1450" s="130"/>
      <c r="Y1450" s="680"/>
      <c r="Z1450" s="130"/>
      <c r="AA1450" s="130"/>
      <c r="AB1450" s="130"/>
      <c r="AC1450" s="130"/>
      <c r="AD1450" s="130"/>
      <c r="AE1450" s="130"/>
      <c r="AF1450" s="680"/>
      <c r="AG1450" s="130"/>
      <c r="AH1450" s="130"/>
      <c r="AI1450" s="130"/>
      <c r="AJ1450" s="130"/>
      <c r="AK1450" s="130"/>
      <c r="AL1450" s="130"/>
    </row>
    <row r="1451" spans="1:38" s="43" customFormat="1" x14ac:dyDescent="0.2">
      <c r="A1451" s="15"/>
      <c r="B1451" s="685"/>
      <c r="C1451" s="15"/>
      <c r="K1451" s="680"/>
      <c r="L1451" s="130"/>
      <c r="M1451" s="130"/>
      <c r="N1451" s="130"/>
      <c r="O1451" s="130"/>
      <c r="P1451" s="130"/>
      <c r="Q1451" s="130"/>
      <c r="R1451" s="680"/>
      <c r="S1451" s="130"/>
      <c r="T1451" s="130"/>
      <c r="U1451" s="130"/>
      <c r="V1451" s="130"/>
      <c r="W1451" s="130"/>
      <c r="X1451" s="130"/>
      <c r="Y1451" s="680"/>
      <c r="Z1451" s="130"/>
      <c r="AA1451" s="130"/>
      <c r="AB1451" s="130"/>
      <c r="AC1451" s="130"/>
      <c r="AD1451" s="130"/>
      <c r="AE1451" s="130"/>
      <c r="AF1451" s="680"/>
      <c r="AG1451" s="130"/>
      <c r="AH1451" s="130"/>
      <c r="AI1451" s="130"/>
      <c r="AJ1451" s="130"/>
      <c r="AK1451" s="130"/>
      <c r="AL1451" s="130"/>
    </row>
    <row r="1452" spans="1:38" s="43" customFormat="1" x14ac:dyDescent="0.2">
      <c r="A1452" s="15"/>
      <c r="B1452" s="685"/>
      <c r="C1452" s="15"/>
      <c r="K1452" s="680"/>
      <c r="L1452" s="130"/>
      <c r="M1452" s="130"/>
      <c r="N1452" s="130"/>
      <c r="O1452" s="130"/>
      <c r="P1452" s="130"/>
      <c r="Q1452" s="130"/>
      <c r="R1452" s="680"/>
      <c r="S1452" s="130"/>
      <c r="T1452" s="130"/>
      <c r="U1452" s="130"/>
      <c r="V1452" s="130"/>
      <c r="W1452" s="130"/>
      <c r="X1452" s="130"/>
      <c r="Y1452" s="680"/>
      <c r="Z1452" s="130"/>
      <c r="AA1452" s="130"/>
      <c r="AB1452" s="130"/>
      <c r="AC1452" s="130"/>
      <c r="AD1452" s="130"/>
      <c r="AE1452" s="130"/>
      <c r="AF1452" s="680"/>
      <c r="AG1452" s="130"/>
      <c r="AH1452" s="130"/>
      <c r="AI1452" s="130"/>
      <c r="AJ1452" s="130"/>
      <c r="AK1452" s="130"/>
      <c r="AL1452" s="130"/>
    </row>
    <row r="1453" spans="1:38" s="43" customFormat="1" x14ac:dyDescent="0.2">
      <c r="A1453" s="15"/>
      <c r="B1453" s="685"/>
      <c r="C1453" s="15"/>
      <c r="K1453" s="680"/>
      <c r="L1453" s="130"/>
      <c r="M1453" s="130"/>
      <c r="N1453" s="130"/>
      <c r="O1453" s="130"/>
      <c r="P1453" s="130"/>
      <c r="Q1453" s="130"/>
      <c r="R1453" s="680"/>
      <c r="S1453" s="130"/>
      <c r="T1453" s="130"/>
      <c r="U1453" s="130"/>
      <c r="V1453" s="130"/>
      <c r="W1453" s="130"/>
      <c r="X1453" s="130"/>
      <c r="Y1453" s="680"/>
      <c r="Z1453" s="130"/>
      <c r="AA1453" s="130"/>
      <c r="AB1453" s="130"/>
      <c r="AC1453" s="130"/>
      <c r="AD1453" s="130"/>
      <c r="AE1453" s="130"/>
      <c r="AF1453" s="680"/>
      <c r="AG1453" s="130"/>
      <c r="AH1453" s="130"/>
      <c r="AI1453" s="130"/>
      <c r="AJ1453" s="130"/>
      <c r="AK1453" s="130"/>
      <c r="AL1453" s="130"/>
    </row>
    <row r="1454" spans="1:38" s="43" customFormat="1" x14ac:dyDescent="0.2">
      <c r="A1454" s="15"/>
      <c r="B1454" s="685"/>
      <c r="C1454" s="15"/>
      <c r="K1454" s="680"/>
      <c r="L1454" s="130"/>
      <c r="M1454" s="130"/>
      <c r="N1454" s="130"/>
      <c r="O1454" s="130"/>
      <c r="P1454" s="130"/>
      <c r="Q1454" s="130"/>
      <c r="R1454" s="680"/>
      <c r="S1454" s="130"/>
      <c r="T1454" s="130"/>
      <c r="U1454" s="130"/>
      <c r="V1454" s="130"/>
      <c r="W1454" s="130"/>
      <c r="X1454" s="130"/>
      <c r="Y1454" s="680"/>
      <c r="Z1454" s="130"/>
      <c r="AA1454" s="130"/>
      <c r="AB1454" s="130"/>
      <c r="AC1454" s="130"/>
      <c r="AD1454" s="130"/>
      <c r="AE1454" s="130"/>
      <c r="AF1454" s="680"/>
      <c r="AG1454" s="130"/>
      <c r="AH1454" s="130"/>
      <c r="AI1454" s="130"/>
      <c r="AJ1454" s="130"/>
      <c r="AK1454" s="130"/>
      <c r="AL1454" s="130"/>
    </row>
    <row r="1455" spans="1:38" s="43" customFormat="1" x14ac:dyDescent="0.2">
      <c r="A1455" s="15"/>
      <c r="B1455" s="685"/>
      <c r="C1455" s="15"/>
      <c r="K1455" s="680"/>
      <c r="L1455" s="130"/>
      <c r="M1455" s="130"/>
      <c r="N1455" s="130"/>
      <c r="O1455" s="130"/>
      <c r="P1455" s="130"/>
      <c r="Q1455" s="130"/>
      <c r="R1455" s="680"/>
      <c r="S1455" s="130"/>
      <c r="T1455" s="130"/>
      <c r="U1455" s="130"/>
      <c r="V1455" s="130"/>
      <c r="W1455" s="130"/>
      <c r="X1455" s="130"/>
      <c r="Y1455" s="680"/>
      <c r="Z1455" s="130"/>
      <c r="AA1455" s="130"/>
      <c r="AB1455" s="130"/>
      <c r="AC1455" s="130"/>
      <c r="AD1455" s="130"/>
      <c r="AE1455" s="130"/>
      <c r="AF1455" s="680"/>
      <c r="AG1455" s="130"/>
      <c r="AH1455" s="130"/>
      <c r="AI1455" s="130"/>
      <c r="AJ1455" s="130"/>
      <c r="AK1455" s="130"/>
      <c r="AL1455" s="130"/>
    </row>
    <row r="1456" spans="1:38" s="43" customFormat="1" x14ac:dyDescent="0.2">
      <c r="A1456" s="15"/>
      <c r="B1456" s="685"/>
      <c r="C1456" s="15"/>
      <c r="K1456" s="680"/>
      <c r="L1456" s="130"/>
      <c r="M1456" s="130"/>
      <c r="N1456" s="130"/>
      <c r="O1456" s="130"/>
      <c r="P1456" s="130"/>
      <c r="Q1456" s="130"/>
      <c r="R1456" s="680"/>
      <c r="S1456" s="130"/>
      <c r="T1456" s="130"/>
      <c r="U1456" s="130"/>
      <c r="V1456" s="130"/>
      <c r="W1456" s="130"/>
      <c r="X1456" s="130"/>
      <c r="Y1456" s="680"/>
      <c r="Z1456" s="130"/>
      <c r="AA1456" s="130"/>
      <c r="AB1456" s="130"/>
      <c r="AC1456" s="130"/>
      <c r="AD1456" s="130"/>
      <c r="AE1456" s="130"/>
      <c r="AF1456" s="680"/>
      <c r="AG1456" s="130"/>
      <c r="AH1456" s="130"/>
      <c r="AI1456" s="130"/>
      <c r="AJ1456" s="130"/>
      <c r="AK1456" s="130"/>
      <c r="AL1456" s="130"/>
    </row>
    <row r="1457" spans="1:38" s="43" customFormat="1" x14ac:dyDescent="0.2">
      <c r="A1457" s="15"/>
      <c r="B1457" s="685"/>
      <c r="C1457" s="15"/>
      <c r="K1457" s="680"/>
      <c r="L1457" s="130"/>
      <c r="M1457" s="130"/>
      <c r="N1457" s="130"/>
      <c r="O1457" s="130"/>
      <c r="P1457" s="130"/>
      <c r="Q1457" s="130"/>
      <c r="R1457" s="680"/>
      <c r="S1457" s="130"/>
      <c r="T1457" s="130"/>
      <c r="U1457" s="130"/>
      <c r="V1457" s="130"/>
      <c r="W1457" s="130"/>
      <c r="X1457" s="130"/>
      <c r="Y1457" s="680"/>
      <c r="Z1457" s="130"/>
      <c r="AA1457" s="130"/>
      <c r="AB1457" s="130"/>
      <c r="AC1457" s="130"/>
      <c r="AD1457" s="130"/>
      <c r="AE1457" s="130"/>
      <c r="AF1457" s="680"/>
      <c r="AG1457" s="130"/>
      <c r="AH1457" s="130"/>
      <c r="AI1457" s="130"/>
      <c r="AJ1457" s="130"/>
      <c r="AK1457" s="130"/>
      <c r="AL1457" s="130"/>
    </row>
    <row r="1458" spans="1:38" s="43" customFormat="1" x14ac:dyDescent="0.2">
      <c r="A1458" s="15"/>
      <c r="B1458" s="685"/>
      <c r="C1458" s="15"/>
      <c r="K1458" s="680"/>
      <c r="L1458" s="130"/>
      <c r="M1458" s="130"/>
      <c r="N1458" s="130"/>
      <c r="O1458" s="130"/>
      <c r="P1458" s="130"/>
      <c r="Q1458" s="130"/>
      <c r="R1458" s="680"/>
      <c r="S1458" s="130"/>
      <c r="T1458" s="130"/>
      <c r="U1458" s="130"/>
      <c r="V1458" s="130"/>
      <c r="W1458" s="130"/>
      <c r="X1458" s="130"/>
      <c r="Y1458" s="680"/>
      <c r="Z1458" s="130"/>
      <c r="AA1458" s="130"/>
      <c r="AB1458" s="130"/>
      <c r="AC1458" s="130"/>
      <c r="AD1458" s="130"/>
      <c r="AE1458" s="130"/>
      <c r="AF1458" s="680"/>
      <c r="AG1458" s="130"/>
      <c r="AH1458" s="130"/>
      <c r="AI1458" s="130"/>
      <c r="AJ1458" s="130"/>
      <c r="AK1458" s="130"/>
      <c r="AL1458" s="130"/>
    </row>
    <row r="1459" spans="1:38" s="43" customFormat="1" x14ac:dyDescent="0.2">
      <c r="A1459" s="15"/>
      <c r="B1459" s="685"/>
      <c r="C1459" s="15"/>
      <c r="K1459" s="680"/>
      <c r="L1459" s="130"/>
      <c r="M1459" s="130"/>
      <c r="N1459" s="130"/>
      <c r="O1459" s="130"/>
      <c r="P1459" s="130"/>
      <c r="Q1459" s="130"/>
      <c r="R1459" s="680"/>
      <c r="S1459" s="130"/>
      <c r="T1459" s="130"/>
      <c r="U1459" s="130"/>
      <c r="V1459" s="130"/>
      <c r="W1459" s="130"/>
      <c r="X1459" s="130"/>
      <c r="Y1459" s="680"/>
      <c r="Z1459" s="130"/>
      <c r="AA1459" s="130"/>
      <c r="AB1459" s="130"/>
      <c r="AC1459" s="130"/>
      <c r="AD1459" s="130"/>
      <c r="AE1459" s="130"/>
      <c r="AF1459" s="680"/>
      <c r="AG1459" s="130"/>
      <c r="AH1459" s="130"/>
      <c r="AI1459" s="130"/>
      <c r="AJ1459" s="130"/>
      <c r="AK1459" s="130"/>
      <c r="AL1459" s="130"/>
    </row>
    <row r="1460" spans="1:38" s="43" customFormat="1" x14ac:dyDescent="0.2">
      <c r="A1460" s="15"/>
      <c r="B1460" s="685"/>
      <c r="C1460" s="15"/>
      <c r="K1460" s="680"/>
      <c r="L1460" s="130"/>
      <c r="M1460" s="130"/>
      <c r="N1460" s="130"/>
      <c r="O1460" s="130"/>
      <c r="P1460" s="130"/>
      <c r="Q1460" s="130"/>
      <c r="R1460" s="680"/>
      <c r="S1460" s="130"/>
      <c r="T1460" s="130"/>
      <c r="U1460" s="130"/>
      <c r="V1460" s="130"/>
      <c r="W1460" s="130"/>
      <c r="X1460" s="130"/>
      <c r="Y1460" s="680"/>
      <c r="Z1460" s="130"/>
      <c r="AA1460" s="130"/>
      <c r="AB1460" s="130"/>
      <c r="AC1460" s="130"/>
      <c r="AD1460" s="130"/>
      <c r="AE1460" s="130"/>
      <c r="AF1460" s="680"/>
      <c r="AG1460" s="130"/>
      <c r="AH1460" s="130"/>
      <c r="AI1460" s="130"/>
      <c r="AJ1460" s="130"/>
      <c r="AK1460" s="130"/>
      <c r="AL1460" s="130"/>
    </row>
    <row r="1461" spans="1:38" s="43" customFormat="1" x14ac:dyDescent="0.2">
      <c r="A1461" s="15"/>
      <c r="B1461" s="685"/>
      <c r="C1461" s="15"/>
      <c r="K1461" s="680"/>
      <c r="L1461" s="130"/>
      <c r="M1461" s="130"/>
      <c r="N1461" s="130"/>
      <c r="O1461" s="130"/>
      <c r="P1461" s="130"/>
      <c r="Q1461" s="130"/>
      <c r="R1461" s="680"/>
      <c r="S1461" s="130"/>
      <c r="T1461" s="130"/>
      <c r="U1461" s="130"/>
      <c r="V1461" s="130"/>
      <c r="W1461" s="130"/>
      <c r="X1461" s="130"/>
      <c r="Y1461" s="680"/>
      <c r="Z1461" s="130"/>
      <c r="AA1461" s="130"/>
      <c r="AB1461" s="130"/>
      <c r="AC1461" s="130"/>
      <c r="AD1461" s="130"/>
      <c r="AE1461" s="130"/>
      <c r="AF1461" s="680"/>
      <c r="AG1461" s="130"/>
      <c r="AH1461" s="130"/>
      <c r="AI1461" s="130"/>
      <c r="AJ1461" s="130"/>
      <c r="AK1461" s="130"/>
      <c r="AL1461" s="130"/>
    </row>
    <row r="1462" spans="1:38" s="43" customFormat="1" x14ac:dyDescent="0.2">
      <c r="A1462" s="15"/>
      <c r="B1462" s="685"/>
      <c r="C1462" s="15"/>
      <c r="K1462" s="680"/>
      <c r="L1462" s="130"/>
      <c r="M1462" s="130"/>
      <c r="N1462" s="130"/>
      <c r="O1462" s="130"/>
      <c r="P1462" s="130"/>
      <c r="Q1462" s="130"/>
      <c r="R1462" s="680"/>
      <c r="S1462" s="130"/>
      <c r="T1462" s="130"/>
      <c r="U1462" s="130"/>
      <c r="V1462" s="130"/>
      <c r="W1462" s="130"/>
      <c r="X1462" s="130"/>
      <c r="Y1462" s="680"/>
      <c r="Z1462" s="130"/>
      <c r="AA1462" s="130"/>
      <c r="AB1462" s="130"/>
      <c r="AC1462" s="130"/>
      <c r="AD1462" s="130"/>
      <c r="AE1462" s="130"/>
      <c r="AF1462" s="680"/>
      <c r="AG1462" s="130"/>
      <c r="AH1462" s="130"/>
      <c r="AI1462" s="130"/>
      <c r="AJ1462" s="130"/>
      <c r="AK1462" s="130"/>
      <c r="AL1462" s="130"/>
    </row>
    <row r="1463" spans="1:38" s="43" customFormat="1" x14ac:dyDescent="0.2">
      <c r="A1463" s="15"/>
      <c r="B1463" s="685"/>
      <c r="C1463" s="15"/>
      <c r="K1463" s="680"/>
      <c r="L1463" s="130"/>
      <c r="M1463" s="130"/>
      <c r="N1463" s="130"/>
      <c r="O1463" s="130"/>
      <c r="P1463" s="130"/>
      <c r="Q1463" s="130"/>
      <c r="R1463" s="680"/>
      <c r="S1463" s="130"/>
      <c r="T1463" s="130"/>
      <c r="U1463" s="130"/>
      <c r="V1463" s="130"/>
      <c r="W1463" s="130"/>
      <c r="X1463" s="130"/>
      <c r="Y1463" s="680"/>
      <c r="Z1463" s="130"/>
      <c r="AA1463" s="130"/>
      <c r="AB1463" s="130"/>
      <c r="AC1463" s="130"/>
      <c r="AD1463" s="130"/>
      <c r="AE1463" s="130"/>
      <c r="AF1463" s="680"/>
      <c r="AG1463" s="130"/>
      <c r="AH1463" s="130"/>
      <c r="AI1463" s="130"/>
      <c r="AJ1463" s="130"/>
      <c r="AK1463" s="130"/>
      <c r="AL1463" s="130"/>
    </row>
    <row r="1464" spans="1:38" s="43" customFormat="1" x14ac:dyDescent="0.2">
      <c r="A1464" s="15"/>
      <c r="B1464" s="685"/>
      <c r="C1464" s="15"/>
      <c r="K1464" s="680"/>
      <c r="L1464" s="130"/>
      <c r="M1464" s="130"/>
      <c r="N1464" s="130"/>
      <c r="O1464" s="130"/>
      <c r="P1464" s="130"/>
      <c r="Q1464" s="130"/>
      <c r="R1464" s="680"/>
      <c r="S1464" s="130"/>
      <c r="T1464" s="130"/>
      <c r="U1464" s="130"/>
      <c r="V1464" s="130"/>
      <c r="W1464" s="130"/>
      <c r="X1464" s="130"/>
      <c r="Y1464" s="680"/>
      <c r="Z1464" s="130"/>
      <c r="AA1464" s="130"/>
      <c r="AB1464" s="130"/>
      <c r="AC1464" s="130"/>
      <c r="AD1464" s="130"/>
      <c r="AE1464" s="130"/>
      <c r="AF1464" s="680"/>
      <c r="AG1464" s="130"/>
      <c r="AH1464" s="130"/>
      <c r="AI1464" s="130"/>
      <c r="AJ1464" s="130"/>
      <c r="AK1464" s="130"/>
      <c r="AL1464" s="130"/>
    </row>
    <row r="1465" spans="1:38" s="43" customFormat="1" x14ac:dyDescent="0.2">
      <c r="A1465" s="15"/>
      <c r="B1465" s="685"/>
      <c r="C1465" s="15"/>
      <c r="K1465" s="680"/>
      <c r="L1465" s="130"/>
      <c r="M1465" s="130"/>
      <c r="N1465" s="130"/>
      <c r="O1465" s="130"/>
      <c r="P1465" s="130"/>
      <c r="Q1465" s="130"/>
      <c r="R1465" s="680"/>
      <c r="S1465" s="130"/>
      <c r="T1465" s="130"/>
      <c r="U1465" s="130"/>
      <c r="V1465" s="130"/>
      <c r="W1465" s="130"/>
      <c r="X1465" s="130"/>
      <c r="Y1465" s="680"/>
      <c r="Z1465" s="130"/>
      <c r="AA1465" s="130"/>
      <c r="AB1465" s="130"/>
      <c r="AC1465" s="130"/>
      <c r="AD1465" s="130"/>
      <c r="AE1465" s="130"/>
      <c r="AF1465" s="680"/>
      <c r="AG1465" s="130"/>
      <c r="AH1465" s="130"/>
      <c r="AI1465" s="130"/>
      <c r="AJ1465" s="130"/>
      <c r="AK1465" s="130"/>
      <c r="AL1465" s="130"/>
    </row>
    <row r="1466" spans="1:38" s="43" customFormat="1" x14ac:dyDescent="0.2">
      <c r="A1466" s="15"/>
      <c r="B1466" s="685"/>
      <c r="C1466" s="15"/>
      <c r="K1466" s="680"/>
      <c r="L1466" s="130"/>
      <c r="M1466" s="130"/>
      <c r="N1466" s="130"/>
      <c r="O1466" s="130"/>
      <c r="P1466" s="130"/>
      <c r="Q1466" s="130"/>
      <c r="R1466" s="680"/>
      <c r="S1466" s="130"/>
      <c r="T1466" s="130"/>
      <c r="U1466" s="130"/>
      <c r="V1466" s="130"/>
      <c r="W1466" s="130"/>
      <c r="X1466" s="130"/>
      <c r="Y1466" s="680"/>
      <c r="Z1466" s="130"/>
      <c r="AA1466" s="130"/>
      <c r="AB1466" s="130"/>
      <c r="AC1466" s="130"/>
      <c r="AD1466" s="130"/>
      <c r="AE1466" s="130"/>
      <c r="AF1466" s="680"/>
      <c r="AG1466" s="130"/>
      <c r="AH1466" s="130"/>
      <c r="AI1466" s="130"/>
      <c r="AJ1466" s="130"/>
      <c r="AK1466" s="130"/>
      <c r="AL1466" s="130"/>
    </row>
    <row r="1467" spans="1:38" s="43" customFormat="1" x14ac:dyDescent="0.2">
      <c r="A1467" s="15"/>
      <c r="B1467" s="685"/>
      <c r="C1467" s="15"/>
      <c r="K1467" s="680"/>
      <c r="L1467" s="130"/>
      <c r="M1467" s="130"/>
      <c r="N1467" s="130"/>
      <c r="O1467" s="130"/>
      <c r="P1467" s="130"/>
      <c r="Q1467" s="130"/>
      <c r="R1467" s="680"/>
      <c r="S1467" s="130"/>
      <c r="T1467" s="130"/>
      <c r="U1467" s="130"/>
      <c r="V1467" s="130"/>
      <c r="W1467" s="130"/>
      <c r="X1467" s="130"/>
      <c r="Y1467" s="680"/>
      <c r="Z1467" s="130"/>
      <c r="AA1467" s="130"/>
      <c r="AB1467" s="130"/>
      <c r="AC1467" s="130"/>
      <c r="AD1467" s="130"/>
      <c r="AE1467" s="130"/>
      <c r="AF1467" s="680"/>
      <c r="AG1467" s="130"/>
      <c r="AH1467" s="130"/>
      <c r="AI1467" s="130"/>
      <c r="AJ1467" s="130"/>
      <c r="AK1467" s="130"/>
      <c r="AL1467" s="130"/>
    </row>
    <row r="1468" spans="1:38" s="43" customFormat="1" x14ac:dyDescent="0.2">
      <c r="A1468" s="15"/>
      <c r="B1468" s="685"/>
      <c r="C1468" s="15"/>
      <c r="K1468" s="680"/>
      <c r="L1468" s="130"/>
      <c r="M1468" s="130"/>
      <c r="N1468" s="130"/>
      <c r="O1468" s="130"/>
      <c r="P1468" s="130"/>
      <c r="Q1468" s="130"/>
      <c r="R1468" s="680"/>
      <c r="S1468" s="130"/>
      <c r="T1468" s="130"/>
      <c r="U1468" s="130"/>
      <c r="V1468" s="130"/>
      <c r="W1468" s="130"/>
      <c r="X1468" s="130"/>
      <c r="Y1468" s="680"/>
      <c r="Z1468" s="130"/>
      <c r="AA1468" s="130"/>
      <c r="AB1468" s="130"/>
      <c r="AC1468" s="130"/>
      <c r="AD1468" s="130"/>
      <c r="AE1468" s="130"/>
      <c r="AF1468" s="680"/>
      <c r="AG1468" s="130"/>
      <c r="AH1468" s="130"/>
      <c r="AI1468" s="130"/>
      <c r="AJ1468" s="130"/>
      <c r="AK1468" s="130"/>
      <c r="AL1468" s="130"/>
    </row>
    <row r="1469" spans="1:38" s="43" customFormat="1" x14ac:dyDescent="0.2">
      <c r="A1469" s="15"/>
      <c r="B1469" s="685"/>
      <c r="C1469" s="15"/>
      <c r="K1469" s="680"/>
      <c r="L1469" s="130"/>
      <c r="M1469" s="130"/>
      <c r="N1469" s="130"/>
      <c r="O1469" s="130"/>
      <c r="P1469" s="130"/>
      <c r="Q1469" s="130"/>
      <c r="R1469" s="680"/>
      <c r="S1469" s="130"/>
      <c r="T1469" s="130"/>
      <c r="U1469" s="130"/>
      <c r="V1469" s="130"/>
      <c r="W1469" s="130"/>
      <c r="X1469" s="130"/>
      <c r="Y1469" s="680"/>
      <c r="Z1469" s="130"/>
      <c r="AA1469" s="130"/>
      <c r="AB1469" s="130"/>
      <c r="AC1469" s="130"/>
      <c r="AD1469" s="130"/>
      <c r="AE1469" s="130"/>
      <c r="AF1469" s="680"/>
      <c r="AG1469" s="130"/>
      <c r="AH1469" s="130"/>
      <c r="AI1469" s="130"/>
      <c r="AJ1469" s="130"/>
      <c r="AK1469" s="130"/>
      <c r="AL1469" s="130"/>
    </row>
    <row r="1470" spans="1:38" s="43" customFormat="1" x14ac:dyDescent="0.2">
      <c r="A1470" s="15"/>
      <c r="B1470" s="685"/>
      <c r="C1470" s="15"/>
      <c r="K1470" s="680"/>
      <c r="L1470" s="130"/>
      <c r="M1470" s="130"/>
      <c r="N1470" s="130"/>
      <c r="O1470" s="130"/>
      <c r="P1470" s="130"/>
      <c r="Q1470" s="130"/>
      <c r="R1470" s="680"/>
      <c r="S1470" s="130"/>
      <c r="T1470" s="130"/>
      <c r="U1470" s="130"/>
      <c r="V1470" s="130"/>
      <c r="W1470" s="130"/>
      <c r="X1470" s="130"/>
      <c r="Y1470" s="680"/>
      <c r="Z1470" s="130"/>
      <c r="AA1470" s="130"/>
      <c r="AB1470" s="130"/>
      <c r="AC1470" s="130"/>
      <c r="AD1470" s="130"/>
      <c r="AE1470" s="130"/>
      <c r="AF1470" s="680"/>
      <c r="AG1470" s="130"/>
      <c r="AH1470" s="130"/>
      <c r="AI1470" s="130"/>
      <c r="AJ1470" s="130"/>
      <c r="AK1470" s="130"/>
      <c r="AL1470" s="130"/>
    </row>
    <row r="1471" spans="1:38" s="43" customFormat="1" x14ac:dyDescent="0.2">
      <c r="A1471" s="15"/>
      <c r="B1471" s="685"/>
      <c r="C1471" s="15"/>
      <c r="K1471" s="680"/>
      <c r="L1471" s="130"/>
      <c r="M1471" s="130"/>
      <c r="N1471" s="130"/>
      <c r="O1471" s="130"/>
      <c r="P1471" s="130"/>
      <c r="Q1471" s="130"/>
      <c r="R1471" s="680"/>
      <c r="S1471" s="130"/>
      <c r="T1471" s="130"/>
      <c r="U1471" s="130"/>
      <c r="V1471" s="130"/>
      <c r="W1471" s="130"/>
      <c r="X1471" s="130"/>
      <c r="Y1471" s="680"/>
      <c r="Z1471" s="130"/>
      <c r="AA1471" s="130"/>
      <c r="AB1471" s="130"/>
      <c r="AC1471" s="130"/>
      <c r="AD1471" s="130"/>
      <c r="AE1471" s="130"/>
      <c r="AF1471" s="680"/>
      <c r="AG1471" s="130"/>
      <c r="AH1471" s="130"/>
      <c r="AI1471" s="130"/>
      <c r="AJ1471" s="130"/>
      <c r="AK1471" s="130"/>
      <c r="AL1471" s="130"/>
    </row>
    <row r="1472" spans="1:38" s="43" customFormat="1" x14ac:dyDescent="0.2">
      <c r="A1472" s="15"/>
      <c r="B1472" s="685"/>
      <c r="C1472" s="15"/>
      <c r="K1472" s="680"/>
      <c r="L1472" s="130"/>
      <c r="M1472" s="130"/>
      <c r="N1472" s="130"/>
      <c r="O1472" s="130"/>
      <c r="P1472" s="130"/>
      <c r="Q1472" s="130"/>
      <c r="R1472" s="680"/>
      <c r="S1472" s="130"/>
      <c r="T1472" s="130"/>
      <c r="U1472" s="130"/>
      <c r="V1472" s="130"/>
      <c r="W1472" s="130"/>
      <c r="X1472" s="130"/>
      <c r="Y1472" s="680"/>
      <c r="Z1472" s="130"/>
      <c r="AA1472" s="130"/>
      <c r="AB1472" s="130"/>
      <c r="AC1472" s="130"/>
      <c r="AD1472" s="130"/>
      <c r="AE1472" s="130"/>
      <c r="AF1472" s="680"/>
      <c r="AG1472" s="130"/>
      <c r="AH1472" s="130"/>
      <c r="AI1472" s="130"/>
      <c r="AJ1472" s="130"/>
      <c r="AK1472" s="130"/>
      <c r="AL1472" s="130"/>
    </row>
    <row r="1473" spans="1:38" s="43" customFormat="1" x14ac:dyDescent="0.2">
      <c r="A1473" s="15"/>
      <c r="B1473" s="685"/>
      <c r="C1473" s="15"/>
      <c r="K1473" s="680"/>
      <c r="L1473" s="130"/>
      <c r="M1473" s="130"/>
      <c r="N1473" s="130"/>
      <c r="O1473" s="130"/>
      <c r="P1473" s="130"/>
      <c r="Q1473" s="130"/>
      <c r="R1473" s="680"/>
      <c r="S1473" s="130"/>
      <c r="T1473" s="130"/>
      <c r="U1473" s="130"/>
      <c r="V1473" s="130"/>
      <c r="W1473" s="130"/>
      <c r="X1473" s="130"/>
      <c r="Y1473" s="680"/>
      <c r="Z1473" s="130"/>
      <c r="AA1473" s="130"/>
      <c r="AB1473" s="130"/>
      <c r="AC1473" s="130"/>
      <c r="AD1473" s="130"/>
      <c r="AE1473" s="130"/>
      <c r="AF1473" s="680"/>
      <c r="AG1473" s="130"/>
      <c r="AH1473" s="130"/>
      <c r="AI1473" s="130"/>
      <c r="AJ1473" s="130"/>
      <c r="AK1473" s="130"/>
      <c r="AL1473" s="130"/>
    </row>
    <row r="1474" spans="1:38" s="43" customFormat="1" x14ac:dyDescent="0.2">
      <c r="A1474" s="15"/>
      <c r="B1474" s="685"/>
      <c r="C1474" s="15"/>
      <c r="K1474" s="680"/>
      <c r="L1474" s="130"/>
      <c r="M1474" s="130"/>
      <c r="N1474" s="130"/>
      <c r="O1474" s="130"/>
      <c r="P1474" s="130"/>
      <c r="Q1474" s="130"/>
      <c r="R1474" s="680"/>
      <c r="S1474" s="130"/>
      <c r="T1474" s="130"/>
      <c r="U1474" s="130"/>
      <c r="V1474" s="130"/>
      <c r="W1474" s="130"/>
      <c r="X1474" s="130"/>
      <c r="Y1474" s="680"/>
      <c r="Z1474" s="130"/>
      <c r="AA1474" s="130"/>
      <c r="AB1474" s="130"/>
      <c r="AC1474" s="130"/>
      <c r="AD1474" s="130"/>
      <c r="AE1474" s="130"/>
      <c r="AF1474" s="680"/>
      <c r="AG1474" s="130"/>
      <c r="AH1474" s="130"/>
      <c r="AI1474" s="130"/>
      <c r="AJ1474" s="130"/>
      <c r="AK1474" s="130"/>
      <c r="AL1474" s="130"/>
    </row>
    <row r="1475" spans="1:38" s="43" customFormat="1" x14ac:dyDescent="0.2">
      <c r="A1475" s="15"/>
      <c r="B1475" s="685"/>
      <c r="C1475" s="15"/>
      <c r="K1475" s="680"/>
      <c r="L1475" s="130"/>
      <c r="M1475" s="130"/>
      <c r="N1475" s="130"/>
      <c r="O1475" s="130"/>
      <c r="P1475" s="130"/>
      <c r="Q1475" s="130"/>
      <c r="R1475" s="680"/>
      <c r="S1475" s="130"/>
      <c r="T1475" s="130"/>
      <c r="U1475" s="130"/>
      <c r="V1475" s="130"/>
      <c r="W1475" s="130"/>
      <c r="X1475" s="130"/>
      <c r="Y1475" s="680"/>
      <c r="Z1475" s="130"/>
      <c r="AA1475" s="130"/>
      <c r="AB1475" s="130"/>
      <c r="AC1475" s="130"/>
      <c r="AD1475" s="130"/>
      <c r="AE1475" s="130"/>
      <c r="AF1475" s="680"/>
      <c r="AG1475" s="130"/>
      <c r="AH1475" s="130"/>
      <c r="AI1475" s="130"/>
      <c r="AJ1475" s="130"/>
      <c r="AK1475" s="130"/>
      <c r="AL1475" s="130"/>
    </row>
    <row r="1476" spans="1:38" s="43" customFormat="1" x14ac:dyDescent="0.2">
      <c r="A1476" s="15"/>
      <c r="B1476" s="685"/>
      <c r="C1476" s="15"/>
      <c r="K1476" s="680"/>
      <c r="L1476" s="130"/>
      <c r="M1476" s="130"/>
      <c r="N1476" s="130"/>
      <c r="O1476" s="130"/>
      <c r="P1476" s="130"/>
      <c r="Q1476" s="130"/>
      <c r="R1476" s="680"/>
      <c r="S1476" s="130"/>
      <c r="T1476" s="130"/>
      <c r="U1476" s="130"/>
      <c r="V1476" s="130"/>
      <c r="W1476" s="130"/>
      <c r="X1476" s="130"/>
      <c r="Y1476" s="680"/>
      <c r="Z1476" s="130"/>
      <c r="AA1476" s="130"/>
      <c r="AB1476" s="130"/>
      <c r="AC1476" s="130"/>
      <c r="AD1476" s="130"/>
      <c r="AE1476" s="130"/>
      <c r="AF1476" s="680"/>
      <c r="AG1476" s="130"/>
      <c r="AH1476" s="130"/>
      <c r="AI1476" s="130"/>
      <c r="AJ1476" s="130"/>
      <c r="AK1476" s="130"/>
      <c r="AL1476" s="130"/>
    </row>
    <row r="1477" spans="1:38" s="43" customFormat="1" x14ac:dyDescent="0.2">
      <c r="A1477" s="15"/>
      <c r="B1477" s="685"/>
      <c r="C1477" s="15"/>
      <c r="K1477" s="680"/>
      <c r="L1477" s="130"/>
      <c r="M1477" s="130"/>
      <c r="N1477" s="130"/>
      <c r="O1477" s="130"/>
      <c r="P1477" s="130"/>
      <c r="Q1477" s="130"/>
      <c r="R1477" s="680"/>
      <c r="S1477" s="130"/>
      <c r="T1477" s="130"/>
      <c r="U1477" s="130"/>
      <c r="V1477" s="130"/>
      <c r="W1477" s="130"/>
      <c r="X1477" s="130"/>
      <c r="Y1477" s="680"/>
      <c r="Z1477" s="130"/>
      <c r="AA1477" s="130"/>
      <c r="AB1477" s="130"/>
      <c r="AC1477" s="130"/>
      <c r="AD1477" s="130"/>
      <c r="AE1477" s="130"/>
      <c r="AF1477" s="680"/>
      <c r="AG1477" s="130"/>
      <c r="AH1477" s="130"/>
      <c r="AI1477" s="130"/>
      <c r="AJ1477" s="130"/>
      <c r="AK1477" s="130"/>
      <c r="AL1477" s="130"/>
    </row>
    <row r="1478" spans="1:38" s="43" customFormat="1" x14ac:dyDescent="0.2">
      <c r="A1478" s="15"/>
      <c r="B1478" s="685"/>
      <c r="C1478" s="15"/>
      <c r="K1478" s="680"/>
      <c r="L1478" s="130"/>
      <c r="M1478" s="130"/>
      <c r="N1478" s="130"/>
      <c r="O1478" s="130"/>
      <c r="P1478" s="130"/>
      <c r="Q1478" s="130"/>
      <c r="R1478" s="680"/>
      <c r="S1478" s="130"/>
      <c r="T1478" s="130"/>
      <c r="U1478" s="130"/>
      <c r="V1478" s="130"/>
      <c r="W1478" s="130"/>
      <c r="X1478" s="130"/>
      <c r="Y1478" s="680"/>
      <c r="Z1478" s="130"/>
      <c r="AA1478" s="130"/>
      <c r="AB1478" s="130"/>
      <c r="AC1478" s="130"/>
      <c r="AD1478" s="130"/>
      <c r="AE1478" s="130"/>
      <c r="AF1478" s="680"/>
      <c r="AG1478" s="130"/>
      <c r="AH1478" s="130"/>
      <c r="AI1478" s="130"/>
      <c r="AJ1478" s="130"/>
      <c r="AK1478" s="130"/>
      <c r="AL1478" s="130"/>
    </row>
    <row r="1479" spans="1:38" s="43" customFormat="1" x14ac:dyDescent="0.2">
      <c r="A1479" s="15"/>
      <c r="B1479" s="685"/>
      <c r="C1479" s="15"/>
      <c r="K1479" s="680"/>
      <c r="L1479" s="130"/>
      <c r="M1479" s="130"/>
      <c r="N1479" s="130"/>
      <c r="O1479" s="130"/>
      <c r="P1479" s="130"/>
      <c r="Q1479" s="130"/>
      <c r="R1479" s="680"/>
      <c r="S1479" s="130"/>
      <c r="T1479" s="130"/>
      <c r="U1479" s="130"/>
      <c r="V1479" s="130"/>
      <c r="W1479" s="130"/>
      <c r="X1479" s="130"/>
      <c r="Y1479" s="680"/>
      <c r="Z1479" s="130"/>
      <c r="AA1479" s="130"/>
      <c r="AB1479" s="130"/>
      <c r="AC1479" s="130"/>
      <c r="AD1479" s="130"/>
      <c r="AE1479" s="130"/>
      <c r="AF1479" s="680"/>
      <c r="AG1479" s="130"/>
      <c r="AH1479" s="130"/>
      <c r="AI1479" s="130"/>
      <c r="AJ1479" s="130"/>
      <c r="AK1479" s="130"/>
      <c r="AL1479" s="130"/>
    </row>
    <row r="1480" spans="1:38" s="43" customFormat="1" x14ac:dyDescent="0.2">
      <c r="A1480" s="15"/>
      <c r="B1480" s="685"/>
      <c r="C1480" s="15"/>
      <c r="K1480" s="680"/>
      <c r="L1480" s="130"/>
      <c r="M1480" s="130"/>
      <c r="N1480" s="130"/>
      <c r="O1480" s="130"/>
      <c r="P1480" s="130"/>
      <c r="Q1480" s="130"/>
      <c r="R1480" s="680"/>
      <c r="S1480" s="130"/>
      <c r="T1480" s="130"/>
      <c r="U1480" s="130"/>
      <c r="V1480" s="130"/>
      <c r="W1480" s="130"/>
      <c r="X1480" s="130"/>
      <c r="Y1480" s="680"/>
      <c r="Z1480" s="130"/>
      <c r="AA1480" s="130"/>
      <c r="AB1480" s="130"/>
      <c r="AC1480" s="130"/>
      <c r="AD1480" s="130"/>
      <c r="AE1480" s="130"/>
      <c r="AF1480" s="680"/>
      <c r="AG1480" s="130"/>
      <c r="AH1480" s="130"/>
      <c r="AI1480" s="130"/>
      <c r="AJ1480" s="130"/>
      <c r="AK1480" s="130"/>
      <c r="AL1480" s="130"/>
    </row>
    <row r="1481" spans="1:38" s="43" customFormat="1" x14ac:dyDescent="0.2">
      <c r="A1481" s="15"/>
      <c r="B1481" s="685"/>
      <c r="C1481" s="15"/>
      <c r="K1481" s="680"/>
      <c r="L1481" s="130"/>
      <c r="M1481" s="130"/>
      <c r="N1481" s="130"/>
      <c r="O1481" s="130"/>
      <c r="P1481" s="130"/>
      <c r="Q1481" s="130"/>
      <c r="R1481" s="680"/>
      <c r="S1481" s="130"/>
      <c r="T1481" s="130"/>
      <c r="U1481" s="130"/>
      <c r="V1481" s="130"/>
      <c r="W1481" s="130"/>
      <c r="X1481" s="130"/>
      <c r="Y1481" s="680"/>
      <c r="Z1481" s="130"/>
      <c r="AA1481" s="130"/>
      <c r="AB1481" s="130"/>
      <c r="AC1481" s="130"/>
      <c r="AD1481" s="130"/>
      <c r="AE1481" s="130"/>
      <c r="AF1481" s="680"/>
      <c r="AG1481" s="130"/>
      <c r="AH1481" s="130"/>
      <c r="AI1481" s="130"/>
      <c r="AJ1481" s="130"/>
      <c r="AK1481" s="130"/>
      <c r="AL1481" s="130"/>
    </row>
    <row r="1482" spans="1:38" s="43" customFormat="1" x14ac:dyDescent="0.2">
      <c r="A1482" s="15"/>
      <c r="B1482" s="685"/>
      <c r="C1482" s="15"/>
      <c r="K1482" s="680"/>
      <c r="L1482" s="130"/>
      <c r="M1482" s="130"/>
      <c r="N1482" s="130"/>
      <c r="O1482" s="130"/>
      <c r="P1482" s="130"/>
      <c r="Q1482" s="130"/>
      <c r="R1482" s="680"/>
      <c r="S1482" s="130"/>
      <c r="T1482" s="130"/>
      <c r="U1482" s="130"/>
      <c r="V1482" s="130"/>
      <c r="W1482" s="130"/>
      <c r="X1482" s="130"/>
      <c r="Y1482" s="680"/>
      <c r="Z1482" s="130"/>
      <c r="AA1482" s="130"/>
      <c r="AB1482" s="130"/>
      <c r="AC1482" s="130"/>
      <c r="AD1482" s="130"/>
      <c r="AE1482" s="130"/>
      <c r="AF1482" s="680"/>
      <c r="AG1482" s="130"/>
      <c r="AH1482" s="130"/>
      <c r="AI1482" s="130"/>
      <c r="AJ1482" s="130"/>
      <c r="AK1482" s="130"/>
      <c r="AL1482" s="130"/>
    </row>
    <row r="1483" spans="1:38" s="43" customFormat="1" x14ac:dyDescent="0.2">
      <c r="A1483" s="15"/>
      <c r="B1483" s="685"/>
      <c r="C1483" s="15"/>
      <c r="K1483" s="680"/>
      <c r="L1483" s="130"/>
      <c r="M1483" s="130"/>
      <c r="N1483" s="130"/>
      <c r="O1483" s="130"/>
      <c r="P1483" s="130"/>
      <c r="Q1483" s="130"/>
      <c r="R1483" s="680"/>
      <c r="S1483" s="130"/>
      <c r="T1483" s="130"/>
      <c r="U1483" s="130"/>
      <c r="V1483" s="130"/>
      <c r="W1483" s="130"/>
      <c r="X1483" s="130"/>
      <c r="Y1483" s="680"/>
      <c r="Z1483" s="130"/>
      <c r="AA1483" s="130"/>
      <c r="AB1483" s="130"/>
      <c r="AC1483" s="130"/>
      <c r="AD1483" s="130"/>
      <c r="AE1483" s="130"/>
      <c r="AF1483" s="680"/>
      <c r="AG1483" s="130"/>
      <c r="AH1483" s="130"/>
      <c r="AI1483" s="130"/>
      <c r="AJ1483" s="130"/>
      <c r="AK1483" s="130"/>
      <c r="AL1483" s="130"/>
    </row>
    <row r="1484" spans="1:38" s="43" customFormat="1" x14ac:dyDescent="0.2">
      <c r="A1484" s="15"/>
      <c r="B1484" s="685"/>
      <c r="C1484" s="15"/>
      <c r="K1484" s="680"/>
      <c r="L1484" s="130"/>
      <c r="M1484" s="130"/>
      <c r="N1484" s="130"/>
      <c r="O1484" s="130"/>
      <c r="P1484" s="130"/>
      <c r="Q1484" s="130"/>
      <c r="R1484" s="680"/>
      <c r="S1484" s="130"/>
      <c r="T1484" s="130"/>
      <c r="U1484" s="130"/>
      <c r="V1484" s="130"/>
      <c r="W1484" s="130"/>
      <c r="X1484" s="130"/>
      <c r="Y1484" s="680"/>
      <c r="Z1484" s="130"/>
      <c r="AA1484" s="130"/>
      <c r="AB1484" s="130"/>
      <c r="AC1484" s="130"/>
      <c r="AD1484" s="130"/>
      <c r="AE1484" s="130"/>
      <c r="AF1484" s="680"/>
      <c r="AG1484" s="130"/>
      <c r="AH1484" s="130"/>
      <c r="AI1484" s="130"/>
      <c r="AJ1484" s="130"/>
      <c r="AK1484" s="130"/>
      <c r="AL1484" s="130"/>
    </row>
    <row r="1485" spans="1:38" s="43" customFormat="1" x14ac:dyDescent="0.2">
      <c r="A1485" s="15"/>
      <c r="B1485" s="685"/>
      <c r="C1485" s="15"/>
      <c r="K1485" s="680"/>
      <c r="L1485" s="130"/>
      <c r="M1485" s="130"/>
      <c r="N1485" s="130"/>
      <c r="O1485" s="130"/>
      <c r="P1485" s="130"/>
      <c r="Q1485" s="130"/>
      <c r="R1485" s="680"/>
      <c r="S1485" s="130"/>
      <c r="T1485" s="130"/>
      <c r="U1485" s="130"/>
      <c r="V1485" s="130"/>
      <c r="W1485" s="130"/>
      <c r="X1485" s="130"/>
      <c r="Y1485" s="680"/>
      <c r="Z1485" s="130"/>
      <c r="AA1485" s="130"/>
      <c r="AB1485" s="130"/>
      <c r="AC1485" s="130"/>
      <c r="AD1485" s="130"/>
      <c r="AE1485" s="130"/>
      <c r="AF1485" s="680"/>
      <c r="AG1485" s="130"/>
      <c r="AH1485" s="130"/>
      <c r="AI1485" s="130"/>
      <c r="AJ1485" s="130"/>
      <c r="AK1485" s="130"/>
      <c r="AL1485" s="130"/>
    </row>
    <row r="1486" spans="1:38" s="43" customFormat="1" x14ac:dyDescent="0.2">
      <c r="A1486" s="15"/>
      <c r="B1486" s="685"/>
      <c r="C1486" s="15"/>
      <c r="K1486" s="680"/>
      <c r="L1486" s="130"/>
      <c r="M1486" s="130"/>
      <c r="N1486" s="130"/>
      <c r="O1486" s="130"/>
      <c r="P1486" s="130"/>
      <c r="Q1486" s="130"/>
      <c r="R1486" s="680"/>
      <c r="S1486" s="130"/>
      <c r="T1486" s="130"/>
      <c r="U1486" s="130"/>
      <c r="V1486" s="130"/>
      <c r="W1486" s="130"/>
      <c r="X1486" s="130"/>
      <c r="Y1486" s="680"/>
      <c r="Z1486" s="130"/>
      <c r="AA1486" s="130"/>
      <c r="AB1486" s="130"/>
      <c r="AC1486" s="130"/>
      <c r="AD1486" s="130"/>
      <c r="AE1486" s="130"/>
      <c r="AF1486" s="680"/>
      <c r="AG1486" s="130"/>
      <c r="AH1486" s="130"/>
      <c r="AI1486" s="130"/>
      <c r="AJ1486" s="130"/>
      <c r="AK1486" s="130"/>
      <c r="AL1486" s="130"/>
    </row>
    <row r="1487" spans="1:38" s="43" customFormat="1" x14ac:dyDescent="0.2">
      <c r="A1487" s="15"/>
      <c r="B1487" s="685"/>
      <c r="C1487" s="15"/>
      <c r="K1487" s="680"/>
      <c r="L1487" s="130"/>
      <c r="M1487" s="130"/>
      <c r="N1487" s="130"/>
      <c r="O1487" s="130"/>
      <c r="P1487" s="130"/>
      <c r="Q1487" s="130"/>
      <c r="R1487" s="680"/>
      <c r="S1487" s="130"/>
      <c r="T1487" s="130"/>
      <c r="U1487" s="130"/>
      <c r="V1487" s="130"/>
      <c r="W1487" s="130"/>
      <c r="X1487" s="130"/>
      <c r="Y1487" s="680"/>
      <c r="Z1487" s="130"/>
      <c r="AA1487" s="130"/>
      <c r="AB1487" s="130"/>
      <c r="AC1487" s="130"/>
      <c r="AD1487" s="130"/>
      <c r="AE1487" s="130"/>
      <c r="AF1487" s="680"/>
      <c r="AG1487" s="130"/>
      <c r="AH1487" s="130"/>
      <c r="AI1487" s="130"/>
      <c r="AJ1487" s="130"/>
      <c r="AK1487" s="130"/>
      <c r="AL1487" s="130"/>
    </row>
    <row r="1488" spans="1:38" s="43" customFormat="1" x14ac:dyDescent="0.2">
      <c r="A1488" s="15"/>
      <c r="B1488" s="685"/>
      <c r="C1488" s="15"/>
      <c r="K1488" s="680"/>
      <c r="L1488" s="130"/>
      <c r="M1488" s="130"/>
      <c r="N1488" s="130"/>
      <c r="O1488" s="130"/>
      <c r="P1488" s="130"/>
      <c r="Q1488" s="130"/>
      <c r="R1488" s="680"/>
      <c r="S1488" s="130"/>
      <c r="T1488" s="130"/>
      <c r="U1488" s="130"/>
      <c r="V1488" s="130"/>
      <c r="W1488" s="130"/>
      <c r="X1488" s="130"/>
      <c r="Y1488" s="680"/>
      <c r="Z1488" s="130"/>
      <c r="AA1488" s="130"/>
      <c r="AB1488" s="130"/>
      <c r="AC1488" s="130"/>
      <c r="AD1488" s="130"/>
      <c r="AE1488" s="130"/>
      <c r="AF1488" s="680"/>
      <c r="AG1488" s="130"/>
      <c r="AH1488" s="130"/>
      <c r="AI1488" s="130"/>
      <c r="AJ1488" s="130"/>
      <c r="AK1488" s="130"/>
      <c r="AL1488" s="130"/>
    </row>
    <row r="1489" spans="1:38" s="43" customFormat="1" x14ac:dyDescent="0.2">
      <c r="A1489" s="15"/>
      <c r="B1489" s="685"/>
      <c r="C1489" s="15"/>
      <c r="K1489" s="680"/>
      <c r="L1489" s="130"/>
      <c r="M1489" s="130"/>
      <c r="N1489" s="130"/>
      <c r="O1489" s="130"/>
      <c r="P1489" s="130"/>
      <c r="Q1489" s="130"/>
      <c r="R1489" s="680"/>
      <c r="S1489" s="130"/>
      <c r="T1489" s="130"/>
      <c r="U1489" s="130"/>
      <c r="V1489" s="130"/>
      <c r="W1489" s="130"/>
      <c r="X1489" s="130"/>
      <c r="Y1489" s="680"/>
      <c r="Z1489" s="130"/>
      <c r="AA1489" s="130"/>
      <c r="AB1489" s="130"/>
      <c r="AC1489" s="130"/>
      <c r="AD1489" s="130"/>
      <c r="AE1489" s="130"/>
      <c r="AF1489" s="680"/>
      <c r="AG1489" s="130"/>
      <c r="AH1489" s="130"/>
      <c r="AI1489" s="130"/>
      <c r="AJ1489" s="130"/>
      <c r="AK1489" s="130"/>
      <c r="AL1489" s="130"/>
    </row>
    <row r="1490" spans="1:38" s="43" customFormat="1" x14ac:dyDescent="0.2">
      <c r="A1490" s="15"/>
      <c r="B1490" s="685"/>
      <c r="C1490" s="15"/>
      <c r="K1490" s="680"/>
      <c r="L1490" s="130"/>
      <c r="M1490" s="130"/>
      <c r="N1490" s="130"/>
      <c r="O1490" s="130"/>
      <c r="P1490" s="130"/>
      <c r="Q1490" s="130"/>
      <c r="R1490" s="680"/>
      <c r="S1490" s="130"/>
      <c r="T1490" s="130"/>
      <c r="U1490" s="130"/>
      <c r="V1490" s="130"/>
      <c r="W1490" s="130"/>
      <c r="X1490" s="130"/>
      <c r="Y1490" s="680"/>
      <c r="Z1490" s="130"/>
      <c r="AA1490" s="130"/>
      <c r="AB1490" s="130"/>
      <c r="AC1490" s="130"/>
      <c r="AD1490" s="130"/>
      <c r="AE1490" s="130"/>
      <c r="AF1490" s="680"/>
      <c r="AG1490" s="130"/>
      <c r="AH1490" s="130"/>
      <c r="AI1490" s="130"/>
      <c r="AJ1490" s="130"/>
      <c r="AK1490" s="130"/>
      <c r="AL1490" s="130"/>
    </row>
    <row r="1491" spans="1:38" s="43" customFormat="1" x14ac:dyDescent="0.2">
      <c r="A1491" s="15"/>
      <c r="B1491" s="685"/>
      <c r="C1491" s="15"/>
      <c r="K1491" s="680"/>
      <c r="L1491" s="130"/>
      <c r="M1491" s="130"/>
      <c r="N1491" s="130"/>
      <c r="O1491" s="130"/>
      <c r="P1491" s="130"/>
      <c r="Q1491" s="130"/>
      <c r="R1491" s="680"/>
      <c r="S1491" s="130"/>
      <c r="T1491" s="130"/>
      <c r="U1491" s="130"/>
      <c r="V1491" s="130"/>
      <c r="W1491" s="130"/>
      <c r="X1491" s="130"/>
      <c r="Y1491" s="680"/>
      <c r="Z1491" s="130"/>
      <c r="AA1491" s="130"/>
      <c r="AB1491" s="130"/>
      <c r="AC1491" s="130"/>
      <c r="AD1491" s="130"/>
      <c r="AE1491" s="130"/>
      <c r="AF1491" s="680"/>
      <c r="AG1491" s="130"/>
      <c r="AH1491" s="130"/>
      <c r="AI1491" s="130"/>
      <c r="AJ1491" s="130"/>
      <c r="AK1491" s="130"/>
      <c r="AL1491" s="130"/>
    </row>
    <row r="1492" spans="1:38" s="43" customFormat="1" x14ac:dyDescent="0.2">
      <c r="A1492" s="15"/>
      <c r="B1492" s="685"/>
      <c r="C1492" s="15"/>
      <c r="K1492" s="680"/>
      <c r="L1492" s="130"/>
      <c r="M1492" s="130"/>
      <c r="N1492" s="130"/>
      <c r="O1492" s="130"/>
      <c r="P1492" s="130"/>
      <c r="Q1492" s="130"/>
      <c r="R1492" s="680"/>
      <c r="S1492" s="130"/>
      <c r="T1492" s="130"/>
      <c r="U1492" s="130"/>
      <c r="V1492" s="130"/>
      <c r="W1492" s="130"/>
      <c r="X1492" s="130"/>
      <c r="Y1492" s="680"/>
      <c r="Z1492" s="130"/>
      <c r="AA1492" s="130"/>
      <c r="AB1492" s="130"/>
      <c r="AC1492" s="130"/>
      <c r="AD1492" s="130"/>
      <c r="AE1492" s="130"/>
      <c r="AF1492" s="680"/>
      <c r="AG1492" s="130"/>
      <c r="AH1492" s="130"/>
      <c r="AI1492" s="130"/>
      <c r="AJ1492" s="130"/>
      <c r="AK1492" s="130"/>
      <c r="AL1492" s="130"/>
    </row>
    <row r="1493" spans="1:38" s="43" customFormat="1" x14ac:dyDescent="0.2">
      <c r="A1493" s="15"/>
      <c r="B1493" s="685"/>
      <c r="C1493" s="15"/>
      <c r="K1493" s="680"/>
      <c r="L1493" s="130"/>
      <c r="M1493" s="130"/>
      <c r="N1493" s="130"/>
      <c r="O1493" s="130"/>
      <c r="P1493" s="130"/>
      <c r="Q1493" s="130"/>
      <c r="R1493" s="680"/>
      <c r="S1493" s="130"/>
      <c r="T1493" s="130"/>
      <c r="U1493" s="130"/>
      <c r="V1493" s="130"/>
      <c r="W1493" s="130"/>
      <c r="X1493" s="130"/>
      <c r="Y1493" s="680"/>
      <c r="Z1493" s="130"/>
      <c r="AA1493" s="130"/>
      <c r="AB1493" s="130"/>
      <c r="AC1493" s="130"/>
      <c r="AD1493" s="130"/>
      <c r="AE1493" s="130"/>
      <c r="AF1493" s="680"/>
      <c r="AG1493" s="130"/>
      <c r="AH1493" s="130"/>
      <c r="AI1493" s="130"/>
      <c r="AJ1493" s="130"/>
      <c r="AK1493" s="130"/>
      <c r="AL1493" s="130"/>
    </row>
    <row r="1494" spans="1:38" s="43" customFormat="1" x14ac:dyDescent="0.2">
      <c r="A1494" s="15"/>
      <c r="B1494" s="685"/>
      <c r="C1494" s="15"/>
      <c r="K1494" s="680"/>
      <c r="L1494" s="130"/>
      <c r="M1494" s="130"/>
      <c r="N1494" s="130"/>
      <c r="O1494" s="130"/>
      <c r="P1494" s="130"/>
      <c r="Q1494" s="130"/>
      <c r="R1494" s="680"/>
      <c r="S1494" s="130"/>
      <c r="T1494" s="130"/>
      <c r="U1494" s="130"/>
      <c r="V1494" s="130"/>
      <c r="W1494" s="130"/>
      <c r="X1494" s="130"/>
      <c r="Y1494" s="680"/>
      <c r="Z1494" s="130"/>
      <c r="AA1494" s="130"/>
      <c r="AB1494" s="130"/>
      <c r="AC1494" s="130"/>
      <c r="AD1494" s="130"/>
      <c r="AE1494" s="130"/>
      <c r="AF1494" s="680"/>
      <c r="AG1494" s="130"/>
      <c r="AH1494" s="130"/>
      <c r="AI1494" s="130"/>
      <c r="AJ1494" s="130"/>
      <c r="AK1494" s="130"/>
      <c r="AL1494" s="130"/>
    </row>
    <row r="1495" spans="1:38" s="43" customFormat="1" x14ac:dyDescent="0.2">
      <c r="A1495" s="15"/>
      <c r="B1495" s="685"/>
      <c r="C1495" s="15"/>
      <c r="K1495" s="680"/>
      <c r="L1495" s="130"/>
      <c r="M1495" s="130"/>
      <c r="N1495" s="130"/>
      <c r="O1495" s="130"/>
      <c r="P1495" s="130"/>
      <c r="Q1495" s="130"/>
      <c r="R1495" s="680"/>
      <c r="S1495" s="130"/>
      <c r="T1495" s="130"/>
      <c r="U1495" s="130"/>
      <c r="V1495" s="130"/>
      <c r="W1495" s="130"/>
      <c r="X1495" s="130"/>
      <c r="Y1495" s="680"/>
      <c r="Z1495" s="130"/>
      <c r="AA1495" s="130"/>
      <c r="AB1495" s="130"/>
      <c r="AC1495" s="130"/>
      <c r="AD1495" s="130"/>
      <c r="AE1495" s="130"/>
      <c r="AF1495" s="680"/>
      <c r="AG1495" s="130"/>
      <c r="AH1495" s="130"/>
      <c r="AI1495" s="130"/>
      <c r="AJ1495" s="130"/>
      <c r="AK1495" s="130"/>
      <c r="AL1495" s="130"/>
    </row>
    <row r="1496" spans="1:38" s="43" customFormat="1" x14ac:dyDescent="0.2">
      <c r="A1496" s="15"/>
      <c r="B1496" s="685"/>
      <c r="C1496" s="15"/>
      <c r="K1496" s="680"/>
      <c r="L1496" s="130"/>
      <c r="M1496" s="130"/>
      <c r="N1496" s="130"/>
      <c r="O1496" s="130"/>
      <c r="P1496" s="130"/>
      <c r="Q1496" s="130"/>
      <c r="R1496" s="680"/>
      <c r="S1496" s="130"/>
      <c r="T1496" s="130"/>
      <c r="U1496" s="130"/>
      <c r="V1496" s="130"/>
      <c r="W1496" s="130"/>
      <c r="X1496" s="130"/>
      <c r="Y1496" s="680"/>
      <c r="Z1496" s="130"/>
      <c r="AA1496" s="130"/>
      <c r="AB1496" s="130"/>
      <c r="AC1496" s="130"/>
      <c r="AD1496" s="130"/>
      <c r="AE1496" s="130"/>
      <c r="AF1496" s="680"/>
      <c r="AG1496" s="130"/>
      <c r="AH1496" s="130"/>
      <c r="AI1496" s="130"/>
      <c r="AJ1496" s="130"/>
      <c r="AK1496" s="130"/>
      <c r="AL1496" s="130"/>
    </row>
    <row r="1497" spans="1:38" s="43" customFormat="1" x14ac:dyDescent="0.2">
      <c r="A1497" s="15"/>
      <c r="B1497" s="685"/>
      <c r="C1497" s="15"/>
      <c r="K1497" s="680"/>
      <c r="L1497" s="130"/>
      <c r="M1497" s="130"/>
      <c r="N1497" s="130"/>
      <c r="O1497" s="130"/>
      <c r="P1497" s="130"/>
      <c r="Q1497" s="130"/>
      <c r="R1497" s="680"/>
      <c r="S1497" s="130"/>
      <c r="T1497" s="130"/>
      <c r="U1497" s="130"/>
      <c r="V1497" s="130"/>
      <c r="W1497" s="130"/>
      <c r="X1497" s="130"/>
      <c r="Y1497" s="680"/>
      <c r="Z1497" s="130"/>
      <c r="AA1497" s="130"/>
      <c r="AB1497" s="130"/>
      <c r="AC1497" s="130"/>
      <c r="AD1497" s="130"/>
      <c r="AE1497" s="130"/>
      <c r="AF1497" s="680"/>
      <c r="AG1497" s="130"/>
      <c r="AH1497" s="130"/>
      <c r="AI1497" s="130"/>
      <c r="AJ1497" s="130"/>
      <c r="AK1497" s="130"/>
      <c r="AL1497" s="130"/>
    </row>
    <row r="1498" spans="1:38" s="43" customFormat="1" x14ac:dyDescent="0.2">
      <c r="A1498" s="15"/>
      <c r="B1498" s="685"/>
      <c r="C1498" s="15"/>
      <c r="K1498" s="680"/>
      <c r="L1498" s="130"/>
      <c r="M1498" s="130"/>
      <c r="N1498" s="130"/>
      <c r="O1498" s="130"/>
      <c r="P1498" s="130"/>
      <c r="Q1498" s="130"/>
      <c r="R1498" s="680"/>
      <c r="S1498" s="130"/>
      <c r="T1498" s="130"/>
      <c r="U1498" s="130"/>
      <c r="V1498" s="130"/>
      <c r="W1498" s="130"/>
      <c r="X1498" s="130"/>
      <c r="Y1498" s="680"/>
      <c r="Z1498" s="130"/>
      <c r="AA1498" s="130"/>
      <c r="AB1498" s="130"/>
      <c r="AC1498" s="130"/>
      <c r="AD1498" s="130"/>
      <c r="AE1498" s="130"/>
      <c r="AF1498" s="680"/>
      <c r="AG1498" s="130"/>
      <c r="AH1498" s="130"/>
      <c r="AI1498" s="130"/>
      <c r="AJ1498" s="130"/>
      <c r="AK1498" s="130"/>
      <c r="AL1498" s="130"/>
    </row>
    <row r="1499" spans="1:38" s="43" customFormat="1" x14ac:dyDescent="0.2">
      <c r="A1499" s="15"/>
      <c r="B1499" s="685"/>
      <c r="C1499" s="15"/>
      <c r="K1499" s="680"/>
      <c r="L1499" s="130"/>
      <c r="M1499" s="130"/>
      <c r="N1499" s="130"/>
      <c r="O1499" s="130"/>
      <c r="P1499" s="130"/>
      <c r="Q1499" s="130"/>
      <c r="R1499" s="680"/>
      <c r="S1499" s="130"/>
      <c r="T1499" s="130"/>
      <c r="U1499" s="130"/>
      <c r="V1499" s="130"/>
      <c r="W1499" s="130"/>
      <c r="X1499" s="130"/>
      <c r="Y1499" s="680"/>
      <c r="Z1499" s="130"/>
      <c r="AA1499" s="130"/>
      <c r="AB1499" s="130"/>
      <c r="AC1499" s="130"/>
      <c r="AD1499" s="130"/>
      <c r="AE1499" s="130"/>
      <c r="AF1499" s="680"/>
      <c r="AG1499" s="130"/>
      <c r="AH1499" s="130"/>
      <c r="AI1499" s="130"/>
      <c r="AJ1499" s="130"/>
      <c r="AK1499" s="130"/>
      <c r="AL1499" s="130"/>
    </row>
    <row r="1500" spans="1:38" s="43" customFormat="1" x14ac:dyDescent="0.2">
      <c r="A1500" s="15"/>
      <c r="B1500" s="685"/>
      <c r="C1500" s="15"/>
      <c r="K1500" s="680"/>
      <c r="L1500" s="130"/>
      <c r="M1500" s="130"/>
      <c r="N1500" s="130"/>
      <c r="O1500" s="130"/>
      <c r="P1500" s="130"/>
      <c r="Q1500" s="130"/>
      <c r="R1500" s="680"/>
      <c r="S1500" s="130"/>
      <c r="T1500" s="130"/>
      <c r="U1500" s="130"/>
      <c r="V1500" s="130"/>
      <c r="W1500" s="130"/>
      <c r="X1500" s="130"/>
      <c r="Y1500" s="680"/>
      <c r="Z1500" s="130"/>
      <c r="AA1500" s="130"/>
      <c r="AB1500" s="130"/>
      <c r="AC1500" s="130"/>
      <c r="AD1500" s="130"/>
      <c r="AE1500" s="130"/>
      <c r="AF1500" s="680"/>
      <c r="AG1500" s="130"/>
      <c r="AH1500" s="130"/>
      <c r="AI1500" s="130"/>
      <c r="AJ1500" s="130"/>
      <c r="AK1500" s="130"/>
      <c r="AL1500" s="130"/>
    </row>
    <row r="1501" spans="1:38" s="43" customFormat="1" x14ac:dyDescent="0.2">
      <c r="A1501" s="15"/>
      <c r="B1501" s="685"/>
      <c r="C1501" s="15"/>
      <c r="K1501" s="680"/>
      <c r="L1501" s="130"/>
      <c r="M1501" s="130"/>
      <c r="N1501" s="130"/>
      <c r="O1501" s="130"/>
      <c r="P1501" s="130"/>
      <c r="Q1501" s="130"/>
      <c r="R1501" s="680"/>
      <c r="S1501" s="130"/>
      <c r="T1501" s="130"/>
      <c r="U1501" s="130"/>
      <c r="V1501" s="130"/>
      <c r="W1501" s="130"/>
      <c r="X1501" s="130"/>
      <c r="Y1501" s="680"/>
      <c r="Z1501" s="130"/>
      <c r="AA1501" s="130"/>
      <c r="AB1501" s="130"/>
      <c r="AC1501" s="130"/>
      <c r="AD1501" s="130"/>
      <c r="AE1501" s="130"/>
      <c r="AF1501" s="680"/>
      <c r="AG1501" s="130"/>
      <c r="AH1501" s="130"/>
      <c r="AI1501" s="130"/>
      <c r="AJ1501" s="130"/>
      <c r="AK1501" s="130"/>
      <c r="AL1501" s="130"/>
    </row>
    <row r="1502" spans="1:38" s="43" customFormat="1" x14ac:dyDescent="0.2">
      <c r="A1502" s="15"/>
      <c r="B1502" s="685"/>
      <c r="C1502" s="15"/>
      <c r="K1502" s="680"/>
      <c r="L1502" s="130"/>
      <c r="M1502" s="130"/>
      <c r="N1502" s="130"/>
      <c r="O1502" s="130"/>
      <c r="P1502" s="130"/>
      <c r="Q1502" s="130"/>
      <c r="R1502" s="680"/>
      <c r="S1502" s="130"/>
      <c r="T1502" s="130"/>
      <c r="U1502" s="130"/>
      <c r="V1502" s="130"/>
      <c r="W1502" s="130"/>
      <c r="X1502" s="130"/>
      <c r="Y1502" s="680"/>
      <c r="Z1502" s="130"/>
      <c r="AA1502" s="130"/>
      <c r="AB1502" s="130"/>
      <c r="AC1502" s="130"/>
      <c r="AD1502" s="130"/>
      <c r="AE1502" s="130"/>
      <c r="AF1502" s="680"/>
      <c r="AG1502" s="130"/>
      <c r="AH1502" s="130"/>
      <c r="AI1502" s="130"/>
      <c r="AJ1502" s="130"/>
      <c r="AK1502" s="130"/>
      <c r="AL1502" s="130"/>
    </row>
    <row r="1503" spans="1:38" s="43" customFormat="1" x14ac:dyDescent="0.2">
      <c r="A1503" s="15"/>
      <c r="B1503" s="685"/>
      <c r="C1503" s="15"/>
      <c r="K1503" s="680"/>
      <c r="L1503" s="130"/>
      <c r="M1503" s="130"/>
      <c r="N1503" s="130"/>
      <c r="O1503" s="130"/>
      <c r="P1503" s="130"/>
      <c r="Q1503" s="130"/>
      <c r="R1503" s="680"/>
      <c r="S1503" s="130"/>
      <c r="T1503" s="130"/>
      <c r="U1503" s="130"/>
      <c r="V1503" s="130"/>
      <c r="W1503" s="130"/>
      <c r="X1503" s="130"/>
      <c r="Y1503" s="680"/>
      <c r="Z1503" s="130"/>
      <c r="AA1503" s="130"/>
      <c r="AB1503" s="130"/>
      <c r="AC1503" s="130"/>
      <c r="AD1503" s="130"/>
      <c r="AE1503" s="130"/>
      <c r="AF1503" s="680"/>
      <c r="AG1503" s="130"/>
      <c r="AH1503" s="130"/>
      <c r="AI1503" s="130"/>
      <c r="AJ1503" s="130"/>
      <c r="AK1503" s="130"/>
      <c r="AL1503" s="130"/>
    </row>
    <row r="1504" spans="1:38" s="43" customFormat="1" x14ac:dyDescent="0.2">
      <c r="A1504" s="15"/>
      <c r="B1504" s="685"/>
      <c r="C1504" s="15"/>
      <c r="K1504" s="680"/>
      <c r="L1504" s="130"/>
      <c r="M1504" s="130"/>
      <c r="N1504" s="130"/>
      <c r="O1504" s="130"/>
      <c r="P1504" s="130"/>
      <c r="Q1504" s="130"/>
      <c r="R1504" s="680"/>
      <c r="S1504" s="130"/>
      <c r="T1504" s="130"/>
      <c r="U1504" s="130"/>
      <c r="V1504" s="130"/>
      <c r="W1504" s="130"/>
      <c r="X1504" s="130"/>
      <c r="Y1504" s="680"/>
      <c r="Z1504" s="130"/>
      <c r="AA1504" s="130"/>
      <c r="AB1504" s="130"/>
      <c r="AC1504" s="130"/>
      <c r="AD1504" s="130"/>
      <c r="AE1504" s="130"/>
      <c r="AF1504" s="680"/>
      <c r="AG1504" s="130"/>
      <c r="AH1504" s="130"/>
      <c r="AI1504" s="130"/>
      <c r="AJ1504" s="130"/>
      <c r="AK1504" s="130"/>
      <c r="AL1504" s="130"/>
    </row>
    <row r="1505" spans="1:38" s="43" customFormat="1" x14ac:dyDescent="0.2">
      <c r="A1505" s="15"/>
      <c r="B1505" s="685"/>
      <c r="C1505" s="15"/>
      <c r="K1505" s="680"/>
      <c r="L1505" s="130"/>
      <c r="M1505" s="130"/>
      <c r="N1505" s="130"/>
      <c r="O1505" s="130"/>
      <c r="P1505" s="130"/>
      <c r="Q1505" s="130"/>
      <c r="R1505" s="680"/>
      <c r="S1505" s="130"/>
      <c r="T1505" s="130"/>
      <c r="U1505" s="130"/>
      <c r="V1505" s="130"/>
      <c r="W1505" s="130"/>
      <c r="X1505" s="130"/>
      <c r="Y1505" s="680"/>
      <c r="Z1505" s="130"/>
      <c r="AA1505" s="130"/>
      <c r="AB1505" s="130"/>
      <c r="AC1505" s="130"/>
      <c r="AD1505" s="130"/>
      <c r="AE1505" s="130"/>
      <c r="AF1505" s="680"/>
      <c r="AG1505" s="130"/>
      <c r="AH1505" s="130"/>
      <c r="AI1505" s="130"/>
      <c r="AJ1505" s="130"/>
      <c r="AK1505" s="130"/>
      <c r="AL1505" s="130"/>
    </row>
    <row r="1506" spans="1:38" s="43" customFormat="1" x14ac:dyDescent="0.2">
      <c r="A1506" s="15"/>
      <c r="B1506" s="685"/>
      <c r="C1506" s="15"/>
      <c r="K1506" s="680"/>
      <c r="L1506" s="130"/>
      <c r="M1506" s="130"/>
      <c r="N1506" s="130"/>
      <c r="O1506" s="130"/>
      <c r="P1506" s="130"/>
      <c r="Q1506" s="130"/>
      <c r="R1506" s="680"/>
      <c r="S1506" s="130"/>
      <c r="T1506" s="130"/>
      <c r="U1506" s="130"/>
      <c r="V1506" s="130"/>
      <c r="W1506" s="130"/>
      <c r="X1506" s="130"/>
      <c r="Y1506" s="680"/>
      <c r="Z1506" s="130"/>
      <c r="AA1506" s="130"/>
      <c r="AB1506" s="130"/>
      <c r="AC1506" s="130"/>
      <c r="AD1506" s="130"/>
      <c r="AE1506" s="130"/>
      <c r="AF1506" s="680"/>
      <c r="AG1506" s="130"/>
      <c r="AH1506" s="130"/>
      <c r="AI1506" s="130"/>
      <c r="AJ1506" s="130"/>
      <c r="AK1506" s="130"/>
      <c r="AL1506" s="130"/>
    </row>
    <row r="1507" spans="1:38" s="43" customFormat="1" x14ac:dyDescent="0.2">
      <c r="A1507" s="15"/>
      <c r="B1507" s="685"/>
      <c r="C1507" s="15"/>
      <c r="K1507" s="680"/>
      <c r="L1507" s="130"/>
      <c r="M1507" s="130"/>
      <c r="N1507" s="130"/>
      <c r="O1507" s="130"/>
      <c r="P1507" s="130"/>
      <c r="Q1507" s="130"/>
      <c r="R1507" s="680"/>
      <c r="S1507" s="130"/>
      <c r="T1507" s="130"/>
      <c r="U1507" s="130"/>
      <c r="V1507" s="130"/>
      <c r="W1507" s="130"/>
      <c r="X1507" s="130"/>
      <c r="Y1507" s="680"/>
      <c r="Z1507" s="130"/>
      <c r="AA1507" s="130"/>
      <c r="AB1507" s="130"/>
      <c r="AC1507" s="130"/>
      <c r="AD1507" s="130"/>
      <c r="AE1507" s="130"/>
      <c r="AF1507" s="680"/>
      <c r="AG1507" s="130"/>
      <c r="AH1507" s="130"/>
      <c r="AI1507" s="130"/>
      <c r="AJ1507" s="130"/>
      <c r="AK1507" s="130"/>
      <c r="AL1507" s="130"/>
    </row>
    <row r="1508" spans="1:38" s="43" customFormat="1" x14ac:dyDescent="0.2">
      <c r="A1508" s="15"/>
      <c r="B1508" s="685"/>
      <c r="C1508" s="15"/>
      <c r="K1508" s="680"/>
      <c r="L1508" s="130"/>
      <c r="M1508" s="130"/>
      <c r="N1508" s="130"/>
      <c r="O1508" s="130"/>
      <c r="P1508" s="130"/>
      <c r="Q1508" s="130"/>
      <c r="R1508" s="680"/>
      <c r="S1508" s="130"/>
      <c r="T1508" s="130"/>
      <c r="U1508" s="130"/>
      <c r="V1508" s="130"/>
      <c r="W1508" s="130"/>
      <c r="X1508" s="130"/>
      <c r="Y1508" s="680"/>
      <c r="Z1508" s="130"/>
      <c r="AA1508" s="130"/>
      <c r="AB1508" s="130"/>
      <c r="AC1508" s="130"/>
      <c r="AD1508" s="130"/>
      <c r="AE1508" s="130"/>
      <c r="AF1508" s="680"/>
      <c r="AG1508" s="130"/>
      <c r="AH1508" s="130"/>
      <c r="AI1508" s="130"/>
      <c r="AJ1508" s="130"/>
      <c r="AK1508" s="130"/>
      <c r="AL1508" s="130"/>
    </row>
    <row r="1509" spans="1:38" s="43" customFormat="1" x14ac:dyDescent="0.2">
      <c r="A1509" s="15"/>
      <c r="B1509" s="685"/>
      <c r="C1509" s="15"/>
      <c r="K1509" s="680"/>
      <c r="L1509" s="130"/>
      <c r="M1509" s="130"/>
      <c r="N1509" s="130"/>
      <c r="O1509" s="130"/>
      <c r="P1509" s="130"/>
      <c r="Q1509" s="130"/>
      <c r="R1509" s="680"/>
      <c r="S1509" s="130"/>
      <c r="T1509" s="130"/>
      <c r="U1509" s="130"/>
      <c r="V1509" s="130"/>
      <c r="W1509" s="130"/>
      <c r="X1509" s="130"/>
      <c r="Y1509" s="680"/>
      <c r="Z1509" s="130"/>
      <c r="AA1509" s="130"/>
      <c r="AB1509" s="130"/>
      <c r="AC1509" s="130"/>
      <c r="AD1509" s="130"/>
      <c r="AE1509" s="130"/>
      <c r="AF1509" s="680"/>
      <c r="AG1509" s="130"/>
      <c r="AH1509" s="130"/>
      <c r="AI1509" s="130"/>
      <c r="AJ1509" s="130"/>
      <c r="AK1509" s="130"/>
      <c r="AL1509" s="130"/>
    </row>
    <row r="1510" spans="1:38" s="43" customFormat="1" x14ac:dyDescent="0.2">
      <c r="A1510" s="15"/>
      <c r="B1510" s="685"/>
      <c r="C1510" s="15"/>
      <c r="K1510" s="680"/>
      <c r="L1510" s="130"/>
      <c r="M1510" s="130"/>
      <c r="N1510" s="130"/>
      <c r="O1510" s="130"/>
      <c r="P1510" s="130"/>
      <c r="Q1510" s="130"/>
      <c r="R1510" s="680"/>
      <c r="S1510" s="130"/>
      <c r="T1510" s="130"/>
      <c r="U1510" s="130"/>
      <c r="V1510" s="130"/>
      <c r="W1510" s="130"/>
      <c r="X1510" s="130"/>
      <c r="Y1510" s="680"/>
      <c r="Z1510" s="130"/>
      <c r="AA1510" s="130"/>
      <c r="AB1510" s="130"/>
      <c r="AC1510" s="130"/>
      <c r="AD1510" s="130"/>
      <c r="AE1510" s="130"/>
      <c r="AF1510" s="680"/>
      <c r="AG1510" s="130"/>
      <c r="AH1510" s="130"/>
      <c r="AI1510" s="130"/>
      <c r="AJ1510" s="130"/>
      <c r="AK1510" s="130"/>
      <c r="AL1510" s="130"/>
    </row>
    <row r="1511" spans="1:38" s="43" customFormat="1" x14ac:dyDescent="0.2">
      <c r="A1511" s="15"/>
      <c r="B1511" s="685"/>
      <c r="C1511" s="15"/>
      <c r="K1511" s="680"/>
      <c r="L1511" s="130"/>
      <c r="M1511" s="130"/>
      <c r="N1511" s="130"/>
      <c r="O1511" s="130"/>
      <c r="P1511" s="130"/>
      <c r="Q1511" s="130"/>
      <c r="R1511" s="680"/>
      <c r="S1511" s="130"/>
      <c r="T1511" s="130"/>
      <c r="U1511" s="130"/>
      <c r="V1511" s="130"/>
      <c r="W1511" s="130"/>
      <c r="X1511" s="130"/>
      <c r="Y1511" s="680"/>
      <c r="Z1511" s="130"/>
      <c r="AA1511" s="130"/>
      <c r="AB1511" s="130"/>
      <c r="AC1511" s="130"/>
      <c r="AD1511" s="130"/>
      <c r="AE1511" s="130"/>
      <c r="AF1511" s="680"/>
      <c r="AG1511" s="130"/>
      <c r="AH1511" s="130"/>
      <c r="AI1511" s="130"/>
      <c r="AJ1511" s="130"/>
      <c r="AK1511" s="130"/>
      <c r="AL1511" s="130"/>
    </row>
    <row r="1512" spans="1:38" s="43" customFormat="1" x14ac:dyDescent="0.2">
      <c r="A1512" s="15"/>
      <c r="B1512" s="685"/>
      <c r="C1512" s="15"/>
      <c r="K1512" s="680"/>
      <c r="L1512" s="130"/>
      <c r="M1512" s="130"/>
      <c r="N1512" s="130"/>
      <c r="O1512" s="130"/>
      <c r="P1512" s="130"/>
      <c r="Q1512" s="130"/>
      <c r="R1512" s="680"/>
      <c r="S1512" s="130"/>
      <c r="T1512" s="130"/>
      <c r="U1512" s="130"/>
      <c r="V1512" s="130"/>
      <c r="W1512" s="130"/>
      <c r="X1512" s="130"/>
      <c r="Y1512" s="680"/>
      <c r="Z1512" s="130"/>
      <c r="AA1512" s="130"/>
      <c r="AB1512" s="130"/>
      <c r="AC1512" s="130"/>
      <c r="AD1512" s="130"/>
      <c r="AE1512" s="130"/>
      <c r="AF1512" s="680"/>
      <c r="AG1512" s="130"/>
      <c r="AH1512" s="130"/>
      <c r="AI1512" s="130"/>
      <c r="AJ1512" s="130"/>
      <c r="AK1512" s="130"/>
      <c r="AL1512" s="130"/>
    </row>
    <row r="1513" spans="1:38" s="43" customFormat="1" x14ac:dyDescent="0.2">
      <c r="A1513" s="15"/>
      <c r="B1513" s="685"/>
      <c r="C1513" s="15"/>
      <c r="K1513" s="680"/>
      <c r="L1513" s="130"/>
      <c r="M1513" s="130"/>
      <c r="N1513" s="130"/>
      <c r="O1513" s="130"/>
      <c r="P1513" s="130"/>
      <c r="Q1513" s="130"/>
      <c r="R1513" s="680"/>
      <c r="S1513" s="130"/>
      <c r="T1513" s="130"/>
      <c r="U1513" s="130"/>
      <c r="V1513" s="130"/>
      <c r="W1513" s="130"/>
      <c r="X1513" s="130"/>
      <c r="Y1513" s="680"/>
      <c r="Z1513" s="130"/>
      <c r="AA1513" s="130"/>
      <c r="AB1513" s="130"/>
      <c r="AC1513" s="130"/>
      <c r="AD1513" s="130"/>
      <c r="AE1513" s="130"/>
      <c r="AF1513" s="680"/>
      <c r="AG1513" s="130"/>
      <c r="AH1513" s="130"/>
      <c r="AI1513" s="130"/>
      <c r="AJ1513" s="130"/>
      <c r="AK1513" s="130"/>
      <c r="AL1513" s="130"/>
    </row>
    <row r="1514" spans="1:38" s="43" customFormat="1" x14ac:dyDescent="0.2">
      <c r="A1514" s="15"/>
      <c r="B1514" s="685"/>
      <c r="C1514" s="15"/>
      <c r="K1514" s="680"/>
      <c r="L1514" s="130"/>
      <c r="M1514" s="130"/>
      <c r="N1514" s="130"/>
      <c r="O1514" s="130"/>
      <c r="P1514" s="130"/>
      <c r="Q1514" s="130"/>
      <c r="R1514" s="680"/>
      <c r="S1514" s="130"/>
      <c r="T1514" s="130"/>
      <c r="U1514" s="130"/>
      <c r="V1514" s="130"/>
      <c r="W1514" s="130"/>
      <c r="X1514" s="130"/>
      <c r="Y1514" s="680"/>
      <c r="Z1514" s="130"/>
      <c r="AA1514" s="130"/>
      <c r="AB1514" s="130"/>
      <c r="AC1514" s="130"/>
      <c r="AD1514" s="130"/>
      <c r="AE1514" s="130"/>
      <c r="AF1514" s="680"/>
      <c r="AG1514" s="130"/>
      <c r="AH1514" s="130"/>
      <c r="AI1514" s="130"/>
      <c r="AJ1514" s="130"/>
      <c r="AK1514" s="130"/>
      <c r="AL1514" s="130"/>
    </row>
    <row r="1515" spans="1:38" s="43" customFormat="1" x14ac:dyDescent="0.2">
      <c r="A1515" s="15"/>
      <c r="B1515" s="685"/>
      <c r="C1515" s="15"/>
      <c r="K1515" s="680"/>
      <c r="L1515" s="130"/>
      <c r="M1515" s="130"/>
      <c r="N1515" s="130"/>
      <c r="O1515" s="130"/>
      <c r="P1515" s="130"/>
      <c r="Q1515" s="130"/>
      <c r="R1515" s="680"/>
      <c r="S1515" s="130"/>
      <c r="T1515" s="130"/>
      <c r="U1515" s="130"/>
      <c r="V1515" s="130"/>
      <c r="W1515" s="130"/>
      <c r="X1515" s="130"/>
      <c r="Y1515" s="680"/>
      <c r="Z1515" s="130"/>
      <c r="AA1515" s="130"/>
      <c r="AB1515" s="130"/>
      <c r="AC1515" s="130"/>
      <c r="AD1515" s="130"/>
      <c r="AE1515" s="130"/>
      <c r="AF1515" s="680"/>
      <c r="AG1515" s="130"/>
      <c r="AH1515" s="130"/>
      <c r="AI1515" s="130"/>
      <c r="AJ1515" s="130"/>
      <c r="AK1515" s="130"/>
      <c r="AL1515" s="130"/>
    </row>
    <row r="1516" spans="1:38" s="43" customFormat="1" x14ac:dyDescent="0.2">
      <c r="A1516" s="15"/>
      <c r="B1516" s="685"/>
      <c r="C1516" s="15"/>
      <c r="K1516" s="680"/>
      <c r="L1516" s="130"/>
      <c r="M1516" s="130"/>
      <c r="N1516" s="130"/>
      <c r="O1516" s="130"/>
      <c r="P1516" s="130"/>
      <c r="Q1516" s="130"/>
      <c r="R1516" s="680"/>
      <c r="S1516" s="130"/>
      <c r="T1516" s="130"/>
      <c r="U1516" s="130"/>
      <c r="V1516" s="130"/>
      <c r="W1516" s="130"/>
      <c r="X1516" s="130"/>
      <c r="Y1516" s="680"/>
      <c r="Z1516" s="130"/>
      <c r="AA1516" s="130"/>
      <c r="AB1516" s="130"/>
      <c r="AC1516" s="130"/>
      <c r="AD1516" s="130"/>
      <c r="AE1516" s="130"/>
      <c r="AF1516" s="680"/>
      <c r="AG1516" s="130"/>
      <c r="AH1516" s="130"/>
      <c r="AI1516" s="130"/>
      <c r="AJ1516" s="130"/>
      <c r="AK1516" s="130"/>
      <c r="AL1516" s="130"/>
    </row>
    <row r="1517" spans="1:38" s="43" customFormat="1" x14ac:dyDescent="0.2">
      <c r="A1517" s="15"/>
      <c r="B1517" s="685"/>
      <c r="C1517" s="15"/>
      <c r="K1517" s="680"/>
      <c r="L1517" s="130"/>
      <c r="M1517" s="130"/>
      <c r="N1517" s="130"/>
      <c r="O1517" s="130"/>
      <c r="P1517" s="130"/>
      <c r="Q1517" s="130"/>
      <c r="R1517" s="680"/>
      <c r="S1517" s="130"/>
      <c r="T1517" s="130"/>
      <c r="U1517" s="130"/>
      <c r="V1517" s="130"/>
      <c r="W1517" s="130"/>
      <c r="X1517" s="130"/>
      <c r="Y1517" s="680"/>
      <c r="Z1517" s="130"/>
      <c r="AA1517" s="130"/>
      <c r="AB1517" s="130"/>
      <c r="AC1517" s="130"/>
      <c r="AD1517" s="130"/>
      <c r="AE1517" s="130"/>
      <c r="AF1517" s="680"/>
      <c r="AG1517" s="130"/>
      <c r="AH1517" s="130"/>
      <c r="AI1517" s="130"/>
      <c r="AJ1517" s="130"/>
      <c r="AK1517" s="130"/>
      <c r="AL1517" s="130"/>
    </row>
    <row r="1518" spans="1:38" s="43" customFormat="1" x14ac:dyDescent="0.2">
      <c r="A1518" s="15"/>
      <c r="B1518" s="685"/>
      <c r="C1518" s="15"/>
      <c r="K1518" s="680"/>
      <c r="L1518" s="130"/>
      <c r="M1518" s="130"/>
      <c r="N1518" s="130"/>
      <c r="O1518" s="130"/>
      <c r="P1518" s="130"/>
      <c r="Q1518" s="130"/>
      <c r="R1518" s="680"/>
      <c r="S1518" s="130"/>
      <c r="T1518" s="130"/>
      <c r="U1518" s="130"/>
      <c r="V1518" s="130"/>
      <c r="W1518" s="130"/>
      <c r="X1518" s="130"/>
      <c r="Y1518" s="680"/>
      <c r="Z1518" s="130"/>
      <c r="AA1518" s="130"/>
      <c r="AB1518" s="130"/>
      <c r="AC1518" s="130"/>
      <c r="AD1518" s="130"/>
      <c r="AE1518" s="130"/>
      <c r="AF1518" s="680"/>
      <c r="AG1518" s="130"/>
      <c r="AH1518" s="130"/>
      <c r="AI1518" s="130"/>
      <c r="AJ1518" s="130"/>
      <c r="AK1518" s="130"/>
      <c r="AL1518" s="130"/>
    </row>
    <row r="1519" spans="1:38" s="43" customFormat="1" x14ac:dyDescent="0.2">
      <c r="A1519" s="15"/>
      <c r="B1519" s="685"/>
      <c r="C1519" s="15"/>
      <c r="K1519" s="680"/>
      <c r="L1519" s="130"/>
      <c r="M1519" s="130"/>
      <c r="N1519" s="130"/>
      <c r="O1519" s="130"/>
      <c r="P1519" s="130"/>
      <c r="Q1519" s="130"/>
      <c r="R1519" s="680"/>
      <c r="S1519" s="130"/>
      <c r="T1519" s="130"/>
      <c r="U1519" s="130"/>
      <c r="V1519" s="130"/>
      <c r="W1519" s="130"/>
      <c r="X1519" s="130"/>
      <c r="Y1519" s="680"/>
      <c r="Z1519" s="130"/>
      <c r="AA1519" s="130"/>
      <c r="AB1519" s="130"/>
      <c r="AC1519" s="130"/>
      <c r="AD1519" s="130"/>
      <c r="AE1519" s="130"/>
      <c r="AF1519" s="680"/>
      <c r="AG1519" s="130"/>
      <c r="AH1519" s="130"/>
      <c r="AI1519" s="130"/>
      <c r="AJ1519" s="130"/>
      <c r="AK1519" s="130"/>
      <c r="AL1519" s="130"/>
    </row>
    <row r="1520" spans="1:38" s="43" customFormat="1" x14ac:dyDescent="0.2">
      <c r="A1520" s="15"/>
      <c r="B1520" s="685"/>
      <c r="C1520" s="15"/>
      <c r="K1520" s="680"/>
      <c r="L1520" s="130"/>
      <c r="M1520" s="130"/>
      <c r="N1520" s="130"/>
      <c r="O1520" s="130"/>
      <c r="P1520" s="130"/>
      <c r="Q1520" s="130"/>
      <c r="R1520" s="680"/>
      <c r="S1520" s="130"/>
      <c r="T1520" s="130"/>
      <c r="U1520" s="130"/>
      <c r="V1520" s="130"/>
      <c r="W1520" s="130"/>
      <c r="X1520" s="130"/>
      <c r="Y1520" s="680"/>
      <c r="Z1520" s="130"/>
      <c r="AA1520" s="130"/>
      <c r="AB1520" s="130"/>
      <c r="AC1520" s="130"/>
      <c r="AD1520" s="130"/>
      <c r="AE1520" s="130"/>
      <c r="AF1520" s="680"/>
      <c r="AG1520" s="130"/>
      <c r="AH1520" s="130"/>
      <c r="AI1520" s="130"/>
      <c r="AJ1520" s="130"/>
      <c r="AK1520" s="130"/>
      <c r="AL1520" s="130"/>
    </row>
    <row r="1521" spans="1:16110" s="43" customFormat="1" x14ac:dyDescent="0.2">
      <c r="A1521" s="15"/>
      <c r="B1521" s="685"/>
      <c r="C1521" s="15"/>
      <c r="K1521" s="680"/>
      <c r="L1521" s="130"/>
      <c r="M1521" s="130"/>
      <c r="N1521" s="130"/>
      <c r="O1521" s="130"/>
      <c r="P1521" s="130"/>
      <c r="Q1521" s="130"/>
      <c r="R1521" s="680"/>
      <c r="S1521" s="130"/>
      <c r="T1521" s="130"/>
      <c r="U1521" s="130"/>
      <c r="V1521" s="130"/>
      <c r="W1521" s="130"/>
      <c r="X1521" s="130"/>
      <c r="Y1521" s="680"/>
      <c r="Z1521" s="130"/>
      <c r="AA1521" s="130"/>
      <c r="AB1521" s="130"/>
      <c r="AC1521" s="130"/>
      <c r="AD1521" s="130"/>
      <c r="AE1521" s="130"/>
      <c r="AF1521" s="680"/>
      <c r="AG1521" s="130"/>
      <c r="AH1521" s="130"/>
      <c r="AI1521" s="130"/>
      <c r="AJ1521" s="130"/>
      <c r="AK1521" s="130"/>
      <c r="AL1521" s="130"/>
    </row>
    <row r="1522" spans="1:16110" s="43" customFormat="1" x14ac:dyDescent="0.2">
      <c r="A1522" s="15"/>
      <c r="B1522" s="685"/>
      <c r="C1522" s="15"/>
      <c r="K1522" s="680"/>
      <c r="L1522" s="130"/>
      <c r="M1522" s="130"/>
      <c r="N1522" s="130"/>
      <c r="O1522" s="130"/>
      <c r="P1522" s="130"/>
      <c r="Q1522" s="130"/>
      <c r="R1522" s="680"/>
      <c r="S1522" s="130"/>
      <c r="T1522" s="130"/>
      <c r="U1522" s="130"/>
      <c r="V1522" s="130"/>
      <c r="W1522" s="130"/>
      <c r="X1522" s="130"/>
      <c r="Y1522" s="680"/>
      <c r="Z1522" s="130"/>
      <c r="AA1522" s="130"/>
      <c r="AB1522" s="130"/>
      <c r="AC1522" s="130"/>
      <c r="AD1522" s="130"/>
      <c r="AE1522" s="130"/>
      <c r="AF1522" s="680"/>
      <c r="AG1522" s="130"/>
      <c r="AH1522" s="130"/>
      <c r="AI1522" s="130"/>
      <c r="AJ1522" s="130"/>
      <c r="AK1522" s="130"/>
      <c r="AL1522" s="130"/>
    </row>
    <row r="1523" spans="1:16110" s="43" customFormat="1" x14ac:dyDescent="0.2">
      <c r="A1523" s="15"/>
      <c r="B1523" s="685"/>
      <c r="C1523" s="15"/>
      <c r="K1523" s="680"/>
      <c r="L1523" s="130"/>
      <c r="M1523" s="130"/>
      <c r="N1523" s="130"/>
      <c r="O1523" s="130"/>
      <c r="P1523" s="130"/>
      <c r="Q1523" s="130"/>
      <c r="R1523" s="680"/>
      <c r="S1523" s="130"/>
      <c r="T1523" s="130"/>
      <c r="U1523" s="130"/>
      <c r="V1523" s="130"/>
      <c r="W1523" s="130"/>
      <c r="X1523" s="130"/>
      <c r="Y1523" s="680"/>
      <c r="Z1523" s="130"/>
      <c r="AA1523" s="130"/>
      <c r="AB1523" s="130"/>
      <c r="AC1523" s="130"/>
      <c r="AD1523" s="130"/>
      <c r="AE1523" s="130"/>
      <c r="AF1523" s="680"/>
      <c r="AG1523" s="130"/>
      <c r="AH1523" s="130"/>
      <c r="AI1523" s="130"/>
      <c r="AJ1523" s="130"/>
      <c r="AK1523" s="130"/>
      <c r="AL1523" s="130"/>
    </row>
    <row r="1524" spans="1:16110" s="43" customFormat="1" x14ac:dyDescent="0.2">
      <c r="A1524" s="15"/>
      <c r="B1524" s="685"/>
      <c r="C1524" s="15"/>
      <c r="K1524" s="680"/>
      <c r="L1524" s="130"/>
      <c r="M1524" s="130"/>
      <c r="N1524" s="130"/>
      <c r="O1524" s="130"/>
      <c r="P1524" s="130"/>
      <c r="Q1524" s="130"/>
      <c r="R1524" s="680"/>
      <c r="S1524" s="130"/>
      <c r="T1524" s="130"/>
      <c r="U1524" s="130"/>
      <c r="V1524" s="130"/>
      <c r="W1524" s="130"/>
      <c r="X1524" s="130"/>
      <c r="Y1524" s="680"/>
      <c r="Z1524" s="130"/>
      <c r="AA1524" s="130"/>
      <c r="AB1524" s="130"/>
      <c r="AC1524" s="130"/>
      <c r="AD1524" s="130"/>
      <c r="AE1524" s="130"/>
      <c r="AF1524" s="680"/>
      <c r="AG1524" s="130"/>
      <c r="AH1524" s="130"/>
      <c r="AI1524" s="130"/>
      <c r="AJ1524" s="130"/>
      <c r="AK1524" s="130"/>
      <c r="AL1524" s="130"/>
    </row>
    <row r="1525" spans="1:16110" s="43" customFormat="1" x14ac:dyDescent="0.2">
      <c r="A1525" s="15"/>
      <c r="B1525" s="685"/>
      <c r="C1525" s="15"/>
      <c r="K1525" s="680"/>
      <c r="L1525" s="130"/>
      <c r="M1525" s="130"/>
      <c r="N1525" s="130"/>
      <c r="O1525" s="130"/>
      <c r="P1525" s="130"/>
      <c r="Q1525" s="130"/>
      <c r="R1525" s="680"/>
      <c r="S1525" s="130"/>
      <c r="T1525" s="130"/>
      <c r="U1525" s="130"/>
      <c r="V1525" s="130"/>
      <c r="W1525" s="130"/>
      <c r="X1525" s="130"/>
      <c r="Y1525" s="680"/>
      <c r="Z1525" s="130"/>
      <c r="AA1525" s="130"/>
      <c r="AB1525" s="130"/>
      <c r="AC1525" s="130"/>
      <c r="AD1525" s="130"/>
      <c r="AE1525" s="130"/>
      <c r="AF1525" s="680"/>
      <c r="AG1525" s="130"/>
      <c r="AH1525" s="130"/>
      <c r="AI1525" s="130"/>
      <c r="AJ1525" s="130"/>
      <c r="AK1525" s="130"/>
      <c r="AL1525" s="130"/>
    </row>
    <row r="1526" spans="1:16110" s="43" customFormat="1" x14ac:dyDescent="0.2">
      <c r="A1526" s="15"/>
      <c r="B1526" s="685"/>
      <c r="C1526" s="15"/>
      <c r="K1526" s="680"/>
      <c r="L1526" s="130"/>
      <c r="M1526" s="130"/>
      <c r="N1526" s="130"/>
      <c r="O1526" s="130"/>
      <c r="P1526" s="130"/>
      <c r="Q1526" s="130"/>
      <c r="R1526" s="680"/>
      <c r="S1526" s="130"/>
      <c r="T1526" s="130"/>
      <c r="U1526" s="130"/>
      <c r="V1526" s="130"/>
      <c r="W1526" s="130"/>
      <c r="X1526" s="130"/>
      <c r="Y1526" s="680"/>
      <c r="Z1526" s="130"/>
      <c r="AA1526" s="130"/>
      <c r="AB1526" s="130"/>
      <c r="AC1526" s="130"/>
      <c r="AD1526" s="130"/>
      <c r="AE1526" s="130"/>
      <c r="AF1526" s="680"/>
      <c r="AG1526" s="130"/>
      <c r="AH1526" s="130"/>
      <c r="AI1526" s="130"/>
      <c r="AJ1526" s="130"/>
      <c r="AK1526" s="130"/>
      <c r="AL1526" s="130"/>
    </row>
    <row r="1527" spans="1:16110" s="43" customFormat="1" x14ac:dyDescent="0.2">
      <c r="A1527" s="15"/>
      <c r="B1527" s="685"/>
      <c r="C1527" s="15"/>
      <c r="K1527" s="680"/>
      <c r="L1527" s="130"/>
      <c r="M1527" s="130"/>
      <c r="N1527" s="130"/>
      <c r="O1527" s="130"/>
      <c r="P1527" s="130"/>
      <c r="Q1527" s="130"/>
      <c r="R1527" s="680"/>
      <c r="S1527" s="130"/>
      <c r="T1527" s="130"/>
      <c r="U1527" s="130"/>
      <c r="V1527" s="130"/>
      <c r="W1527" s="130"/>
      <c r="X1527" s="130"/>
      <c r="Y1527" s="680"/>
      <c r="Z1527" s="130"/>
      <c r="AA1527" s="130"/>
      <c r="AB1527" s="130"/>
      <c r="AC1527" s="130"/>
      <c r="AD1527" s="130"/>
      <c r="AE1527" s="130"/>
      <c r="AF1527" s="680"/>
      <c r="AG1527" s="130"/>
      <c r="AH1527" s="130"/>
      <c r="AI1527" s="130"/>
      <c r="AJ1527" s="130"/>
      <c r="AK1527" s="130"/>
      <c r="AL1527" s="130"/>
    </row>
    <row r="1528" spans="1:16110" s="43" customFormat="1" x14ac:dyDescent="0.2">
      <c r="A1528" s="15"/>
      <c r="B1528" s="685"/>
      <c r="C1528" s="15"/>
      <c r="K1528" s="680"/>
      <c r="L1528" s="130"/>
      <c r="M1528" s="130"/>
      <c r="N1528" s="130"/>
      <c r="O1528" s="130"/>
      <c r="P1528" s="130"/>
      <c r="Q1528" s="130"/>
      <c r="R1528" s="680"/>
      <c r="S1528" s="130"/>
      <c r="T1528" s="130"/>
      <c r="U1528" s="130"/>
      <c r="V1528" s="130"/>
      <c r="W1528" s="130"/>
      <c r="X1528" s="130"/>
      <c r="Y1528" s="680"/>
      <c r="Z1528" s="130"/>
      <c r="AA1528" s="130"/>
      <c r="AB1528" s="130"/>
      <c r="AC1528" s="130"/>
      <c r="AD1528" s="130"/>
      <c r="AE1528" s="130"/>
      <c r="AF1528" s="680"/>
      <c r="AG1528" s="130"/>
      <c r="AH1528" s="130"/>
      <c r="AI1528" s="130"/>
      <c r="AJ1528" s="130"/>
      <c r="AK1528" s="130"/>
      <c r="AL1528" s="130"/>
    </row>
    <row r="1529" spans="1:16110" s="43" customFormat="1" x14ac:dyDescent="0.2">
      <c r="A1529" s="15"/>
      <c r="B1529" s="685"/>
      <c r="C1529" s="15"/>
      <c r="K1529" s="680"/>
      <c r="L1529" s="130"/>
      <c r="M1529" s="130"/>
      <c r="N1529" s="130"/>
      <c r="O1529" s="130"/>
      <c r="P1529" s="130"/>
      <c r="Q1529" s="130"/>
      <c r="R1529" s="680"/>
      <c r="S1529" s="130"/>
      <c r="T1529" s="130"/>
      <c r="U1529" s="130"/>
      <c r="V1529" s="130"/>
      <c r="W1529" s="130"/>
      <c r="X1529" s="130"/>
      <c r="Y1529" s="680"/>
      <c r="Z1529" s="130"/>
      <c r="AA1529" s="130"/>
      <c r="AB1529" s="130"/>
      <c r="AC1529" s="130"/>
      <c r="AD1529" s="130"/>
      <c r="AE1529" s="130"/>
      <c r="AF1529" s="680"/>
      <c r="AG1529" s="130"/>
      <c r="AH1529" s="130"/>
      <c r="AI1529" s="130"/>
      <c r="AJ1529" s="130"/>
      <c r="AK1529" s="130"/>
      <c r="AL1529" s="130"/>
    </row>
    <row r="1530" spans="1:16110" s="43" customFormat="1" x14ac:dyDescent="0.2">
      <c r="A1530" s="15"/>
      <c r="B1530" s="685"/>
      <c r="C1530" s="15"/>
      <c r="K1530" s="680"/>
      <c r="L1530" s="130"/>
      <c r="M1530" s="130"/>
      <c r="N1530" s="130"/>
      <c r="O1530" s="130"/>
      <c r="P1530" s="130"/>
      <c r="Q1530" s="130"/>
      <c r="R1530" s="680"/>
      <c r="S1530" s="130"/>
      <c r="T1530" s="130"/>
      <c r="U1530" s="130"/>
      <c r="V1530" s="130"/>
      <c r="W1530" s="130"/>
      <c r="X1530" s="130"/>
      <c r="Y1530" s="680"/>
      <c r="Z1530" s="130"/>
      <c r="AA1530" s="130"/>
      <c r="AB1530" s="130"/>
      <c r="AC1530" s="130"/>
      <c r="AD1530" s="130"/>
      <c r="AE1530" s="130"/>
      <c r="AF1530" s="680"/>
      <c r="AG1530" s="130"/>
      <c r="AH1530" s="130"/>
      <c r="AI1530" s="130"/>
      <c r="AJ1530" s="130"/>
      <c r="AK1530" s="130"/>
      <c r="AL1530" s="130"/>
    </row>
    <row r="1531" spans="1:16110" s="43" customFormat="1" x14ac:dyDescent="0.2">
      <c r="A1531" s="15"/>
      <c r="B1531" s="685"/>
      <c r="C1531" s="15"/>
      <c r="K1531" s="680"/>
      <c r="L1531" s="130"/>
      <c r="M1531" s="130"/>
      <c r="N1531" s="130"/>
      <c r="O1531" s="130"/>
      <c r="P1531" s="130"/>
      <c r="Q1531" s="130"/>
      <c r="R1531" s="680"/>
      <c r="S1531" s="130"/>
      <c r="T1531" s="130"/>
      <c r="U1531" s="130"/>
      <c r="V1531" s="130"/>
      <c r="W1531" s="130"/>
      <c r="X1531" s="130"/>
      <c r="Y1531" s="680"/>
      <c r="Z1531" s="130"/>
      <c r="AA1531" s="130"/>
      <c r="AB1531" s="130"/>
      <c r="AC1531" s="130"/>
      <c r="AD1531" s="130"/>
      <c r="AE1531" s="130"/>
      <c r="AF1531" s="680"/>
      <c r="AG1531" s="130"/>
      <c r="AH1531" s="130"/>
      <c r="AI1531" s="130"/>
      <c r="AJ1531" s="130"/>
      <c r="AK1531" s="130"/>
      <c r="AL1531" s="130"/>
    </row>
    <row r="1532" spans="1:16110" s="43" customFormat="1" x14ac:dyDescent="0.2">
      <c r="A1532" s="15"/>
      <c r="B1532" s="685"/>
      <c r="C1532" s="15"/>
      <c r="K1532" s="680"/>
      <c r="L1532" s="130"/>
      <c r="M1532" s="130"/>
      <c r="N1532" s="130"/>
      <c r="O1532" s="130"/>
      <c r="P1532" s="130"/>
      <c r="Q1532" s="130"/>
      <c r="R1532" s="680"/>
      <c r="S1532" s="130"/>
      <c r="T1532" s="130"/>
      <c r="U1532" s="130"/>
      <c r="V1532" s="130"/>
      <c r="W1532" s="130"/>
      <c r="X1532" s="130"/>
      <c r="Y1532" s="680"/>
      <c r="Z1532" s="130"/>
      <c r="AA1532" s="130"/>
      <c r="AB1532" s="130"/>
      <c r="AC1532" s="130"/>
      <c r="AD1532" s="130"/>
      <c r="AE1532" s="130"/>
      <c r="AF1532" s="680"/>
      <c r="AG1532" s="130"/>
      <c r="AH1532" s="130"/>
      <c r="AI1532" s="130"/>
      <c r="AJ1532" s="130"/>
      <c r="AK1532" s="130"/>
      <c r="AL1532" s="130"/>
      <c r="CQ1532" s="15"/>
      <c r="CR1532" s="15"/>
      <c r="CS1532" s="15"/>
      <c r="CT1532" s="15"/>
      <c r="CU1532" s="15"/>
      <c r="CV1532" s="15"/>
      <c r="CW1532" s="15"/>
      <c r="CX1532" s="15"/>
      <c r="CY1532" s="15"/>
      <c r="CZ1532" s="15"/>
      <c r="DA1532" s="15"/>
      <c r="DB1532" s="15"/>
      <c r="DC1532" s="15"/>
      <c r="DD1532" s="15"/>
      <c r="DE1532" s="15"/>
      <c r="DF1532" s="15"/>
      <c r="DG1532" s="15"/>
      <c r="DH1532" s="15"/>
      <c r="DI1532" s="15"/>
      <c r="DJ1532" s="15"/>
      <c r="DK1532" s="15"/>
      <c r="DL1532" s="15"/>
      <c r="DM1532" s="15"/>
      <c r="DN1532" s="15"/>
      <c r="DO1532" s="15"/>
      <c r="DP1532" s="15"/>
      <c r="DQ1532" s="15"/>
      <c r="DR1532" s="15"/>
      <c r="DS1532" s="15"/>
      <c r="DT1532" s="15"/>
      <c r="DU1532" s="15"/>
      <c r="DV1532" s="15"/>
      <c r="DW1532" s="15"/>
      <c r="DX1532" s="15"/>
      <c r="DY1532" s="15"/>
      <c r="DZ1532" s="15"/>
      <c r="EA1532" s="15"/>
      <c r="EB1532" s="15"/>
      <c r="EC1532" s="15"/>
      <c r="ED1532" s="15"/>
      <c r="EE1532" s="15"/>
      <c r="EF1532" s="15"/>
      <c r="EG1532" s="15"/>
      <c r="EH1532" s="15"/>
      <c r="EI1532" s="15"/>
      <c r="EJ1532" s="15"/>
      <c r="EK1532" s="15"/>
      <c r="EL1532" s="15"/>
      <c r="EM1532" s="15"/>
      <c r="EN1532" s="15"/>
      <c r="EO1532" s="15"/>
      <c r="EP1532" s="15"/>
      <c r="EQ1532" s="15"/>
      <c r="ER1532" s="15"/>
      <c r="ES1532" s="15"/>
      <c r="ET1532" s="15"/>
      <c r="EU1532" s="15"/>
      <c r="EV1532" s="15"/>
      <c r="EW1532" s="15"/>
      <c r="EX1532" s="15"/>
      <c r="EY1532" s="15"/>
      <c r="EZ1532" s="15"/>
      <c r="FA1532" s="15"/>
      <c r="FB1532" s="15"/>
      <c r="FC1532" s="15"/>
      <c r="FD1532" s="15"/>
      <c r="FE1532" s="15"/>
      <c r="FF1532" s="15"/>
      <c r="FG1532" s="15"/>
      <c r="FH1532" s="15"/>
      <c r="FI1532" s="15"/>
      <c r="FJ1532" s="15"/>
      <c r="FK1532" s="15"/>
      <c r="FL1532" s="15"/>
      <c r="FM1532" s="15"/>
      <c r="FN1532" s="15"/>
      <c r="FO1532" s="15"/>
      <c r="FP1532" s="15"/>
      <c r="FQ1532" s="15"/>
      <c r="FR1532" s="15"/>
      <c r="FS1532" s="15"/>
      <c r="FT1532" s="15"/>
      <c r="FU1532" s="15"/>
      <c r="FV1532" s="15"/>
      <c r="FW1532" s="15"/>
      <c r="FX1532" s="15"/>
      <c r="FY1532" s="15"/>
      <c r="FZ1532" s="15"/>
      <c r="GA1532" s="15"/>
      <c r="GB1532" s="15"/>
      <c r="GC1532" s="15"/>
      <c r="GD1532" s="15"/>
      <c r="GE1532" s="15"/>
      <c r="GF1532" s="15"/>
      <c r="GG1532" s="15"/>
      <c r="GH1532" s="15"/>
      <c r="GI1532" s="15"/>
      <c r="GJ1532" s="15"/>
      <c r="GK1532" s="15"/>
      <c r="GL1532" s="15"/>
      <c r="GM1532" s="15"/>
      <c r="GN1532" s="15"/>
      <c r="GO1532" s="15"/>
      <c r="GP1532" s="15"/>
      <c r="GQ1532" s="15"/>
      <c r="GR1532" s="15"/>
      <c r="GS1532" s="15"/>
      <c r="GT1532" s="15"/>
      <c r="GU1532" s="15"/>
      <c r="GV1532" s="15"/>
      <c r="GW1532" s="15"/>
      <c r="GX1532" s="15"/>
      <c r="GY1532" s="15"/>
      <c r="GZ1532" s="15"/>
      <c r="HA1532" s="15"/>
      <c r="HB1532" s="15"/>
      <c r="HC1532" s="15"/>
      <c r="HD1532" s="15"/>
      <c r="HE1532" s="15"/>
      <c r="HF1532" s="15"/>
      <c r="HG1532" s="15"/>
      <c r="HH1532" s="15"/>
      <c r="HI1532" s="15"/>
      <c r="HJ1532" s="15"/>
      <c r="HK1532" s="15"/>
      <c r="HL1532" s="15"/>
      <c r="HM1532" s="15"/>
      <c r="HN1532" s="15"/>
      <c r="HO1532" s="15"/>
      <c r="HP1532" s="15"/>
      <c r="HQ1532" s="15"/>
      <c r="HR1532" s="15"/>
      <c r="HS1532" s="15"/>
      <c r="HT1532" s="15"/>
      <c r="HU1532" s="15"/>
      <c r="HV1532" s="15"/>
      <c r="HW1532" s="15"/>
      <c r="HX1532" s="15"/>
      <c r="HY1532" s="15"/>
      <c r="HZ1532" s="15"/>
      <c r="IA1532" s="15"/>
      <c r="IB1532" s="15"/>
      <c r="IC1532" s="15"/>
      <c r="ID1532" s="15"/>
      <c r="IE1532" s="15"/>
      <c r="IF1532" s="15"/>
      <c r="IG1532" s="15"/>
      <c r="IH1532" s="15"/>
      <c r="II1532" s="15"/>
      <c r="IJ1532" s="15"/>
      <c r="IK1532" s="15"/>
      <c r="IL1532" s="15"/>
      <c r="IM1532" s="15"/>
      <c r="IN1532" s="15"/>
      <c r="IO1532" s="15"/>
      <c r="IP1532" s="15"/>
      <c r="IQ1532" s="15"/>
      <c r="IR1532" s="15"/>
      <c r="IS1532" s="15"/>
      <c r="IT1532" s="15"/>
      <c r="IU1532" s="15"/>
      <c r="IV1532" s="15"/>
      <c r="IW1532" s="15"/>
      <c r="IX1532" s="15"/>
      <c r="IY1532" s="15"/>
      <c r="IZ1532" s="15"/>
      <c r="JA1532" s="15"/>
      <c r="JB1532" s="15"/>
      <c r="JC1532" s="15"/>
      <c r="JD1532" s="15"/>
      <c r="JE1532" s="15"/>
      <c r="JF1532" s="15"/>
      <c r="JG1532" s="15"/>
      <c r="JH1532" s="15"/>
      <c r="JI1532" s="15"/>
      <c r="JJ1532" s="15"/>
      <c r="JK1532" s="15"/>
      <c r="JL1532" s="15"/>
      <c r="JM1532" s="15"/>
      <c r="JN1532" s="15"/>
      <c r="JO1532" s="15"/>
      <c r="JP1532" s="15"/>
      <c r="JQ1532" s="15"/>
      <c r="JR1532" s="15"/>
      <c r="JS1532" s="15"/>
      <c r="JT1532" s="15"/>
      <c r="JU1532" s="15"/>
      <c r="JV1532" s="15"/>
      <c r="JW1532" s="15"/>
      <c r="JX1532" s="15"/>
      <c r="JY1532" s="15"/>
      <c r="JZ1532" s="15"/>
      <c r="KA1532" s="15"/>
      <c r="KB1532" s="15"/>
      <c r="KC1532" s="15"/>
      <c r="KD1532" s="15"/>
      <c r="KE1532" s="15"/>
      <c r="KF1532" s="15"/>
      <c r="KG1532" s="15"/>
      <c r="KH1532" s="15"/>
      <c r="KI1532" s="15"/>
      <c r="KJ1532" s="15"/>
      <c r="KK1532" s="15"/>
      <c r="KL1532" s="15"/>
      <c r="KM1532" s="15"/>
      <c r="KN1532" s="15"/>
      <c r="KO1532" s="15"/>
      <c r="KP1532" s="15"/>
      <c r="KQ1532" s="15"/>
      <c r="KR1532" s="15"/>
      <c r="KS1532" s="15"/>
      <c r="KT1532" s="15"/>
      <c r="KU1532" s="15"/>
      <c r="KV1532" s="15"/>
      <c r="KW1532" s="15"/>
      <c r="KX1532" s="15"/>
      <c r="KY1532" s="15"/>
      <c r="KZ1532" s="15"/>
      <c r="LA1532" s="15"/>
      <c r="LB1532" s="15"/>
      <c r="LC1532" s="15"/>
      <c r="LD1532" s="15"/>
      <c r="LE1532" s="15"/>
      <c r="LF1532" s="15"/>
      <c r="LG1532" s="15"/>
      <c r="LH1532" s="15"/>
      <c r="LI1532" s="15"/>
      <c r="LJ1532" s="15"/>
      <c r="LK1532" s="15"/>
      <c r="LL1532" s="15"/>
      <c r="LM1532" s="15"/>
      <c r="LN1532" s="15"/>
      <c r="LO1532" s="15"/>
      <c r="LP1532" s="15"/>
      <c r="LQ1532" s="15"/>
      <c r="LR1532" s="15"/>
      <c r="LS1532" s="15"/>
      <c r="LT1532" s="15"/>
      <c r="LU1532" s="15"/>
      <c r="LV1532" s="15"/>
      <c r="LW1532" s="15"/>
      <c r="LX1532" s="15"/>
      <c r="LY1532" s="15"/>
      <c r="LZ1532" s="15"/>
      <c r="MA1532" s="15"/>
      <c r="MB1532" s="15"/>
      <c r="MC1532" s="15"/>
      <c r="MD1532" s="15"/>
      <c r="ME1532" s="15"/>
      <c r="MF1532" s="15"/>
      <c r="MG1532" s="15"/>
      <c r="MH1532" s="15"/>
      <c r="MI1532" s="15"/>
      <c r="MJ1532" s="15"/>
      <c r="MK1532" s="15"/>
      <c r="ML1532" s="15"/>
      <c r="MM1532" s="15"/>
      <c r="MN1532" s="15"/>
      <c r="MO1532" s="15"/>
      <c r="MP1532" s="15"/>
      <c r="MQ1532" s="15"/>
      <c r="MR1532" s="15"/>
      <c r="MS1532" s="15"/>
      <c r="MT1532" s="15"/>
      <c r="MU1532" s="15"/>
      <c r="MV1532" s="15"/>
      <c r="MW1532" s="15"/>
      <c r="MX1532" s="15"/>
      <c r="MY1532" s="15"/>
      <c r="MZ1532" s="15"/>
      <c r="NA1532" s="15"/>
      <c r="NB1532" s="15"/>
      <c r="NC1532" s="15"/>
      <c r="ND1532" s="15"/>
      <c r="NE1532" s="15"/>
      <c r="NF1532" s="15"/>
      <c r="NG1532" s="15"/>
      <c r="NH1532" s="15"/>
      <c r="NI1532" s="15"/>
      <c r="NJ1532" s="15"/>
      <c r="NK1532" s="15"/>
      <c r="NL1532" s="15"/>
      <c r="NM1532" s="15"/>
      <c r="NN1532" s="15"/>
      <c r="NO1532" s="15"/>
      <c r="NP1532" s="15"/>
      <c r="NQ1532" s="15"/>
      <c r="NR1532" s="15"/>
      <c r="NS1532" s="15"/>
      <c r="NT1532" s="15"/>
      <c r="NU1532" s="15"/>
      <c r="NV1532" s="15"/>
      <c r="NW1532" s="15"/>
      <c r="NX1532" s="15"/>
      <c r="NY1532" s="15"/>
      <c r="NZ1532" s="15"/>
      <c r="OA1532" s="15"/>
      <c r="OB1532" s="15"/>
      <c r="OC1532" s="15"/>
      <c r="OD1532" s="15"/>
      <c r="OE1532" s="15"/>
      <c r="OF1532" s="15"/>
      <c r="OG1532" s="15"/>
      <c r="OH1532" s="15"/>
      <c r="OI1532" s="15"/>
      <c r="OJ1532" s="15"/>
      <c r="OK1532" s="15"/>
      <c r="OL1532" s="15"/>
      <c r="OM1532" s="15"/>
      <c r="ON1532" s="15"/>
      <c r="OO1532" s="15"/>
      <c r="OP1532" s="15"/>
      <c r="OQ1532" s="15"/>
      <c r="OR1532" s="15"/>
      <c r="OS1532" s="15"/>
      <c r="OT1532" s="15"/>
      <c r="OU1532" s="15"/>
      <c r="OV1532" s="15"/>
      <c r="OW1532" s="15"/>
      <c r="OX1532" s="15"/>
      <c r="OY1532" s="15"/>
      <c r="OZ1532" s="15"/>
      <c r="PA1532" s="15"/>
      <c r="PB1532" s="15"/>
      <c r="PC1532" s="15"/>
      <c r="PD1532" s="15"/>
      <c r="PE1532" s="15"/>
      <c r="PF1532" s="15"/>
      <c r="PG1532" s="15"/>
      <c r="PH1532" s="15"/>
      <c r="PI1532" s="15"/>
      <c r="PJ1532" s="15"/>
      <c r="PK1532" s="15"/>
      <c r="PL1532" s="15"/>
      <c r="PM1532" s="15"/>
      <c r="PN1532" s="15"/>
      <c r="PO1532" s="15"/>
      <c r="PP1532" s="15"/>
      <c r="PQ1532" s="15"/>
      <c r="PR1532" s="15"/>
      <c r="PS1532" s="15"/>
      <c r="PT1532" s="15"/>
      <c r="PU1532" s="15"/>
      <c r="PV1532" s="15"/>
      <c r="PW1532" s="15"/>
      <c r="PX1532" s="15"/>
      <c r="PY1532" s="15"/>
      <c r="PZ1532" s="15"/>
      <c r="QA1532" s="15"/>
      <c r="QB1532" s="15"/>
      <c r="QC1532" s="15"/>
      <c r="QD1532" s="15"/>
      <c r="QE1532" s="15"/>
      <c r="QF1532" s="15"/>
      <c r="QG1532" s="15"/>
      <c r="QH1532" s="15"/>
      <c r="QI1532" s="15"/>
      <c r="QJ1532" s="15"/>
      <c r="QK1532" s="15"/>
      <c r="QL1532" s="15"/>
      <c r="QM1532" s="15"/>
      <c r="QN1532" s="15"/>
      <c r="QO1532" s="15"/>
      <c r="QP1532" s="15"/>
      <c r="QQ1532" s="15"/>
      <c r="QR1532" s="15"/>
      <c r="QS1532" s="15"/>
      <c r="QT1532" s="15"/>
      <c r="QU1532" s="15"/>
      <c r="QV1532" s="15"/>
      <c r="QW1532" s="15"/>
      <c r="QX1532" s="15"/>
      <c r="QY1532" s="15"/>
      <c r="QZ1532" s="15"/>
      <c r="RA1532" s="15"/>
      <c r="RB1532" s="15"/>
      <c r="RC1532" s="15"/>
      <c r="RD1532" s="15"/>
      <c r="RE1532" s="15"/>
      <c r="RF1532" s="15"/>
      <c r="RG1532" s="15"/>
      <c r="RH1532" s="15"/>
      <c r="RI1532" s="15"/>
      <c r="RJ1532" s="15"/>
      <c r="RK1532" s="15"/>
      <c r="RL1532" s="15"/>
      <c r="RM1532" s="15"/>
      <c r="RN1532" s="15"/>
      <c r="RO1532" s="15"/>
      <c r="RP1532" s="15"/>
      <c r="RQ1532" s="15"/>
      <c r="RR1532" s="15"/>
      <c r="RS1532" s="15"/>
      <c r="RT1532" s="15"/>
      <c r="RU1532" s="15"/>
      <c r="RV1532" s="15"/>
      <c r="RW1532" s="15"/>
      <c r="RX1532" s="15"/>
      <c r="RY1532" s="15"/>
      <c r="RZ1532" s="15"/>
      <c r="SA1532" s="15"/>
      <c r="SB1532" s="15"/>
      <c r="SC1532" s="15"/>
      <c r="SD1532" s="15"/>
      <c r="SE1532" s="15"/>
      <c r="SF1532" s="15"/>
      <c r="SG1532" s="15"/>
      <c r="SH1532" s="15"/>
      <c r="SI1532" s="15"/>
      <c r="SJ1532" s="15"/>
      <c r="SK1532" s="15"/>
      <c r="SL1532" s="15"/>
      <c r="SM1532" s="15"/>
      <c r="SN1532" s="15"/>
      <c r="SO1532" s="15"/>
      <c r="SP1532" s="15"/>
      <c r="SQ1532" s="15"/>
      <c r="SR1532" s="15"/>
      <c r="SS1532" s="15"/>
      <c r="ST1532" s="15"/>
      <c r="SU1532" s="15"/>
      <c r="SV1532" s="15"/>
      <c r="SW1532" s="15"/>
      <c r="SX1532" s="15"/>
      <c r="SY1532" s="15"/>
      <c r="SZ1532" s="15"/>
      <c r="TA1532" s="15"/>
      <c r="TB1532" s="15"/>
      <c r="TC1532" s="15"/>
      <c r="TD1532" s="15"/>
      <c r="TE1532" s="15"/>
      <c r="TF1532" s="15"/>
      <c r="TG1532" s="15"/>
      <c r="TH1532" s="15"/>
      <c r="TI1532" s="15"/>
      <c r="TJ1532" s="15"/>
      <c r="TK1532" s="15"/>
      <c r="TL1532" s="15"/>
      <c r="TM1532" s="15"/>
      <c r="TN1532" s="15"/>
      <c r="TO1532" s="15"/>
      <c r="TP1532" s="15"/>
      <c r="TQ1532" s="15"/>
      <c r="TR1532" s="15"/>
      <c r="TS1532" s="15"/>
      <c r="TT1532" s="15"/>
      <c r="TU1532" s="15"/>
      <c r="TV1532" s="15"/>
      <c r="TW1532" s="15"/>
      <c r="TX1532" s="15"/>
      <c r="TY1532" s="15"/>
      <c r="TZ1532" s="15"/>
      <c r="UA1532" s="15"/>
      <c r="UB1532" s="15"/>
      <c r="UC1532" s="15"/>
      <c r="UD1532" s="15"/>
      <c r="UE1532" s="15"/>
      <c r="UF1532" s="15"/>
      <c r="UG1532" s="15"/>
      <c r="UH1532" s="15"/>
      <c r="UI1532" s="15"/>
      <c r="UJ1532" s="15"/>
      <c r="UK1532" s="15"/>
      <c r="UL1532" s="15"/>
      <c r="UM1532" s="15"/>
      <c r="UN1532" s="15"/>
      <c r="UO1532" s="15"/>
      <c r="UP1532" s="15"/>
      <c r="UQ1532" s="15"/>
      <c r="UR1532" s="15"/>
      <c r="US1532" s="15"/>
      <c r="UT1532" s="15"/>
      <c r="UU1532" s="15"/>
      <c r="UV1532" s="15"/>
      <c r="UW1532" s="15"/>
      <c r="UX1532" s="15"/>
      <c r="UY1532" s="15"/>
      <c r="UZ1532" s="15"/>
      <c r="VA1532" s="15"/>
      <c r="VB1532" s="15"/>
      <c r="VC1532" s="15"/>
      <c r="VD1532" s="15"/>
      <c r="VE1532" s="15"/>
      <c r="VF1532" s="15"/>
      <c r="VG1532" s="15"/>
      <c r="VH1532" s="15"/>
      <c r="VI1532" s="15"/>
      <c r="VJ1532" s="15"/>
      <c r="VK1532" s="15"/>
      <c r="VL1532" s="15"/>
      <c r="VM1532" s="15"/>
      <c r="VN1532" s="15"/>
      <c r="VO1532" s="15"/>
      <c r="VP1532" s="15"/>
      <c r="VQ1532" s="15"/>
      <c r="VR1532" s="15"/>
      <c r="VS1532" s="15"/>
      <c r="VT1532" s="15"/>
      <c r="VU1532" s="15"/>
      <c r="VV1532" s="15"/>
      <c r="VW1532" s="15"/>
      <c r="VX1532" s="15"/>
      <c r="VY1532" s="15"/>
      <c r="VZ1532" s="15"/>
      <c r="WA1532" s="15"/>
      <c r="WB1532" s="15"/>
      <c r="WC1532" s="15"/>
      <c r="WD1532" s="15"/>
      <c r="WE1532" s="15"/>
      <c r="WF1532" s="15"/>
      <c r="WG1532" s="15"/>
      <c r="WH1532" s="15"/>
      <c r="WI1532" s="15"/>
      <c r="WJ1532" s="15"/>
      <c r="WK1532" s="15"/>
      <c r="WL1532" s="15"/>
      <c r="WM1532" s="15"/>
      <c r="WN1532" s="15"/>
      <c r="WO1532" s="15"/>
      <c r="WP1532" s="15"/>
      <c r="WQ1532" s="15"/>
      <c r="WR1532" s="15"/>
      <c r="WS1532" s="15"/>
      <c r="WT1532" s="15"/>
      <c r="WU1532" s="15"/>
      <c r="WV1532" s="15"/>
      <c r="WW1532" s="15"/>
      <c r="WX1532" s="15"/>
      <c r="WY1532" s="15"/>
      <c r="WZ1532" s="15"/>
      <c r="XA1532" s="15"/>
      <c r="XB1532" s="15"/>
      <c r="XC1532" s="15"/>
      <c r="XD1532" s="15"/>
      <c r="XE1532" s="15"/>
      <c r="XF1532" s="15"/>
      <c r="XG1532" s="15"/>
      <c r="XH1532" s="15"/>
      <c r="XI1532" s="15"/>
      <c r="XJ1532" s="15"/>
      <c r="XK1532" s="15"/>
      <c r="XL1532" s="15"/>
      <c r="XM1532" s="15"/>
      <c r="XN1532" s="15"/>
      <c r="XO1532" s="15"/>
      <c r="XP1532" s="15"/>
      <c r="XQ1532" s="15"/>
      <c r="XR1532" s="15"/>
      <c r="XS1532" s="15"/>
      <c r="XT1532" s="15"/>
      <c r="XU1532" s="15"/>
      <c r="XV1532" s="15"/>
      <c r="XW1532" s="15"/>
      <c r="XX1532" s="15"/>
      <c r="XY1532" s="15"/>
      <c r="XZ1532" s="15"/>
      <c r="YA1532" s="15"/>
      <c r="YB1532" s="15"/>
      <c r="YC1532" s="15"/>
      <c r="YD1532" s="15"/>
      <c r="YE1532" s="15"/>
      <c r="YF1532" s="15"/>
      <c r="YG1532" s="15"/>
      <c r="YH1532" s="15"/>
      <c r="YI1532" s="15"/>
      <c r="YJ1532" s="15"/>
      <c r="YK1532" s="15"/>
      <c r="YL1532" s="15"/>
      <c r="YM1532" s="15"/>
      <c r="YN1532" s="15"/>
      <c r="YO1532" s="15"/>
      <c r="YP1532" s="15"/>
      <c r="YQ1532" s="15"/>
      <c r="YR1532" s="15"/>
      <c r="YS1532" s="15"/>
      <c r="YT1532" s="15"/>
      <c r="YU1532" s="15"/>
      <c r="YV1532" s="15"/>
      <c r="YW1532" s="15"/>
      <c r="YX1532" s="15"/>
      <c r="YY1532" s="15"/>
      <c r="YZ1532" s="15"/>
      <c r="ZA1532" s="15"/>
      <c r="ZB1532" s="15"/>
      <c r="ZC1532" s="15"/>
      <c r="ZD1532" s="15"/>
      <c r="ZE1532" s="15"/>
      <c r="ZF1532" s="15"/>
      <c r="ZG1532" s="15"/>
      <c r="ZH1532" s="15"/>
      <c r="ZI1532" s="15"/>
      <c r="ZJ1532" s="15"/>
      <c r="ZK1532" s="15"/>
      <c r="ZL1532" s="15"/>
      <c r="ZM1532" s="15"/>
      <c r="ZN1532" s="15"/>
      <c r="ZO1532" s="15"/>
      <c r="ZP1532" s="15"/>
      <c r="ZQ1532" s="15"/>
      <c r="ZR1532" s="15"/>
      <c r="ZS1532" s="15"/>
      <c r="ZT1532" s="15"/>
      <c r="ZU1532" s="15"/>
      <c r="ZV1532" s="15"/>
      <c r="ZW1532" s="15"/>
      <c r="ZX1532" s="15"/>
      <c r="ZY1532" s="15"/>
      <c r="ZZ1532" s="15"/>
      <c r="AAA1532" s="15"/>
      <c r="AAB1532" s="15"/>
      <c r="AAC1532" s="15"/>
      <c r="AAD1532" s="15"/>
      <c r="AAE1532" s="15"/>
      <c r="AAF1532" s="15"/>
      <c r="AAG1532" s="15"/>
      <c r="AAH1532" s="15"/>
      <c r="AAI1532" s="15"/>
      <c r="AAJ1532" s="15"/>
      <c r="AAK1532" s="15"/>
      <c r="AAL1532" s="15"/>
      <c r="AAM1532" s="15"/>
      <c r="AAN1532" s="15"/>
      <c r="AAO1532" s="15"/>
      <c r="AAP1532" s="15"/>
      <c r="AAQ1532" s="15"/>
      <c r="AAR1532" s="15"/>
      <c r="AAS1532" s="15"/>
      <c r="AAT1532" s="15"/>
      <c r="AAU1532" s="15"/>
      <c r="AAV1532" s="15"/>
      <c r="AAW1532" s="15"/>
      <c r="AAX1532" s="15"/>
      <c r="AAY1532" s="15"/>
      <c r="AAZ1532" s="15"/>
      <c r="ABA1532" s="15"/>
      <c r="ABB1532" s="15"/>
      <c r="ABC1532" s="15"/>
      <c r="ABD1532" s="15"/>
      <c r="ABE1532" s="15"/>
      <c r="ABF1532" s="15"/>
      <c r="ABG1532" s="15"/>
      <c r="ABH1532" s="15"/>
      <c r="ABI1532" s="15"/>
      <c r="ABJ1532" s="15"/>
      <c r="ABK1532" s="15"/>
      <c r="ABL1532" s="15"/>
      <c r="ABM1532" s="15"/>
      <c r="ABN1532" s="15"/>
      <c r="ABO1532" s="15"/>
      <c r="ABP1532" s="15"/>
      <c r="ABQ1532" s="15"/>
      <c r="ABR1532" s="15"/>
      <c r="ABS1532" s="15"/>
      <c r="ABT1532" s="15"/>
      <c r="ABU1532" s="15"/>
      <c r="ABV1532" s="15"/>
      <c r="ABW1532" s="15"/>
      <c r="ABX1532" s="15"/>
      <c r="ABY1532" s="15"/>
      <c r="ABZ1532" s="15"/>
      <c r="ACA1532" s="15"/>
      <c r="ACB1532" s="15"/>
      <c r="ACC1532" s="15"/>
      <c r="ACD1532" s="15"/>
      <c r="ACE1532" s="15"/>
      <c r="ACF1532" s="15"/>
      <c r="ACG1532" s="15"/>
      <c r="ACH1532" s="15"/>
      <c r="ACI1532" s="15"/>
      <c r="ACJ1532" s="15"/>
      <c r="ACK1532" s="15"/>
      <c r="ACL1532" s="15"/>
      <c r="ACM1532" s="15"/>
      <c r="ACN1532" s="15"/>
      <c r="ACO1532" s="15"/>
      <c r="ACP1532" s="15"/>
      <c r="ACQ1532" s="15"/>
      <c r="ACR1532" s="15"/>
      <c r="ACS1532" s="15"/>
      <c r="ACT1532" s="15"/>
      <c r="ACU1532" s="15"/>
      <c r="ACV1532" s="15"/>
      <c r="ACW1532" s="15"/>
      <c r="ACX1532" s="15"/>
      <c r="ACY1532" s="15"/>
      <c r="ACZ1532" s="15"/>
      <c r="ADA1532" s="15"/>
      <c r="ADB1532" s="15"/>
      <c r="ADC1532" s="15"/>
      <c r="ADD1532" s="15"/>
      <c r="ADE1532" s="15"/>
      <c r="ADF1532" s="15"/>
      <c r="ADG1532" s="15"/>
      <c r="ADH1532" s="15"/>
      <c r="ADI1532" s="15"/>
      <c r="ADJ1532" s="15"/>
      <c r="ADK1532" s="15"/>
      <c r="ADL1532" s="15"/>
      <c r="ADM1532" s="15"/>
      <c r="ADN1532" s="15"/>
      <c r="ADO1532" s="15"/>
      <c r="ADP1532" s="15"/>
      <c r="ADQ1532" s="15"/>
      <c r="ADR1532" s="15"/>
      <c r="ADS1532" s="15"/>
      <c r="ADT1532" s="15"/>
      <c r="ADU1532" s="15"/>
      <c r="ADV1532" s="15"/>
      <c r="ADW1532" s="15"/>
      <c r="ADX1532" s="15"/>
      <c r="ADY1532" s="15"/>
      <c r="ADZ1532" s="15"/>
      <c r="AEA1532" s="15"/>
      <c r="AEB1532" s="15"/>
      <c r="AEC1532" s="15"/>
      <c r="AED1532" s="15"/>
      <c r="AEE1532" s="15"/>
      <c r="AEF1532" s="15"/>
      <c r="AEG1532" s="15"/>
      <c r="AEH1532" s="15"/>
      <c r="AEI1532" s="15"/>
      <c r="AEJ1532" s="15"/>
      <c r="AEK1532" s="15"/>
      <c r="AEL1532" s="15"/>
      <c r="AEM1532" s="15"/>
      <c r="AEN1532" s="15"/>
      <c r="AEO1532" s="15"/>
      <c r="AEP1532" s="15"/>
      <c r="AEQ1532" s="15"/>
      <c r="AER1532" s="15"/>
      <c r="AES1532" s="15"/>
      <c r="AET1532" s="15"/>
      <c r="AEU1532" s="15"/>
      <c r="AEV1532" s="15"/>
      <c r="AEW1532" s="15"/>
      <c r="AEX1532" s="15"/>
      <c r="AEY1532" s="15"/>
      <c r="AEZ1532" s="15"/>
      <c r="AFA1532" s="15"/>
      <c r="AFB1532" s="15"/>
      <c r="AFC1532" s="15"/>
      <c r="AFD1532" s="15"/>
      <c r="AFE1532" s="15"/>
      <c r="AFF1532" s="15"/>
      <c r="AFG1532" s="15"/>
      <c r="AFH1532" s="15"/>
      <c r="AFI1532" s="15"/>
      <c r="AFJ1532" s="15"/>
      <c r="AFK1532" s="15"/>
      <c r="AFL1532" s="15"/>
      <c r="AFM1532" s="15"/>
      <c r="AFN1532" s="15"/>
      <c r="AFO1532" s="15"/>
      <c r="AFP1532" s="15"/>
      <c r="AFQ1532" s="15"/>
      <c r="AFR1532" s="15"/>
      <c r="AFS1532" s="15"/>
      <c r="AFT1532" s="15"/>
      <c r="AFU1532" s="15"/>
      <c r="AFV1532" s="15"/>
      <c r="AFW1532" s="15"/>
      <c r="AFX1532" s="15"/>
      <c r="AFY1532" s="15"/>
      <c r="AFZ1532" s="15"/>
      <c r="AGA1532" s="15"/>
      <c r="AGB1532" s="15"/>
      <c r="AGC1532" s="15"/>
      <c r="AGD1532" s="15"/>
      <c r="AGE1532" s="15"/>
      <c r="AGF1532" s="15"/>
      <c r="AGG1532" s="15"/>
      <c r="AGH1532" s="15"/>
      <c r="AGI1532" s="15"/>
      <c r="AGJ1532" s="15"/>
      <c r="AGK1532" s="15"/>
      <c r="AGL1532" s="15"/>
      <c r="AGM1532" s="15"/>
      <c r="AGN1532" s="15"/>
      <c r="AGO1532" s="15"/>
      <c r="AGP1532" s="15"/>
      <c r="AGQ1532" s="15"/>
      <c r="AGR1532" s="15"/>
      <c r="AGS1532" s="15"/>
      <c r="AGT1532" s="15"/>
      <c r="AGU1532" s="15"/>
      <c r="AGV1532" s="15"/>
      <c r="AGW1532" s="15"/>
      <c r="AGX1532" s="15"/>
      <c r="AGY1532" s="15"/>
      <c r="AGZ1532" s="15"/>
      <c r="AHA1532" s="15"/>
      <c r="AHB1532" s="15"/>
      <c r="AHC1532" s="15"/>
      <c r="AHD1532" s="15"/>
      <c r="AHE1532" s="15"/>
      <c r="AHF1532" s="15"/>
      <c r="AHG1532" s="15"/>
      <c r="AHH1532" s="15"/>
      <c r="AHI1532" s="15"/>
      <c r="AHJ1532" s="15"/>
      <c r="AHK1532" s="15"/>
      <c r="AHL1532" s="15"/>
      <c r="AHM1532" s="15"/>
      <c r="AHN1532" s="15"/>
      <c r="AHO1532" s="15"/>
      <c r="AHP1532" s="15"/>
      <c r="AHQ1532" s="15"/>
      <c r="AHR1532" s="15"/>
      <c r="AHS1532" s="15"/>
      <c r="AHT1532" s="15"/>
      <c r="AHU1532" s="15"/>
      <c r="AHV1532" s="15"/>
      <c r="AHW1532" s="15"/>
      <c r="AHX1532" s="15"/>
      <c r="AHY1532" s="15"/>
      <c r="AHZ1532" s="15"/>
      <c r="AIA1532" s="15"/>
      <c r="AIB1532" s="15"/>
      <c r="AIC1532" s="15"/>
      <c r="AID1532" s="15"/>
      <c r="AIE1532" s="15"/>
      <c r="AIF1532" s="15"/>
      <c r="AIG1532" s="15"/>
      <c r="AIH1532" s="15"/>
      <c r="AII1532" s="15"/>
      <c r="AIJ1532" s="15"/>
      <c r="AIK1532" s="15"/>
      <c r="AIL1532" s="15"/>
      <c r="AIM1532" s="15"/>
      <c r="AIN1532" s="15"/>
      <c r="AIO1532" s="15"/>
      <c r="AIP1532" s="15"/>
      <c r="AIQ1532" s="15"/>
      <c r="AIR1532" s="15"/>
      <c r="AIS1532" s="15"/>
      <c r="AIT1532" s="15"/>
      <c r="AIU1532" s="15"/>
      <c r="AIV1532" s="15"/>
      <c r="AIW1532" s="15"/>
      <c r="AIX1532" s="15"/>
      <c r="AIY1532" s="15"/>
      <c r="AIZ1532" s="15"/>
      <c r="AJA1532" s="15"/>
      <c r="AJB1532" s="15"/>
      <c r="AJC1532" s="15"/>
      <c r="AJD1532" s="15"/>
      <c r="AJE1532" s="15"/>
      <c r="AJF1532" s="15"/>
      <c r="AJG1532" s="15"/>
      <c r="AJH1532" s="15"/>
      <c r="AJI1532" s="15"/>
      <c r="AJJ1532" s="15"/>
      <c r="AJK1532" s="15"/>
      <c r="AJL1532" s="15"/>
      <c r="AJM1532" s="15"/>
      <c r="AJN1532" s="15"/>
      <c r="AJO1532" s="15"/>
      <c r="AJP1532" s="15"/>
      <c r="AJQ1532" s="15"/>
      <c r="AJR1532" s="15"/>
      <c r="AJS1532" s="15"/>
      <c r="AJT1532" s="15"/>
      <c r="AJU1532" s="15"/>
      <c r="AJV1532" s="15"/>
      <c r="AJW1532" s="15"/>
      <c r="AJX1532" s="15"/>
      <c r="AJY1532" s="15"/>
      <c r="AJZ1532" s="15"/>
      <c r="AKA1532" s="15"/>
      <c r="AKB1532" s="15"/>
      <c r="AKC1532" s="15"/>
      <c r="AKD1532" s="15"/>
      <c r="AKE1532" s="15"/>
      <c r="AKF1532" s="15"/>
      <c r="AKG1532" s="15"/>
      <c r="AKH1532" s="15"/>
      <c r="AKI1532" s="15"/>
      <c r="AKJ1532" s="15"/>
      <c r="AKK1532" s="15"/>
      <c r="AKL1532" s="15"/>
      <c r="AKM1532" s="15"/>
      <c r="AKN1532" s="15"/>
      <c r="AKO1532" s="15"/>
      <c r="AKP1532" s="15"/>
      <c r="AKQ1532" s="15"/>
      <c r="AKR1532" s="15"/>
      <c r="AKS1532" s="15"/>
      <c r="AKT1532" s="15"/>
      <c r="AKU1532" s="15"/>
      <c r="AKV1532" s="15"/>
      <c r="AKW1532" s="15"/>
      <c r="AKX1532" s="15"/>
      <c r="AKY1532" s="15"/>
      <c r="AKZ1532" s="15"/>
      <c r="ALA1532" s="15"/>
      <c r="ALB1532" s="15"/>
      <c r="ALC1532" s="15"/>
      <c r="ALD1532" s="15"/>
      <c r="ALE1532" s="15"/>
      <c r="ALF1532" s="15"/>
      <c r="ALG1532" s="15"/>
      <c r="ALH1532" s="15"/>
      <c r="ALI1532" s="15"/>
      <c r="ALJ1532" s="15"/>
      <c r="ALK1532" s="15"/>
      <c r="ALL1532" s="15"/>
      <c r="ALM1532" s="15"/>
      <c r="ALN1532" s="15"/>
      <c r="ALO1532" s="15"/>
      <c r="ALP1532" s="15"/>
      <c r="ALQ1532" s="15"/>
      <c r="ALR1532" s="15"/>
      <c r="ALS1532" s="15"/>
      <c r="ALT1532" s="15"/>
      <c r="ALU1532" s="15"/>
      <c r="ALV1532" s="15"/>
      <c r="ALW1532" s="15"/>
      <c r="ALX1532" s="15"/>
      <c r="ALY1532" s="15"/>
      <c r="ALZ1532" s="15"/>
      <c r="AMA1532" s="15"/>
      <c r="AMB1532" s="15"/>
      <c r="AMC1532" s="15"/>
      <c r="AMD1532" s="15"/>
      <c r="AME1532" s="15"/>
      <c r="AMF1532" s="15"/>
      <c r="AMG1532" s="15"/>
      <c r="AMH1532" s="15"/>
      <c r="AMI1532" s="15"/>
      <c r="AMJ1532" s="15"/>
      <c r="AMK1532" s="15"/>
      <c r="AML1532" s="15"/>
      <c r="AMM1532" s="15"/>
      <c r="AMN1532" s="15"/>
      <c r="AMO1532" s="15"/>
      <c r="AMP1532" s="15"/>
      <c r="AMQ1532" s="15"/>
      <c r="AMR1532" s="15"/>
      <c r="AMS1532" s="15"/>
      <c r="AMT1532" s="15"/>
      <c r="AMU1532" s="15"/>
      <c r="AMV1532" s="15"/>
      <c r="AMW1532" s="15"/>
      <c r="AMX1532" s="15"/>
      <c r="AMY1532" s="15"/>
      <c r="AMZ1532" s="15"/>
      <c r="ANA1532" s="15"/>
      <c r="ANB1532" s="15"/>
      <c r="ANC1532" s="15"/>
      <c r="AND1532" s="15"/>
      <c r="ANE1532" s="15"/>
      <c r="ANF1532" s="15"/>
      <c r="ANG1532" s="15"/>
      <c r="ANH1532" s="15"/>
      <c r="ANI1532" s="15"/>
      <c r="ANJ1532" s="15"/>
      <c r="ANK1532" s="15"/>
      <c r="ANL1532" s="15"/>
      <c r="ANM1532" s="15"/>
      <c r="ANN1532" s="15"/>
      <c r="ANO1532" s="15"/>
      <c r="ANP1532" s="15"/>
      <c r="ANQ1532" s="15"/>
      <c r="ANR1532" s="15"/>
      <c r="ANS1532" s="15"/>
      <c r="ANT1532" s="15"/>
      <c r="ANU1532" s="15"/>
      <c r="ANV1532" s="15"/>
      <c r="ANW1532" s="15"/>
      <c r="ANX1532" s="15"/>
      <c r="ANY1532" s="15"/>
      <c r="ANZ1532" s="15"/>
      <c r="AOA1532" s="15"/>
      <c r="AOB1532" s="15"/>
      <c r="AOC1532" s="15"/>
      <c r="AOD1532" s="15"/>
      <c r="AOE1532" s="15"/>
      <c r="AOF1532" s="15"/>
      <c r="AOG1532" s="15"/>
      <c r="AOH1532" s="15"/>
      <c r="AOI1532" s="15"/>
      <c r="AOJ1532" s="15"/>
      <c r="AOK1532" s="15"/>
      <c r="AOL1532" s="15"/>
      <c r="AOM1532" s="15"/>
      <c r="AON1532" s="15"/>
      <c r="AOO1532" s="15"/>
      <c r="AOP1532" s="15"/>
      <c r="AOQ1532" s="15"/>
      <c r="AOR1532" s="15"/>
      <c r="AOS1532" s="15"/>
      <c r="AOT1532" s="15"/>
      <c r="AOU1532" s="15"/>
      <c r="AOV1532" s="15"/>
      <c r="AOW1532" s="15"/>
      <c r="AOX1532" s="15"/>
      <c r="AOY1532" s="15"/>
      <c r="AOZ1532" s="15"/>
      <c r="APA1532" s="15"/>
      <c r="APB1532" s="15"/>
      <c r="APC1532" s="15"/>
      <c r="APD1532" s="15"/>
      <c r="APE1532" s="15"/>
      <c r="APF1532" s="15"/>
      <c r="APG1532" s="15"/>
      <c r="APH1532" s="15"/>
      <c r="API1532" s="15"/>
      <c r="APJ1532" s="15"/>
      <c r="APK1532" s="15"/>
      <c r="APL1532" s="15"/>
      <c r="APM1532" s="15"/>
      <c r="APN1532" s="15"/>
      <c r="APO1532" s="15"/>
      <c r="APP1532" s="15"/>
      <c r="APQ1532" s="15"/>
      <c r="APR1532" s="15"/>
      <c r="APS1532" s="15"/>
      <c r="APT1532" s="15"/>
      <c r="APU1532" s="15"/>
      <c r="APV1532" s="15"/>
      <c r="APW1532" s="15"/>
      <c r="APX1532" s="15"/>
      <c r="APY1532" s="15"/>
      <c r="APZ1532" s="15"/>
      <c r="AQA1532" s="15"/>
      <c r="AQB1532" s="15"/>
      <c r="AQC1532" s="15"/>
      <c r="AQD1532" s="15"/>
      <c r="AQE1532" s="15"/>
      <c r="AQF1532" s="15"/>
      <c r="AQG1532" s="15"/>
      <c r="AQH1532" s="15"/>
      <c r="AQI1532" s="15"/>
      <c r="AQJ1532" s="15"/>
      <c r="AQK1532" s="15"/>
      <c r="AQL1532" s="15"/>
      <c r="AQM1532" s="15"/>
      <c r="AQN1532" s="15"/>
      <c r="AQO1532" s="15"/>
      <c r="AQP1532" s="15"/>
      <c r="AQQ1532" s="15"/>
      <c r="AQR1532" s="15"/>
      <c r="AQS1532" s="15"/>
      <c r="AQT1532" s="15"/>
      <c r="AQU1532" s="15"/>
      <c r="AQV1532" s="15"/>
      <c r="AQW1532" s="15"/>
      <c r="AQX1532" s="15"/>
      <c r="AQY1532" s="15"/>
      <c r="AQZ1532" s="15"/>
      <c r="ARA1532" s="15"/>
      <c r="ARB1532" s="15"/>
      <c r="ARC1532" s="15"/>
      <c r="ARD1532" s="15"/>
      <c r="ARE1532" s="15"/>
      <c r="ARF1532" s="15"/>
      <c r="ARG1532" s="15"/>
      <c r="ARH1532" s="15"/>
      <c r="ARI1532" s="15"/>
      <c r="ARJ1532" s="15"/>
      <c r="ARK1532" s="15"/>
      <c r="ARL1532" s="15"/>
      <c r="ARM1532" s="15"/>
      <c r="ARN1532" s="15"/>
      <c r="ARO1532" s="15"/>
      <c r="ARP1532" s="15"/>
      <c r="ARQ1532" s="15"/>
      <c r="ARR1532" s="15"/>
      <c r="ARS1532" s="15"/>
      <c r="ART1532" s="15"/>
      <c r="ARU1532" s="15"/>
      <c r="ARV1532" s="15"/>
      <c r="ARW1532" s="15"/>
      <c r="ARX1532" s="15"/>
      <c r="ARY1532" s="15"/>
      <c r="ARZ1532" s="15"/>
      <c r="ASA1532" s="15"/>
      <c r="ASB1532" s="15"/>
      <c r="ASC1532" s="15"/>
      <c r="ASD1532" s="15"/>
      <c r="ASE1532" s="15"/>
      <c r="ASF1532" s="15"/>
      <c r="ASG1532" s="15"/>
      <c r="ASH1532" s="15"/>
      <c r="ASI1532" s="15"/>
      <c r="ASJ1532" s="15"/>
      <c r="ASK1532" s="15"/>
      <c r="ASL1532" s="15"/>
      <c r="ASM1532" s="15"/>
      <c r="ASN1532" s="15"/>
      <c r="ASO1532" s="15"/>
      <c r="ASP1532" s="15"/>
      <c r="ASQ1532" s="15"/>
      <c r="ASR1532" s="15"/>
      <c r="ASS1532" s="15"/>
      <c r="AST1532" s="15"/>
      <c r="ASU1532" s="15"/>
      <c r="ASV1532" s="15"/>
      <c r="ASW1532" s="15"/>
      <c r="ASX1532" s="15"/>
      <c r="ASY1532" s="15"/>
      <c r="ASZ1532" s="15"/>
      <c r="ATA1532" s="15"/>
      <c r="ATB1532" s="15"/>
      <c r="ATC1532" s="15"/>
      <c r="ATD1532" s="15"/>
      <c r="ATE1532" s="15"/>
      <c r="ATF1532" s="15"/>
      <c r="ATG1532" s="15"/>
      <c r="ATH1532" s="15"/>
      <c r="ATI1532" s="15"/>
      <c r="ATJ1532" s="15"/>
      <c r="ATK1532" s="15"/>
      <c r="ATL1532" s="15"/>
      <c r="ATM1532" s="15"/>
      <c r="ATN1532" s="15"/>
      <c r="ATO1532" s="15"/>
      <c r="ATP1532" s="15"/>
      <c r="ATQ1532" s="15"/>
      <c r="ATR1532" s="15"/>
      <c r="ATS1532" s="15"/>
      <c r="ATT1532" s="15"/>
      <c r="ATU1532" s="15"/>
      <c r="ATV1532" s="15"/>
      <c r="ATW1532" s="15"/>
      <c r="ATX1532" s="15"/>
      <c r="ATY1532" s="15"/>
      <c r="ATZ1532" s="15"/>
      <c r="AUA1532" s="15"/>
      <c r="AUB1532" s="15"/>
      <c r="AUC1532" s="15"/>
      <c r="AUD1532" s="15"/>
      <c r="AUE1532" s="15"/>
      <c r="AUF1532" s="15"/>
      <c r="AUG1532" s="15"/>
      <c r="AUH1532" s="15"/>
      <c r="AUI1532" s="15"/>
      <c r="AUJ1532" s="15"/>
      <c r="AUK1532" s="15"/>
      <c r="AUL1532" s="15"/>
      <c r="AUM1532" s="15"/>
      <c r="AUN1532" s="15"/>
      <c r="AUO1532" s="15"/>
      <c r="AUP1532" s="15"/>
      <c r="AUQ1532" s="15"/>
      <c r="AUR1532" s="15"/>
      <c r="AUS1532" s="15"/>
      <c r="AUT1532" s="15"/>
      <c r="AUU1532" s="15"/>
      <c r="AUV1532" s="15"/>
      <c r="AUW1532" s="15"/>
      <c r="AUX1532" s="15"/>
      <c r="AUY1532" s="15"/>
      <c r="AUZ1532" s="15"/>
      <c r="AVA1532" s="15"/>
      <c r="AVB1532" s="15"/>
      <c r="AVC1532" s="15"/>
      <c r="AVD1532" s="15"/>
      <c r="AVE1532" s="15"/>
      <c r="AVF1532" s="15"/>
      <c r="AVG1532" s="15"/>
      <c r="AVH1532" s="15"/>
      <c r="AVI1532" s="15"/>
      <c r="AVJ1532" s="15"/>
      <c r="AVK1532" s="15"/>
      <c r="AVL1532" s="15"/>
      <c r="AVM1532" s="15"/>
      <c r="AVN1532" s="15"/>
      <c r="AVO1532" s="15"/>
      <c r="AVP1532" s="15"/>
      <c r="AVQ1532" s="15"/>
      <c r="AVR1532" s="15"/>
      <c r="AVS1532" s="15"/>
      <c r="AVT1532" s="15"/>
      <c r="AVU1532" s="15"/>
      <c r="AVV1532" s="15"/>
      <c r="AVW1532" s="15"/>
      <c r="AVX1532" s="15"/>
      <c r="AVY1532" s="15"/>
      <c r="AVZ1532" s="15"/>
      <c r="AWA1532" s="15"/>
      <c r="AWB1532" s="15"/>
      <c r="AWC1532" s="15"/>
      <c r="AWD1532" s="15"/>
      <c r="AWE1532" s="15"/>
      <c r="AWF1532" s="15"/>
      <c r="AWG1532" s="15"/>
      <c r="AWH1532" s="15"/>
      <c r="AWI1532" s="15"/>
      <c r="AWJ1532" s="15"/>
      <c r="AWK1532" s="15"/>
      <c r="AWL1532" s="15"/>
      <c r="AWM1532" s="15"/>
      <c r="AWN1532" s="15"/>
      <c r="AWO1532" s="15"/>
      <c r="AWP1532" s="15"/>
      <c r="AWQ1532" s="15"/>
      <c r="AWR1532" s="15"/>
      <c r="AWS1532" s="15"/>
      <c r="AWT1532" s="15"/>
      <c r="AWU1532" s="15"/>
      <c r="AWV1532" s="15"/>
      <c r="AWW1532" s="15"/>
      <c r="AWX1532" s="15"/>
      <c r="AWY1532" s="15"/>
      <c r="AWZ1532" s="15"/>
      <c r="AXA1532" s="15"/>
      <c r="AXB1532" s="15"/>
      <c r="AXC1532" s="15"/>
      <c r="AXD1532" s="15"/>
      <c r="AXE1532" s="15"/>
      <c r="AXF1532" s="15"/>
      <c r="AXG1532" s="15"/>
      <c r="AXH1532" s="15"/>
      <c r="AXI1532" s="15"/>
      <c r="AXJ1532" s="15"/>
      <c r="AXK1532" s="15"/>
      <c r="AXL1532" s="15"/>
      <c r="AXM1532" s="15"/>
      <c r="AXN1532" s="15"/>
      <c r="AXO1532" s="15"/>
      <c r="AXP1532" s="15"/>
      <c r="AXQ1532" s="15"/>
      <c r="AXR1532" s="15"/>
      <c r="AXS1532" s="15"/>
      <c r="AXT1532" s="15"/>
      <c r="AXU1532" s="15"/>
      <c r="AXV1532" s="15"/>
      <c r="AXW1532" s="15"/>
      <c r="AXX1532" s="15"/>
      <c r="AXY1532" s="15"/>
      <c r="AXZ1532" s="15"/>
      <c r="AYA1532" s="15"/>
      <c r="AYB1532" s="15"/>
      <c r="AYC1532" s="15"/>
      <c r="AYD1532" s="15"/>
      <c r="AYE1532" s="15"/>
      <c r="AYF1532" s="15"/>
      <c r="AYG1532" s="15"/>
      <c r="AYH1532" s="15"/>
      <c r="AYI1532" s="15"/>
      <c r="AYJ1532" s="15"/>
      <c r="AYK1532" s="15"/>
      <c r="AYL1532" s="15"/>
      <c r="AYM1532" s="15"/>
      <c r="AYN1532" s="15"/>
      <c r="AYO1532" s="15"/>
      <c r="AYP1532" s="15"/>
      <c r="AYQ1532" s="15"/>
      <c r="AYR1532" s="15"/>
      <c r="AYS1532" s="15"/>
      <c r="AYT1532" s="15"/>
      <c r="AYU1532" s="15"/>
      <c r="AYV1532" s="15"/>
      <c r="AYW1532" s="15"/>
      <c r="AYX1532" s="15"/>
      <c r="AYY1532" s="15"/>
      <c r="AYZ1532" s="15"/>
      <c r="AZA1532" s="15"/>
      <c r="AZB1532" s="15"/>
      <c r="AZC1532" s="15"/>
      <c r="AZD1532" s="15"/>
      <c r="AZE1532" s="15"/>
      <c r="AZF1532" s="15"/>
      <c r="AZG1532" s="15"/>
      <c r="AZH1532" s="15"/>
      <c r="AZI1532" s="15"/>
      <c r="AZJ1532" s="15"/>
      <c r="AZK1532" s="15"/>
      <c r="AZL1532" s="15"/>
      <c r="AZM1532" s="15"/>
      <c r="AZN1532" s="15"/>
      <c r="AZO1532" s="15"/>
      <c r="AZP1532" s="15"/>
      <c r="AZQ1532" s="15"/>
      <c r="AZR1532" s="15"/>
      <c r="AZS1532" s="15"/>
      <c r="AZT1532" s="15"/>
      <c r="AZU1532" s="15"/>
      <c r="AZV1532" s="15"/>
      <c r="AZW1532" s="15"/>
      <c r="AZX1532" s="15"/>
      <c r="AZY1532" s="15"/>
      <c r="AZZ1532" s="15"/>
      <c r="BAA1532" s="15"/>
      <c r="BAB1532" s="15"/>
      <c r="BAC1532" s="15"/>
      <c r="BAD1532" s="15"/>
      <c r="BAE1532" s="15"/>
      <c r="BAF1532" s="15"/>
      <c r="BAG1532" s="15"/>
      <c r="BAH1532" s="15"/>
      <c r="BAI1532" s="15"/>
      <c r="BAJ1532" s="15"/>
      <c r="BAK1532" s="15"/>
      <c r="BAL1532" s="15"/>
      <c r="BAM1532" s="15"/>
      <c r="BAN1532" s="15"/>
      <c r="BAO1532" s="15"/>
      <c r="BAP1532" s="15"/>
      <c r="BAQ1532" s="15"/>
      <c r="BAR1532" s="15"/>
      <c r="BAS1532" s="15"/>
      <c r="BAT1532" s="15"/>
      <c r="BAU1532" s="15"/>
      <c r="BAV1532" s="15"/>
      <c r="BAW1532" s="15"/>
      <c r="BAX1532" s="15"/>
      <c r="BAY1532" s="15"/>
      <c r="BAZ1532" s="15"/>
      <c r="BBA1532" s="15"/>
      <c r="BBB1532" s="15"/>
      <c r="BBC1532" s="15"/>
      <c r="BBD1532" s="15"/>
      <c r="BBE1532" s="15"/>
      <c r="BBF1532" s="15"/>
      <c r="BBG1532" s="15"/>
      <c r="BBH1532" s="15"/>
      <c r="BBI1532" s="15"/>
      <c r="BBJ1532" s="15"/>
      <c r="BBK1532" s="15"/>
      <c r="BBL1532" s="15"/>
      <c r="BBM1532" s="15"/>
      <c r="BBN1532" s="15"/>
      <c r="BBO1532" s="15"/>
      <c r="BBP1532" s="15"/>
      <c r="BBQ1532" s="15"/>
      <c r="BBR1532" s="15"/>
      <c r="BBS1532" s="15"/>
      <c r="BBT1532" s="15"/>
      <c r="BBU1532" s="15"/>
      <c r="BBV1532" s="15"/>
      <c r="BBW1532" s="15"/>
      <c r="BBX1532" s="15"/>
      <c r="BBY1532" s="15"/>
      <c r="BBZ1532" s="15"/>
      <c r="BCA1532" s="15"/>
      <c r="BCB1532" s="15"/>
      <c r="BCC1532" s="15"/>
      <c r="BCD1532" s="15"/>
      <c r="BCE1532" s="15"/>
      <c r="BCF1532" s="15"/>
      <c r="BCG1532" s="15"/>
      <c r="BCH1532" s="15"/>
      <c r="BCI1532" s="15"/>
      <c r="BCJ1532" s="15"/>
      <c r="BCK1532" s="15"/>
      <c r="BCL1532" s="15"/>
      <c r="BCM1532" s="15"/>
      <c r="BCN1532" s="15"/>
      <c r="BCO1532" s="15"/>
      <c r="BCP1532" s="15"/>
      <c r="BCQ1532" s="15"/>
      <c r="BCR1532" s="15"/>
      <c r="BCS1532" s="15"/>
      <c r="BCT1532" s="15"/>
      <c r="BCU1532" s="15"/>
      <c r="BCV1532" s="15"/>
      <c r="BCW1532" s="15"/>
      <c r="BCX1532" s="15"/>
      <c r="BCY1532" s="15"/>
      <c r="BCZ1532" s="15"/>
      <c r="BDA1532" s="15"/>
      <c r="BDB1532" s="15"/>
      <c r="BDC1532" s="15"/>
      <c r="BDD1532" s="15"/>
      <c r="BDE1532" s="15"/>
      <c r="BDF1532" s="15"/>
      <c r="BDG1532" s="15"/>
      <c r="BDH1532" s="15"/>
      <c r="BDI1532" s="15"/>
      <c r="BDJ1532" s="15"/>
      <c r="BDK1532" s="15"/>
      <c r="BDL1532" s="15"/>
      <c r="BDM1532" s="15"/>
      <c r="BDN1532" s="15"/>
      <c r="BDO1532" s="15"/>
      <c r="BDP1532" s="15"/>
      <c r="BDQ1532" s="15"/>
      <c r="BDR1532" s="15"/>
      <c r="BDS1532" s="15"/>
      <c r="BDT1532" s="15"/>
      <c r="BDU1532" s="15"/>
      <c r="BDV1532" s="15"/>
      <c r="BDW1532" s="15"/>
      <c r="BDX1532" s="15"/>
      <c r="BDY1532" s="15"/>
      <c r="BDZ1532" s="15"/>
      <c r="BEA1532" s="15"/>
      <c r="BEB1532" s="15"/>
      <c r="BEC1532" s="15"/>
      <c r="BED1532" s="15"/>
      <c r="BEE1532" s="15"/>
      <c r="BEF1532" s="15"/>
      <c r="BEG1532" s="15"/>
      <c r="BEH1532" s="15"/>
      <c r="BEI1532" s="15"/>
      <c r="BEJ1532" s="15"/>
      <c r="BEK1532" s="15"/>
      <c r="BEL1532" s="15"/>
      <c r="BEM1532" s="15"/>
      <c r="BEN1532" s="15"/>
      <c r="BEO1532" s="15"/>
      <c r="BEP1532" s="15"/>
      <c r="BEQ1532" s="15"/>
      <c r="BER1532" s="15"/>
      <c r="BES1532" s="15"/>
      <c r="BET1532" s="15"/>
      <c r="BEU1532" s="15"/>
      <c r="BEV1532" s="15"/>
      <c r="BEW1532" s="15"/>
      <c r="BEX1532" s="15"/>
      <c r="BEY1532" s="15"/>
      <c r="BEZ1532" s="15"/>
      <c r="BFA1532" s="15"/>
      <c r="BFB1532" s="15"/>
      <c r="BFC1532" s="15"/>
      <c r="BFD1532" s="15"/>
      <c r="BFE1532" s="15"/>
      <c r="BFF1532" s="15"/>
      <c r="BFG1532" s="15"/>
      <c r="BFH1532" s="15"/>
      <c r="BFI1532" s="15"/>
      <c r="BFJ1532" s="15"/>
      <c r="BFK1532" s="15"/>
      <c r="BFL1532" s="15"/>
      <c r="BFM1532" s="15"/>
      <c r="BFN1532" s="15"/>
      <c r="BFO1532" s="15"/>
      <c r="BFP1532" s="15"/>
      <c r="BFQ1532" s="15"/>
      <c r="BFR1532" s="15"/>
      <c r="BFS1532" s="15"/>
      <c r="BFT1532" s="15"/>
      <c r="BFU1532" s="15"/>
      <c r="BFV1532" s="15"/>
      <c r="BFW1532" s="15"/>
      <c r="BFX1532" s="15"/>
      <c r="BFY1532" s="15"/>
      <c r="BFZ1532" s="15"/>
      <c r="BGA1532" s="15"/>
      <c r="BGB1532" s="15"/>
      <c r="BGC1532" s="15"/>
      <c r="BGD1532" s="15"/>
      <c r="BGE1532" s="15"/>
      <c r="BGF1532" s="15"/>
      <c r="BGG1532" s="15"/>
      <c r="BGH1532" s="15"/>
      <c r="BGI1532" s="15"/>
      <c r="BGJ1532" s="15"/>
      <c r="BGK1532" s="15"/>
      <c r="BGL1532" s="15"/>
      <c r="BGM1532" s="15"/>
      <c r="BGN1532" s="15"/>
      <c r="BGO1532" s="15"/>
      <c r="BGP1532" s="15"/>
      <c r="BGQ1532" s="15"/>
      <c r="BGR1532" s="15"/>
      <c r="BGS1532" s="15"/>
      <c r="BGT1532" s="15"/>
      <c r="BGU1532" s="15"/>
      <c r="BGV1532" s="15"/>
      <c r="BGW1532" s="15"/>
      <c r="BGX1532" s="15"/>
      <c r="BGY1532" s="15"/>
      <c r="BGZ1532" s="15"/>
      <c r="BHA1532" s="15"/>
      <c r="BHB1532" s="15"/>
      <c r="BHC1532" s="15"/>
      <c r="BHD1532" s="15"/>
      <c r="BHE1532" s="15"/>
      <c r="BHF1532" s="15"/>
      <c r="BHG1532" s="15"/>
      <c r="BHH1532" s="15"/>
      <c r="BHI1532" s="15"/>
      <c r="BHJ1532" s="15"/>
      <c r="BHK1532" s="15"/>
      <c r="BHL1532" s="15"/>
      <c r="BHM1532" s="15"/>
      <c r="BHN1532" s="15"/>
      <c r="BHO1532" s="15"/>
      <c r="BHP1532" s="15"/>
      <c r="BHQ1532" s="15"/>
      <c r="BHR1532" s="15"/>
      <c r="BHS1532" s="15"/>
      <c r="BHT1532" s="15"/>
      <c r="BHU1532" s="15"/>
      <c r="BHV1532" s="15"/>
      <c r="BHW1532" s="15"/>
      <c r="BHX1532" s="15"/>
      <c r="BHY1532" s="15"/>
      <c r="BHZ1532" s="15"/>
      <c r="BIA1532" s="15"/>
      <c r="BIB1532" s="15"/>
      <c r="BIC1532" s="15"/>
      <c r="BID1532" s="15"/>
      <c r="BIE1532" s="15"/>
      <c r="BIF1532" s="15"/>
      <c r="BIG1532" s="15"/>
      <c r="BIH1532" s="15"/>
      <c r="BII1532" s="15"/>
      <c r="BIJ1532" s="15"/>
      <c r="BIK1532" s="15"/>
      <c r="BIL1532" s="15"/>
      <c r="BIM1532" s="15"/>
      <c r="BIN1532" s="15"/>
      <c r="BIO1532" s="15"/>
      <c r="BIP1532" s="15"/>
      <c r="BIQ1532" s="15"/>
      <c r="BIR1532" s="15"/>
      <c r="BIS1532" s="15"/>
      <c r="BIT1532" s="15"/>
      <c r="BIU1532" s="15"/>
      <c r="BIV1532" s="15"/>
      <c r="BIW1532" s="15"/>
      <c r="BIX1532" s="15"/>
      <c r="BIY1532" s="15"/>
      <c r="BIZ1532" s="15"/>
      <c r="BJA1532" s="15"/>
      <c r="BJB1532" s="15"/>
      <c r="BJC1532" s="15"/>
      <c r="BJD1532" s="15"/>
      <c r="BJE1532" s="15"/>
      <c r="BJF1532" s="15"/>
      <c r="BJG1532" s="15"/>
      <c r="BJH1532" s="15"/>
      <c r="BJI1532" s="15"/>
      <c r="BJJ1532" s="15"/>
      <c r="BJK1532" s="15"/>
      <c r="BJL1532" s="15"/>
      <c r="BJM1532" s="15"/>
      <c r="BJN1532" s="15"/>
      <c r="BJO1532" s="15"/>
      <c r="BJP1532" s="15"/>
      <c r="BJQ1532" s="15"/>
      <c r="BJR1532" s="15"/>
      <c r="BJS1532" s="15"/>
      <c r="BJT1532" s="15"/>
      <c r="BJU1532" s="15"/>
      <c r="BJV1532" s="15"/>
      <c r="BJW1532" s="15"/>
      <c r="BJX1532" s="15"/>
      <c r="BJY1532" s="15"/>
      <c r="BJZ1532" s="15"/>
      <c r="BKA1532" s="15"/>
      <c r="BKB1532" s="15"/>
      <c r="BKC1532" s="15"/>
      <c r="BKD1532" s="15"/>
      <c r="BKE1532" s="15"/>
      <c r="BKF1532" s="15"/>
      <c r="BKG1532" s="15"/>
      <c r="BKH1532" s="15"/>
      <c r="BKI1532" s="15"/>
      <c r="BKJ1532" s="15"/>
      <c r="BKK1532" s="15"/>
      <c r="BKL1532" s="15"/>
      <c r="BKM1532" s="15"/>
      <c r="BKN1532" s="15"/>
      <c r="BKO1532" s="15"/>
      <c r="BKP1532" s="15"/>
      <c r="BKQ1532" s="15"/>
      <c r="BKR1532" s="15"/>
      <c r="BKS1532" s="15"/>
      <c r="BKT1532" s="15"/>
      <c r="BKU1532" s="15"/>
      <c r="BKV1532" s="15"/>
      <c r="BKW1532" s="15"/>
      <c r="BKX1532" s="15"/>
      <c r="BKY1532" s="15"/>
      <c r="BKZ1532" s="15"/>
      <c r="BLA1532" s="15"/>
      <c r="BLB1532" s="15"/>
      <c r="BLC1532" s="15"/>
      <c r="BLD1532" s="15"/>
      <c r="BLE1532" s="15"/>
      <c r="BLF1532" s="15"/>
      <c r="BLG1532" s="15"/>
      <c r="BLH1532" s="15"/>
      <c r="BLI1532" s="15"/>
      <c r="BLJ1532" s="15"/>
      <c r="BLK1532" s="15"/>
      <c r="BLL1532" s="15"/>
      <c r="BLM1532" s="15"/>
      <c r="BLN1532" s="15"/>
      <c r="BLO1532" s="15"/>
      <c r="BLP1532" s="15"/>
      <c r="BLQ1532" s="15"/>
      <c r="BLR1532" s="15"/>
      <c r="BLS1532" s="15"/>
      <c r="BLT1532" s="15"/>
      <c r="BLU1532" s="15"/>
      <c r="BLV1532" s="15"/>
      <c r="BLW1532" s="15"/>
      <c r="BLX1532" s="15"/>
      <c r="BLY1532" s="15"/>
      <c r="BLZ1532" s="15"/>
      <c r="BMA1532" s="15"/>
      <c r="BMB1532" s="15"/>
      <c r="BMC1532" s="15"/>
      <c r="BMD1532" s="15"/>
      <c r="BME1532" s="15"/>
      <c r="BMF1532" s="15"/>
      <c r="BMG1532" s="15"/>
      <c r="BMH1532" s="15"/>
      <c r="BMI1532" s="15"/>
      <c r="BMJ1532" s="15"/>
      <c r="BMK1532" s="15"/>
      <c r="BML1532" s="15"/>
      <c r="BMM1532" s="15"/>
      <c r="BMN1532" s="15"/>
      <c r="BMO1532" s="15"/>
      <c r="BMP1532" s="15"/>
      <c r="BMQ1532" s="15"/>
      <c r="BMR1532" s="15"/>
      <c r="BMS1532" s="15"/>
      <c r="BMT1532" s="15"/>
      <c r="BMU1532" s="15"/>
      <c r="BMV1532" s="15"/>
      <c r="BMW1532" s="15"/>
      <c r="BMX1532" s="15"/>
      <c r="BMY1532" s="15"/>
      <c r="BMZ1532" s="15"/>
      <c r="BNA1532" s="15"/>
      <c r="BNB1532" s="15"/>
      <c r="BNC1532" s="15"/>
      <c r="BND1532" s="15"/>
      <c r="BNE1532" s="15"/>
      <c r="BNF1532" s="15"/>
      <c r="BNG1532" s="15"/>
      <c r="BNH1532" s="15"/>
      <c r="BNI1532" s="15"/>
      <c r="BNJ1532" s="15"/>
      <c r="BNK1532" s="15"/>
      <c r="BNL1532" s="15"/>
      <c r="BNM1532" s="15"/>
      <c r="BNN1532" s="15"/>
      <c r="BNO1532" s="15"/>
      <c r="BNP1532" s="15"/>
      <c r="BNQ1532" s="15"/>
      <c r="BNR1532" s="15"/>
      <c r="BNS1532" s="15"/>
      <c r="BNT1532" s="15"/>
      <c r="BNU1532" s="15"/>
      <c r="BNV1532" s="15"/>
      <c r="BNW1532" s="15"/>
      <c r="BNX1532" s="15"/>
      <c r="BNY1532" s="15"/>
      <c r="BNZ1532" s="15"/>
      <c r="BOA1532" s="15"/>
      <c r="BOB1532" s="15"/>
      <c r="BOC1532" s="15"/>
      <c r="BOD1532" s="15"/>
      <c r="BOE1532" s="15"/>
      <c r="BOF1532" s="15"/>
      <c r="BOG1532" s="15"/>
      <c r="BOH1532" s="15"/>
      <c r="BOI1532" s="15"/>
      <c r="BOJ1532" s="15"/>
      <c r="BOK1532" s="15"/>
      <c r="BOL1532" s="15"/>
      <c r="BOM1532" s="15"/>
      <c r="BON1532" s="15"/>
      <c r="BOO1532" s="15"/>
      <c r="BOP1532" s="15"/>
      <c r="BOQ1532" s="15"/>
      <c r="BOR1532" s="15"/>
      <c r="BOS1532" s="15"/>
      <c r="BOT1532" s="15"/>
      <c r="BOU1532" s="15"/>
      <c r="BOV1532" s="15"/>
      <c r="BOW1532" s="15"/>
      <c r="BOX1532" s="15"/>
      <c r="BOY1532" s="15"/>
      <c r="BOZ1532" s="15"/>
      <c r="BPA1532" s="15"/>
      <c r="BPB1532" s="15"/>
      <c r="BPC1532" s="15"/>
      <c r="BPD1532" s="15"/>
      <c r="BPE1532" s="15"/>
      <c r="BPF1532" s="15"/>
      <c r="BPG1532" s="15"/>
      <c r="BPH1532" s="15"/>
      <c r="BPI1532" s="15"/>
      <c r="BPJ1532" s="15"/>
      <c r="BPK1532" s="15"/>
      <c r="BPL1532" s="15"/>
      <c r="BPM1532" s="15"/>
      <c r="BPN1532" s="15"/>
      <c r="BPO1532" s="15"/>
      <c r="BPP1532" s="15"/>
      <c r="BPQ1532" s="15"/>
      <c r="BPR1532" s="15"/>
      <c r="BPS1532" s="15"/>
      <c r="BPT1532" s="15"/>
      <c r="BPU1532" s="15"/>
      <c r="BPV1532" s="15"/>
      <c r="BPW1532" s="15"/>
      <c r="BPX1532" s="15"/>
      <c r="BPY1532" s="15"/>
      <c r="BPZ1532" s="15"/>
      <c r="BQA1532" s="15"/>
      <c r="BQB1532" s="15"/>
      <c r="BQC1532" s="15"/>
      <c r="BQD1532" s="15"/>
      <c r="BQE1532" s="15"/>
      <c r="BQF1532" s="15"/>
      <c r="BQG1532" s="15"/>
      <c r="BQH1532" s="15"/>
      <c r="BQI1532" s="15"/>
      <c r="BQJ1532" s="15"/>
      <c r="BQK1532" s="15"/>
      <c r="BQL1532" s="15"/>
      <c r="BQM1532" s="15"/>
      <c r="BQN1532" s="15"/>
      <c r="BQO1532" s="15"/>
      <c r="BQP1532" s="15"/>
      <c r="BQQ1532" s="15"/>
      <c r="BQR1532" s="15"/>
      <c r="BQS1532" s="15"/>
      <c r="BQT1532" s="15"/>
      <c r="BQU1532" s="15"/>
      <c r="BQV1532" s="15"/>
      <c r="BQW1532" s="15"/>
      <c r="BQX1532" s="15"/>
      <c r="BQY1532" s="15"/>
      <c r="BQZ1532" s="15"/>
      <c r="BRA1532" s="15"/>
      <c r="BRB1532" s="15"/>
      <c r="BRC1532" s="15"/>
      <c r="BRD1532" s="15"/>
      <c r="BRE1532" s="15"/>
      <c r="BRF1532" s="15"/>
      <c r="BRG1532" s="15"/>
      <c r="BRH1532" s="15"/>
      <c r="BRI1532" s="15"/>
      <c r="BRJ1532" s="15"/>
      <c r="BRK1532" s="15"/>
      <c r="BRL1532" s="15"/>
      <c r="BRM1532" s="15"/>
      <c r="BRN1532" s="15"/>
      <c r="BRO1532" s="15"/>
      <c r="BRP1532" s="15"/>
      <c r="BRQ1532" s="15"/>
      <c r="BRR1532" s="15"/>
      <c r="BRS1532" s="15"/>
      <c r="BRT1532" s="15"/>
      <c r="BRU1532" s="15"/>
      <c r="BRV1532" s="15"/>
      <c r="BRW1532" s="15"/>
      <c r="BRX1532" s="15"/>
      <c r="BRY1532" s="15"/>
      <c r="BRZ1532" s="15"/>
      <c r="BSA1532" s="15"/>
      <c r="BSB1532" s="15"/>
      <c r="BSC1532" s="15"/>
      <c r="BSD1532" s="15"/>
      <c r="BSE1532" s="15"/>
      <c r="BSF1532" s="15"/>
      <c r="BSG1532" s="15"/>
      <c r="BSH1532" s="15"/>
      <c r="BSI1532" s="15"/>
      <c r="BSJ1532" s="15"/>
      <c r="BSK1532" s="15"/>
      <c r="BSL1532" s="15"/>
      <c r="BSM1532" s="15"/>
      <c r="BSN1532" s="15"/>
      <c r="BSO1532" s="15"/>
      <c r="BSP1532" s="15"/>
      <c r="BSQ1532" s="15"/>
      <c r="BSR1532" s="15"/>
      <c r="BSS1532" s="15"/>
      <c r="BST1532" s="15"/>
      <c r="BSU1532" s="15"/>
      <c r="BSV1532" s="15"/>
      <c r="BSW1532" s="15"/>
      <c r="BSX1532" s="15"/>
      <c r="BSY1532" s="15"/>
      <c r="BSZ1532" s="15"/>
      <c r="BTA1532" s="15"/>
      <c r="BTB1532" s="15"/>
      <c r="BTC1532" s="15"/>
      <c r="BTD1532" s="15"/>
      <c r="BTE1532" s="15"/>
      <c r="BTF1532" s="15"/>
      <c r="BTG1532" s="15"/>
      <c r="BTH1532" s="15"/>
      <c r="BTI1532" s="15"/>
      <c r="BTJ1532" s="15"/>
      <c r="BTK1532" s="15"/>
      <c r="BTL1532" s="15"/>
      <c r="BTM1532" s="15"/>
      <c r="BTN1532" s="15"/>
      <c r="BTO1532" s="15"/>
      <c r="BTP1532" s="15"/>
      <c r="BTQ1532" s="15"/>
      <c r="BTR1532" s="15"/>
      <c r="BTS1532" s="15"/>
      <c r="BTT1532" s="15"/>
      <c r="BTU1532" s="15"/>
      <c r="BTV1532" s="15"/>
      <c r="BTW1532" s="15"/>
      <c r="BTX1532" s="15"/>
      <c r="BTY1532" s="15"/>
      <c r="BTZ1532" s="15"/>
      <c r="BUA1532" s="15"/>
      <c r="BUB1532" s="15"/>
      <c r="BUC1532" s="15"/>
      <c r="BUD1532" s="15"/>
      <c r="BUE1532" s="15"/>
      <c r="BUF1532" s="15"/>
      <c r="BUG1532" s="15"/>
      <c r="BUH1532" s="15"/>
      <c r="BUI1532" s="15"/>
      <c r="BUJ1532" s="15"/>
      <c r="BUK1532" s="15"/>
      <c r="BUL1532" s="15"/>
      <c r="BUM1532" s="15"/>
      <c r="BUN1532" s="15"/>
      <c r="BUO1532" s="15"/>
      <c r="BUP1532" s="15"/>
      <c r="BUQ1532" s="15"/>
      <c r="BUR1532" s="15"/>
      <c r="BUS1532" s="15"/>
      <c r="BUT1532" s="15"/>
      <c r="BUU1532" s="15"/>
      <c r="BUV1532" s="15"/>
      <c r="BUW1532" s="15"/>
      <c r="BUX1532" s="15"/>
      <c r="BUY1532" s="15"/>
      <c r="BUZ1532" s="15"/>
      <c r="BVA1532" s="15"/>
      <c r="BVB1532" s="15"/>
      <c r="BVC1532" s="15"/>
      <c r="BVD1532" s="15"/>
      <c r="BVE1532" s="15"/>
      <c r="BVF1532" s="15"/>
      <c r="BVG1532" s="15"/>
      <c r="BVH1532" s="15"/>
      <c r="BVI1532" s="15"/>
      <c r="BVJ1532" s="15"/>
      <c r="BVK1532" s="15"/>
      <c r="BVL1532" s="15"/>
      <c r="BVM1532" s="15"/>
      <c r="BVN1532" s="15"/>
      <c r="BVO1532" s="15"/>
      <c r="BVP1532" s="15"/>
      <c r="BVQ1532" s="15"/>
      <c r="BVR1532" s="15"/>
      <c r="BVS1532" s="15"/>
      <c r="BVT1532" s="15"/>
      <c r="BVU1532" s="15"/>
      <c r="BVV1532" s="15"/>
      <c r="BVW1532" s="15"/>
      <c r="BVX1532" s="15"/>
      <c r="BVY1532" s="15"/>
      <c r="BVZ1532" s="15"/>
      <c r="BWA1532" s="15"/>
      <c r="BWB1532" s="15"/>
      <c r="BWC1532" s="15"/>
      <c r="BWD1532" s="15"/>
      <c r="BWE1532" s="15"/>
      <c r="BWF1532" s="15"/>
      <c r="BWG1532" s="15"/>
      <c r="BWH1532" s="15"/>
      <c r="BWI1532" s="15"/>
      <c r="BWJ1532" s="15"/>
      <c r="BWK1532" s="15"/>
      <c r="BWL1532" s="15"/>
      <c r="BWM1532" s="15"/>
      <c r="BWN1532" s="15"/>
      <c r="BWO1532" s="15"/>
      <c r="BWP1532" s="15"/>
      <c r="BWQ1532" s="15"/>
      <c r="BWR1532" s="15"/>
      <c r="BWS1532" s="15"/>
      <c r="BWT1532" s="15"/>
      <c r="BWU1532" s="15"/>
      <c r="BWV1532" s="15"/>
      <c r="BWW1532" s="15"/>
      <c r="BWX1532" s="15"/>
      <c r="BWY1532" s="15"/>
      <c r="BWZ1532" s="15"/>
      <c r="BXA1532" s="15"/>
      <c r="BXB1532" s="15"/>
      <c r="BXC1532" s="15"/>
      <c r="BXD1532" s="15"/>
      <c r="BXE1532" s="15"/>
      <c r="BXF1532" s="15"/>
      <c r="BXG1532" s="15"/>
      <c r="BXH1532" s="15"/>
      <c r="BXI1532" s="15"/>
      <c r="BXJ1532" s="15"/>
      <c r="BXK1532" s="15"/>
      <c r="BXL1532" s="15"/>
      <c r="BXM1532" s="15"/>
      <c r="BXN1532" s="15"/>
      <c r="BXO1532" s="15"/>
      <c r="BXP1532" s="15"/>
      <c r="BXQ1532" s="15"/>
      <c r="BXR1532" s="15"/>
      <c r="BXS1532" s="15"/>
      <c r="BXT1532" s="15"/>
      <c r="BXU1532" s="15"/>
      <c r="BXV1532" s="15"/>
      <c r="BXW1532" s="15"/>
      <c r="BXX1532" s="15"/>
      <c r="BXY1532" s="15"/>
      <c r="BXZ1532" s="15"/>
      <c r="BYA1532" s="15"/>
      <c r="BYB1532" s="15"/>
      <c r="BYC1532" s="15"/>
      <c r="BYD1532" s="15"/>
      <c r="BYE1532" s="15"/>
      <c r="BYF1532" s="15"/>
      <c r="BYG1532" s="15"/>
      <c r="BYH1532" s="15"/>
      <c r="BYI1532" s="15"/>
      <c r="BYJ1532" s="15"/>
      <c r="BYK1532" s="15"/>
      <c r="BYL1532" s="15"/>
      <c r="BYM1532" s="15"/>
      <c r="BYN1532" s="15"/>
      <c r="BYO1532" s="15"/>
      <c r="BYP1532" s="15"/>
      <c r="BYQ1532" s="15"/>
      <c r="BYR1532" s="15"/>
      <c r="BYS1532" s="15"/>
      <c r="BYT1532" s="15"/>
      <c r="BYU1532" s="15"/>
      <c r="BYV1532" s="15"/>
      <c r="BYW1532" s="15"/>
      <c r="BYX1532" s="15"/>
      <c r="BYY1532" s="15"/>
      <c r="BYZ1532" s="15"/>
      <c r="BZA1532" s="15"/>
      <c r="BZB1532" s="15"/>
      <c r="BZC1532" s="15"/>
      <c r="BZD1532" s="15"/>
      <c r="BZE1532" s="15"/>
      <c r="BZF1532" s="15"/>
      <c r="BZG1532" s="15"/>
      <c r="BZH1532" s="15"/>
      <c r="BZI1532" s="15"/>
      <c r="BZJ1532" s="15"/>
      <c r="BZK1532" s="15"/>
      <c r="BZL1532" s="15"/>
      <c r="BZM1532" s="15"/>
      <c r="BZN1532" s="15"/>
      <c r="BZO1532" s="15"/>
      <c r="BZP1532" s="15"/>
      <c r="BZQ1532" s="15"/>
      <c r="BZR1532" s="15"/>
      <c r="BZS1532" s="15"/>
      <c r="BZT1532" s="15"/>
      <c r="BZU1532" s="15"/>
      <c r="BZV1532" s="15"/>
      <c r="BZW1532" s="15"/>
      <c r="BZX1532" s="15"/>
      <c r="BZY1532" s="15"/>
      <c r="BZZ1532" s="15"/>
      <c r="CAA1532" s="15"/>
      <c r="CAB1532" s="15"/>
      <c r="CAC1532" s="15"/>
      <c r="CAD1532" s="15"/>
      <c r="CAE1532" s="15"/>
      <c r="CAF1532" s="15"/>
      <c r="CAG1532" s="15"/>
      <c r="CAH1532" s="15"/>
      <c r="CAI1532" s="15"/>
      <c r="CAJ1532" s="15"/>
      <c r="CAK1532" s="15"/>
      <c r="CAL1532" s="15"/>
      <c r="CAM1532" s="15"/>
      <c r="CAN1532" s="15"/>
      <c r="CAO1532" s="15"/>
      <c r="CAP1532" s="15"/>
      <c r="CAQ1532" s="15"/>
      <c r="CAR1532" s="15"/>
      <c r="CAS1532" s="15"/>
      <c r="CAT1532" s="15"/>
      <c r="CAU1532" s="15"/>
      <c r="CAV1532" s="15"/>
      <c r="CAW1532" s="15"/>
      <c r="CAX1532" s="15"/>
      <c r="CAY1532" s="15"/>
      <c r="CAZ1532" s="15"/>
      <c r="CBA1532" s="15"/>
      <c r="CBB1532" s="15"/>
      <c r="CBC1532" s="15"/>
      <c r="CBD1532" s="15"/>
      <c r="CBE1532" s="15"/>
      <c r="CBF1532" s="15"/>
      <c r="CBG1532" s="15"/>
      <c r="CBH1532" s="15"/>
      <c r="CBI1532" s="15"/>
      <c r="CBJ1532" s="15"/>
      <c r="CBK1532" s="15"/>
      <c r="CBL1532" s="15"/>
      <c r="CBM1532" s="15"/>
      <c r="CBN1532" s="15"/>
      <c r="CBO1532" s="15"/>
      <c r="CBP1532" s="15"/>
      <c r="CBQ1532" s="15"/>
      <c r="CBR1532" s="15"/>
      <c r="CBS1532" s="15"/>
      <c r="CBT1532" s="15"/>
      <c r="CBU1532" s="15"/>
      <c r="CBV1532" s="15"/>
      <c r="CBW1532" s="15"/>
      <c r="CBX1532" s="15"/>
      <c r="CBY1532" s="15"/>
      <c r="CBZ1532" s="15"/>
      <c r="CCA1532" s="15"/>
      <c r="CCB1532" s="15"/>
      <c r="CCC1532" s="15"/>
      <c r="CCD1532" s="15"/>
      <c r="CCE1532" s="15"/>
      <c r="CCF1532" s="15"/>
      <c r="CCG1532" s="15"/>
      <c r="CCH1532" s="15"/>
      <c r="CCI1532" s="15"/>
      <c r="CCJ1532" s="15"/>
      <c r="CCK1532" s="15"/>
      <c r="CCL1532" s="15"/>
      <c r="CCM1532" s="15"/>
      <c r="CCN1532" s="15"/>
      <c r="CCO1532" s="15"/>
      <c r="CCP1532" s="15"/>
      <c r="CCQ1532" s="15"/>
      <c r="CCR1532" s="15"/>
      <c r="CCS1532" s="15"/>
      <c r="CCT1532" s="15"/>
      <c r="CCU1532" s="15"/>
      <c r="CCV1532" s="15"/>
      <c r="CCW1532" s="15"/>
      <c r="CCX1532" s="15"/>
      <c r="CCY1532" s="15"/>
      <c r="CCZ1532" s="15"/>
      <c r="CDA1532" s="15"/>
      <c r="CDB1532" s="15"/>
      <c r="CDC1532" s="15"/>
      <c r="CDD1532" s="15"/>
      <c r="CDE1532" s="15"/>
      <c r="CDF1532" s="15"/>
      <c r="CDG1532" s="15"/>
      <c r="CDH1532" s="15"/>
      <c r="CDI1532" s="15"/>
      <c r="CDJ1532" s="15"/>
      <c r="CDK1532" s="15"/>
      <c r="CDL1532" s="15"/>
      <c r="CDM1532" s="15"/>
      <c r="CDN1532" s="15"/>
      <c r="CDO1532" s="15"/>
      <c r="CDP1532" s="15"/>
      <c r="CDQ1532" s="15"/>
      <c r="CDR1532" s="15"/>
      <c r="CDS1532" s="15"/>
      <c r="CDT1532" s="15"/>
      <c r="CDU1532" s="15"/>
      <c r="CDV1532" s="15"/>
      <c r="CDW1532" s="15"/>
      <c r="CDX1532" s="15"/>
      <c r="CDY1532" s="15"/>
      <c r="CDZ1532" s="15"/>
      <c r="CEA1532" s="15"/>
      <c r="CEB1532" s="15"/>
      <c r="CEC1532" s="15"/>
      <c r="CED1532" s="15"/>
      <c r="CEE1532" s="15"/>
      <c r="CEF1532" s="15"/>
      <c r="CEG1532" s="15"/>
      <c r="CEH1532" s="15"/>
      <c r="CEI1532" s="15"/>
      <c r="CEJ1532" s="15"/>
      <c r="CEK1532" s="15"/>
      <c r="CEL1532" s="15"/>
      <c r="CEM1532" s="15"/>
      <c r="CEN1532" s="15"/>
      <c r="CEO1532" s="15"/>
      <c r="CEP1532" s="15"/>
      <c r="CEQ1532" s="15"/>
      <c r="CER1532" s="15"/>
      <c r="CES1532" s="15"/>
      <c r="CET1532" s="15"/>
      <c r="CEU1532" s="15"/>
      <c r="CEV1532" s="15"/>
      <c r="CEW1532" s="15"/>
      <c r="CEX1532" s="15"/>
      <c r="CEY1532" s="15"/>
      <c r="CEZ1532" s="15"/>
      <c r="CFA1532" s="15"/>
      <c r="CFB1532" s="15"/>
      <c r="CFC1532" s="15"/>
      <c r="CFD1532" s="15"/>
      <c r="CFE1532" s="15"/>
      <c r="CFF1532" s="15"/>
      <c r="CFG1532" s="15"/>
      <c r="CFH1532" s="15"/>
      <c r="CFI1532" s="15"/>
      <c r="CFJ1532" s="15"/>
      <c r="CFK1532" s="15"/>
      <c r="CFL1532" s="15"/>
      <c r="CFM1532" s="15"/>
      <c r="CFN1532" s="15"/>
      <c r="CFO1532" s="15"/>
      <c r="CFP1532" s="15"/>
      <c r="CFQ1532" s="15"/>
      <c r="CFR1532" s="15"/>
      <c r="CFS1532" s="15"/>
      <c r="CFT1532" s="15"/>
      <c r="CFU1532" s="15"/>
      <c r="CFV1532" s="15"/>
      <c r="CFW1532" s="15"/>
      <c r="CFX1532" s="15"/>
      <c r="CFY1532" s="15"/>
      <c r="CFZ1532" s="15"/>
      <c r="CGA1532" s="15"/>
      <c r="CGB1532" s="15"/>
      <c r="CGC1532" s="15"/>
      <c r="CGD1532" s="15"/>
      <c r="CGE1532" s="15"/>
      <c r="CGF1532" s="15"/>
      <c r="CGG1532" s="15"/>
      <c r="CGH1532" s="15"/>
      <c r="CGI1532" s="15"/>
      <c r="CGJ1532" s="15"/>
      <c r="CGK1532" s="15"/>
      <c r="CGL1532" s="15"/>
      <c r="CGM1532" s="15"/>
      <c r="CGN1532" s="15"/>
      <c r="CGO1532" s="15"/>
      <c r="CGP1532" s="15"/>
      <c r="CGQ1532" s="15"/>
      <c r="CGR1532" s="15"/>
      <c r="CGS1532" s="15"/>
      <c r="CGT1532" s="15"/>
      <c r="CGU1532" s="15"/>
      <c r="CGV1532" s="15"/>
      <c r="CGW1532" s="15"/>
      <c r="CGX1532" s="15"/>
      <c r="CGY1532" s="15"/>
      <c r="CGZ1532" s="15"/>
      <c r="CHA1532" s="15"/>
      <c r="CHB1532" s="15"/>
      <c r="CHC1532" s="15"/>
      <c r="CHD1532" s="15"/>
      <c r="CHE1532" s="15"/>
      <c r="CHF1532" s="15"/>
      <c r="CHG1532" s="15"/>
      <c r="CHH1532" s="15"/>
      <c r="CHI1532" s="15"/>
      <c r="CHJ1532" s="15"/>
      <c r="CHK1532" s="15"/>
      <c r="CHL1532" s="15"/>
      <c r="CHM1532" s="15"/>
      <c r="CHN1532" s="15"/>
      <c r="CHO1532" s="15"/>
      <c r="CHP1532" s="15"/>
      <c r="CHQ1532" s="15"/>
      <c r="CHR1532" s="15"/>
      <c r="CHS1532" s="15"/>
      <c r="CHT1532" s="15"/>
      <c r="CHU1532" s="15"/>
      <c r="CHV1532" s="15"/>
      <c r="CHW1532" s="15"/>
      <c r="CHX1532" s="15"/>
      <c r="CHY1532" s="15"/>
      <c r="CHZ1532" s="15"/>
      <c r="CIA1532" s="15"/>
      <c r="CIB1532" s="15"/>
      <c r="CIC1532" s="15"/>
      <c r="CID1532" s="15"/>
      <c r="CIE1532" s="15"/>
      <c r="CIF1532" s="15"/>
      <c r="CIG1532" s="15"/>
      <c r="CIH1532" s="15"/>
      <c r="CII1532" s="15"/>
      <c r="CIJ1532" s="15"/>
      <c r="CIK1532" s="15"/>
      <c r="CIL1532" s="15"/>
      <c r="CIM1532" s="15"/>
      <c r="CIN1532" s="15"/>
      <c r="CIO1532" s="15"/>
      <c r="CIP1532" s="15"/>
      <c r="CIQ1532" s="15"/>
      <c r="CIR1532" s="15"/>
      <c r="CIS1532" s="15"/>
      <c r="CIT1532" s="15"/>
      <c r="CIU1532" s="15"/>
      <c r="CIV1532" s="15"/>
      <c r="CIW1532" s="15"/>
      <c r="CIX1532" s="15"/>
      <c r="CIY1532" s="15"/>
      <c r="CIZ1532" s="15"/>
      <c r="CJA1532" s="15"/>
      <c r="CJB1532" s="15"/>
      <c r="CJC1532" s="15"/>
      <c r="CJD1532" s="15"/>
      <c r="CJE1532" s="15"/>
      <c r="CJF1532" s="15"/>
      <c r="CJG1532" s="15"/>
      <c r="CJH1532" s="15"/>
      <c r="CJI1532" s="15"/>
      <c r="CJJ1532" s="15"/>
      <c r="CJK1532" s="15"/>
      <c r="CJL1532" s="15"/>
      <c r="CJM1532" s="15"/>
      <c r="CJN1532" s="15"/>
      <c r="CJO1532" s="15"/>
      <c r="CJP1532" s="15"/>
      <c r="CJQ1532" s="15"/>
      <c r="CJR1532" s="15"/>
      <c r="CJS1532" s="15"/>
      <c r="CJT1532" s="15"/>
      <c r="CJU1532" s="15"/>
      <c r="CJV1532" s="15"/>
      <c r="CJW1532" s="15"/>
      <c r="CJX1532" s="15"/>
      <c r="CJY1532" s="15"/>
      <c r="CJZ1532" s="15"/>
      <c r="CKA1532" s="15"/>
      <c r="CKB1532" s="15"/>
      <c r="CKC1532" s="15"/>
      <c r="CKD1532" s="15"/>
      <c r="CKE1532" s="15"/>
      <c r="CKF1532" s="15"/>
      <c r="CKG1532" s="15"/>
      <c r="CKH1532" s="15"/>
      <c r="CKI1532" s="15"/>
      <c r="CKJ1532" s="15"/>
      <c r="CKK1532" s="15"/>
      <c r="CKL1532" s="15"/>
      <c r="CKM1532" s="15"/>
      <c r="CKN1532" s="15"/>
      <c r="CKO1532" s="15"/>
      <c r="CKP1532" s="15"/>
      <c r="CKQ1532" s="15"/>
      <c r="CKR1532" s="15"/>
      <c r="CKS1532" s="15"/>
      <c r="CKT1532" s="15"/>
      <c r="CKU1532" s="15"/>
      <c r="CKV1532" s="15"/>
      <c r="CKW1532" s="15"/>
      <c r="CKX1532" s="15"/>
      <c r="CKY1532" s="15"/>
      <c r="CKZ1532" s="15"/>
      <c r="CLA1532" s="15"/>
      <c r="CLB1532" s="15"/>
      <c r="CLC1532" s="15"/>
      <c r="CLD1532" s="15"/>
      <c r="CLE1532" s="15"/>
      <c r="CLF1532" s="15"/>
      <c r="CLG1532" s="15"/>
      <c r="CLH1532" s="15"/>
      <c r="CLI1532" s="15"/>
      <c r="CLJ1532" s="15"/>
      <c r="CLK1532" s="15"/>
      <c r="CLL1532" s="15"/>
      <c r="CLM1532" s="15"/>
      <c r="CLN1532" s="15"/>
      <c r="CLO1532" s="15"/>
      <c r="CLP1532" s="15"/>
      <c r="CLQ1532" s="15"/>
      <c r="CLR1532" s="15"/>
      <c r="CLS1532" s="15"/>
      <c r="CLT1532" s="15"/>
      <c r="CLU1532" s="15"/>
      <c r="CLV1532" s="15"/>
      <c r="CLW1532" s="15"/>
      <c r="CLX1532" s="15"/>
      <c r="CLY1532" s="15"/>
      <c r="CLZ1532" s="15"/>
      <c r="CMA1532" s="15"/>
      <c r="CMB1532" s="15"/>
      <c r="CMC1532" s="15"/>
      <c r="CMD1532" s="15"/>
      <c r="CME1532" s="15"/>
      <c r="CMF1532" s="15"/>
      <c r="CMG1532" s="15"/>
      <c r="CMH1532" s="15"/>
      <c r="CMI1532" s="15"/>
      <c r="CMJ1532" s="15"/>
      <c r="CMK1532" s="15"/>
      <c r="CML1532" s="15"/>
      <c r="CMM1532" s="15"/>
      <c r="CMN1532" s="15"/>
      <c r="CMO1532" s="15"/>
      <c r="CMP1532" s="15"/>
      <c r="CMQ1532" s="15"/>
      <c r="CMR1532" s="15"/>
      <c r="CMS1532" s="15"/>
      <c r="CMT1532" s="15"/>
      <c r="CMU1532" s="15"/>
      <c r="CMV1532" s="15"/>
      <c r="CMW1532" s="15"/>
      <c r="CMX1532" s="15"/>
      <c r="CMY1532" s="15"/>
      <c r="CMZ1532" s="15"/>
      <c r="CNA1532" s="15"/>
      <c r="CNB1532" s="15"/>
      <c r="CNC1532" s="15"/>
      <c r="CND1532" s="15"/>
      <c r="CNE1532" s="15"/>
      <c r="CNF1532" s="15"/>
      <c r="CNG1532" s="15"/>
      <c r="CNH1532" s="15"/>
      <c r="CNI1532" s="15"/>
      <c r="CNJ1532" s="15"/>
      <c r="CNK1532" s="15"/>
      <c r="CNL1532" s="15"/>
      <c r="CNM1532" s="15"/>
      <c r="CNN1532" s="15"/>
      <c r="CNO1532" s="15"/>
      <c r="CNP1532" s="15"/>
      <c r="CNQ1532" s="15"/>
      <c r="CNR1532" s="15"/>
      <c r="CNS1532" s="15"/>
      <c r="CNT1532" s="15"/>
      <c r="CNU1532" s="15"/>
      <c r="CNV1532" s="15"/>
      <c r="CNW1532" s="15"/>
      <c r="CNX1532" s="15"/>
      <c r="CNY1532" s="15"/>
      <c r="CNZ1532" s="15"/>
      <c r="COA1532" s="15"/>
      <c r="COB1532" s="15"/>
      <c r="COC1532" s="15"/>
      <c r="COD1532" s="15"/>
      <c r="COE1532" s="15"/>
      <c r="COF1532" s="15"/>
      <c r="COG1532" s="15"/>
      <c r="COH1532" s="15"/>
      <c r="COI1532" s="15"/>
      <c r="COJ1532" s="15"/>
      <c r="COK1532" s="15"/>
      <c r="COL1532" s="15"/>
      <c r="COM1532" s="15"/>
      <c r="CON1532" s="15"/>
      <c r="COO1532" s="15"/>
      <c r="COP1532" s="15"/>
      <c r="COQ1532" s="15"/>
      <c r="COR1532" s="15"/>
      <c r="COS1532" s="15"/>
      <c r="COT1532" s="15"/>
      <c r="COU1532" s="15"/>
      <c r="COV1532" s="15"/>
      <c r="COW1532" s="15"/>
      <c r="COX1532" s="15"/>
      <c r="COY1532" s="15"/>
      <c r="COZ1532" s="15"/>
      <c r="CPA1532" s="15"/>
      <c r="CPB1532" s="15"/>
      <c r="CPC1532" s="15"/>
      <c r="CPD1532" s="15"/>
      <c r="CPE1532" s="15"/>
      <c r="CPF1532" s="15"/>
      <c r="CPG1532" s="15"/>
      <c r="CPH1532" s="15"/>
      <c r="CPI1532" s="15"/>
      <c r="CPJ1532" s="15"/>
      <c r="CPK1532" s="15"/>
      <c r="CPL1532" s="15"/>
      <c r="CPM1532" s="15"/>
      <c r="CPN1532" s="15"/>
      <c r="CPO1532" s="15"/>
      <c r="CPP1532" s="15"/>
      <c r="CPQ1532" s="15"/>
      <c r="CPR1532" s="15"/>
      <c r="CPS1532" s="15"/>
      <c r="CPT1532" s="15"/>
      <c r="CPU1532" s="15"/>
      <c r="CPV1532" s="15"/>
      <c r="CPW1532" s="15"/>
      <c r="CPX1532" s="15"/>
      <c r="CPY1532" s="15"/>
      <c r="CPZ1532" s="15"/>
      <c r="CQA1532" s="15"/>
      <c r="CQB1532" s="15"/>
      <c r="CQC1532" s="15"/>
      <c r="CQD1532" s="15"/>
      <c r="CQE1532" s="15"/>
      <c r="CQF1532" s="15"/>
      <c r="CQG1532" s="15"/>
      <c r="CQH1532" s="15"/>
      <c r="CQI1532" s="15"/>
      <c r="CQJ1532" s="15"/>
      <c r="CQK1532" s="15"/>
      <c r="CQL1532" s="15"/>
      <c r="CQM1532" s="15"/>
      <c r="CQN1532" s="15"/>
      <c r="CQO1532" s="15"/>
      <c r="CQP1532" s="15"/>
      <c r="CQQ1532" s="15"/>
      <c r="CQR1532" s="15"/>
      <c r="CQS1532" s="15"/>
      <c r="CQT1532" s="15"/>
      <c r="CQU1532" s="15"/>
      <c r="CQV1532" s="15"/>
      <c r="CQW1532" s="15"/>
      <c r="CQX1532" s="15"/>
      <c r="CQY1532" s="15"/>
      <c r="CQZ1532" s="15"/>
      <c r="CRA1532" s="15"/>
      <c r="CRB1532" s="15"/>
      <c r="CRC1532" s="15"/>
      <c r="CRD1532" s="15"/>
      <c r="CRE1532" s="15"/>
      <c r="CRF1532" s="15"/>
      <c r="CRG1532" s="15"/>
      <c r="CRH1532" s="15"/>
      <c r="CRI1532" s="15"/>
      <c r="CRJ1532" s="15"/>
      <c r="CRK1532" s="15"/>
      <c r="CRL1532" s="15"/>
      <c r="CRM1532" s="15"/>
      <c r="CRN1532" s="15"/>
      <c r="CRO1532" s="15"/>
      <c r="CRP1532" s="15"/>
      <c r="CRQ1532" s="15"/>
      <c r="CRR1532" s="15"/>
      <c r="CRS1532" s="15"/>
      <c r="CRT1532" s="15"/>
      <c r="CRU1532" s="15"/>
      <c r="CRV1532" s="15"/>
      <c r="CRW1532" s="15"/>
      <c r="CRX1532" s="15"/>
      <c r="CRY1532" s="15"/>
      <c r="CRZ1532" s="15"/>
      <c r="CSA1532" s="15"/>
      <c r="CSB1532" s="15"/>
      <c r="CSC1532" s="15"/>
      <c r="CSD1532" s="15"/>
      <c r="CSE1532" s="15"/>
      <c r="CSF1532" s="15"/>
      <c r="CSG1532" s="15"/>
      <c r="CSH1532" s="15"/>
      <c r="CSI1532" s="15"/>
      <c r="CSJ1532" s="15"/>
      <c r="CSK1532" s="15"/>
      <c r="CSL1532" s="15"/>
      <c r="CSM1532" s="15"/>
      <c r="CSN1532" s="15"/>
      <c r="CSO1532" s="15"/>
      <c r="CSP1532" s="15"/>
      <c r="CSQ1532" s="15"/>
      <c r="CSR1532" s="15"/>
      <c r="CSS1532" s="15"/>
      <c r="CST1532" s="15"/>
      <c r="CSU1532" s="15"/>
      <c r="CSV1532" s="15"/>
      <c r="CSW1532" s="15"/>
      <c r="CSX1532" s="15"/>
      <c r="CSY1532" s="15"/>
      <c r="CSZ1532" s="15"/>
      <c r="CTA1532" s="15"/>
      <c r="CTB1532" s="15"/>
      <c r="CTC1532" s="15"/>
      <c r="CTD1532" s="15"/>
      <c r="CTE1532" s="15"/>
      <c r="CTF1532" s="15"/>
      <c r="CTG1532" s="15"/>
      <c r="CTH1532" s="15"/>
      <c r="CTI1532" s="15"/>
      <c r="CTJ1532" s="15"/>
      <c r="CTK1532" s="15"/>
      <c r="CTL1532" s="15"/>
      <c r="CTM1532" s="15"/>
      <c r="CTN1532" s="15"/>
      <c r="CTO1532" s="15"/>
      <c r="CTP1532" s="15"/>
      <c r="CTQ1532" s="15"/>
      <c r="CTR1532" s="15"/>
      <c r="CTS1532" s="15"/>
      <c r="CTT1532" s="15"/>
      <c r="CTU1532" s="15"/>
      <c r="CTV1532" s="15"/>
      <c r="CTW1532" s="15"/>
      <c r="CTX1532" s="15"/>
      <c r="CTY1532" s="15"/>
      <c r="CTZ1532" s="15"/>
      <c r="CUA1532" s="15"/>
      <c r="CUB1532" s="15"/>
      <c r="CUC1532" s="15"/>
      <c r="CUD1532" s="15"/>
      <c r="CUE1532" s="15"/>
      <c r="CUF1532" s="15"/>
      <c r="CUG1532" s="15"/>
      <c r="CUH1532" s="15"/>
      <c r="CUI1532" s="15"/>
      <c r="CUJ1532" s="15"/>
      <c r="CUK1532" s="15"/>
      <c r="CUL1532" s="15"/>
      <c r="CUM1532" s="15"/>
      <c r="CUN1532" s="15"/>
      <c r="CUO1532" s="15"/>
      <c r="CUP1532" s="15"/>
      <c r="CUQ1532" s="15"/>
      <c r="CUR1532" s="15"/>
      <c r="CUS1532" s="15"/>
      <c r="CUT1532" s="15"/>
      <c r="CUU1532" s="15"/>
      <c r="CUV1532" s="15"/>
      <c r="CUW1532" s="15"/>
      <c r="CUX1532" s="15"/>
      <c r="CUY1532" s="15"/>
      <c r="CUZ1532" s="15"/>
      <c r="CVA1532" s="15"/>
      <c r="CVB1532" s="15"/>
      <c r="CVC1532" s="15"/>
      <c r="CVD1532" s="15"/>
      <c r="CVE1532" s="15"/>
      <c r="CVF1532" s="15"/>
      <c r="CVG1532" s="15"/>
      <c r="CVH1532" s="15"/>
      <c r="CVI1532" s="15"/>
      <c r="CVJ1532" s="15"/>
      <c r="CVK1532" s="15"/>
      <c r="CVL1532" s="15"/>
      <c r="CVM1532" s="15"/>
      <c r="CVN1532" s="15"/>
      <c r="CVO1532" s="15"/>
      <c r="CVP1532" s="15"/>
      <c r="CVQ1532" s="15"/>
      <c r="CVR1532" s="15"/>
      <c r="CVS1532" s="15"/>
      <c r="CVT1532" s="15"/>
      <c r="CVU1532" s="15"/>
      <c r="CVV1532" s="15"/>
      <c r="CVW1532" s="15"/>
      <c r="CVX1532" s="15"/>
      <c r="CVY1532" s="15"/>
      <c r="CVZ1532" s="15"/>
      <c r="CWA1532" s="15"/>
      <c r="CWB1532" s="15"/>
      <c r="CWC1532" s="15"/>
      <c r="CWD1532" s="15"/>
      <c r="CWE1532" s="15"/>
      <c r="CWF1532" s="15"/>
      <c r="CWG1532" s="15"/>
      <c r="CWH1532" s="15"/>
      <c r="CWI1532" s="15"/>
      <c r="CWJ1532" s="15"/>
      <c r="CWK1532" s="15"/>
      <c r="CWL1532" s="15"/>
      <c r="CWM1532" s="15"/>
      <c r="CWN1532" s="15"/>
      <c r="CWO1532" s="15"/>
      <c r="CWP1532" s="15"/>
      <c r="CWQ1532" s="15"/>
      <c r="CWR1532" s="15"/>
      <c r="CWS1532" s="15"/>
      <c r="CWT1532" s="15"/>
      <c r="CWU1532" s="15"/>
      <c r="CWV1532" s="15"/>
      <c r="CWW1532" s="15"/>
      <c r="CWX1532" s="15"/>
      <c r="CWY1532" s="15"/>
      <c r="CWZ1532" s="15"/>
      <c r="CXA1532" s="15"/>
      <c r="CXB1532" s="15"/>
      <c r="CXC1532" s="15"/>
      <c r="CXD1532" s="15"/>
      <c r="CXE1532" s="15"/>
      <c r="CXF1532" s="15"/>
      <c r="CXG1532" s="15"/>
      <c r="CXH1532" s="15"/>
      <c r="CXI1532" s="15"/>
      <c r="CXJ1532" s="15"/>
      <c r="CXK1532" s="15"/>
      <c r="CXL1532" s="15"/>
      <c r="CXM1532" s="15"/>
      <c r="CXN1532" s="15"/>
      <c r="CXO1532" s="15"/>
      <c r="CXP1532" s="15"/>
      <c r="CXQ1532" s="15"/>
      <c r="CXR1532" s="15"/>
      <c r="CXS1532" s="15"/>
      <c r="CXT1532" s="15"/>
      <c r="CXU1532" s="15"/>
      <c r="CXV1532" s="15"/>
      <c r="CXW1532" s="15"/>
      <c r="CXX1532" s="15"/>
      <c r="CXY1532" s="15"/>
      <c r="CXZ1532" s="15"/>
      <c r="CYA1532" s="15"/>
      <c r="CYB1532" s="15"/>
      <c r="CYC1532" s="15"/>
      <c r="CYD1532" s="15"/>
      <c r="CYE1532" s="15"/>
      <c r="CYF1532" s="15"/>
      <c r="CYG1532" s="15"/>
      <c r="CYH1532" s="15"/>
      <c r="CYI1532" s="15"/>
      <c r="CYJ1532" s="15"/>
      <c r="CYK1532" s="15"/>
      <c r="CYL1532" s="15"/>
      <c r="CYM1532" s="15"/>
      <c r="CYN1532" s="15"/>
      <c r="CYO1532" s="15"/>
      <c r="CYP1532" s="15"/>
      <c r="CYQ1532" s="15"/>
      <c r="CYR1532" s="15"/>
      <c r="CYS1532" s="15"/>
      <c r="CYT1532" s="15"/>
      <c r="CYU1532" s="15"/>
      <c r="CYV1532" s="15"/>
      <c r="CYW1532" s="15"/>
      <c r="CYX1532" s="15"/>
      <c r="CYY1532" s="15"/>
      <c r="CYZ1532" s="15"/>
      <c r="CZA1532" s="15"/>
      <c r="CZB1532" s="15"/>
      <c r="CZC1532" s="15"/>
      <c r="CZD1532" s="15"/>
      <c r="CZE1532" s="15"/>
      <c r="CZF1532" s="15"/>
      <c r="CZG1532" s="15"/>
      <c r="CZH1532" s="15"/>
      <c r="CZI1532" s="15"/>
      <c r="CZJ1532" s="15"/>
      <c r="CZK1532" s="15"/>
      <c r="CZL1532" s="15"/>
      <c r="CZM1532" s="15"/>
      <c r="CZN1532" s="15"/>
      <c r="CZO1532" s="15"/>
      <c r="CZP1532" s="15"/>
      <c r="CZQ1532" s="15"/>
      <c r="CZR1532" s="15"/>
      <c r="CZS1532" s="15"/>
      <c r="CZT1532" s="15"/>
      <c r="CZU1532" s="15"/>
      <c r="CZV1532" s="15"/>
      <c r="CZW1532" s="15"/>
      <c r="CZX1532" s="15"/>
      <c r="CZY1532" s="15"/>
      <c r="CZZ1532" s="15"/>
      <c r="DAA1532" s="15"/>
      <c r="DAB1532" s="15"/>
      <c r="DAC1532" s="15"/>
      <c r="DAD1532" s="15"/>
      <c r="DAE1532" s="15"/>
      <c r="DAF1532" s="15"/>
      <c r="DAG1532" s="15"/>
      <c r="DAH1532" s="15"/>
      <c r="DAI1532" s="15"/>
      <c r="DAJ1532" s="15"/>
      <c r="DAK1532" s="15"/>
      <c r="DAL1532" s="15"/>
      <c r="DAM1532" s="15"/>
      <c r="DAN1532" s="15"/>
      <c r="DAO1532" s="15"/>
      <c r="DAP1532" s="15"/>
      <c r="DAQ1532" s="15"/>
      <c r="DAR1532" s="15"/>
      <c r="DAS1532" s="15"/>
      <c r="DAT1532" s="15"/>
      <c r="DAU1532" s="15"/>
      <c r="DAV1532" s="15"/>
      <c r="DAW1532" s="15"/>
      <c r="DAX1532" s="15"/>
      <c r="DAY1532" s="15"/>
      <c r="DAZ1532" s="15"/>
      <c r="DBA1532" s="15"/>
      <c r="DBB1532" s="15"/>
      <c r="DBC1532" s="15"/>
      <c r="DBD1532" s="15"/>
      <c r="DBE1532" s="15"/>
      <c r="DBF1532" s="15"/>
      <c r="DBG1532" s="15"/>
      <c r="DBH1532" s="15"/>
      <c r="DBI1532" s="15"/>
      <c r="DBJ1532" s="15"/>
      <c r="DBK1532" s="15"/>
      <c r="DBL1532" s="15"/>
      <c r="DBM1532" s="15"/>
      <c r="DBN1532" s="15"/>
      <c r="DBO1532" s="15"/>
      <c r="DBP1532" s="15"/>
      <c r="DBQ1532" s="15"/>
      <c r="DBR1532" s="15"/>
      <c r="DBS1532" s="15"/>
      <c r="DBT1532" s="15"/>
      <c r="DBU1532" s="15"/>
      <c r="DBV1532" s="15"/>
      <c r="DBW1532" s="15"/>
      <c r="DBX1532" s="15"/>
      <c r="DBY1532" s="15"/>
      <c r="DBZ1532" s="15"/>
      <c r="DCA1532" s="15"/>
      <c r="DCB1532" s="15"/>
      <c r="DCC1532" s="15"/>
      <c r="DCD1532" s="15"/>
      <c r="DCE1532" s="15"/>
      <c r="DCF1532" s="15"/>
      <c r="DCG1532" s="15"/>
      <c r="DCH1532" s="15"/>
      <c r="DCI1532" s="15"/>
      <c r="DCJ1532" s="15"/>
      <c r="DCK1532" s="15"/>
      <c r="DCL1532" s="15"/>
      <c r="DCM1532" s="15"/>
      <c r="DCN1532" s="15"/>
      <c r="DCO1532" s="15"/>
      <c r="DCP1532" s="15"/>
      <c r="DCQ1532" s="15"/>
      <c r="DCR1532" s="15"/>
      <c r="DCS1532" s="15"/>
      <c r="DCT1532" s="15"/>
      <c r="DCU1532" s="15"/>
      <c r="DCV1532" s="15"/>
      <c r="DCW1532" s="15"/>
      <c r="DCX1532" s="15"/>
      <c r="DCY1532" s="15"/>
      <c r="DCZ1532" s="15"/>
      <c r="DDA1532" s="15"/>
      <c r="DDB1532" s="15"/>
      <c r="DDC1532" s="15"/>
      <c r="DDD1532" s="15"/>
      <c r="DDE1532" s="15"/>
      <c r="DDF1532" s="15"/>
      <c r="DDG1532" s="15"/>
      <c r="DDH1532" s="15"/>
      <c r="DDI1532" s="15"/>
      <c r="DDJ1532" s="15"/>
      <c r="DDK1532" s="15"/>
      <c r="DDL1532" s="15"/>
      <c r="DDM1532" s="15"/>
      <c r="DDN1532" s="15"/>
      <c r="DDO1532" s="15"/>
      <c r="DDP1532" s="15"/>
      <c r="DDQ1532" s="15"/>
      <c r="DDR1532" s="15"/>
      <c r="DDS1532" s="15"/>
      <c r="DDT1532" s="15"/>
      <c r="DDU1532" s="15"/>
      <c r="DDV1532" s="15"/>
      <c r="DDW1532" s="15"/>
      <c r="DDX1532" s="15"/>
      <c r="DDY1532" s="15"/>
      <c r="DDZ1532" s="15"/>
      <c r="DEA1532" s="15"/>
      <c r="DEB1532" s="15"/>
      <c r="DEC1532" s="15"/>
      <c r="DED1532" s="15"/>
      <c r="DEE1532" s="15"/>
      <c r="DEF1532" s="15"/>
      <c r="DEG1532" s="15"/>
      <c r="DEH1532" s="15"/>
      <c r="DEI1532" s="15"/>
      <c r="DEJ1532" s="15"/>
      <c r="DEK1532" s="15"/>
      <c r="DEL1532" s="15"/>
      <c r="DEM1532" s="15"/>
      <c r="DEN1532" s="15"/>
      <c r="DEO1532" s="15"/>
      <c r="DEP1532" s="15"/>
      <c r="DEQ1532" s="15"/>
      <c r="DER1532" s="15"/>
      <c r="DES1532" s="15"/>
      <c r="DET1532" s="15"/>
      <c r="DEU1532" s="15"/>
      <c r="DEV1532" s="15"/>
      <c r="DEW1532" s="15"/>
      <c r="DEX1532" s="15"/>
      <c r="DEY1532" s="15"/>
      <c r="DEZ1532" s="15"/>
      <c r="DFA1532" s="15"/>
      <c r="DFB1532" s="15"/>
      <c r="DFC1532" s="15"/>
      <c r="DFD1532" s="15"/>
      <c r="DFE1532" s="15"/>
      <c r="DFF1532" s="15"/>
      <c r="DFG1532" s="15"/>
      <c r="DFH1532" s="15"/>
      <c r="DFI1532" s="15"/>
      <c r="DFJ1532" s="15"/>
      <c r="DFK1532" s="15"/>
      <c r="DFL1532" s="15"/>
      <c r="DFM1532" s="15"/>
      <c r="DFN1532" s="15"/>
      <c r="DFO1532" s="15"/>
      <c r="DFP1532" s="15"/>
      <c r="DFQ1532" s="15"/>
      <c r="DFR1532" s="15"/>
      <c r="DFS1532" s="15"/>
      <c r="DFT1532" s="15"/>
      <c r="DFU1532" s="15"/>
      <c r="DFV1532" s="15"/>
      <c r="DFW1532" s="15"/>
      <c r="DFX1532" s="15"/>
      <c r="DFY1532" s="15"/>
      <c r="DFZ1532" s="15"/>
      <c r="DGA1532" s="15"/>
      <c r="DGB1532" s="15"/>
      <c r="DGC1532" s="15"/>
      <c r="DGD1532" s="15"/>
      <c r="DGE1532" s="15"/>
      <c r="DGF1532" s="15"/>
      <c r="DGG1532" s="15"/>
      <c r="DGH1532" s="15"/>
      <c r="DGI1532" s="15"/>
      <c r="DGJ1532" s="15"/>
      <c r="DGK1532" s="15"/>
      <c r="DGL1532" s="15"/>
      <c r="DGM1532" s="15"/>
      <c r="DGN1532" s="15"/>
      <c r="DGO1532" s="15"/>
      <c r="DGP1532" s="15"/>
      <c r="DGQ1532" s="15"/>
      <c r="DGR1532" s="15"/>
      <c r="DGS1532" s="15"/>
      <c r="DGT1532" s="15"/>
      <c r="DGU1532" s="15"/>
      <c r="DGV1532" s="15"/>
      <c r="DGW1532" s="15"/>
      <c r="DGX1532" s="15"/>
      <c r="DGY1532" s="15"/>
      <c r="DGZ1532" s="15"/>
      <c r="DHA1532" s="15"/>
      <c r="DHB1532" s="15"/>
      <c r="DHC1532" s="15"/>
      <c r="DHD1532" s="15"/>
      <c r="DHE1532" s="15"/>
      <c r="DHF1532" s="15"/>
      <c r="DHG1532" s="15"/>
      <c r="DHH1532" s="15"/>
      <c r="DHI1532" s="15"/>
      <c r="DHJ1532" s="15"/>
      <c r="DHK1532" s="15"/>
      <c r="DHL1532" s="15"/>
      <c r="DHM1532" s="15"/>
      <c r="DHN1532" s="15"/>
      <c r="DHO1532" s="15"/>
      <c r="DHP1532" s="15"/>
      <c r="DHQ1532" s="15"/>
      <c r="DHR1532" s="15"/>
      <c r="DHS1532" s="15"/>
      <c r="DHT1532" s="15"/>
      <c r="DHU1532" s="15"/>
      <c r="DHV1532" s="15"/>
      <c r="DHW1532" s="15"/>
      <c r="DHX1532" s="15"/>
      <c r="DHY1532" s="15"/>
      <c r="DHZ1532" s="15"/>
      <c r="DIA1532" s="15"/>
      <c r="DIB1532" s="15"/>
      <c r="DIC1532" s="15"/>
      <c r="DID1532" s="15"/>
      <c r="DIE1532" s="15"/>
      <c r="DIF1532" s="15"/>
      <c r="DIG1532" s="15"/>
      <c r="DIH1532" s="15"/>
      <c r="DII1532" s="15"/>
      <c r="DIJ1532" s="15"/>
      <c r="DIK1532" s="15"/>
      <c r="DIL1532" s="15"/>
      <c r="DIM1532" s="15"/>
      <c r="DIN1532" s="15"/>
      <c r="DIO1532" s="15"/>
      <c r="DIP1532" s="15"/>
      <c r="DIQ1532" s="15"/>
      <c r="DIR1532" s="15"/>
      <c r="DIS1532" s="15"/>
      <c r="DIT1532" s="15"/>
      <c r="DIU1532" s="15"/>
      <c r="DIV1532" s="15"/>
      <c r="DIW1532" s="15"/>
      <c r="DIX1532" s="15"/>
      <c r="DIY1532" s="15"/>
      <c r="DIZ1532" s="15"/>
      <c r="DJA1532" s="15"/>
      <c r="DJB1532" s="15"/>
      <c r="DJC1532" s="15"/>
      <c r="DJD1532" s="15"/>
      <c r="DJE1532" s="15"/>
      <c r="DJF1532" s="15"/>
      <c r="DJG1532" s="15"/>
      <c r="DJH1532" s="15"/>
      <c r="DJI1532" s="15"/>
      <c r="DJJ1532" s="15"/>
      <c r="DJK1532" s="15"/>
      <c r="DJL1532" s="15"/>
      <c r="DJM1532" s="15"/>
      <c r="DJN1532" s="15"/>
      <c r="DJO1532" s="15"/>
      <c r="DJP1532" s="15"/>
      <c r="DJQ1532" s="15"/>
      <c r="DJR1532" s="15"/>
      <c r="DJS1532" s="15"/>
      <c r="DJT1532" s="15"/>
      <c r="DJU1532" s="15"/>
      <c r="DJV1532" s="15"/>
      <c r="DJW1532" s="15"/>
      <c r="DJX1532" s="15"/>
      <c r="DJY1532" s="15"/>
      <c r="DJZ1532" s="15"/>
      <c r="DKA1532" s="15"/>
      <c r="DKB1532" s="15"/>
      <c r="DKC1532" s="15"/>
      <c r="DKD1532" s="15"/>
      <c r="DKE1532" s="15"/>
      <c r="DKF1532" s="15"/>
      <c r="DKG1532" s="15"/>
      <c r="DKH1532" s="15"/>
      <c r="DKI1532" s="15"/>
      <c r="DKJ1532" s="15"/>
      <c r="DKK1532" s="15"/>
      <c r="DKL1532" s="15"/>
      <c r="DKM1532" s="15"/>
      <c r="DKN1532" s="15"/>
      <c r="DKO1532" s="15"/>
      <c r="DKP1532" s="15"/>
      <c r="DKQ1532" s="15"/>
      <c r="DKR1532" s="15"/>
      <c r="DKS1532" s="15"/>
      <c r="DKT1532" s="15"/>
      <c r="DKU1532" s="15"/>
      <c r="DKV1532" s="15"/>
      <c r="DKW1532" s="15"/>
      <c r="DKX1532" s="15"/>
      <c r="DKY1532" s="15"/>
      <c r="DKZ1532" s="15"/>
      <c r="DLA1532" s="15"/>
      <c r="DLB1532" s="15"/>
      <c r="DLC1532" s="15"/>
      <c r="DLD1532" s="15"/>
      <c r="DLE1532" s="15"/>
      <c r="DLF1532" s="15"/>
      <c r="DLG1532" s="15"/>
      <c r="DLH1532" s="15"/>
      <c r="DLI1532" s="15"/>
      <c r="DLJ1532" s="15"/>
      <c r="DLK1532" s="15"/>
      <c r="DLL1532" s="15"/>
      <c r="DLM1532" s="15"/>
      <c r="DLN1532" s="15"/>
      <c r="DLO1532" s="15"/>
      <c r="DLP1532" s="15"/>
      <c r="DLQ1532" s="15"/>
      <c r="DLR1532" s="15"/>
      <c r="DLS1532" s="15"/>
      <c r="DLT1532" s="15"/>
      <c r="DLU1532" s="15"/>
      <c r="DLV1532" s="15"/>
      <c r="DLW1532" s="15"/>
      <c r="DLX1532" s="15"/>
      <c r="DLY1532" s="15"/>
      <c r="DLZ1532" s="15"/>
      <c r="DMA1532" s="15"/>
      <c r="DMB1532" s="15"/>
      <c r="DMC1532" s="15"/>
      <c r="DMD1532" s="15"/>
      <c r="DME1532" s="15"/>
      <c r="DMF1532" s="15"/>
      <c r="DMG1532" s="15"/>
      <c r="DMH1532" s="15"/>
      <c r="DMI1532" s="15"/>
      <c r="DMJ1532" s="15"/>
      <c r="DMK1532" s="15"/>
      <c r="DML1532" s="15"/>
      <c r="DMM1532" s="15"/>
      <c r="DMN1532" s="15"/>
      <c r="DMO1532" s="15"/>
      <c r="DMP1532" s="15"/>
      <c r="DMQ1532" s="15"/>
      <c r="DMR1532" s="15"/>
      <c r="DMS1532" s="15"/>
      <c r="DMT1532" s="15"/>
      <c r="DMU1532" s="15"/>
      <c r="DMV1532" s="15"/>
      <c r="DMW1532" s="15"/>
      <c r="DMX1532" s="15"/>
      <c r="DMY1532" s="15"/>
      <c r="DMZ1532" s="15"/>
      <c r="DNA1532" s="15"/>
      <c r="DNB1532" s="15"/>
      <c r="DNC1532" s="15"/>
      <c r="DND1532" s="15"/>
      <c r="DNE1532" s="15"/>
      <c r="DNF1532" s="15"/>
      <c r="DNG1532" s="15"/>
      <c r="DNH1532" s="15"/>
      <c r="DNI1532" s="15"/>
      <c r="DNJ1532" s="15"/>
      <c r="DNK1532" s="15"/>
      <c r="DNL1532" s="15"/>
      <c r="DNM1532" s="15"/>
      <c r="DNN1532" s="15"/>
      <c r="DNO1532" s="15"/>
      <c r="DNP1532" s="15"/>
      <c r="DNQ1532" s="15"/>
      <c r="DNR1532" s="15"/>
      <c r="DNS1532" s="15"/>
      <c r="DNT1532" s="15"/>
      <c r="DNU1532" s="15"/>
      <c r="DNV1532" s="15"/>
      <c r="DNW1532" s="15"/>
      <c r="DNX1532" s="15"/>
      <c r="DNY1532" s="15"/>
      <c r="DNZ1532" s="15"/>
      <c r="DOA1532" s="15"/>
      <c r="DOB1532" s="15"/>
      <c r="DOC1532" s="15"/>
      <c r="DOD1532" s="15"/>
      <c r="DOE1532" s="15"/>
      <c r="DOF1532" s="15"/>
      <c r="DOG1532" s="15"/>
      <c r="DOH1532" s="15"/>
      <c r="DOI1532" s="15"/>
      <c r="DOJ1532" s="15"/>
      <c r="DOK1532" s="15"/>
      <c r="DOL1532" s="15"/>
      <c r="DOM1532" s="15"/>
      <c r="DON1532" s="15"/>
      <c r="DOO1532" s="15"/>
      <c r="DOP1532" s="15"/>
      <c r="DOQ1532" s="15"/>
      <c r="DOR1532" s="15"/>
      <c r="DOS1532" s="15"/>
      <c r="DOT1532" s="15"/>
      <c r="DOU1532" s="15"/>
      <c r="DOV1532" s="15"/>
      <c r="DOW1532" s="15"/>
      <c r="DOX1532" s="15"/>
      <c r="DOY1532" s="15"/>
      <c r="DOZ1532" s="15"/>
      <c r="DPA1532" s="15"/>
      <c r="DPB1532" s="15"/>
      <c r="DPC1532" s="15"/>
      <c r="DPD1532" s="15"/>
      <c r="DPE1532" s="15"/>
      <c r="DPF1532" s="15"/>
      <c r="DPG1532" s="15"/>
      <c r="DPH1532" s="15"/>
      <c r="DPI1532" s="15"/>
      <c r="DPJ1532" s="15"/>
      <c r="DPK1532" s="15"/>
      <c r="DPL1532" s="15"/>
      <c r="DPM1532" s="15"/>
      <c r="DPN1532" s="15"/>
      <c r="DPO1532" s="15"/>
      <c r="DPP1532" s="15"/>
      <c r="DPQ1532" s="15"/>
      <c r="DPR1532" s="15"/>
      <c r="DPS1532" s="15"/>
      <c r="DPT1532" s="15"/>
      <c r="DPU1532" s="15"/>
      <c r="DPV1532" s="15"/>
      <c r="DPW1532" s="15"/>
      <c r="DPX1532" s="15"/>
      <c r="DPY1532" s="15"/>
      <c r="DPZ1532" s="15"/>
      <c r="DQA1532" s="15"/>
      <c r="DQB1532" s="15"/>
      <c r="DQC1532" s="15"/>
      <c r="DQD1532" s="15"/>
      <c r="DQE1532" s="15"/>
      <c r="DQF1532" s="15"/>
      <c r="DQG1532" s="15"/>
      <c r="DQH1532" s="15"/>
      <c r="DQI1532" s="15"/>
      <c r="DQJ1532" s="15"/>
      <c r="DQK1532" s="15"/>
      <c r="DQL1532" s="15"/>
      <c r="DQM1532" s="15"/>
      <c r="DQN1532" s="15"/>
      <c r="DQO1532" s="15"/>
      <c r="DQP1532" s="15"/>
      <c r="DQQ1532" s="15"/>
      <c r="DQR1532" s="15"/>
      <c r="DQS1532" s="15"/>
      <c r="DQT1532" s="15"/>
      <c r="DQU1532" s="15"/>
      <c r="DQV1532" s="15"/>
      <c r="DQW1532" s="15"/>
      <c r="DQX1532" s="15"/>
      <c r="DQY1532" s="15"/>
      <c r="DQZ1532" s="15"/>
      <c r="DRA1532" s="15"/>
      <c r="DRB1532" s="15"/>
      <c r="DRC1532" s="15"/>
      <c r="DRD1532" s="15"/>
      <c r="DRE1532" s="15"/>
      <c r="DRF1532" s="15"/>
      <c r="DRG1532" s="15"/>
      <c r="DRH1532" s="15"/>
      <c r="DRI1532" s="15"/>
      <c r="DRJ1532" s="15"/>
      <c r="DRK1532" s="15"/>
      <c r="DRL1532" s="15"/>
      <c r="DRM1532" s="15"/>
      <c r="DRN1532" s="15"/>
      <c r="DRO1532" s="15"/>
      <c r="DRP1532" s="15"/>
      <c r="DRQ1532" s="15"/>
      <c r="DRR1532" s="15"/>
      <c r="DRS1532" s="15"/>
      <c r="DRT1532" s="15"/>
      <c r="DRU1532" s="15"/>
      <c r="DRV1532" s="15"/>
      <c r="DRW1532" s="15"/>
      <c r="DRX1532" s="15"/>
      <c r="DRY1532" s="15"/>
      <c r="DRZ1532" s="15"/>
      <c r="DSA1532" s="15"/>
      <c r="DSB1532" s="15"/>
      <c r="DSC1532" s="15"/>
      <c r="DSD1532" s="15"/>
      <c r="DSE1532" s="15"/>
      <c r="DSF1532" s="15"/>
      <c r="DSG1532" s="15"/>
      <c r="DSH1532" s="15"/>
      <c r="DSI1532" s="15"/>
      <c r="DSJ1532" s="15"/>
      <c r="DSK1532" s="15"/>
      <c r="DSL1532" s="15"/>
      <c r="DSM1532" s="15"/>
      <c r="DSN1532" s="15"/>
      <c r="DSO1532" s="15"/>
      <c r="DSP1532" s="15"/>
      <c r="DSQ1532" s="15"/>
      <c r="DSR1532" s="15"/>
      <c r="DSS1532" s="15"/>
      <c r="DST1532" s="15"/>
      <c r="DSU1532" s="15"/>
      <c r="DSV1532" s="15"/>
      <c r="DSW1532" s="15"/>
      <c r="DSX1532" s="15"/>
      <c r="DSY1532" s="15"/>
      <c r="DSZ1532" s="15"/>
      <c r="DTA1532" s="15"/>
      <c r="DTB1532" s="15"/>
      <c r="DTC1532" s="15"/>
      <c r="DTD1532" s="15"/>
      <c r="DTE1532" s="15"/>
      <c r="DTF1532" s="15"/>
      <c r="DTG1532" s="15"/>
      <c r="DTH1532" s="15"/>
      <c r="DTI1532" s="15"/>
      <c r="DTJ1532" s="15"/>
      <c r="DTK1532" s="15"/>
      <c r="DTL1532" s="15"/>
      <c r="DTM1532" s="15"/>
      <c r="DTN1532" s="15"/>
      <c r="DTO1532" s="15"/>
      <c r="DTP1532" s="15"/>
      <c r="DTQ1532" s="15"/>
      <c r="DTR1532" s="15"/>
      <c r="DTS1532" s="15"/>
      <c r="DTT1532" s="15"/>
      <c r="DTU1532" s="15"/>
      <c r="DTV1532" s="15"/>
      <c r="DTW1532" s="15"/>
      <c r="DTX1532" s="15"/>
      <c r="DTY1532" s="15"/>
      <c r="DTZ1532" s="15"/>
      <c r="DUA1532" s="15"/>
      <c r="DUB1532" s="15"/>
      <c r="DUC1532" s="15"/>
      <c r="DUD1532" s="15"/>
      <c r="DUE1532" s="15"/>
      <c r="DUF1532" s="15"/>
      <c r="DUG1532" s="15"/>
      <c r="DUH1532" s="15"/>
      <c r="DUI1532" s="15"/>
      <c r="DUJ1532" s="15"/>
      <c r="DUK1532" s="15"/>
      <c r="DUL1532" s="15"/>
      <c r="DUM1532" s="15"/>
      <c r="DUN1532" s="15"/>
      <c r="DUO1532" s="15"/>
      <c r="DUP1532" s="15"/>
      <c r="DUQ1532" s="15"/>
      <c r="DUR1532" s="15"/>
      <c r="DUS1532" s="15"/>
      <c r="DUT1532" s="15"/>
      <c r="DUU1532" s="15"/>
      <c r="DUV1532" s="15"/>
      <c r="DUW1532" s="15"/>
      <c r="DUX1532" s="15"/>
      <c r="DUY1532" s="15"/>
      <c r="DUZ1532" s="15"/>
      <c r="DVA1532" s="15"/>
      <c r="DVB1532" s="15"/>
      <c r="DVC1532" s="15"/>
      <c r="DVD1532" s="15"/>
      <c r="DVE1532" s="15"/>
      <c r="DVF1532" s="15"/>
      <c r="DVG1532" s="15"/>
      <c r="DVH1532" s="15"/>
      <c r="DVI1532" s="15"/>
      <c r="DVJ1532" s="15"/>
      <c r="DVK1532" s="15"/>
      <c r="DVL1532" s="15"/>
      <c r="DVM1532" s="15"/>
      <c r="DVN1532" s="15"/>
      <c r="DVO1532" s="15"/>
      <c r="DVP1532" s="15"/>
      <c r="DVQ1532" s="15"/>
      <c r="DVR1532" s="15"/>
      <c r="DVS1532" s="15"/>
      <c r="DVT1532" s="15"/>
      <c r="DVU1532" s="15"/>
      <c r="DVV1532" s="15"/>
      <c r="DVW1532" s="15"/>
      <c r="DVX1532" s="15"/>
      <c r="DVY1532" s="15"/>
      <c r="DVZ1532" s="15"/>
      <c r="DWA1532" s="15"/>
      <c r="DWB1532" s="15"/>
      <c r="DWC1532" s="15"/>
      <c r="DWD1532" s="15"/>
      <c r="DWE1532" s="15"/>
      <c r="DWF1532" s="15"/>
      <c r="DWG1532" s="15"/>
      <c r="DWH1532" s="15"/>
      <c r="DWI1532" s="15"/>
      <c r="DWJ1532" s="15"/>
      <c r="DWK1532" s="15"/>
      <c r="DWL1532" s="15"/>
      <c r="DWM1532" s="15"/>
      <c r="DWN1532" s="15"/>
      <c r="DWO1532" s="15"/>
      <c r="DWP1532" s="15"/>
      <c r="DWQ1532" s="15"/>
      <c r="DWR1532" s="15"/>
      <c r="DWS1532" s="15"/>
      <c r="DWT1532" s="15"/>
      <c r="DWU1532" s="15"/>
      <c r="DWV1532" s="15"/>
      <c r="DWW1532" s="15"/>
      <c r="DWX1532" s="15"/>
      <c r="DWY1532" s="15"/>
      <c r="DWZ1532" s="15"/>
      <c r="DXA1532" s="15"/>
      <c r="DXB1532" s="15"/>
      <c r="DXC1532" s="15"/>
      <c r="DXD1532" s="15"/>
      <c r="DXE1532" s="15"/>
      <c r="DXF1532" s="15"/>
      <c r="DXG1532" s="15"/>
      <c r="DXH1532" s="15"/>
      <c r="DXI1532" s="15"/>
      <c r="DXJ1532" s="15"/>
      <c r="DXK1532" s="15"/>
      <c r="DXL1532" s="15"/>
      <c r="DXM1532" s="15"/>
      <c r="DXN1532" s="15"/>
      <c r="DXO1532" s="15"/>
      <c r="DXP1532" s="15"/>
      <c r="DXQ1532" s="15"/>
      <c r="DXR1532" s="15"/>
      <c r="DXS1532" s="15"/>
      <c r="DXT1532" s="15"/>
      <c r="DXU1532" s="15"/>
      <c r="DXV1532" s="15"/>
      <c r="DXW1532" s="15"/>
      <c r="DXX1532" s="15"/>
      <c r="DXY1532" s="15"/>
      <c r="DXZ1532" s="15"/>
      <c r="DYA1532" s="15"/>
      <c r="DYB1532" s="15"/>
      <c r="DYC1532" s="15"/>
      <c r="DYD1532" s="15"/>
      <c r="DYE1532" s="15"/>
      <c r="DYF1532" s="15"/>
      <c r="DYG1532" s="15"/>
      <c r="DYH1532" s="15"/>
      <c r="DYI1532" s="15"/>
      <c r="DYJ1532" s="15"/>
      <c r="DYK1532" s="15"/>
      <c r="DYL1532" s="15"/>
      <c r="DYM1532" s="15"/>
      <c r="DYN1532" s="15"/>
      <c r="DYO1532" s="15"/>
      <c r="DYP1532" s="15"/>
      <c r="DYQ1532" s="15"/>
      <c r="DYR1532" s="15"/>
      <c r="DYS1532" s="15"/>
      <c r="DYT1532" s="15"/>
      <c r="DYU1532" s="15"/>
      <c r="DYV1532" s="15"/>
      <c r="DYW1532" s="15"/>
      <c r="DYX1532" s="15"/>
      <c r="DYY1532" s="15"/>
      <c r="DYZ1532" s="15"/>
      <c r="DZA1532" s="15"/>
      <c r="DZB1532" s="15"/>
      <c r="DZC1532" s="15"/>
      <c r="DZD1532" s="15"/>
      <c r="DZE1532" s="15"/>
      <c r="DZF1532" s="15"/>
      <c r="DZG1532" s="15"/>
      <c r="DZH1532" s="15"/>
      <c r="DZI1532" s="15"/>
      <c r="DZJ1532" s="15"/>
      <c r="DZK1532" s="15"/>
      <c r="DZL1532" s="15"/>
      <c r="DZM1532" s="15"/>
      <c r="DZN1532" s="15"/>
      <c r="DZO1532" s="15"/>
      <c r="DZP1532" s="15"/>
      <c r="DZQ1532" s="15"/>
      <c r="DZR1532" s="15"/>
      <c r="DZS1532" s="15"/>
      <c r="DZT1532" s="15"/>
      <c r="DZU1532" s="15"/>
      <c r="DZV1532" s="15"/>
      <c r="DZW1532" s="15"/>
      <c r="DZX1532" s="15"/>
      <c r="DZY1532" s="15"/>
      <c r="DZZ1532" s="15"/>
      <c r="EAA1532" s="15"/>
      <c r="EAB1532" s="15"/>
      <c r="EAC1532" s="15"/>
      <c r="EAD1532" s="15"/>
      <c r="EAE1532" s="15"/>
      <c r="EAF1532" s="15"/>
      <c r="EAG1532" s="15"/>
      <c r="EAH1532" s="15"/>
      <c r="EAI1532" s="15"/>
      <c r="EAJ1532" s="15"/>
      <c r="EAK1532" s="15"/>
      <c r="EAL1532" s="15"/>
      <c r="EAM1532" s="15"/>
      <c r="EAN1532" s="15"/>
      <c r="EAO1532" s="15"/>
      <c r="EAP1532" s="15"/>
      <c r="EAQ1532" s="15"/>
      <c r="EAR1532" s="15"/>
      <c r="EAS1532" s="15"/>
      <c r="EAT1532" s="15"/>
      <c r="EAU1532" s="15"/>
      <c r="EAV1532" s="15"/>
      <c r="EAW1532" s="15"/>
      <c r="EAX1532" s="15"/>
      <c r="EAY1532" s="15"/>
      <c r="EAZ1532" s="15"/>
      <c r="EBA1532" s="15"/>
      <c r="EBB1532" s="15"/>
      <c r="EBC1532" s="15"/>
      <c r="EBD1532" s="15"/>
      <c r="EBE1532" s="15"/>
      <c r="EBF1532" s="15"/>
      <c r="EBG1532" s="15"/>
      <c r="EBH1532" s="15"/>
      <c r="EBI1532" s="15"/>
      <c r="EBJ1532" s="15"/>
      <c r="EBK1532" s="15"/>
      <c r="EBL1532" s="15"/>
      <c r="EBM1532" s="15"/>
      <c r="EBN1532" s="15"/>
      <c r="EBO1532" s="15"/>
      <c r="EBP1532" s="15"/>
      <c r="EBQ1532" s="15"/>
      <c r="EBR1532" s="15"/>
      <c r="EBS1532" s="15"/>
      <c r="EBT1532" s="15"/>
      <c r="EBU1532" s="15"/>
      <c r="EBV1532" s="15"/>
      <c r="EBW1532" s="15"/>
      <c r="EBX1532" s="15"/>
      <c r="EBY1532" s="15"/>
      <c r="EBZ1532" s="15"/>
      <c r="ECA1532" s="15"/>
      <c r="ECB1532" s="15"/>
      <c r="ECC1532" s="15"/>
      <c r="ECD1532" s="15"/>
      <c r="ECE1532" s="15"/>
      <c r="ECF1532" s="15"/>
      <c r="ECG1532" s="15"/>
      <c r="ECH1532" s="15"/>
      <c r="ECI1532" s="15"/>
      <c r="ECJ1532" s="15"/>
      <c r="ECK1532" s="15"/>
      <c r="ECL1532" s="15"/>
      <c r="ECM1532" s="15"/>
      <c r="ECN1532" s="15"/>
      <c r="ECO1532" s="15"/>
      <c r="ECP1532" s="15"/>
      <c r="ECQ1532" s="15"/>
      <c r="ECR1532" s="15"/>
      <c r="ECS1532" s="15"/>
      <c r="ECT1532" s="15"/>
      <c r="ECU1532" s="15"/>
      <c r="ECV1532" s="15"/>
      <c r="ECW1532" s="15"/>
      <c r="ECX1532" s="15"/>
      <c r="ECY1532" s="15"/>
      <c r="ECZ1532" s="15"/>
      <c r="EDA1532" s="15"/>
      <c r="EDB1532" s="15"/>
      <c r="EDC1532" s="15"/>
      <c r="EDD1532" s="15"/>
      <c r="EDE1532" s="15"/>
      <c r="EDF1532" s="15"/>
      <c r="EDG1532" s="15"/>
      <c r="EDH1532" s="15"/>
      <c r="EDI1532" s="15"/>
      <c r="EDJ1532" s="15"/>
      <c r="EDK1532" s="15"/>
      <c r="EDL1532" s="15"/>
      <c r="EDM1532" s="15"/>
      <c r="EDN1532" s="15"/>
      <c r="EDO1532" s="15"/>
      <c r="EDP1532" s="15"/>
      <c r="EDQ1532" s="15"/>
      <c r="EDR1532" s="15"/>
      <c r="EDS1532" s="15"/>
      <c r="EDT1532" s="15"/>
      <c r="EDU1532" s="15"/>
      <c r="EDV1532" s="15"/>
      <c r="EDW1532" s="15"/>
      <c r="EDX1532" s="15"/>
      <c r="EDY1532" s="15"/>
      <c r="EDZ1532" s="15"/>
      <c r="EEA1532" s="15"/>
      <c r="EEB1532" s="15"/>
      <c r="EEC1532" s="15"/>
      <c r="EED1532" s="15"/>
      <c r="EEE1532" s="15"/>
      <c r="EEF1532" s="15"/>
      <c r="EEG1532" s="15"/>
      <c r="EEH1532" s="15"/>
      <c r="EEI1532" s="15"/>
      <c r="EEJ1532" s="15"/>
      <c r="EEK1532" s="15"/>
      <c r="EEL1532" s="15"/>
      <c r="EEM1532" s="15"/>
      <c r="EEN1532" s="15"/>
      <c r="EEO1532" s="15"/>
      <c r="EEP1532" s="15"/>
      <c r="EEQ1532" s="15"/>
      <c r="EER1532" s="15"/>
      <c r="EES1532" s="15"/>
      <c r="EET1532" s="15"/>
      <c r="EEU1532" s="15"/>
      <c r="EEV1532" s="15"/>
      <c r="EEW1532" s="15"/>
      <c r="EEX1532" s="15"/>
      <c r="EEY1532" s="15"/>
      <c r="EEZ1532" s="15"/>
      <c r="EFA1532" s="15"/>
      <c r="EFB1532" s="15"/>
      <c r="EFC1532" s="15"/>
      <c r="EFD1532" s="15"/>
      <c r="EFE1532" s="15"/>
      <c r="EFF1532" s="15"/>
      <c r="EFG1532" s="15"/>
      <c r="EFH1532" s="15"/>
      <c r="EFI1532" s="15"/>
      <c r="EFJ1532" s="15"/>
      <c r="EFK1532" s="15"/>
      <c r="EFL1532" s="15"/>
      <c r="EFM1532" s="15"/>
      <c r="EFN1532" s="15"/>
      <c r="EFO1532" s="15"/>
      <c r="EFP1532" s="15"/>
      <c r="EFQ1532" s="15"/>
      <c r="EFR1532" s="15"/>
      <c r="EFS1532" s="15"/>
      <c r="EFT1532" s="15"/>
      <c r="EFU1532" s="15"/>
      <c r="EFV1532" s="15"/>
      <c r="EFW1532" s="15"/>
      <c r="EFX1532" s="15"/>
      <c r="EFY1532" s="15"/>
      <c r="EFZ1532" s="15"/>
      <c r="EGA1532" s="15"/>
      <c r="EGB1532" s="15"/>
      <c r="EGC1532" s="15"/>
      <c r="EGD1532" s="15"/>
      <c r="EGE1532" s="15"/>
      <c r="EGF1532" s="15"/>
      <c r="EGG1532" s="15"/>
      <c r="EGH1532" s="15"/>
      <c r="EGI1532" s="15"/>
      <c r="EGJ1532" s="15"/>
      <c r="EGK1532" s="15"/>
      <c r="EGL1532" s="15"/>
      <c r="EGM1532" s="15"/>
      <c r="EGN1532" s="15"/>
      <c r="EGO1532" s="15"/>
      <c r="EGP1532" s="15"/>
      <c r="EGQ1532" s="15"/>
      <c r="EGR1532" s="15"/>
      <c r="EGS1532" s="15"/>
      <c r="EGT1532" s="15"/>
      <c r="EGU1532" s="15"/>
      <c r="EGV1532" s="15"/>
      <c r="EGW1532" s="15"/>
      <c r="EGX1532" s="15"/>
      <c r="EGY1532" s="15"/>
      <c r="EGZ1532" s="15"/>
      <c r="EHA1532" s="15"/>
      <c r="EHB1532" s="15"/>
      <c r="EHC1532" s="15"/>
      <c r="EHD1532" s="15"/>
      <c r="EHE1532" s="15"/>
      <c r="EHF1532" s="15"/>
      <c r="EHG1532" s="15"/>
      <c r="EHH1532" s="15"/>
      <c r="EHI1532" s="15"/>
      <c r="EHJ1532" s="15"/>
      <c r="EHK1532" s="15"/>
      <c r="EHL1532" s="15"/>
      <c r="EHM1532" s="15"/>
      <c r="EHN1532" s="15"/>
      <c r="EHO1532" s="15"/>
      <c r="EHP1532" s="15"/>
      <c r="EHQ1532" s="15"/>
      <c r="EHR1532" s="15"/>
      <c r="EHS1532" s="15"/>
      <c r="EHT1532" s="15"/>
      <c r="EHU1532" s="15"/>
      <c r="EHV1532" s="15"/>
      <c r="EHW1532" s="15"/>
      <c r="EHX1532" s="15"/>
      <c r="EHY1532" s="15"/>
      <c r="EHZ1532" s="15"/>
      <c r="EIA1532" s="15"/>
      <c r="EIB1532" s="15"/>
      <c r="EIC1532" s="15"/>
      <c r="EID1532" s="15"/>
      <c r="EIE1532" s="15"/>
      <c r="EIF1532" s="15"/>
      <c r="EIG1532" s="15"/>
      <c r="EIH1532" s="15"/>
      <c r="EII1532" s="15"/>
      <c r="EIJ1532" s="15"/>
      <c r="EIK1532" s="15"/>
      <c r="EIL1532" s="15"/>
      <c r="EIM1532" s="15"/>
      <c r="EIN1532" s="15"/>
      <c r="EIO1532" s="15"/>
      <c r="EIP1532" s="15"/>
      <c r="EIQ1532" s="15"/>
      <c r="EIR1532" s="15"/>
      <c r="EIS1532" s="15"/>
      <c r="EIT1532" s="15"/>
      <c r="EIU1532" s="15"/>
      <c r="EIV1532" s="15"/>
      <c r="EIW1532" s="15"/>
      <c r="EIX1532" s="15"/>
      <c r="EIY1532" s="15"/>
      <c r="EIZ1532" s="15"/>
      <c r="EJA1532" s="15"/>
      <c r="EJB1532" s="15"/>
      <c r="EJC1532" s="15"/>
      <c r="EJD1532" s="15"/>
      <c r="EJE1532" s="15"/>
      <c r="EJF1532" s="15"/>
      <c r="EJG1532" s="15"/>
      <c r="EJH1532" s="15"/>
      <c r="EJI1532" s="15"/>
      <c r="EJJ1532" s="15"/>
      <c r="EJK1532" s="15"/>
      <c r="EJL1532" s="15"/>
      <c r="EJM1532" s="15"/>
      <c r="EJN1532" s="15"/>
      <c r="EJO1532" s="15"/>
      <c r="EJP1532" s="15"/>
      <c r="EJQ1532" s="15"/>
      <c r="EJR1532" s="15"/>
      <c r="EJS1532" s="15"/>
      <c r="EJT1532" s="15"/>
      <c r="EJU1532" s="15"/>
      <c r="EJV1532" s="15"/>
      <c r="EJW1532" s="15"/>
      <c r="EJX1532" s="15"/>
      <c r="EJY1532" s="15"/>
      <c r="EJZ1532" s="15"/>
      <c r="EKA1532" s="15"/>
      <c r="EKB1532" s="15"/>
      <c r="EKC1532" s="15"/>
      <c r="EKD1532" s="15"/>
      <c r="EKE1532" s="15"/>
      <c r="EKF1532" s="15"/>
      <c r="EKG1532" s="15"/>
      <c r="EKH1532" s="15"/>
      <c r="EKI1532" s="15"/>
      <c r="EKJ1532" s="15"/>
      <c r="EKK1532" s="15"/>
      <c r="EKL1532" s="15"/>
      <c r="EKM1532" s="15"/>
      <c r="EKN1532" s="15"/>
      <c r="EKO1532" s="15"/>
      <c r="EKP1532" s="15"/>
      <c r="EKQ1532" s="15"/>
      <c r="EKR1532" s="15"/>
      <c r="EKS1532" s="15"/>
      <c r="EKT1532" s="15"/>
      <c r="EKU1532" s="15"/>
      <c r="EKV1532" s="15"/>
      <c r="EKW1532" s="15"/>
      <c r="EKX1532" s="15"/>
      <c r="EKY1532" s="15"/>
      <c r="EKZ1532" s="15"/>
      <c r="ELA1532" s="15"/>
      <c r="ELB1532" s="15"/>
      <c r="ELC1532" s="15"/>
      <c r="ELD1532" s="15"/>
      <c r="ELE1532" s="15"/>
      <c r="ELF1532" s="15"/>
      <c r="ELG1532" s="15"/>
      <c r="ELH1532" s="15"/>
      <c r="ELI1532" s="15"/>
      <c r="ELJ1532" s="15"/>
      <c r="ELK1532" s="15"/>
      <c r="ELL1532" s="15"/>
      <c r="ELM1532" s="15"/>
      <c r="ELN1532" s="15"/>
      <c r="ELO1532" s="15"/>
      <c r="ELP1532" s="15"/>
      <c r="ELQ1532" s="15"/>
      <c r="ELR1532" s="15"/>
      <c r="ELS1532" s="15"/>
      <c r="ELT1532" s="15"/>
      <c r="ELU1532" s="15"/>
      <c r="ELV1532" s="15"/>
      <c r="ELW1532" s="15"/>
      <c r="ELX1532" s="15"/>
      <c r="ELY1532" s="15"/>
      <c r="ELZ1532" s="15"/>
      <c r="EMA1532" s="15"/>
      <c r="EMB1532" s="15"/>
      <c r="EMC1532" s="15"/>
      <c r="EMD1532" s="15"/>
      <c r="EME1532" s="15"/>
      <c r="EMF1532" s="15"/>
      <c r="EMG1532" s="15"/>
      <c r="EMH1532" s="15"/>
      <c r="EMI1532" s="15"/>
      <c r="EMJ1532" s="15"/>
      <c r="EMK1532" s="15"/>
      <c r="EML1532" s="15"/>
      <c r="EMM1532" s="15"/>
      <c r="EMN1532" s="15"/>
      <c r="EMO1532" s="15"/>
      <c r="EMP1532" s="15"/>
      <c r="EMQ1532" s="15"/>
      <c r="EMR1532" s="15"/>
      <c r="EMS1532" s="15"/>
      <c r="EMT1532" s="15"/>
      <c r="EMU1532" s="15"/>
      <c r="EMV1532" s="15"/>
      <c r="EMW1532" s="15"/>
      <c r="EMX1532" s="15"/>
      <c r="EMY1532" s="15"/>
      <c r="EMZ1532" s="15"/>
      <c r="ENA1532" s="15"/>
      <c r="ENB1532" s="15"/>
      <c r="ENC1532" s="15"/>
      <c r="END1532" s="15"/>
      <c r="ENE1532" s="15"/>
      <c r="ENF1532" s="15"/>
      <c r="ENG1532" s="15"/>
      <c r="ENH1532" s="15"/>
      <c r="ENI1532" s="15"/>
      <c r="ENJ1532" s="15"/>
      <c r="ENK1532" s="15"/>
      <c r="ENL1532" s="15"/>
      <c r="ENM1532" s="15"/>
      <c r="ENN1532" s="15"/>
      <c r="ENO1532" s="15"/>
      <c r="ENP1532" s="15"/>
      <c r="ENQ1532" s="15"/>
      <c r="ENR1532" s="15"/>
      <c r="ENS1532" s="15"/>
      <c r="ENT1532" s="15"/>
      <c r="ENU1532" s="15"/>
      <c r="ENV1532" s="15"/>
      <c r="ENW1532" s="15"/>
      <c r="ENX1532" s="15"/>
      <c r="ENY1532" s="15"/>
      <c r="ENZ1532" s="15"/>
      <c r="EOA1532" s="15"/>
      <c r="EOB1532" s="15"/>
      <c r="EOC1532" s="15"/>
      <c r="EOD1532" s="15"/>
      <c r="EOE1532" s="15"/>
      <c r="EOF1532" s="15"/>
      <c r="EOG1532" s="15"/>
      <c r="EOH1532" s="15"/>
      <c r="EOI1532" s="15"/>
      <c r="EOJ1532" s="15"/>
      <c r="EOK1532" s="15"/>
      <c r="EOL1532" s="15"/>
      <c r="EOM1532" s="15"/>
      <c r="EON1532" s="15"/>
      <c r="EOO1532" s="15"/>
      <c r="EOP1532" s="15"/>
      <c r="EOQ1532" s="15"/>
      <c r="EOR1532" s="15"/>
      <c r="EOS1532" s="15"/>
      <c r="EOT1532" s="15"/>
      <c r="EOU1532" s="15"/>
      <c r="EOV1532" s="15"/>
      <c r="EOW1532" s="15"/>
      <c r="EOX1532" s="15"/>
      <c r="EOY1532" s="15"/>
      <c r="EOZ1532" s="15"/>
      <c r="EPA1532" s="15"/>
      <c r="EPB1532" s="15"/>
      <c r="EPC1532" s="15"/>
      <c r="EPD1532" s="15"/>
      <c r="EPE1532" s="15"/>
      <c r="EPF1532" s="15"/>
      <c r="EPG1532" s="15"/>
      <c r="EPH1532" s="15"/>
      <c r="EPI1532" s="15"/>
      <c r="EPJ1532" s="15"/>
      <c r="EPK1532" s="15"/>
      <c r="EPL1532" s="15"/>
      <c r="EPM1532" s="15"/>
      <c r="EPN1532" s="15"/>
      <c r="EPO1532" s="15"/>
      <c r="EPP1532" s="15"/>
      <c r="EPQ1532" s="15"/>
      <c r="EPR1532" s="15"/>
      <c r="EPS1532" s="15"/>
      <c r="EPT1532" s="15"/>
      <c r="EPU1532" s="15"/>
      <c r="EPV1532" s="15"/>
      <c r="EPW1532" s="15"/>
      <c r="EPX1532" s="15"/>
      <c r="EPY1532" s="15"/>
      <c r="EPZ1532" s="15"/>
      <c r="EQA1532" s="15"/>
      <c r="EQB1532" s="15"/>
      <c r="EQC1532" s="15"/>
      <c r="EQD1532" s="15"/>
      <c r="EQE1532" s="15"/>
      <c r="EQF1532" s="15"/>
      <c r="EQG1532" s="15"/>
      <c r="EQH1532" s="15"/>
      <c r="EQI1532" s="15"/>
      <c r="EQJ1532" s="15"/>
      <c r="EQK1532" s="15"/>
      <c r="EQL1532" s="15"/>
      <c r="EQM1532" s="15"/>
      <c r="EQN1532" s="15"/>
      <c r="EQO1532" s="15"/>
      <c r="EQP1532" s="15"/>
      <c r="EQQ1532" s="15"/>
      <c r="EQR1532" s="15"/>
      <c r="EQS1532" s="15"/>
      <c r="EQT1532" s="15"/>
      <c r="EQU1532" s="15"/>
      <c r="EQV1532" s="15"/>
      <c r="EQW1532" s="15"/>
      <c r="EQX1532" s="15"/>
      <c r="EQY1532" s="15"/>
      <c r="EQZ1532" s="15"/>
      <c r="ERA1532" s="15"/>
      <c r="ERB1532" s="15"/>
      <c r="ERC1532" s="15"/>
      <c r="ERD1532" s="15"/>
      <c r="ERE1532" s="15"/>
      <c r="ERF1532" s="15"/>
      <c r="ERG1532" s="15"/>
      <c r="ERH1532" s="15"/>
      <c r="ERI1532" s="15"/>
      <c r="ERJ1532" s="15"/>
      <c r="ERK1532" s="15"/>
      <c r="ERL1532" s="15"/>
      <c r="ERM1532" s="15"/>
      <c r="ERN1532" s="15"/>
      <c r="ERO1532" s="15"/>
      <c r="ERP1532" s="15"/>
      <c r="ERQ1532" s="15"/>
      <c r="ERR1532" s="15"/>
      <c r="ERS1532" s="15"/>
      <c r="ERT1532" s="15"/>
      <c r="ERU1532" s="15"/>
      <c r="ERV1532" s="15"/>
      <c r="ERW1532" s="15"/>
      <c r="ERX1532" s="15"/>
      <c r="ERY1532" s="15"/>
      <c r="ERZ1532" s="15"/>
      <c r="ESA1532" s="15"/>
      <c r="ESB1532" s="15"/>
      <c r="ESC1532" s="15"/>
      <c r="ESD1532" s="15"/>
      <c r="ESE1532" s="15"/>
      <c r="ESF1532" s="15"/>
      <c r="ESG1532" s="15"/>
      <c r="ESH1532" s="15"/>
      <c r="ESI1532" s="15"/>
      <c r="ESJ1532" s="15"/>
      <c r="ESK1532" s="15"/>
      <c r="ESL1532" s="15"/>
      <c r="ESM1532" s="15"/>
      <c r="ESN1532" s="15"/>
      <c r="ESO1532" s="15"/>
      <c r="ESP1532" s="15"/>
      <c r="ESQ1532" s="15"/>
      <c r="ESR1532" s="15"/>
      <c r="ESS1532" s="15"/>
      <c r="EST1532" s="15"/>
      <c r="ESU1532" s="15"/>
      <c r="ESV1532" s="15"/>
      <c r="ESW1532" s="15"/>
      <c r="ESX1532" s="15"/>
      <c r="ESY1532" s="15"/>
      <c r="ESZ1532" s="15"/>
      <c r="ETA1532" s="15"/>
      <c r="ETB1532" s="15"/>
      <c r="ETC1532" s="15"/>
      <c r="ETD1532" s="15"/>
      <c r="ETE1532" s="15"/>
      <c r="ETF1532" s="15"/>
      <c r="ETG1532" s="15"/>
      <c r="ETH1532" s="15"/>
      <c r="ETI1532" s="15"/>
      <c r="ETJ1532" s="15"/>
      <c r="ETK1532" s="15"/>
      <c r="ETL1532" s="15"/>
      <c r="ETM1532" s="15"/>
      <c r="ETN1532" s="15"/>
      <c r="ETO1532" s="15"/>
      <c r="ETP1532" s="15"/>
      <c r="ETQ1532" s="15"/>
      <c r="ETR1532" s="15"/>
      <c r="ETS1532" s="15"/>
      <c r="ETT1532" s="15"/>
      <c r="ETU1532" s="15"/>
      <c r="ETV1532" s="15"/>
      <c r="ETW1532" s="15"/>
      <c r="ETX1532" s="15"/>
      <c r="ETY1532" s="15"/>
      <c r="ETZ1532" s="15"/>
      <c r="EUA1532" s="15"/>
      <c r="EUB1532" s="15"/>
      <c r="EUC1532" s="15"/>
      <c r="EUD1532" s="15"/>
      <c r="EUE1532" s="15"/>
      <c r="EUF1532" s="15"/>
      <c r="EUG1532" s="15"/>
      <c r="EUH1532" s="15"/>
      <c r="EUI1532" s="15"/>
      <c r="EUJ1532" s="15"/>
      <c r="EUK1532" s="15"/>
      <c r="EUL1532" s="15"/>
      <c r="EUM1532" s="15"/>
      <c r="EUN1532" s="15"/>
      <c r="EUO1532" s="15"/>
      <c r="EUP1532" s="15"/>
      <c r="EUQ1532" s="15"/>
      <c r="EUR1532" s="15"/>
      <c r="EUS1532" s="15"/>
      <c r="EUT1532" s="15"/>
      <c r="EUU1532" s="15"/>
      <c r="EUV1532" s="15"/>
      <c r="EUW1532" s="15"/>
      <c r="EUX1532" s="15"/>
      <c r="EUY1532" s="15"/>
      <c r="EUZ1532" s="15"/>
      <c r="EVA1532" s="15"/>
      <c r="EVB1532" s="15"/>
      <c r="EVC1532" s="15"/>
      <c r="EVD1532" s="15"/>
      <c r="EVE1532" s="15"/>
      <c r="EVF1532" s="15"/>
      <c r="EVG1532" s="15"/>
      <c r="EVH1532" s="15"/>
      <c r="EVI1532" s="15"/>
      <c r="EVJ1532" s="15"/>
      <c r="EVK1532" s="15"/>
      <c r="EVL1532" s="15"/>
      <c r="EVM1532" s="15"/>
      <c r="EVN1532" s="15"/>
      <c r="EVO1532" s="15"/>
      <c r="EVP1532" s="15"/>
      <c r="EVQ1532" s="15"/>
      <c r="EVR1532" s="15"/>
      <c r="EVS1532" s="15"/>
      <c r="EVT1532" s="15"/>
      <c r="EVU1532" s="15"/>
      <c r="EVV1532" s="15"/>
      <c r="EVW1532" s="15"/>
      <c r="EVX1532" s="15"/>
      <c r="EVY1532" s="15"/>
      <c r="EVZ1532" s="15"/>
      <c r="EWA1532" s="15"/>
      <c r="EWB1532" s="15"/>
      <c r="EWC1532" s="15"/>
      <c r="EWD1532" s="15"/>
      <c r="EWE1532" s="15"/>
      <c r="EWF1532" s="15"/>
      <c r="EWG1532" s="15"/>
      <c r="EWH1532" s="15"/>
      <c r="EWI1532" s="15"/>
      <c r="EWJ1532" s="15"/>
      <c r="EWK1532" s="15"/>
      <c r="EWL1532" s="15"/>
      <c r="EWM1532" s="15"/>
      <c r="EWN1532" s="15"/>
      <c r="EWO1532" s="15"/>
      <c r="EWP1532" s="15"/>
      <c r="EWQ1532" s="15"/>
      <c r="EWR1532" s="15"/>
      <c r="EWS1532" s="15"/>
      <c r="EWT1532" s="15"/>
      <c r="EWU1532" s="15"/>
      <c r="EWV1532" s="15"/>
      <c r="EWW1532" s="15"/>
      <c r="EWX1532" s="15"/>
      <c r="EWY1532" s="15"/>
      <c r="EWZ1532" s="15"/>
      <c r="EXA1532" s="15"/>
      <c r="EXB1532" s="15"/>
      <c r="EXC1532" s="15"/>
      <c r="EXD1532" s="15"/>
      <c r="EXE1532" s="15"/>
      <c r="EXF1532" s="15"/>
      <c r="EXG1532" s="15"/>
      <c r="EXH1532" s="15"/>
      <c r="EXI1532" s="15"/>
      <c r="EXJ1532" s="15"/>
      <c r="EXK1532" s="15"/>
      <c r="EXL1532" s="15"/>
      <c r="EXM1532" s="15"/>
      <c r="EXN1532" s="15"/>
      <c r="EXO1532" s="15"/>
      <c r="EXP1532" s="15"/>
      <c r="EXQ1532" s="15"/>
      <c r="EXR1532" s="15"/>
      <c r="EXS1532" s="15"/>
      <c r="EXT1532" s="15"/>
      <c r="EXU1532" s="15"/>
      <c r="EXV1532" s="15"/>
      <c r="EXW1532" s="15"/>
      <c r="EXX1532" s="15"/>
      <c r="EXY1532" s="15"/>
      <c r="EXZ1532" s="15"/>
      <c r="EYA1532" s="15"/>
      <c r="EYB1532" s="15"/>
      <c r="EYC1532" s="15"/>
      <c r="EYD1532" s="15"/>
      <c r="EYE1532" s="15"/>
      <c r="EYF1532" s="15"/>
      <c r="EYG1532" s="15"/>
      <c r="EYH1532" s="15"/>
      <c r="EYI1532" s="15"/>
      <c r="EYJ1532" s="15"/>
      <c r="EYK1532" s="15"/>
      <c r="EYL1532" s="15"/>
      <c r="EYM1532" s="15"/>
      <c r="EYN1532" s="15"/>
      <c r="EYO1532" s="15"/>
      <c r="EYP1532" s="15"/>
      <c r="EYQ1532" s="15"/>
      <c r="EYR1532" s="15"/>
      <c r="EYS1532" s="15"/>
      <c r="EYT1532" s="15"/>
      <c r="EYU1532" s="15"/>
      <c r="EYV1532" s="15"/>
      <c r="EYW1532" s="15"/>
      <c r="EYX1532" s="15"/>
      <c r="EYY1532" s="15"/>
      <c r="EYZ1532" s="15"/>
      <c r="EZA1532" s="15"/>
      <c r="EZB1532" s="15"/>
      <c r="EZC1532" s="15"/>
      <c r="EZD1532" s="15"/>
      <c r="EZE1532" s="15"/>
      <c r="EZF1532" s="15"/>
      <c r="EZG1532" s="15"/>
      <c r="EZH1532" s="15"/>
      <c r="EZI1532" s="15"/>
      <c r="EZJ1532" s="15"/>
      <c r="EZK1532" s="15"/>
      <c r="EZL1532" s="15"/>
      <c r="EZM1532" s="15"/>
      <c r="EZN1532" s="15"/>
      <c r="EZO1532" s="15"/>
      <c r="EZP1532" s="15"/>
      <c r="EZQ1532" s="15"/>
      <c r="EZR1532" s="15"/>
      <c r="EZS1532" s="15"/>
      <c r="EZT1532" s="15"/>
      <c r="EZU1532" s="15"/>
      <c r="EZV1532" s="15"/>
      <c r="EZW1532" s="15"/>
      <c r="EZX1532" s="15"/>
      <c r="EZY1532" s="15"/>
      <c r="EZZ1532" s="15"/>
      <c r="FAA1532" s="15"/>
      <c r="FAB1532" s="15"/>
      <c r="FAC1532" s="15"/>
      <c r="FAD1532" s="15"/>
      <c r="FAE1532" s="15"/>
      <c r="FAF1532" s="15"/>
      <c r="FAG1532" s="15"/>
      <c r="FAH1532" s="15"/>
      <c r="FAI1532" s="15"/>
      <c r="FAJ1532" s="15"/>
      <c r="FAK1532" s="15"/>
      <c r="FAL1532" s="15"/>
      <c r="FAM1532" s="15"/>
      <c r="FAN1532" s="15"/>
      <c r="FAO1532" s="15"/>
      <c r="FAP1532" s="15"/>
      <c r="FAQ1532" s="15"/>
      <c r="FAR1532" s="15"/>
      <c r="FAS1532" s="15"/>
      <c r="FAT1532" s="15"/>
      <c r="FAU1532" s="15"/>
      <c r="FAV1532" s="15"/>
      <c r="FAW1532" s="15"/>
      <c r="FAX1532" s="15"/>
      <c r="FAY1532" s="15"/>
      <c r="FAZ1532" s="15"/>
      <c r="FBA1532" s="15"/>
      <c r="FBB1532" s="15"/>
      <c r="FBC1532" s="15"/>
      <c r="FBD1532" s="15"/>
      <c r="FBE1532" s="15"/>
      <c r="FBF1532" s="15"/>
      <c r="FBG1532" s="15"/>
      <c r="FBH1532" s="15"/>
      <c r="FBI1532" s="15"/>
      <c r="FBJ1532" s="15"/>
      <c r="FBK1532" s="15"/>
      <c r="FBL1532" s="15"/>
      <c r="FBM1532" s="15"/>
      <c r="FBN1532" s="15"/>
      <c r="FBO1532" s="15"/>
      <c r="FBP1532" s="15"/>
      <c r="FBQ1532" s="15"/>
      <c r="FBR1532" s="15"/>
      <c r="FBS1532" s="15"/>
      <c r="FBT1532" s="15"/>
      <c r="FBU1532" s="15"/>
      <c r="FBV1532" s="15"/>
      <c r="FBW1532" s="15"/>
      <c r="FBX1532" s="15"/>
      <c r="FBY1532" s="15"/>
      <c r="FBZ1532" s="15"/>
      <c r="FCA1532" s="15"/>
      <c r="FCB1532" s="15"/>
      <c r="FCC1532" s="15"/>
      <c r="FCD1532" s="15"/>
      <c r="FCE1532" s="15"/>
      <c r="FCF1532" s="15"/>
      <c r="FCG1532" s="15"/>
      <c r="FCH1532" s="15"/>
      <c r="FCI1532" s="15"/>
      <c r="FCJ1532" s="15"/>
      <c r="FCK1532" s="15"/>
      <c r="FCL1532" s="15"/>
      <c r="FCM1532" s="15"/>
      <c r="FCN1532" s="15"/>
      <c r="FCO1532" s="15"/>
      <c r="FCP1532" s="15"/>
      <c r="FCQ1532" s="15"/>
      <c r="FCR1532" s="15"/>
      <c r="FCS1532" s="15"/>
      <c r="FCT1532" s="15"/>
      <c r="FCU1532" s="15"/>
      <c r="FCV1532" s="15"/>
      <c r="FCW1532" s="15"/>
      <c r="FCX1532" s="15"/>
      <c r="FCY1532" s="15"/>
      <c r="FCZ1532" s="15"/>
      <c r="FDA1532" s="15"/>
      <c r="FDB1532" s="15"/>
      <c r="FDC1532" s="15"/>
      <c r="FDD1532" s="15"/>
      <c r="FDE1532" s="15"/>
      <c r="FDF1532" s="15"/>
      <c r="FDG1532" s="15"/>
      <c r="FDH1532" s="15"/>
      <c r="FDI1532" s="15"/>
      <c r="FDJ1532" s="15"/>
      <c r="FDK1532" s="15"/>
      <c r="FDL1532" s="15"/>
      <c r="FDM1532" s="15"/>
      <c r="FDN1532" s="15"/>
      <c r="FDO1532" s="15"/>
      <c r="FDP1532" s="15"/>
      <c r="FDQ1532" s="15"/>
      <c r="FDR1532" s="15"/>
      <c r="FDS1532" s="15"/>
      <c r="FDT1532" s="15"/>
      <c r="FDU1532" s="15"/>
      <c r="FDV1532" s="15"/>
      <c r="FDW1532" s="15"/>
      <c r="FDX1532" s="15"/>
      <c r="FDY1532" s="15"/>
      <c r="FDZ1532" s="15"/>
      <c r="FEA1532" s="15"/>
      <c r="FEB1532" s="15"/>
      <c r="FEC1532" s="15"/>
      <c r="FED1532" s="15"/>
      <c r="FEE1532" s="15"/>
      <c r="FEF1532" s="15"/>
      <c r="FEG1532" s="15"/>
      <c r="FEH1532" s="15"/>
      <c r="FEI1532" s="15"/>
      <c r="FEJ1532" s="15"/>
      <c r="FEK1532" s="15"/>
      <c r="FEL1532" s="15"/>
      <c r="FEM1532" s="15"/>
      <c r="FEN1532" s="15"/>
      <c r="FEO1532" s="15"/>
      <c r="FEP1532" s="15"/>
      <c r="FEQ1532" s="15"/>
      <c r="FER1532" s="15"/>
      <c r="FES1532" s="15"/>
      <c r="FET1532" s="15"/>
      <c r="FEU1532" s="15"/>
      <c r="FEV1532" s="15"/>
      <c r="FEW1532" s="15"/>
      <c r="FEX1532" s="15"/>
      <c r="FEY1532" s="15"/>
      <c r="FEZ1532" s="15"/>
      <c r="FFA1532" s="15"/>
      <c r="FFB1532" s="15"/>
      <c r="FFC1532" s="15"/>
      <c r="FFD1532" s="15"/>
      <c r="FFE1532" s="15"/>
      <c r="FFF1532" s="15"/>
      <c r="FFG1532" s="15"/>
      <c r="FFH1532" s="15"/>
      <c r="FFI1532" s="15"/>
      <c r="FFJ1532" s="15"/>
      <c r="FFK1532" s="15"/>
      <c r="FFL1532" s="15"/>
      <c r="FFM1532" s="15"/>
      <c r="FFN1532" s="15"/>
      <c r="FFO1532" s="15"/>
      <c r="FFP1532" s="15"/>
      <c r="FFQ1532" s="15"/>
      <c r="FFR1532" s="15"/>
      <c r="FFS1532" s="15"/>
      <c r="FFT1532" s="15"/>
      <c r="FFU1532" s="15"/>
      <c r="FFV1532" s="15"/>
      <c r="FFW1532" s="15"/>
      <c r="FFX1532" s="15"/>
      <c r="FFY1532" s="15"/>
      <c r="FFZ1532" s="15"/>
      <c r="FGA1532" s="15"/>
      <c r="FGB1532" s="15"/>
      <c r="FGC1532" s="15"/>
      <c r="FGD1532" s="15"/>
      <c r="FGE1532" s="15"/>
      <c r="FGF1532" s="15"/>
      <c r="FGG1532" s="15"/>
      <c r="FGH1532" s="15"/>
      <c r="FGI1532" s="15"/>
      <c r="FGJ1532" s="15"/>
      <c r="FGK1532" s="15"/>
      <c r="FGL1532" s="15"/>
      <c r="FGM1532" s="15"/>
      <c r="FGN1532" s="15"/>
      <c r="FGO1532" s="15"/>
      <c r="FGP1532" s="15"/>
      <c r="FGQ1532" s="15"/>
      <c r="FGR1532" s="15"/>
      <c r="FGS1532" s="15"/>
      <c r="FGT1532" s="15"/>
      <c r="FGU1532" s="15"/>
      <c r="FGV1532" s="15"/>
      <c r="FGW1532" s="15"/>
      <c r="FGX1532" s="15"/>
      <c r="FGY1532" s="15"/>
      <c r="FGZ1532" s="15"/>
      <c r="FHA1532" s="15"/>
      <c r="FHB1532" s="15"/>
      <c r="FHC1532" s="15"/>
      <c r="FHD1532" s="15"/>
      <c r="FHE1532" s="15"/>
      <c r="FHF1532" s="15"/>
      <c r="FHG1532" s="15"/>
      <c r="FHH1532" s="15"/>
      <c r="FHI1532" s="15"/>
      <c r="FHJ1532" s="15"/>
      <c r="FHK1532" s="15"/>
      <c r="FHL1532" s="15"/>
      <c r="FHM1532" s="15"/>
      <c r="FHN1532" s="15"/>
      <c r="FHO1532" s="15"/>
      <c r="FHP1532" s="15"/>
      <c r="FHQ1532" s="15"/>
      <c r="FHR1532" s="15"/>
      <c r="FHS1532" s="15"/>
      <c r="FHT1532" s="15"/>
      <c r="FHU1532" s="15"/>
      <c r="FHV1532" s="15"/>
      <c r="FHW1532" s="15"/>
      <c r="FHX1532" s="15"/>
      <c r="FHY1532" s="15"/>
      <c r="FHZ1532" s="15"/>
      <c r="FIA1532" s="15"/>
      <c r="FIB1532" s="15"/>
      <c r="FIC1532" s="15"/>
      <c r="FID1532" s="15"/>
      <c r="FIE1532" s="15"/>
      <c r="FIF1532" s="15"/>
      <c r="FIG1532" s="15"/>
      <c r="FIH1532" s="15"/>
      <c r="FII1532" s="15"/>
      <c r="FIJ1532" s="15"/>
      <c r="FIK1532" s="15"/>
      <c r="FIL1532" s="15"/>
      <c r="FIM1532" s="15"/>
      <c r="FIN1532" s="15"/>
      <c r="FIO1532" s="15"/>
      <c r="FIP1532" s="15"/>
      <c r="FIQ1532" s="15"/>
      <c r="FIR1532" s="15"/>
      <c r="FIS1532" s="15"/>
      <c r="FIT1532" s="15"/>
      <c r="FIU1532" s="15"/>
      <c r="FIV1532" s="15"/>
      <c r="FIW1532" s="15"/>
      <c r="FIX1532" s="15"/>
      <c r="FIY1532" s="15"/>
      <c r="FIZ1532" s="15"/>
      <c r="FJA1532" s="15"/>
      <c r="FJB1532" s="15"/>
      <c r="FJC1532" s="15"/>
      <c r="FJD1532" s="15"/>
      <c r="FJE1532" s="15"/>
      <c r="FJF1532" s="15"/>
      <c r="FJG1532" s="15"/>
      <c r="FJH1532" s="15"/>
      <c r="FJI1532" s="15"/>
      <c r="FJJ1532" s="15"/>
      <c r="FJK1532" s="15"/>
      <c r="FJL1532" s="15"/>
      <c r="FJM1532" s="15"/>
      <c r="FJN1532" s="15"/>
      <c r="FJO1532" s="15"/>
      <c r="FJP1532" s="15"/>
      <c r="FJQ1532" s="15"/>
      <c r="FJR1532" s="15"/>
      <c r="FJS1532" s="15"/>
      <c r="FJT1532" s="15"/>
      <c r="FJU1532" s="15"/>
      <c r="FJV1532" s="15"/>
      <c r="FJW1532" s="15"/>
      <c r="FJX1532" s="15"/>
      <c r="FJY1532" s="15"/>
      <c r="FJZ1532" s="15"/>
      <c r="FKA1532" s="15"/>
      <c r="FKB1532" s="15"/>
      <c r="FKC1532" s="15"/>
      <c r="FKD1532" s="15"/>
      <c r="FKE1532" s="15"/>
      <c r="FKF1532" s="15"/>
      <c r="FKG1532" s="15"/>
      <c r="FKH1532" s="15"/>
      <c r="FKI1532" s="15"/>
      <c r="FKJ1532" s="15"/>
      <c r="FKK1532" s="15"/>
      <c r="FKL1532" s="15"/>
      <c r="FKM1532" s="15"/>
      <c r="FKN1532" s="15"/>
      <c r="FKO1532" s="15"/>
      <c r="FKP1532" s="15"/>
      <c r="FKQ1532" s="15"/>
      <c r="FKR1532" s="15"/>
      <c r="FKS1532" s="15"/>
      <c r="FKT1532" s="15"/>
      <c r="FKU1532" s="15"/>
      <c r="FKV1532" s="15"/>
      <c r="FKW1532" s="15"/>
      <c r="FKX1532" s="15"/>
      <c r="FKY1532" s="15"/>
      <c r="FKZ1532" s="15"/>
      <c r="FLA1532" s="15"/>
      <c r="FLB1532" s="15"/>
      <c r="FLC1532" s="15"/>
      <c r="FLD1532" s="15"/>
      <c r="FLE1532" s="15"/>
      <c r="FLF1532" s="15"/>
      <c r="FLG1532" s="15"/>
      <c r="FLH1532" s="15"/>
      <c r="FLI1532" s="15"/>
      <c r="FLJ1532" s="15"/>
      <c r="FLK1532" s="15"/>
      <c r="FLL1532" s="15"/>
      <c r="FLM1532" s="15"/>
      <c r="FLN1532" s="15"/>
      <c r="FLO1532" s="15"/>
      <c r="FLP1532" s="15"/>
      <c r="FLQ1532" s="15"/>
      <c r="FLR1532" s="15"/>
      <c r="FLS1532" s="15"/>
      <c r="FLT1532" s="15"/>
      <c r="FLU1532" s="15"/>
      <c r="FLV1532" s="15"/>
      <c r="FLW1532" s="15"/>
      <c r="FLX1532" s="15"/>
      <c r="FLY1532" s="15"/>
      <c r="FLZ1532" s="15"/>
      <c r="FMA1532" s="15"/>
      <c r="FMB1532" s="15"/>
      <c r="FMC1532" s="15"/>
      <c r="FMD1532" s="15"/>
      <c r="FME1532" s="15"/>
      <c r="FMF1532" s="15"/>
      <c r="FMG1532" s="15"/>
      <c r="FMH1532" s="15"/>
      <c r="FMI1532" s="15"/>
      <c r="FMJ1532" s="15"/>
      <c r="FMK1532" s="15"/>
      <c r="FML1532" s="15"/>
      <c r="FMM1532" s="15"/>
      <c r="FMN1532" s="15"/>
      <c r="FMO1532" s="15"/>
      <c r="FMP1532" s="15"/>
      <c r="FMQ1532" s="15"/>
      <c r="FMR1532" s="15"/>
      <c r="FMS1532" s="15"/>
      <c r="FMT1532" s="15"/>
      <c r="FMU1532" s="15"/>
      <c r="FMV1532" s="15"/>
      <c r="FMW1532" s="15"/>
      <c r="FMX1532" s="15"/>
      <c r="FMY1532" s="15"/>
      <c r="FMZ1532" s="15"/>
      <c r="FNA1532" s="15"/>
      <c r="FNB1532" s="15"/>
      <c r="FNC1532" s="15"/>
      <c r="FND1532" s="15"/>
      <c r="FNE1532" s="15"/>
      <c r="FNF1532" s="15"/>
      <c r="FNG1532" s="15"/>
      <c r="FNH1532" s="15"/>
      <c r="FNI1532" s="15"/>
      <c r="FNJ1532" s="15"/>
      <c r="FNK1532" s="15"/>
      <c r="FNL1532" s="15"/>
      <c r="FNM1532" s="15"/>
      <c r="FNN1532" s="15"/>
      <c r="FNO1532" s="15"/>
      <c r="FNP1532" s="15"/>
      <c r="FNQ1532" s="15"/>
      <c r="FNR1532" s="15"/>
      <c r="FNS1532" s="15"/>
      <c r="FNT1532" s="15"/>
      <c r="FNU1532" s="15"/>
      <c r="FNV1532" s="15"/>
      <c r="FNW1532" s="15"/>
      <c r="FNX1532" s="15"/>
      <c r="FNY1532" s="15"/>
      <c r="FNZ1532" s="15"/>
      <c r="FOA1532" s="15"/>
      <c r="FOB1532" s="15"/>
      <c r="FOC1532" s="15"/>
      <c r="FOD1532" s="15"/>
      <c r="FOE1532" s="15"/>
      <c r="FOF1532" s="15"/>
      <c r="FOG1532" s="15"/>
      <c r="FOH1532" s="15"/>
      <c r="FOI1532" s="15"/>
      <c r="FOJ1532" s="15"/>
      <c r="FOK1532" s="15"/>
      <c r="FOL1532" s="15"/>
      <c r="FOM1532" s="15"/>
      <c r="FON1532" s="15"/>
      <c r="FOO1532" s="15"/>
      <c r="FOP1532" s="15"/>
      <c r="FOQ1532" s="15"/>
      <c r="FOR1532" s="15"/>
      <c r="FOS1532" s="15"/>
      <c r="FOT1532" s="15"/>
      <c r="FOU1532" s="15"/>
      <c r="FOV1532" s="15"/>
      <c r="FOW1532" s="15"/>
      <c r="FOX1532" s="15"/>
      <c r="FOY1532" s="15"/>
      <c r="FOZ1532" s="15"/>
      <c r="FPA1532" s="15"/>
      <c r="FPB1532" s="15"/>
      <c r="FPC1532" s="15"/>
      <c r="FPD1532" s="15"/>
      <c r="FPE1532" s="15"/>
      <c r="FPF1532" s="15"/>
      <c r="FPG1532" s="15"/>
      <c r="FPH1532" s="15"/>
      <c r="FPI1532" s="15"/>
      <c r="FPJ1532" s="15"/>
      <c r="FPK1532" s="15"/>
      <c r="FPL1532" s="15"/>
      <c r="FPM1532" s="15"/>
      <c r="FPN1532" s="15"/>
      <c r="FPO1532" s="15"/>
      <c r="FPP1532" s="15"/>
      <c r="FPQ1532" s="15"/>
      <c r="FPR1532" s="15"/>
      <c r="FPS1532" s="15"/>
      <c r="FPT1532" s="15"/>
      <c r="FPU1532" s="15"/>
      <c r="FPV1532" s="15"/>
      <c r="FPW1532" s="15"/>
      <c r="FPX1532" s="15"/>
      <c r="FPY1532" s="15"/>
      <c r="FPZ1532" s="15"/>
      <c r="FQA1532" s="15"/>
      <c r="FQB1532" s="15"/>
      <c r="FQC1532" s="15"/>
      <c r="FQD1532" s="15"/>
      <c r="FQE1532" s="15"/>
      <c r="FQF1532" s="15"/>
      <c r="FQG1532" s="15"/>
      <c r="FQH1532" s="15"/>
      <c r="FQI1532" s="15"/>
      <c r="FQJ1532" s="15"/>
      <c r="FQK1532" s="15"/>
      <c r="FQL1532" s="15"/>
      <c r="FQM1532" s="15"/>
      <c r="FQN1532" s="15"/>
      <c r="FQO1532" s="15"/>
      <c r="FQP1532" s="15"/>
      <c r="FQQ1532" s="15"/>
      <c r="FQR1532" s="15"/>
      <c r="FQS1532" s="15"/>
      <c r="FQT1532" s="15"/>
      <c r="FQU1532" s="15"/>
      <c r="FQV1532" s="15"/>
      <c r="FQW1532" s="15"/>
      <c r="FQX1532" s="15"/>
      <c r="FQY1532" s="15"/>
      <c r="FQZ1532" s="15"/>
      <c r="FRA1532" s="15"/>
      <c r="FRB1532" s="15"/>
      <c r="FRC1532" s="15"/>
      <c r="FRD1532" s="15"/>
      <c r="FRE1532" s="15"/>
      <c r="FRF1532" s="15"/>
      <c r="FRG1532" s="15"/>
      <c r="FRH1532" s="15"/>
      <c r="FRI1532" s="15"/>
      <c r="FRJ1532" s="15"/>
      <c r="FRK1532" s="15"/>
      <c r="FRL1532" s="15"/>
      <c r="FRM1532" s="15"/>
      <c r="FRN1532" s="15"/>
      <c r="FRO1532" s="15"/>
      <c r="FRP1532" s="15"/>
      <c r="FRQ1532" s="15"/>
      <c r="FRR1532" s="15"/>
      <c r="FRS1532" s="15"/>
      <c r="FRT1532" s="15"/>
      <c r="FRU1532" s="15"/>
      <c r="FRV1532" s="15"/>
      <c r="FRW1532" s="15"/>
      <c r="FRX1532" s="15"/>
      <c r="FRY1532" s="15"/>
      <c r="FRZ1532" s="15"/>
      <c r="FSA1532" s="15"/>
      <c r="FSB1532" s="15"/>
      <c r="FSC1532" s="15"/>
      <c r="FSD1532" s="15"/>
      <c r="FSE1532" s="15"/>
      <c r="FSF1532" s="15"/>
      <c r="FSG1532" s="15"/>
      <c r="FSH1532" s="15"/>
      <c r="FSI1532" s="15"/>
      <c r="FSJ1532" s="15"/>
      <c r="FSK1532" s="15"/>
      <c r="FSL1532" s="15"/>
      <c r="FSM1532" s="15"/>
      <c r="FSN1532" s="15"/>
      <c r="FSO1532" s="15"/>
      <c r="FSP1532" s="15"/>
      <c r="FSQ1532" s="15"/>
      <c r="FSR1532" s="15"/>
      <c r="FSS1532" s="15"/>
      <c r="FST1532" s="15"/>
      <c r="FSU1532" s="15"/>
      <c r="FSV1532" s="15"/>
      <c r="FSW1532" s="15"/>
      <c r="FSX1532" s="15"/>
      <c r="FSY1532" s="15"/>
      <c r="FSZ1532" s="15"/>
      <c r="FTA1532" s="15"/>
      <c r="FTB1532" s="15"/>
      <c r="FTC1532" s="15"/>
      <c r="FTD1532" s="15"/>
      <c r="FTE1532" s="15"/>
      <c r="FTF1532" s="15"/>
      <c r="FTG1532" s="15"/>
      <c r="FTH1532" s="15"/>
      <c r="FTI1532" s="15"/>
      <c r="FTJ1532" s="15"/>
      <c r="FTK1532" s="15"/>
      <c r="FTL1532" s="15"/>
      <c r="FTM1532" s="15"/>
      <c r="FTN1532" s="15"/>
      <c r="FTO1532" s="15"/>
      <c r="FTP1532" s="15"/>
      <c r="FTQ1532" s="15"/>
      <c r="FTR1532" s="15"/>
      <c r="FTS1532" s="15"/>
      <c r="FTT1532" s="15"/>
      <c r="FTU1532" s="15"/>
      <c r="FTV1532" s="15"/>
      <c r="FTW1532" s="15"/>
      <c r="FTX1532" s="15"/>
      <c r="FTY1532" s="15"/>
      <c r="FTZ1532" s="15"/>
      <c r="FUA1532" s="15"/>
      <c r="FUB1532" s="15"/>
      <c r="FUC1532" s="15"/>
      <c r="FUD1532" s="15"/>
      <c r="FUE1532" s="15"/>
      <c r="FUF1532" s="15"/>
      <c r="FUG1532" s="15"/>
      <c r="FUH1532" s="15"/>
      <c r="FUI1532" s="15"/>
      <c r="FUJ1532" s="15"/>
      <c r="FUK1532" s="15"/>
      <c r="FUL1532" s="15"/>
      <c r="FUM1532" s="15"/>
      <c r="FUN1532" s="15"/>
      <c r="FUO1532" s="15"/>
      <c r="FUP1532" s="15"/>
      <c r="FUQ1532" s="15"/>
      <c r="FUR1532" s="15"/>
      <c r="FUS1532" s="15"/>
      <c r="FUT1532" s="15"/>
      <c r="FUU1532" s="15"/>
      <c r="FUV1532" s="15"/>
      <c r="FUW1532" s="15"/>
      <c r="FUX1532" s="15"/>
      <c r="FUY1532" s="15"/>
      <c r="FUZ1532" s="15"/>
      <c r="FVA1532" s="15"/>
      <c r="FVB1532" s="15"/>
      <c r="FVC1532" s="15"/>
      <c r="FVD1532" s="15"/>
      <c r="FVE1532" s="15"/>
      <c r="FVF1532" s="15"/>
      <c r="FVG1532" s="15"/>
      <c r="FVH1532" s="15"/>
      <c r="FVI1532" s="15"/>
      <c r="FVJ1532" s="15"/>
      <c r="FVK1532" s="15"/>
      <c r="FVL1532" s="15"/>
      <c r="FVM1532" s="15"/>
      <c r="FVN1532" s="15"/>
      <c r="FVO1532" s="15"/>
      <c r="FVP1532" s="15"/>
      <c r="FVQ1532" s="15"/>
      <c r="FVR1532" s="15"/>
      <c r="FVS1532" s="15"/>
      <c r="FVT1532" s="15"/>
      <c r="FVU1532" s="15"/>
      <c r="FVV1532" s="15"/>
      <c r="FVW1532" s="15"/>
      <c r="FVX1532" s="15"/>
      <c r="FVY1532" s="15"/>
      <c r="FVZ1532" s="15"/>
      <c r="FWA1532" s="15"/>
      <c r="FWB1532" s="15"/>
      <c r="FWC1532" s="15"/>
      <c r="FWD1532" s="15"/>
      <c r="FWE1532" s="15"/>
      <c r="FWF1532" s="15"/>
      <c r="FWG1532" s="15"/>
      <c r="FWH1532" s="15"/>
      <c r="FWI1532" s="15"/>
      <c r="FWJ1532" s="15"/>
      <c r="FWK1532" s="15"/>
      <c r="FWL1532" s="15"/>
      <c r="FWM1532" s="15"/>
      <c r="FWN1532" s="15"/>
      <c r="FWO1532" s="15"/>
      <c r="FWP1532" s="15"/>
      <c r="FWQ1532" s="15"/>
      <c r="FWR1532" s="15"/>
      <c r="FWS1532" s="15"/>
      <c r="FWT1532" s="15"/>
      <c r="FWU1532" s="15"/>
      <c r="FWV1532" s="15"/>
      <c r="FWW1532" s="15"/>
      <c r="FWX1532" s="15"/>
      <c r="FWY1532" s="15"/>
      <c r="FWZ1532" s="15"/>
      <c r="FXA1532" s="15"/>
      <c r="FXB1532" s="15"/>
      <c r="FXC1532" s="15"/>
      <c r="FXD1532" s="15"/>
      <c r="FXE1532" s="15"/>
      <c r="FXF1532" s="15"/>
      <c r="FXG1532" s="15"/>
      <c r="FXH1532" s="15"/>
      <c r="FXI1532" s="15"/>
      <c r="FXJ1532" s="15"/>
      <c r="FXK1532" s="15"/>
      <c r="FXL1532" s="15"/>
      <c r="FXM1532" s="15"/>
      <c r="FXN1532" s="15"/>
      <c r="FXO1532" s="15"/>
      <c r="FXP1532" s="15"/>
      <c r="FXQ1532" s="15"/>
      <c r="FXR1532" s="15"/>
      <c r="FXS1532" s="15"/>
      <c r="FXT1532" s="15"/>
      <c r="FXU1532" s="15"/>
      <c r="FXV1532" s="15"/>
      <c r="FXW1532" s="15"/>
      <c r="FXX1532" s="15"/>
      <c r="FXY1532" s="15"/>
      <c r="FXZ1532" s="15"/>
      <c r="FYA1532" s="15"/>
      <c r="FYB1532" s="15"/>
      <c r="FYC1532" s="15"/>
      <c r="FYD1532" s="15"/>
      <c r="FYE1532" s="15"/>
      <c r="FYF1532" s="15"/>
      <c r="FYG1532" s="15"/>
      <c r="FYH1532" s="15"/>
      <c r="FYI1532" s="15"/>
      <c r="FYJ1532" s="15"/>
      <c r="FYK1532" s="15"/>
      <c r="FYL1532" s="15"/>
      <c r="FYM1532" s="15"/>
      <c r="FYN1532" s="15"/>
      <c r="FYO1532" s="15"/>
      <c r="FYP1532" s="15"/>
      <c r="FYQ1532" s="15"/>
      <c r="FYR1532" s="15"/>
      <c r="FYS1532" s="15"/>
      <c r="FYT1532" s="15"/>
      <c r="FYU1532" s="15"/>
      <c r="FYV1532" s="15"/>
      <c r="FYW1532" s="15"/>
      <c r="FYX1532" s="15"/>
      <c r="FYY1532" s="15"/>
      <c r="FYZ1532" s="15"/>
      <c r="FZA1532" s="15"/>
      <c r="FZB1532" s="15"/>
      <c r="FZC1532" s="15"/>
      <c r="FZD1532" s="15"/>
      <c r="FZE1532" s="15"/>
      <c r="FZF1532" s="15"/>
      <c r="FZG1532" s="15"/>
      <c r="FZH1532" s="15"/>
      <c r="FZI1532" s="15"/>
      <c r="FZJ1532" s="15"/>
      <c r="FZK1532" s="15"/>
      <c r="FZL1532" s="15"/>
      <c r="FZM1532" s="15"/>
      <c r="FZN1532" s="15"/>
      <c r="FZO1532" s="15"/>
      <c r="FZP1532" s="15"/>
      <c r="FZQ1532" s="15"/>
      <c r="FZR1532" s="15"/>
      <c r="FZS1532" s="15"/>
      <c r="FZT1532" s="15"/>
      <c r="FZU1532" s="15"/>
      <c r="FZV1532" s="15"/>
      <c r="FZW1532" s="15"/>
      <c r="FZX1532" s="15"/>
      <c r="FZY1532" s="15"/>
      <c r="FZZ1532" s="15"/>
      <c r="GAA1532" s="15"/>
      <c r="GAB1532" s="15"/>
      <c r="GAC1532" s="15"/>
      <c r="GAD1532" s="15"/>
      <c r="GAE1532" s="15"/>
      <c r="GAF1532" s="15"/>
      <c r="GAG1532" s="15"/>
      <c r="GAH1532" s="15"/>
      <c r="GAI1532" s="15"/>
      <c r="GAJ1532" s="15"/>
      <c r="GAK1532" s="15"/>
      <c r="GAL1532" s="15"/>
      <c r="GAM1532" s="15"/>
      <c r="GAN1532" s="15"/>
      <c r="GAO1532" s="15"/>
      <c r="GAP1532" s="15"/>
      <c r="GAQ1532" s="15"/>
      <c r="GAR1532" s="15"/>
      <c r="GAS1532" s="15"/>
      <c r="GAT1532" s="15"/>
      <c r="GAU1532" s="15"/>
      <c r="GAV1532" s="15"/>
      <c r="GAW1532" s="15"/>
      <c r="GAX1532" s="15"/>
      <c r="GAY1532" s="15"/>
      <c r="GAZ1532" s="15"/>
      <c r="GBA1532" s="15"/>
      <c r="GBB1532" s="15"/>
      <c r="GBC1532" s="15"/>
      <c r="GBD1532" s="15"/>
      <c r="GBE1532" s="15"/>
      <c r="GBF1532" s="15"/>
      <c r="GBG1532" s="15"/>
      <c r="GBH1532" s="15"/>
      <c r="GBI1532" s="15"/>
      <c r="GBJ1532" s="15"/>
      <c r="GBK1532" s="15"/>
      <c r="GBL1532" s="15"/>
      <c r="GBM1532" s="15"/>
      <c r="GBN1532" s="15"/>
      <c r="GBO1532" s="15"/>
      <c r="GBP1532" s="15"/>
      <c r="GBQ1532" s="15"/>
      <c r="GBR1532" s="15"/>
      <c r="GBS1532" s="15"/>
      <c r="GBT1532" s="15"/>
      <c r="GBU1532" s="15"/>
      <c r="GBV1532" s="15"/>
      <c r="GBW1532" s="15"/>
      <c r="GBX1532" s="15"/>
      <c r="GBY1532" s="15"/>
      <c r="GBZ1532" s="15"/>
      <c r="GCA1532" s="15"/>
      <c r="GCB1532" s="15"/>
      <c r="GCC1532" s="15"/>
      <c r="GCD1532" s="15"/>
      <c r="GCE1532" s="15"/>
      <c r="GCF1532" s="15"/>
      <c r="GCG1532" s="15"/>
      <c r="GCH1532" s="15"/>
      <c r="GCI1532" s="15"/>
      <c r="GCJ1532" s="15"/>
      <c r="GCK1532" s="15"/>
      <c r="GCL1532" s="15"/>
      <c r="GCM1532" s="15"/>
      <c r="GCN1532" s="15"/>
      <c r="GCO1532" s="15"/>
      <c r="GCP1532" s="15"/>
      <c r="GCQ1532" s="15"/>
      <c r="GCR1532" s="15"/>
      <c r="GCS1532" s="15"/>
      <c r="GCT1532" s="15"/>
      <c r="GCU1532" s="15"/>
      <c r="GCV1532" s="15"/>
      <c r="GCW1532" s="15"/>
      <c r="GCX1532" s="15"/>
      <c r="GCY1532" s="15"/>
      <c r="GCZ1532" s="15"/>
      <c r="GDA1532" s="15"/>
      <c r="GDB1532" s="15"/>
      <c r="GDC1532" s="15"/>
      <c r="GDD1532" s="15"/>
      <c r="GDE1532" s="15"/>
      <c r="GDF1532" s="15"/>
      <c r="GDG1532" s="15"/>
      <c r="GDH1532" s="15"/>
      <c r="GDI1532" s="15"/>
      <c r="GDJ1532" s="15"/>
      <c r="GDK1532" s="15"/>
      <c r="GDL1532" s="15"/>
      <c r="GDM1532" s="15"/>
      <c r="GDN1532" s="15"/>
      <c r="GDO1532" s="15"/>
      <c r="GDP1532" s="15"/>
      <c r="GDQ1532" s="15"/>
      <c r="GDR1532" s="15"/>
      <c r="GDS1532" s="15"/>
      <c r="GDT1532" s="15"/>
      <c r="GDU1532" s="15"/>
      <c r="GDV1532" s="15"/>
      <c r="GDW1532" s="15"/>
      <c r="GDX1532" s="15"/>
      <c r="GDY1532" s="15"/>
      <c r="GDZ1532" s="15"/>
      <c r="GEA1532" s="15"/>
      <c r="GEB1532" s="15"/>
      <c r="GEC1532" s="15"/>
      <c r="GED1532" s="15"/>
      <c r="GEE1532" s="15"/>
      <c r="GEF1532" s="15"/>
      <c r="GEG1532" s="15"/>
      <c r="GEH1532" s="15"/>
      <c r="GEI1532" s="15"/>
      <c r="GEJ1532" s="15"/>
      <c r="GEK1532" s="15"/>
      <c r="GEL1532" s="15"/>
      <c r="GEM1532" s="15"/>
      <c r="GEN1532" s="15"/>
      <c r="GEO1532" s="15"/>
      <c r="GEP1532" s="15"/>
      <c r="GEQ1532" s="15"/>
      <c r="GER1532" s="15"/>
      <c r="GES1532" s="15"/>
      <c r="GET1532" s="15"/>
      <c r="GEU1532" s="15"/>
      <c r="GEV1532" s="15"/>
      <c r="GEW1532" s="15"/>
      <c r="GEX1532" s="15"/>
      <c r="GEY1532" s="15"/>
      <c r="GEZ1532" s="15"/>
      <c r="GFA1532" s="15"/>
      <c r="GFB1532" s="15"/>
      <c r="GFC1532" s="15"/>
      <c r="GFD1532" s="15"/>
      <c r="GFE1532" s="15"/>
      <c r="GFF1532" s="15"/>
      <c r="GFG1532" s="15"/>
      <c r="GFH1532" s="15"/>
      <c r="GFI1532" s="15"/>
      <c r="GFJ1532" s="15"/>
      <c r="GFK1532" s="15"/>
      <c r="GFL1532" s="15"/>
      <c r="GFM1532" s="15"/>
      <c r="GFN1532" s="15"/>
      <c r="GFO1532" s="15"/>
      <c r="GFP1532" s="15"/>
      <c r="GFQ1532" s="15"/>
      <c r="GFR1532" s="15"/>
      <c r="GFS1532" s="15"/>
      <c r="GFT1532" s="15"/>
      <c r="GFU1532" s="15"/>
      <c r="GFV1532" s="15"/>
      <c r="GFW1532" s="15"/>
      <c r="GFX1532" s="15"/>
      <c r="GFY1532" s="15"/>
      <c r="GFZ1532" s="15"/>
      <c r="GGA1532" s="15"/>
      <c r="GGB1532" s="15"/>
      <c r="GGC1532" s="15"/>
      <c r="GGD1532" s="15"/>
      <c r="GGE1532" s="15"/>
      <c r="GGF1532" s="15"/>
      <c r="GGG1532" s="15"/>
      <c r="GGH1532" s="15"/>
      <c r="GGI1532" s="15"/>
      <c r="GGJ1532" s="15"/>
      <c r="GGK1532" s="15"/>
      <c r="GGL1532" s="15"/>
      <c r="GGM1532" s="15"/>
      <c r="GGN1532" s="15"/>
      <c r="GGO1532" s="15"/>
      <c r="GGP1532" s="15"/>
      <c r="GGQ1532" s="15"/>
      <c r="GGR1532" s="15"/>
      <c r="GGS1532" s="15"/>
      <c r="GGT1532" s="15"/>
      <c r="GGU1532" s="15"/>
      <c r="GGV1532" s="15"/>
      <c r="GGW1532" s="15"/>
      <c r="GGX1532" s="15"/>
      <c r="GGY1532" s="15"/>
      <c r="GGZ1532" s="15"/>
      <c r="GHA1532" s="15"/>
      <c r="GHB1532" s="15"/>
      <c r="GHC1532" s="15"/>
      <c r="GHD1532" s="15"/>
      <c r="GHE1532" s="15"/>
      <c r="GHF1532" s="15"/>
      <c r="GHG1532" s="15"/>
      <c r="GHH1532" s="15"/>
      <c r="GHI1532" s="15"/>
      <c r="GHJ1532" s="15"/>
      <c r="GHK1532" s="15"/>
      <c r="GHL1532" s="15"/>
      <c r="GHM1532" s="15"/>
      <c r="GHN1532" s="15"/>
      <c r="GHO1532" s="15"/>
      <c r="GHP1532" s="15"/>
      <c r="GHQ1532" s="15"/>
      <c r="GHR1532" s="15"/>
      <c r="GHS1532" s="15"/>
      <c r="GHT1532" s="15"/>
      <c r="GHU1532" s="15"/>
      <c r="GHV1532" s="15"/>
      <c r="GHW1532" s="15"/>
      <c r="GHX1532" s="15"/>
      <c r="GHY1532" s="15"/>
      <c r="GHZ1532" s="15"/>
      <c r="GIA1532" s="15"/>
      <c r="GIB1532" s="15"/>
      <c r="GIC1532" s="15"/>
      <c r="GID1532" s="15"/>
      <c r="GIE1532" s="15"/>
      <c r="GIF1532" s="15"/>
      <c r="GIG1532" s="15"/>
      <c r="GIH1532" s="15"/>
      <c r="GII1532" s="15"/>
      <c r="GIJ1532" s="15"/>
      <c r="GIK1532" s="15"/>
      <c r="GIL1532" s="15"/>
      <c r="GIM1532" s="15"/>
      <c r="GIN1532" s="15"/>
      <c r="GIO1532" s="15"/>
      <c r="GIP1532" s="15"/>
      <c r="GIQ1532" s="15"/>
      <c r="GIR1532" s="15"/>
      <c r="GIS1532" s="15"/>
      <c r="GIT1532" s="15"/>
      <c r="GIU1532" s="15"/>
      <c r="GIV1532" s="15"/>
      <c r="GIW1532" s="15"/>
      <c r="GIX1532" s="15"/>
      <c r="GIY1532" s="15"/>
      <c r="GIZ1532" s="15"/>
      <c r="GJA1532" s="15"/>
      <c r="GJB1532" s="15"/>
      <c r="GJC1532" s="15"/>
      <c r="GJD1532" s="15"/>
      <c r="GJE1532" s="15"/>
      <c r="GJF1532" s="15"/>
      <c r="GJG1532" s="15"/>
      <c r="GJH1532" s="15"/>
      <c r="GJI1532" s="15"/>
      <c r="GJJ1532" s="15"/>
      <c r="GJK1532" s="15"/>
      <c r="GJL1532" s="15"/>
      <c r="GJM1532" s="15"/>
      <c r="GJN1532" s="15"/>
      <c r="GJO1532" s="15"/>
      <c r="GJP1532" s="15"/>
      <c r="GJQ1532" s="15"/>
      <c r="GJR1532" s="15"/>
      <c r="GJS1532" s="15"/>
      <c r="GJT1532" s="15"/>
      <c r="GJU1532" s="15"/>
      <c r="GJV1532" s="15"/>
      <c r="GJW1532" s="15"/>
      <c r="GJX1532" s="15"/>
      <c r="GJY1532" s="15"/>
      <c r="GJZ1532" s="15"/>
      <c r="GKA1532" s="15"/>
      <c r="GKB1532" s="15"/>
      <c r="GKC1532" s="15"/>
      <c r="GKD1532" s="15"/>
      <c r="GKE1532" s="15"/>
      <c r="GKF1532" s="15"/>
      <c r="GKG1532" s="15"/>
      <c r="GKH1532" s="15"/>
      <c r="GKI1532" s="15"/>
      <c r="GKJ1532" s="15"/>
      <c r="GKK1532" s="15"/>
      <c r="GKL1532" s="15"/>
      <c r="GKM1532" s="15"/>
      <c r="GKN1532" s="15"/>
      <c r="GKO1532" s="15"/>
      <c r="GKP1532" s="15"/>
      <c r="GKQ1532" s="15"/>
      <c r="GKR1532" s="15"/>
      <c r="GKS1532" s="15"/>
      <c r="GKT1532" s="15"/>
      <c r="GKU1532" s="15"/>
      <c r="GKV1532" s="15"/>
      <c r="GKW1532" s="15"/>
      <c r="GKX1532" s="15"/>
      <c r="GKY1532" s="15"/>
      <c r="GKZ1532" s="15"/>
      <c r="GLA1532" s="15"/>
      <c r="GLB1532" s="15"/>
      <c r="GLC1532" s="15"/>
      <c r="GLD1532" s="15"/>
      <c r="GLE1532" s="15"/>
      <c r="GLF1532" s="15"/>
      <c r="GLG1532" s="15"/>
      <c r="GLH1532" s="15"/>
      <c r="GLI1532" s="15"/>
      <c r="GLJ1532" s="15"/>
      <c r="GLK1532" s="15"/>
      <c r="GLL1532" s="15"/>
      <c r="GLM1532" s="15"/>
      <c r="GLN1532" s="15"/>
      <c r="GLO1532" s="15"/>
      <c r="GLP1532" s="15"/>
      <c r="GLQ1532" s="15"/>
      <c r="GLR1532" s="15"/>
      <c r="GLS1532" s="15"/>
      <c r="GLT1532" s="15"/>
      <c r="GLU1532" s="15"/>
      <c r="GLV1532" s="15"/>
      <c r="GLW1532" s="15"/>
      <c r="GLX1532" s="15"/>
      <c r="GLY1532" s="15"/>
      <c r="GLZ1532" s="15"/>
      <c r="GMA1532" s="15"/>
      <c r="GMB1532" s="15"/>
      <c r="GMC1532" s="15"/>
      <c r="GMD1532" s="15"/>
      <c r="GME1532" s="15"/>
      <c r="GMF1532" s="15"/>
      <c r="GMG1532" s="15"/>
      <c r="GMH1532" s="15"/>
      <c r="GMI1532" s="15"/>
      <c r="GMJ1532" s="15"/>
      <c r="GMK1532" s="15"/>
      <c r="GML1532" s="15"/>
      <c r="GMM1532" s="15"/>
      <c r="GMN1532" s="15"/>
      <c r="GMO1532" s="15"/>
      <c r="GMP1532" s="15"/>
      <c r="GMQ1532" s="15"/>
      <c r="GMR1532" s="15"/>
      <c r="GMS1532" s="15"/>
      <c r="GMT1532" s="15"/>
      <c r="GMU1532" s="15"/>
      <c r="GMV1532" s="15"/>
      <c r="GMW1532" s="15"/>
      <c r="GMX1532" s="15"/>
      <c r="GMY1532" s="15"/>
      <c r="GMZ1532" s="15"/>
      <c r="GNA1532" s="15"/>
      <c r="GNB1532" s="15"/>
      <c r="GNC1532" s="15"/>
      <c r="GND1532" s="15"/>
      <c r="GNE1532" s="15"/>
      <c r="GNF1532" s="15"/>
      <c r="GNG1532" s="15"/>
      <c r="GNH1532" s="15"/>
      <c r="GNI1532" s="15"/>
      <c r="GNJ1532" s="15"/>
      <c r="GNK1532" s="15"/>
      <c r="GNL1532" s="15"/>
      <c r="GNM1532" s="15"/>
      <c r="GNN1532" s="15"/>
      <c r="GNO1532" s="15"/>
      <c r="GNP1532" s="15"/>
      <c r="GNQ1532" s="15"/>
      <c r="GNR1532" s="15"/>
      <c r="GNS1532" s="15"/>
      <c r="GNT1532" s="15"/>
      <c r="GNU1532" s="15"/>
      <c r="GNV1532" s="15"/>
      <c r="GNW1532" s="15"/>
      <c r="GNX1532" s="15"/>
      <c r="GNY1532" s="15"/>
      <c r="GNZ1532" s="15"/>
      <c r="GOA1532" s="15"/>
      <c r="GOB1532" s="15"/>
      <c r="GOC1532" s="15"/>
      <c r="GOD1532" s="15"/>
      <c r="GOE1532" s="15"/>
      <c r="GOF1532" s="15"/>
      <c r="GOG1532" s="15"/>
      <c r="GOH1532" s="15"/>
      <c r="GOI1532" s="15"/>
      <c r="GOJ1532" s="15"/>
      <c r="GOK1532" s="15"/>
      <c r="GOL1532" s="15"/>
      <c r="GOM1532" s="15"/>
      <c r="GON1532" s="15"/>
      <c r="GOO1532" s="15"/>
      <c r="GOP1532" s="15"/>
      <c r="GOQ1532" s="15"/>
      <c r="GOR1532" s="15"/>
      <c r="GOS1532" s="15"/>
      <c r="GOT1532" s="15"/>
      <c r="GOU1532" s="15"/>
      <c r="GOV1532" s="15"/>
      <c r="GOW1532" s="15"/>
      <c r="GOX1532" s="15"/>
      <c r="GOY1532" s="15"/>
      <c r="GOZ1532" s="15"/>
      <c r="GPA1532" s="15"/>
      <c r="GPB1532" s="15"/>
      <c r="GPC1532" s="15"/>
      <c r="GPD1532" s="15"/>
      <c r="GPE1532" s="15"/>
      <c r="GPF1532" s="15"/>
      <c r="GPG1532" s="15"/>
      <c r="GPH1532" s="15"/>
      <c r="GPI1532" s="15"/>
      <c r="GPJ1532" s="15"/>
      <c r="GPK1532" s="15"/>
      <c r="GPL1532" s="15"/>
      <c r="GPM1532" s="15"/>
      <c r="GPN1532" s="15"/>
      <c r="GPO1532" s="15"/>
      <c r="GPP1532" s="15"/>
      <c r="GPQ1532" s="15"/>
      <c r="GPR1532" s="15"/>
      <c r="GPS1532" s="15"/>
      <c r="GPT1532" s="15"/>
      <c r="GPU1532" s="15"/>
      <c r="GPV1532" s="15"/>
      <c r="GPW1532" s="15"/>
      <c r="GPX1532" s="15"/>
      <c r="GPY1532" s="15"/>
      <c r="GPZ1532" s="15"/>
      <c r="GQA1532" s="15"/>
      <c r="GQB1532" s="15"/>
      <c r="GQC1532" s="15"/>
      <c r="GQD1532" s="15"/>
      <c r="GQE1532" s="15"/>
      <c r="GQF1532" s="15"/>
      <c r="GQG1532" s="15"/>
      <c r="GQH1532" s="15"/>
      <c r="GQI1532" s="15"/>
      <c r="GQJ1532" s="15"/>
      <c r="GQK1532" s="15"/>
      <c r="GQL1532" s="15"/>
      <c r="GQM1532" s="15"/>
      <c r="GQN1532" s="15"/>
      <c r="GQO1532" s="15"/>
      <c r="GQP1532" s="15"/>
      <c r="GQQ1532" s="15"/>
      <c r="GQR1532" s="15"/>
      <c r="GQS1532" s="15"/>
      <c r="GQT1532" s="15"/>
      <c r="GQU1532" s="15"/>
      <c r="GQV1532" s="15"/>
      <c r="GQW1532" s="15"/>
      <c r="GQX1532" s="15"/>
      <c r="GQY1532" s="15"/>
      <c r="GQZ1532" s="15"/>
      <c r="GRA1532" s="15"/>
      <c r="GRB1532" s="15"/>
      <c r="GRC1532" s="15"/>
      <c r="GRD1532" s="15"/>
      <c r="GRE1532" s="15"/>
      <c r="GRF1532" s="15"/>
      <c r="GRG1532" s="15"/>
      <c r="GRH1532" s="15"/>
      <c r="GRI1532" s="15"/>
      <c r="GRJ1532" s="15"/>
      <c r="GRK1532" s="15"/>
      <c r="GRL1532" s="15"/>
      <c r="GRM1532" s="15"/>
      <c r="GRN1532" s="15"/>
      <c r="GRO1532" s="15"/>
      <c r="GRP1532" s="15"/>
      <c r="GRQ1532" s="15"/>
      <c r="GRR1532" s="15"/>
      <c r="GRS1532" s="15"/>
      <c r="GRT1532" s="15"/>
      <c r="GRU1532" s="15"/>
      <c r="GRV1532" s="15"/>
      <c r="GRW1532" s="15"/>
      <c r="GRX1532" s="15"/>
      <c r="GRY1532" s="15"/>
      <c r="GRZ1532" s="15"/>
      <c r="GSA1532" s="15"/>
      <c r="GSB1532" s="15"/>
      <c r="GSC1532" s="15"/>
      <c r="GSD1532" s="15"/>
      <c r="GSE1532" s="15"/>
      <c r="GSF1532" s="15"/>
      <c r="GSG1532" s="15"/>
      <c r="GSH1532" s="15"/>
      <c r="GSI1532" s="15"/>
      <c r="GSJ1532" s="15"/>
      <c r="GSK1532" s="15"/>
      <c r="GSL1532" s="15"/>
      <c r="GSM1532" s="15"/>
      <c r="GSN1532" s="15"/>
      <c r="GSO1532" s="15"/>
      <c r="GSP1532" s="15"/>
      <c r="GSQ1532" s="15"/>
      <c r="GSR1532" s="15"/>
      <c r="GSS1532" s="15"/>
      <c r="GST1532" s="15"/>
      <c r="GSU1532" s="15"/>
      <c r="GSV1532" s="15"/>
      <c r="GSW1532" s="15"/>
      <c r="GSX1532" s="15"/>
      <c r="GSY1532" s="15"/>
      <c r="GSZ1532" s="15"/>
      <c r="GTA1532" s="15"/>
      <c r="GTB1532" s="15"/>
      <c r="GTC1532" s="15"/>
      <c r="GTD1532" s="15"/>
      <c r="GTE1532" s="15"/>
      <c r="GTF1532" s="15"/>
      <c r="GTG1532" s="15"/>
      <c r="GTH1532" s="15"/>
      <c r="GTI1532" s="15"/>
      <c r="GTJ1532" s="15"/>
      <c r="GTK1532" s="15"/>
      <c r="GTL1532" s="15"/>
      <c r="GTM1532" s="15"/>
      <c r="GTN1532" s="15"/>
      <c r="GTO1532" s="15"/>
      <c r="GTP1532" s="15"/>
      <c r="GTQ1532" s="15"/>
      <c r="GTR1532" s="15"/>
      <c r="GTS1532" s="15"/>
      <c r="GTT1532" s="15"/>
      <c r="GTU1532" s="15"/>
      <c r="GTV1532" s="15"/>
      <c r="GTW1532" s="15"/>
      <c r="GTX1532" s="15"/>
      <c r="GTY1532" s="15"/>
      <c r="GTZ1532" s="15"/>
      <c r="GUA1532" s="15"/>
      <c r="GUB1532" s="15"/>
      <c r="GUC1532" s="15"/>
      <c r="GUD1532" s="15"/>
      <c r="GUE1532" s="15"/>
      <c r="GUF1532" s="15"/>
      <c r="GUG1532" s="15"/>
      <c r="GUH1532" s="15"/>
      <c r="GUI1532" s="15"/>
      <c r="GUJ1532" s="15"/>
      <c r="GUK1532" s="15"/>
      <c r="GUL1532" s="15"/>
      <c r="GUM1532" s="15"/>
      <c r="GUN1532" s="15"/>
      <c r="GUO1532" s="15"/>
      <c r="GUP1532" s="15"/>
      <c r="GUQ1532" s="15"/>
      <c r="GUR1532" s="15"/>
      <c r="GUS1532" s="15"/>
      <c r="GUT1532" s="15"/>
      <c r="GUU1532" s="15"/>
      <c r="GUV1532" s="15"/>
      <c r="GUW1532" s="15"/>
      <c r="GUX1532" s="15"/>
      <c r="GUY1532" s="15"/>
      <c r="GUZ1532" s="15"/>
      <c r="GVA1532" s="15"/>
      <c r="GVB1532" s="15"/>
      <c r="GVC1532" s="15"/>
      <c r="GVD1532" s="15"/>
      <c r="GVE1532" s="15"/>
      <c r="GVF1532" s="15"/>
      <c r="GVG1532" s="15"/>
      <c r="GVH1532" s="15"/>
      <c r="GVI1532" s="15"/>
      <c r="GVJ1532" s="15"/>
      <c r="GVK1532" s="15"/>
      <c r="GVL1532" s="15"/>
      <c r="GVM1532" s="15"/>
      <c r="GVN1532" s="15"/>
      <c r="GVO1532" s="15"/>
      <c r="GVP1532" s="15"/>
      <c r="GVQ1532" s="15"/>
      <c r="GVR1532" s="15"/>
      <c r="GVS1532" s="15"/>
      <c r="GVT1532" s="15"/>
      <c r="GVU1532" s="15"/>
      <c r="GVV1532" s="15"/>
      <c r="GVW1532" s="15"/>
      <c r="GVX1532" s="15"/>
      <c r="GVY1532" s="15"/>
      <c r="GVZ1532" s="15"/>
      <c r="GWA1532" s="15"/>
      <c r="GWB1532" s="15"/>
      <c r="GWC1532" s="15"/>
      <c r="GWD1532" s="15"/>
      <c r="GWE1532" s="15"/>
      <c r="GWF1532" s="15"/>
      <c r="GWG1532" s="15"/>
      <c r="GWH1532" s="15"/>
      <c r="GWI1532" s="15"/>
      <c r="GWJ1532" s="15"/>
      <c r="GWK1532" s="15"/>
      <c r="GWL1532" s="15"/>
      <c r="GWM1532" s="15"/>
      <c r="GWN1532" s="15"/>
      <c r="GWO1532" s="15"/>
      <c r="GWP1532" s="15"/>
      <c r="GWQ1532" s="15"/>
      <c r="GWR1532" s="15"/>
      <c r="GWS1532" s="15"/>
      <c r="GWT1532" s="15"/>
      <c r="GWU1532" s="15"/>
      <c r="GWV1532" s="15"/>
      <c r="GWW1532" s="15"/>
      <c r="GWX1532" s="15"/>
      <c r="GWY1532" s="15"/>
      <c r="GWZ1532" s="15"/>
      <c r="GXA1532" s="15"/>
      <c r="GXB1532" s="15"/>
      <c r="GXC1532" s="15"/>
      <c r="GXD1532" s="15"/>
      <c r="GXE1532" s="15"/>
      <c r="GXF1532" s="15"/>
      <c r="GXG1532" s="15"/>
      <c r="GXH1532" s="15"/>
      <c r="GXI1532" s="15"/>
      <c r="GXJ1532" s="15"/>
      <c r="GXK1532" s="15"/>
      <c r="GXL1532" s="15"/>
      <c r="GXM1532" s="15"/>
      <c r="GXN1532" s="15"/>
      <c r="GXO1532" s="15"/>
      <c r="GXP1532" s="15"/>
      <c r="GXQ1532" s="15"/>
      <c r="GXR1532" s="15"/>
      <c r="GXS1532" s="15"/>
      <c r="GXT1532" s="15"/>
      <c r="GXU1532" s="15"/>
      <c r="GXV1532" s="15"/>
      <c r="GXW1532" s="15"/>
      <c r="GXX1532" s="15"/>
      <c r="GXY1532" s="15"/>
      <c r="GXZ1532" s="15"/>
      <c r="GYA1532" s="15"/>
      <c r="GYB1532" s="15"/>
      <c r="GYC1532" s="15"/>
      <c r="GYD1532" s="15"/>
      <c r="GYE1532" s="15"/>
      <c r="GYF1532" s="15"/>
      <c r="GYG1532" s="15"/>
      <c r="GYH1532" s="15"/>
      <c r="GYI1532" s="15"/>
      <c r="GYJ1532" s="15"/>
      <c r="GYK1532" s="15"/>
      <c r="GYL1532" s="15"/>
      <c r="GYM1532" s="15"/>
      <c r="GYN1532" s="15"/>
      <c r="GYO1532" s="15"/>
      <c r="GYP1532" s="15"/>
      <c r="GYQ1532" s="15"/>
      <c r="GYR1532" s="15"/>
      <c r="GYS1532" s="15"/>
      <c r="GYT1532" s="15"/>
      <c r="GYU1532" s="15"/>
      <c r="GYV1532" s="15"/>
      <c r="GYW1532" s="15"/>
      <c r="GYX1532" s="15"/>
      <c r="GYY1532" s="15"/>
      <c r="GYZ1532" s="15"/>
      <c r="GZA1532" s="15"/>
      <c r="GZB1532" s="15"/>
      <c r="GZC1532" s="15"/>
      <c r="GZD1532" s="15"/>
      <c r="GZE1532" s="15"/>
      <c r="GZF1532" s="15"/>
      <c r="GZG1532" s="15"/>
      <c r="GZH1532" s="15"/>
      <c r="GZI1532" s="15"/>
      <c r="GZJ1532" s="15"/>
      <c r="GZK1532" s="15"/>
      <c r="GZL1532" s="15"/>
      <c r="GZM1532" s="15"/>
      <c r="GZN1532" s="15"/>
      <c r="GZO1532" s="15"/>
      <c r="GZP1532" s="15"/>
      <c r="GZQ1532" s="15"/>
      <c r="GZR1532" s="15"/>
      <c r="GZS1532" s="15"/>
      <c r="GZT1532" s="15"/>
      <c r="GZU1532" s="15"/>
      <c r="GZV1532" s="15"/>
      <c r="GZW1532" s="15"/>
      <c r="GZX1532" s="15"/>
      <c r="GZY1532" s="15"/>
      <c r="GZZ1532" s="15"/>
      <c r="HAA1532" s="15"/>
      <c r="HAB1532" s="15"/>
      <c r="HAC1532" s="15"/>
      <c r="HAD1532" s="15"/>
      <c r="HAE1532" s="15"/>
      <c r="HAF1532" s="15"/>
      <c r="HAG1532" s="15"/>
      <c r="HAH1532" s="15"/>
      <c r="HAI1532" s="15"/>
      <c r="HAJ1532" s="15"/>
      <c r="HAK1532" s="15"/>
      <c r="HAL1532" s="15"/>
      <c r="HAM1532" s="15"/>
      <c r="HAN1532" s="15"/>
      <c r="HAO1532" s="15"/>
      <c r="HAP1532" s="15"/>
      <c r="HAQ1532" s="15"/>
      <c r="HAR1532" s="15"/>
      <c r="HAS1532" s="15"/>
      <c r="HAT1532" s="15"/>
      <c r="HAU1532" s="15"/>
      <c r="HAV1532" s="15"/>
      <c r="HAW1532" s="15"/>
      <c r="HAX1532" s="15"/>
      <c r="HAY1532" s="15"/>
      <c r="HAZ1532" s="15"/>
      <c r="HBA1532" s="15"/>
      <c r="HBB1532" s="15"/>
      <c r="HBC1532" s="15"/>
      <c r="HBD1532" s="15"/>
      <c r="HBE1532" s="15"/>
      <c r="HBF1532" s="15"/>
      <c r="HBG1532" s="15"/>
      <c r="HBH1532" s="15"/>
      <c r="HBI1532" s="15"/>
      <c r="HBJ1532" s="15"/>
      <c r="HBK1532" s="15"/>
      <c r="HBL1532" s="15"/>
      <c r="HBM1532" s="15"/>
      <c r="HBN1532" s="15"/>
      <c r="HBO1532" s="15"/>
      <c r="HBP1532" s="15"/>
      <c r="HBQ1532" s="15"/>
      <c r="HBR1532" s="15"/>
      <c r="HBS1532" s="15"/>
      <c r="HBT1532" s="15"/>
      <c r="HBU1532" s="15"/>
      <c r="HBV1532" s="15"/>
      <c r="HBW1532" s="15"/>
      <c r="HBX1532" s="15"/>
      <c r="HBY1532" s="15"/>
      <c r="HBZ1532" s="15"/>
      <c r="HCA1532" s="15"/>
      <c r="HCB1532" s="15"/>
      <c r="HCC1532" s="15"/>
      <c r="HCD1532" s="15"/>
      <c r="HCE1532" s="15"/>
      <c r="HCF1532" s="15"/>
      <c r="HCG1532" s="15"/>
      <c r="HCH1532" s="15"/>
      <c r="HCI1532" s="15"/>
      <c r="HCJ1532" s="15"/>
      <c r="HCK1532" s="15"/>
      <c r="HCL1532" s="15"/>
      <c r="HCM1532" s="15"/>
      <c r="HCN1532" s="15"/>
      <c r="HCO1532" s="15"/>
      <c r="HCP1532" s="15"/>
      <c r="HCQ1532" s="15"/>
      <c r="HCR1532" s="15"/>
      <c r="HCS1532" s="15"/>
      <c r="HCT1532" s="15"/>
      <c r="HCU1532" s="15"/>
      <c r="HCV1532" s="15"/>
      <c r="HCW1532" s="15"/>
      <c r="HCX1532" s="15"/>
      <c r="HCY1532" s="15"/>
      <c r="HCZ1532" s="15"/>
      <c r="HDA1532" s="15"/>
      <c r="HDB1532" s="15"/>
      <c r="HDC1532" s="15"/>
      <c r="HDD1532" s="15"/>
      <c r="HDE1532" s="15"/>
      <c r="HDF1532" s="15"/>
      <c r="HDG1532" s="15"/>
      <c r="HDH1532" s="15"/>
      <c r="HDI1532" s="15"/>
      <c r="HDJ1532" s="15"/>
      <c r="HDK1532" s="15"/>
      <c r="HDL1532" s="15"/>
      <c r="HDM1532" s="15"/>
      <c r="HDN1532" s="15"/>
      <c r="HDO1532" s="15"/>
      <c r="HDP1532" s="15"/>
      <c r="HDQ1532" s="15"/>
      <c r="HDR1532" s="15"/>
      <c r="HDS1532" s="15"/>
      <c r="HDT1532" s="15"/>
      <c r="HDU1532" s="15"/>
      <c r="HDV1532" s="15"/>
      <c r="HDW1532" s="15"/>
      <c r="HDX1532" s="15"/>
      <c r="HDY1532" s="15"/>
      <c r="HDZ1532" s="15"/>
      <c r="HEA1532" s="15"/>
      <c r="HEB1532" s="15"/>
      <c r="HEC1532" s="15"/>
      <c r="HED1532" s="15"/>
      <c r="HEE1532" s="15"/>
      <c r="HEF1532" s="15"/>
      <c r="HEG1532" s="15"/>
      <c r="HEH1532" s="15"/>
      <c r="HEI1532" s="15"/>
      <c r="HEJ1532" s="15"/>
      <c r="HEK1532" s="15"/>
      <c r="HEL1532" s="15"/>
      <c r="HEM1532" s="15"/>
      <c r="HEN1532" s="15"/>
      <c r="HEO1532" s="15"/>
      <c r="HEP1532" s="15"/>
      <c r="HEQ1532" s="15"/>
      <c r="HER1532" s="15"/>
      <c r="HES1532" s="15"/>
      <c r="HET1532" s="15"/>
      <c r="HEU1532" s="15"/>
      <c r="HEV1532" s="15"/>
      <c r="HEW1532" s="15"/>
      <c r="HEX1532" s="15"/>
      <c r="HEY1532" s="15"/>
      <c r="HEZ1532" s="15"/>
      <c r="HFA1532" s="15"/>
      <c r="HFB1532" s="15"/>
      <c r="HFC1532" s="15"/>
      <c r="HFD1532" s="15"/>
      <c r="HFE1532" s="15"/>
      <c r="HFF1532" s="15"/>
      <c r="HFG1532" s="15"/>
      <c r="HFH1532" s="15"/>
      <c r="HFI1532" s="15"/>
      <c r="HFJ1532" s="15"/>
      <c r="HFK1532" s="15"/>
      <c r="HFL1532" s="15"/>
      <c r="HFM1532" s="15"/>
      <c r="HFN1532" s="15"/>
      <c r="HFO1532" s="15"/>
      <c r="HFP1532" s="15"/>
      <c r="HFQ1532" s="15"/>
      <c r="HFR1532" s="15"/>
      <c r="HFS1532" s="15"/>
      <c r="HFT1532" s="15"/>
      <c r="HFU1532" s="15"/>
      <c r="HFV1532" s="15"/>
      <c r="HFW1532" s="15"/>
      <c r="HFX1532" s="15"/>
      <c r="HFY1532" s="15"/>
      <c r="HFZ1532" s="15"/>
      <c r="HGA1532" s="15"/>
      <c r="HGB1532" s="15"/>
      <c r="HGC1532" s="15"/>
      <c r="HGD1532" s="15"/>
      <c r="HGE1532" s="15"/>
      <c r="HGF1532" s="15"/>
      <c r="HGG1532" s="15"/>
      <c r="HGH1532" s="15"/>
      <c r="HGI1532" s="15"/>
      <c r="HGJ1532" s="15"/>
      <c r="HGK1532" s="15"/>
      <c r="HGL1532" s="15"/>
      <c r="HGM1532" s="15"/>
      <c r="HGN1532" s="15"/>
      <c r="HGO1532" s="15"/>
      <c r="HGP1532" s="15"/>
      <c r="HGQ1532" s="15"/>
      <c r="HGR1532" s="15"/>
      <c r="HGS1532" s="15"/>
      <c r="HGT1532" s="15"/>
      <c r="HGU1532" s="15"/>
      <c r="HGV1532" s="15"/>
      <c r="HGW1532" s="15"/>
      <c r="HGX1532" s="15"/>
      <c r="HGY1532" s="15"/>
      <c r="HGZ1532" s="15"/>
      <c r="HHA1532" s="15"/>
      <c r="HHB1532" s="15"/>
      <c r="HHC1532" s="15"/>
      <c r="HHD1532" s="15"/>
      <c r="HHE1532" s="15"/>
      <c r="HHF1532" s="15"/>
      <c r="HHG1532" s="15"/>
      <c r="HHH1532" s="15"/>
      <c r="HHI1532" s="15"/>
      <c r="HHJ1532" s="15"/>
      <c r="HHK1532" s="15"/>
      <c r="HHL1532" s="15"/>
      <c r="HHM1532" s="15"/>
      <c r="HHN1532" s="15"/>
      <c r="HHO1532" s="15"/>
      <c r="HHP1532" s="15"/>
      <c r="HHQ1532" s="15"/>
      <c r="HHR1532" s="15"/>
      <c r="HHS1532" s="15"/>
      <c r="HHT1532" s="15"/>
      <c r="HHU1532" s="15"/>
      <c r="HHV1532" s="15"/>
      <c r="HHW1532" s="15"/>
      <c r="HHX1532" s="15"/>
      <c r="HHY1532" s="15"/>
      <c r="HHZ1532" s="15"/>
      <c r="HIA1532" s="15"/>
      <c r="HIB1532" s="15"/>
      <c r="HIC1532" s="15"/>
      <c r="HID1532" s="15"/>
      <c r="HIE1532" s="15"/>
      <c r="HIF1532" s="15"/>
      <c r="HIG1532" s="15"/>
      <c r="HIH1532" s="15"/>
      <c r="HII1532" s="15"/>
      <c r="HIJ1532" s="15"/>
      <c r="HIK1532" s="15"/>
      <c r="HIL1532" s="15"/>
      <c r="HIM1532" s="15"/>
      <c r="HIN1532" s="15"/>
      <c r="HIO1532" s="15"/>
      <c r="HIP1532" s="15"/>
      <c r="HIQ1532" s="15"/>
      <c r="HIR1532" s="15"/>
      <c r="HIS1532" s="15"/>
      <c r="HIT1532" s="15"/>
      <c r="HIU1532" s="15"/>
      <c r="HIV1532" s="15"/>
      <c r="HIW1532" s="15"/>
      <c r="HIX1532" s="15"/>
      <c r="HIY1532" s="15"/>
      <c r="HIZ1532" s="15"/>
      <c r="HJA1532" s="15"/>
      <c r="HJB1532" s="15"/>
      <c r="HJC1532" s="15"/>
      <c r="HJD1532" s="15"/>
      <c r="HJE1532" s="15"/>
      <c r="HJF1532" s="15"/>
      <c r="HJG1532" s="15"/>
      <c r="HJH1532" s="15"/>
      <c r="HJI1532" s="15"/>
      <c r="HJJ1532" s="15"/>
      <c r="HJK1532" s="15"/>
      <c r="HJL1532" s="15"/>
      <c r="HJM1532" s="15"/>
      <c r="HJN1532" s="15"/>
      <c r="HJO1532" s="15"/>
      <c r="HJP1532" s="15"/>
      <c r="HJQ1532" s="15"/>
      <c r="HJR1532" s="15"/>
      <c r="HJS1532" s="15"/>
      <c r="HJT1532" s="15"/>
      <c r="HJU1532" s="15"/>
      <c r="HJV1532" s="15"/>
      <c r="HJW1532" s="15"/>
      <c r="HJX1532" s="15"/>
      <c r="HJY1532" s="15"/>
      <c r="HJZ1532" s="15"/>
      <c r="HKA1532" s="15"/>
      <c r="HKB1532" s="15"/>
      <c r="HKC1532" s="15"/>
      <c r="HKD1532" s="15"/>
      <c r="HKE1532" s="15"/>
      <c r="HKF1532" s="15"/>
      <c r="HKG1532" s="15"/>
      <c r="HKH1532" s="15"/>
      <c r="HKI1532" s="15"/>
      <c r="HKJ1532" s="15"/>
      <c r="HKK1532" s="15"/>
      <c r="HKL1532" s="15"/>
      <c r="HKM1532" s="15"/>
      <c r="HKN1532" s="15"/>
      <c r="HKO1532" s="15"/>
      <c r="HKP1532" s="15"/>
      <c r="HKQ1532" s="15"/>
      <c r="HKR1532" s="15"/>
      <c r="HKS1532" s="15"/>
      <c r="HKT1532" s="15"/>
      <c r="HKU1532" s="15"/>
      <c r="HKV1532" s="15"/>
      <c r="HKW1532" s="15"/>
      <c r="HKX1532" s="15"/>
      <c r="HKY1532" s="15"/>
      <c r="HKZ1532" s="15"/>
      <c r="HLA1532" s="15"/>
      <c r="HLB1532" s="15"/>
      <c r="HLC1532" s="15"/>
      <c r="HLD1532" s="15"/>
      <c r="HLE1532" s="15"/>
      <c r="HLF1532" s="15"/>
      <c r="HLG1532" s="15"/>
      <c r="HLH1532" s="15"/>
      <c r="HLI1532" s="15"/>
      <c r="HLJ1532" s="15"/>
      <c r="HLK1532" s="15"/>
      <c r="HLL1532" s="15"/>
      <c r="HLM1532" s="15"/>
      <c r="HLN1532" s="15"/>
      <c r="HLO1532" s="15"/>
      <c r="HLP1532" s="15"/>
      <c r="HLQ1532" s="15"/>
      <c r="HLR1532" s="15"/>
      <c r="HLS1532" s="15"/>
      <c r="HLT1532" s="15"/>
      <c r="HLU1532" s="15"/>
      <c r="HLV1532" s="15"/>
      <c r="HLW1532" s="15"/>
      <c r="HLX1532" s="15"/>
      <c r="HLY1532" s="15"/>
      <c r="HLZ1532" s="15"/>
      <c r="HMA1532" s="15"/>
      <c r="HMB1532" s="15"/>
      <c r="HMC1532" s="15"/>
      <c r="HMD1532" s="15"/>
      <c r="HME1532" s="15"/>
      <c r="HMF1532" s="15"/>
      <c r="HMG1532" s="15"/>
      <c r="HMH1532" s="15"/>
      <c r="HMI1532" s="15"/>
      <c r="HMJ1532" s="15"/>
      <c r="HMK1532" s="15"/>
      <c r="HML1532" s="15"/>
      <c r="HMM1532" s="15"/>
      <c r="HMN1532" s="15"/>
      <c r="HMO1532" s="15"/>
      <c r="HMP1532" s="15"/>
      <c r="HMQ1532" s="15"/>
      <c r="HMR1532" s="15"/>
      <c r="HMS1532" s="15"/>
      <c r="HMT1532" s="15"/>
      <c r="HMU1532" s="15"/>
      <c r="HMV1532" s="15"/>
      <c r="HMW1532" s="15"/>
      <c r="HMX1532" s="15"/>
      <c r="HMY1532" s="15"/>
      <c r="HMZ1532" s="15"/>
      <c r="HNA1532" s="15"/>
      <c r="HNB1532" s="15"/>
      <c r="HNC1532" s="15"/>
      <c r="HND1532" s="15"/>
      <c r="HNE1532" s="15"/>
      <c r="HNF1532" s="15"/>
      <c r="HNG1532" s="15"/>
      <c r="HNH1532" s="15"/>
      <c r="HNI1532" s="15"/>
      <c r="HNJ1532" s="15"/>
      <c r="HNK1532" s="15"/>
      <c r="HNL1532" s="15"/>
      <c r="HNM1532" s="15"/>
      <c r="HNN1532" s="15"/>
      <c r="HNO1532" s="15"/>
      <c r="HNP1532" s="15"/>
      <c r="HNQ1532" s="15"/>
      <c r="HNR1532" s="15"/>
      <c r="HNS1532" s="15"/>
      <c r="HNT1532" s="15"/>
      <c r="HNU1532" s="15"/>
      <c r="HNV1532" s="15"/>
      <c r="HNW1532" s="15"/>
      <c r="HNX1532" s="15"/>
      <c r="HNY1532" s="15"/>
      <c r="HNZ1532" s="15"/>
      <c r="HOA1532" s="15"/>
      <c r="HOB1532" s="15"/>
      <c r="HOC1532" s="15"/>
      <c r="HOD1532" s="15"/>
      <c r="HOE1532" s="15"/>
      <c r="HOF1532" s="15"/>
      <c r="HOG1532" s="15"/>
      <c r="HOH1532" s="15"/>
      <c r="HOI1532" s="15"/>
      <c r="HOJ1532" s="15"/>
      <c r="HOK1532" s="15"/>
      <c r="HOL1532" s="15"/>
      <c r="HOM1532" s="15"/>
      <c r="HON1532" s="15"/>
      <c r="HOO1532" s="15"/>
      <c r="HOP1532" s="15"/>
      <c r="HOQ1532" s="15"/>
      <c r="HOR1532" s="15"/>
      <c r="HOS1532" s="15"/>
      <c r="HOT1532" s="15"/>
      <c r="HOU1532" s="15"/>
      <c r="HOV1532" s="15"/>
      <c r="HOW1532" s="15"/>
      <c r="HOX1532" s="15"/>
      <c r="HOY1532" s="15"/>
      <c r="HOZ1532" s="15"/>
      <c r="HPA1532" s="15"/>
      <c r="HPB1532" s="15"/>
      <c r="HPC1532" s="15"/>
      <c r="HPD1532" s="15"/>
      <c r="HPE1532" s="15"/>
      <c r="HPF1532" s="15"/>
      <c r="HPG1532" s="15"/>
      <c r="HPH1532" s="15"/>
      <c r="HPI1532" s="15"/>
      <c r="HPJ1532" s="15"/>
      <c r="HPK1532" s="15"/>
      <c r="HPL1532" s="15"/>
      <c r="HPM1532" s="15"/>
      <c r="HPN1532" s="15"/>
      <c r="HPO1532" s="15"/>
      <c r="HPP1532" s="15"/>
      <c r="HPQ1532" s="15"/>
      <c r="HPR1532" s="15"/>
      <c r="HPS1532" s="15"/>
      <c r="HPT1532" s="15"/>
      <c r="HPU1532" s="15"/>
      <c r="HPV1532" s="15"/>
      <c r="HPW1532" s="15"/>
      <c r="HPX1532" s="15"/>
      <c r="HPY1532" s="15"/>
      <c r="HPZ1532" s="15"/>
      <c r="HQA1532" s="15"/>
      <c r="HQB1532" s="15"/>
      <c r="HQC1532" s="15"/>
      <c r="HQD1532" s="15"/>
      <c r="HQE1532" s="15"/>
      <c r="HQF1532" s="15"/>
      <c r="HQG1532" s="15"/>
      <c r="HQH1532" s="15"/>
      <c r="HQI1532" s="15"/>
      <c r="HQJ1532" s="15"/>
      <c r="HQK1532" s="15"/>
      <c r="HQL1532" s="15"/>
      <c r="HQM1532" s="15"/>
      <c r="HQN1532" s="15"/>
      <c r="HQO1532" s="15"/>
      <c r="HQP1532" s="15"/>
      <c r="HQQ1532" s="15"/>
      <c r="HQR1532" s="15"/>
      <c r="HQS1532" s="15"/>
      <c r="HQT1532" s="15"/>
      <c r="HQU1532" s="15"/>
      <c r="HQV1532" s="15"/>
      <c r="HQW1532" s="15"/>
      <c r="HQX1532" s="15"/>
      <c r="HQY1532" s="15"/>
      <c r="HQZ1532" s="15"/>
      <c r="HRA1532" s="15"/>
      <c r="HRB1532" s="15"/>
      <c r="HRC1532" s="15"/>
      <c r="HRD1532" s="15"/>
      <c r="HRE1532" s="15"/>
      <c r="HRF1532" s="15"/>
      <c r="HRG1532" s="15"/>
      <c r="HRH1532" s="15"/>
      <c r="HRI1532" s="15"/>
      <c r="HRJ1532" s="15"/>
      <c r="HRK1532" s="15"/>
      <c r="HRL1532" s="15"/>
      <c r="HRM1532" s="15"/>
      <c r="HRN1532" s="15"/>
      <c r="HRO1532" s="15"/>
      <c r="HRP1532" s="15"/>
      <c r="HRQ1532" s="15"/>
      <c r="HRR1532" s="15"/>
      <c r="HRS1532" s="15"/>
      <c r="HRT1532" s="15"/>
      <c r="HRU1532" s="15"/>
      <c r="HRV1532" s="15"/>
      <c r="HRW1532" s="15"/>
      <c r="HRX1532" s="15"/>
      <c r="HRY1532" s="15"/>
      <c r="HRZ1532" s="15"/>
      <c r="HSA1532" s="15"/>
      <c r="HSB1532" s="15"/>
      <c r="HSC1532" s="15"/>
      <c r="HSD1532" s="15"/>
      <c r="HSE1532" s="15"/>
      <c r="HSF1532" s="15"/>
      <c r="HSG1532" s="15"/>
      <c r="HSH1532" s="15"/>
      <c r="HSI1532" s="15"/>
      <c r="HSJ1532" s="15"/>
      <c r="HSK1532" s="15"/>
      <c r="HSL1532" s="15"/>
      <c r="HSM1532" s="15"/>
      <c r="HSN1532" s="15"/>
      <c r="HSO1532" s="15"/>
      <c r="HSP1532" s="15"/>
      <c r="HSQ1532" s="15"/>
      <c r="HSR1532" s="15"/>
      <c r="HSS1532" s="15"/>
      <c r="HST1532" s="15"/>
      <c r="HSU1532" s="15"/>
      <c r="HSV1532" s="15"/>
      <c r="HSW1532" s="15"/>
      <c r="HSX1532" s="15"/>
      <c r="HSY1532" s="15"/>
      <c r="HSZ1532" s="15"/>
      <c r="HTA1532" s="15"/>
      <c r="HTB1532" s="15"/>
      <c r="HTC1532" s="15"/>
      <c r="HTD1532" s="15"/>
      <c r="HTE1532" s="15"/>
      <c r="HTF1532" s="15"/>
      <c r="HTG1532" s="15"/>
      <c r="HTH1532" s="15"/>
      <c r="HTI1532" s="15"/>
      <c r="HTJ1532" s="15"/>
      <c r="HTK1532" s="15"/>
      <c r="HTL1532" s="15"/>
      <c r="HTM1532" s="15"/>
      <c r="HTN1532" s="15"/>
      <c r="HTO1532" s="15"/>
      <c r="HTP1532" s="15"/>
      <c r="HTQ1532" s="15"/>
      <c r="HTR1532" s="15"/>
      <c r="HTS1532" s="15"/>
      <c r="HTT1532" s="15"/>
      <c r="HTU1532" s="15"/>
      <c r="HTV1532" s="15"/>
      <c r="HTW1532" s="15"/>
      <c r="HTX1532" s="15"/>
      <c r="HTY1532" s="15"/>
      <c r="HTZ1532" s="15"/>
      <c r="HUA1532" s="15"/>
      <c r="HUB1532" s="15"/>
      <c r="HUC1532" s="15"/>
      <c r="HUD1532" s="15"/>
      <c r="HUE1532" s="15"/>
      <c r="HUF1532" s="15"/>
      <c r="HUG1532" s="15"/>
      <c r="HUH1532" s="15"/>
      <c r="HUI1532" s="15"/>
      <c r="HUJ1532" s="15"/>
      <c r="HUK1532" s="15"/>
      <c r="HUL1532" s="15"/>
      <c r="HUM1532" s="15"/>
      <c r="HUN1532" s="15"/>
      <c r="HUO1532" s="15"/>
      <c r="HUP1532" s="15"/>
      <c r="HUQ1532" s="15"/>
      <c r="HUR1532" s="15"/>
      <c r="HUS1532" s="15"/>
      <c r="HUT1532" s="15"/>
      <c r="HUU1532" s="15"/>
      <c r="HUV1532" s="15"/>
      <c r="HUW1532" s="15"/>
      <c r="HUX1532" s="15"/>
      <c r="HUY1532" s="15"/>
      <c r="HUZ1532" s="15"/>
      <c r="HVA1532" s="15"/>
      <c r="HVB1532" s="15"/>
      <c r="HVC1532" s="15"/>
      <c r="HVD1532" s="15"/>
      <c r="HVE1532" s="15"/>
      <c r="HVF1532" s="15"/>
      <c r="HVG1532" s="15"/>
      <c r="HVH1532" s="15"/>
      <c r="HVI1532" s="15"/>
      <c r="HVJ1532" s="15"/>
      <c r="HVK1532" s="15"/>
      <c r="HVL1532" s="15"/>
      <c r="HVM1532" s="15"/>
      <c r="HVN1532" s="15"/>
      <c r="HVO1532" s="15"/>
      <c r="HVP1532" s="15"/>
      <c r="HVQ1532" s="15"/>
      <c r="HVR1532" s="15"/>
      <c r="HVS1532" s="15"/>
      <c r="HVT1532" s="15"/>
      <c r="HVU1532" s="15"/>
      <c r="HVV1532" s="15"/>
      <c r="HVW1532" s="15"/>
      <c r="HVX1532" s="15"/>
      <c r="HVY1532" s="15"/>
      <c r="HVZ1532" s="15"/>
      <c r="HWA1532" s="15"/>
      <c r="HWB1532" s="15"/>
      <c r="HWC1532" s="15"/>
      <c r="HWD1532" s="15"/>
      <c r="HWE1532" s="15"/>
      <c r="HWF1532" s="15"/>
      <c r="HWG1532" s="15"/>
      <c r="HWH1532" s="15"/>
      <c r="HWI1532" s="15"/>
      <c r="HWJ1532" s="15"/>
      <c r="HWK1532" s="15"/>
      <c r="HWL1532" s="15"/>
      <c r="HWM1532" s="15"/>
      <c r="HWN1532" s="15"/>
      <c r="HWO1532" s="15"/>
      <c r="HWP1532" s="15"/>
      <c r="HWQ1532" s="15"/>
      <c r="HWR1532" s="15"/>
      <c r="HWS1532" s="15"/>
      <c r="HWT1532" s="15"/>
      <c r="HWU1532" s="15"/>
      <c r="HWV1532" s="15"/>
      <c r="HWW1532" s="15"/>
      <c r="HWX1532" s="15"/>
      <c r="HWY1532" s="15"/>
      <c r="HWZ1532" s="15"/>
      <c r="HXA1532" s="15"/>
      <c r="HXB1532" s="15"/>
      <c r="HXC1532" s="15"/>
      <c r="HXD1532" s="15"/>
      <c r="HXE1532" s="15"/>
      <c r="HXF1532" s="15"/>
      <c r="HXG1532" s="15"/>
      <c r="HXH1532" s="15"/>
      <c r="HXI1532" s="15"/>
      <c r="HXJ1532" s="15"/>
      <c r="HXK1532" s="15"/>
      <c r="HXL1532" s="15"/>
      <c r="HXM1532" s="15"/>
      <c r="HXN1532" s="15"/>
      <c r="HXO1532" s="15"/>
      <c r="HXP1532" s="15"/>
      <c r="HXQ1532" s="15"/>
      <c r="HXR1532" s="15"/>
      <c r="HXS1532" s="15"/>
      <c r="HXT1532" s="15"/>
      <c r="HXU1532" s="15"/>
      <c r="HXV1532" s="15"/>
      <c r="HXW1532" s="15"/>
      <c r="HXX1532" s="15"/>
      <c r="HXY1532" s="15"/>
      <c r="HXZ1532" s="15"/>
      <c r="HYA1532" s="15"/>
      <c r="HYB1532" s="15"/>
      <c r="HYC1532" s="15"/>
      <c r="HYD1532" s="15"/>
      <c r="HYE1532" s="15"/>
      <c r="HYF1532" s="15"/>
      <c r="HYG1532" s="15"/>
      <c r="HYH1532" s="15"/>
      <c r="HYI1532" s="15"/>
      <c r="HYJ1532" s="15"/>
      <c r="HYK1532" s="15"/>
      <c r="HYL1532" s="15"/>
      <c r="HYM1532" s="15"/>
      <c r="HYN1532" s="15"/>
      <c r="HYO1532" s="15"/>
      <c r="HYP1532" s="15"/>
      <c r="HYQ1532" s="15"/>
      <c r="HYR1532" s="15"/>
      <c r="HYS1532" s="15"/>
      <c r="HYT1532" s="15"/>
      <c r="HYU1532" s="15"/>
      <c r="HYV1532" s="15"/>
      <c r="HYW1532" s="15"/>
      <c r="HYX1532" s="15"/>
      <c r="HYY1532" s="15"/>
      <c r="HYZ1532" s="15"/>
      <c r="HZA1532" s="15"/>
      <c r="HZB1532" s="15"/>
      <c r="HZC1532" s="15"/>
      <c r="HZD1532" s="15"/>
      <c r="HZE1532" s="15"/>
      <c r="HZF1532" s="15"/>
      <c r="HZG1532" s="15"/>
      <c r="HZH1532" s="15"/>
      <c r="HZI1532" s="15"/>
      <c r="HZJ1532" s="15"/>
      <c r="HZK1532" s="15"/>
      <c r="HZL1532" s="15"/>
      <c r="HZM1532" s="15"/>
      <c r="HZN1532" s="15"/>
      <c r="HZO1532" s="15"/>
      <c r="HZP1532" s="15"/>
      <c r="HZQ1532" s="15"/>
      <c r="HZR1532" s="15"/>
      <c r="HZS1532" s="15"/>
      <c r="HZT1532" s="15"/>
      <c r="HZU1532" s="15"/>
      <c r="HZV1532" s="15"/>
      <c r="HZW1532" s="15"/>
      <c r="HZX1532" s="15"/>
      <c r="HZY1532" s="15"/>
      <c r="HZZ1532" s="15"/>
      <c r="IAA1532" s="15"/>
      <c r="IAB1532" s="15"/>
      <c r="IAC1532" s="15"/>
      <c r="IAD1532" s="15"/>
      <c r="IAE1532" s="15"/>
      <c r="IAF1532" s="15"/>
      <c r="IAG1532" s="15"/>
      <c r="IAH1532" s="15"/>
      <c r="IAI1532" s="15"/>
      <c r="IAJ1532" s="15"/>
      <c r="IAK1532" s="15"/>
      <c r="IAL1532" s="15"/>
      <c r="IAM1532" s="15"/>
      <c r="IAN1532" s="15"/>
      <c r="IAO1532" s="15"/>
      <c r="IAP1532" s="15"/>
      <c r="IAQ1532" s="15"/>
      <c r="IAR1532" s="15"/>
      <c r="IAS1532" s="15"/>
      <c r="IAT1532" s="15"/>
      <c r="IAU1532" s="15"/>
      <c r="IAV1532" s="15"/>
      <c r="IAW1532" s="15"/>
      <c r="IAX1532" s="15"/>
      <c r="IAY1532" s="15"/>
      <c r="IAZ1532" s="15"/>
      <c r="IBA1532" s="15"/>
      <c r="IBB1532" s="15"/>
      <c r="IBC1532" s="15"/>
      <c r="IBD1532" s="15"/>
      <c r="IBE1532" s="15"/>
      <c r="IBF1532" s="15"/>
      <c r="IBG1532" s="15"/>
      <c r="IBH1532" s="15"/>
      <c r="IBI1532" s="15"/>
      <c r="IBJ1532" s="15"/>
      <c r="IBK1532" s="15"/>
      <c r="IBL1532" s="15"/>
      <c r="IBM1532" s="15"/>
      <c r="IBN1532" s="15"/>
      <c r="IBO1532" s="15"/>
      <c r="IBP1532" s="15"/>
      <c r="IBQ1532" s="15"/>
      <c r="IBR1532" s="15"/>
      <c r="IBS1532" s="15"/>
      <c r="IBT1532" s="15"/>
      <c r="IBU1532" s="15"/>
      <c r="IBV1532" s="15"/>
      <c r="IBW1532" s="15"/>
      <c r="IBX1532" s="15"/>
      <c r="IBY1532" s="15"/>
      <c r="IBZ1532" s="15"/>
      <c r="ICA1532" s="15"/>
      <c r="ICB1532" s="15"/>
      <c r="ICC1532" s="15"/>
      <c r="ICD1532" s="15"/>
      <c r="ICE1532" s="15"/>
      <c r="ICF1532" s="15"/>
      <c r="ICG1532" s="15"/>
      <c r="ICH1532" s="15"/>
      <c r="ICI1532" s="15"/>
      <c r="ICJ1532" s="15"/>
      <c r="ICK1532" s="15"/>
      <c r="ICL1532" s="15"/>
      <c r="ICM1532" s="15"/>
      <c r="ICN1532" s="15"/>
      <c r="ICO1532" s="15"/>
      <c r="ICP1532" s="15"/>
      <c r="ICQ1532" s="15"/>
      <c r="ICR1532" s="15"/>
      <c r="ICS1532" s="15"/>
      <c r="ICT1532" s="15"/>
      <c r="ICU1532" s="15"/>
      <c r="ICV1532" s="15"/>
      <c r="ICW1532" s="15"/>
      <c r="ICX1532" s="15"/>
      <c r="ICY1532" s="15"/>
      <c r="ICZ1532" s="15"/>
      <c r="IDA1532" s="15"/>
      <c r="IDB1532" s="15"/>
      <c r="IDC1532" s="15"/>
      <c r="IDD1532" s="15"/>
      <c r="IDE1532" s="15"/>
      <c r="IDF1532" s="15"/>
      <c r="IDG1532" s="15"/>
      <c r="IDH1532" s="15"/>
      <c r="IDI1532" s="15"/>
      <c r="IDJ1532" s="15"/>
      <c r="IDK1532" s="15"/>
      <c r="IDL1532" s="15"/>
      <c r="IDM1532" s="15"/>
      <c r="IDN1532" s="15"/>
      <c r="IDO1532" s="15"/>
      <c r="IDP1532" s="15"/>
      <c r="IDQ1532" s="15"/>
      <c r="IDR1532" s="15"/>
      <c r="IDS1532" s="15"/>
      <c r="IDT1532" s="15"/>
      <c r="IDU1532" s="15"/>
      <c r="IDV1532" s="15"/>
      <c r="IDW1532" s="15"/>
      <c r="IDX1532" s="15"/>
      <c r="IDY1532" s="15"/>
      <c r="IDZ1532" s="15"/>
      <c r="IEA1532" s="15"/>
      <c r="IEB1532" s="15"/>
      <c r="IEC1532" s="15"/>
      <c r="IED1532" s="15"/>
      <c r="IEE1532" s="15"/>
      <c r="IEF1532" s="15"/>
      <c r="IEG1532" s="15"/>
      <c r="IEH1532" s="15"/>
      <c r="IEI1532" s="15"/>
      <c r="IEJ1532" s="15"/>
      <c r="IEK1532" s="15"/>
      <c r="IEL1532" s="15"/>
      <c r="IEM1532" s="15"/>
      <c r="IEN1532" s="15"/>
      <c r="IEO1532" s="15"/>
      <c r="IEP1532" s="15"/>
      <c r="IEQ1532" s="15"/>
      <c r="IER1532" s="15"/>
      <c r="IES1532" s="15"/>
      <c r="IET1532" s="15"/>
      <c r="IEU1532" s="15"/>
      <c r="IEV1532" s="15"/>
      <c r="IEW1532" s="15"/>
      <c r="IEX1532" s="15"/>
      <c r="IEY1532" s="15"/>
      <c r="IEZ1532" s="15"/>
      <c r="IFA1532" s="15"/>
      <c r="IFB1532" s="15"/>
      <c r="IFC1532" s="15"/>
      <c r="IFD1532" s="15"/>
      <c r="IFE1532" s="15"/>
      <c r="IFF1532" s="15"/>
      <c r="IFG1532" s="15"/>
      <c r="IFH1532" s="15"/>
      <c r="IFI1532" s="15"/>
      <c r="IFJ1532" s="15"/>
      <c r="IFK1532" s="15"/>
      <c r="IFL1532" s="15"/>
      <c r="IFM1532" s="15"/>
      <c r="IFN1532" s="15"/>
      <c r="IFO1532" s="15"/>
      <c r="IFP1532" s="15"/>
      <c r="IFQ1532" s="15"/>
      <c r="IFR1532" s="15"/>
      <c r="IFS1532" s="15"/>
      <c r="IFT1532" s="15"/>
      <c r="IFU1532" s="15"/>
      <c r="IFV1532" s="15"/>
      <c r="IFW1532" s="15"/>
      <c r="IFX1532" s="15"/>
      <c r="IFY1532" s="15"/>
      <c r="IFZ1532" s="15"/>
      <c r="IGA1532" s="15"/>
      <c r="IGB1532" s="15"/>
      <c r="IGC1532" s="15"/>
      <c r="IGD1532" s="15"/>
      <c r="IGE1532" s="15"/>
      <c r="IGF1532" s="15"/>
      <c r="IGG1532" s="15"/>
      <c r="IGH1532" s="15"/>
      <c r="IGI1532" s="15"/>
      <c r="IGJ1532" s="15"/>
      <c r="IGK1532" s="15"/>
      <c r="IGL1532" s="15"/>
      <c r="IGM1532" s="15"/>
      <c r="IGN1532" s="15"/>
      <c r="IGO1532" s="15"/>
      <c r="IGP1532" s="15"/>
      <c r="IGQ1532" s="15"/>
      <c r="IGR1532" s="15"/>
      <c r="IGS1532" s="15"/>
      <c r="IGT1532" s="15"/>
      <c r="IGU1532" s="15"/>
      <c r="IGV1532" s="15"/>
      <c r="IGW1532" s="15"/>
      <c r="IGX1532" s="15"/>
      <c r="IGY1532" s="15"/>
      <c r="IGZ1532" s="15"/>
      <c r="IHA1532" s="15"/>
      <c r="IHB1532" s="15"/>
      <c r="IHC1532" s="15"/>
      <c r="IHD1532" s="15"/>
      <c r="IHE1532" s="15"/>
      <c r="IHF1532" s="15"/>
      <c r="IHG1532" s="15"/>
      <c r="IHH1532" s="15"/>
      <c r="IHI1532" s="15"/>
      <c r="IHJ1532" s="15"/>
      <c r="IHK1532" s="15"/>
      <c r="IHL1532" s="15"/>
      <c r="IHM1532" s="15"/>
      <c r="IHN1532" s="15"/>
      <c r="IHO1532" s="15"/>
      <c r="IHP1532" s="15"/>
      <c r="IHQ1532" s="15"/>
      <c r="IHR1532" s="15"/>
      <c r="IHS1532" s="15"/>
      <c r="IHT1532" s="15"/>
      <c r="IHU1532" s="15"/>
      <c r="IHV1532" s="15"/>
      <c r="IHW1532" s="15"/>
      <c r="IHX1532" s="15"/>
      <c r="IHY1532" s="15"/>
      <c r="IHZ1532" s="15"/>
      <c r="IIA1532" s="15"/>
      <c r="IIB1532" s="15"/>
      <c r="IIC1532" s="15"/>
      <c r="IID1532" s="15"/>
      <c r="IIE1532" s="15"/>
      <c r="IIF1532" s="15"/>
      <c r="IIG1532" s="15"/>
      <c r="IIH1532" s="15"/>
      <c r="III1532" s="15"/>
      <c r="IIJ1532" s="15"/>
      <c r="IIK1532" s="15"/>
      <c r="IIL1532" s="15"/>
      <c r="IIM1532" s="15"/>
      <c r="IIN1532" s="15"/>
      <c r="IIO1532" s="15"/>
      <c r="IIP1532" s="15"/>
      <c r="IIQ1532" s="15"/>
      <c r="IIR1532" s="15"/>
      <c r="IIS1532" s="15"/>
      <c r="IIT1532" s="15"/>
      <c r="IIU1532" s="15"/>
      <c r="IIV1532" s="15"/>
      <c r="IIW1532" s="15"/>
      <c r="IIX1532" s="15"/>
      <c r="IIY1532" s="15"/>
      <c r="IIZ1532" s="15"/>
      <c r="IJA1532" s="15"/>
      <c r="IJB1532" s="15"/>
      <c r="IJC1532" s="15"/>
      <c r="IJD1532" s="15"/>
      <c r="IJE1532" s="15"/>
      <c r="IJF1532" s="15"/>
      <c r="IJG1532" s="15"/>
      <c r="IJH1532" s="15"/>
      <c r="IJI1532" s="15"/>
      <c r="IJJ1532" s="15"/>
      <c r="IJK1532" s="15"/>
      <c r="IJL1532" s="15"/>
      <c r="IJM1532" s="15"/>
      <c r="IJN1532" s="15"/>
      <c r="IJO1532" s="15"/>
      <c r="IJP1532" s="15"/>
      <c r="IJQ1532" s="15"/>
      <c r="IJR1532" s="15"/>
      <c r="IJS1532" s="15"/>
      <c r="IJT1532" s="15"/>
      <c r="IJU1532" s="15"/>
      <c r="IJV1532" s="15"/>
      <c r="IJW1532" s="15"/>
      <c r="IJX1532" s="15"/>
      <c r="IJY1532" s="15"/>
      <c r="IJZ1532" s="15"/>
      <c r="IKA1532" s="15"/>
      <c r="IKB1532" s="15"/>
      <c r="IKC1532" s="15"/>
      <c r="IKD1532" s="15"/>
      <c r="IKE1532" s="15"/>
      <c r="IKF1532" s="15"/>
      <c r="IKG1532" s="15"/>
      <c r="IKH1532" s="15"/>
      <c r="IKI1532" s="15"/>
      <c r="IKJ1532" s="15"/>
      <c r="IKK1532" s="15"/>
      <c r="IKL1532" s="15"/>
      <c r="IKM1532" s="15"/>
      <c r="IKN1532" s="15"/>
      <c r="IKO1532" s="15"/>
      <c r="IKP1532" s="15"/>
      <c r="IKQ1532" s="15"/>
      <c r="IKR1532" s="15"/>
      <c r="IKS1532" s="15"/>
      <c r="IKT1532" s="15"/>
      <c r="IKU1532" s="15"/>
      <c r="IKV1532" s="15"/>
      <c r="IKW1532" s="15"/>
      <c r="IKX1532" s="15"/>
      <c r="IKY1532" s="15"/>
      <c r="IKZ1532" s="15"/>
      <c r="ILA1532" s="15"/>
      <c r="ILB1532" s="15"/>
      <c r="ILC1532" s="15"/>
      <c r="ILD1532" s="15"/>
      <c r="ILE1532" s="15"/>
      <c r="ILF1532" s="15"/>
      <c r="ILG1532" s="15"/>
      <c r="ILH1532" s="15"/>
      <c r="ILI1532" s="15"/>
      <c r="ILJ1532" s="15"/>
      <c r="ILK1532" s="15"/>
      <c r="ILL1532" s="15"/>
      <c r="ILM1532" s="15"/>
      <c r="ILN1532" s="15"/>
      <c r="ILO1532" s="15"/>
      <c r="ILP1532" s="15"/>
      <c r="ILQ1532" s="15"/>
      <c r="ILR1532" s="15"/>
      <c r="ILS1532" s="15"/>
      <c r="ILT1532" s="15"/>
      <c r="ILU1532" s="15"/>
      <c r="ILV1532" s="15"/>
      <c r="ILW1532" s="15"/>
      <c r="ILX1532" s="15"/>
      <c r="ILY1532" s="15"/>
      <c r="ILZ1532" s="15"/>
      <c r="IMA1532" s="15"/>
      <c r="IMB1532" s="15"/>
      <c r="IMC1532" s="15"/>
      <c r="IMD1532" s="15"/>
      <c r="IME1532" s="15"/>
      <c r="IMF1532" s="15"/>
      <c r="IMG1532" s="15"/>
      <c r="IMH1532" s="15"/>
      <c r="IMI1532" s="15"/>
      <c r="IMJ1532" s="15"/>
      <c r="IMK1532" s="15"/>
      <c r="IML1532" s="15"/>
      <c r="IMM1532" s="15"/>
      <c r="IMN1532" s="15"/>
      <c r="IMO1532" s="15"/>
      <c r="IMP1532" s="15"/>
      <c r="IMQ1532" s="15"/>
      <c r="IMR1532" s="15"/>
      <c r="IMS1532" s="15"/>
      <c r="IMT1532" s="15"/>
      <c r="IMU1532" s="15"/>
      <c r="IMV1532" s="15"/>
      <c r="IMW1532" s="15"/>
      <c r="IMX1532" s="15"/>
      <c r="IMY1532" s="15"/>
      <c r="IMZ1532" s="15"/>
      <c r="INA1532" s="15"/>
      <c r="INB1532" s="15"/>
      <c r="INC1532" s="15"/>
      <c r="IND1532" s="15"/>
      <c r="INE1532" s="15"/>
      <c r="INF1532" s="15"/>
      <c r="ING1532" s="15"/>
      <c r="INH1532" s="15"/>
      <c r="INI1532" s="15"/>
      <c r="INJ1532" s="15"/>
      <c r="INK1532" s="15"/>
      <c r="INL1532" s="15"/>
      <c r="INM1532" s="15"/>
      <c r="INN1532" s="15"/>
      <c r="INO1532" s="15"/>
      <c r="INP1532" s="15"/>
      <c r="INQ1532" s="15"/>
      <c r="INR1532" s="15"/>
      <c r="INS1532" s="15"/>
      <c r="INT1532" s="15"/>
      <c r="INU1532" s="15"/>
      <c r="INV1532" s="15"/>
      <c r="INW1532" s="15"/>
      <c r="INX1532" s="15"/>
      <c r="INY1532" s="15"/>
      <c r="INZ1532" s="15"/>
      <c r="IOA1532" s="15"/>
      <c r="IOB1532" s="15"/>
      <c r="IOC1532" s="15"/>
      <c r="IOD1532" s="15"/>
      <c r="IOE1532" s="15"/>
      <c r="IOF1532" s="15"/>
      <c r="IOG1532" s="15"/>
      <c r="IOH1532" s="15"/>
      <c r="IOI1532" s="15"/>
      <c r="IOJ1532" s="15"/>
      <c r="IOK1532" s="15"/>
      <c r="IOL1532" s="15"/>
      <c r="IOM1532" s="15"/>
      <c r="ION1532" s="15"/>
      <c r="IOO1532" s="15"/>
      <c r="IOP1532" s="15"/>
      <c r="IOQ1532" s="15"/>
      <c r="IOR1532" s="15"/>
      <c r="IOS1532" s="15"/>
      <c r="IOT1532" s="15"/>
      <c r="IOU1532" s="15"/>
      <c r="IOV1532" s="15"/>
      <c r="IOW1532" s="15"/>
      <c r="IOX1532" s="15"/>
      <c r="IOY1532" s="15"/>
      <c r="IOZ1532" s="15"/>
      <c r="IPA1532" s="15"/>
      <c r="IPB1532" s="15"/>
      <c r="IPC1532" s="15"/>
      <c r="IPD1532" s="15"/>
      <c r="IPE1532" s="15"/>
      <c r="IPF1532" s="15"/>
      <c r="IPG1532" s="15"/>
      <c r="IPH1532" s="15"/>
      <c r="IPI1532" s="15"/>
      <c r="IPJ1532" s="15"/>
      <c r="IPK1532" s="15"/>
      <c r="IPL1532" s="15"/>
      <c r="IPM1532" s="15"/>
      <c r="IPN1532" s="15"/>
      <c r="IPO1532" s="15"/>
      <c r="IPP1532" s="15"/>
      <c r="IPQ1532" s="15"/>
      <c r="IPR1532" s="15"/>
      <c r="IPS1532" s="15"/>
      <c r="IPT1532" s="15"/>
      <c r="IPU1532" s="15"/>
      <c r="IPV1532" s="15"/>
      <c r="IPW1532" s="15"/>
      <c r="IPX1532" s="15"/>
      <c r="IPY1532" s="15"/>
      <c r="IPZ1532" s="15"/>
      <c r="IQA1532" s="15"/>
      <c r="IQB1532" s="15"/>
      <c r="IQC1532" s="15"/>
      <c r="IQD1532" s="15"/>
      <c r="IQE1532" s="15"/>
      <c r="IQF1532" s="15"/>
      <c r="IQG1532" s="15"/>
      <c r="IQH1532" s="15"/>
      <c r="IQI1532" s="15"/>
      <c r="IQJ1532" s="15"/>
      <c r="IQK1532" s="15"/>
      <c r="IQL1532" s="15"/>
      <c r="IQM1532" s="15"/>
      <c r="IQN1532" s="15"/>
      <c r="IQO1532" s="15"/>
      <c r="IQP1532" s="15"/>
      <c r="IQQ1532" s="15"/>
      <c r="IQR1532" s="15"/>
      <c r="IQS1532" s="15"/>
      <c r="IQT1532" s="15"/>
      <c r="IQU1532" s="15"/>
      <c r="IQV1532" s="15"/>
      <c r="IQW1532" s="15"/>
      <c r="IQX1532" s="15"/>
      <c r="IQY1532" s="15"/>
      <c r="IQZ1532" s="15"/>
      <c r="IRA1532" s="15"/>
      <c r="IRB1532" s="15"/>
      <c r="IRC1532" s="15"/>
      <c r="IRD1532" s="15"/>
      <c r="IRE1532" s="15"/>
      <c r="IRF1532" s="15"/>
      <c r="IRG1532" s="15"/>
      <c r="IRH1532" s="15"/>
      <c r="IRI1532" s="15"/>
      <c r="IRJ1532" s="15"/>
      <c r="IRK1532" s="15"/>
      <c r="IRL1532" s="15"/>
      <c r="IRM1532" s="15"/>
      <c r="IRN1532" s="15"/>
      <c r="IRO1532" s="15"/>
      <c r="IRP1532" s="15"/>
      <c r="IRQ1532" s="15"/>
      <c r="IRR1532" s="15"/>
      <c r="IRS1532" s="15"/>
      <c r="IRT1532" s="15"/>
      <c r="IRU1532" s="15"/>
      <c r="IRV1532" s="15"/>
      <c r="IRW1532" s="15"/>
      <c r="IRX1532" s="15"/>
      <c r="IRY1532" s="15"/>
      <c r="IRZ1532" s="15"/>
      <c r="ISA1532" s="15"/>
      <c r="ISB1532" s="15"/>
      <c r="ISC1532" s="15"/>
      <c r="ISD1532" s="15"/>
      <c r="ISE1532" s="15"/>
      <c r="ISF1532" s="15"/>
      <c r="ISG1532" s="15"/>
      <c r="ISH1532" s="15"/>
      <c r="ISI1532" s="15"/>
      <c r="ISJ1532" s="15"/>
      <c r="ISK1532" s="15"/>
      <c r="ISL1532" s="15"/>
      <c r="ISM1532" s="15"/>
      <c r="ISN1532" s="15"/>
      <c r="ISO1532" s="15"/>
      <c r="ISP1532" s="15"/>
      <c r="ISQ1532" s="15"/>
      <c r="ISR1532" s="15"/>
      <c r="ISS1532" s="15"/>
      <c r="IST1532" s="15"/>
      <c r="ISU1532" s="15"/>
      <c r="ISV1532" s="15"/>
      <c r="ISW1532" s="15"/>
      <c r="ISX1532" s="15"/>
      <c r="ISY1532" s="15"/>
      <c r="ISZ1532" s="15"/>
      <c r="ITA1532" s="15"/>
      <c r="ITB1532" s="15"/>
      <c r="ITC1532" s="15"/>
      <c r="ITD1532" s="15"/>
      <c r="ITE1532" s="15"/>
      <c r="ITF1532" s="15"/>
      <c r="ITG1532" s="15"/>
      <c r="ITH1532" s="15"/>
      <c r="ITI1532" s="15"/>
      <c r="ITJ1532" s="15"/>
      <c r="ITK1532" s="15"/>
      <c r="ITL1532" s="15"/>
      <c r="ITM1532" s="15"/>
      <c r="ITN1532" s="15"/>
      <c r="ITO1532" s="15"/>
      <c r="ITP1532" s="15"/>
      <c r="ITQ1532" s="15"/>
      <c r="ITR1532" s="15"/>
      <c r="ITS1532" s="15"/>
      <c r="ITT1532" s="15"/>
      <c r="ITU1532" s="15"/>
      <c r="ITV1532" s="15"/>
      <c r="ITW1532" s="15"/>
      <c r="ITX1532" s="15"/>
      <c r="ITY1532" s="15"/>
      <c r="ITZ1532" s="15"/>
      <c r="IUA1532" s="15"/>
      <c r="IUB1532" s="15"/>
      <c r="IUC1532" s="15"/>
      <c r="IUD1532" s="15"/>
      <c r="IUE1532" s="15"/>
      <c r="IUF1532" s="15"/>
      <c r="IUG1532" s="15"/>
      <c r="IUH1532" s="15"/>
      <c r="IUI1532" s="15"/>
      <c r="IUJ1532" s="15"/>
      <c r="IUK1532" s="15"/>
      <c r="IUL1532" s="15"/>
      <c r="IUM1532" s="15"/>
      <c r="IUN1532" s="15"/>
      <c r="IUO1532" s="15"/>
      <c r="IUP1532" s="15"/>
      <c r="IUQ1532" s="15"/>
      <c r="IUR1532" s="15"/>
      <c r="IUS1532" s="15"/>
      <c r="IUT1532" s="15"/>
      <c r="IUU1532" s="15"/>
      <c r="IUV1532" s="15"/>
      <c r="IUW1532" s="15"/>
      <c r="IUX1532" s="15"/>
      <c r="IUY1532" s="15"/>
      <c r="IUZ1532" s="15"/>
      <c r="IVA1532" s="15"/>
      <c r="IVB1532" s="15"/>
      <c r="IVC1532" s="15"/>
      <c r="IVD1532" s="15"/>
      <c r="IVE1532" s="15"/>
      <c r="IVF1532" s="15"/>
      <c r="IVG1532" s="15"/>
      <c r="IVH1532" s="15"/>
      <c r="IVI1532" s="15"/>
      <c r="IVJ1532" s="15"/>
      <c r="IVK1532" s="15"/>
      <c r="IVL1532" s="15"/>
      <c r="IVM1532" s="15"/>
      <c r="IVN1532" s="15"/>
      <c r="IVO1532" s="15"/>
      <c r="IVP1532" s="15"/>
      <c r="IVQ1532" s="15"/>
      <c r="IVR1532" s="15"/>
      <c r="IVS1532" s="15"/>
      <c r="IVT1532" s="15"/>
      <c r="IVU1532" s="15"/>
      <c r="IVV1532" s="15"/>
      <c r="IVW1532" s="15"/>
      <c r="IVX1532" s="15"/>
      <c r="IVY1532" s="15"/>
      <c r="IVZ1532" s="15"/>
      <c r="IWA1532" s="15"/>
      <c r="IWB1532" s="15"/>
      <c r="IWC1532" s="15"/>
      <c r="IWD1532" s="15"/>
      <c r="IWE1532" s="15"/>
      <c r="IWF1532" s="15"/>
      <c r="IWG1532" s="15"/>
      <c r="IWH1532" s="15"/>
      <c r="IWI1532" s="15"/>
      <c r="IWJ1532" s="15"/>
      <c r="IWK1532" s="15"/>
      <c r="IWL1532" s="15"/>
      <c r="IWM1532" s="15"/>
      <c r="IWN1532" s="15"/>
      <c r="IWO1532" s="15"/>
      <c r="IWP1532" s="15"/>
      <c r="IWQ1532" s="15"/>
      <c r="IWR1532" s="15"/>
      <c r="IWS1532" s="15"/>
      <c r="IWT1532" s="15"/>
      <c r="IWU1532" s="15"/>
      <c r="IWV1532" s="15"/>
      <c r="IWW1532" s="15"/>
      <c r="IWX1532" s="15"/>
      <c r="IWY1532" s="15"/>
      <c r="IWZ1532" s="15"/>
      <c r="IXA1532" s="15"/>
      <c r="IXB1532" s="15"/>
      <c r="IXC1532" s="15"/>
      <c r="IXD1532" s="15"/>
      <c r="IXE1532" s="15"/>
      <c r="IXF1532" s="15"/>
      <c r="IXG1532" s="15"/>
      <c r="IXH1532" s="15"/>
      <c r="IXI1532" s="15"/>
      <c r="IXJ1532" s="15"/>
      <c r="IXK1532" s="15"/>
      <c r="IXL1532" s="15"/>
      <c r="IXM1532" s="15"/>
      <c r="IXN1532" s="15"/>
      <c r="IXO1532" s="15"/>
      <c r="IXP1532" s="15"/>
      <c r="IXQ1532" s="15"/>
      <c r="IXR1532" s="15"/>
      <c r="IXS1532" s="15"/>
      <c r="IXT1532" s="15"/>
      <c r="IXU1532" s="15"/>
      <c r="IXV1532" s="15"/>
      <c r="IXW1532" s="15"/>
      <c r="IXX1532" s="15"/>
      <c r="IXY1532" s="15"/>
      <c r="IXZ1532" s="15"/>
      <c r="IYA1532" s="15"/>
      <c r="IYB1532" s="15"/>
      <c r="IYC1532" s="15"/>
      <c r="IYD1532" s="15"/>
      <c r="IYE1532" s="15"/>
      <c r="IYF1532" s="15"/>
      <c r="IYG1532" s="15"/>
      <c r="IYH1532" s="15"/>
      <c r="IYI1532" s="15"/>
      <c r="IYJ1532" s="15"/>
      <c r="IYK1532" s="15"/>
      <c r="IYL1532" s="15"/>
      <c r="IYM1532" s="15"/>
      <c r="IYN1532" s="15"/>
      <c r="IYO1532" s="15"/>
      <c r="IYP1532" s="15"/>
      <c r="IYQ1532" s="15"/>
      <c r="IYR1532" s="15"/>
      <c r="IYS1532" s="15"/>
      <c r="IYT1532" s="15"/>
      <c r="IYU1532" s="15"/>
      <c r="IYV1532" s="15"/>
      <c r="IYW1532" s="15"/>
      <c r="IYX1532" s="15"/>
      <c r="IYY1532" s="15"/>
      <c r="IYZ1532" s="15"/>
      <c r="IZA1532" s="15"/>
      <c r="IZB1532" s="15"/>
      <c r="IZC1532" s="15"/>
      <c r="IZD1532" s="15"/>
      <c r="IZE1532" s="15"/>
      <c r="IZF1532" s="15"/>
      <c r="IZG1532" s="15"/>
      <c r="IZH1532" s="15"/>
      <c r="IZI1532" s="15"/>
      <c r="IZJ1532" s="15"/>
      <c r="IZK1532" s="15"/>
      <c r="IZL1532" s="15"/>
      <c r="IZM1532" s="15"/>
      <c r="IZN1532" s="15"/>
      <c r="IZO1532" s="15"/>
      <c r="IZP1532" s="15"/>
      <c r="IZQ1532" s="15"/>
      <c r="IZR1532" s="15"/>
      <c r="IZS1532" s="15"/>
      <c r="IZT1532" s="15"/>
      <c r="IZU1532" s="15"/>
      <c r="IZV1532" s="15"/>
      <c r="IZW1532" s="15"/>
      <c r="IZX1532" s="15"/>
      <c r="IZY1532" s="15"/>
      <c r="IZZ1532" s="15"/>
      <c r="JAA1532" s="15"/>
      <c r="JAB1532" s="15"/>
      <c r="JAC1532" s="15"/>
      <c r="JAD1532" s="15"/>
      <c r="JAE1532" s="15"/>
      <c r="JAF1532" s="15"/>
      <c r="JAG1532" s="15"/>
      <c r="JAH1532" s="15"/>
      <c r="JAI1532" s="15"/>
      <c r="JAJ1532" s="15"/>
      <c r="JAK1532" s="15"/>
      <c r="JAL1532" s="15"/>
      <c r="JAM1532" s="15"/>
      <c r="JAN1532" s="15"/>
      <c r="JAO1532" s="15"/>
      <c r="JAP1532" s="15"/>
      <c r="JAQ1532" s="15"/>
      <c r="JAR1532" s="15"/>
      <c r="JAS1532" s="15"/>
      <c r="JAT1532" s="15"/>
      <c r="JAU1532" s="15"/>
      <c r="JAV1532" s="15"/>
      <c r="JAW1532" s="15"/>
      <c r="JAX1532" s="15"/>
      <c r="JAY1532" s="15"/>
      <c r="JAZ1532" s="15"/>
      <c r="JBA1532" s="15"/>
      <c r="JBB1532" s="15"/>
      <c r="JBC1532" s="15"/>
      <c r="JBD1532" s="15"/>
      <c r="JBE1532" s="15"/>
      <c r="JBF1532" s="15"/>
      <c r="JBG1532" s="15"/>
      <c r="JBH1532" s="15"/>
      <c r="JBI1532" s="15"/>
      <c r="JBJ1532" s="15"/>
      <c r="JBK1532" s="15"/>
      <c r="JBL1532" s="15"/>
      <c r="JBM1532" s="15"/>
      <c r="JBN1532" s="15"/>
      <c r="JBO1532" s="15"/>
      <c r="JBP1532" s="15"/>
      <c r="JBQ1532" s="15"/>
      <c r="JBR1532" s="15"/>
      <c r="JBS1532" s="15"/>
      <c r="JBT1532" s="15"/>
      <c r="JBU1532" s="15"/>
      <c r="JBV1532" s="15"/>
      <c r="JBW1532" s="15"/>
      <c r="JBX1532" s="15"/>
      <c r="JBY1532" s="15"/>
      <c r="JBZ1532" s="15"/>
      <c r="JCA1532" s="15"/>
      <c r="JCB1532" s="15"/>
      <c r="JCC1532" s="15"/>
      <c r="JCD1532" s="15"/>
      <c r="JCE1532" s="15"/>
      <c r="JCF1532" s="15"/>
      <c r="JCG1532" s="15"/>
      <c r="JCH1532" s="15"/>
      <c r="JCI1532" s="15"/>
      <c r="JCJ1532" s="15"/>
      <c r="JCK1532" s="15"/>
      <c r="JCL1532" s="15"/>
      <c r="JCM1532" s="15"/>
      <c r="JCN1532" s="15"/>
      <c r="JCO1532" s="15"/>
      <c r="JCP1532" s="15"/>
      <c r="JCQ1532" s="15"/>
      <c r="JCR1532" s="15"/>
      <c r="JCS1532" s="15"/>
      <c r="JCT1532" s="15"/>
      <c r="JCU1532" s="15"/>
      <c r="JCV1532" s="15"/>
      <c r="JCW1532" s="15"/>
      <c r="JCX1532" s="15"/>
      <c r="JCY1532" s="15"/>
      <c r="JCZ1532" s="15"/>
      <c r="JDA1532" s="15"/>
      <c r="JDB1532" s="15"/>
      <c r="JDC1532" s="15"/>
      <c r="JDD1532" s="15"/>
      <c r="JDE1532" s="15"/>
      <c r="JDF1532" s="15"/>
      <c r="JDG1532" s="15"/>
      <c r="JDH1532" s="15"/>
      <c r="JDI1532" s="15"/>
      <c r="JDJ1532" s="15"/>
      <c r="JDK1532" s="15"/>
      <c r="JDL1532" s="15"/>
      <c r="JDM1532" s="15"/>
      <c r="JDN1532" s="15"/>
      <c r="JDO1532" s="15"/>
      <c r="JDP1532" s="15"/>
      <c r="JDQ1532" s="15"/>
      <c r="JDR1532" s="15"/>
      <c r="JDS1532" s="15"/>
      <c r="JDT1532" s="15"/>
      <c r="JDU1532" s="15"/>
      <c r="JDV1532" s="15"/>
      <c r="JDW1532" s="15"/>
      <c r="JDX1532" s="15"/>
      <c r="JDY1532" s="15"/>
      <c r="JDZ1532" s="15"/>
      <c r="JEA1532" s="15"/>
      <c r="JEB1532" s="15"/>
      <c r="JEC1532" s="15"/>
      <c r="JED1532" s="15"/>
      <c r="JEE1532" s="15"/>
      <c r="JEF1532" s="15"/>
      <c r="JEG1532" s="15"/>
      <c r="JEH1532" s="15"/>
      <c r="JEI1532" s="15"/>
      <c r="JEJ1532" s="15"/>
      <c r="JEK1532" s="15"/>
      <c r="JEL1532" s="15"/>
      <c r="JEM1532" s="15"/>
      <c r="JEN1532" s="15"/>
      <c r="JEO1532" s="15"/>
      <c r="JEP1532" s="15"/>
      <c r="JEQ1532" s="15"/>
      <c r="JER1532" s="15"/>
      <c r="JES1532" s="15"/>
      <c r="JET1532" s="15"/>
      <c r="JEU1532" s="15"/>
      <c r="JEV1532" s="15"/>
      <c r="JEW1532" s="15"/>
      <c r="JEX1532" s="15"/>
      <c r="JEY1532" s="15"/>
      <c r="JEZ1532" s="15"/>
      <c r="JFA1532" s="15"/>
      <c r="JFB1532" s="15"/>
      <c r="JFC1532" s="15"/>
      <c r="JFD1532" s="15"/>
      <c r="JFE1532" s="15"/>
      <c r="JFF1532" s="15"/>
      <c r="JFG1532" s="15"/>
      <c r="JFH1532" s="15"/>
      <c r="JFI1532" s="15"/>
      <c r="JFJ1532" s="15"/>
      <c r="JFK1532" s="15"/>
      <c r="JFL1532" s="15"/>
      <c r="JFM1532" s="15"/>
      <c r="JFN1532" s="15"/>
      <c r="JFO1532" s="15"/>
      <c r="JFP1532" s="15"/>
      <c r="JFQ1532" s="15"/>
      <c r="JFR1532" s="15"/>
      <c r="JFS1532" s="15"/>
      <c r="JFT1532" s="15"/>
      <c r="JFU1532" s="15"/>
      <c r="JFV1532" s="15"/>
      <c r="JFW1532" s="15"/>
      <c r="JFX1532" s="15"/>
      <c r="JFY1532" s="15"/>
      <c r="JFZ1532" s="15"/>
      <c r="JGA1532" s="15"/>
      <c r="JGB1532" s="15"/>
      <c r="JGC1532" s="15"/>
      <c r="JGD1532" s="15"/>
      <c r="JGE1532" s="15"/>
      <c r="JGF1532" s="15"/>
      <c r="JGG1532" s="15"/>
      <c r="JGH1532" s="15"/>
      <c r="JGI1532" s="15"/>
      <c r="JGJ1532" s="15"/>
      <c r="JGK1532" s="15"/>
      <c r="JGL1532" s="15"/>
      <c r="JGM1532" s="15"/>
      <c r="JGN1532" s="15"/>
      <c r="JGO1532" s="15"/>
      <c r="JGP1532" s="15"/>
      <c r="JGQ1532" s="15"/>
      <c r="JGR1532" s="15"/>
      <c r="JGS1532" s="15"/>
      <c r="JGT1532" s="15"/>
      <c r="JGU1532" s="15"/>
      <c r="JGV1532" s="15"/>
      <c r="JGW1532" s="15"/>
      <c r="JGX1532" s="15"/>
      <c r="JGY1532" s="15"/>
      <c r="JGZ1532" s="15"/>
      <c r="JHA1532" s="15"/>
      <c r="JHB1532" s="15"/>
      <c r="JHC1532" s="15"/>
      <c r="JHD1532" s="15"/>
      <c r="JHE1532" s="15"/>
      <c r="JHF1532" s="15"/>
      <c r="JHG1532" s="15"/>
      <c r="JHH1532" s="15"/>
      <c r="JHI1532" s="15"/>
      <c r="JHJ1532" s="15"/>
      <c r="JHK1532" s="15"/>
      <c r="JHL1532" s="15"/>
      <c r="JHM1532" s="15"/>
      <c r="JHN1532" s="15"/>
      <c r="JHO1532" s="15"/>
      <c r="JHP1532" s="15"/>
      <c r="JHQ1532" s="15"/>
      <c r="JHR1532" s="15"/>
      <c r="JHS1532" s="15"/>
      <c r="JHT1532" s="15"/>
      <c r="JHU1532" s="15"/>
      <c r="JHV1532" s="15"/>
      <c r="JHW1532" s="15"/>
      <c r="JHX1532" s="15"/>
      <c r="JHY1532" s="15"/>
      <c r="JHZ1532" s="15"/>
      <c r="JIA1532" s="15"/>
      <c r="JIB1532" s="15"/>
      <c r="JIC1532" s="15"/>
      <c r="JID1532" s="15"/>
      <c r="JIE1532" s="15"/>
      <c r="JIF1532" s="15"/>
      <c r="JIG1532" s="15"/>
      <c r="JIH1532" s="15"/>
      <c r="JII1532" s="15"/>
      <c r="JIJ1532" s="15"/>
      <c r="JIK1532" s="15"/>
      <c r="JIL1532" s="15"/>
      <c r="JIM1532" s="15"/>
      <c r="JIN1532" s="15"/>
      <c r="JIO1532" s="15"/>
      <c r="JIP1532" s="15"/>
      <c r="JIQ1532" s="15"/>
      <c r="JIR1532" s="15"/>
      <c r="JIS1532" s="15"/>
      <c r="JIT1532" s="15"/>
      <c r="JIU1532" s="15"/>
      <c r="JIV1532" s="15"/>
      <c r="JIW1532" s="15"/>
      <c r="JIX1532" s="15"/>
      <c r="JIY1532" s="15"/>
      <c r="JIZ1532" s="15"/>
      <c r="JJA1532" s="15"/>
      <c r="JJB1532" s="15"/>
      <c r="JJC1532" s="15"/>
      <c r="JJD1532" s="15"/>
      <c r="JJE1532" s="15"/>
      <c r="JJF1532" s="15"/>
      <c r="JJG1532" s="15"/>
      <c r="JJH1532" s="15"/>
      <c r="JJI1532" s="15"/>
      <c r="JJJ1532" s="15"/>
      <c r="JJK1532" s="15"/>
      <c r="JJL1532" s="15"/>
      <c r="JJM1532" s="15"/>
      <c r="JJN1532" s="15"/>
      <c r="JJO1532" s="15"/>
      <c r="JJP1532" s="15"/>
      <c r="JJQ1532" s="15"/>
      <c r="JJR1532" s="15"/>
      <c r="JJS1532" s="15"/>
      <c r="JJT1532" s="15"/>
      <c r="JJU1532" s="15"/>
      <c r="JJV1532" s="15"/>
      <c r="JJW1532" s="15"/>
      <c r="JJX1532" s="15"/>
      <c r="JJY1532" s="15"/>
      <c r="JJZ1532" s="15"/>
      <c r="JKA1532" s="15"/>
      <c r="JKB1532" s="15"/>
      <c r="JKC1532" s="15"/>
      <c r="JKD1532" s="15"/>
      <c r="JKE1532" s="15"/>
      <c r="JKF1532" s="15"/>
      <c r="JKG1532" s="15"/>
      <c r="JKH1532" s="15"/>
      <c r="JKI1532" s="15"/>
      <c r="JKJ1532" s="15"/>
      <c r="JKK1532" s="15"/>
      <c r="JKL1532" s="15"/>
      <c r="JKM1532" s="15"/>
      <c r="JKN1532" s="15"/>
      <c r="JKO1532" s="15"/>
      <c r="JKP1532" s="15"/>
      <c r="JKQ1532" s="15"/>
      <c r="JKR1532" s="15"/>
      <c r="JKS1532" s="15"/>
      <c r="JKT1532" s="15"/>
      <c r="JKU1532" s="15"/>
      <c r="JKV1532" s="15"/>
      <c r="JKW1532" s="15"/>
      <c r="JKX1532" s="15"/>
      <c r="JKY1532" s="15"/>
      <c r="JKZ1532" s="15"/>
      <c r="JLA1532" s="15"/>
      <c r="JLB1532" s="15"/>
      <c r="JLC1532" s="15"/>
      <c r="JLD1532" s="15"/>
      <c r="JLE1532" s="15"/>
      <c r="JLF1532" s="15"/>
      <c r="JLG1532" s="15"/>
      <c r="JLH1532" s="15"/>
      <c r="JLI1532" s="15"/>
      <c r="JLJ1532" s="15"/>
      <c r="JLK1532" s="15"/>
      <c r="JLL1532" s="15"/>
      <c r="JLM1532" s="15"/>
      <c r="JLN1532" s="15"/>
      <c r="JLO1532" s="15"/>
      <c r="JLP1532" s="15"/>
      <c r="JLQ1532" s="15"/>
      <c r="JLR1532" s="15"/>
      <c r="JLS1532" s="15"/>
      <c r="JLT1532" s="15"/>
      <c r="JLU1532" s="15"/>
      <c r="JLV1532" s="15"/>
      <c r="JLW1532" s="15"/>
      <c r="JLX1532" s="15"/>
      <c r="JLY1532" s="15"/>
      <c r="JLZ1532" s="15"/>
      <c r="JMA1532" s="15"/>
      <c r="JMB1532" s="15"/>
      <c r="JMC1532" s="15"/>
      <c r="JMD1532" s="15"/>
      <c r="JME1532" s="15"/>
      <c r="JMF1532" s="15"/>
      <c r="JMG1532" s="15"/>
      <c r="JMH1532" s="15"/>
      <c r="JMI1532" s="15"/>
      <c r="JMJ1532" s="15"/>
      <c r="JMK1532" s="15"/>
      <c r="JML1532" s="15"/>
      <c r="JMM1532" s="15"/>
      <c r="JMN1532" s="15"/>
      <c r="JMO1532" s="15"/>
      <c r="JMP1532" s="15"/>
      <c r="JMQ1532" s="15"/>
      <c r="JMR1532" s="15"/>
      <c r="JMS1532" s="15"/>
      <c r="JMT1532" s="15"/>
      <c r="JMU1532" s="15"/>
      <c r="JMV1532" s="15"/>
      <c r="JMW1532" s="15"/>
      <c r="JMX1532" s="15"/>
      <c r="JMY1532" s="15"/>
      <c r="JMZ1532" s="15"/>
      <c r="JNA1532" s="15"/>
      <c r="JNB1532" s="15"/>
      <c r="JNC1532" s="15"/>
      <c r="JND1532" s="15"/>
      <c r="JNE1532" s="15"/>
      <c r="JNF1532" s="15"/>
      <c r="JNG1532" s="15"/>
      <c r="JNH1532" s="15"/>
      <c r="JNI1532" s="15"/>
      <c r="JNJ1532" s="15"/>
      <c r="JNK1532" s="15"/>
      <c r="JNL1532" s="15"/>
      <c r="JNM1532" s="15"/>
      <c r="JNN1532" s="15"/>
      <c r="JNO1532" s="15"/>
      <c r="JNP1532" s="15"/>
      <c r="JNQ1532" s="15"/>
      <c r="JNR1532" s="15"/>
      <c r="JNS1532" s="15"/>
      <c r="JNT1532" s="15"/>
      <c r="JNU1532" s="15"/>
      <c r="JNV1532" s="15"/>
      <c r="JNW1532" s="15"/>
      <c r="JNX1532" s="15"/>
      <c r="JNY1532" s="15"/>
      <c r="JNZ1532" s="15"/>
      <c r="JOA1532" s="15"/>
      <c r="JOB1532" s="15"/>
      <c r="JOC1532" s="15"/>
      <c r="JOD1532" s="15"/>
      <c r="JOE1532" s="15"/>
      <c r="JOF1532" s="15"/>
      <c r="JOG1532" s="15"/>
      <c r="JOH1532" s="15"/>
      <c r="JOI1532" s="15"/>
      <c r="JOJ1532" s="15"/>
      <c r="JOK1532" s="15"/>
      <c r="JOL1532" s="15"/>
      <c r="JOM1532" s="15"/>
      <c r="JON1532" s="15"/>
      <c r="JOO1532" s="15"/>
      <c r="JOP1532" s="15"/>
      <c r="JOQ1532" s="15"/>
      <c r="JOR1532" s="15"/>
      <c r="JOS1532" s="15"/>
      <c r="JOT1532" s="15"/>
      <c r="JOU1532" s="15"/>
      <c r="JOV1532" s="15"/>
      <c r="JOW1532" s="15"/>
      <c r="JOX1532" s="15"/>
      <c r="JOY1532" s="15"/>
      <c r="JOZ1532" s="15"/>
      <c r="JPA1532" s="15"/>
      <c r="JPB1532" s="15"/>
      <c r="JPC1532" s="15"/>
      <c r="JPD1532" s="15"/>
      <c r="JPE1532" s="15"/>
      <c r="JPF1532" s="15"/>
      <c r="JPG1532" s="15"/>
      <c r="JPH1532" s="15"/>
      <c r="JPI1532" s="15"/>
      <c r="JPJ1532" s="15"/>
      <c r="JPK1532" s="15"/>
      <c r="JPL1532" s="15"/>
      <c r="JPM1532" s="15"/>
      <c r="JPN1532" s="15"/>
      <c r="JPO1532" s="15"/>
      <c r="JPP1532" s="15"/>
      <c r="JPQ1532" s="15"/>
      <c r="JPR1532" s="15"/>
      <c r="JPS1532" s="15"/>
      <c r="JPT1532" s="15"/>
      <c r="JPU1532" s="15"/>
      <c r="JPV1532" s="15"/>
      <c r="JPW1532" s="15"/>
      <c r="JPX1532" s="15"/>
      <c r="JPY1532" s="15"/>
      <c r="JPZ1532" s="15"/>
      <c r="JQA1532" s="15"/>
      <c r="JQB1532" s="15"/>
      <c r="JQC1532" s="15"/>
      <c r="JQD1532" s="15"/>
      <c r="JQE1532" s="15"/>
      <c r="JQF1532" s="15"/>
      <c r="JQG1532" s="15"/>
      <c r="JQH1532" s="15"/>
      <c r="JQI1532" s="15"/>
      <c r="JQJ1532" s="15"/>
      <c r="JQK1532" s="15"/>
      <c r="JQL1532" s="15"/>
      <c r="JQM1532" s="15"/>
      <c r="JQN1532" s="15"/>
      <c r="JQO1532" s="15"/>
      <c r="JQP1532" s="15"/>
      <c r="JQQ1532" s="15"/>
      <c r="JQR1532" s="15"/>
      <c r="JQS1532" s="15"/>
      <c r="JQT1532" s="15"/>
      <c r="JQU1532" s="15"/>
      <c r="JQV1532" s="15"/>
      <c r="JQW1532" s="15"/>
      <c r="JQX1532" s="15"/>
      <c r="JQY1532" s="15"/>
      <c r="JQZ1532" s="15"/>
      <c r="JRA1532" s="15"/>
      <c r="JRB1532" s="15"/>
      <c r="JRC1532" s="15"/>
      <c r="JRD1532" s="15"/>
      <c r="JRE1532" s="15"/>
      <c r="JRF1532" s="15"/>
      <c r="JRG1532" s="15"/>
      <c r="JRH1532" s="15"/>
      <c r="JRI1532" s="15"/>
      <c r="JRJ1532" s="15"/>
      <c r="JRK1532" s="15"/>
      <c r="JRL1532" s="15"/>
      <c r="JRM1532" s="15"/>
      <c r="JRN1532" s="15"/>
      <c r="JRO1532" s="15"/>
      <c r="JRP1532" s="15"/>
      <c r="JRQ1532" s="15"/>
      <c r="JRR1532" s="15"/>
      <c r="JRS1532" s="15"/>
      <c r="JRT1532" s="15"/>
      <c r="JRU1532" s="15"/>
      <c r="JRV1532" s="15"/>
      <c r="JRW1532" s="15"/>
      <c r="JRX1532" s="15"/>
      <c r="JRY1532" s="15"/>
      <c r="JRZ1532" s="15"/>
      <c r="JSA1532" s="15"/>
      <c r="JSB1532" s="15"/>
      <c r="JSC1532" s="15"/>
      <c r="JSD1532" s="15"/>
      <c r="JSE1532" s="15"/>
      <c r="JSF1532" s="15"/>
      <c r="JSG1532" s="15"/>
      <c r="JSH1532" s="15"/>
      <c r="JSI1532" s="15"/>
      <c r="JSJ1532" s="15"/>
      <c r="JSK1532" s="15"/>
      <c r="JSL1532" s="15"/>
      <c r="JSM1532" s="15"/>
      <c r="JSN1532" s="15"/>
      <c r="JSO1532" s="15"/>
      <c r="JSP1532" s="15"/>
      <c r="JSQ1532" s="15"/>
      <c r="JSR1532" s="15"/>
      <c r="JSS1532" s="15"/>
      <c r="JST1532" s="15"/>
      <c r="JSU1532" s="15"/>
      <c r="JSV1532" s="15"/>
      <c r="JSW1532" s="15"/>
      <c r="JSX1532" s="15"/>
      <c r="JSY1532" s="15"/>
      <c r="JSZ1532" s="15"/>
      <c r="JTA1532" s="15"/>
      <c r="JTB1532" s="15"/>
      <c r="JTC1532" s="15"/>
      <c r="JTD1532" s="15"/>
      <c r="JTE1532" s="15"/>
      <c r="JTF1532" s="15"/>
      <c r="JTG1532" s="15"/>
      <c r="JTH1532" s="15"/>
      <c r="JTI1532" s="15"/>
      <c r="JTJ1532" s="15"/>
      <c r="JTK1532" s="15"/>
      <c r="JTL1532" s="15"/>
      <c r="JTM1532" s="15"/>
      <c r="JTN1532" s="15"/>
      <c r="JTO1532" s="15"/>
      <c r="JTP1532" s="15"/>
      <c r="JTQ1532" s="15"/>
      <c r="JTR1532" s="15"/>
      <c r="JTS1532" s="15"/>
      <c r="JTT1532" s="15"/>
      <c r="JTU1532" s="15"/>
      <c r="JTV1532" s="15"/>
      <c r="JTW1532" s="15"/>
      <c r="JTX1532" s="15"/>
      <c r="JTY1532" s="15"/>
      <c r="JTZ1532" s="15"/>
      <c r="JUA1532" s="15"/>
      <c r="JUB1532" s="15"/>
      <c r="JUC1532" s="15"/>
      <c r="JUD1532" s="15"/>
      <c r="JUE1532" s="15"/>
      <c r="JUF1532" s="15"/>
      <c r="JUG1532" s="15"/>
      <c r="JUH1532" s="15"/>
      <c r="JUI1532" s="15"/>
      <c r="JUJ1532" s="15"/>
      <c r="JUK1532" s="15"/>
      <c r="JUL1532" s="15"/>
      <c r="JUM1532" s="15"/>
      <c r="JUN1532" s="15"/>
      <c r="JUO1532" s="15"/>
      <c r="JUP1532" s="15"/>
      <c r="JUQ1532" s="15"/>
      <c r="JUR1532" s="15"/>
      <c r="JUS1532" s="15"/>
      <c r="JUT1532" s="15"/>
      <c r="JUU1532" s="15"/>
      <c r="JUV1532" s="15"/>
      <c r="JUW1532" s="15"/>
      <c r="JUX1532" s="15"/>
      <c r="JUY1532" s="15"/>
      <c r="JUZ1532" s="15"/>
      <c r="JVA1532" s="15"/>
      <c r="JVB1532" s="15"/>
      <c r="JVC1532" s="15"/>
      <c r="JVD1532" s="15"/>
      <c r="JVE1532" s="15"/>
      <c r="JVF1532" s="15"/>
      <c r="JVG1532" s="15"/>
      <c r="JVH1532" s="15"/>
      <c r="JVI1532" s="15"/>
      <c r="JVJ1532" s="15"/>
      <c r="JVK1532" s="15"/>
      <c r="JVL1532" s="15"/>
      <c r="JVM1532" s="15"/>
      <c r="JVN1532" s="15"/>
      <c r="JVO1532" s="15"/>
      <c r="JVP1532" s="15"/>
      <c r="JVQ1532" s="15"/>
      <c r="JVR1532" s="15"/>
      <c r="JVS1532" s="15"/>
      <c r="JVT1532" s="15"/>
      <c r="JVU1532" s="15"/>
      <c r="JVV1532" s="15"/>
      <c r="JVW1532" s="15"/>
      <c r="JVX1532" s="15"/>
      <c r="JVY1532" s="15"/>
      <c r="JVZ1532" s="15"/>
      <c r="JWA1532" s="15"/>
      <c r="JWB1532" s="15"/>
      <c r="JWC1532" s="15"/>
      <c r="JWD1532" s="15"/>
      <c r="JWE1532" s="15"/>
      <c r="JWF1532" s="15"/>
      <c r="JWG1532" s="15"/>
      <c r="JWH1532" s="15"/>
      <c r="JWI1532" s="15"/>
      <c r="JWJ1532" s="15"/>
      <c r="JWK1532" s="15"/>
      <c r="JWL1532" s="15"/>
      <c r="JWM1532" s="15"/>
      <c r="JWN1532" s="15"/>
      <c r="JWO1532" s="15"/>
      <c r="JWP1532" s="15"/>
      <c r="JWQ1532" s="15"/>
      <c r="JWR1532" s="15"/>
      <c r="JWS1532" s="15"/>
      <c r="JWT1532" s="15"/>
      <c r="JWU1532" s="15"/>
      <c r="JWV1532" s="15"/>
      <c r="JWW1532" s="15"/>
      <c r="JWX1532" s="15"/>
      <c r="JWY1532" s="15"/>
      <c r="JWZ1532" s="15"/>
      <c r="JXA1532" s="15"/>
      <c r="JXB1532" s="15"/>
      <c r="JXC1532" s="15"/>
      <c r="JXD1532" s="15"/>
      <c r="JXE1532" s="15"/>
      <c r="JXF1532" s="15"/>
      <c r="JXG1532" s="15"/>
      <c r="JXH1532" s="15"/>
      <c r="JXI1532" s="15"/>
      <c r="JXJ1532" s="15"/>
      <c r="JXK1532" s="15"/>
      <c r="JXL1532" s="15"/>
      <c r="JXM1532" s="15"/>
      <c r="JXN1532" s="15"/>
      <c r="JXO1532" s="15"/>
      <c r="JXP1532" s="15"/>
      <c r="JXQ1532" s="15"/>
      <c r="JXR1532" s="15"/>
      <c r="JXS1532" s="15"/>
      <c r="JXT1532" s="15"/>
      <c r="JXU1532" s="15"/>
      <c r="JXV1532" s="15"/>
      <c r="JXW1532" s="15"/>
      <c r="JXX1532" s="15"/>
      <c r="JXY1532" s="15"/>
      <c r="JXZ1532" s="15"/>
      <c r="JYA1532" s="15"/>
      <c r="JYB1532" s="15"/>
      <c r="JYC1532" s="15"/>
      <c r="JYD1532" s="15"/>
      <c r="JYE1532" s="15"/>
      <c r="JYF1532" s="15"/>
      <c r="JYG1532" s="15"/>
      <c r="JYH1532" s="15"/>
      <c r="JYI1532" s="15"/>
      <c r="JYJ1532" s="15"/>
      <c r="JYK1532" s="15"/>
      <c r="JYL1532" s="15"/>
      <c r="JYM1532" s="15"/>
      <c r="JYN1532" s="15"/>
      <c r="JYO1532" s="15"/>
      <c r="JYP1532" s="15"/>
      <c r="JYQ1532" s="15"/>
      <c r="JYR1532" s="15"/>
      <c r="JYS1532" s="15"/>
      <c r="JYT1532" s="15"/>
      <c r="JYU1532" s="15"/>
      <c r="JYV1532" s="15"/>
      <c r="JYW1532" s="15"/>
      <c r="JYX1532" s="15"/>
      <c r="JYY1532" s="15"/>
      <c r="JYZ1532" s="15"/>
      <c r="JZA1532" s="15"/>
      <c r="JZB1532" s="15"/>
      <c r="JZC1532" s="15"/>
      <c r="JZD1532" s="15"/>
      <c r="JZE1532" s="15"/>
      <c r="JZF1532" s="15"/>
      <c r="JZG1532" s="15"/>
      <c r="JZH1532" s="15"/>
      <c r="JZI1532" s="15"/>
      <c r="JZJ1532" s="15"/>
      <c r="JZK1532" s="15"/>
      <c r="JZL1532" s="15"/>
      <c r="JZM1532" s="15"/>
      <c r="JZN1532" s="15"/>
      <c r="JZO1532" s="15"/>
      <c r="JZP1532" s="15"/>
      <c r="JZQ1532" s="15"/>
      <c r="JZR1532" s="15"/>
      <c r="JZS1532" s="15"/>
      <c r="JZT1532" s="15"/>
      <c r="JZU1532" s="15"/>
      <c r="JZV1532" s="15"/>
      <c r="JZW1532" s="15"/>
      <c r="JZX1532" s="15"/>
      <c r="JZY1532" s="15"/>
      <c r="JZZ1532" s="15"/>
      <c r="KAA1532" s="15"/>
      <c r="KAB1532" s="15"/>
      <c r="KAC1532" s="15"/>
      <c r="KAD1532" s="15"/>
      <c r="KAE1532" s="15"/>
      <c r="KAF1532" s="15"/>
      <c r="KAG1532" s="15"/>
      <c r="KAH1532" s="15"/>
      <c r="KAI1532" s="15"/>
      <c r="KAJ1532" s="15"/>
      <c r="KAK1532" s="15"/>
      <c r="KAL1532" s="15"/>
      <c r="KAM1532" s="15"/>
      <c r="KAN1532" s="15"/>
      <c r="KAO1532" s="15"/>
      <c r="KAP1532" s="15"/>
      <c r="KAQ1532" s="15"/>
      <c r="KAR1532" s="15"/>
      <c r="KAS1532" s="15"/>
      <c r="KAT1532" s="15"/>
      <c r="KAU1532" s="15"/>
      <c r="KAV1532" s="15"/>
      <c r="KAW1532" s="15"/>
      <c r="KAX1532" s="15"/>
      <c r="KAY1532" s="15"/>
      <c r="KAZ1532" s="15"/>
      <c r="KBA1532" s="15"/>
      <c r="KBB1532" s="15"/>
      <c r="KBC1532" s="15"/>
      <c r="KBD1532" s="15"/>
      <c r="KBE1532" s="15"/>
      <c r="KBF1532" s="15"/>
      <c r="KBG1532" s="15"/>
      <c r="KBH1532" s="15"/>
      <c r="KBI1532" s="15"/>
      <c r="KBJ1532" s="15"/>
      <c r="KBK1532" s="15"/>
      <c r="KBL1532" s="15"/>
      <c r="KBM1532" s="15"/>
      <c r="KBN1532" s="15"/>
      <c r="KBO1532" s="15"/>
      <c r="KBP1532" s="15"/>
      <c r="KBQ1532" s="15"/>
      <c r="KBR1532" s="15"/>
      <c r="KBS1532" s="15"/>
      <c r="KBT1532" s="15"/>
      <c r="KBU1532" s="15"/>
      <c r="KBV1532" s="15"/>
      <c r="KBW1532" s="15"/>
      <c r="KBX1532" s="15"/>
      <c r="KBY1532" s="15"/>
      <c r="KBZ1532" s="15"/>
      <c r="KCA1532" s="15"/>
      <c r="KCB1532" s="15"/>
      <c r="KCC1532" s="15"/>
      <c r="KCD1532" s="15"/>
      <c r="KCE1532" s="15"/>
      <c r="KCF1532" s="15"/>
      <c r="KCG1532" s="15"/>
      <c r="KCH1532" s="15"/>
      <c r="KCI1532" s="15"/>
      <c r="KCJ1532" s="15"/>
      <c r="KCK1532" s="15"/>
      <c r="KCL1532" s="15"/>
      <c r="KCM1532" s="15"/>
      <c r="KCN1532" s="15"/>
      <c r="KCO1532" s="15"/>
      <c r="KCP1532" s="15"/>
      <c r="KCQ1532" s="15"/>
      <c r="KCR1532" s="15"/>
      <c r="KCS1532" s="15"/>
      <c r="KCT1532" s="15"/>
      <c r="KCU1532" s="15"/>
      <c r="KCV1532" s="15"/>
      <c r="KCW1532" s="15"/>
      <c r="KCX1532" s="15"/>
      <c r="KCY1532" s="15"/>
      <c r="KCZ1532" s="15"/>
      <c r="KDA1532" s="15"/>
      <c r="KDB1532" s="15"/>
      <c r="KDC1532" s="15"/>
      <c r="KDD1532" s="15"/>
      <c r="KDE1532" s="15"/>
      <c r="KDF1532" s="15"/>
      <c r="KDG1532" s="15"/>
      <c r="KDH1532" s="15"/>
      <c r="KDI1532" s="15"/>
      <c r="KDJ1532" s="15"/>
      <c r="KDK1532" s="15"/>
      <c r="KDL1532" s="15"/>
      <c r="KDM1532" s="15"/>
      <c r="KDN1532" s="15"/>
      <c r="KDO1532" s="15"/>
      <c r="KDP1532" s="15"/>
      <c r="KDQ1532" s="15"/>
      <c r="KDR1532" s="15"/>
      <c r="KDS1532" s="15"/>
      <c r="KDT1532" s="15"/>
      <c r="KDU1532" s="15"/>
      <c r="KDV1532" s="15"/>
      <c r="KDW1532" s="15"/>
      <c r="KDX1532" s="15"/>
      <c r="KDY1532" s="15"/>
      <c r="KDZ1532" s="15"/>
      <c r="KEA1532" s="15"/>
      <c r="KEB1532" s="15"/>
      <c r="KEC1532" s="15"/>
      <c r="KED1532" s="15"/>
      <c r="KEE1532" s="15"/>
      <c r="KEF1532" s="15"/>
      <c r="KEG1532" s="15"/>
      <c r="KEH1532" s="15"/>
      <c r="KEI1532" s="15"/>
      <c r="KEJ1532" s="15"/>
      <c r="KEK1532" s="15"/>
      <c r="KEL1532" s="15"/>
      <c r="KEM1532" s="15"/>
      <c r="KEN1532" s="15"/>
      <c r="KEO1532" s="15"/>
      <c r="KEP1532" s="15"/>
      <c r="KEQ1532" s="15"/>
      <c r="KER1532" s="15"/>
      <c r="KES1532" s="15"/>
      <c r="KET1532" s="15"/>
      <c r="KEU1532" s="15"/>
      <c r="KEV1532" s="15"/>
      <c r="KEW1532" s="15"/>
      <c r="KEX1532" s="15"/>
      <c r="KEY1532" s="15"/>
      <c r="KEZ1532" s="15"/>
      <c r="KFA1532" s="15"/>
      <c r="KFB1532" s="15"/>
      <c r="KFC1532" s="15"/>
      <c r="KFD1532" s="15"/>
      <c r="KFE1532" s="15"/>
      <c r="KFF1532" s="15"/>
      <c r="KFG1532" s="15"/>
      <c r="KFH1532" s="15"/>
      <c r="KFI1532" s="15"/>
      <c r="KFJ1532" s="15"/>
      <c r="KFK1532" s="15"/>
      <c r="KFL1532" s="15"/>
      <c r="KFM1532" s="15"/>
      <c r="KFN1532" s="15"/>
      <c r="KFO1532" s="15"/>
      <c r="KFP1532" s="15"/>
      <c r="KFQ1532" s="15"/>
      <c r="KFR1532" s="15"/>
      <c r="KFS1532" s="15"/>
      <c r="KFT1532" s="15"/>
      <c r="KFU1532" s="15"/>
      <c r="KFV1532" s="15"/>
      <c r="KFW1532" s="15"/>
      <c r="KFX1532" s="15"/>
      <c r="KFY1532" s="15"/>
      <c r="KFZ1532" s="15"/>
      <c r="KGA1532" s="15"/>
      <c r="KGB1532" s="15"/>
      <c r="KGC1532" s="15"/>
      <c r="KGD1532" s="15"/>
      <c r="KGE1532" s="15"/>
      <c r="KGF1532" s="15"/>
      <c r="KGG1532" s="15"/>
      <c r="KGH1532" s="15"/>
      <c r="KGI1532" s="15"/>
      <c r="KGJ1532" s="15"/>
      <c r="KGK1532" s="15"/>
      <c r="KGL1532" s="15"/>
      <c r="KGM1532" s="15"/>
      <c r="KGN1532" s="15"/>
      <c r="KGO1532" s="15"/>
      <c r="KGP1532" s="15"/>
      <c r="KGQ1532" s="15"/>
      <c r="KGR1532" s="15"/>
      <c r="KGS1532" s="15"/>
      <c r="KGT1532" s="15"/>
      <c r="KGU1532" s="15"/>
      <c r="KGV1532" s="15"/>
      <c r="KGW1532" s="15"/>
      <c r="KGX1532" s="15"/>
      <c r="KGY1532" s="15"/>
      <c r="KGZ1532" s="15"/>
      <c r="KHA1532" s="15"/>
      <c r="KHB1532" s="15"/>
      <c r="KHC1532" s="15"/>
      <c r="KHD1532" s="15"/>
      <c r="KHE1532" s="15"/>
      <c r="KHF1532" s="15"/>
      <c r="KHG1532" s="15"/>
      <c r="KHH1532" s="15"/>
      <c r="KHI1532" s="15"/>
      <c r="KHJ1532" s="15"/>
      <c r="KHK1532" s="15"/>
      <c r="KHL1532" s="15"/>
      <c r="KHM1532" s="15"/>
      <c r="KHN1532" s="15"/>
      <c r="KHO1532" s="15"/>
      <c r="KHP1532" s="15"/>
      <c r="KHQ1532" s="15"/>
      <c r="KHR1532" s="15"/>
      <c r="KHS1532" s="15"/>
      <c r="KHT1532" s="15"/>
      <c r="KHU1532" s="15"/>
      <c r="KHV1532" s="15"/>
      <c r="KHW1532" s="15"/>
      <c r="KHX1532" s="15"/>
      <c r="KHY1532" s="15"/>
      <c r="KHZ1532" s="15"/>
      <c r="KIA1532" s="15"/>
      <c r="KIB1532" s="15"/>
      <c r="KIC1532" s="15"/>
      <c r="KID1532" s="15"/>
      <c r="KIE1532" s="15"/>
      <c r="KIF1532" s="15"/>
      <c r="KIG1532" s="15"/>
      <c r="KIH1532" s="15"/>
      <c r="KII1532" s="15"/>
      <c r="KIJ1532" s="15"/>
      <c r="KIK1532" s="15"/>
      <c r="KIL1532" s="15"/>
      <c r="KIM1532" s="15"/>
      <c r="KIN1532" s="15"/>
      <c r="KIO1532" s="15"/>
      <c r="KIP1532" s="15"/>
      <c r="KIQ1532" s="15"/>
      <c r="KIR1532" s="15"/>
      <c r="KIS1532" s="15"/>
      <c r="KIT1532" s="15"/>
      <c r="KIU1532" s="15"/>
      <c r="KIV1532" s="15"/>
      <c r="KIW1532" s="15"/>
      <c r="KIX1532" s="15"/>
      <c r="KIY1532" s="15"/>
      <c r="KIZ1532" s="15"/>
      <c r="KJA1532" s="15"/>
      <c r="KJB1532" s="15"/>
      <c r="KJC1532" s="15"/>
      <c r="KJD1532" s="15"/>
      <c r="KJE1532" s="15"/>
      <c r="KJF1532" s="15"/>
      <c r="KJG1532" s="15"/>
      <c r="KJH1532" s="15"/>
      <c r="KJI1532" s="15"/>
      <c r="KJJ1532" s="15"/>
      <c r="KJK1532" s="15"/>
      <c r="KJL1532" s="15"/>
      <c r="KJM1532" s="15"/>
      <c r="KJN1532" s="15"/>
      <c r="KJO1532" s="15"/>
      <c r="KJP1532" s="15"/>
      <c r="KJQ1532" s="15"/>
      <c r="KJR1532" s="15"/>
      <c r="KJS1532" s="15"/>
      <c r="KJT1532" s="15"/>
      <c r="KJU1532" s="15"/>
      <c r="KJV1532" s="15"/>
      <c r="KJW1532" s="15"/>
      <c r="KJX1532" s="15"/>
      <c r="KJY1532" s="15"/>
      <c r="KJZ1532" s="15"/>
      <c r="KKA1532" s="15"/>
      <c r="KKB1532" s="15"/>
      <c r="KKC1532" s="15"/>
      <c r="KKD1532" s="15"/>
      <c r="KKE1532" s="15"/>
      <c r="KKF1532" s="15"/>
      <c r="KKG1532" s="15"/>
      <c r="KKH1532" s="15"/>
      <c r="KKI1532" s="15"/>
      <c r="KKJ1532" s="15"/>
      <c r="KKK1532" s="15"/>
      <c r="KKL1532" s="15"/>
      <c r="KKM1532" s="15"/>
      <c r="KKN1532" s="15"/>
      <c r="KKO1532" s="15"/>
      <c r="KKP1532" s="15"/>
      <c r="KKQ1532" s="15"/>
      <c r="KKR1532" s="15"/>
      <c r="KKS1532" s="15"/>
      <c r="KKT1532" s="15"/>
      <c r="KKU1532" s="15"/>
      <c r="KKV1532" s="15"/>
      <c r="KKW1532" s="15"/>
      <c r="KKX1532" s="15"/>
      <c r="KKY1532" s="15"/>
      <c r="KKZ1532" s="15"/>
      <c r="KLA1532" s="15"/>
      <c r="KLB1532" s="15"/>
      <c r="KLC1532" s="15"/>
      <c r="KLD1532" s="15"/>
      <c r="KLE1532" s="15"/>
      <c r="KLF1532" s="15"/>
      <c r="KLG1532" s="15"/>
      <c r="KLH1532" s="15"/>
      <c r="KLI1532" s="15"/>
      <c r="KLJ1532" s="15"/>
      <c r="KLK1532" s="15"/>
      <c r="KLL1532" s="15"/>
      <c r="KLM1532" s="15"/>
      <c r="KLN1532" s="15"/>
      <c r="KLO1532" s="15"/>
      <c r="KLP1532" s="15"/>
      <c r="KLQ1532" s="15"/>
      <c r="KLR1532" s="15"/>
      <c r="KLS1532" s="15"/>
      <c r="KLT1532" s="15"/>
      <c r="KLU1532" s="15"/>
      <c r="KLV1532" s="15"/>
      <c r="KLW1532" s="15"/>
      <c r="KLX1532" s="15"/>
      <c r="KLY1532" s="15"/>
      <c r="KLZ1532" s="15"/>
      <c r="KMA1532" s="15"/>
      <c r="KMB1532" s="15"/>
      <c r="KMC1532" s="15"/>
      <c r="KMD1532" s="15"/>
      <c r="KME1532" s="15"/>
      <c r="KMF1532" s="15"/>
      <c r="KMG1532" s="15"/>
      <c r="KMH1532" s="15"/>
      <c r="KMI1532" s="15"/>
      <c r="KMJ1532" s="15"/>
      <c r="KMK1532" s="15"/>
      <c r="KML1532" s="15"/>
      <c r="KMM1532" s="15"/>
      <c r="KMN1532" s="15"/>
      <c r="KMO1532" s="15"/>
      <c r="KMP1532" s="15"/>
      <c r="KMQ1532" s="15"/>
      <c r="KMR1532" s="15"/>
      <c r="KMS1532" s="15"/>
      <c r="KMT1532" s="15"/>
      <c r="KMU1532" s="15"/>
      <c r="KMV1532" s="15"/>
      <c r="KMW1532" s="15"/>
      <c r="KMX1532" s="15"/>
      <c r="KMY1532" s="15"/>
      <c r="KMZ1532" s="15"/>
      <c r="KNA1532" s="15"/>
      <c r="KNB1532" s="15"/>
      <c r="KNC1532" s="15"/>
      <c r="KND1532" s="15"/>
      <c r="KNE1532" s="15"/>
      <c r="KNF1532" s="15"/>
      <c r="KNG1532" s="15"/>
      <c r="KNH1532" s="15"/>
      <c r="KNI1532" s="15"/>
      <c r="KNJ1532" s="15"/>
      <c r="KNK1532" s="15"/>
      <c r="KNL1532" s="15"/>
      <c r="KNM1532" s="15"/>
      <c r="KNN1532" s="15"/>
      <c r="KNO1532" s="15"/>
      <c r="KNP1532" s="15"/>
      <c r="KNQ1532" s="15"/>
      <c r="KNR1532" s="15"/>
      <c r="KNS1532" s="15"/>
      <c r="KNT1532" s="15"/>
      <c r="KNU1532" s="15"/>
      <c r="KNV1532" s="15"/>
      <c r="KNW1532" s="15"/>
      <c r="KNX1532" s="15"/>
      <c r="KNY1532" s="15"/>
      <c r="KNZ1532" s="15"/>
      <c r="KOA1532" s="15"/>
      <c r="KOB1532" s="15"/>
      <c r="KOC1532" s="15"/>
      <c r="KOD1532" s="15"/>
      <c r="KOE1532" s="15"/>
      <c r="KOF1532" s="15"/>
      <c r="KOG1532" s="15"/>
      <c r="KOH1532" s="15"/>
      <c r="KOI1532" s="15"/>
      <c r="KOJ1532" s="15"/>
      <c r="KOK1532" s="15"/>
      <c r="KOL1532" s="15"/>
      <c r="KOM1532" s="15"/>
      <c r="KON1532" s="15"/>
      <c r="KOO1532" s="15"/>
      <c r="KOP1532" s="15"/>
      <c r="KOQ1532" s="15"/>
      <c r="KOR1532" s="15"/>
      <c r="KOS1532" s="15"/>
      <c r="KOT1532" s="15"/>
      <c r="KOU1532" s="15"/>
      <c r="KOV1532" s="15"/>
      <c r="KOW1532" s="15"/>
      <c r="KOX1532" s="15"/>
      <c r="KOY1532" s="15"/>
      <c r="KOZ1532" s="15"/>
      <c r="KPA1532" s="15"/>
      <c r="KPB1532" s="15"/>
      <c r="KPC1532" s="15"/>
      <c r="KPD1532" s="15"/>
      <c r="KPE1532" s="15"/>
      <c r="KPF1532" s="15"/>
      <c r="KPG1532" s="15"/>
      <c r="KPH1532" s="15"/>
      <c r="KPI1532" s="15"/>
      <c r="KPJ1532" s="15"/>
      <c r="KPK1532" s="15"/>
      <c r="KPL1532" s="15"/>
      <c r="KPM1532" s="15"/>
      <c r="KPN1532" s="15"/>
      <c r="KPO1532" s="15"/>
      <c r="KPP1532" s="15"/>
      <c r="KPQ1532" s="15"/>
      <c r="KPR1532" s="15"/>
      <c r="KPS1532" s="15"/>
      <c r="KPT1532" s="15"/>
      <c r="KPU1532" s="15"/>
      <c r="KPV1532" s="15"/>
      <c r="KPW1532" s="15"/>
      <c r="KPX1532" s="15"/>
      <c r="KPY1532" s="15"/>
      <c r="KPZ1532" s="15"/>
      <c r="KQA1532" s="15"/>
      <c r="KQB1532" s="15"/>
      <c r="KQC1532" s="15"/>
      <c r="KQD1532" s="15"/>
      <c r="KQE1532" s="15"/>
      <c r="KQF1532" s="15"/>
      <c r="KQG1532" s="15"/>
      <c r="KQH1532" s="15"/>
      <c r="KQI1532" s="15"/>
      <c r="KQJ1532" s="15"/>
      <c r="KQK1532" s="15"/>
      <c r="KQL1532" s="15"/>
      <c r="KQM1532" s="15"/>
      <c r="KQN1532" s="15"/>
      <c r="KQO1532" s="15"/>
      <c r="KQP1532" s="15"/>
      <c r="KQQ1532" s="15"/>
      <c r="KQR1532" s="15"/>
      <c r="KQS1532" s="15"/>
      <c r="KQT1532" s="15"/>
      <c r="KQU1532" s="15"/>
      <c r="KQV1532" s="15"/>
      <c r="KQW1532" s="15"/>
      <c r="KQX1532" s="15"/>
      <c r="KQY1532" s="15"/>
      <c r="KQZ1532" s="15"/>
      <c r="KRA1532" s="15"/>
      <c r="KRB1532" s="15"/>
      <c r="KRC1532" s="15"/>
      <c r="KRD1532" s="15"/>
      <c r="KRE1532" s="15"/>
      <c r="KRF1532" s="15"/>
      <c r="KRG1532" s="15"/>
      <c r="KRH1532" s="15"/>
      <c r="KRI1532" s="15"/>
      <c r="KRJ1532" s="15"/>
      <c r="KRK1532" s="15"/>
      <c r="KRL1532" s="15"/>
      <c r="KRM1532" s="15"/>
      <c r="KRN1532" s="15"/>
      <c r="KRO1532" s="15"/>
      <c r="KRP1532" s="15"/>
      <c r="KRQ1532" s="15"/>
      <c r="KRR1532" s="15"/>
      <c r="KRS1532" s="15"/>
      <c r="KRT1532" s="15"/>
      <c r="KRU1532" s="15"/>
      <c r="KRV1532" s="15"/>
      <c r="KRW1532" s="15"/>
      <c r="KRX1532" s="15"/>
      <c r="KRY1532" s="15"/>
      <c r="KRZ1532" s="15"/>
      <c r="KSA1532" s="15"/>
      <c r="KSB1532" s="15"/>
      <c r="KSC1532" s="15"/>
      <c r="KSD1532" s="15"/>
      <c r="KSE1532" s="15"/>
      <c r="KSF1532" s="15"/>
      <c r="KSG1532" s="15"/>
      <c r="KSH1532" s="15"/>
      <c r="KSI1532" s="15"/>
      <c r="KSJ1532" s="15"/>
      <c r="KSK1532" s="15"/>
      <c r="KSL1532" s="15"/>
      <c r="KSM1532" s="15"/>
      <c r="KSN1532" s="15"/>
      <c r="KSO1532" s="15"/>
      <c r="KSP1532" s="15"/>
      <c r="KSQ1532" s="15"/>
      <c r="KSR1532" s="15"/>
      <c r="KSS1532" s="15"/>
      <c r="KST1532" s="15"/>
      <c r="KSU1532" s="15"/>
      <c r="KSV1532" s="15"/>
      <c r="KSW1532" s="15"/>
      <c r="KSX1532" s="15"/>
      <c r="KSY1532" s="15"/>
      <c r="KSZ1532" s="15"/>
      <c r="KTA1532" s="15"/>
      <c r="KTB1532" s="15"/>
      <c r="KTC1532" s="15"/>
      <c r="KTD1532" s="15"/>
      <c r="KTE1532" s="15"/>
      <c r="KTF1532" s="15"/>
      <c r="KTG1532" s="15"/>
      <c r="KTH1532" s="15"/>
      <c r="KTI1532" s="15"/>
      <c r="KTJ1532" s="15"/>
      <c r="KTK1532" s="15"/>
      <c r="KTL1532" s="15"/>
      <c r="KTM1532" s="15"/>
      <c r="KTN1532" s="15"/>
      <c r="KTO1532" s="15"/>
      <c r="KTP1532" s="15"/>
      <c r="KTQ1532" s="15"/>
      <c r="KTR1532" s="15"/>
      <c r="KTS1532" s="15"/>
      <c r="KTT1532" s="15"/>
      <c r="KTU1532" s="15"/>
      <c r="KTV1532" s="15"/>
      <c r="KTW1532" s="15"/>
      <c r="KTX1532" s="15"/>
      <c r="KTY1532" s="15"/>
      <c r="KTZ1532" s="15"/>
      <c r="KUA1532" s="15"/>
      <c r="KUB1532" s="15"/>
      <c r="KUC1532" s="15"/>
      <c r="KUD1532" s="15"/>
      <c r="KUE1532" s="15"/>
      <c r="KUF1532" s="15"/>
      <c r="KUG1532" s="15"/>
      <c r="KUH1532" s="15"/>
      <c r="KUI1532" s="15"/>
      <c r="KUJ1532" s="15"/>
      <c r="KUK1532" s="15"/>
      <c r="KUL1532" s="15"/>
      <c r="KUM1532" s="15"/>
      <c r="KUN1532" s="15"/>
      <c r="KUO1532" s="15"/>
      <c r="KUP1532" s="15"/>
      <c r="KUQ1532" s="15"/>
      <c r="KUR1532" s="15"/>
      <c r="KUS1532" s="15"/>
      <c r="KUT1532" s="15"/>
      <c r="KUU1532" s="15"/>
      <c r="KUV1532" s="15"/>
      <c r="KUW1532" s="15"/>
      <c r="KUX1532" s="15"/>
      <c r="KUY1532" s="15"/>
      <c r="KUZ1532" s="15"/>
      <c r="KVA1532" s="15"/>
      <c r="KVB1532" s="15"/>
      <c r="KVC1532" s="15"/>
      <c r="KVD1532" s="15"/>
      <c r="KVE1532" s="15"/>
      <c r="KVF1532" s="15"/>
      <c r="KVG1532" s="15"/>
      <c r="KVH1532" s="15"/>
      <c r="KVI1532" s="15"/>
      <c r="KVJ1532" s="15"/>
      <c r="KVK1532" s="15"/>
      <c r="KVL1532" s="15"/>
      <c r="KVM1532" s="15"/>
      <c r="KVN1532" s="15"/>
      <c r="KVO1532" s="15"/>
      <c r="KVP1532" s="15"/>
      <c r="KVQ1532" s="15"/>
      <c r="KVR1532" s="15"/>
      <c r="KVS1532" s="15"/>
      <c r="KVT1532" s="15"/>
      <c r="KVU1532" s="15"/>
      <c r="KVV1532" s="15"/>
      <c r="KVW1532" s="15"/>
      <c r="KVX1532" s="15"/>
      <c r="KVY1532" s="15"/>
      <c r="KVZ1532" s="15"/>
      <c r="KWA1532" s="15"/>
      <c r="KWB1532" s="15"/>
      <c r="KWC1532" s="15"/>
      <c r="KWD1532" s="15"/>
      <c r="KWE1532" s="15"/>
      <c r="KWF1532" s="15"/>
      <c r="KWG1532" s="15"/>
      <c r="KWH1532" s="15"/>
      <c r="KWI1532" s="15"/>
      <c r="KWJ1532" s="15"/>
      <c r="KWK1532" s="15"/>
      <c r="KWL1532" s="15"/>
      <c r="KWM1532" s="15"/>
      <c r="KWN1532" s="15"/>
      <c r="KWO1532" s="15"/>
      <c r="KWP1532" s="15"/>
      <c r="KWQ1532" s="15"/>
      <c r="KWR1532" s="15"/>
      <c r="KWS1532" s="15"/>
      <c r="KWT1532" s="15"/>
      <c r="KWU1532" s="15"/>
      <c r="KWV1532" s="15"/>
      <c r="KWW1532" s="15"/>
      <c r="KWX1532" s="15"/>
      <c r="KWY1532" s="15"/>
      <c r="KWZ1532" s="15"/>
      <c r="KXA1532" s="15"/>
      <c r="KXB1532" s="15"/>
      <c r="KXC1532" s="15"/>
      <c r="KXD1532" s="15"/>
      <c r="KXE1532" s="15"/>
      <c r="KXF1532" s="15"/>
      <c r="KXG1532" s="15"/>
      <c r="KXH1532" s="15"/>
      <c r="KXI1532" s="15"/>
      <c r="KXJ1532" s="15"/>
      <c r="KXK1532" s="15"/>
      <c r="KXL1532" s="15"/>
      <c r="KXM1532" s="15"/>
      <c r="KXN1532" s="15"/>
      <c r="KXO1532" s="15"/>
      <c r="KXP1532" s="15"/>
      <c r="KXQ1532" s="15"/>
      <c r="KXR1532" s="15"/>
      <c r="KXS1532" s="15"/>
      <c r="KXT1532" s="15"/>
      <c r="KXU1532" s="15"/>
      <c r="KXV1532" s="15"/>
      <c r="KXW1532" s="15"/>
      <c r="KXX1532" s="15"/>
      <c r="KXY1532" s="15"/>
      <c r="KXZ1532" s="15"/>
      <c r="KYA1532" s="15"/>
      <c r="KYB1532" s="15"/>
      <c r="KYC1532" s="15"/>
      <c r="KYD1532" s="15"/>
      <c r="KYE1532" s="15"/>
      <c r="KYF1532" s="15"/>
      <c r="KYG1532" s="15"/>
      <c r="KYH1532" s="15"/>
      <c r="KYI1532" s="15"/>
      <c r="KYJ1532" s="15"/>
      <c r="KYK1532" s="15"/>
      <c r="KYL1532" s="15"/>
      <c r="KYM1532" s="15"/>
      <c r="KYN1532" s="15"/>
      <c r="KYO1532" s="15"/>
      <c r="KYP1532" s="15"/>
      <c r="KYQ1532" s="15"/>
      <c r="KYR1532" s="15"/>
      <c r="KYS1532" s="15"/>
      <c r="KYT1532" s="15"/>
      <c r="KYU1532" s="15"/>
      <c r="KYV1532" s="15"/>
      <c r="KYW1532" s="15"/>
      <c r="KYX1532" s="15"/>
      <c r="KYY1532" s="15"/>
      <c r="KYZ1532" s="15"/>
      <c r="KZA1532" s="15"/>
      <c r="KZB1532" s="15"/>
      <c r="KZC1532" s="15"/>
      <c r="KZD1532" s="15"/>
      <c r="KZE1532" s="15"/>
      <c r="KZF1532" s="15"/>
      <c r="KZG1532" s="15"/>
      <c r="KZH1532" s="15"/>
      <c r="KZI1532" s="15"/>
      <c r="KZJ1532" s="15"/>
      <c r="KZK1532" s="15"/>
      <c r="KZL1532" s="15"/>
      <c r="KZM1532" s="15"/>
      <c r="KZN1532" s="15"/>
      <c r="KZO1532" s="15"/>
      <c r="KZP1532" s="15"/>
      <c r="KZQ1532" s="15"/>
      <c r="KZR1532" s="15"/>
      <c r="KZS1532" s="15"/>
      <c r="KZT1532" s="15"/>
      <c r="KZU1532" s="15"/>
      <c r="KZV1532" s="15"/>
      <c r="KZW1532" s="15"/>
      <c r="KZX1532" s="15"/>
      <c r="KZY1532" s="15"/>
      <c r="KZZ1532" s="15"/>
      <c r="LAA1532" s="15"/>
      <c r="LAB1532" s="15"/>
      <c r="LAC1532" s="15"/>
      <c r="LAD1532" s="15"/>
      <c r="LAE1532" s="15"/>
      <c r="LAF1532" s="15"/>
      <c r="LAG1532" s="15"/>
      <c r="LAH1532" s="15"/>
      <c r="LAI1532" s="15"/>
      <c r="LAJ1532" s="15"/>
      <c r="LAK1532" s="15"/>
      <c r="LAL1532" s="15"/>
      <c r="LAM1532" s="15"/>
      <c r="LAN1532" s="15"/>
      <c r="LAO1532" s="15"/>
      <c r="LAP1532" s="15"/>
      <c r="LAQ1532" s="15"/>
      <c r="LAR1532" s="15"/>
      <c r="LAS1532" s="15"/>
      <c r="LAT1532" s="15"/>
      <c r="LAU1532" s="15"/>
      <c r="LAV1532" s="15"/>
      <c r="LAW1532" s="15"/>
      <c r="LAX1532" s="15"/>
      <c r="LAY1532" s="15"/>
      <c r="LAZ1532" s="15"/>
      <c r="LBA1532" s="15"/>
      <c r="LBB1532" s="15"/>
      <c r="LBC1532" s="15"/>
      <c r="LBD1532" s="15"/>
      <c r="LBE1532" s="15"/>
      <c r="LBF1532" s="15"/>
      <c r="LBG1532" s="15"/>
      <c r="LBH1532" s="15"/>
      <c r="LBI1532" s="15"/>
      <c r="LBJ1532" s="15"/>
      <c r="LBK1532" s="15"/>
      <c r="LBL1532" s="15"/>
      <c r="LBM1532" s="15"/>
      <c r="LBN1532" s="15"/>
      <c r="LBO1532" s="15"/>
      <c r="LBP1532" s="15"/>
      <c r="LBQ1532" s="15"/>
      <c r="LBR1532" s="15"/>
      <c r="LBS1532" s="15"/>
      <c r="LBT1532" s="15"/>
      <c r="LBU1532" s="15"/>
      <c r="LBV1532" s="15"/>
      <c r="LBW1532" s="15"/>
      <c r="LBX1532" s="15"/>
      <c r="LBY1532" s="15"/>
      <c r="LBZ1532" s="15"/>
      <c r="LCA1532" s="15"/>
      <c r="LCB1532" s="15"/>
      <c r="LCC1532" s="15"/>
      <c r="LCD1532" s="15"/>
      <c r="LCE1532" s="15"/>
      <c r="LCF1532" s="15"/>
      <c r="LCG1532" s="15"/>
      <c r="LCH1532" s="15"/>
      <c r="LCI1532" s="15"/>
      <c r="LCJ1532" s="15"/>
      <c r="LCK1532" s="15"/>
      <c r="LCL1532" s="15"/>
      <c r="LCM1532" s="15"/>
      <c r="LCN1532" s="15"/>
      <c r="LCO1532" s="15"/>
      <c r="LCP1532" s="15"/>
      <c r="LCQ1532" s="15"/>
      <c r="LCR1532" s="15"/>
      <c r="LCS1532" s="15"/>
      <c r="LCT1532" s="15"/>
      <c r="LCU1532" s="15"/>
      <c r="LCV1532" s="15"/>
      <c r="LCW1532" s="15"/>
      <c r="LCX1532" s="15"/>
      <c r="LCY1532" s="15"/>
      <c r="LCZ1532" s="15"/>
      <c r="LDA1532" s="15"/>
      <c r="LDB1532" s="15"/>
      <c r="LDC1532" s="15"/>
      <c r="LDD1532" s="15"/>
      <c r="LDE1532" s="15"/>
      <c r="LDF1532" s="15"/>
      <c r="LDG1532" s="15"/>
      <c r="LDH1532" s="15"/>
      <c r="LDI1532" s="15"/>
      <c r="LDJ1532" s="15"/>
      <c r="LDK1532" s="15"/>
      <c r="LDL1532" s="15"/>
      <c r="LDM1532" s="15"/>
      <c r="LDN1532" s="15"/>
      <c r="LDO1532" s="15"/>
      <c r="LDP1532" s="15"/>
      <c r="LDQ1532" s="15"/>
      <c r="LDR1532" s="15"/>
      <c r="LDS1532" s="15"/>
      <c r="LDT1532" s="15"/>
      <c r="LDU1532" s="15"/>
      <c r="LDV1532" s="15"/>
      <c r="LDW1532" s="15"/>
      <c r="LDX1532" s="15"/>
      <c r="LDY1532" s="15"/>
      <c r="LDZ1532" s="15"/>
      <c r="LEA1532" s="15"/>
      <c r="LEB1532" s="15"/>
      <c r="LEC1532" s="15"/>
      <c r="LED1532" s="15"/>
      <c r="LEE1532" s="15"/>
      <c r="LEF1532" s="15"/>
      <c r="LEG1532" s="15"/>
      <c r="LEH1532" s="15"/>
      <c r="LEI1532" s="15"/>
      <c r="LEJ1532" s="15"/>
      <c r="LEK1532" s="15"/>
      <c r="LEL1532" s="15"/>
      <c r="LEM1532" s="15"/>
      <c r="LEN1532" s="15"/>
      <c r="LEO1532" s="15"/>
      <c r="LEP1532" s="15"/>
      <c r="LEQ1532" s="15"/>
      <c r="LER1532" s="15"/>
      <c r="LES1532" s="15"/>
      <c r="LET1532" s="15"/>
      <c r="LEU1532" s="15"/>
      <c r="LEV1532" s="15"/>
      <c r="LEW1532" s="15"/>
      <c r="LEX1532" s="15"/>
      <c r="LEY1532" s="15"/>
      <c r="LEZ1532" s="15"/>
      <c r="LFA1532" s="15"/>
      <c r="LFB1532" s="15"/>
      <c r="LFC1532" s="15"/>
      <c r="LFD1532" s="15"/>
      <c r="LFE1532" s="15"/>
      <c r="LFF1532" s="15"/>
      <c r="LFG1532" s="15"/>
      <c r="LFH1532" s="15"/>
      <c r="LFI1532" s="15"/>
      <c r="LFJ1532" s="15"/>
      <c r="LFK1532" s="15"/>
      <c r="LFL1532" s="15"/>
      <c r="LFM1532" s="15"/>
      <c r="LFN1532" s="15"/>
      <c r="LFO1532" s="15"/>
      <c r="LFP1532" s="15"/>
      <c r="LFQ1532" s="15"/>
      <c r="LFR1532" s="15"/>
      <c r="LFS1532" s="15"/>
      <c r="LFT1532" s="15"/>
      <c r="LFU1532" s="15"/>
      <c r="LFV1532" s="15"/>
      <c r="LFW1532" s="15"/>
      <c r="LFX1532" s="15"/>
      <c r="LFY1532" s="15"/>
      <c r="LFZ1532" s="15"/>
      <c r="LGA1532" s="15"/>
      <c r="LGB1532" s="15"/>
      <c r="LGC1532" s="15"/>
      <c r="LGD1532" s="15"/>
      <c r="LGE1532" s="15"/>
      <c r="LGF1532" s="15"/>
      <c r="LGG1532" s="15"/>
      <c r="LGH1532" s="15"/>
      <c r="LGI1532" s="15"/>
      <c r="LGJ1532" s="15"/>
      <c r="LGK1532" s="15"/>
      <c r="LGL1532" s="15"/>
      <c r="LGM1532" s="15"/>
      <c r="LGN1532" s="15"/>
      <c r="LGO1532" s="15"/>
      <c r="LGP1532" s="15"/>
      <c r="LGQ1532" s="15"/>
      <c r="LGR1532" s="15"/>
      <c r="LGS1532" s="15"/>
      <c r="LGT1532" s="15"/>
      <c r="LGU1532" s="15"/>
      <c r="LGV1532" s="15"/>
      <c r="LGW1532" s="15"/>
      <c r="LGX1532" s="15"/>
      <c r="LGY1532" s="15"/>
      <c r="LGZ1532" s="15"/>
      <c r="LHA1532" s="15"/>
      <c r="LHB1532" s="15"/>
      <c r="LHC1532" s="15"/>
      <c r="LHD1532" s="15"/>
      <c r="LHE1532" s="15"/>
      <c r="LHF1532" s="15"/>
      <c r="LHG1532" s="15"/>
      <c r="LHH1532" s="15"/>
      <c r="LHI1532" s="15"/>
      <c r="LHJ1532" s="15"/>
      <c r="LHK1532" s="15"/>
      <c r="LHL1532" s="15"/>
      <c r="LHM1532" s="15"/>
      <c r="LHN1532" s="15"/>
      <c r="LHO1532" s="15"/>
      <c r="LHP1532" s="15"/>
      <c r="LHQ1532" s="15"/>
      <c r="LHR1532" s="15"/>
      <c r="LHS1532" s="15"/>
      <c r="LHT1532" s="15"/>
      <c r="LHU1532" s="15"/>
      <c r="LHV1532" s="15"/>
      <c r="LHW1532" s="15"/>
      <c r="LHX1532" s="15"/>
      <c r="LHY1532" s="15"/>
      <c r="LHZ1532" s="15"/>
      <c r="LIA1532" s="15"/>
      <c r="LIB1532" s="15"/>
      <c r="LIC1532" s="15"/>
      <c r="LID1532" s="15"/>
      <c r="LIE1532" s="15"/>
      <c r="LIF1532" s="15"/>
      <c r="LIG1532" s="15"/>
      <c r="LIH1532" s="15"/>
      <c r="LII1532" s="15"/>
      <c r="LIJ1532" s="15"/>
      <c r="LIK1532" s="15"/>
      <c r="LIL1532" s="15"/>
      <c r="LIM1532" s="15"/>
      <c r="LIN1532" s="15"/>
      <c r="LIO1532" s="15"/>
      <c r="LIP1532" s="15"/>
      <c r="LIQ1532" s="15"/>
      <c r="LIR1532" s="15"/>
      <c r="LIS1532" s="15"/>
      <c r="LIT1532" s="15"/>
      <c r="LIU1532" s="15"/>
      <c r="LIV1532" s="15"/>
      <c r="LIW1532" s="15"/>
      <c r="LIX1532" s="15"/>
      <c r="LIY1532" s="15"/>
      <c r="LIZ1532" s="15"/>
      <c r="LJA1532" s="15"/>
      <c r="LJB1532" s="15"/>
      <c r="LJC1532" s="15"/>
      <c r="LJD1532" s="15"/>
      <c r="LJE1532" s="15"/>
      <c r="LJF1532" s="15"/>
      <c r="LJG1532" s="15"/>
      <c r="LJH1532" s="15"/>
      <c r="LJI1532" s="15"/>
      <c r="LJJ1532" s="15"/>
      <c r="LJK1532" s="15"/>
      <c r="LJL1532" s="15"/>
      <c r="LJM1532" s="15"/>
      <c r="LJN1532" s="15"/>
      <c r="LJO1532" s="15"/>
      <c r="LJP1532" s="15"/>
      <c r="LJQ1532" s="15"/>
      <c r="LJR1532" s="15"/>
      <c r="LJS1532" s="15"/>
      <c r="LJT1532" s="15"/>
      <c r="LJU1532" s="15"/>
      <c r="LJV1532" s="15"/>
      <c r="LJW1532" s="15"/>
      <c r="LJX1532" s="15"/>
      <c r="LJY1532" s="15"/>
      <c r="LJZ1532" s="15"/>
      <c r="LKA1532" s="15"/>
      <c r="LKB1532" s="15"/>
      <c r="LKC1532" s="15"/>
      <c r="LKD1532" s="15"/>
      <c r="LKE1532" s="15"/>
      <c r="LKF1532" s="15"/>
      <c r="LKG1532" s="15"/>
      <c r="LKH1532" s="15"/>
      <c r="LKI1532" s="15"/>
      <c r="LKJ1532" s="15"/>
      <c r="LKK1532" s="15"/>
      <c r="LKL1532" s="15"/>
      <c r="LKM1532" s="15"/>
      <c r="LKN1532" s="15"/>
      <c r="LKO1532" s="15"/>
      <c r="LKP1532" s="15"/>
      <c r="LKQ1532" s="15"/>
      <c r="LKR1532" s="15"/>
      <c r="LKS1532" s="15"/>
      <c r="LKT1532" s="15"/>
      <c r="LKU1532" s="15"/>
      <c r="LKV1532" s="15"/>
      <c r="LKW1532" s="15"/>
      <c r="LKX1532" s="15"/>
      <c r="LKY1532" s="15"/>
      <c r="LKZ1532" s="15"/>
      <c r="LLA1532" s="15"/>
      <c r="LLB1532" s="15"/>
      <c r="LLC1532" s="15"/>
      <c r="LLD1532" s="15"/>
      <c r="LLE1532" s="15"/>
      <c r="LLF1532" s="15"/>
      <c r="LLG1532" s="15"/>
      <c r="LLH1532" s="15"/>
      <c r="LLI1532" s="15"/>
      <c r="LLJ1532" s="15"/>
      <c r="LLK1532" s="15"/>
      <c r="LLL1532" s="15"/>
      <c r="LLM1532" s="15"/>
      <c r="LLN1532" s="15"/>
      <c r="LLO1532" s="15"/>
      <c r="LLP1532" s="15"/>
      <c r="LLQ1532" s="15"/>
      <c r="LLR1532" s="15"/>
      <c r="LLS1532" s="15"/>
      <c r="LLT1532" s="15"/>
      <c r="LLU1532" s="15"/>
      <c r="LLV1532" s="15"/>
      <c r="LLW1532" s="15"/>
      <c r="LLX1532" s="15"/>
      <c r="LLY1532" s="15"/>
      <c r="LLZ1532" s="15"/>
      <c r="LMA1532" s="15"/>
      <c r="LMB1532" s="15"/>
      <c r="LMC1532" s="15"/>
      <c r="LMD1532" s="15"/>
      <c r="LME1532" s="15"/>
      <c r="LMF1532" s="15"/>
      <c r="LMG1532" s="15"/>
      <c r="LMH1532" s="15"/>
      <c r="LMI1532" s="15"/>
      <c r="LMJ1532" s="15"/>
      <c r="LMK1532" s="15"/>
      <c r="LML1532" s="15"/>
      <c r="LMM1532" s="15"/>
      <c r="LMN1532" s="15"/>
      <c r="LMO1532" s="15"/>
      <c r="LMP1532" s="15"/>
      <c r="LMQ1532" s="15"/>
      <c r="LMR1532" s="15"/>
      <c r="LMS1532" s="15"/>
      <c r="LMT1532" s="15"/>
      <c r="LMU1532" s="15"/>
      <c r="LMV1532" s="15"/>
      <c r="LMW1532" s="15"/>
      <c r="LMX1532" s="15"/>
      <c r="LMY1532" s="15"/>
      <c r="LMZ1532" s="15"/>
      <c r="LNA1532" s="15"/>
      <c r="LNB1532" s="15"/>
      <c r="LNC1532" s="15"/>
      <c r="LND1532" s="15"/>
      <c r="LNE1532" s="15"/>
      <c r="LNF1532" s="15"/>
      <c r="LNG1532" s="15"/>
      <c r="LNH1532" s="15"/>
      <c r="LNI1532" s="15"/>
      <c r="LNJ1532" s="15"/>
      <c r="LNK1532" s="15"/>
      <c r="LNL1532" s="15"/>
      <c r="LNM1532" s="15"/>
      <c r="LNN1532" s="15"/>
      <c r="LNO1532" s="15"/>
      <c r="LNP1532" s="15"/>
      <c r="LNQ1532" s="15"/>
      <c r="LNR1532" s="15"/>
      <c r="LNS1532" s="15"/>
      <c r="LNT1532" s="15"/>
      <c r="LNU1532" s="15"/>
      <c r="LNV1532" s="15"/>
      <c r="LNW1532" s="15"/>
      <c r="LNX1532" s="15"/>
      <c r="LNY1532" s="15"/>
      <c r="LNZ1532" s="15"/>
      <c r="LOA1532" s="15"/>
      <c r="LOB1532" s="15"/>
      <c r="LOC1532" s="15"/>
      <c r="LOD1532" s="15"/>
      <c r="LOE1532" s="15"/>
      <c r="LOF1532" s="15"/>
      <c r="LOG1532" s="15"/>
      <c r="LOH1532" s="15"/>
      <c r="LOI1532" s="15"/>
      <c r="LOJ1532" s="15"/>
      <c r="LOK1532" s="15"/>
      <c r="LOL1532" s="15"/>
      <c r="LOM1532" s="15"/>
      <c r="LON1532" s="15"/>
      <c r="LOO1532" s="15"/>
      <c r="LOP1532" s="15"/>
      <c r="LOQ1532" s="15"/>
      <c r="LOR1532" s="15"/>
      <c r="LOS1532" s="15"/>
      <c r="LOT1532" s="15"/>
      <c r="LOU1532" s="15"/>
      <c r="LOV1532" s="15"/>
      <c r="LOW1532" s="15"/>
      <c r="LOX1532" s="15"/>
      <c r="LOY1532" s="15"/>
      <c r="LOZ1532" s="15"/>
      <c r="LPA1532" s="15"/>
      <c r="LPB1532" s="15"/>
      <c r="LPC1532" s="15"/>
      <c r="LPD1532" s="15"/>
      <c r="LPE1532" s="15"/>
      <c r="LPF1532" s="15"/>
      <c r="LPG1532" s="15"/>
      <c r="LPH1532" s="15"/>
      <c r="LPI1532" s="15"/>
      <c r="LPJ1532" s="15"/>
      <c r="LPK1532" s="15"/>
      <c r="LPL1532" s="15"/>
      <c r="LPM1532" s="15"/>
      <c r="LPN1532" s="15"/>
      <c r="LPO1532" s="15"/>
      <c r="LPP1532" s="15"/>
      <c r="LPQ1532" s="15"/>
      <c r="LPR1532" s="15"/>
      <c r="LPS1532" s="15"/>
      <c r="LPT1532" s="15"/>
      <c r="LPU1532" s="15"/>
      <c r="LPV1532" s="15"/>
      <c r="LPW1532" s="15"/>
      <c r="LPX1532" s="15"/>
      <c r="LPY1532" s="15"/>
      <c r="LPZ1532" s="15"/>
      <c r="LQA1532" s="15"/>
      <c r="LQB1532" s="15"/>
      <c r="LQC1532" s="15"/>
      <c r="LQD1532" s="15"/>
      <c r="LQE1532" s="15"/>
      <c r="LQF1532" s="15"/>
      <c r="LQG1532" s="15"/>
      <c r="LQH1532" s="15"/>
      <c r="LQI1532" s="15"/>
      <c r="LQJ1532" s="15"/>
      <c r="LQK1532" s="15"/>
      <c r="LQL1532" s="15"/>
      <c r="LQM1532" s="15"/>
      <c r="LQN1532" s="15"/>
      <c r="LQO1532" s="15"/>
      <c r="LQP1532" s="15"/>
      <c r="LQQ1532" s="15"/>
      <c r="LQR1532" s="15"/>
      <c r="LQS1532" s="15"/>
      <c r="LQT1532" s="15"/>
      <c r="LQU1532" s="15"/>
      <c r="LQV1532" s="15"/>
      <c r="LQW1532" s="15"/>
      <c r="LQX1532" s="15"/>
      <c r="LQY1532" s="15"/>
      <c r="LQZ1532" s="15"/>
      <c r="LRA1532" s="15"/>
      <c r="LRB1532" s="15"/>
      <c r="LRC1532" s="15"/>
      <c r="LRD1532" s="15"/>
      <c r="LRE1532" s="15"/>
      <c r="LRF1532" s="15"/>
      <c r="LRG1532" s="15"/>
      <c r="LRH1532" s="15"/>
      <c r="LRI1532" s="15"/>
      <c r="LRJ1532" s="15"/>
      <c r="LRK1532" s="15"/>
      <c r="LRL1532" s="15"/>
      <c r="LRM1532" s="15"/>
      <c r="LRN1532" s="15"/>
      <c r="LRO1532" s="15"/>
      <c r="LRP1532" s="15"/>
      <c r="LRQ1532" s="15"/>
      <c r="LRR1532" s="15"/>
      <c r="LRS1532" s="15"/>
      <c r="LRT1532" s="15"/>
      <c r="LRU1532" s="15"/>
      <c r="LRV1532" s="15"/>
      <c r="LRW1532" s="15"/>
      <c r="LRX1532" s="15"/>
      <c r="LRY1532" s="15"/>
      <c r="LRZ1532" s="15"/>
      <c r="LSA1532" s="15"/>
      <c r="LSB1532" s="15"/>
      <c r="LSC1532" s="15"/>
      <c r="LSD1532" s="15"/>
      <c r="LSE1532" s="15"/>
      <c r="LSF1532" s="15"/>
      <c r="LSG1532" s="15"/>
      <c r="LSH1532" s="15"/>
      <c r="LSI1532" s="15"/>
      <c r="LSJ1532" s="15"/>
      <c r="LSK1532" s="15"/>
      <c r="LSL1532" s="15"/>
      <c r="LSM1532" s="15"/>
      <c r="LSN1532" s="15"/>
      <c r="LSO1532" s="15"/>
      <c r="LSP1532" s="15"/>
      <c r="LSQ1532" s="15"/>
      <c r="LSR1532" s="15"/>
      <c r="LSS1532" s="15"/>
      <c r="LST1532" s="15"/>
      <c r="LSU1532" s="15"/>
      <c r="LSV1532" s="15"/>
      <c r="LSW1532" s="15"/>
      <c r="LSX1532" s="15"/>
      <c r="LSY1532" s="15"/>
      <c r="LSZ1532" s="15"/>
      <c r="LTA1532" s="15"/>
      <c r="LTB1532" s="15"/>
      <c r="LTC1532" s="15"/>
      <c r="LTD1532" s="15"/>
      <c r="LTE1532" s="15"/>
      <c r="LTF1532" s="15"/>
      <c r="LTG1532" s="15"/>
      <c r="LTH1532" s="15"/>
      <c r="LTI1532" s="15"/>
      <c r="LTJ1532" s="15"/>
      <c r="LTK1532" s="15"/>
      <c r="LTL1532" s="15"/>
      <c r="LTM1532" s="15"/>
      <c r="LTN1532" s="15"/>
      <c r="LTO1532" s="15"/>
      <c r="LTP1532" s="15"/>
      <c r="LTQ1532" s="15"/>
      <c r="LTR1532" s="15"/>
      <c r="LTS1532" s="15"/>
      <c r="LTT1532" s="15"/>
      <c r="LTU1532" s="15"/>
      <c r="LTV1532" s="15"/>
      <c r="LTW1532" s="15"/>
      <c r="LTX1532" s="15"/>
      <c r="LTY1532" s="15"/>
      <c r="LTZ1532" s="15"/>
      <c r="LUA1532" s="15"/>
      <c r="LUB1532" s="15"/>
      <c r="LUC1532" s="15"/>
      <c r="LUD1532" s="15"/>
      <c r="LUE1532" s="15"/>
      <c r="LUF1532" s="15"/>
      <c r="LUG1532" s="15"/>
      <c r="LUH1532" s="15"/>
      <c r="LUI1532" s="15"/>
      <c r="LUJ1532" s="15"/>
      <c r="LUK1532" s="15"/>
      <c r="LUL1532" s="15"/>
      <c r="LUM1532" s="15"/>
      <c r="LUN1532" s="15"/>
      <c r="LUO1532" s="15"/>
      <c r="LUP1532" s="15"/>
      <c r="LUQ1532" s="15"/>
      <c r="LUR1532" s="15"/>
      <c r="LUS1532" s="15"/>
      <c r="LUT1532" s="15"/>
      <c r="LUU1532" s="15"/>
      <c r="LUV1532" s="15"/>
      <c r="LUW1532" s="15"/>
      <c r="LUX1532" s="15"/>
      <c r="LUY1532" s="15"/>
      <c r="LUZ1532" s="15"/>
      <c r="LVA1532" s="15"/>
      <c r="LVB1532" s="15"/>
      <c r="LVC1532" s="15"/>
      <c r="LVD1532" s="15"/>
      <c r="LVE1532" s="15"/>
      <c r="LVF1532" s="15"/>
      <c r="LVG1532" s="15"/>
      <c r="LVH1532" s="15"/>
      <c r="LVI1532" s="15"/>
      <c r="LVJ1532" s="15"/>
      <c r="LVK1532" s="15"/>
      <c r="LVL1532" s="15"/>
      <c r="LVM1532" s="15"/>
      <c r="LVN1532" s="15"/>
      <c r="LVO1532" s="15"/>
      <c r="LVP1532" s="15"/>
      <c r="LVQ1532" s="15"/>
      <c r="LVR1532" s="15"/>
      <c r="LVS1532" s="15"/>
      <c r="LVT1532" s="15"/>
      <c r="LVU1532" s="15"/>
      <c r="LVV1532" s="15"/>
      <c r="LVW1532" s="15"/>
      <c r="LVX1532" s="15"/>
      <c r="LVY1532" s="15"/>
      <c r="LVZ1532" s="15"/>
      <c r="LWA1532" s="15"/>
      <c r="LWB1532" s="15"/>
      <c r="LWC1532" s="15"/>
      <c r="LWD1532" s="15"/>
      <c r="LWE1532" s="15"/>
      <c r="LWF1532" s="15"/>
      <c r="LWG1532" s="15"/>
      <c r="LWH1532" s="15"/>
      <c r="LWI1532" s="15"/>
      <c r="LWJ1532" s="15"/>
      <c r="LWK1532" s="15"/>
      <c r="LWL1532" s="15"/>
      <c r="LWM1532" s="15"/>
      <c r="LWN1532" s="15"/>
      <c r="LWO1532" s="15"/>
      <c r="LWP1532" s="15"/>
      <c r="LWQ1532" s="15"/>
      <c r="LWR1532" s="15"/>
      <c r="LWS1532" s="15"/>
      <c r="LWT1532" s="15"/>
      <c r="LWU1532" s="15"/>
      <c r="LWV1532" s="15"/>
      <c r="LWW1532" s="15"/>
      <c r="LWX1532" s="15"/>
      <c r="LWY1532" s="15"/>
      <c r="LWZ1532" s="15"/>
      <c r="LXA1532" s="15"/>
      <c r="LXB1532" s="15"/>
      <c r="LXC1532" s="15"/>
      <c r="LXD1532" s="15"/>
      <c r="LXE1532" s="15"/>
      <c r="LXF1532" s="15"/>
      <c r="LXG1532" s="15"/>
      <c r="LXH1532" s="15"/>
      <c r="LXI1532" s="15"/>
      <c r="LXJ1532" s="15"/>
      <c r="LXK1532" s="15"/>
      <c r="LXL1532" s="15"/>
      <c r="LXM1532" s="15"/>
      <c r="LXN1532" s="15"/>
      <c r="LXO1532" s="15"/>
      <c r="LXP1532" s="15"/>
      <c r="LXQ1532" s="15"/>
      <c r="LXR1532" s="15"/>
      <c r="LXS1532" s="15"/>
      <c r="LXT1532" s="15"/>
      <c r="LXU1532" s="15"/>
      <c r="LXV1532" s="15"/>
      <c r="LXW1532" s="15"/>
      <c r="LXX1532" s="15"/>
      <c r="LXY1532" s="15"/>
      <c r="LXZ1532" s="15"/>
      <c r="LYA1532" s="15"/>
      <c r="LYB1532" s="15"/>
      <c r="LYC1532" s="15"/>
      <c r="LYD1532" s="15"/>
      <c r="LYE1532" s="15"/>
      <c r="LYF1532" s="15"/>
      <c r="LYG1532" s="15"/>
      <c r="LYH1532" s="15"/>
      <c r="LYI1532" s="15"/>
      <c r="LYJ1532" s="15"/>
      <c r="LYK1532" s="15"/>
      <c r="LYL1532" s="15"/>
      <c r="LYM1532" s="15"/>
      <c r="LYN1532" s="15"/>
      <c r="LYO1532" s="15"/>
      <c r="LYP1532" s="15"/>
      <c r="LYQ1532" s="15"/>
      <c r="LYR1532" s="15"/>
      <c r="LYS1532" s="15"/>
      <c r="LYT1532" s="15"/>
      <c r="LYU1532" s="15"/>
      <c r="LYV1532" s="15"/>
      <c r="LYW1532" s="15"/>
      <c r="LYX1532" s="15"/>
      <c r="LYY1532" s="15"/>
      <c r="LYZ1532" s="15"/>
      <c r="LZA1532" s="15"/>
      <c r="LZB1532" s="15"/>
      <c r="LZC1532" s="15"/>
      <c r="LZD1532" s="15"/>
      <c r="LZE1532" s="15"/>
      <c r="LZF1532" s="15"/>
      <c r="LZG1532" s="15"/>
      <c r="LZH1532" s="15"/>
      <c r="LZI1532" s="15"/>
      <c r="LZJ1532" s="15"/>
      <c r="LZK1532" s="15"/>
      <c r="LZL1532" s="15"/>
      <c r="LZM1532" s="15"/>
      <c r="LZN1532" s="15"/>
      <c r="LZO1532" s="15"/>
      <c r="LZP1532" s="15"/>
      <c r="LZQ1532" s="15"/>
      <c r="LZR1532" s="15"/>
      <c r="LZS1532" s="15"/>
      <c r="LZT1532" s="15"/>
      <c r="LZU1532" s="15"/>
      <c r="LZV1532" s="15"/>
      <c r="LZW1532" s="15"/>
      <c r="LZX1532" s="15"/>
      <c r="LZY1532" s="15"/>
      <c r="LZZ1532" s="15"/>
      <c r="MAA1532" s="15"/>
      <c r="MAB1532" s="15"/>
      <c r="MAC1532" s="15"/>
      <c r="MAD1532" s="15"/>
      <c r="MAE1532" s="15"/>
      <c r="MAF1532" s="15"/>
      <c r="MAG1532" s="15"/>
      <c r="MAH1532" s="15"/>
      <c r="MAI1532" s="15"/>
      <c r="MAJ1532" s="15"/>
      <c r="MAK1532" s="15"/>
      <c r="MAL1532" s="15"/>
      <c r="MAM1532" s="15"/>
      <c r="MAN1532" s="15"/>
      <c r="MAO1532" s="15"/>
      <c r="MAP1532" s="15"/>
      <c r="MAQ1532" s="15"/>
      <c r="MAR1532" s="15"/>
      <c r="MAS1532" s="15"/>
      <c r="MAT1532" s="15"/>
      <c r="MAU1532" s="15"/>
      <c r="MAV1532" s="15"/>
      <c r="MAW1532" s="15"/>
      <c r="MAX1532" s="15"/>
      <c r="MAY1532" s="15"/>
      <c r="MAZ1532" s="15"/>
      <c r="MBA1532" s="15"/>
      <c r="MBB1532" s="15"/>
      <c r="MBC1532" s="15"/>
      <c r="MBD1532" s="15"/>
      <c r="MBE1532" s="15"/>
      <c r="MBF1532" s="15"/>
      <c r="MBG1532" s="15"/>
      <c r="MBH1532" s="15"/>
      <c r="MBI1532" s="15"/>
      <c r="MBJ1532" s="15"/>
      <c r="MBK1532" s="15"/>
      <c r="MBL1532" s="15"/>
      <c r="MBM1532" s="15"/>
      <c r="MBN1532" s="15"/>
      <c r="MBO1532" s="15"/>
      <c r="MBP1532" s="15"/>
      <c r="MBQ1532" s="15"/>
      <c r="MBR1532" s="15"/>
      <c r="MBS1532" s="15"/>
      <c r="MBT1532" s="15"/>
      <c r="MBU1532" s="15"/>
      <c r="MBV1532" s="15"/>
      <c r="MBW1532" s="15"/>
      <c r="MBX1532" s="15"/>
      <c r="MBY1532" s="15"/>
      <c r="MBZ1532" s="15"/>
      <c r="MCA1532" s="15"/>
      <c r="MCB1532" s="15"/>
      <c r="MCC1532" s="15"/>
      <c r="MCD1532" s="15"/>
      <c r="MCE1532" s="15"/>
      <c r="MCF1532" s="15"/>
      <c r="MCG1532" s="15"/>
      <c r="MCH1532" s="15"/>
      <c r="MCI1532" s="15"/>
      <c r="MCJ1532" s="15"/>
      <c r="MCK1532" s="15"/>
      <c r="MCL1532" s="15"/>
      <c r="MCM1532" s="15"/>
      <c r="MCN1532" s="15"/>
      <c r="MCO1532" s="15"/>
      <c r="MCP1532" s="15"/>
      <c r="MCQ1532" s="15"/>
      <c r="MCR1532" s="15"/>
      <c r="MCS1532" s="15"/>
      <c r="MCT1532" s="15"/>
      <c r="MCU1532" s="15"/>
      <c r="MCV1532" s="15"/>
      <c r="MCW1532" s="15"/>
      <c r="MCX1532" s="15"/>
      <c r="MCY1532" s="15"/>
      <c r="MCZ1532" s="15"/>
      <c r="MDA1532" s="15"/>
      <c r="MDB1532" s="15"/>
      <c r="MDC1532" s="15"/>
      <c r="MDD1532" s="15"/>
      <c r="MDE1532" s="15"/>
      <c r="MDF1532" s="15"/>
      <c r="MDG1532" s="15"/>
      <c r="MDH1532" s="15"/>
      <c r="MDI1532" s="15"/>
      <c r="MDJ1532" s="15"/>
      <c r="MDK1532" s="15"/>
      <c r="MDL1532" s="15"/>
      <c r="MDM1532" s="15"/>
      <c r="MDN1532" s="15"/>
      <c r="MDO1532" s="15"/>
      <c r="MDP1532" s="15"/>
      <c r="MDQ1532" s="15"/>
      <c r="MDR1532" s="15"/>
      <c r="MDS1532" s="15"/>
      <c r="MDT1532" s="15"/>
      <c r="MDU1532" s="15"/>
      <c r="MDV1532" s="15"/>
      <c r="MDW1532" s="15"/>
      <c r="MDX1532" s="15"/>
      <c r="MDY1532" s="15"/>
      <c r="MDZ1532" s="15"/>
      <c r="MEA1532" s="15"/>
      <c r="MEB1532" s="15"/>
      <c r="MEC1532" s="15"/>
      <c r="MED1532" s="15"/>
      <c r="MEE1532" s="15"/>
      <c r="MEF1532" s="15"/>
      <c r="MEG1532" s="15"/>
      <c r="MEH1532" s="15"/>
      <c r="MEI1532" s="15"/>
      <c r="MEJ1532" s="15"/>
      <c r="MEK1532" s="15"/>
      <c r="MEL1532" s="15"/>
      <c r="MEM1532" s="15"/>
      <c r="MEN1532" s="15"/>
      <c r="MEO1532" s="15"/>
      <c r="MEP1532" s="15"/>
      <c r="MEQ1532" s="15"/>
      <c r="MER1532" s="15"/>
      <c r="MES1532" s="15"/>
      <c r="MET1532" s="15"/>
      <c r="MEU1532" s="15"/>
      <c r="MEV1532" s="15"/>
      <c r="MEW1532" s="15"/>
      <c r="MEX1532" s="15"/>
      <c r="MEY1532" s="15"/>
      <c r="MEZ1532" s="15"/>
      <c r="MFA1532" s="15"/>
      <c r="MFB1532" s="15"/>
      <c r="MFC1532" s="15"/>
      <c r="MFD1532" s="15"/>
      <c r="MFE1532" s="15"/>
      <c r="MFF1532" s="15"/>
      <c r="MFG1532" s="15"/>
      <c r="MFH1532" s="15"/>
      <c r="MFI1532" s="15"/>
      <c r="MFJ1532" s="15"/>
      <c r="MFK1532" s="15"/>
      <c r="MFL1532" s="15"/>
      <c r="MFM1532" s="15"/>
      <c r="MFN1532" s="15"/>
      <c r="MFO1532" s="15"/>
      <c r="MFP1532" s="15"/>
      <c r="MFQ1532" s="15"/>
      <c r="MFR1532" s="15"/>
      <c r="MFS1532" s="15"/>
      <c r="MFT1532" s="15"/>
      <c r="MFU1532" s="15"/>
      <c r="MFV1532" s="15"/>
      <c r="MFW1532" s="15"/>
      <c r="MFX1532" s="15"/>
      <c r="MFY1532" s="15"/>
      <c r="MFZ1532" s="15"/>
      <c r="MGA1532" s="15"/>
      <c r="MGB1532" s="15"/>
      <c r="MGC1532" s="15"/>
      <c r="MGD1532" s="15"/>
      <c r="MGE1532" s="15"/>
      <c r="MGF1532" s="15"/>
      <c r="MGG1532" s="15"/>
      <c r="MGH1532" s="15"/>
      <c r="MGI1532" s="15"/>
      <c r="MGJ1532" s="15"/>
      <c r="MGK1532" s="15"/>
      <c r="MGL1532" s="15"/>
      <c r="MGM1532" s="15"/>
      <c r="MGN1532" s="15"/>
      <c r="MGO1532" s="15"/>
      <c r="MGP1532" s="15"/>
      <c r="MGQ1532" s="15"/>
      <c r="MGR1532" s="15"/>
      <c r="MGS1532" s="15"/>
      <c r="MGT1532" s="15"/>
      <c r="MGU1532" s="15"/>
      <c r="MGV1532" s="15"/>
      <c r="MGW1532" s="15"/>
      <c r="MGX1532" s="15"/>
      <c r="MGY1532" s="15"/>
      <c r="MGZ1532" s="15"/>
      <c r="MHA1532" s="15"/>
      <c r="MHB1532" s="15"/>
      <c r="MHC1532" s="15"/>
      <c r="MHD1532" s="15"/>
      <c r="MHE1532" s="15"/>
      <c r="MHF1532" s="15"/>
      <c r="MHG1532" s="15"/>
      <c r="MHH1532" s="15"/>
      <c r="MHI1532" s="15"/>
      <c r="MHJ1532" s="15"/>
      <c r="MHK1532" s="15"/>
      <c r="MHL1532" s="15"/>
      <c r="MHM1532" s="15"/>
      <c r="MHN1532" s="15"/>
      <c r="MHO1532" s="15"/>
      <c r="MHP1532" s="15"/>
      <c r="MHQ1532" s="15"/>
      <c r="MHR1532" s="15"/>
      <c r="MHS1532" s="15"/>
      <c r="MHT1532" s="15"/>
      <c r="MHU1532" s="15"/>
      <c r="MHV1532" s="15"/>
      <c r="MHW1532" s="15"/>
      <c r="MHX1532" s="15"/>
      <c r="MHY1532" s="15"/>
      <c r="MHZ1532" s="15"/>
      <c r="MIA1532" s="15"/>
      <c r="MIB1532" s="15"/>
      <c r="MIC1532" s="15"/>
      <c r="MID1532" s="15"/>
      <c r="MIE1532" s="15"/>
      <c r="MIF1532" s="15"/>
      <c r="MIG1532" s="15"/>
      <c r="MIH1532" s="15"/>
      <c r="MII1532" s="15"/>
      <c r="MIJ1532" s="15"/>
      <c r="MIK1532" s="15"/>
      <c r="MIL1532" s="15"/>
      <c r="MIM1532" s="15"/>
      <c r="MIN1532" s="15"/>
      <c r="MIO1532" s="15"/>
      <c r="MIP1532" s="15"/>
      <c r="MIQ1532" s="15"/>
      <c r="MIR1532" s="15"/>
      <c r="MIS1532" s="15"/>
      <c r="MIT1532" s="15"/>
      <c r="MIU1532" s="15"/>
      <c r="MIV1532" s="15"/>
      <c r="MIW1532" s="15"/>
      <c r="MIX1532" s="15"/>
      <c r="MIY1532" s="15"/>
      <c r="MIZ1532" s="15"/>
      <c r="MJA1532" s="15"/>
      <c r="MJB1532" s="15"/>
      <c r="MJC1532" s="15"/>
      <c r="MJD1532" s="15"/>
      <c r="MJE1532" s="15"/>
      <c r="MJF1532" s="15"/>
      <c r="MJG1532" s="15"/>
      <c r="MJH1532" s="15"/>
      <c r="MJI1532" s="15"/>
      <c r="MJJ1532" s="15"/>
      <c r="MJK1532" s="15"/>
      <c r="MJL1532" s="15"/>
      <c r="MJM1532" s="15"/>
      <c r="MJN1532" s="15"/>
      <c r="MJO1532" s="15"/>
      <c r="MJP1532" s="15"/>
      <c r="MJQ1532" s="15"/>
      <c r="MJR1532" s="15"/>
      <c r="MJS1532" s="15"/>
      <c r="MJT1532" s="15"/>
      <c r="MJU1532" s="15"/>
      <c r="MJV1532" s="15"/>
      <c r="MJW1532" s="15"/>
      <c r="MJX1532" s="15"/>
      <c r="MJY1532" s="15"/>
      <c r="MJZ1532" s="15"/>
      <c r="MKA1532" s="15"/>
      <c r="MKB1532" s="15"/>
      <c r="MKC1532" s="15"/>
      <c r="MKD1532" s="15"/>
      <c r="MKE1532" s="15"/>
      <c r="MKF1532" s="15"/>
      <c r="MKG1532" s="15"/>
      <c r="MKH1532" s="15"/>
      <c r="MKI1532" s="15"/>
      <c r="MKJ1532" s="15"/>
      <c r="MKK1532" s="15"/>
      <c r="MKL1532" s="15"/>
      <c r="MKM1532" s="15"/>
      <c r="MKN1532" s="15"/>
      <c r="MKO1532" s="15"/>
      <c r="MKP1532" s="15"/>
      <c r="MKQ1532" s="15"/>
      <c r="MKR1532" s="15"/>
      <c r="MKS1532" s="15"/>
      <c r="MKT1532" s="15"/>
      <c r="MKU1532" s="15"/>
      <c r="MKV1532" s="15"/>
      <c r="MKW1532" s="15"/>
      <c r="MKX1532" s="15"/>
      <c r="MKY1532" s="15"/>
      <c r="MKZ1532" s="15"/>
      <c r="MLA1532" s="15"/>
      <c r="MLB1532" s="15"/>
      <c r="MLC1532" s="15"/>
      <c r="MLD1532" s="15"/>
      <c r="MLE1532" s="15"/>
      <c r="MLF1532" s="15"/>
      <c r="MLG1532" s="15"/>
      <c r="MLH1532" s="15"/>
      <c r="MLI1532" s="15"/>
      <c r="MLJ1532" s="15"/>
      <c r="MLK1532" s="15"/>
      <c r="MLL1532" s="15"/>
      <c r="MLM1532" s="15"/>
      <c r="MLN1532" s="15"/>
      <c r="MLO1532" s="15"/>
      <c r="MLP1532" s="15"/>
      <c r="MLQ1532" s="15"/>
      <c r="MLR1532" s="15"/>
      <c r="MLS1532" s="15"/>
      <c r="MLT1532" s="15"/>
      <c r="MLU1532" s="15"/>
      <c r="MLV1532" s="15"/>
      <c r="MLW1532" s="15"/>
      <c r="MLX1532" s="15"/>
      <c r="MLY1532" s="15"/>
      <c r="MLZ1532" s="15"/>
      <c r="MMA1532" s="15"/>
      <c r="MMB1532" s="15"/>
      <c r="MMC1532" s="15"/>
      <c r="MMD1532" s="15"/>
      <c r="MME1532" s="15"/>
      <c r="MMF1532" s="15"/>
      <c r="MMG1532" s="15"/>
      <c r="MMH1532" s="15"/>
      <c r="MMI1532" s="15"/>
      <c r="MMJ1532" s="15"/>
      <c r="MMK1532" s="15"/>
      <c r="MML1532" s="15"/>
      <c r="MMM1532" s="15"/>
      <c r="MMN1532" s="15"/>
      <c r="MMO1532" s="15"/>
      <c r="MMP1532" s="15"/>
      <c r="MMQ1532" s="15"/>
      <c r="MMR1532" s="15"/>
      <c r="MMS1532" s="15"/>
      <c r="MMT1532" s="15"/>
      <c r="MMU1532" s="15"/>
      <c r="MMV1532" s="15"/>
      <c r="MMW1532" s="15"/>
      <c r="MMX1532" s="15"/>
      <c r="MMY1532" s="15"/>
      <c r="MMZ1532" s="15"/>
      <c r="MNA1532" s="15"/>
      <c r="MNB1532" s="15"/>
      <c r="MNC1532" s="15"/>
      <c r="MND1532" s="15"/>
      <c r="MNE1532" s="15"/>
      <c r="MNF1532" s="15"/>
      <c r="MNG1532" s="15"/>
      <c r="MNH1532" s="15"/>
      <c r="MNI1532" s="15"/>
      <c r="MNJ1532" s="15"/>
      <c r="MNK1532" s="15"/>
      <c r="MNL1532" s="15"/>
      <c r="MNM1532" s="15"/>
      <c r="MNN1532" s="15"/>
      <c r="MNO1532" s="15"/>
      <c r="MNP1532" s="15"/>
      <c r="MNQ1532" s="15"/>
      <c r="MNR1532" s="15"/>
      <c r="MNS1532" s="15"/>
      <c r="MNT1532" s="15"/>
      <c r="MNU1532" s="15"/>
      <c r="MNV1532" s="15"/>
      <c r="MNW1532" s="15"/>
      <c r="MNX1532" s="15"/>
      <c r="MNY1532" s="15"/>
      <c r="MNZ1532" s="15"/>
      <c r="MOA1532" s="15"/>
      <c r="MOB1532" s="15"/>
      <c r="MOC1532" s="15"/>
      <c r="MOD1532" s="15"/>
      <c r="MOE1532" s="15"/>
      <c r="MOF1532" s="15"/>
      <c r="MOG1532" s="15"/>
      <c r="MOH1532" s="15"/>
      <c r="MOI1532" s="15"/>
      <c r="MOJ1532" s="15"/>
      <c r="MOK1532" s="15"/>
      <c r="MOL1532" s="15"/>
      <c r="MOM1532" s="15"/>
      <c r="MON1532" s="15"/>
      <c r="MOO1532" s="15"/>
      <c r="MOP1532" s="15"/>
      <c r="MOQ1532" s="15"/>
      <c r="MOR1532" s="15"/>
      <c r="MOS1532" s="15"/>
      <c r="MOT1532" s="15"/>
      <c r="MOU1532" s="15"/>
      <c r="MOV1532" s="15"/>
      <c r="MOW1532" s="15"/>
      <c r="MOX1532" s="15"/>
      <c r="MOY1532" s="15"/>
      <c r="MOZ1532" s="15"/>
      <c r="MPA1532" s="15"/>
      <c r="MPB1532" s="15"/>
      <c r="MPC1532" s="15"/>
      <c r="MPD1532" s="15"/>
      <c r="MPE1532" s="15"/>
      <c r="MPF1532" s="15"/>
      <c r="MPG1532" s="15"/>
      <c r="MPH1532" s="15"/>
      <c r="MPI1532" s="15"/>
      <c r="MPJ1532" s="15"/>
      <c r="MPK1532" s="15"/>
      <c r="MPL1532" s="15"/>
      <c r="MPM1532" s="15"/>
      <c r="MPN1532" s="15"/>
      <c r="MPO1532" s="15"/>
      <c r="MPP1532" s="15"/>
      <c r="MPQ1532" s="15"/>
      <c r="MPR1532" s="15"/>
      <c r="MPS1532" s="15"/>
      <c r="MPT1532" s="15"/>
      <c r="MPU1532" s="15"/>
      <c r="MPV1532" s="15"/>
      <c r="MPW1532" s="15"/>
      <c r="MPX1532" s="15"/>
      <c r="MPY1532" s="15"/>
      <c r="MPZ1532" s="15"/>
      <c r="MQA1532" s="15"/>
      <c r="MQB1532" s="15"/>
      <c r="MQC1532" s="15"/>
      <c r="MQD1532" s="15"/>
      <c r="MQE1532" s="15"/>
      <c r="MQF1532" s="15"/>
      <c r="MQG1532" s="15"/>
      <c r="MQH1532" s="15"/>
      <c r="MQI1532" s="15"/>
      <c r="MQJ1532" s="15"/>
      <c r="MQK1532" s="15"/>
      <c r="MQL1532" s="15"/>
      <c r="MQM1532" s="15"/>
      <c r="MQN1532" s="15"/>
      <c r="MQO1532" s="15"/>
      <c r="MQP1532" s="15"/>
      <c r="MQQ1532" s="15"/>
      <c r="MQR1532" s="15"/>
      <c r="MQS1532" s="15"/>
      <c r="MQT1532" s="15"/>
      <c r="MQU1532" s="15"/>
      <c r="MQV1532" s="15"/>
      <c r="MQW1532" s="15"/>
      <c r="MQX1532" s="15"/>
      <c r="MQY1532" s="15"/>
      <c r="MQZ1532" s="15"/>
      <c r="MRA1532" s="15"/>
      <c r="MRB1532" s="15"/>
      <c r="MRC1532" s="15"/>
      <c r="MRD1532" s="15"/>
      <c r="MRE1532" s="15"/>
      <c r="MRF1532" s="15"/>
      <c r="MRG1532" s="15"/>
      <c r="MRH1532" s="15"/>
      <c r="MRI1532" s="15"/>
      <c r="MRJ1532" s="15"/>
      <c r="MRK1532" s="15"/>
      <c r="MRL1532" s="15"/>
      <c r="MRM1532" s="15"/>
      <c r="MRN1532" s="15"/>
      <c r="MRO1532" s="15"/>
      <c r="MRP1532" s="15"/>
      <c r="MRQ1532" s="15"/>
      <c r="MRR1532" s="15"/>
      <c r="MRS1532" s="15"/>
      <c r="MRT1532" s="15"/>
      <c r="MRU1532" s="15"/>
      <c r="MRV1532" s="15"/>
      <c r="MRW1532" s="15"/>
      <c r="MRX1532" s="15"/>
      <c r="MRY1532" s="15"/>
      <c r="MRZ1532" s="15"/>
      <c r="MSA1532" s="15"/>
      <c r="MSB1532" s="15"/>
      <c r="MSC1532" s="15"/>
      <c r="MSD1532" s="15"/>
      <c r="MSE1532" s="15"/>
      <c r="MSF1532" s="15"/>
      <c r="MSG1532" s="15"/>
      <c r="MSH1532" s="15"/>
      <c r="MSI1532" s="15"/>
      <c r="MSJ1532" s="15"/>
      <c r="MSK1532" s="15"/>
      <c r="MSL1532" s="15"/>
      <c r="MSM1532" s="15"/>
      <c r="MSN1532" s="15"/>
      <c r="MSO1532" s="15"/>
      <c r="MSP1532" s="15"/>
      <c r="MSQ1532" s="15"/>
      <c r="MSR1532" s="15"/>
      <c r="MSS1532" s="15"/>
      <c r="MST1532" s="15"/>
      <c r="MSU1532" s="15"/>
      <c r="MSV1532" s="15"/>
      <c r="MSW1532" s="15"/>
      <c r="MSX1532" s="15"/>
      <c r="MSY1532" s="15"/>
      <c r="MSZ1532" s="15"/>
      <c r="MTA1532" s="15"/>
      <c r="MTB1532" s="15"/>
      <c r="MTC1532" s="15"/>
      <c r="MTD1532" s="15"/>
      <c r="MTE1532" s="15"/>
      <c r="MTF1532" s="15"/>
      <c r="MTG1532" s="15"/>
      <c r="MTH1532" s="15"/>
      <c r="MTI1532" s="15"/>
      <c r="MTJ1532" s="15"/>
      <c r="MTK1532" s="15"/>
      <c r="MTL1532" s="15"/>
      <c r="MTM1532" s="15"/>
      <c r="MTN1532" s="15"/>
      <c r="MTO1532" s="15"/>
      <c r="MTP1532" s="15"/>
      <c r="MTQ1532" s="15"/>
      <c r="MTR1532" s="15"/>
      <c r="MTS1532" s="15"/>
      <c r="MTT1532" s="15"/>
      <c r="MTU1532" s="15"/>
      <c r="MTV1532" s="15"/>
      <c r="MTW1532" s="15"/>
      <c r="MTX1532" s="15"/>
      <c r="MTY1532" s="15"/>
      <c r="MTZ1532" s="15"/>
      <c r="MUA1532" s="15"/>
      <c r="MUB1532" s="15"/>
      <c r="MUC1532" s="15"/>
      <c r="MUD1532" s="15"/>
      <c r="MUE1532" s="15"/>
      <c r="MUF1532" s="15"/>
      <c r="MUG1532" s="15"/>
      <c r="MUH1532" s="15"/>
      <c r="MUI1532" s="15"/>
      <c r="MUJ1532" s="15"/>
      <c r="MUK1532" s="15"/>
      <c r="MUL1532" s="15"/>
      <c r="MUM1532" s="15"/>
      <c r="MUN1532" s="15"/>
      <c r="MUO1532" s="15"/>
      <c r="MUP1532" s="15"/>
      <c r="MUQ1532" s="15"/>
      <c r="MUR1532" s="15"/>
      <c r="MUS1532" s="15"/>
      <c r="MUT1532" s="15"/>
      <c r="MUU1532" s="15"/>
      <c r="MUV1532" s="15"/>
      <c r="MUW1532" s="15"/>
      <c r="MUX1532" s="15"/>
      <c r="MUY1532" s="15"/>
      <c r="MUZ1532" s="15"/>
      <c r="MVA1532" s="15"/>
      <c r="MVB1532" s="15"/>
      <c r="MVC1532" s="15"/>
      <c r="MVD1532" s="15"/>
      <c r="MVE1532" s="15"/>
      <c r="MVF1532" s="15"/>
      <c r="MVG1532" s="15"/>
      <c r="MVH1532" s="15"/>
      <c r="MVI1532" s="15"/>
      <c r="MVJ1532" s="15"/>
      <c r="MVK1532" s="15"/>
      <c r="MVL1532" s="15"/>
      <c r="MVM1532" s="15"/>
      <c r="MVN1532" s="15"/>
      <c r="MVO1532" s="15"/>
      <c r="MVP1532" s="15"/>
      <c r="MVQ1532" s="15"/>
      <c r="MVR1532" s="15"/>
      <c r="MVS1532" s="15"/>
      <c r="MVT1532" s="15"/>
      <c r="MVU1532" s="15"/>
      <c r="MVV1532" s="15"/>
      <c r="MVW1532" s="15"/>
      <c r="MVX1532" s="15"/>
      <c r="MVY1532" s="15"/>
      <c r="MVZ1532" s="15"/>
      <c r="MWA1532" s="15"/>
      <c r="MWB1532" s="15"/>
      <c r="MWC1532" s="15"/>
      <c r="MWD1532" s="15"/>
      <c r="MWE1532" s="15"/>
      <c r="MWF1532" s="15"/>
      <c r="MWG1532" s="15"/>
      <c r="MWH1532" s="15"/>
      <c r="MWI1532" s="15"/>
      <c r="MWJ1532" s="15"/>
      <c r="MWK1532" s="15"/>
      <c r="MWL1532" s="15"/>
      <c r="MWM1532" s="15"/>
      <c r="MWN1532" s="15"/>
      <c r="MWO1532" s="15"/>
      <c r="MWP1532" s="15"/>
      <c r="MWQ1532" s="15"/>
      <c r="MWR1532" s="15"/>
      <c r="MWS1532" s="15"/>
      <c r="MWT1532" s="15"/>
      <c r="MWU1532" s="15"/>
      <c r="MWV1532" s="15"/>
      <c r="MWW1532" s="15"/>
      <c r="MWX1532" s="15"/>
      <c r="MWY1532" s="15"/>
      <c r="MWZ1532" s="15"/>
      <c r="MXA1532" s="15"/>
      <c r="MXB1532" s="15"/>
      <c r="MXC1532" s="15"/>
      <c r="MXD1532" s="15"/>
      <c r="MXE1532" s="15"/>
      <c r="MXF1532" s="15"/>
      <c r="MXG1532" s="15"/>
      <c r="MXH1532" s="15"/>
      <c r="MXI1532" s="15"/>
      <c r="MXJ1532" s="15"/>
      <c r="MXK1532" s="15"/>
      <c r="MXL1532" s="15"/>
      <c r="MXM1532" s="15"/>
      <c r="MXN1532" s="15"/>
      <c r="MXO1532" s="15"/>
      <c r="MXP1532" s="15"/>
      <c r="MXQ1532" s="15"/>
      <c r="MXR1532" s="15"/>
      <c r="MXS1532" s="15"/>
      <c r="MXT1532" s="15"/>
      <c r="MXU1532" s="15"/>
      <c r="MXV1532" s="15"/>
      <c r="MXW1532" s="15"/>
      <c r="MXX1532" s="15"/>
      <c r="MXY1532" s="15"/>
      <c r="MXZ1532" s="15"/>
      <c r="MYA1532" s="15"/>
      <c r="MYB1532" s="15"/>
      <c r="MYC1532" s="15"/>
      <c r="MYD1532" s="15"/>
      <c r="MYE1532" s="15"/>
      <c r="MYF1532" s="15"/>
      <c r="MYG1532" s="15"/>
      <c r="MYH1532" s="15"/>
      <c r="MYI1532" s="15"/>
      <c r="MYJ1532" s="15"/>
      <c r="MYK1532" s="15"/>
      <c r="MYL1532" s="15"/>
      <c r="MYM1532" s="15"/>
      <c r="MYN1532" s="15"/>
      <c r="MYO1532" s="15"/>
      <c r="MYP1532" s="15"/>
      <c r="MYQ1532" s="15"/>
      <c r="MYR1532" s="15"/>
      <c r="MYS1532" s="15"/>
      <c r="MYT1532" s="15"/>
      <c r="MYU1532" s="15"/>
      <c r="MYV1532" s="15"/>
      <c r="MYW1532" s="15"/>
      <c r="MYX1532" s="15"/>
      <c r="MYY1532" s="15"/>
      <c r="MYZ1532" s="15"/>
      <c r="MZA1532" s="15"/>
      <c r="MZB1532" s="15"/>
      <c r="MZC1532" s="15"/>
      <c r="MZD1532" s="15"/>
      <c r="MZE1532" s="15"/>
      <c r="MZF1532" s="15"/>
      <c r="MZG1532" s="15"/>
      <c r="MZH1532" s="15"/>
      <c r="MZI1532" s="15"/>
      <c r="MZJ1532" s="15"/>
      <c r="MZK1532" s="15"/>
      <c r="MZL1532" s="15"/>
      <c r="MZM1532" s="15"/>
      <c r="MZN1532" s="15"/>
      <c r="MZO1532" s="15"/>
      <c r="MZP1532" s="15"/>
      <c r="MZQ1532" s="15"/>
      <c r="MZR1532" s="15"/>
      <c r="MZS1532" s="15"/>
      <c r="MZT1532" s="15"/>
      <c r="MZU1532" s="15"/>
      <c r="MZV1532" s="15"/>
      <c r="MZW1532" s="15"/>
      <c r="MZX1532" s="15"/>
      <c r="MZY1532" s="15"/>
      <c r="MZZ1532" s="15"/>
      <c r="NAA1532" s="15"/>
      <c r="NAB1532" s="15"/>
      <c r="NAC1532" s="15"/>
      <c r="NAD1532" s="15"/>
      <c r="NAE1532" s="15"/>
      <c r="NAF1532" s="15"/>
      <c r="NAG1532" s="15"/>
      <c r="NAH1532" s="15"/>
      <c r="NAI1532" s="15"/>
      <c r="NAJ1532" s="15"/>
      <c r="NAK1532" s="15"/>
      <c r="NAL1532" s="15"/>
      <c r="NAM1532" s="15"/>
      <c r="NAN1532" s="15"/>
      <c r="NAO1532" s="15"/>
      <c r="NAP1532" s="15"/>
      <c r="NAQ1532" s="15"/>
      <c r="NAR1532" s="15"/>
      <c r="NAS1532" s="15"/>
      <c r="NAT1532" s="15"/>
      <c r="NAU1532" s="15"/>
      <c r="NAV1532" s="15"/>
      <c r="NAW1532" s="15"/>
      <c r="NAX1532" s="15"/>
      <c r="NAY1532" s="15"/>
      <c r="NAZ1532" s="15"/>
      <c r="NBA1532" s="15"/>
      <c r="NBB1532" s="15"/>
      <c r="NBC1532" s="15"/>
      <c r="NBD1532" s="15"/>
      <c r="NBE1532" s="15"/>
      <c r="NBF1532" s="15"/>
      <c r="NBG1532" s="15"/>
      <c r="NBH1532" s="15"/>
      <c r="NBI1532" s="15"/>
      <c r="NBJ1532" s="15"/>
      <c r="NBK1532" s="15"/>
      <c r="NBL1532" s="15"/>
      <c r="NBM1532" s="15"/>
      <c r="NBN1532" s="15"/>
      <c r="NBO1532" s="15"/>
      <c r="NBP1532" s="15"/>
      <c r="NBQ1532" s="15"/>
      <c r="NBR1532" s="15"/>
      <c r="NBS1532" s="15"/>
      <c r="NBT1532" s="15"/>
      <c r="NBU1532" s="15"/>
      <c r="NBV1532" s="15"/>
      <c r="NBW1532" s="15"/>
      <c r="NBX1532" s="15"/>
      <c r="NBY1532" s="15"/>
      <c r="NBZ1532" s="15"/>
      <c r="NCA1532" s="15"/>
      <c r="NCB1532" s="15"/>
      <c r="NCC1532" s="15"/>
      <c r="NCD1532" s="15"/>
      <c r="NCE1532" s="15"/>
      <c r="NCF1532" s="15"/>
      <c r="NCG1532" s="15"/>
      <c r="NCH1532" s="15"/>
      <c r="NCI1532" s="15"/>
      <c r="NCJ1532" s="15"/>
      <c r="NCK1532" s="15"/>
      <c r="NCL1532" s="15"/>
      <c r="NCM1532" s="15"/>
      <c r="NCN1532" s="15"/>
      <c r="NCO1532" s="15"/>
      <c r="NCP1532" s="15"/>
      <c r="NCQ1532" s="15"/>
      <c r="NCR1532" s="15"/>
      <c r="NCS1532" s="15"/>
      <c r="NCT1532" s="15"/>
      <c r="NCU1532" s="15"/>
      <c r="NCV1532" s="15"/>
      <c r="NCW1532" s="15"/>
      <c r="NCX1532" s="15"/>
      <c r="NCY1532" s="15"/>
      <c r="NCZ1532" s="15"/>
      <c r="NDA1532" s="15"/>
      <c r="NDB1532" s="15"/>
      <c r="NDC1532" s="15"/>
      <c r="NDD1532" s="15"/>
      <c r="NDE1532" s="15"/>
      <c r="NDF1532" s="15"/>
      <c r="NDG1532" s="15"/>
      <c r="NDH1532" s="15"/>
      <c r="NDI1532" s="15"/>
      <c r="NDJ1532" s="15"/>
      <c r="NDK1532" s="15"/>
      <c r="NDL1532" s="15"/>
      <c r="NDM1532" s="15"/>
      <c r="NDN1532" s="15"/>
      <c r="NDO1532" s="15"/>
      <c r="NDP1532" s="15"/>
      <c r="NDQ1532" s="15"/>
      <c r="NDR1532" s="15"/>
      <c r="NDS1532" s="15"/>
      <c r="NDT1532" s="15"/>
      <c r="NDU1532" s="15"/>
      <c r="NDV1532" s="15"/>
      <c r="NDW1532" s="15"/>
      <c r="NDX1532" s="15"/>
      <c r="NDY1532" s="15"/>
      <c r="NDZ1532" s="15"/>
      <c r="NEA1532" s="15"/>
      <c r="NEB1532" s="15"/>
      <c r="NEC1532" s="15"/>
      <c r="NED1532" s="15"/>
      <c r="NEE1532" s="15"/>
      <c r="NEF1532" s="15"/>
      <c r="NEG1532" s="15"/>
      <c r="NEH1532" s="15"/>
      <c r="NEI1532" s="15"/>
      <c r="NEJ1532" s="15"/>
      <c r="NEK1532" s="15"/>
      <c r="NEL1532" s="15"/>
      <c r="NEM1532" s="15"/>
      <c r="NEN1532" s="15"/>
      <c r="NEO1532" s="15"/>
      <c r="NEP1532" s="15"/>
      <c r="NEQ1532" s="15"/>
      <c r="NER1532" s="15"/>
      <c r="NES1532" s="15"/>
      <c r="NET1532" s="15"/>
      <c r="NEU1532" s="15"/>
      <c r="NEV1532" s="15"/>
      <c r="NEW1532" s="15"/>
      <c r="NEX1532" s="15"/>
      <c r="NEY1532" s="15"/>
      <c r="NEZ1532" s="15"/>
      <c r="NFA1532" s="15"/>
      <c r="NFB1532" s="15"/>
      <c r="NFC1532" s="15"/>
      <c r="NFD1532" s="15"/>
      <c r="NFE1532" s="15"/>
      <c r="NFF1532" s="15"/>
      <c r="NFG1532" s="15"/>
      <c r="NFH1532" s="15"/>
      <c r="NFI1532" s="15"/>
      <c r="NFJ1532" s="15"/>
      <c r="NFK1532" s="15"/>
      <c r="NFL1532" s="15"/>
      <c r="NFM1532" s="15"/>
      <c r="NFN1532" s="15"/>
      <c r="NFO1532" s="15"/>
      <c r="NFP1532" s="15"/>
      <c r="NFQ1532" s="15"/>
      <c r="NFR1532" s="15"/>
      <c r="NFS1532" s="15"/>
      <c r="NFT1532" s="15"/>
      <c r="NFU1532" s="15"/>
      <c r="NFV1532" s="15"/>
      <c r="NFW1532" s="15"/>
      <c r="NFX1532" s="15"/>
      <c r="NFY1532" s="15"/>
      <c r="NFZ1532" s="15"/>
      <c r="NGA1532" s="15"/>
      <c r="NGB1532" s="15"/>
      <c r="NGC1532" s="15"/>
      <c r="NGD1532" s="15"/>
      <c r="NGE1532" s="15"/>
      <c r="NGF1532" s="15"/>
      <c r="NGG1532" s="15"/>
      <c r="NGH1532" s="15"/>
      <c r="NGI1532" s="15"/>
      <c r="NGJ1532" s="15"/>
      <c r="NGK1532" s="15"/>
      <c r="NGL1532" s="15"/>
      <c r="NGM1532" s="15"/>
      <c r="NGN1532" s="15"/>
      <c r="NGO1532" s="15"/>
      <c r="NGP1532" s="15"/>
      <c r="NGQ1532" s="15"/>
      <c r="NGR1532" s="15"/>
      <c r="NGS1532" s="15"/>
      <c r="NGT1532" s="15"/>
      <c r="NGU1532" s="15"/>
      <c r="NGV1532" s="15"/>
      <c r="NGW1532" s="15"/>
      <c r="NGX1532" s="15"/>
      <c r="NGY1532" s="15"/>
      <c r="NGZ1532" s="15"/>
      <c r="NHA1532" s="15"/>
      <c r="NHB1532" s="15"/>
      <c r="NHC1532" s="15"/>
      <c r="NHD1532" s="15"/>
      <c r="NHE1532" s="15"/>
      <c r="NHF1532" s="15"/>
      <c r="NHG1532" s="15"/>
      <c r="NHH1532" s="15"/>
      <c r="NHI1532" s="15"/>
      <c r="NHJ1532" s="15"/>
      <c r="NHK1532" s="15"/>
      <c r="NHL1532" s="15"/>
      <c r="NHM1532" s="15"/>
      <c r="NHN1532" s="15"/>
      <c r="NHO1532" s="15"/>
      <c r="NHP1532" s="15"/>
      <c r="NHQ1532" s="15"/>
      <c r="NHR1532" s="15"/>
      <c r="NHS1532" s="15"/>
      <c r="NHT1532" s="15"/>
      <c r="NHU1532" s="15"/>
      <c r="NHV1532" s="15"/>
      <c r="NHW1532" s="15"/>
      <c r="NHX1532" s="15"/>
      <c r="NHY1532" s="15"/>
      <c r="NHZ1532" s="15"/>
      <c r="NIA1532" s="15"/>
      <c r="NIB1532" s="15"/>
      <c r="NIC1532" s="15"/>
      <c r="NID1532" s="15"/>
      <c r="NIE1532" s="15"/>
      <c r="NIF1532" s="15"/>
      <c r="NIG1532" s="15"/>
      <c r="NIH1532" s="15"/>
      <c r="NII1532" s="15"/>
      <c r="NIJ1532" s="15"/>
      <c r="NIK1532" s="15"/>
      <c r="NIL1532" s="15"/>
      <c r="NIM1532" s="15"/>
      <c r="NIN1532" s="15"/>
      <c r="NIO1532" s="15"/>
      <c r="NIP1532" s="15"/>
      <c r="NIQ1532" s="15"/>
      <c r="NIR1532" s="15"/>
      <c r="NIS1532" s="15"/>
      <c r="NIT1532" s="15"/>
      <c r="NIU1532" s="15"/>
      <c r="NIV1532" s="15"/>
      <c r="NIW1532" s="15"/>
      <c r="NIX1532" s="15"/>
      <c r="NIY1532" s="15"/>
      <c r="NIZ1532" s="15"/>
      <c r="NJA1532" s="15"/>
      <c r="NJB1532" s="15"/>
      <c r="NJC1532" s="15"/>
      <c r="NJD1532" s="15"/>
      <c r="NJE1532" s="15"/>
      <c r="NJF1532" s="15"/>
      <c r="NJG1532" s="15"/>
      <c r="NJH1532" s="15"/>
      <c r="NJI1532" s="15"/>
      <c r="NJJ1532" s="15"/>
      <c r="NJK1532" s="15"/>
      <c r="NJL1532" s="15"/>
      <c r="NJM1532" s="15"/>
      <c r="NJN1532" s="15"/>
      <c r="NJO1532" s="15"/>
      <c r="NJP1532" s="15"/>
      <c r="NJQ1532" s="15"/>
      <c r="NJR1532" s="15"/>
      <c r="NJS1532" s="15"/>
      <c r="NJT1532" s="15"/>
      <c r="NJU1532" s="15"/>
      <c r="NJV1532" s="15"/>
      <c r="NJW1532" s="15"/>
      <c r="NJX1532" s="15"/>
      <c r="NJY1532" s="15"/>
      <c r="NJZ1532" s="15"/>
      <c r="NKA1532" s="15"/>
      <c r="NKB1532" s="15"/>
      <c r="NKC1532" s="15"/>
      <c r="NKD1532" s="15"/>
      <c r="NKE1532" s="15"/>
      <c r="NKF1532" s="15"/>
      <c r="NKG1532" s="15"/>
      <c r="NKH1532" s="15"/>
      <c r="NKI1532" s="15"/>
      <c r="NKJ1532" s="15"/>
      <c r="NKK1532" s="15"/>
      <c r="NKL1532" s="15"/>
      <c r="NKM1532" s="15"/>
      <c r="NKN1532" s="15"/>
      <c r="NKO1532" s="15"/>
      <c r="NKP1532" s="15"/>
      <c r="NKQ1532" s="15"/>
      <c r="NKR1532" s="15"/>
      <c r="NKS1532" s="15"/>
      <c r="NKT1532" s="15"/>
      <c r="NKU1532" s="15"/>
      <c r="NKV1532" s="15"/>
      <c r="NKW1532" s="15"/>
      <c r="NKX1532" s="15"/>
      <c r="NKY1532" s="15"/>
      <c r="NKZ1532" s="15"/>
      <c r="NLA1532" s="15"/>
      <c r="NLB1532" s="15"/>
      <c r="NLC1532" s="15"/>
      <c r="NLD1532" s="15"/>
      <c r="NLE1532" s="15"/>
      <c r="NLF1532" s="15"/>
      <c r="NLG1532" s="15"/>
      <c r="NLH1532" s="15"/>
      <c r="NLI1532" s="15"/>
      <c r="NLJ1532" s="15"/>
      <c r="NLK1532" s="15"/>
      <c r="NLL1532" s="15"/>
      <c r="NLM1532" s="15"/>
      <c r="NLN1532" s="15"/>
      <c r="NLO1532" s="15"/>
      <c r="NLP1532" s="15"/>
      <c r="NLQ1532" s="15"/>
      <c r="NLR1532" s="15"/>
      <c r="NLS1532" s="15"/>
      <c r="NLT1532" s="15"/>
      <c r="NLU1532" s="15"/>
      <c r="NLV1532" s="15"/>
      <c r="NLW1532" s="15"/>
      <c r="NLX1532" s="15"/>
      <c r="NLY1532" s="15"/>
      <c r="NLZ1532" s="15"/>
      <c r="NMA1532" s="15"/>
      <c r="NMB1532" s="15"/>
      <c r="NMC1532" s="15"/>
      <c r="NMD1532" s="15"/>
      <c r="NME1532" s="15"/>
      <c r="NMF1532" s="15"/>
      <c r="NMG1532" s="15"/>
      <c r="NMH1532" s="15"/>
      <c r="NMI1532" s="15"/>
      <c r="NMJ1532" s="15"/>
      <c r="NMK1532" s="15"/>
      <c r="NML1532" s="15"/>
      <c r="NMM1532" s="15"/>
      <c r="NMN1532" s="15"/>
      <c r="NMO1532" s="15"/>
      <c r="NMP1532" s="15"/>
      <c r="NMQ1532" s="15"/>
      <c r="NMR1532" s="15"/>
      <c r="NMS1532" s="15"/>
      <c r="NMT1532" s="15"/>
      <c r="NMU1532" s="15"/>
      <c r="NMV1532" s="15"/>
      <c r="NMW1532" s="15"/>
      <c r="NMX1532" s="15"/>
      <c r="NMY1532" s="15"/>
      <c r="NMZ1532" s="15"/>
      <c r="NNA1532" s="15"/>
      <c r="NNB1532" s="15"/>
      <c r="NNC1532" s="15"/>
      <c r="NND1532" s="15"/>
      <c r="NNE1532" s="15"/>
      <c r="NNF1532" s="15"/>
      <c r="NNG1532" s="15"/>
      <c r="NNH1532" s="15"/>
      <c r="NNI1532" s="15"/>
      <c r="NNJ1532" s="15"/>
      <c r="NNK1532" s="15"/>
      <c r="NNL1532" s="15"/>
      <c r="NNM1532" s="15"/>
      <c r="NNN1532" s="15"/>
      <c r="NNO1532" s="15"/>
      <c r="NNP1532" s="15"/>
      <c r="NNQ1532" s="15"/>
      <c r="NNR1532" s="15"/>
      <c r="NNS1532" s="15"/>
      <c r="NNT1532" s="15"/>
      <c r="NNU1532" s="15"/>
      <c r="NNV1532" s="15"/>
      <c r="NNW1532" s="15"/>
      <c r="NNX1532" s="15"/>
      <c r="NNY1532" s="15"/>
      <c r="NNZ1532" s="15"/>
      <c r="NOA1532" s="15"/>
      <c r="NOB1532" s="15"/>
      <c r="NOC1532" s="15"/>
      <c r="NOD1532" s="15"/>
      <c r="NOE1532" s="15"/>
      <c r="NOF1532" s="15"/>
      <c r="NOG1532" s="15"/>
      <c r="NOH1532" s="15"/>
      <c r="NOI1532" s="15"/>
      <c r="NOJ1532" s="15"/>
      <c r="NOK1532" s="15"/>
      <c r="NOL1532" s="15"/>
      <c r="NOM1532" s="15"/>
      <c r="NON1532" s="15"/>
      <c r="NOO1532" s="15"/>
      <c r="NOP1532" s="15"/>
      <c r="NOQ1532" s="15"/>
      <c r="NOR1532" s="15"/>
      <c r="NOS1532" s="15"/>
      <c r="NOT1532" s="15"/>
      <c r="NOU1532" s="15"/>
      <c r="NOV1532" s="15"/>
      <c r="NOW1532" s="15"/>
      <c r="NOX1532" s="15"/>
      <c r="NOY1532" s="15"/>
      <c r="NOZ1532" s="15"/>
      <c r="NPA1532" s="15"/>
      <c r="NPB1532" s="15"/>
      <c r="NPC1532" s="15"/>
      <c r="NPD1532" s="15"/>
      <c r="NPE1532" s="15"/>
      <c r="NPF1532" s="15"/>
      <c r="NPG1532" s="15"/>
      <c r="NPH1532" s="15"/>
      <c r="NPI1532" s="15"/>
      <c r="NPJ1532" s="15"/>
      <c r="NPK1532" s="15"/>
      <c r="NPL1532" s="15"/>
      <c r="NPM1532" s="15"/>
      <c r="NPN1532" s="15"/>
      <c r="NPO1532" s="15"/>
      <c r="NPP1532" s="15"/>
      <c r="NPQ1532" s="15"/>
      <c r="NPR1532" s="15"/>
      <c r="NPS1532" s="15"/>
      <c r="NPT1532" s="15"/>
      <c r="NPU1532" s="15"/>
      <c r="NPV1532" s="15"/>
      <c r="NPW1532" s="15"/>
      <c r="NPX1532" s="15"/>
      <c r="NPY1532" s="15"/>
      <c r="NPZ1532" s="15"/>
      <c r="NQA1532" s="15"/>
      <c r="NQB1532" s="15"/>
      <c r="NQC1532" s="15"/>
      <c r="NQD1532" s="15"/>
      <c r="NQE1532" s="15"/>
      <c r="NQF1532" s="15"/>
      <c r="NQG1532" s="15"/>
      <c r="NQH1532" s="15"/>
      <c r="NQI1532" s="15"/>
      <c r="NQJ1532" s="15"/>
      <c r="NQK1532" s="15"/>
      <c r="NQL1532" s="15"/>
      <c r="NQM1532" s="15"/>
      <c r="NQN1532" s="15"/>
      <c r="NQO1532" s="15"/>
      <c r="NQP1532" s="15"/>
      <c r="NQQ1532" s="15"/>
      <c r="NQR1532" s="15"/>
      <c r="NQS1532" s="15"/>
      <c r="NQT1532" s="15"/>
      <c r="NQU1532" s="15"/>
      <c r="NQV1532" s="15"/>
      <c r="NQW1532" s="15"/>
      <c r="NQX1532" s="15"/>
      <c r="NQY1532" s="15"/>
      <c r="NQZ1532" s="15"/>
      <c r="NRA1532" s="15"/>
      <c r="NRB1532" s="15"/>
      <c r="NRC1532" s="15"/>
      <c r="NRD1532" s="15"/>
      <c r="NRE1532" s="15"/>
      <c r="NRF1532" s="15"/>
      <c r="NRG1532" s="15"/>
      <c r="NRH1532" s="15"/>
      <c r="NRI1532" s="15"/>
      <c r="NRJ1532" s="15"/>
      <c r="NRK1532" s="15"/>
      <c r="NRL1532" s="15"/>
      <c r="NRM1532" s="15"/>
      <c r="NRN1532" s="15"/>
      <c r="NRO1532" s="15"/>
      <c r="NRP1532" s="15"/>
      <c r="NRQ1532" s="15"/>
      <c r="NRR1532" s="15"/>
      <c r="NRS1532" s="15"/>
      <c r="NRT1532" s="15"/>
      <c r="NRU1532" s="15"/>
      <c r="NRV1532" s="15"/>
      <c r="NRW1532" s="15"/>
      <c r="NRX1532" s="15"/>
      <c r="NRY1532" s="15"/>
      <c r="NRZ1532" s="15"/>
      <c r="NSA1532" s="15"/>
      <c r="NSB1532" s="15"/>
      <c r="NSC1532" s="15"/>
      <c r="NSD1532" s="15"/>
      <c r="NSE1532" s="15"/>
      <c r="NSF1532" s="15"/>
      <c r="NSG1532" s="15"/>
      <c r="NSH1532" s="15"/>
      <c r="NSI1532" s="15"/>
      <c r="NSJ1532" s="15"/>
      <c r="NSK1532" s="15"/>
      <c r="NSL1532" s="15"/>
      <c r="NSM1532" s="15"/>
      <c r="NSN1532" s="15"/>
      <c r="NSO1532" s="15"/>
      <c r="NSP1532" s="15"/>
      <c r="NSQ1532" s="15"/>
      <c r="NSR1532" s="15"/>
      <c r="NSS1532" s="15"/>
      <c r="NST1532" s="15"/>
      <c r="NSU1532" s="15"/>
      <c r="NSV1532" s="15"/>
      <c r="NSW1532" s="15"/>
      <c r="NSX1532" s="15"/>
      <c r="NSY1532" s="15"/>
      <c r="NSZ1532" s="15"/>
      <c r="NTA1532" s="15"/>
      <c r="NTB1532" s="15"/>
      <c r="NTC1532" s="15"/>
      <c r="NTD1532" s="15"/>
      <c r="NTE1532" s="15"/>
      <c r="NTF1532" s="15"/>
      <c r="NTG1532" s="15"/>
      <c r="NTH1532" s="15"/>
      <c r="NTI1532" s="15"/>
      <c r="NTJ1532" s="15"/>
      <c r="NTK1532" s="15"/>
      <c r="NTL1532" s="15"/>
      <c r="NTM1532" s="15"/>
      <c r="NTN1532" s="15"/>
      <c r="NTO1532" s="15"/>
      <c r="NTP1532" s="15"/>
      <c r="NTQ1532" s="15"/>
      <c r="NTR1532" s="15"/>
      <c r="NTS1532" s="15"/>
      <c r="NTT1532" s="15"/>
      <c r="NTU1532" s="15"/>
      <c r="NTV1532" s="15"/>
      <c r="NTW1532" s="15"/>
      <c r="NTX1532" s="15"/>
      <c r="NTY1532" s="15"/>
      <c r="NTZ1532" s="15"/>
      <c r="NUA1532" s="15"/>
      <c r="NUB1532" s="15"/>
      <c r="NUC1532" s="15"/>
      <c r="NUD1532" s="15"/>
      <c r="NUE1532" s="15"/>
      <c r="NUF1532" s="15"/>
      <c r="NUG1532" s="15"/>
      <c r="NUH1532" s="15"/>
      <c r="NUI1532" s="15"/>
      <c r="NUJ1532" s="15"/>
      <c r="NUK1532" s="15"/>
      <c r="NUL1532" s="15"/>
      <c r="NUM1532" s="15"/>
      <c r="NUN1532" s="15"/>
      <c r="NUO1532" s="15"/>
      <c r="NUP1532" s="15"/>
      <c r="NUQ1532" s="15"/>
      <c r="NUR1532" s="15"/>
      <c r="NUS1532" s="15"/>
      <c r="NUT1532" s="15"/>
      <c r="NUU1532" s="15"/>
      <c r="NUV1532" s="15"/>
      <c r="NUW1532" s="15"/>
      <c r="NUX1532" s="15"/>
      <c r="NUY1532" s="15"/>
      <c r="NUZ1532" s="15"/>
      <c r="NVA1532" s="15"/>
      <c r="NVB1532" s="15"/>
      <c r="NVC1532" s="15"/>
      <c r="NVD1532" s="15"/>
      <c r="NVE1532" s="15"/>
      <c r="NVF1532" s="15"/>
      <c r="NVG1532" s="15"/>
      <c r="NVH1532" s="15"/>
      <c r="NVI1532" s="15"/>
      <c r="NVJ1532" s="15"/>
      <c r="NVK1532" s="15"/>
      <c r="NVL1532" s="15"/>
      <c r="NVM1532" s="15"/>
      <c r="NVN1532" s="15"/>
      <c r="NVO1532" s="15"/>
      <c r="NVP1532" s="15"/>
      <c r="NVQ1532" s="15"/>
      <c r="NVR1532" s="15"/>
      <c r="NVS1532" s="15"/>
      <c r="NVT1532" s="15"/>
      <c r="NVU1532" s="15"/>
      <c r="NVV1532" s="15"/>
      <c r="NVW1532" s="15"/>
      <c r="NVX1532" s="15"/>
      <c r="NVY1532" s="15"/>
      <c r="NVZ1532" s="15"/>
      <c r="NWA1532" s="15"/>
      <c r="NWB1532" s="15"/>
      <c r="NWC1532" s="15"/>
      <c r="NWD1532" s="15"/>
      <c r="NWE1532" s="15"/>
      <c r="NWF1532" s="15"/>
      <c r="NWG1532" s="15"/>
      <c r="NWH1532" s="15"/>
      <c r="NWI1532" s="15"/>
      <c r="NWJ1532" s="15"/>
      <c r="NWK1532" s="15"/>
      <c r="NWL1532" s="15"/>
      <c r="NWM1532" s="15"/>
      <c r="NWN1532" s="15"/>
      <c r="NWO1532" s="15"/>
      <c r="NWP1532" s="15"/>
      <c r="NWQ1532" s="15"/>
      <c r="NWR1532" s="15"/>
      <c r="NWS1532" s="15"/>
      <c r="NWT1532" s="15"/>
      <c r="NWU1532" s="15"/>
      <c r="NWV1532" s="15"/>
      <c r="NWW1532" s="15"/>
      <c r="NWX1532" s="15"/>
      <c r="NWY1532" s="15"/>
      <c r="NWZ1532" s="15"/>
      <c r="NXA1532" s="15"/>
      <c r="NXB1532" s="15"/>
      <c r="NXC1532" s="15"/>
      <c r="NXD1532" s="15"/>
      <c r="NXE1532" s="15"/>
      <c r="NXF1532" s="15"/>
      <c r="NXG1532" s="15"/>
      <c r="NXH1532" s="15"/>
      <c r="NXI1532" s="15"/>
      <c r="NXJ1532" s="15"/>
      <c r="NXK1532" s="15"/>
      <c r="NXL1532" s="15"/>
      <c r="NXM1532" s="15"/>
      <c r="NXN1532" s="15"/>
      <c r="NXO1532" s="15"/>
      <c r="NXP1532" s="15"/>
      <c r="NXQ1532" s="15"/>
      <c r="NXR1532" s="15"/>
      <c r="NXS1532" s="15"/>
      <c r="NXT1532" s="15"/>
      <c r="NXU1532" s="15"/>
      <c r="NXV1532" s="15"/>
      <c r="NXW1532" s="15"/>
      <c r="NXX1532" s="15"/>
      <c r="NXY1532" s="15"/>
      <c r="NXZ1532" s="15"/>
      <c r="NYA1532" s="15"/>
      <c r="NYB1532" s="15"/>
      <c r="NYC1532" s="15"/>
      <c r="NYD1532" s="15"/>
      <c r="NYE1532" s="15"/>
      <c r="NYF1532" s="15"/>
      <c r="NYG1532" s="15"/>
      <c r="NYH1532" s="15"/>
      <c r="NYI1532" s="15"/>
      <c r="NYJ1532" s="15"/>
      <c r="NYK1532" s="15"/>
      <c r="NYL1532" s="15"/>
      <c r="NYM1532" s="15"/>
      <c r="NYN1532" s="15"/>
      <c r="NYO1532" s="15"/>
      <c r="NYP1532" s="15"/>
      <c r="NYQ1532" s="15"/>
      <c r="NYR1532" s="15"/>
      <c r="NYS1532" s="15"/>
      <c r="NYT1532" s="15"/>
      <c r="NYU1532" s="15"/>
      <c r="NYV1532" s="15"/>
      <c r="NYW1532" s="15"/>
      <c r="NYX1532" s="15"/>
      <c r="NYY1532" s="15"/>
      <c r="NYZ1532" s="15"/>
      <c r="NZA1532" s="15"/>
      <c r="NZB1532" s="15"/>
      <c r="NZC1532" s="15"/>
      <c r="NZD1532" s="15"/>
      <c r="NZE1532" s="15"/>
      <c r="NZF1532" s="15"/>
      <c r="NZG1532" s="15"/>
      <c r="NZH1532" s="15"/>
      <c r="NZI1532" s="15"/>
      <c r="NZJ1532" s="15"/>
      <c r="NZK1532" s="15"/>
      <c r="NZL1532" s="15"/>
      <c r="NZM1532" s="15"/>
      <c r="NZN1532" s="15"/>
      <c r="NZO1532" s="15"/>
      <c r="NZP1532" s="15"/>
      <c r="NZQ1532" s="15"/>
      <c r="NZR1532" s="15"/>
      <c r="NZS1532" s="15"/>
      <c r="NZT1532" s="15"/>
      <c r="NZU1532" s="15"/>
      <c r="NZV1532" s="15"/>
      <c r="NZW1532" s="15"/>
      <c r="NZX1532" s="15"/>
      <c r="NZY1532" s="15"/>
      <c r="NZZ1532" s="15"/>
      <c r="OAA1532" s="15"/>
      <c r="OAB1532" s="15"/>
      <c r="OAC1532" s="15"/>
      <c r="OAD1532" s="15"/>
      <c r="OAE1532" s="15"/>
      <c r="OAF1532" s="15"/>
      <c r="OAG1532" s="15"/>
      <c r="OAH1532" s="15"/>
      <c r="OAI1532" s="15"/>
      <c r="OAJ1532" s="15"/>
      <c r="OAK1532" s="15"/>
      <c r="OAL1532" s="15"/>
      <c r="OAM1532" s="15"/>
      <c r="OAN1532" s="15"/>
      <c r="OAO1532" s="15"/>
      <c r="OAP1532" s="15"/>
      <c r="OAQ1532" s="15"/>
      <c r="OAR1532" s="15"/>
      <c r="OAS1532" s="15"/>
      <c r="OAT1532" s="15"/>
      <c r="OAU1532" s="15"/>
      <c r="OAV1532" s="15"/>
      <c r="OAW1532" s="15"/>
      <c r="OAX1532" s="15"/>
      <c r="OAY1532" s="15"/>
      <c r="OAZ1532" s="15"/>
      <c r="OBA1532" s="15"/>
      <c r="OBB1532" s="15"/>
      <c r="OBC1532" s="15"/>
      <c r="OBD1532" s="15"/>
      <c r="OBE1532" s="15"/>
      <c r="OBF1532" s="15"/>
      <c r="OBG1532" s="15"/>
      <c r="OBH1532" s="15"/>
      <c r="OBI1532" s="15"/>
      <c r="OBJ1532" s="15"/>
      <c r="OBK1532" s="15"/>
      <c r="OBL1532" s="15"/>
      <c r="OBM1532" s="15"/>
      <c r="OBN1532" s="15"/>
      <c r="OBO1532" s="15"/>
      <c r="OBP1532" s="15"/>
      <c r="OBQ1532" s="15"/>
      <c r="OBR1532" s="15"/>
      <c r="OBS1532" s="15"/>
      <c r="OBT1532" s="15"/>
      <c r="OBU1532" s="15"/>
      <c r="OBV1532" s="15"/>
      <c r="OBW1532" s="15"/>
      <c r="OBX1532" s="15"/>
      <c r="OBY1532" s="15"/>
      <c r="OBZ1532" s="15"/>
      <c r="OCA1532" s="15"/>
      <c r="OCB1532" s="15"/>
      <c r="OCC1532" s="15"/>
      <c r="OCD1532" s="15"/>
      <c r="OCE1532" s="15"/>
      <c r="OCF1532" s="15"/>
      <c r="OCG1532" s="15"/>
      <c r="OCH1532" s="15"/>
      <c r="OCI1532" s="15"/>
      <c r="OCJ1532" s="15"/>
      <c r="OCK1532" s="15"/>
      <c r="OCL1532" s="15"/>
      <c r="OCM1532" s="15"/>
      <c r="OCN1532" s="15"/>
      <c r="OCO1532" s="15"/>
      <c r="OCP1532" s="15"/>
      <c r="OCQ1532" s="15"/>
      <c r="OCR1532" s="15"/>
      <c r="OCS1532" s="15"/>
      <c r="OCT1532" s="15"/>
      <c r="OCU1532" s="15"/>
      <c r="OCV1532" s="15"/>
      <c r="OCW1532" s="15"/>
      <c r="OCX1532" s="15"/>
      <c r="OCY1532" s="15"/>
      <c r="OCZ1532" s="15"/>
      <c r="ODA1532" s="15"/>
      <c r="ODB1532" s="15"/>
      <c r="ODC1532" s="15"/>
      <c r="ODD1532" s="15"/>
      <c r="ODE1532" s="15"/>
      <c r="ODF1532" s="15"/>
      <c r="ODG1532" s="15"/>
      <c r="ODH1532" s="15"/>
      <c r="ODI1532" s="15"/>
      <c r="ODJ1532" s="15"/>
      <c r="ODK1532" s="15"/>
      <c r="ODL1532" s="15"/>
      <c r="ODM1532" s="15"/>
      <c r="ODN1532" s="15"/>
      <c r="ODO1532" s="15"/>
      <c r="ODP1532" s="15"/>
      <c r="ODQ1532" s="15"/>
      <c r="ODR1532" s="15"/>
      <c r="ODS1532" s="15"/>
      <c r="ODT1532" s="15"/>
      <c r="ODU1532" s="15"/>
      <c r="ODV1532" s="15"/>
      <c r="ODW1532" s="15"/>
      <c r="ODX1532" s="15"/>
      <c r="ODY1532" s="15"/>
      <c r="ODZ1532" s="15"/>
      <c r="OEA1532" s="15"/>
      <c r="OEB1532" s="15"/>
      <c r="OEC1532" s="15"/>
      <c r="OED1532" s="15"/>
      <c r="OEE1532" s="15"/>
      <c r="OEF1532" s="15"/>
      <c r="OEG1532" s="15"/>
      <c r="OEH1532" s="15"/>
      <c r="OEI1532" s="15"/>
      <c r="OEJ1532" s="15"/>
      <c r="OEK1532" s="15"/>
      <c r="OEL1532" s="15"/>
      <c r="OEM1532" s="15"/>
      <c r="OEN1532" s="15"/>
      <c r="OEO1532" s="15"/>
      <c r="OEP1532" s="15"/>
      <c r="OEQ1532" s="15"/>
      <c r="OER1532" s="15"/>
      <c r="OES1532" s="15"/>
      <c r="OET1532" s="15"/>
      <c r="OEU1532" s="15"/>
      <c r="OEV1532" s="15"/>
      <c r="OEW1532" s="15"/>
      <c r="OEX1532" s="15"/>
      <c r="OEY1532" s="15"/>
      <c r="OEZ1532" s="15"/>
      <c r="OFA1532" s="15"/>
      <c r="OFB1532" s="15"/>
      <c r="OFC1532" s="15"/>
      <c r="OFD1532" s="15"/>
      <c r="OFE1532" s="15"/>
      <c r="OFF1532" s="15"/>
      <c r="OFG1532" s="15"/>
      <c r="OFH1532" s="15"/>
      <c r="OFI1532" s="15"/>
      <c r="OFJ1532" s="15"/>
      <c r="OFK1532" s="15"/>
      <c r="OFL1532" s="15"/>
      <c r="OFM1532" s="15"/>
      <c r="OFN1532" s="15"/>
      <c r="OFO1532" s="15"/>
      <c r="OFP1532" s="15"/>
      <c r="OFQ1532" s="15"/>
      <c r="OFR1532" s="15"/>
      <c r="OFS1532" s="15"/>
      <c r="OFT1532" s="15"/>
      <c r="OFU1532" s="15"/>
      <c r="OFV1532" s="15"/>
      <c r="OFW1532" s="15"/>
      <c r="OFX1532" s="15"/>
      <c r="OFY1532" s="15"/>
      <c r="OFZ1532" s="15"/>
      <c r="OGA1532" s="15"/>
      <c r="OGB1532" s="15"/>
      <c r="OGC1532" s="15"/>
      <c r="OGD1532" s="15"/>
      <c r="OGE1532" s="15"/>
      <c r="OGF1532" s="15"/>
      <c r="OGG1532" s="15"/>
      <c r="OGH1532" s="15"/>
      <c r="OGI1532" s="15"/>
      <c r="OGJ1532" s="15"/>
      <c r="OGK1532" s="15"/>
      <c r="OGL1532" s="15"/>
      <c r="OGM1532" s="15"/>
      <c r="OGN1532" s="15"/>
      <c r="OGO1532" s="15"/>
      <c r="OGP1532" s="15"/>
      <c r="OGQ1532" s="15"/>
      <c r="OGR1532" s="15"/>
      <c r="OGS1532" s="15"/>
      <c r="OGT1532" s="15"/>
      <c r="OGU1532" s="15"/>
      <c r="OGV1532" s="15"/>
      <c r="OGW1532" s="15"/>
      <c r="OGX1532" s="15"/>
      <c r="OGY1532" s="15"/>
      <c r="OGZ1532" s="15"/>
      <c r="OHA1532" s="15"/>
      <c r="OHB1532" s="15"/>
      <c r="OHC1532" s="15"/>
      <c r="OHD1532" s="15"/>
      <c r="OHE1532" s="15"/>
      <c r="OHF1532" s="15"/>
      <c r="OHG1532" s="15"/>
      <c r="OHH1532" s="15"/>
      <c r="OHI1532" s="15"/>
      <c r="OHJ1532" s="15"/>
      <c r="OHK1532" s="15"/>
      <c r="OHL1532" s="15"/>
      <c r="OHM1532" s="15"/>
      <c r="OHN1532" s="15"/>
      <c r="OHO1532" s="15"/>
      <c r="OHP1532" s="15"/>
      <c r="OHQ1532" s="15"/>
      <c r="OHR1532" s="15"/>
      <c r="OHS1532" s="15"/>
      <c r="OHT1532" s="15"/>
      <c r="OHU1532" s="15"/>
      <c r="OHV1532" s="15"/>
      <c r="OHW1532" s="15"/>
      <c r="OHX1532" s="15"/>
      <c r="OHY1532" s="15"/>
      <c r="OHZ1532" s="15"/>
      <c r="OIA1532" s="15"/>
      <c r="OIB1532" s="15"/>
      <c r="OIC1532" s="15"/>
      <c r="OID1532" s="15"/>
      <c r="OIE1532" s="15"/>
      <c r="OIF1532" s="15"/>
      <c r="OIG1532" s="15"/>
      <c r="OIH1532" s="15"/>
      <c r="OII1532" s="15"/>
      <c r="OIJ1532" s="15"/>
      <c r="OIK1532" s="15"/>
      <c r="OIL1532" s="15"/>
      <c r="OIM1532" s="15"/>
      <c r="OIN1532" s="15"/>
      <c r="OIO1532" s="15"/>
      <c r="OIP1532" s="15"/>
      <c r="OIQ1532" s="15"/>
      <c r="OIR1532" s="15"/>
      <c r="OIS1532" s="15"/>
      <c r="OIT1532" s="15"/>
      <c r="OIU1532" s="15"/>
      <c r="OIV1532" s="15"/>
      <c r="OIW1532" s="15"/>
      <c r="OIX1532" s="15"/>
      <c r="OIY1532" s="15"/>
      <c r="OIZ1532" s="15"/>
      <c r="OJA1532" s="15"/>
      <c r="OJB1532" s="15"/>
      <c r="OJC1532" s="15"/>
      <c r="OJD1532" s="15"/>
      <c r="OJE1532" s="15"/>
      <c r="OJF1532" s="15"/>
      <c r="OJG1532" s="15"/>
      <c r="OJH1532" s="15"/>
      <c r="OJI1532" s="15"/>
      <c r="OJJ1532" s="15"/>
      <c r="OJK1532" s="15"/>
      <c r="OJL1532" s="15"/>
      <c r="OJM1532" s="15"/>
      <c r="OJN1532" s="15"/>
      <c r="OJO1532" s="15"/>
      <c r="OJP1532" s="15"/>
      <c r="OJQ1532" s="15"/>
      <c r="OJR1532" s="15"/>
      <c r="OJS1532" s="15"/>
      <c r="OJT1532" s="15"/>
      <c r="OJU1532" s="15"/>
      <c r="OJV1532" s="15"/>
      <c r="OJW1532" s="15"/>
      <c r="OJX1532" s="15"/>
      <c r="OJY1532" s="15"/>
      <c r="OJZ1532" s="15"/>
      <c r="OKA1532" s="15"/>
      <c r="OKB1532" s="15"/>
      <c r="OKC1532" s="15"/>
      <c r="OKD1532" s="15"/>
      <c r="OKE1532" s="15"/>
      <c r="OKF1532" s="15"/>
      <c r="OKG1532" s="15"/>
      <c r="OKH1532" s="15"/>
      <c r="OKI1532" s="15"/>
      <c r="OKJ1532" s="15"/>
      <c r="OKK1532" s="15"/>
      <c r="OKL1532" s="15"/>
      <c r="OKM1532" s="15"/>
      <c r="OKN1532" s="15"/>
      <c r="OKO1532" s="15"/>
      <c r="OKP1532" s="15"/>
      <c r="OKQ1532" s="15"/>
      <c r="OKR1532" s="15"/>
      <c r="OKS1532" s="15"/>
      <c r="OKT1532" s="15"/>
      <c r="OKU1532" s="15"/>
      <c r="OKV1532" s="15"/>
      <c r="OKW1532" s="15"/>
      <c r="OKX1532" s="15"/>
      <c r="OKY1532" s="15"/>
      <c r="OKZ1532" s="15"/>
      <c r="OLA1532" s="15"/>
      <c r="OLB1532" s="15"/>
      <c r="OLC1532" s="15"/>
      <c r="OLD1532" s="15"/>
      <c r="OLE1532" s="15"/>
      <c r="OLF1532" s="15"/>
      <c r="OLG1532" s="15"/>
      <c r="OLH1532" s="15"/>
      <c r="OLI1532" s="15"/>
      <c r="OLJ1532" s="15"/>
      <c r="OLK1532" s="15"/>
      <c r="OLL1532" s="15"/>
      <c r="OLM1532" s="15"/>
      <c r="OLN1532" s="15"/>
      <c r="OLO1532" s="15"/>
      <c r="OLP1532" s="15"/>
      <c r="OLQ1532" s="15"/>
      <c r="OLR1532" s="15"/>
      <c r="OLS1532" s="15"/>
      <c r="OLT1532" s="15"/>
      <c r="OLU1532" s="15"/>
      <c r="OLV1532" s="15"/>
      <c r="OLW1532" s="15"/>
      <c r="OLX1532" s="15"/>
      <c r="OLY1532" s="15"/>
      <c r="OLZ1532" s="15"/>
      <c r="OMA1532" s="15"/>
      <c r="OMB1532" s="15"/>
      <c r="OMC1532" s="15"/>
      <c r="OMD1532" s="15"/>
      <c r="OME1532" s="15"/>
      <c r="OMF1532" s="15"/>
      <c r="OMG1532" s="15"/>
      <c r="OMH1532" s="15"/>
      <c r="OMI1532" s="15"/>
      <c r="OMJ1532" s="15"/>
      <c r="OMK1532" s="15"/>
      <c r="OML1532" s="15"/>
      <c r="OMM1532" s="15"/>
      <c r="OMN1532" s="15"/>
      <c r="OMO1532" s="15"/>
      <c r="OMP1532" s="15"/>
      <c r="OMQ1532" s="15"/>
      <c r="OMR1532" s="15"/>
      <c r="OMS1532" s="15"/>
      <c r="OMT1532" s="15"/>
      <c r="OMU1532" s="15"/>
      <c r="OMV1532" s="15"/>
      <c r="OMW1532" s="15"/>
      <c r="OMX1532" s="15"/>
      <c r="OMY1532" s="15"/>
      <c r="OMZ1532" s="15"/>
      <c r="ONA1532" s="15"/>
      <c r="ONB1532" s="15"/>
      <c r="ONC1532" s="15"/>
      <c r="OND1532" s="15"/>
      <c r="ONE1532" s="15"/>
      <c r="ONF1532" s="15"/>
      <c r="ONG1532" s="15"/>
      <c r="ONH1532" s="15"/>
      <c r="ONI1532" s="15"/>
      <c r="ONJ1532" s="15"/>
      <c r="ONK1532" s="15"/>
      <c r="ONL1532" s="15"/>
      <c r="ONM1532" s="15"/>
      <c r="ONN1532" s="15"/>
      <c r="ONO1532" s="15"/>
      <c r="ONP1532" s="15"/>
      <c r="ONQ1532" s="15"/>
      <c r="ONR1532" s="15"/>
      <c r="ONS1532" s="15"/>
      <c r="ONT1532" s="15"/>
      <c r="ONU1532" s="15"/>
      <c r="ONV1532" s="15"/>
      <c r="ONW1532" s="15"/>
      <c r="ONX1532" s="15"/>
      <c r="ONY1532" s="15"/>
      <c r="ONZ1532" s="15"/>
      <c r="OOA1532" s="15"/>
      <c r="OOB1532" s="15"/>
      <c r="OOC1532" s="15"/>
      <c r="OOD1532" s="15"/>
      <c r="OOE1532" s="15"/>
      <c r="OOF1532" s="15"/>
      <c r="OOG1532" s="15"/>
      <c r="OOH1532" s="15"/>
      <c r="OOI1532" s="15"/>
      <c r="OOJ1532" s="15"/>
      <c r="OOK1532" s="15"/>
      <c r="OOL1532" s="15"/>
      <c r="OOM1532" s="15"/>
      <c r="OON1532" s="15"/>
      <c r="OOO1532" s="15"/>
      <c r="OOP1532" s="15"/>
      <c r="OOQ1532" s="15"/>
      <c r="OOR1532" s="15"/>
      <c r="OOS1532" s="15"/>
      <c r="OOT1532" s="15"/>
      <c r="OOU1532" s="15"/>
      <c r="OOV1532" s="15"/>
      <c r="OOW1532" s="15"/>
      <c r="OOX1532" s="15"/>
      <c r="OOY1532" s="15"/>
      <c r="OOZ1532" s="15"/>
      <c r="OPA1532" s="15"/>
      <c r="OPB1532" s="15"/>
      <c r="OPC1532" s="15"/>
      <c r="OPD1532" s="15"/>
      <c r="OPE1532" s="15"/>
      <c r="OPF1532" s="15"/>
      <c r="OPG1532" s="15"/>
      <c r="OPH1532" s="15"/>
      <c r="OPI1532" s="15"/>
      <c r="OPJ1532" s="15"/>
      <c r="OPK1532" s="15"/>
      <c r="OPL1532" s="15"/>
      <c r="OPM1532" s="15"/>
      <c r="OPN1532" s="15"/>
      <c r="OPO1532" s="15"/>
      <c r="OPP1532" s="15"/>
      <c r="OPQ1532" s="15"/>
      <c r="OPR1532" s="15"/>
      <c r="OPS1532" s="15"/>
      <c r="OPT1532" s="15"/>
      <c r="OPU1532" s="15"/>
      <c r="OPV1532" s="15"/>
      <c r="OPW1532" s="15"/>
      <c r="OPX1532" s="15"/>
      <c r="OPY1532" s="15"/>
      <c r="OPZ1532" s="15"/>
      <c r="OQA1532" s="15"/>
      <c r="OQB1532" s="15"/>
      <c r="OQC1532" s="15"/>
      <c r="OQD1532" s="15"/>
      <c r="OQE1532" s="15"/>
      <c r="OQF1532" s="15"/>
      <c r="OQG1532" s="15"/>
      <c r="OQH1532" s="15"/>
      <c r="OQI1532" s="15"/>
      <c r="OQJ1532" s="15"/>
      <c r="OQK1532" s="15"/>
      <c r="OQL1532" s="15"/>
      <c r="OQM1532" s="15"/>
      <c r="OQN1532" s="15"/>
      <c r="OQO1532" s="15"/>
      <c r="OQP1532" s="15"/>
      <c r="OQQ1532" s="15"/>
      <c r="OQR1532" s="15"/>
      <c r="OQS1532" s="15"/>
      <c r="OQT1532" s="15"/>
      <c r="OQU1532" s="15"/>
      <c r="OQV1532" s="15"/>
      <c r="OQW1532" s="15"/>
      <c r="OQX1532" s="15"/>
      <c r="OQY1532" s="15"/>
      <c r="OQZ1532" s="15"/>
      <c r="ORA1532" s="15"/>
      <c r="ORB1532" s="15"/>
      <c r="ORC1532" s="15"/>
      <c r="ORD1532" s="15"/>
      <c r="ORE1532" s="15"/>
      <c r="ORF1532" s="15"/>
      <c r="ORG1532" s="15"/>
      <c r="ORH1532" s="15"/>
      <c r="ORI1532" s="15"/>
      <c r="ORJ1532" s="15"/>
      <c r="ORK1532" s="15"/>
      <c r="ORL1532" s="15"/>
      <c r="ORM1532" s="15"/>
      <c r="ORN1532" s="15"/>
      <c r="ORO1532" s="15"/>
      <c r="ORP1532" s="15"/>
      <c r="ORQ1532" s="15"/>
      <c r="ORR1532" s="15"/>
      <c r="ORS1532" s="15"/>
      <c r="ORT1532" s="15"/>
      <c r="ORU1532" s="15"/>
      <c r="ORV1532" s="15"/>
      <c r="ORW1532" s="15"/>
      <c r="ORX1532" s="15"/>
      <c r="ORY1532" s="15"/>
      <c r="ORZ1532" s="15"/>
      <c r="OSA1532" s="15"/>
      <c r="OSB1532" s="15"/>
      <c r="OSC1532" s="15"/>
      <c r="OSD1532" s="15"/>
      <c r="OSE1532" s="15"/>
      <c r="OSF1532" s="15"/>
      <c r="OSG1532" s="15"/>
      <c r="OSH1532" s="15"/>
      <c r="OSI1532" s="15"/>
      <c r="OSJ1532" s="15"/>
      <c r="OSK1532" s="15"/>
      <c r="OSL1532" s="15"/>
      <c r="OSM1532" s="15"/>
      <c r="OSN1532" s="15"/>
      <c r="OSO1532" s="15"/>
      <c r="OSP1532" s="15"/>
      <c r="OSQ1532" s="15"/>
      <c r="OSR1532" s="15"/>
      <c r="OSS1532" s="15"/>
      <c r="OST1532" s="15"/>
      <c r="OSU1532" s="15"/>
      <c r="OSV1532" s="15"/>
      <c r="OSW1532" s="15"/>
      <c r="OSX1532" s="15"/>
      <c r="OSY1532" s="15"/>
      <c r="OSZ1532" s="15"/>
      <c r="OTA1532" s="15"/>
      <c r="OTB1532" s="15"/>
      <c r="OTC1532" s="15"/>
      <c r="OTD1532" s="15"/>
      <c r="OTE1532" s="15"/>
      <c r="OTF1532" s="15"/>
      <c r="OTG1532" s="15"/>
      <c r="OTH1532" s="15"/>
      <c r="OTI1532" s="15"/>
      <c r="OTJ1532" s="15"/>
      <c r="OTK1532" s="15"/>
      <c r="OTL1532" s="15"/>
      <c r="OTM1532" s="15"/>
      <c r="OTN1532" s="15"/>
      <c r="OTO1532" s="15"/>
      <c r="OTP1532" s="15"/>
      <c r="OTQ1532" s="15"/>
      <c r="OTR1532" s="15"/>
      <c r="OTS1532" s="15"/>
      <c r="OTT1532" s="15"/>
      <c r="OTU1532" s="15"/>
      <c r="OTV1532" s="15"/>
      <c r="OTW1532" s="15"/>
      <c r="OTX1532" s="15"/>
      <c r="OTY1532" s="15"/>
      <c r="OTZ1532" s="15"/>
      <c r="OUA1532" s="15"/>
      <c r="OUB1532" s="15"/>
      <c r="OUC1532" s="15"/>
      <c r="OUD1532" s="15"/>
      <c r="OUE1532" s="15"/>
      <c r="OUF1532" s="15"/>
      <c r="OUG1532" s="15"/>
      <c r="OUH1532" s="15"/>
      <c r="OUI1532" s="15"/>
      <c r="OUJ1532" s="15"/>
      <c r="OUK1532" s="15"/>
      <c r="OUL1532" s="15"/>
      <c r="OUM1532" s="15"/>
      <c r="OUN1532" s="15"/>
      <c r="OUO1532" s="15"/>
      <c r="OUP1532" s="15"/>
      <c r="OUQ1532" s="15"/>
      <c r="OUR1532" s="15"/>
      <c r="OUS1532" s="15"/>
      <c r="OUT1532" s="15"/>
      <c r="OUU1532" s="15"/>
      <c r="OUV1532" s="15"/>
      <c r="OUW1532" s="15"/>
      <c r="OUX1532" s="15"/>
      <c r="OUY1532" s="15"/>
      <c r="OUZ1532" s="15"/>
      <c r="OVA1532" s="15"/>
      <c r="OVB1532" s="15"/>
      <c r="OVC1532" s="15"/>
      <c r="OVD1532" s="15"/>
      <c r="OVE1532" s="15"/>
      <c r="OVF1532" s="15"/>
      <c r="OVG1532" s="15"/>
      <c r="OVH1532" s="15"/>
      <c r="OVI1532" s="15"/>
      <c r="OVJ1532" s="15"/>
      <c r="OVK1532" s="15"/>
      <c r="OVL1532" s="15"/>
      <c r="OVM1532" s="15"/>
      <c r="OVN1532" s="15"/>
      <c r="OVO1532" s="15"/>
      <c r="OVP1532" s="15"/>
      <c r="OVQ1532" s="15"/>
      <c r="OVR1532" s="15"/>
      <c r="OVS1532" s="15"/>
      <c r="OVT1532" s="15"/>
      <c r="OVU1532" s="15"/>
      <c r="OVV1532" s="15"/>
      <c r="OVW1532" s="15"/>
      <c r="OVX1532" s="15"/>
      <c r="OVY1532" s="15"/>
      <c r="OVZ1532" s="15"/>
      <c r="OWA1532" s="15"/>
      <c r="OWB1532" s="15"/>
      <c r="OWC1532" s="15"/>
      <c r="OWD1532" s="15"/>
      <c r="OWE1532" s="15"/>
      <c r="OWF1532" s="15"/>
      <c r="OWG1532" s="15"/>
      <c r="OWH1532" s="15"/>
      <c r="OWI1532" s="15"/>
      <c r="OWJ1532" s="15"/>
      <c r="OWK1532" s="15"/>
      <c r="OWL1532" s="15"/>
      <c r="OWM1532" s="15"/>
      <c r="OWN1532" s="15"/>
      <c r="OWO1532" s="15"/>
      <c r="OWP1532" s="15"/>
      <c r="OWQ1532" s="15"/>
      <c r="OWR1532" s="15"/>
      <c r="OWS1532" s="15"/>
      <c r="OWT1532" s="15"/>
      <c r="OWU1532" s="15"/>
      <c r="OWV1532" s="15"/>
      <c r="OWW1532" s="15"/>
      <c r="OWX1532" s="15"/>
      <c r="OWY1532" s="15"/>
      <c r="OWZ1532" s="15"/>
      <c r="OXA1532" s="15"/>
      <c r="OXB1532" s="15"/>
      <c r="OXC1532" s="15"/>
      <c r="OXD1532" s="15"/>
      <c r="OXE1532" s="15"/>
      <c r="OXF1532" s="15"/>
      <c r="OXG1532" s="15"/>
      <c r="OXH1532" s="15"/>
      <c r="OXI1532" s="15"/>
      <c r="OXJ1532" s="15"/>
      <c r="OXK1532" s="15"/>
      <c r="OXL1532" s="15"/>
      <c r="OXM1532" s="15"/>
      <c r="OXN1532" s="15"/>
      <c r="OXO1532" s="15"/>
      <c r="OXP1532" s="15"/>
      <c r="OXQ1532" s="15"/>
      <c r="OXR1532" s="15"/>
      <c r="OXS1532" s="15"/>
      <c r="OXT1532" s="15"/>
      <c r="OXU1532" s="15"/>
      <c r="OXV1532" s="15"/>
      <c r="OXW1532" s="15"/>
      <c r="OXX1532" s="15"/>
      <c r="OXY1532" s="15"/>
      <c r="OXZ1532" s="15"/>
      <c r="OYA1532" s="15"/>
      <c r="OYB1532" s="15"/>
      <c r="OYC1532" s="15"/>
      <c r="OYD1532" s="15"/>
      <c r="OYE1532" s="15"/>
      <c r="OYF1532" s="15"/>
      <c r="OYG1532" s="15"/>
      <c r="OYH1532" s="15"/>
      <c r="OYI1532" s="15"/>
      <c r="OYJ1532" s="15"/>
      <c r="OYK1532" s="15"/>
      <c r="OYL1532" s="15"/>
      <c r="OYM1532" s="15"/>
      <c r="OYN1532" s="15"/>
      <c r="OYO1532" s="15"/>
      <c r="OYP1532" s="15"/>
      <c r="OYQ1532" s="15"/>
      <c r="OYR1532" s="15"/>
      <c r="OYS1532" s="15"/>
      <c r="OYT1532" s="15"/>
      <c r="OYU1532" s="15"/>
      <c r="OYV1532" s="15"/>
      <c r="OYW1532" s="15"/>
      <c r="OYX1532" s="15"/>
      <c r="OYY1532" s="15"/>
      <c r="OYZ1532" s="15"/>
      <c r="OZA1532" s="15"/>
      <c r="OZB1532" s="15"/>
      <c r="OZC1532" s="15"/>
      <c r="OZD1532" s="15"/>
      <c r="OZE1532" s="15"/>
      <c r="OZF1532" s="15"/>
      <c r="OZG1532" s="15"/>
      <c r="OZH1532" s="15"/>
      <c r="OZI1532" s="15"/>
      <c r="OZJ1532" s="15"/>
      <c r="OZK1532" s="15"/>
      <c r="OZL1532" s="15"/>
      <c r="OZM1532" s="15"/>
      <c r="OZN1532" s="15"/>
      <c r="OZO1532" s="15"/>
      <c r="OZP1532" s="15"/>
      <c r="OZQ1532" s="15"/>
      <c r="OZR1532" s="15"/>
      <c r="OZS1532" s="15"/>
      <c r="OZT1532" s="15"/>
      <c r="OZU1532" s="15"/>
      <c r="OZV1532" s="15"/>
      <c r="OZW1532" s="15"/>
      <c r="OZX1532" s="15"/>
      <c r="OZY1532" s="15"/>
      <c r="OZZ1532" s="15"/>
      <c r="PAA1532" s="15"/>
      <c r="PAB1532" s="15"/>
      <c r="PAC1532" s="15"/>
      <c r="PAD1532" s="15"/>
      <c r="PAE1532" s="15"/>
      <c r="PAF1532" s="15"/>
      <c r="PAG1532" s="15"/>
      <c r="PAH1532" s="15"/>
      <c r="PAI1532" s="15"/>
      <c r="PAJ1532" s="15"/>
      <c r="PAK1532" s="15"/>
      <c r="PAL1532" s="15"/>
      <c r="PAM1532" s="15"/>
      <c r="PAN1532" s="15"/>
      <c r="PAO1532" s="15"/>
      <c r="PAP1532" s="15"/>
      <c r="PAQ1532" s="15"/>
      <c r="PAR1532" s="15"/>
      <c r="PAS1532" s="15"/>
      <c r="PAT1532" s="15"/>
      <c r="PAU1532" s="15"/>
      <c r="PAV1532" s="15"/>
      <c r="PAW1532" s="15"/>
      <c r="PAX1532" s="15"/>
      <c r="PAY1532" s="15"/>
      <c r="PAZ1532" s="15"/>
      <c r="PBA1532" s="15"/>
      <c r="PBB1532" s="15"/>
      <c r="PBC1532" s="15"/>
      <c r="PBD1532" s="15"/>
      <c r="PBE1532" s="15"/>
      <c r="PBF1532" s="15"/>
      <c r="PBG1532" s="15"/>
      <c r="PBH1532" s="15"/>
      <c r="PBI1532" s="15"/>
      <c r="PBJ1532" s="15"/>
      <c r="PBK1532" s="15"/>
      <c r="PBL1532" s="15"/>
      <c r="PBM1532" s="15"/>
      <c r="PBN1532" s="15"/>
      <c r="PBO1532" s="15"/>
      <c r="PBP1532" s="15"/>
      <c r="PBQ1532" s="15"/>
      <c r="PBR1532" s="15"/>
      <c r="PBS1532" s="15"/>
      <c r="PBT1532" s="15"/>
      <c r="PBU1532" s="15"/>
      <c r="PBV1532" s="15"/>
      <c r="PBW1532" s="15"/>
      <c r="PBX1532" s="15"/>
      <c r="PBY1532" s="15"/>
      <c r="PBZ1532" s="15"/>
      <c r="PCA1532" s="15"/>
      <c r="PCB1532" s="15"/>
      <c r="PCC1532" s="15"/>
      <c r="PCD1532" s="15"/>
      <c r="PCE1532" s="15"/>
      <c r="PCF1532" s="15"/>
      <c r="PCG1532" s="15"/>
      <c r="PCH1532" s="15"/>
      <c r="PCI1532" s="15"/>
      <c r="PCJ1532" s="15"/>
      <c r="PCK1532" s="15"/>
      <c r="PCL1532" s="15"/>
      <c r="PCM1532" s="15"/>
      <c r="PCN1532" s="15"/>
      <c r="PCO1532" s="15"/>
      <c r="PCP1532" s="15"/>
      <c r="PCQ1532" s="15"/>
      <c r="PCR1532" s="15"/>
      <c r="PCS1532" s="15"/>
      <c r="PCT1532" s="15"/>
      <c r="PCU1532" s="15"/>
      <c r="PCV1532" s="15"/>
      <c r="PCW1532" s="15"/>
      <c r="PCX1532" s="15"/>
      <c r="PCY1532" s="15"/>
      <c r="PCZ1532" s="15"/>
      <c r="PDA1532" s="15"/>
      <c r="PDB1532" s="15"/>
      <c r="PDC1532" s="15"/>
      <c r="PDD1532" s="15"/>
      <c r="PDE1532" s="15"/>
      <c r="PDF1532" s="15"/>
      <c r="PDG1532" s="15"/>
      <c r="PDH1532" s="15"/>
      <c r="PDI1532" s="15"/>
      <c r="PDJ1532" s="15"/>
      <c r="PDK1532" s="15"/>
      <c r="PDL1532" s="15"/>
      <c r="PDM1532" s="15"/>
      <c r="PDN1532" s="15"/>
      <c r="PDO1532" s="15"/>
      <c r="PDP1532" s="15"/>
      <c r="PDQ1532" s="15"/>
      <c r="PDR1532" s="15"/>
      <c r="PDS1532" s="15"/>
      <c r="PDT1532" s="15"/>
      <c r="PDU1532" s="15"/>
      <c r="PDV1532" s="15"/>
      <c r="PDW1532" s="15"/>
      <c r="PDX1532" s="15"/>
      <c r="PDY1532" s="15"/>
      <c r="PDZ1532" s="15"/>
      <c r="PEA1532" s="15"/>
      <c r="PEB1532" s="15"/>
      <c r="PEC1532" s="15"/>
      <c r="PED1532" s="15"/>
      <c r="PEE1532" s="15"/>
      <c r="PEF1532" s="15"/>
      <c r="PEG1532" s="15"/>
      <c r="PEH1532" s="15"/>
      <c r="PEI1532" s="15"/>
      <c r="PEJ1532" s="15"/>
      <c r="PEK1532" s="15"/>
      <c r="PEL1532" s="15"/>
      <c r="PEM1532" s="15"/>
      <c r="PEN1532" s="15"/>
      <c r="PEO1532" s="15"/>
      <c r="PEP1532" s="15"/>
      <c r="PEQ1532" s="15"/>
      <c r="PER1532" s="15"/>
      <c r="PES1532" s="15"/>
      <c r="PET1532" s="15"/>
      <c r="PEU1532" s="15"/>
      <c r="PEV1532" s="15"/>
      <c r="PEW1532" s="15"/>
      <c r="PEX1532" s="15"/>
      <c r="PEY1532" s="15"/>
      <c r="PEZ1532" s="15"/>
      <c r="PFA1532" s="15"/>
      <c r="PFB1532" s="15"/>
      <c r="PFC1532" s="15"/>
      <c r="PFD1532" s="15"/>
      <c r="PFE1532" s="15"/>
      <c r="PFF1532" s="15"/>
      <c r="PFG1532" s="15"/>
      <c r="PFH1532" s="15"/>
      <c r="PFI1532" s="15"/>
      <c r="PFJ1532" s="15"/>
      <c r="PFK1532" s="15"/>
      <c r="PFL1532" s="15"/>
      <c r="PFM1532" s="15"/>
      <c r="PFN1532" s="15"/>
      <c r="PFO1532" s="15"/>
      <c r="PFP1532" s="15"/>
      <c r="PFQ1532" s="15"/>
      <c r="PFR1532" s="15"/>
      <c r="PFS1532" s="15"/>
      <c r="PFT1532" s="15"/>
      <c r="PFU1532" s="15"/>
      <c r="PFV1532" s="15"/>
      <c r="PFW1532" s="15"/>
      <c r="PFX1532" s="15"/>
      <c r="PFY1532" s="15"/>
      <c r="PFZ1532" s="15"/>
      <c r="PGA1532" s="15"/>
      <c r="PGB1532" s="15"/>
      <c r="PGC1532" s="15"/>
      <c r="PGD1532" s="15"/>
      <c r="PGE1532" s="15"/>
      <c r="PGF1532" s="15"/>
      <c r="PGG1532" s="15"/>
      <c r="PGH1532" s="15"/>
      <c r="PGI1532" s="15"/>
      <c r="PGJ1532" s="15"/>
      <c r="PGK1532" s="15"/>
      <c r="PGL1532" s="15"/>
      <c r="PGM1532" s="15"/>
      <c r="PGN1532" s="15"/>
      <c r="PGO1532" s="15"/>
      <c r="PGP1532" s="15"/>
      <c r="PGQ1532" s="15"/>
      <c r="PGR1532" s="15"/>
      <c r="PGS1532" s="15"/>
      <c r="PGT1532" s="15"/>
      <c r="PGU1532" s="15"/>
      <c r="PGV1532" s="15"/>
      <c r="PGW1532" s="15"/>
      <c r="PGX1532" s="15"/>
      <c r="PGY1532" s="15"/>
      <c r="PGZ1532" s="15"/>
      <c r="PHA1532" s="15"/>
      <c r="PHB1532" s="15"/>
      <c r="PHC1532" s="15"/>
      <c r="PHD1532" s="15"/>
      <c r="PHE1532" s="15"/>
      <c r="PHF1532" s="15"/>
      <c r="PHG1532" s="15"/>
      <c r="PHH1532" s="15"/>
      <c r="PHI1532" s="15"/>
      <c r="PHJ1532" s="15"/>
      <c r="PHK1532" s="15"/>
      <c r="PHL1532" s="15"/>
      <c r="PHM1532" s="15"/>
      <c r="PHN1532" s="15"/>
      <c r="PHO1532" s="15"/>
      <c r="PHP1532" s="15"/>
      <c r="PHQ1532" s="15"/>
      <c r="PHR1532" s="15"/>
      <c r="PHS1532" s="15"/>
      <c r="PHT1532" s="15"/>
      <c r="PHU1532" s="15"/>
      <c r="PHV1532" s="15"/>
      <c r="PHW1532" s="15"/>
      <c r="PHX1532" s="15"/>
      <c r="PHY1532" s="15"/>
      <c r="PHZ1532" s="15"/>
      <c r="PIA1532" s="15"/>
      <c r="PIB1532" s="15"/>
      <c r="PIC1532" s="15"/>
      <c r="PID1532" s="15"/>
      <c r="PIE1532" s="15"/>
      <c r="PIF1532" s="15"/>
      <c r="PIG1532" s="15"/>
      <c r="PIH1532" s="15"/>
      <c r="PII1532" s="15"/>
      <c r="PIJ1532" s="15"/>
      <c r="PIK1532" s="15"/>
      <c r="PIL1532" s="15"/>
      <c r="PIM1532" s="15"/>
      <c r="PIN1532" s="15"/>
      <c r="PIO1532" s="15"/>
      <c r="PIP1532" s="15"/>
      <c r="PIQ1532" s="15"/>
      <c r="PIR1532" s="15"/>
      <c r="PIS1532" s="15"/>
      <c r="PIT1532" s="15"/>
      <c r="PIU1532" s="15"/>
      <c r="PIV1532" s="15"/>
      <c r="PIW1532" s="15"/>
      <c r="PIX1532" s="15"/>
      <c r="PIY1532" s="15"/>
      <c r="PIZ1532" s="15"/>
      <c r="PJA1532" s="15"/>
      <c r="PJB1532" s="15"/>
      <c r="PJC1532" s="15"/>
      <c r="PJD1532" s="15"/>
      <c r="PJE1532" s="15"/>
      <c r="PJF1532" s="15"/>
      <c r="PJG1532" s="15"/>
      <c r="PJH1532" s="15"/>
      <c r="PJI1532" s="15"/>
      <c r="PJJ1532" s="15"/>
      <c r="PJK1532" s="15"/>
      <c r="PJL1532" s="15"/>
      <c r="PJM1532" s="15"/>
      <c r="PJN1532" s="15"/>
      <c r="PJO1532" s="15"/>
      <c r="PJP1532" s="15"/>
      <c r="PJQ1532" s="15"/>
      <c r="PJR1532" s="15"/>
      <c r="PJS1532" s="15"/>
      <c r="PJT1532" s="15"/>
      <c r="PJU1532" s="15"/>
      <c r="PJV1532" s="15"/>
      <c r="PJW1532" s="15"/>
      <c r="PJX1532" s="15"/>
      <c r="PJY1532" s="15"/>
      <c r="PJZ1532" s="15"/>
      <c r="PKA1532" s="15"/>
      <c r="PKB1532" s="15"/>
      <c r="PKC1532" s="15"/>
      <c r="PKD1532" s="15"/>
      <c r="PKE1532" s="15"/>
      <c r="PKF1532" s="15"/>
      <c r="PKG1532" s="15"/>
      <c r="PKH1532" s="15"/>
      <c r="PKI1532" s="15"/>
      <c r="PKJ1532" s="15"/>
      <c r="PKK1532" s="15"/>
      <c r="PKL1532" s="15"/>
      <c r="PKM1532" s="15"/>
      <c r="PKN1532" s="15"/>
      <c r="PKO1532" s="15"/>
      <c r="PKP1532" s="15"/>
      <c r="PKQ1532" s="15"/>
      <c r="PKR1532" s="15"/>
      <c r="PKS1532" s="15"/>
      <c r="PKT1532" s="15"/>
      <c r="PKU1532" s="15"/>
      <c r="PKV1532" s="15"/>
      <c r="PKW1532" s="15"/>
      <c r="PKX1532" s="15"/>
      <c r="PKY1532" s="15"/>
      <c r="PKZ1532" s="15"/>
      <c r="PLA1532" s="15"/>
      <c r="PLB1532" s="15"/>
      <c r="PLC1532" s="15"/>
      <c r="PLD1532" s="15"/>
      <c r="PLE1532" s="15"/>
      <c r="PLF1532" s="15"/>
      <c r="PLG1532" s="15"/>
      <c r="PLH1532" s="15"/>
      <c r="PLI1532" s="15"/>
      <c r="PLJ1532" s="15"/>
      <c r="PLK1532" s="15"/>
      <c r="PLL1532" s="15"/>
      <c r="PLM1532" s="15"/>
      <c r="PLN1532" s="15"/>
      <c r="PLO1532" s="15"/>
      <c r="PLP1532" s="15"/>
      <c r="PLQ1532" s="15"/>
      <c r="PLR1532" s="15"/>
      <c r="PLS1532" s="15"/>
      <c r="PLT1532" s="15"/>
      <c r="PLU1532" s="15"/>
      <c r="PLV1532" s="15"/>
      <c r="PLW1532" s="15"/>
      <c r="PLX1532" s="15"/>
      <c r="PLY1532" s="15"/>
      <c r="PLZ1532" s="15"/>
      <c r="PMA1532" s="15"/>
      <c r="PMB1532" s="15"/>
      <c r="PMC1532" s="15"/>
      <c r="PMD1532" s="15"/>
      <c r="PME1532" s="15"/>
      <c r="PMF1532" s="15"/>
      <c r="PMG1532" s="15"/>
      <c r="PMH1532" s="15"/>
      <c r="PMI1532" s="15"/>
      <c r="PMJ1532" s="15"/>
      <c r="PMK1532" s="15"/>
      <c r="PML1532" s="15"/>
      <c r="PMM1532" s="15"/>
      <c r="PMN1532" s="15"/>
      <c r="PMO1532" s="15"/>
      <c r="PMP1532" s="15"/>
      <c r="PMQ1532" s="15"/>
      <c r="PMR1532" s="15"/>
      <c r="PMS1532" s="15"/>
      <c r="PMT1532" s="15"/>
      <c r="PMU1532" s="15"/>
      <c r="PMV1532" s="15"/>
      <c r="PMW1532" s="15"/>
      <c r="PMX1532" s="15"/>
      <c r="PMY1532" s="15"/>
      <c r="PMZ1532" s="15"/>
      <c r="PNA1532" s="15"/>
      <c r="PNB1532" s="15"/>
      <c r="PNC1532" s="15"/>
      <c r="PND1532" s="15"/>
      <c r="PNE1532" s="15"/>
      <c r="PNF1532" s="15"/>
      <c r="PNG1532" s="15"/>
      <c r="PNH1532" s="15"/>
      <c r="PNI1532" s="15"/>
      <c r="PNJ1532" s="15"/>
      <c r="PNK1532" s="15"/>
      <c r="PNL1532" s="15"/>
      <c r="PNM1532" s="15"/>
      <c r="PNN1532" s="15"/>
      <c r="PNO1532" s="15"/>
      <c r="PNP1532" s="15"/>
      <c r="PNQ1532" s="15"/>
      <c r="PNR1532" s="15"/>
      <c r="PNS1532" s="15"/>
      <c r="PNT1532" s="15"/>
      <c r="PNU1532" s="15"/>
      <c r="PNV1532" s="15"/>
      <c r="PNW1532" s="15"/>
      <c r="PNX1532" s="15"/>
      <c r="PNY1532" s="15"/>
      <c r="PNZ1532" s="15"/>
      <c r="POA1532" s="15"/>
      <c r="POB1532" s="15"/>
      <c r="POC1532" s="15"/>
      <c r="POD1532" s="15"/>
      <c r="POE1532" s="15"/>
      <c r="POF1532" s="15"/>
      <c r="POG1532" s="15"/>
      <c r="POH1532" s="15"/>
      <c r="POI1532" s="15"/>
      <c r="POJ1532" s="15"/>
      <c r="POK1532" s="15"/>
      <c r="POL1532" s="15"/>
      <c r="POM1532" s="15"/>
      <c r="PON1532" s="15"/>
      <c r="POO1532" s="15"/>
      <c r="POP1532" s="15"/>
      <c r="POQ1532" s="15"/>
      <c r="POR1532" s="15"/>
      <c r="POS1532" s="15"/>
      <c r="POT1532" s="15"/>
      <c r="POU1532" s="15"/>
      <c r="POV1532" s="15"/>
      <c r="POW1532" s="15"/>
      <c r="POX1532" s="15"/>
      <c r="POY1532" s="15"/>
      <c r="POZ1532" s="15"/>
      <c r="PPA1532" s="15"/>
      <c r="PPB1532" s="15"/>
      <c r="PPC1532" s="15"/>
      <c r="PPD1532" s="15"/>
      <c r="PPE1532" s="15"/>
      <c r="PPF1532" s="15"/>
      <c r="PPG1532" s="15"/>
      <c r="PPH1532" s="15"/>
      <c r="PPI1532" s="15"/>
      <c r="PPJ1532" s="15"/>
      <c r="PPK1532" s="15"/>
      <c r="PPL1532" s="15"/>
      <c r="PPM1532" s="15"/>
      <c r="PPN1532" s="15"/>
      <c r="PPO1532" s="15"/>
      <c r="PPP1532" s="15"/>
      <c r="PPQ1532" s="15"/>
      <c r="PPR1532" s="15"/>
      <c r="PPS1532" s="15"/>
      <c r="PPT1532" s="15"/>
      <c r="PPU1532" s="15"/>
      <c r="PPV1532" s="15"/>
      <c r="PPW1532" s="15"/>
      <c r="PPX1532" s="15"/>
      <c r="PPY1532" s="15"/>
      <c r="PPZ1532" s="15"/>
      <c r="PQA1532" s="15"/>
      <c r="PQB1532" s="15"/>
      <c r="PQC1532" s="15"/>
      <c r="PQD1532" s="15"/>
      <c r="PQE1532" s="15"/>
      <c r="PQF1532" s="15"/>
      <c r="PQG1532" s="15"/>
      <c r="PQH1532" s="15"/>
      <c r="PQI1532" s="15"/>
      <c r="PQJ1532" s="15"/>
      <c r="PQK1532" s="15"/>
      <c r="PQL1532" s="15"/>
      <c r="PQM1532" s="15"/>
      <c r="PQN1532" s="15"/>
      <c r="PQO1532" s="15"/>
      <c r="PQP1532" s="15"/>
      <c r="PQQ1532" s="15"/>
      <c r="PQR1532" s="15"/>
      <c r="PQS1532" s="15"/>
      <c r="PQT1532" s="15"/>
      <c r="PQU1532" s="15"/>
      <c r="PQV1532" s="15"/>
      <c r="PQW1532" s="15"/>
      <c r="PQX1532" s="15"/>
      <c r="PQY1532" s="15"/>
      <c r="PQZ1532" s="15"/>
      <c r="PRA1532" s="15"/>
      <c r="PRB1532" s="15"/>
      <c r="PRC1532" s="15"/>
      <c r="PRD1532" s="15"/>
      <c r="PRE1532" s="15"/>
      <c r="PRF1532" s="15"/>
      <c r="PRG1532" s="15"/>
      <c r="PRH1532" s="15"/>
      <c r="PRI1532" s="15"/>
      <c r="PRJ1532" s="15"/>
      <c r="PRK1532" s="15"/>
      <c r="PRL1532" s="15"/>
      <c r="PRM1532" s="15"/>
      <c r="PRN1532" s="15"/>
      <c r="PRO1532" s="15"/>
      <c r="PRP1532" s="15"/>
      <c r="PRQ1532" s="15"/>
      <c r="PRR1532" s="15"/>
      <c r="PRS1532" s="15"/>
      <c r="PRT1532" s="15"/>
      <c r="PRU1532" s="15"/>
      <c r="PRV1532" s="15"/>
      <c r="PRW1532" s="15"/>
      <c r="PRX1532" s="15"/>
      <c r="PRY1532" s="15"/>
      <c r="PRZ1532" s="15"/>
      <c r="PSA1532" s="15"/>
      <c r="PSB1532" s="15"/>
      <c r="PSC1532" s="15"/>
      <c r="PSD1532" s="15"/>
      <c r="PSE1532" s="15"/>
      <c r="PSF1532" s="15"/>
      <c r="PSG1532" s="15"/>
      <c r="PSH1532" s="15"/>
      <c r="PSI1532" s="15"/>
      <c r="PSJ1532" s="15"/>
      <c r="PSK1532" s="15"/>
      <c r="PSL1532" s="15"/>
      <c r="PSM1532" s="15"/>
      <c r="PSN1532" s="15"/>
      <c r="PSO1532" s="15"/>
      <c r="PSP1532" s="15"/>
      <c r="PSQ1532" s="15"/>
      <c r="PSR1532" s="15"/>
      <c r="PSS1532" s="15"/>
      <c r="PST1532" s="15"/>
      <c r="PSU1532" s="15"/>
      <c r="PSV1532" s="15"/>
      <c r="PSW1532" s="15"/>
      <c r="PSX1532" s="15"/>
      <c r="PSY1532" s="15"/>
      <c r="PSZ1532" s="15"/>
      <c r="PTA1532" s="15"/>
      <c r="PTB1532" s="15"/>
      <c r="PTC1532" s="15"/>
      <c r="PTD1532" s="15"/>
      <c r="PTE1532" s="15"/>
      <c r="PTF1532" s="15"/>
      <c r="PTG1532" s="15"/>
      <c r="PTH1532" s="15"/>
      <c r="PTI1532" s="15"/>
      <c r="PTJ1532" s="15"/>
      <c r="PTK1532" s="15"/>
      <c r="PTL1532" s="15"/>
      <c r="PTM1532" s="15"/>
      <c r="PTN1532" s="15"/>
      <c r="PTO1532" s="15"/>
      <c r="PTP1532" s="15"/>
      <c r="PTQ1532" s="15"/>
      <c r="PTR1532" s="15"/>
      <c r="PTS1532" s="15"/>
      <c r="PTT1532" s="15"/>
      <c r="PTU1532" s="15"/>
      <c r="PTV1532" s="15"/>
      <c r="PTW1532" s="15"/>
      <c r="PTX1532" s="15"/>
      <c r="PTY1532" s="15"/>
      <c r="PTZ1532" s="15"/>
      <c r="PUA1532" s="15"/>
      <c r="PUB1532" s="15"/>
      <c r="PUC1532" s="15"/>
      <c r="PUD1532" s="15"/>
      <c r="PUE1532" s="15"/>
      <c r="PUF1532" s="15"/>
      <c r="PUG1532" s="15"/>
      <c r="PUH1532" s="15"/>
      <c r="PUI1532" s="15"/>
      <c r="PUJ1532" s="15"/>
      <c r="PUK1532" s="15"/>
      <c r="PUL1532" s="15"/>
      <c r="PUM1532" s="15"/>
      <c r="PUN1532" s="15"/>
      <c r="PUO1532" s="15"/>
      <c r="PUP1532" s="15"/>
      <c r="PUQ1532" s="15"/>
      <c r="PUR1532" s="15"/>
      <c r="PUS1532" s="15"/>
      <c r="PUT1532" s="15"/>
      <c r="PUU1532" s="15"/>
      <c r="PUV1532" s="15"/>
      <c r="PUW1532" s="15"/>
      <c r="PUX1532" s="15"/>
      <c r="PUY1532" s="15"/>
      <c r="PUZ1532" s="15"/>
      <c r="PVA1532" s="15"/>
      <c r="PVB1532" s="15"/>
      <c r="PVC1532" s="15"/>
      <c r="PVD1532" s="15"/>
      <c r="PVE1532" s="15"/>
      <c r="PVF1532" s="15"/>
      <c r="PVG1532" s="15"/>
      <c r="PVH1532" s="15"/>
      <c r="PVI1532" s="15"/>
      <c r="PVJ1532" s="15"/>
      <c r="PVK1532" s="15"/>
      <c r="PVL1532" s="15"/>
      <c r="PVM1532" s="15"/>
      <c r="PVN1532" s="15"/>
      <c r="PVO1532" s="15"/>
      <c r="PVP1532" s="15"/>
      <c r="PVQ1532" s="15"/>
      <c r="PVR1532" s="15"/>
      <c r="PVS1532" s="15"/>
      <c r="PVT1532" s="15"/>
      <c r="PVU1532" s="15"/>
      <c r="PVV1532" s="15"/>
      <c r="PVW1532" s="15"/>
      <c r="PVX1532" s="15"/>
      <c r="PVY1532" s="15"/>
      <c r="PVZ1532" s="15"/>
      <c r="PWA1532" s="15"/>
      <c r="PWB1532" s="15"/>
      <c r="PWC1532" s="15"/>
      <c r="PWD1532" s="15"/>
      <c r="PWE1532" s="15"/>
      <c r="PWF1532" s="15"/>
      <c r="PWG1532" s="15"/>
      <c r="PWH1532" s="15"/>
      <c r="PWI1532" s="15"/>
      <c r="PWJ1532" s="15"/>
      <c r="PWK1532" s="15"/>
      <c r="PWL1532" s="15"/>
      <c r="PWM1532" s="15"/>
      <c r="PWN1532" s="15"/>
      <c r="PWO1532" s="15"/>
      <c r="PWP1532" s="15"/>
      <c r="PWQ1532" s="15"/>
      <c r="PWR1532" s="15"/>
      <c r="PWS1532" s="15"/>
      <c r="PWT1532" s="15"/>
      <c r="PWU1532" s="15"/>
      <c r="PWV1532" s="15"/>
      <c r="PWW1532" s="15"/>
      <c r="PWX1532" s="15"/>
      <c r="PWY1532" s="15"/>
      <c r="PWZ1532" s="15"/>
      <c r="PXA1532" s="15"/>
      <c r="PXB1532" s="15"/>
      <c r="PXC1532" s="15"/>
      <c r="PXD1532" s="15"/>
      <c r="PXE1532" s="15"/>
      <c r="PXF1532" s="15"/>
      <c r="PXG1532" s="15"/>
      <c r="PXH1532" s="15"/>
      <c r="PXI1532" s="15"/>
      <c r="PXJ1532" s="15"/>
      <c r="PXK1532" s="15"/>
      <c r="PXL1532" s="15"/>
      <c r="PXM1532" s="15"/>
      <c r="PXN1532" s="15"/>
      <c r="PXO1532" s="15"/>
      <c r="PXP1532" s="15"/>
      <c r="PXQ1532" s="15"/>
      <c r="PXR1532" s="15"/>
      <c r="PXS1532" s="15"/>
      <c r="PXT1532" s="15"/>
      <c r="PXU1532" s="15"/>
      <c r="PXV1532" s="15"/>
      <c r="PXW1532" s="15"/>
      <c r="PXX1532" s="15"/>
      <c r="PXY1532" s="15"/>
      <c r="PXZ1532" s="15"/>
      <c r="PYA1532" s="15"/>
      <c r="PYB1532" s="15"/>
      <c r="PYC1532" s="15"/>
      <c r="PYD1532" s="15"/>
      <c r="PYE1532" s="15"/>
      <c r="PYF1532" s="15"/>
      <c r="PYG1532" s="15"/>
      <c r="PYH1532" s="15"/>
      <c r="PYI1532" s="15"/>
      <c r="PYJ1532" s="15"/>
      <c r="PYK1532" s="15"/>
      <c r="PYL1532" s="15"/>
      <c r="PYM1532" s="15"/>
      <c r="PYN1532" s="15"/>
      <c r="PYO1532" s="15"/>
      <c r="PYP1532" s="15"/>
      <c r="PYQ1532" s="15"/>
      <c r="PYR1532" s="15"/>
      <c r="PYS1532" s="15"/>
      <c r="PYT1532" s="15"/>
      <c r="PYU1532" s="15"/>
      <c r="PYV1532" s="15"/>
      <c r="PYW1532" s="15"/>
      <c r="PYX1532" s="15"/>
      <c r="PYY1532" s="15"/>
      <c r="PYZ1532" s="15"/>
      <c r="PZA1532" s="15"/>
      <c r="PZB1532" s="15"/>
      <c r="PZC1532" s="15"/>
      <c r="PZD1532" s="15"/>
      <c r="PZE1532" s="15"/>
      <c r="PZF1532" s="15"/>
      <c r="PZG1532" s="15"/>
      <c r="PZH1532" s="15"/>
      <c r="PZI1532" s="15"/>
      <c r="PZJ1532" s="15"/>
      <c r="PZK1532" s="15"/>
      <c r="PZL1532" s="15"/>
      <c r="PZM1532" s="15"/>
      <c r="PZN1532" s="15"/>
      <c r="PZO1532" s="15"/>
      <c r="PZP1532" s="15"/>
      <c r="PZQ1532" s="15"/>
      <c r="PZR1532" s="15"/>
      <c r="PZS1532" s="15"/>
      <c r="PZT1532" s="15"/>
      <c r="PZU1532" s="15"/>
      <c r="PZV1532" s="15"/>
      <c r="PZW1532" s="15"/>
      <c r="PZX1532" s="15"/>
      <c r="PZY1532" s="15"/>
      <c r="PZZ1532" s="15"/>
      <c r="QAA1532" s="15"/>
      <c r="QAB1532" s="15"/>
      <c r="QAC1532" s="15"/>
      <c r="QAD1532" s="15"/>
      <c r="QAE1532" s="15"/>
      <c r="QAF1532" s="15"/>
      <c r="QAG1532" s="15"/>
      <c r="QAH1532" s="15"/>
      <c r="QAI1532" s="15"/>
      <c r="QAJ1532" s="15"/>
      <c r="QAK1532" s="15"/>
      <c r="QAL1532" s="15"/>
      <c r="QAM1532" s="15"/>
      <c r="QAN1532" s="15"/>
      <c r="QAO1532" s="15"/>
      <c r="QAP1532" s="15"/>
      <c r="QAQ1532" s="15"/>
      <c r="QAR1532" s="15"/>
      <c r="QAS1532" s="15"/>
      <c r="QAT1532" s="15"/>
      <c r="QAU1532" s="15"/>
      <c r="QAV1532" s="15"/>
      <c r="QAW1532" s="15"/>
      <c r="QAX1532" s="15"/>
      <c r="QAY1532" s="15"/>
      <c r="QAZ1532" s="15"/>
      <c r="QBA1532" s="15"/>
      <c r="QBB1532" s="15"/>
      <c r="QBC1532" s="15"/>
      <c r="QBD1532" s="15"/>
      <c r="QBE1532" s="15"/>
      <c r="QBF1532" s="15"/>
      <c r="QBG1532" s="15"/>
      <c r="QBH1532" s="15"/>
      <c r="QBI1532" s="15"/>
      <c r="QBJ1532" s="15"/>
      <c r="QBK1532" s="15"/>
      <c r="QBL1532" s="15"/>
      <c r="QBM1532" s="15"/>
      <c r="QBN1532" s="15"/>
      <c r="QBO1532" s="15"/>
      <c r="QBP1532" s="15"/>
      <c r="QBQ1532" s="15"/>
      <c r="QBR1532" s="15"/>
      <c r="QBS1532" s="15"/>
      <c r="QBT1532" s="15"/>
      <c r="QBU1532" s="15"/>
      <c r="QBV1532" s="15"/>
      <c r="QBW1532" s="15"/>
      <c r="QBX1532" s="15"/>
      <c r="QBY1532" s="15"/>
      <c r="QBZ1532" s="15"/>
      <c r="QCA1532" s="15"/>
      <c r="QCB1532" s="15"/>
      <c r="QCC1532" s="15"/>
      <c r="QCD1532" s="15"/>
      <c r="QCE1532" s="15"/>
      <c r="QCF1532" s="15"/>
      <c r="QCG1532" s="15"/>
      <c r="QCH1532" s="15"/>
      <c r="QCI1532" s="15"/>
      <c r="QCJ1532" s="15"/>
      <c r="QCK1532" s="15"/>
      <c r="QCL1532" s="15"/>
      <c r="QCM1532" s="15"/>
      <c r="QCN1532" s="15"/>
      <c r="QCO1532" s="15"/>
      <c r="QCP1532" s="15"/>
      <c r="QCQ1532" s="15"/>
      <c r="QCR1532" s="15"/>
      <c r="QCS1532" s="15"/>
      <c r="QCT1532" s="15"/>
      <c r="QCU1532" s="15"/>
      <c r="QCV1532" s="15"/>
      <c r="QCW1532" s="15"/>
      <c r="QCX1532" s="15"/>
      <c r="QCY1532" s="15"/>
      <c r="QCZ1532" s="15"/>
      <c r="QDA1532" s="15"/>
      <c r="QDB1532" s="15"/>
      <c r="QDC1532" s="15"/>
      <c r="QDD1532" s="15"/>
      <c r="QDE1532" s="15"/>
      <c r="QDF1532" s="15"/>
      <c r="QDG1532" s="15"/>
      <c r="QDH1532" s="15"/>
      <c r="QDI1532" s="15"/>
      <c r="QDJ1532" s="15"/>
      <c r="QDK1532" s="15"/>
      <c r="QDL1532" s="15"/>
      <c r="QDM1532" s="15"/>
      <c r="QDN1532" s="15"/>
      <c r="QDO1532" s="15"/>
      <c r="QDP1532" s="15"/>
      <c r="QDQ1532" s="15"/>
      <c r="QDR1532" s="15"/>
      <c r="QDS1532" s="15"/>
      <c r="QDT1532" s="15"/>
      <c r="QDU1532" s="15"/>
      <c r="QDV1532" s="15"/>
      <c r="QDW1532" s="15"/>
      <c r="QDX1532" s="15"/>
      <c r="QDY1532" s="15"/>
      <c r="QDZ1532" s="15"/>
      <c r="QEA1532" s="15"/>
      <c r="QEB1532" s="15"/>
      <c r="QEC1532" s="15"/>
      <c r="QED1532" s="15"/>
      <c r="QEE1532" s="15"/>
      <c r="QEF1532" s="15"/>
      <c r="QEG1532" s="15"/>
      <c r="QEH1532" s="15"/>
      <c r="QEI1532" s="15"/>
      <c r="QEJ1532" s="15"/>
      <c r="QEK1532" s="15"/>
      <c r="QEL1532" s="15"/>
      <c r="QEM1532" s="15"/>
      <c r="QEN1532" s="15"/>
      <c r="QEO1532" s="15"/>
      <c r="QEP1532" s="15"/>
      <c r="QEQ1532" s="15"/>
      <c r="QER1532" s="15"/>
      <c r="QES1532" s="15"/>
      <c r="QET1532" s="15"/>
      <c r="QEU1532" s="15"/>
      <c r="QEV1532" s="15"/>
      <c r="QEW1532" s="15"/>
      <c r="QEX1532" s="15"/>
      <c r="QEY1532" s="15"/>
      <c r="QEZ1532" s="15"/>
      <c r="QFA1532" s="15"/>
      <c r="QFB1532" s="15"/>
      <c r="QFC1532" s="15"/>
      <c r="QFD1532" s="15"/>
      <c r="QFE1532" s="15"/>
      <c r="QFF1532" s="15"/>
      <c r="QFG1532" s="15"/>
      <c r="QFH1532" s="15"/>
      <c r="QFI1532" s="15"/>
      <c r="QFJ1532" s="15"/>
      <c r="QFK1532" s="15"/>
      <c r="QFL1532" s="15"/>
      <c r="QFM1532" s="15"/>
      <c r="QFN1532" s="15"/>
      <c r="QFO1532" s="15"/>
      <c r="QFP1532" s="15"/>
      <c r="QFQ1532" s="15"/>
      <c r="QFR1532" s="15"/>
      <c r="QFS1532" s="15"/>
      <c r="QFT1532" s="15"/>
      <c r="QFU1532" s="15"/>
      <c r="QFV1532" s="15"/>
      <c r="QFW1532" s="15"/>
      <c r="QFX1532" s="15"/>
      <c r="QFY1532" s="15"/>
      <c r="QFZ1532" s="15"/>
      <c r="QGA1532" s="15"/>
      <c r="QGB1532" s="15"/>
      <c r="QGC1532" s="15"/>
      <c r="QGD1532" s="15"/>
      <c r="QGE1532" s="15"/>
      <c r="QGF1532" s="15"/>
      <c r="QGG1532" s="15"/>
      <c r="QGH1532" s="15"/>
      <c r="QGI1532" s="15"/>
      <c r="QGJ1532" s="15"/>
      <c r="QGK1532" s="15"/>
      <c r="QGL1532" s="15"/>
      <c r="QGM1532" s="15"/>
      <c r="QGN1532" s="15"/>
      <c r="QGO1532" s="15"/>
      <c r="QGP1532" s="15"/>
      <c r="QGQ1532" s="15"/>
      <c r="QGR1532" s="15"/>
      <c r="QGS1532" s="15"/>
      <c r="QGT1532" s="15"/>
      <c r="QGU1532" s="15"/>
      <c r="QGV1532" s="15"/>
      <c r="QGW1532" s="15"/>
      <c r="QGX1532" s="15"/>
      <c r="QGY1532" s="15"/>
      <c r="QGZ1532" s="15"/>
      <c r="QHA1532" s="15"/>
      <c r="QHB1532" s="15"/>
      <c r="QHC1532" s="15"/>
      <c r="QHD1532" s="15"/>
      <c r="QHE1532" s="15"/>
      <c r="QHF1532" s="15"/>
      <c r="QHG1532" s="15"/>
      <c r="QHH1532" s="15"/>
      <c r="QHI1532" s="15"/>
      <c r="QHJ1532" s="15"/>
      <c r="QHK1532" s="15"/>
      <c r="QHL1532" s="15"/>
      <c r="QHM1532" s="15"/>
      <c r="QHN1532" s="15"/>
      <c r="QHO1532" s="15"/>
      <c r="QHP1532" s="15"/>
      <c r="QHQ1532" s="15"/>
      <c r="QHR1532" s="15"/>
      <c r="QHS1532" s="15"/>
      <c r="QHT1532" s="15"/>
      <c r="QHU1532" s="15"/>
      <c r="QHV1532" s="15"/>
      <c r="QHW1532" s="15"/>
      <c r="QHX1532" s="15"/>
      <c r="QHY1532" s="15"/>
      <c r="QHZ1532" s="15"/>
      <c r="QIA1532" s="15"/>
      <c r="QIB1532" s="15"/>
      <c r="QIC1532" s="15"/>
      <c r="QID1532" s="15"/>
      <c r="QIE1532" s="15"/>
      <c r="QIF1532" s="15"/>
      <c r="QIG1532" s="15"/>
      <c r="QIH1532" s="15"/>
      <c r="QII1532" s="15"/>
      <c r="QIJ1532" s="15"/>
      <c r="QIK1532" s="15"/>
      <c r="QIL1532" s="15"/>
      <c r="QIM1532" s="15"/>
      <c r="QIN1532" s="15"/>
      <c r="QIO1532" s="15"/>
      <c r="QIP1532" s="15"/>
      <c r="QIQ1532" s="15"/>
      <c r="QIR1532" s="15"/>
      <c r="QIS1532" s="15"/>
      <c r="QIT1532" s="15"/>
      <c r="QIU1532" s="15"/>
      <c r="QIV1532" s="15"/>
      <c r="QIW1532" s="15"/>
      <c r="QIX1532" s="15"/>
      <c r="QIY1532" s="15"/>
      <c r="QIZ1532" s="15"/>
      <c r="QJA1532" s="15"/>
      <c r="QJB1532" s="15"/>
      <c r="QJC1532" s="15"/>
      <c r="QJD1532" s="15"/>
      <c r="QJE1532" s="15"/>
      <c r="QJF1532" s="15"/>
      <c r="QJG1532" s="15"/>
      <c r="QJH1532" s="15"/>
      <c r="QJI1532" s="15"/>
      <c r="QJJ1532" s="15"/>
      <c r="QJK1532" s="15"/>
      <c r="QJL1532" s="15"/>
      <c r="QJM1532" s="15"/>
      <c r="QJN1532" s="15"/>
      <c r="QJO1532" s="15"/>
      <c r="QJP1532" s="15"/>
      <c r="QJQ1532" s="15"/>
      <c r="QJR1532" s="15"/>
      <c r="QJS1532" s="15"/>
      <c r="QJT1532" s="15"/>
      <c r="QJU1532" s="15"/>
      <c r="QJV1532" s="15"/>
      <c r="QJW1532" s="15"/>
      <c r="QJX1532" s="15"/>
      <c r="QJY1532" s="15"/>
      <c r="QJZ1532" s="15"/>
      <c r="QKA1532" s="15"/>
      <c r="QKB1532" s="15"/>
      <c r="QKC1532" s="15"/>
      <c r="QKD1532" s="15"/>
      <c r="QKE1532" s="15"/>
      <c r="QKF1532" s="15"/>
      <c r="QKG1532" s="15"/>
      <c r="QKH1532" s="15"/>
      <c r="QKI1532" s="15"/>
      <c r="QKJ1532" s="15"/>
      <c r="QKK1532" s="15"/>
      <c r="QKL1532" s="15"/>
      <c r="QKM1532" s="15"/>
      <c r="QKN1532" s="15"/>
      <c r="QKO1532" s="15"/>
      <c r="QKP1532" s="15"/>
      <c r="QKQ1532" s="15"/>
      <c r="QKR1532" s="15"/>
      <c r="QKS1532" s="15"/>
      <c r="QKT1532" s="15"/>
      <c r="QKU1532" s="15"/>
      <c r="QKV1532" s="15"/>
      <c r="QKW1532" s="15"/>
      <c r="QKX1532" s="15"/>
      <c r="QKY1532" s="15"/>
      <c r="QKZ1532" s="15"/>
      <c r="QLA1532" s="15"/>
      <c r="QLB1532" s="15"/>
      <c r="QLC1532" s="15"/>
      <c r="QLD1532" s="15"/>
      <c r="QLE1532" s="15"/>
      <c r="QLF1532" s="15"/>
      <c r="QLG1532" s="15"/>
      <c r="QLH1532" s="15"/>
      <c r="QLI1532" s="15"/>
      <c r="QLJ1532" s="15"/>
      <c r="QLK1532" s="15"/>
      <c r="QLL1532" s="15"/>
      <c r="QLM1532" s="15"/>
      <c r="QLN1532" s="15"/>
      <c r="QLO1532" s="15"/>
      <c r="QLP1532" s="15"/>
      <c r="QLQ1532" s="15"/>
      <c r="QLR1532" s="15"/>
      <c r="QLS1532" s="15"/>
      <c r="QLT1532" s="15"/>
      <c r="QLU1532" s="15"/>
      <c r="QLV1532" s="15"/>
      <c r="QLW1532" s="15"/>
      <c r="QLX1532" s="15"/>
      <c r="QLY1532" s="15"/>
      <c r="QLZ1532" s="15"/>
      <c r="QMA1532" s="15"/>
      <c r="QMB1532" s="15"/>
      <c r="QMC1532" s="15"/>
      <c r="QMD1532" s="15"/>
      <c r="QME1532" s="15"/>
      <c r="QMF1532" s="15"/>
      <c r="QMG1532" s="15"/>
      <c r="QMH1532" s="15"/>
      <c r="QMI1532" s="15"/>
      <c r="QMJ1532" s="15"/>
      <c r="QMK1532" s="15"/>
      <c r="QML1532" s="15"/>
      <c r="QMM1532" s="15"/>
      <c r="QMN1532" s="15"/>
      <c r="QMO1532" s="15"/>
      <c r="QMP1532" s="15"/>
      <c r="QMQ1532" s="15"/>
      <c r="QMR1532" s="15"/>
      <c r="QMS1532" s="15"/>
      <c r="QMT1532" s="15"/>
      <c r="QMU1532" s="15"/>
      <c r="QMV1532" s="15"/>
      <c r="QMW1532" s="15"/>
      <c r="QMX1532" s="15"/>
      <c r="QMY1532" s="15"/>
      <c r="QMZ1532" s="15"/>
      <c r="QNA1532" s="15"/>
      <c r="QNB1532" s="15"/>
      <c r="QNC1532" s="15"/>
      <c r="QND1532" s="15"/>
      <c r="QNE1532" s="15"/>
      <c r="QNF1532" s="15"/>
      <c r="QNG1532" s="15"/>
      <c r="QNH1532" s="15"/>
      <c r="QNI1532" s="15"/>
      <c r="QNJ1532" s="15"/>
      <c r="QNK1532" s="15"/>
      <c r="QNL1532" s="15"/>
      <c r="QNM1532" s="15"/>
      <c r="QNN1532" s="15"/>
      <c r="QNO1532" s="15"/>
      <c r="QNP1532" s="15"/>
      <c r="QNQ1532" s="15"/>
      <c r="QNR1532" s="15"/>
      <c r="QNS1532" s="15"/>
      <c r="QNT1532" s="15"/>
      <c r="QNU1532" s="15"/>
      <c r="QNV1532" s="15"/>
      <c r="QNW1532" s="15"/>
      <c r="QNX1532" s="15"/>
      <c r="QNY1532" s="15"/>
      <c r="QNZ1532" s="15"/>
      <c r="QOA1532" s="15"/>
      <c r="QOB1532" s="15"/>
      <c r="QOC1532" s="15"/>
      <c r="QOD1532" s="15"/>
      <c r="QOE1532" s="15"/>
      <c r="QOF1532" s="15"/>
      <c r="QOG1532" s="15"/>
      <c r="QOH1532" s="15"/>
      <c r="QOI1532" s="15"/>
      <c r="QOJ1532" s="15"/>
      <c r="QOK1532" s="15"/>
      <c r="QOL1532" s="15"/>
      <c r="QOM1532" s="15"/>
      <c r="QON1532" s="15"/>
      <c r="QOO1532" s="15"/>
      <c r="QOP1532" s="15"/>
      <c r="QOQ1532" s="15"/>
      <c r="QOR1532" s="15"/>
      <c r="QOS1532" s="15"/>
      <c r="QOT1532" s="15"/>
      <c r="QOU1532" s="15"/>
      <c r="QOV1532" s="15"/>
      <c r="QOW1532" s="15"/>
      <c r="QOX1532" s="15"/>
      <c r="QOY1532" s="15"/>
      <c r="QOZ1532" s="15"/>
      <c r="QPA1532" s="15"/>
      <c r="QPB1532" s="15"/>
      <c r="QPC1532" s="15"/>
      <c r="QPD1532" s="15"/>
      <c r="QPE1532" s="15"/>
      <c r="QPF1532" s="15"/>
      <c r="QPG1532" s="15"/>
      <c r="QPH1532" s="15"/>
      <c r="QPI1532" s="15"/>
      <c r="QPJ1532" s="15"/>
      <c r="QPK1532" s="15"/>
      <c r="QPL1532" s="15"/>
      <c r="QPM1532" s="15"/>
      <c r="QPN1532" s="15"/>
      <c r="QPO1532" s="15"/>
      <c r="QPP1532" s="15"/>
      <c r="QPQ1532" s="15"/>
      <c r="QPR1532" s="15"/>
      <c r="QPS1532" s="15"/>
      <c r="QPT1532" s="15"/>
      <c r="QPU1532" s="15"/>
      <c r="QPV1532" s="15"/>
      <c r="QPW1532" s="15"/>
      <c r="QPX1532" s="15"/>
      <c r="QPY1532" s="15"/>
      <c r="QPZ1532" s="15"/>
      <c r="QQA1532" s="15"/>
      <c r="QQB1532" s="15"/>
      <c r="QQC1532" s="15"/>
      <c r="QQD1532" s="15"/>
      <c r="QQE1532" s="15"/>
      <c r="QQF1532" s="15"/>
      <c r="QQG1532" s="15"/>
      <c r="QQH1532" s="15"/>
      <c r="QQI1532" s="15"/>
      <c r="QQJ1532" s="15"/>
      <c r="QQK1532" s="15"/>
      <c r="QQL1532" s="15"/>
      <c r="QQM1532" s="15"/>
      <c r="QQN1532" s="15"/>
      <c r="QQO1532" s="15"/>
      <c r="QQP1532" s="15"/>
      <c r="QQQ1532" s="15"/>
      <c r="QQR1532" s="15"/>
      <c r="QQS1532" s="15"/>
      <c r="QQT1532" s="15"/>
      <c r="QQU1532" s="15"/>
      <c r="QQV1532" s="15"/>
      <c r="QQW1532" s="15"/>
      <c r="QQX1532" s="15"/>
      <c r="QQY1532" s="15"/>
      <c r="QQZ1532" s="15"/>
      <c r="QRA1532" s="15"/>
      <c r="QRB1532" s="15"/>
      <c r="QRC1532" s="15"/>
      <c r="QRD1532" s="15"/>
      <c r="QRE1532" s="15"/>
      <c r="QRF1532" s="15"/>
      <c r="QRG1532" s="15"/>
      <c r="QRH1532" s="15"/>
      <c r="QRI1532" s="15"/>
      <c r="QRJ1532" s="15"/>
      <c r="QRK1532" s="15"/>
      <c r="QRL1532" s="15"/>
      <c r="QRM1532" s="15"/>
      <c r="QRN1532" s="15"/>
      <c r="QRO1532" s="15"/>
      <c r="QRP1532" s="15"/>
      <c r="QRQ1532" s="15"/>
      <c r="QRR1532" s="15"/>
      <c r="QRS1532" s="15"/>
      <c r="QRT1532" s="15"/>
      <c r="QRU1532" s="15"/>
      <c r="QRV1532" s="15"/>
      <c r="QRW1532" s="15"/>
      <c r="QRX1532" s="15"/>
      <c r="QRY1532" s="15"/>
      <c r="QRZ1532" s="15"/>
      <c r="QSA1532" s="15"/>
      <c r="QSB1532" s="15"/>
      <c r="QSC1532" s="15"/>
      <c r="QSD1532" s="15"/>
      <c r="QSE1532" s="15"/>
      <c r="QSF1532" s="15"/>
      <c r="QSG1532" s="15"/>
      <c r="QSH1532" s="15"/>
      <c r="QSI1532" s="15"/>
      <c r="QSJ1532" s="15"/>
      <c r="QSK1532" s="15"/>
      <c r="QSL1532" s="15"/>
      <c r="QSM1532" s="15"/>
      <c r="QSN1532" s="15"/>
      <c r="QSO1532" s="15"/>
      <c r="QSP1532" s="15"/>
      <c r="QSQ1532" s="15"/>
      <c r="QSR1532" s="15"/>
      <c r="QSS1532" s="15"/>
      <c r="QST1532" s="15"/>
      <c r="QSU1532" s="15"/>
      <c r="QSV1532" s="15"/>
      <c r="QSW1532" s="15"/>
      <c r="QSX1532" s="15"/>
      <c r="QSY1532" s="15"/>
      <c r="QSZ1532" s="15"/>
      <c r="QTA1532" s="15"/>
      <c r="QTB1532" s="15"/>
      <c r="QTC1532" s="15"/>
      <c r="QTD1532" s="15"/>
      <c r="QTE1532" s="15"/>
      <c r="QTF1532" s="15"/>
      <c r="QTG1532" s="15"/>
      <c r="QTH1532" s="15"/>
      <c r="QTI1532" s="15"/>
      <c r="QTJ1532" s="15"/>
      <c r="QTK1532" s="15"/>
      <c r="QTL1532" s="15"/>
      <c r="QTM1532" s="15"/>
      <c r="QTN1532" s="15"/>
      <c r="QTO1532" s="15"/>
      <c r="QTP1532" s="15"/>
      <c r="QTQ1532" s="15"/>
      <c r="QTR1532" s="15"/>
      <c r="QTS1532" s="15"/>
      <c r="QTT1532" s="15"/>
      <c r="QTU1532" s="15"/>
      <c r="QTV1532" s="15"/>
      <c r="QTW1532" s="15"/>
      <c r="QTX1532" s="15"/>
      <c r="QTY1532" s="15"/>
      <c r="QTZ1532" s="15"/>
      <c r="QUA1532" s="15"/>
      <c r="QUB1532" s="15"/>
      <c r="QUC1532" s="15"/>
      <c r="QUD1532" s="15"/>
      <c r="QUE1532" s="15"/>
      <c r="QUF1532" s="15"/>
      <c r="QUG1532" s="15"/>
      <c r="QUH1532" s="15"/>
      <c r="QUI1532" s="15"/>
      <c r="QUJ1532" s="15"/>
      <c r="QUK1532" s="15"/>
      <c r="QUL1532" s="15"/>
      <c r="QUM1532" s="15"/>
      <c r="QUN1532" s="15"/>
      <c r="QUO1532" s="15"/>
      <c r="QUP1532" s="15"/>
      <c r="QUQ1532" s="15"/>
      <c r="QUR1532" s="15"/>
      <c r="QUS1532" s="15"/>
      <c r="QUT1532" s="15"/>
      <c r="QUU1532" s="15"/>
      <c r="QUV1532" s="15"/>
      <c r="QUW1532" s="15"/>
      <c r="QUX1532" s="15"/>
      <c r="QUY1532" s="15"/>
      <c r="QUZ1532" s="15"/>
      <c r="QVA1532" s="15"/>
      <c r="QVB1532" s="15"/>
      <c r="QVC1532" s="15"/>
      <c r="QVD1532" s="15"/>
      <c r="QVE1532" s="15"/>
      <c r="QVF1532" s="15"/>
      <c r="QVG1532" s="15"/>
      <c r="QVH1532" s="15"/>
      <c r="QVI1532" s="15"/>
      <c r="QVJ1532" s="15"/>
      <c r="QVK1532" s="15"/>
      <c r="QVL1532" s="15"/>
      <c r="QVM1532" s="15"/>
      <c r="QVN1532" s="15"/>
      <c r="QVO1532" s="15"/>
      <c r="QVP1532" s="15"/>
      <c r="QVQ1532" s="15"/>
      <c r="QVR1532" s="15"/>
      <c r="QVS1532" s="15"/>
      <c r="QVT1532" s="15"/>
      <c r="QVU1532" s="15"/>
      <c r="QVV1532" s="15"/>
      <c r="QVW1532" s="15"/>
      <c r="QVX1532" s="15"/>
      <c r="QVY1532" s="15"/>
      <c r="QVZ1532" s="15"/>
      <c r="QWA1532" s="15"/>
      <c r="QWB1532" s="15"/>
      <c r="QWC1532" s="15"/>
      <c r="QWD1532" s="15"/>
      <c r="QWE1532" s="15"/>
      <c r="QWF1532" s="15"/>
      <c r="QWG1532" s="15"/>
      <c r="QWH1532" s="15"/>
      <c r="QWI1532" s="15"/>
      <c r="QWJ1532" s="15"/>
      <c r="QWK1532" s="15"/>
      <c r="QWL1532" s="15"/>
      <c r="QWM1532" s="15"/>
      <c r="QWN1532" s="15"/>
      <c r="QWO1532" s="15"/>
      <c r="QWP1532" s="15"/>
      <c r="QWQ1532" s="15"/>
      <c r="QWR1532" s="15"/>
      <c r="QWS1532" s="15"/>
      <c r="QWT1532" s="15"/>
      <c r="QWU1532" s="15"/>
      <c r="QWV1532" s="15"/>
      <c r="QWW1532" s="15"/>
      <c r="QWX1532" s="15"/>
      <c r="QWY1532" s="15"/>
      <c r="QWZ1532" s="15"/>
      <c r="QXA1532" s="15"/>
      <c r="QXB1532" s="15"/>
      <c r="QXC1532" s="15"/>
      <c r="QXD1532" s="15"/>
      <c r="QXE1532" s="15"/>
      <c r="QXF1532" s="15"/>
      <c r="QXG1532" s="15"/>
      <c r="QXH1532" s="15"/>
      <c r="QXI1532" s="15"/>
      <c r="QXJ1532" s="15"/>
      <c r="QXK1532" s="15"/>
      <c r="QXL1532" s="15"/>
      <c r="QXM1532" s="15"/>
      <c r="QXN1532" s="15"/>
      <c r="QXO1532" s="15"/>
      <c r="QXP1532" s="15"/>
      <c r="QXQ1532" s="15"/>
      <c r="QXR1532" s="15"/>
      <c r="QXS1532" s="15"/>
      <c r="QXT1532" s="15"/>
      <c r="QXU1532" s="15"/>
      <c r="QXV1532" s="15"/>
      <c r="QXW1532" s="15"/>
      <c r="QXX1532" s="15"/>
      <c r="QXY1532" s="15"/>
      <c r="QXZ1532" s="15"/>
      <c r="QYA1532" s="15"/>
      <c r="QYB1532" s="15"/>
      <c r="QYC1532" s="15"/>
      <c r="QYD1532" s="15"/>
      <c r="QYE1532" s="15"/>
      <c r="QYF1532" s="15"/>
      <c r="QYG1532" s="15"/>
      <c r="QYH1532" s="15"/>
      <c r="QYI1532" s="15"/>
      <c r="QYJ1532" s="15"/>
      <c r="QYK1532" s="15"/>
      <c r="QYL1532" s="15"/>
      <c r="QYM1532" s="15"/>
      <c r="QYN1532" s="15"/>
      <c r="QYO1532" s="15"/>
      <c r="QYP1532" s="15"/>
      <c r="QYQ1532" s="15"/>
      <c r="QYR1532" s="15"/>
      <c r="QYS1532" s="15"/>
      <c r="QYT1532" s="15"/>
      <c r="QYU1532" s="15"/>
      <c r="QYV1532" s="15"/>
      <c r="QYW1532" s="15"/>
      <c r="QYX1532" s="15"/>
      <c r="QYY1532" s="15"/>
      <c r="QYZ1532" s="15"/>
      <c r="QZA1532" s="15"/>
      <c r="QZB1532" s="15"/>
      <c r="QZC1532" s="15"/>
      <c r="QZD1532" s="15"/>
      <c r="QZE1532" s="15"/>
      <c r="QZF1532" s="15"/>
      <c r="QZG1532" s="15"/>
      <c r="QZH1532" s="15"/>
      <c r="QZI1532" s="15"/>
      <c r="QZJ1532" s="15"/>
      <c r="QZK1532" s="15"/>
      <c r="QZL1532" s="15"/>
      <c r="QZM1532" s="15"/>
      <c r="QZN1532" s="15"/>
      <c r="QZO1532" s="15"/>
      <c r="QZP1532" s="15"/>
      <c r="QZQ1532" s="15"/>
      <c r="QZR1532" s="15"/>
      <c r="QZS1532" s="15"/>
      <c r="QZT1532" s="15"/>
      <c r="QZU1532" s="15"/>
      <c r="QZV1532" s="15"/>
      <c r="QZW1532" s="15"/>
      <c r="QZX1532" s="15"/>
      <c r="QZY1532" s="15"/>
      <c r="QZZ1532" s="15"/>
      <c r="RAA1532" s="15"/>
      <c r="RAB1532" s="15"/>
      <c r="RAC1532" s="15"/>
      <c r="RAD1532" s="15"/>
      <c r="RAE1532" s="15"/>
      <c r="RAF1532" s="15"/>
      <c r="RAG1532" s="15"/>
      <c r="RAH1532" s="15"/>
      <c r="RAI1532" s="15"/>
      <c r="RAJ1532" s="15"/>
      <c r="RAK1532" s="15"/>
      <c r="RAL1532" s="15"/>
      <c r="RAM1532" s="15"/>
      <c r="RAN1532" s="15"/>
      <c r="RAO1532" s="15"/>
      <c r="RAP1532" s="15"/>
      <c r="RAQ1532" s="15"/>
      <c r="RAR1532" s="15"/>
      <c r="RAS1532" s="15"/>
      <c r="RAT1532" s="15"/>
      <c r="RAU1532" s="15"/>
      <c r="RAV1532" s="15"/>
      <c r="RAW1532" s="15"/>
      <c r="RAX1532" s="15"/>
      <c r="RAY1532" s="15"/>
      <c r="RAZ1532" s="15"/>
      <c r="RBA1532" s="15"/>
      <c r="RBB1532" s="15"/>
      <c r="RBC1532" s="15"/>
      <c r="RBD1532" s="15"/>
      <c r="RBE1532" s="15"/>
      <c r="RBF1532" s="15"/>
      <c r="RBG1532" s="15"/>
      <c r="RBH1532" s="15"/>
      <c r="RBI1532" s="15"/>
      <c r="RBJ1532" s="15"/>
      <c r="RBK1532" s="15"/>
      <c r="RBL1532" s="15"/>
      <c r="RBM1532" s="15"/>
      <c r="RBN1532" s="15"/>
      <c r="RBO1532" s="15"/>
      <c r="RBP1532" s="15"/>
      <c r="RBQ1532" s="15"/>
      <c r="RBR1532" s="15"/>
      <c r="RBS1532" s="15"/>
      <c r="RBT1532" s="15"/>
      <c r="RBU1532" s="15"/>
      <c r="RBV1532" s="15"/>
      <c r="RBW1532" s="15"/>
      <c r="RBX1532" s="15"/>
      <c r="RBY1532" s="15"/>
      <c r="RBZ1532" s="15"/>
      <c r="RCA1532" s="15"/>
      <c r="RCB1532" s="15"/>
      <c r="RCC1532" s="15"/>
      <c r="RCD1532" s="15"/>
      <c r="RCE1532" s="15"/>
      <c r="RCF1532" s="15"/>
      <c r="RCG1532" s="15"/>
      <c r="RCH1532" s="15"/>
      <c r="RCI1532" s="15"/>
      <c r="RCJ1532" s="15"/>
      <c r="RCK1532" s="15"/>
      <c r="RCL1532" s="15"/>
      <c r="RCM1532" s="15"/>
      <c r="RCN1532" s="15"/>
      <c r="RCO1532" s="15"/>
      <c r="RCP1532" s="15"/>
      <c r="RCQ1532" s="15"/>
      <c r="RCR1532" s="15"/>
      <c r="RCS1532" s="15"/>
      <c r="RCT1532" s="15"/>
      <c r="RCU1532" s="15"/>
      <c r="RCV1532" s="15"/>
      <c r="RCW1532" s="15"/>
      <c r="RCX1532" s="15"/>
      <c r="RCY1532" s="15"/>
      <c r="RCZ1532" s="15"/>
      <c r="RDA1532" s="15"/>
      <c r="RDB1532" s="15"/>
      <c r="RDC1532" s="15"/>
      <c r="RDD1532" s="15"/>
      <c r="RDE1532" s="15"/>
      <c r="RDF1532" s="15"/>
      <c r="RDG1532" s="15"/>
      <c r="RDH1532" s="15"/>
      <c r="RDI1532" s="15"/>
      <c r="RDJ1532" s="15"/>
      <c r="RDK1532" s="15"/>
      <c r="RDL1532" s="15"/>
      <c r="RDM1532" s="15"/>
      <c r="RDN1532" s="15"/>
      <c r="RDO1532" s="15"/>
      <c r="RDP1532" s="15"/>
      <c r="RDQ1532" s="15"/>
      <c r="RDR1532" s="15"/>
      <c r="RDS1532" s="15"/>
      <c r="RDT1532" s="15"/>
      <c r="RDU1532" s="15"/>
      <c r="RDV1532" s="15"/>
      <c r="RDW1532" s="15"/>
      <c r="RDX1532" s="15"/>
      <c r="RDY1532" s="15"/>
      <c r="RDZ1532" s="15"/>
      <c r="REA1532" s="15"/>
      <c r="REB1532" s="15"/>
      <c r="REC1532" s="15"/>
      <c r="RED1532" s="15"/>
      <c r="REE1532" s="15"/>
      <c r="REF1532" s="15"/>
      <c r="REG1532" s="15"/>
      <c r="REH1532" s="15"/>
      <c r="REI1532" s="15"/>
      <c r="REJ1532" s="15"/>
      <c r="REK1532" s="15"/>
      <c r="REL1532" s="15"/>
      <c r="REM1532" s="15"/>
      <c r="REN1532" s="15"/>
      <c r="REO1532" s="15"/>
      <c r="REP1532" s="15"/>
      <c r="REQ1532" s="15"/>
      <c r="RER1532" s="15"/>
      <c r="RES1532" s="15"/>
      <c r="RET1532" s="15"/>
      <c r="REU1532" s="15"/>
      <c r="REV1532" s="15"/>
      <c r="REW1532" s="15"/>
      <c r="REX1532" s="15"/>
      <c r="REY1532" s="15"/>
      <c r="REZ1532" s="15"/>
      <c r="RFA1532" s="15"/>
      <c r="RFB1532" s="15"/>
      <c r="RFC1532" s="15"/>
      <c r="RFD1532" s="15"/>
      <c r="RFE1532" s="15"/>
      <c r="RFF1532" s="15"/>
      <c r="RFG1532" s="15"/>
      <c r="RFH1532" s="15"/>
      <c r="RFI1532" s="15"/>
      <c r="RFJ1532" s="15"/>
      <c r="RFK1532" s="15"/>
      <c r="RFL1532" s="15"/>
      <c r="RFM1532" s="15"/>
      <c r="RFN1532" s="15"/>
      <c r="RFO1532" s="15"/>
      <c r="RFP1532" s="15"/>
      <c r="RFQ1532" s="15"/>
      <c r="RFR1532" s="15"/>
      <c r="RFS1532" s="15"/>
      <c r="RFT1532" s="15"/>
      <c r="RFU1532" s="15"/>
      <c r="RFV1532" s="15"/>
      <c r="RFW1532" s="15"/>
      <c r="RFX1532" s="15"/>
      <c r="RFY1532" s="15"/>
      <c r="RFZ1532" s="15"/>
      <c r="RGA1532" s="15"/>
      <c r="RGB1532" s="15"/>
      <c r="RGC1532" s="15"/>
      <c r="RGD1532" s="15"/>
      <c r="RGE1532" s="15"/>
      <c r="RGF1532" s="15"/>
      <c r="RGG1532" s="15"/>
      <c r="RGH1532" s="15"/>
      <c r="RGI1532" s="15"/>
      <c r="RGJ1532" s="15"/>
      <c r="RGK1532" s="15"/>
      <c r="RGL1532" s="15"/>
      <c r="RGM1532" s="15"/>
      <c r="RGN1532" s="15"/>
      <c r="RGO1532" s="15"/>
      <c r="RGP1532" s="15"/>
      <c r="RGQ1532" s="15"/>
      <c r="RGR1532" s="15"/>
      <c r="RGS1532" s="15"/>
      <c r="RGT1532" s="15"/>
      <c r="RGU1532" s="15"/>
      <c r="RGV1532" s="15"/>
      <c r="RGW1532" s="15"/>
      <c r="RGX1532" s="15"/>
      <c r="RGY1532" s="15"/>
      <c r="RGZ1532" s="15"/>
      <c r="RHA1532" s="15"/>
      <c r="RHB1532" s="15"/>
      <c r="RHC1532" s="15"/>
      <c r="RHD1532" s="15"/>
      <c r="RHE1532" s="15"/>
      <c r="RHF1532" s="15"/>
      <c r="RHG1532" s="15"/>
      <c r="RHH1532" s="15"/>
      <c r="RHI1532" s="15"/>
      <c r="RHJ1532" s="15"/>
      <c r="RHK1532" s="15"/>
      <c r="RHL1532" s="15"/>
      <c r="RHM1532" s="15"/>
      <c r="RHN1532" s="15"/>
      <c r="RHO1532" s="15"/>
      <c r="RHP1532" s="15"/>
      <c r="RHQ1532" s="15"/>
      <c r="RHR1532" s="15"/>
      <c r="RHS1532" s="15"/>
      <c r="RHT1532" s="15"/>
      <c r="RHU1532" s="15"/>
      <c r="RHV1532" s="15"/>
      <c r="RHW1532" s="15"/>
      <c r="RHX1532" s="15"/>
      <c r="RHY1532" s="15"/>
      <c r="RHZ1532" s="15"/>
      <c r="RIA1532" s="15"/>
      <c r="RIB1532" s="15"/>
      <c r="RIC1532" s="15"/>
      <c r="RID1532" s="15"/>
      <c r="RIE1532" s="15"/>
      <c r="RIF1532" s="15"/>
      <c r="RIG1532" s="15"/>
      <c r="RIH1532" s="15"/>
      <c r="RII1532" s="15"/>
      <c r="RIJ1532" s="15"/>
      <c r="RIK1532" s="15"/>
      <c r="RIL1532" s="15"/>
      <c r="RIM1532" s="15"/>
      <c r="RIN1532" s="15"/>
      <c r="RIO1532" s="15"/>
      <c r="RIP1532" s="15"/>
      <c r="RIQ1532" s="15"/>
      <c r="RIR1532" s="15"/>
      <c r="RIS1532" s="15"/>
      <c r="RIT1532" s="15"/>
      <c r="RIU1532" s="15"/>
      <c r="RIV1532" s="15"/>
      <c r="RIW1532" s="15"/>
      <c r="RIX1532" s="15"/>
      <c r="RIY1532" s="15"/>
      <c r="RIZ1532" s="15"/>
      <c r="RJA1532" s="15"/>
      <c r="RJB1532" s="15"/>
      <c r="RJC1532" s="15"/>
      <c r="RJD1532" s="15"/>
      <c r="RJE1532" s="15"/>
      <c r="RJF1532" s="15"/>
      <c r="RJG1532" s="15"/>
      <c r="RJH1532" s="15"/>
      <c r="RJI1532" s="15"/>
      <c r="RJJ1532" s="15"/>
      <c r="RJK1532" s="15"/>
      <c r="RJL1532" s="15"/>
      <c r="RJM1532" s="15"/>
      <c r="RJN1532" s="15"/>
      <c r="RJO1532" s="15"/>
      <c r="RJP1532" s="15"/>
      <c r="RJQ1532" s="15"/>
      <c r="RJR1532" s="15"/>
      <c r="RJS1532" s="15"/>
      <c r="RJT1532" s="15"/>
      <c r="RJU1532" s="15"/>
      <c r="RJV1532" s="15"/>
      <c r="RJW1532" s="15"/>
      <c r="RJX1532" s="15"/>
      <c r="RJY1532" s="15"/>
      <c r="RJZ1532" s="15"/>
      <c r="RKA1532" s="15"/>
      <c r="RKB1532" s="15"/>
      <c r="RKC1532" s="15"/>
      <c r="RKD1532" s="15"/>
      <c r="RKE1532" s="15"/>
      <c r="RKF1532" s="15"/>
      <c r="RKG1532" s="15"/>
      <c r="RKH1532" s="15"/>
      <c r="RKI1532" s="15"/>
      <c r="RKJ1532" s="15"/>
      <c r="RKK1532" s="15"/>
      <c r="RKL1532" s="15"/>
      <c r="RKM1532" s="15"/>
      <c r="RKN1532" s="15"/>
      <c r="RKO1532" s="15"/>
      <c r="RKP1532" s="15"/>
      <c r="RKQ1532" s="15"/>
      <c r="RKR1532" s="15"/>
      <c r="RKS1532" s="15"/>
      <c r="RKT1532" s="15"/>
      <c r="RKU1532" s="15"/>
      <c r="RKV1532" s="15"/>
      <c r="RKW1532" s="15"/>
      <c r="RKX1532" s="15"/>
      <c r="RKY1532" s="15"/>
      <c r="RKZ1532" s="15"/>
      <c r="RLA1532" s="15"/>
      <c r="RLB1532" s="15"/>
      <c r="RLC1532" s="15"/>
      <c r="RLD1532" s="15"/>
      <c r="RLE1532" s="15"/>
      <c r="RLF1532" s="15"/>
      <c r="RLG1532" s="15"/>
      <c r="RLH1532" s="15"/>
      <c r="RLI1532" s="15"/>
      <c r="RLJ1532" s="15"/>
      <c r="RLK1532" s="15"/>
      <c r="RLL1532" s="15"/>
      <c r="RLM1532" s="15"/>
      <c r="RLN1532" s="15"/>
      <c r="RLO1532" s="15"/>
      <c r="RLP1532" s="15"/>
      <c r="RLQ1532" s="15"/>
      <c r="RLR1532" s="15"/>
      <c r="RLS1532" s="15"/>
      <c r="RLT1532" s="15"/>
      <c r="RLU1532" s="15"/>
      <c r="RLV1532" s="15"/>
      <c r="RLW1532" s="15"/>
      <c r="RLX1532" s="15"/>
      <c r="RLY1532" s="15"/>
      <c r="RLZ1532" s="15"/>
      <c r="RMA1532" s="15"/>
      <c r="RMB1532" s="15"/>
      <c r="RMC1532" s="15"/>
      <c r="RMD1532" s="15"/>
      <c r="RME1532" s="15"/>
      <c r="RMF1532" s="15"/>
      <c r="RMG1532" s="15"/>
      <c r="RMH1532" s="15"/>
      <c r="RMI1532" s="15"/>
      <c r="RMJ1532" s="15"/>
      <c r="RMK1532" s="15"/>
      <c r="RML1532" s="15"/>
      <c r="RMM1532" s="15"/>
      <c r="RMN1532" s="15"/>
      <c r="RMO1532" s="15"/>
      <c r="RMP1532" s="15"/>
      <c r="RMQ1532" s="15"/>
      <c r="RMR1532" s="15"/>
      <c r="RMS1532" s="15"/>
      <c r="RMT1532" s="15"/>
      <c r="RMU1532" s="15"/>
      <c r="RMV1532" s="15"/>
      <c r="RMW1532" s="15"/>
      <c r="RMX1532" s="15"/>
      <c r="RMY1532" s="15"/>
      <c r="RMZ1532" s="15"/>
      <c r="RNA1532" s="15"/>
      <c r="RNB1532" s="15"/>
      <c r="RNC1532" s="15"/>
      <c r="RND1532" s="15"/>
      <c r="RNE1532" s="15"/>
      <c r="RNF1532" s="15"/>
      <c r="RNG1532" s="15"/>
      <c r="RNH1532" s="15"/>
      <c r="RNI1532" s="15"/>
      <c r="RNJ1532" s="15"/>
      <c r="RNK1532" s="15"/>
      <c r="RNL1532" s="15"/>
      <c r="RNM1532" s="15"/>
      <c r="RNN1532" s="15"/>
      <c r="RNO1532" s="15"/>
      <c r="RNP1532" s="15"/>
      <c r="RNQ1532" s="15"/>
      <c r="RNR1532" s="15"/>
      <c r="RNS1532" s="15"/>
      <c r="RNT1532" s="15"/>
      <c r="RNU1532" s="15"/>
      <c r="RNV1532" s="15"/>
      <c r="RNW1532" s="15"/>
      <c r="RNX1532" s="15"/>
      <c r="RNY1532" s="15"/>
      <c r="RNZ1532" s="15"/>
      <c r="ROA1532" s="15"/>
      <c r="ROB1532" s="15"/>
      <c r="ROC1532" s="15"/>
      <c r="ROD1532" s="15"/>
      <c r="ROE1532" s="15"/>
      <c r="ROF1532" s="15"/>
      <c r="ROG1532" s="15"/>
      <c r="ROH1532" s="15"/>
      <c r="ROI1532" s="15"/>
      <c r="ROJ1532" s="15"/>
      <c r="ROK1532" s="15"/>
      <c r="ROL1532" s="15"/>
      <c r="ROM1532" s="15"/>
      <c r="RON1532" s="15"/>
      <c r="ROO1532" s="15"/>
      <c r="ROP1532" s="15"/>
      <c r="ROQ1532" s="15"/>
      <c r="ROR1532" s="15"/>
      <c r="ROS1532" s="15"/>
      <c r="ROT1532" s="15"/>
      <c r="ROU1532" s="15"/>
      <c r="ROV1532" s="15"/>
      <c r="ROW1532" s="15"/>
      <c r="ROX1532" s="15"/>
      <c r="ROY1532" s="15"/>
      <c r="ROZ1532" s="15"/>
      <c r="RPA1532" s="15"/>
      <c r="RPB1532" s="15"/>
      <c r="RPC1532" s="15"/>
      <c r="RPD1532" s="15"/>
      <c r="RPE1532" s="15"/>
      <c r="RPF1532" s="15"/>
      <c r="RPG1532" s="15"/>
      <c r="RPH1532" s="15"/>
      <c r="RPI1532" s="15"/>
      <c r="RPJ1532" s="15"/>
      <c r="RPK1532" s="15"/>
      <c r="RPL1532" s="15"/>
      <c r="RPM1532" s="15"/>
      <c r="RPN1532" s="15"/>
      <c r="RPO1532" s="15"/>
      <c r="RPP1532" s="15"/>
      <c r="RPQ1532" s="15"/>
      <c r="RPR1532" s="15"/>
      <c r="RPS1532" s="15"/>
      <c r="RPT1532" s="15"/>
      <c r="RPU1532" s="15"/>
      <c r="RPV1532" s="15"/>
      <c r="RPW1532" s="15"/>
      <c r="RPX1532" s="15"/>
      <c r="RPY1532" s="15"/>
      <c r="RPZ1532" s="15"/>
      <c r="RQA1532" s="15"/>
      <c r="RQB1532" s="15"/>
      <c r="RQC1532" s="15"/>
      <c r="RQD1532" s="15"/>
      <c r="RQE1532" s="15"/>
      <c r="RQF1532" s="15"/>
      <c r="RQG1532" s="15"/>
      <c r="RQH1532" s="15"/>
      <c r="RQI1532" s="15"/>
      <c r="RQJ1532" s="15"/>
      <c r="RQK1532" s="15"/>
      <c r="RQL1532" s="15"/>
      <c r="RQM1532" s="15"/>
      <c r="RQN1532" s="15"/>
      <c r="RQO1532" s="15"/>
      <c r="RQP1532" s="15"/>
      <c r="RQQ1532" s="15"/>
      <c r="RQR1532" s="15"/>
      <c r="RQS1532" s="15"/>
      <c r="RQT1532" s="15"/>
      <c r="RQU1532" s="15"/>
      <c r="RQV1532" s="15"/>
      <c r="RQW1532" s="15"/>
      <c r="RQX1532" s="15"/>
      <c r="RQY1532" s="15"/>
      <c r="RQZ1532" s="15"/>
      <c r="RRA1532" s="15"/>
      <c r="RRB1532" s="15"/>
      <c r="RRC1532" s="15"/>
      <c r="RRD1532" s="15"/>
      <c r="RRE1532" s="15"/>
      <c r="RRF1532" s="15"/>
      <c r="RRG1532" s="15"/>
      <c r="RRH1532" s="15"/>
      <c r="RRI1532" s="15"/>
      <c r="RRJ1532" s="15"/>
      <c r="RRK1532" s="15"/>
      <c r="RRL1532" s="15"/>
      <c r="RRM1532" s="15"/>
      <c r="RRN1532" s="15"/>
      <c r="RRO1532" s="15"/>
      <c r="RRP1532" s="15"/>
      <c r="RRQ1532" s="15"/>
      <c r="RRR1532" s="15"/>
      <c r="RRS1532" s="15"/>
      <c r="RRT1532" s="15"/>
      <c r="RRU1532" s="15"/>
      <c r="RRV1532" s="15"/>
      <c r="RRW1532" s="15"/>
      <c r="RRX1532" s="15"/>
      <c r="RRY1532" s="15"/>
      <c r="RRZ1532" s="15"/>
      <c r="RSA1532" s="15"/>
      <c r="RSB1532" s="15"/>
      <c r="RSC1532" s="15"/>
      <c r="RSD1532" s="15"/>
      <c r="RSE1532" s="15"/>
      <c r="RSF1532" s="15"/>
      <c r="RSG1532" s="15"/>
      <c r="RSH1532" s="15"/>
      <c r="RSI1532" s="15"/>
      <c r="RSJ1532" s="15"/>
      <c r="RSK1532" s="15"/>
      <c r="RSL1532" s="15"/>
      <c r="RSM1532" s="15"/>
      <c r="RSN1532" s="15"/>
      <c r="RSO1532" s="15"/>
      <c r="RSP1532" s="15"/>
      <c r="RSQ1532" s="15"/>
      <c r="RSR1532" s="15"/>
      <c r="RSS1532" s="15"/>
      <c r="RST1532" s="15"/>
      <c r="RSU1532" s="15"/>
      <c r="RSV1532" s="15"/>
      <c r="RSW1532" s="15"/>
      <c r="RSX1532" s="15"/>
      <c r="RSY1532" s="15"/>
      <c r="RSZ1532" s="15"/>
      <c r="RTA1532" s="15"/>
      <c r="RTB1532" s="15"/>
      <c r="RTC1532" s="15"/>
      <c r="RTD1532" s="15"/>
      <c r="RTE1532" s="15"/>
      <c r="RTF1532" s="15"/>
      <c r="RTG1532" s="15"/>
      <c r="RTH1532" s="15"/>
      <c r="RTI1532" s="15"/>
      <c r="RTJ1532" s="15"/>
      <c r="RTK1532" s="15"/>
      <c r="RTL1532" s="15"/>
      <c r="RTM1532" s="15"/>
      <c r="RTN1532" s="15"/>
      <c r="RTO1532" s="15"/>
      <c r="RTP1532" s="15"/>
      <c r="RTQ1532" s="15"/>
      <c r="RTR1532" s="15"/>
      <c r="RTS1532" s="15"/>
      <c r="RTT1532" s="15"/>
      <c r="RTU1532" s="15"/>
      <c r="RTV1532" s="15"/>
      <c r="RTW1532" s="15"/>
      <c r="RTX1532" s="15"/>
      <c r="RTY1532" s="15"/>
      <c r="RTZ1532" s="15"/>
      <c r="RUA1532" s="15"/>
      <c r="RUB1532" s="15"/>
      <c r="RUC1532" s="15"/>
      <c r="RUD1532" s="15"/>
      <c r="RUE1532" s="15"/>
      <c r="RUF1532" s="15"/>
      <c r="RUG1532" s="15"/>
      <c r="RUH1532" s="15"/>
      <c r="RUI1532" s="15"/>
      <c r="RUJ1532" s="15"/>
      <c r="RUK1532" s="15"/>
      <c r="RUL1532" s="15"/>
      <c r="RUM1532" s="15"/>
      <c r="RUN1532" s="15"/>
      <c r="RUO1532" s="15"/>
      <c r="RUP1532" s="15"/>
      <c r="RUQ1532" s="15"/>
      <c r="RUR1532" s="15"/>
      <c r="RUS1532" s="15"/>
      <c r="RUT1532" s="15"/>
      <c r="RUU1532" s="15"/>
      <c r="RUV1532" s="15"/>
      <c r="RUW1532" s="15"/>
      <c r="RUX1532" s="15"/>
      <c r="RUY1532" s="15"/>
      <c r="RUZ1532" s="15"/>
      <c r="RVA1532" s="15"/>
      <c r="RVB1532" s="15"/>
      <c r="RVC1532" s="15"/>
      <c r="RVD1532" s="15"/>
      <c r="RVE1532" s="15"/>
      <c r="RVF1532" s="15"/>
      <c r="RVG1532" s="15"/>
      <c r="RVH1532" s="15"/>
      <c r="RVI1532" s="15"/>
      <c r="RVJ1532" s="15"/>
      <c r="RVK1532" s="15"/>
      <c r="RVL1532" s="15"/>
      <c r="RVM1532" s="15"/>
      <c r="RVN1532" s="15"/>
      <c r="RVO1532" s="15"/>
      <c r="RVP1532" s="15"/>
      <c r="RVQ1532" s="15"/>
      <c r="RVR1532" s="15"/>
      <c r="RVS1532" s="15"/>
      <c r="RVT1532" s="15"/>
      <c r="RVU1532" s="15"/>
      <c r="RVV1532" s="15"/>
      <c r="RVW1532" s="15"/>
      <c r="RVX1532" s="15"/>
      <c r="RVY1532" s="15"/>
      <c r="RVZ1532" s="15"/>
      <c r="RWA1532" s="15"/>
      <c r="RWB1532" s="15"/>
      <c r="RWC1532" s="15"/>
      <c r="RWD1532" s="15"/>
      <c r="RWE1532" s="15"/>
      <c r="RWF1532" s="15"/>
      <c r="RWG1532" s="15"/>
      <c r="RWH1532" s="15"/>
      <c r="RWI1532" s="15"/>
      <c r="RWJ1532" s="15"/>
      <c r="RWK1532" s="15"/>
      <c r="RWL1532" s="15"/>
      <c r="RWM1532" s="15"/>
      <c r="RWN1532" s="15"/>
      <c r="RWO1532" s="15"/>
      <c r="RWP1532" s="15"/>
      <c r="RWQ1532" s="15"/>
      <c r="RWR1532" s="15"/>
      <c r="RWS1532" s="15"/>
      <c r="RWT1532" s="15"/>
      <c r="RWU1532" s="15"/>
      <c r="RWV1532" s="15"/>
      <c r="RWW1532" s="15"/>
      <c r="RWX1532" s="15"/>
      <c r="RWY1532" s="15"/>
      <c r="RWZ1532" s="15"/>
      <c r="RXA1532" s="15"/>
      <c r="RXB1532" s="15"/>
      <c r="RXC1532" s="15"/>
      <c r="RXD1532" s="15"/>
      <c r="RXE1532" s="15"/>
      <c r="RXF1532" s="15"/>
      <c r="RXG1532" s="15"/>
      <c r="RXH1532" s="15"/>
      <c r="RXI1532" s="15"/>
      <c r="RXJ1532" s="15"/>
      <c r="RXK1532" s="15"/>
      <c r="RXL1532" s="15"/>
      <c r="RXM1532" s="15"/>
      <c r="RXN1532" s="15"/>
      <c r="RXO1532" s="15"/>
      <c r="RXP1532" s="15"/>
      <c r="RXQ1532" s="15"/>
      <c r="RXR1532" s="15"/>
      <c r="RXS1532" s="15"/>
      <c r="RXT1532" s="15"/>
      <c r="RXU1532" s="15"/>
      <c r="RXV1532" s="15"/>
      <c r="RXW1532" s="15"/>
      <c r="RXX1532" s="15"/>
      <c r="RXY1532" s="15"/>
      <c r="RXZ1532" s="15"/>
      <c r="RYA1532" s="15"/>
      <c r="RYB1532" s="15"/>
      <c r="RYC1532" s="15"/>
      <c r="RYD1532" s="15"/>
      <c r="RYE1532" s="15"/>
      <c r="RYF1532" s="15"/>
      <c r="RYG1532" s="15"/>
      <c r="RYH1532" s="15"/>
      <c r="RYI1532" s="15"/>
      <c r="RYJ1532" s="15"/>
      <c r="RYK1532" s="15"/>
      <c r="RYL1532" s="15"/>
      <c r="RYM1532" s="15"/>
      <c r="RYN1532" s="15"/>
      <c r="RYO1532" s="15"/>
      <c r="RYP1532" s="15"/>
      <c r="RYQ1532" s="15"/>
      <c r="RYR1532" s="15"/>
      <c r="RYS1532" s="15"/>
      <c r="RYT1532" s="15"/>
      <c r="RYU1532" s="15"/>
      <c r="RYV1532" s="15"/>
      <c r="RYW1532" s="15"/>
      <c r="RYX1532" s="15"/>
      <c r="RYY1532" s="15"/>
      <c r="RYZ1532" s="15"/>
      <c r="RZA1532" s="15"/>
      <c r="RZB1532" s="15"/>
      <c r="RZC1532" s="15"/>
      <c r="RZD1532" s="15"/>
      <c r="RZE1532" s="15"/>
      <c r="RZF1532" s="15"/>
      <c r="RZG1532" s="15"/>
      <c r="RZH1532" s="15"/>
      <c r="RZI1532" s="15"/>
      <c r="RZJ1532" s="15"/>
      <c r="RZK1532" s="15"/>
      <c r="RZL1532" s="15"/>
      <c r="RZM1532" s="15"/>
      <c r="RZN1532" s="15"/>
      <c r="RZO1532" s="15"/>
      <c r="RZP1532" s="15"/>
      <c r="RZQ1532" s="15"/>
      <c r="RZR1532" s="15"/>
      <c r="RZS1532" s="15"/>
      <c r="RZT1532" s="15"/>
      <c r="RZU1532" s="15"/>
      <c r="RZV1532" s="15"/>
      <c r="RZW1532" s="15"/>
      <c r="RZX1532" s="15"/>
      <c r="RZY1532" s="15"/>
      <c r="RZZ1532" s="15"/>
      <c r="SAA1532" s="15"/>
      <c r="SAB1532" s="15"/>
      <c r="SAC1532" s="15"/>
      <c r="SAD1532" s="15"/>
      <c r="SAE1532" s="15"/>
      <c r="SAF1532" s="15"/>
      <c r="SAG1532" s="15"/>
      <c r="SAH1532" s="15"/>
      <c r="SAI1532" s="15"/>
      <c r="SAJ1532" s="15"/>
      <c r="SAK1532" s="15"/>
      <c r="SAL1532" s="15"/>
      <c r="SAM1532" s="15"/>
      <c r="SAN1532" s="15"/>
      <c r="SAO1532" s="15"/>
      <c r="SAP1532" s="15"/>
      <c r="SAQ1532" s="15"/>
      <c r="SAR1532" s="15"/>
      <c r="SAS1532" s="15"/>
      <c r="SAT1532" s="15"/>
      <c r="SAU1532" s="15"/>
      <c r="SAV1532" s="15"/>
      <c r="SAW1532" s="15"/>
      <c r="SAX1532" s="15"/>
      <c r="SAY1532" s="15"/>
      <c r="SAZ1532" s="15"/>
      <c r="SBA1532" s="15"/>
      <c r="SBB1532" s="15"/>
      <c r="SBC1532" s="15"/>
      <c r="SBD1532" s="15"/>
      <c r="SBE1532" s="15"/>
      <c r="SBF1532" s="15"/>
      <c r="SBG1532" s="15"/>
      <c r="SBH1532" s="15"/>
      <c r="SBI1532" s="15"/>
      <c r="SBJ1532" s="15"/>
      <c r="SBK1532" s="15"/>
      <c r="SBL1532" s="15"/>
      <c r="SBM1532" s="15"/>
      <c r="SBN1532" s="15"/>
      <c r="SBO1532" s="15"/>
      <c r="SBP1532" s="15"/>
      <c r="SBQ1532" s="15"/>
      <c r="SBR1532" s="15"/>
      <c r="SBS1532" s="15"/>
      <c r="SBT1532" s="15"/>
      <c r="SBU1532" s="15"/>
      <c r="SBV1532" s="15"/>
      <c r="SBW1532" s="15"/>
      <c r="SBX1532" s="15"/>
      <c r="SBY1532" s="15"/>
      <c r="SBZ1532" s="15"/>
      <c r="SCA1532" s="15"/>
      <c r="SCB1532" s="15"/>
      <c r="SCC1532" s="15"/>
      <c r="SCD1532" s="15"/>
      <c r="SCE1532" s="15"/>
      <c r="SCF1532" s="15"/>
      <c r="SCG1532" s="15"/>
      <c r="SCH1532" s="15"/>
      <c r="SCI1532" s="15"/>
      <c r="SCJ1532" s="15"/>
      <c r="SCK1532" s="15"/>
      <c r="SCL1532" s="15"/>
      <c r="SCM1532" s="15"/>
      <c r="SCN1532" s="15"/>
      <c r="SCO1532" s="15"/>
      <c r="SCP1532" s="15"/>
      <c r="SCQ1532" s="15"/>
      <c r="SCR1532" s="15"/>
      <c r="SCS1532" s="15"/>
      <c r="SCT1532" s="15"/>
      <c r="SCU1532" s="15"/>
      <c r="SCV1532" s="15"/>
      <c r="SCW1532" s="15"/>
      <c r="SCX1532" s="15"/>
      <c r="SCY1532" s="15"/>
      <c r="SCZ1532" s="15"/>
      <c r="SDA1532" s="15"/>
      <c r="SDB1532" s="15"/>
      <c r="SDC1532" s="15"/>
      <c r="SDD1532" s="15"/>
      <c r="SDE1532" s="15"/>
      <c r="SDF1532" s="15"/>
      <c r="SDG1532" s="15"/>
      <c r="SDH1532" s="15"/>
      <c r="SDI1532" s="15"/>
      <c r="SDJ1532" s="15"/>
      <c r="SDK1532" s="15"/>
      <c r="SDL1532" s="15"/>
      <c r="SDM1532" s="15"/>
      <c r="SDN1532" s="15"/>
      <c r="SDO1532" s="15"/>
      <c r="SDP1532" s="15"/>
      <c r="SDQ1532" s="15"/>
      <c r="SDR1532" s="15"/>
      <c r="SDS1532" s="15"/>
      <c r="SDT1532" s="15"/>
      <c r="SDU1532" s="15"/>
      <c r="SDV1532" s="15"/>
      <c r="SDW1532" s="15"/>
      <c r="SDX1532" s="15"/>
      <c r="SDY1532" s="15"/>
      <c r="SDZ1532" s="15"/>
      <c r="SEA1532" s="15"/>
      <c r="SEB1532" s="15"/>
      <c r="SEC1532" s="15"/>
      <c r="SED1532" s="15"/>
      <c r="SEE1532" s="15"/>
      <c r="SEF1532" s="15"/>
      <c r="SEG1532" s="15"/>
      <c r="SEH1532" s="15"/>
      <c r="SEI1532" s="15"/>
      <c r="SEJ1532" s="15"/>
      <c r="SEK1532" s="15"/>
      <c r="SEL1532" s="15"/>
      <c r="SEM1532" s="15"/>
      <c r="SEN1532" s="15"/>
      <c r="SEO1532" s="15"/>
      <c r="SEP1532" s="15"/>
      <c r="SEQ1532" s="15"/>
      <c r="SER1532" s="15"/>
      <c r="SES1532" s="15"/>
      <c r="SET1532" s="15"/>
      <c r="SEU1532" s="15"/>
      <c r="SEV1532" s="15"/>
      <c r="SEW1532" s="15"/>
      <c r="SEX1532" s="15"/>
      <c r="SEY1532" s="15"/>
      <c r="SEZ1532" s="15"/>
      <c r="SFA1532" s="15"/>
      <c r="SFB1532" s="15"/>
      <c r="SFC1532" s="15"/>
      <c r="SFD1532" s="15"/>
      <c r="SFE1532" s="15"/>
      <c r="SFF1532" s="15"/>
      <c r="SFG1532" s="15"/>
      <c r="SFH1532" s="15"/>
      <c r="SFI1532" s="15"/>
      <c r="SFJ1532" s="15"/>
      <c r="SFK1532" s="15"/>
      <c r="SFL1532" s="15"/>
      <c r="SFM1532" s="15"/>
      <c r="SFN1532" s="15"/>
      <c r="SFO1532" s="15"/>
      <c r="SFP1532" s="15"/>
      <c r="SFQ1532" s="15"/>
      <c r="SFR1532" s="15"/>
      <c r="SFS1532" s="15"/>
      <c r="SFT1532" s="15"/>
      <c r="SFU1532" s="15"/>
      <c r="SFV1532" s="15"/>
      <c r="SFW1532" s="15"/>
      <c r="SFX1532" s="15"/>
      <c r="SFY1532" s="15"/>
      <c r="SFZ1532" s="15"/>
      <c r="SGA1532" s="15"/>
      <c r="SGB1532" s="15"/>
      <c r="SGC1532" s="15"/>
      <c r="SGD1532" s="15"/>
      <c r="SGE1532" s="15"/>
      <c r="SGF1532" s="15"/>
      <c r="SGG1532" s="15"/>
      <c r="SGH1532" s="15"/>
      <c r="SGI1532" s="15"/>
      <c r="SGJ1532" s="15"/>
      <c r="SGK1532" s="15"/>
      <c r="SGL1532" s="15"/>
      <c r="SGM1532" s="15"/>
      <c r="SGN1532" s="15"/>
      <c r="SGO1532" s="15"/>
      <c r="SGP1532" s="15"/>
      <c r="SGQ1532" s="15"/>
      <c r="SGR1532" s="15"/>
      <c r="SGS1532" s="15"/>
      <c r="SGT1532" s="15"/>
      <c r="SGU1532" s="15"/>
      <c r="SGV1532" s="15"/>
      <c r="SGW1532" s="15"/>
      <c r="SGX1532" s="15"/>
      <c r="SGY1532" s="15"/>
      <c r="SGZ1532" s="15"/>
      <c r="SHA1532" s="15"/>
      <c r="SHB1532" s="15"/>
      <c r="SHC1532" s="15"/>
      <c r="SHD1532" s="15"/>
      <c r="SHE1532" s="15"/>
      <c r="SHF1532" s="15"/>
      <c r="SHG1532" s="15"/>
      <c r="SHH1532" s="15"/>
      <c r="SHI1532" s="15"/>
      <c r="SHJ1532" s="15"/>
      <c r="SHK1532" s="15"/>
      <c r="SHL1532" s="15"/>
      <c r="SHM1532" s="15"/>
      <c r="SHN1532" s="15"/>
      <c r="SHO1532" s="15"/>
      <c r="SHP1532" s="15"/>
      <c r="SHQ1532" s="15"/>
      <c r="SHR1532" s="15"/>
      <c r="SHS1532" s="15"/>
      <c r="SHT1532" s="15"/>
      <c r="SHU1532" s="15"/>
      <c r="SHV1532" s="15"/>
      <c r="SHW1532" s="15"/>
      <c r="SHX1532" s="15"/>
      <c r="SHY1532" s="15"/>
      <c r="SHZ1532" s="15"/>
      <c r="SIA1532" s="15"/>
      <c r="SIB1532" s="15"/>
      <c r="SIC1532" s="15"/>
      <c r="SID1532" s="15"/>
      <c r="SIE1532" s="15"/>
      <c r="SIF1532" s="15"/>
      <c r="SIG1532" s="15"/>
      <c r="SIH1532" s="15"/>
      <c r="SII1532" s="15"/>
      <c r="SIJ1532" s="15"/>
      <c r="SIK1532" s="15"/>
      <c r="SIL1532" s="15"/>
      <c r="SIM1532" s="15"/>
      <c r="SIN1532" s="15"/>
      <c r="SIO1532" s="15"/>
      <c r="SIP1532" s="15"/>
      <c r="SIQ1532" s="15"/>
      <c r="SIR1532" s="15"/>
      <c r="SIS1532" s="15"/>
      <c r="SIT1532" s="15"/>
      <c r="SIU1532" s="15"/>
      <c r="SIV1532" s="15"/>
      <c r="SIW1532" s="15"/>
      <c r="SIX1532" s="15"/>
      <c r="SIY1532" s="15"/>
      <c r="SIZ1532" s="15"/>
      <c r="SJA1532" s="15"/>
      <c r="SJB1532" s="15"/>
      <c r="SJC1532" s="15"/>
      <c r="SJD1532" s="15"/>
      <c r="SJE1532" s="15"/>
      <c r="SJF1532" s="15"/>
      <c r="SJG1532" s="15"/>
      <c r="SJH1532" s="15"/>
      <c r="SJI1532" s="15"/>
      <c r="SJJ1532" s="15"/>
      <c r="SJK1532" s="15"/>
      <c r="SJL1532" s="15"/>
      <c r="SJM1532" s="15"/>
      <c r="SJN1532" s="15"/>
      <c r="SJO1532" s="15"/>
      <c r="SJP1532" s="15"/>
      <c r="SJQ1532" s="15"/>
      <c r="SJR1532" s="15"/>
      <c r="SJS1532" s="15"/>
      <c r="SJT1532" s="15"/>
      <c r="SJU1532" s="15"/>
      <c r="SJV1532" s="15"/>
      <c r="SJW1532" s="15"/>
      <c r="SJX1532" s="15"/>
      <c r="SJY1532" s="15"/>
      <c r="SJZ1532" s="15"/>
      <c r="SKA1532" s="15"/>
      <c r="SKB1532" s="15"/>
      <c r="SKC1532" s="15"/>
      <c r="SKD1532" s="15"/>
      <c r="SKE1532" s="15"/>
      <c r="SKF1532" s="15"/>
      <c r="SKG1532" s="15"/>
      <c r="SKH1532" s="15"/>
      <c r="SKI1532" s="15"/>
      <c r="SKJ1532" s="15"/>
      <c r="SKK1532" s="15"/>
      <c r="SKL1532" s="15"/>
      <c r="SKM1532" s="15"/>
      <c r="SKN1532" s="15"/>
      <c r="SKO1532" s="15"/>
      <c r="SKP1532" s="15"/>
      <c r="SKQ1532" s="15"/>
      <c r="SKR1532" s="15"/>
      <c r="SKS1532" s="15"/>
      <c r="SKT1532" s="15"/>
      <c r="SKU1532" s="15"/>
      <c r="SKV1532" s="15"/>
      <c r="SKW1532" s="15"/>
      <c r="SKX1532" s="15"/>
      <c r="SKY1532" s="15"/>
      <c r="SKZ1532" s="15"/>
      <c r="SLA1532" s="15"/>
      <c r="SLB1532" s="15"/>
      <c r="SLC1532" s="15"/>
      <c r="SLD1532" s="15"/>
      <c r="SLE1532" s="15"/>
      <c r="SLF1532" s="15"/>
      <c r="SLG1532" s="15"/>
      <c r="SLH1532" s="15"/>
      <c r="SLI1532" s="15"/>
      <c r="SLJ1532" s="15"/>
      <c r="SLK1532" s="15"/>
      <c r="SLL1532" s="15"/>
      <c r="SLM1532" s="15"/>
      <c r="SLN1532" s="15"/>
      <c r="SLO1532" s="15"/>
      <c r="SLP1532" s="15"/>
      <c r="SLQ1532" s="15"/>
      <c r="SLR1532" s="15"/>
      <c r="SLS1532" s="15"/>
      <c r="SLT1532" s="15"/>
      <c r="SLU1532" s="15"/>
      <c r="SLV1532" s="15"/>
      <c r="SLW1532" s="15"/>
      <c r="SLX1532" s="15"/>
      <c r="SLY1532" s="15"/>
      <c r="SLZ1532" s="15"/>
      <c r="SMA1532" s="15"/>
      <c r="SMB1532" s="15"/>
      <c r="SMC1532" s="15"/>
      <c r="SMD1532" s="15"/>
      <c r="SME1532" s="15"/>
      <c r="SMF1532" s="15"/>
      <c r="SMG1532" s="15"/>
      <c r="SMH1532" s="15"/>
      <c r="SMI1532" s="15"/>
      <c r="SMJ1532" s="15"/>
      <c r="SMK1532" s="15"/>
      <c r="SML1532" s="15"/>
      <c r="SMM1532" s="15"/>
      <c r="SMN1532" s="15"/>
      <c r="SMO1532" s="15"/>
      <c r="SMP1532" s="15"/>
      <c r="SMQ1532" s="15"/>
      <c r="SMR1532" s="15"/>
      <c r="SMS1532" s="15"/>
      <c r="SMT1532" s="15"/>
      <c r="SMU1532" s="15"/>
      <c r="SMV1532" s="15"/>
      <c r="SMW1532" s="15"/>
      <c r="SMX1532" s="15"/>
      <c r="SMY1532" s="15"/>
      <c r="SMZ1532" s="15"/>
      <c r="SNA1532" s="15"/>
      <c r="SNB1532" s="15"/>
      <c r="SNC1532" s="15"/>
      <c r="SND1532" s="15"/>
      <c r="SNE1532" s="15"/>
      <c r="SNF1532" s="15"/>
      <c r="SNG1532" s="15"/>
      <c r="SNH1532" s="15"/>
      <c r="SNI1532" s="15"/>
      <c r="SNJ1532" s="15"/>
      <c r="SNK1532" s="15"/>
      <c r="SNL1532" s="15"/>
      <c r="SNM1532" s="15"/>
      <c r="SNN1532" s="15"/>
      <c r="SNO1532" s="15"/>
      <c r="SNP1532" s="15"/>
      <c r="SNQ1532" s="15"/>
      <c r="SNR1532" s="15"/>
      <c r="SNS1532" s="15"/>
      <c r="SNT1532" s="15"/>
      <c r="SNU1532" s="15"/>
      <c r="SNV1532" s="15"/>
      <c r="SNW1532" s="15"/>
      <c r="SNX1532" s="15"/>
      <c r="SNY1532" s="15"/>
      <c r="SNZ1532" s="15"/>
      <c r="SOA1532" s="15"/>
      <c r="SOB1532" s="15"/>
      <c r="SOC1532" s="15"/>
      <c r="SOD1532" s="15"/>
      <c r="SOE1532" s="15"/>
      <c r="SOF1532" s="15"/>
      <c r="SOG1532" s="15"/>
      <c r="SOH1532" s="15"/>
      <c r="SOI1532" s="15"/>
      <c r="SOJ1532" s="15"/>
      <c r="SOK1532" s="15"/>
      <c r="SOL1532" s="15"/>
      <c r="SOM1532" s="15"/>
      <c r="SON1532" s="15"/>
      <c r="SOO1532" s="15"/>
      <c r="SOP1532" s="15"/>
      <c r="SOQ1532" s="15"/>
      <c r="SOR1532" s="15"/>
      <c r="SOS1532" s="15"/>
      <c r="SOT1532" s="15"/>
      <c r="SOU1532" s="15"/>
      <c r="SOV1532" s="15"/>
      <c r="SOW1532" s="15"/>
      <c r="SOX1532" s="15"/>
      <c r="SOY1532" s="15"/>
      <c r="SOZ1532" s="15"/>
      <c r="SPA1532" s="15"/>
      <c r="SPB1532" s="15"/>
      <c r="SPC1532" s="15"/>
      <c r="SPD1532" s="15"/>
      <c r="SPE1532" s="15"/>
      <c r="SPF1532" s="15"/>
      <c r="SPG1532" s="15"/>
      <c r="SPH1532" s="15"/>
      <c r="SPI1532" s="15"/>
      <c r="SPJ1532" s="15"/>
      <c r="SPK1532" s="15"/>
      <c r="SPL1532" s="15"/>
      <c r="SPM1532" s="15"/>
      <c r="SPN1532" s="15"/>
      <c r="SPO1532" s="15"/>
      <c r="SPP1532" s="15"/>
      <c r="SPQ1532" s="15"/>
      <c r="SPR1532" s="15"/>
      <c r="SPS1532" s="15"/>
      <c r="SPT1532" s="15"/>
      <c r="SPU1532" s="15"/>
      <c r="SPV1532" s="15"/>
      <c r="SPW1532" s="15"/>
      <c r="SPX1532" s="15"/>
      <c r="SPY1532" s="15"/>
      <c r="SPZ1532" s="15"/>
      <c r="SQA1532" s="15"/>
      <c r="SQB1532" s="15"/>
      <c r="SQC1532" s="15"/>
      <c r="SQD1532" s="15"/>
      <c r="SQE1532" s="15"/>
      <c r="SQF1532" s="15"/>
      <c r="SQG1532" s="15"/>
      <c r="SQH1532" s="15"/>
      <c r="SQI1532" s="15"/>
      <c r="SQJ1532" s="15"/>
      <c r="SQK1532" s="15"/>
      <c r="SQL1532" s="15"/>
      <c r="SQM1532" s="15"/>
      <c r="SQN1532" s="15"/>
      <c r="SQO1532" s="15"/>
      <c r="SQP1532" s="15"/>
      <c r="SQQ1532" s="15"/>
      <c r="SQR1532" s="15"/>
      <c r="SQS1532" s="15"/>
      <c r="SQT1532" s="15"/>
      <c r="SQU1532" s="15"/>
      <c r="SQV1532" s="15"/>
      <c r="SQW1532" s="15"/>
      <c r="SQX1532" s="15"/>
      <c r="SQY1532" s="15"/>
      <c r="SQZ1532" s="15"/>
      <c r="SRA1532" s="15"/>
      <c r="SRB1532" s="15"/>
      <c r="SRC1532" s="15"/>
      <c r="SRD1532" s="15"/>
      <c r="SRE1532" s="15"/>
      <c r="SRF1532" s="15"/>
      <c r="SRG1532" s="15"/>
      <c r="SRH1532" s="15"/>
      <c r="SRI1532" s="15"/>
      <c r="SRJ1532" s="15"/>
      <c r="SRK1532" s="15"/>
      <c r="SRL1532" s="15"/>
      <c r="SRM1532" s="15"/>
      <c r="SRN1532" s="15"/>
      <c r="SRO1532" s="15"/>
      <c r="SRP1532" s="15"/>
      <c r="SRQ1532" s="15"/>
      <c r="SRR1532" s="15"/>
      <c r="SRS1532" s="15"/>
      <c r="SRT1532" s="15"/>
      <c r="SRU1532" s="15"/>
      <c r="SRV1532" s="15"/>
      <c r="SRW1532" s="15"/>
      <c r="SRX1532" s="15"/>
      <c r="SRY1532" s="15"/>
      <c r="SRZ1532" s="15"/>
      <c r="SSA1532" s="15"/>
      <c r="SSB1532" s="15"/>
      <c r="SSC1532" s="15"/>
      <c r="SSD1532" s="15"/>
      <c r="SSE1532" s="15"/>
      <c r="SSF1532" s="15"/>
      <c r="SSG1532" s="15"/>
      <c r="SSH1532" s="15"/>
      <c r="SSI1532" s="15"/>
      <c r="SSJ1532" s="15"/>
      <c r="SSK1532" s="15"/>
      <c r="SSL1532" s="15"/>
      <c r="SSM1532" s="15"/>
      <c r="SSN1532" s="15"/>
      <c r="SSO1532" s="15"/>
      <c r="SSP1532" s="15"/>
      <c r="SSQ1532" s="15"/>
      <c r="SSR1532" s="15"/>
      <c r="SSS1532" s="15"/>
      <c r="SST1532" s="15"/>
      <c r="SSU1532" s="15"/>
      <c r="SSV1532" s="15"/>
      <c r="SSW1532" s="15"/>
      <c r="SSX1532" s="15"/>
      <c r="SSY1532" s="15"/>
      <c r="SSZ1532" s="15"/>
      <c r="STA1532" s="15"/>
      <c r="STB1532" s="15"/>
      <c r="STC1532" s="15"/>
      <c r="STD1532" s="15"/>
      <c r="STE1532" s="15"/>
      <c r="STF1532" s="15"/>
      <c r="STG1532" s="15"/>
      <c r="STH1532" s="15"/>
      <c r="STI1532" s="15"/>
      <c r="STJ1532" s="15"/>
      <c r="STK1532" s="15"/>
      <c r="STL1532" s="15"/>
      <c r="STM1532" s="15"/>
      <c r="STN1532" s="15"/>
      <c r="STO1532" s="15"/>
      <c r="STP1532" s="15"/>
      <c r="STQ1532" s="15"/>
      <c r="STR1532" s="15"/>
      <c r="STS1532" s="15"/>
      <c r="STT1532" s="15"/>
      <c r="STU1532" s="15"/>
      <c r="STV1532" s="15"/>
      <c r="STW1532" s="15"/>
      <c r="STX1532" s="15"/>
      <c r="STY1532" s="15"/>
      <c r="STZ1532" s="15"/>
      <c r="SUA1532" s="15"/>
      <c r="SUB1532" s="15"/>
      <c r="SUC1532" s="15"/>
      <c r="SUD1532" s="15"/>
      <c r="SUE1532" s="15"/>
      <c r="SUF1532" s="15"/>
      <c r="SUG1532" s="15"/>
      <c r="SUH1532" s="15"/>
      <c r="SUI1532" s="15"/>
      <c r="SUJ1532" s="15"/>
      <c r="SUK1532" s="15"/>
      <c r="SUL1532" s="15"/>
      <c r="SUM1532" s="15"/>
      <c r="SUN1532" s="15"/>
      <c r="SUO1532" s="15"/>
      <c r="SUP1532" s="15"/>
      <c r="SUQ1532" s="15"/>
      <c r="SUR1532" s="15"/>
      <c r="SUS1532" s="15"/>
      <c r="SUT1532" s="15"/>
      <c r="SUU1532" s="15"/>
      <c r="SUV1532" s="15"/>
      <c r="SUW1532" s="15"/>
      <c r="SUX1532" s="15"/>
      <c r="SUY1532" s="15"/>
      <c r="SUZ1532" s="15"/>
      <c r="SVA1532" s="15"/>
      <c r="SVB1532" s="15"/>
      <c r="SVC1532" s="15"/>
      <c r="SVD1532" s="15"/>
      <c r="SVE1532" s="15"/>
      <c r="SVF1532" s="15"/>
      <c r="SVG1532" s="15"/>
      <c r="SVH1532" s="15"/>
      <c r="SVI1532" s="15"/>
      <c r="SVJ1532" s="15"/>
      <c r="SVK1532" s="15"/>
      <c r="SVL1532" s="15"/>
      <c r="SVM1532" s="15"/>
      <c r="SVN1532" s="15"/>
      <c r="SVO1532" s="15"/>
      <c r="SVP1532" s="15"/>
      <c r="SVQ1532" s="15"/>
      <c r="SVR1532" s="15"/>
      <c r="SVS1532" s="15"/>
      <c r="SVT1532" s="15"/>
      <c r="SVU1532" s="15"/>
      <c r="SVV1532" s="15"/>
      <c r="SVW1532" s="15"/>
      <c r="SVX1532" s="15"/>
      <c r="SVY1532" s="15"/>
      <c r="SVZ1532" s="15"/>
      <c r="SWA1532" s="15"/>
      <c r="SWB1532" s="15"/>
      <c r="SWC1532" s="15"/>
      <c r="SWD1532" s="15"/>
      <c r="SWE1532" s="15"/>
      <c r="SWF1532" s="15"/>
      <c r="SWG1532" s="15"/>
      <c r="SWH1532" s="15"/>
      <c r="SWI1532" s="15"/>
      <c r="SWJ1532" s="15"/>
      <c r="SWK1532" s="15"/>
      <c r="SWL1532" s="15"/>
      <c r="SWM1532" s="15"/>
      <c r="SWN1532" s="15"/>
      <c r="SWO1532" s="15"/>
      <c r="SWP1532" s="15"/>
      <c r="SWQ1532" s="15"/>
      <c r="SWR1532" s="15"/>
      <c r="SWS1532" s="15"/>
      <c r="SWT1532" s="15"/>
      <c r="SWU1532" s="15"/>
      <c r="SWV1532" s="15"/>
      <c r="SWW1532" s="15"/>
      <c r="SWX1532" s="15"/>
      <c r="SWY1532" s="15"/>
      <c r="SWZ1532" s="15"/>
      <c r="SXA1532" s="15"/>
      <c r="SXB1532" s="15"/>
      <c r="SXC1532" s="15"/>
      <c r="SXD1532" s="15"/>
      <c r="SXE1532" s="15"/>
      <c r="SXF1532" s="15"/>
      <c r="SXG1532" s="15"/>
      <c r="SXH1532" s="15"/>
      <c r="SXI1532" s="15"/>
      <c r="SXJ1532" s="15"/>
      <c r="SXK1532" s="15"/>
      <c r="SXL1532" s="15"/>
      <c r="SXM1532" s="15"/>
      <c r="SXN1532" s="15"/>
      <c r="SXO1532" s="15"/>
      <c r="SXP1532" s="15"/>
      <c r="SXQ1532" s="15"/>
      <c r="SXR1532" s="15"/>
      <c r="SXS1532" s="15"/>
      <c r="SXT1532" s="15"/>
      <c r="SXU1532" s="15"/>
      <c r="SXV1532" s="15"/>
      <c r="SXW1532" s="15"/>
      <c r="SXX1532" s="15"/>
      <c r="SXY1532" s="15"/>
      <c r="SXZ1532" s="15"/>
      <c r="SYA1532" s="15"/>
      <c r="SYB1532" s="15"/>
      <c r="SYC1532" s="15"/>
      <c r="SYD1532" s="15"/>
      <c r="SYE1532" s="15"/>
      <c r="SYF1532" s="15"/>
      <c r="SYG1532" s="15"/>
      <c r="SYH1532" s="15"/>
      <c r="SYI1532" s="15"/>
      <c r="SYJ1532" s="15"/>
      <c r="SYK1532" s="15"/>
      <c r="SYL1532" s="15"/>
      <c r="SYM1532" s="15"/>
      <c r="SYN1532" s="15"/>
      <c r="SYO1532" s="15"/>
      <c r="SYP1532" s="15"/>
      <c r="SYQ1532" s="15"/>
      <c r="SYR1532" s="15"/>
      <c r="SYS1532" s="15"/>
      <c r="SYT1532" s="15"/>
      <c r="SYU1532" s="15"/>
      <c r="SYV1532" s="15"/>
      <c r="SYW1532" s="15"/>
      <c r="SYX1532" s="15"/>
      <c r="SYY1532" s="15"/>
      <c r="SYZ1532" s="15"/>
      <c r="SZA1532" s="15"/>
      <c r="SZB1532" s="15"/>
      <c r="SZC1532" s="15"/>
      <c r="SZD1532" s="15"/>
      <c r="SZE1532" s="15"/>
      <c r="SZF1532" s="15"/>
      <c r="SZG1532" s="15"/>
      <c r="SZH1532" s="15"/>
      <c r="SZI1532" s="15"/>
      <c r="SZJ1532" s="15"/>
      <c r="SZK1532" s="15"/>
      <c r="SZL1532" s="15"/>
      <c r="SZM1532" s="15"/>
      <c r="SZN1532" s="15"/>
      <c r="SZO1532" s="15"/>
      <c r="SZP1532" s="15"/>
      <c r="SZQ1532" s="15"/>
      <c r="SZR1532" s="15"/>
      <c r="SZS1532" s="15"/>
      <c r="SZT1532" s="15"/>
      <c r="SZU1532" s="15"/>
      <c r="SZV1532" s="15"/>
      <c r="SZW1532" s="15"/>
      <c r="SZX1532" s="15"/>
      <c r="SZY1532" s="15"/>
      <c r="SZZ1532" s="15"/>
      <c r="TAA1532" s="15"/>
      <c r="TAB1532" s="15"/>
      <c r="TAC1532" s="15"/>
      <c r="TAD1532" s="15"/>
      <c r="TAE1532" s="15"/>
      <c r="TAF1532" s="15"/>
      <c r="TAG1532" s="15"/>
      <c r="TAH1532" s="15"/>
      <c r="TAI1532" s="15"/>
      <c r="TAJ1532" s="15"/>
      <c r="TAK1532" s="15"/>
      <c r="TAL1532" s="15"/>
      <c r="TAM1532" s="15"/>
      <c r="TAN1532" s="15"/>
      <c r="TAO1532" s="15"/>
      <c r="TAP1532" s="15"/>
      <c r="TAQ1532" s="15"/>
      <c r="TAR1532" s="15"/>
      <c r="TAS1532" s="15"/>
      <c r="TAT1532" s="15"/>
      <c r="TAU1532" s="15"/>
      <c r="TAV1532" s="15"/>
      <c r="TAW1532" s="15"/>
      <c r="TAX1532" s="15"/>
      <c r="TAY1532" s="15"/>
      <c r="TAZ1532" s="15"/>
      <c r="TBA1532" s="15"/>
      <c r="TBB1532" s="15"/>
      <c r="TBC1532" s="15"/>
      <c r="TBD1532" s="15"/>
      <c r="TBE1532" s="15"/>
      <c r="TBF1532" s="15"/>
      <c r="TBG1532" s="15"/>
      <c r="TBH1532" s="15"/>
      <c r="TBI1532" s="15"/>
      <c r="TBJ1532" s="15"/>
      <c r="TBK1532" s="15"/>
      <c r="TBL1532" s="15"/>
      <c r="TBM1532" s="15"/>
      <c r="TBN1532" s="15"/>
      <c r="TBO1532" s="15"/>
      <c r="TBP1532" s="15"/>
      <c r="TBQ1532" s="15"/>
      <c r="TBR1532" s="15"/>
      <c r="TBS1532" s="15"/>
      <c r="TBT1532" s="15"/>
      <c r="TBU1532" s="15"/>
      <c r="TBV1532" s="15"/>
      <c r="TBW1532" s="15"/>
      <c r="TBX1532" s="15"/>
      <c r="TBY1532" s="15"/>
      <c r="TBZ1532" s="15"/>
      <c r="TCA1532" s="15"/>
      <c r="TCB1532" s="15"/>
      <c r="TCC1532" s="15"/>
      <c r="TCD1532" s="15"/>
      <c r="TCE1532" s="15"/>
      <c r="TCF1532" s="15"/>
      <c r="TCG1532" s="15"/>
      <c r="TCH1532" s="15"/>
      <c r="TCI1532" s="15"/>
      <c r="TCJ1532" s="15"/>
      <c r="TCK1532" s="15"/>
      <c r="TCL1532" s="15"/>
      <c r="TCM1532" s="15"/>
      <c r="TCN1532" s="15"/>
      <c r="TCO1532" s="15"/>
      <c r="TCP1532" s="15"/>
      <c r="TCQ1532" s="15"/>
      <c r="TCR1532" s="15"/>
      <c r="TCS1532" s="15"/>
      <c r="TCT1532" s="15"/>
      <c r="TCU1532" s="15"/>
      <c r="TCV1532" s="15"/>
      <c r="TCW1532" s="15"/>
      <c r="TCX1532" s="15"/>
      <c r="TCY1532" s="15"/>
      <c r="TCZ1532" s="15"/>
      <c r="TDA1532" s="15"/>
      <c r="TDB1532" s="15"/>
      <c r="TDC1532" s="15"/>
      <c r="TDD1532" s="15"/>
      <c r="TDE1532" s="15"/>
      <c r="TDF1532" s="15"/>
      <c r="TDG1532" s="15"/>
      <c r="TDH1532" s="15"/>
      <c r="TDI1532" s="15"/>
      <c r="TDJ1532" s="15"/>
      <c r="TDK1532" s="15"/>
      <c r="TDL1532" s="15"/>
      <c r="TDM1532" s="15"/>
      <c r="TDN1532" s="15"/>
      <c r="TDO1532" s="15"/>
      <c r="TDP1532" s="15"/>
      <c r="TDQ1532" s="15"/>
      <c r="TDR1532" s="15"/>
      <c r="TDS1532" s="15"/>
      <c r="TDT1532" s="15"/>
      <c r="TDU1532" s="15"/>
      <c r="TDV1532" s="15"/>
      <c r="TDW1532" s="15"/>
      <c r="TDX1532" s="15"/>
      <c r="TDY1532" s="15"/>
      <c r="TDZ1532" s="15"/>
      <c r="TEA1532" s="15"/>
      <c r="TEB1532" s="15"/>
      <c r="TEC1532" s="15"/>
      <c r="TED1532" s="15"/>
      <c r="TEE1532" s="15"/>
      <c r="TEF1532" s="15"/>
      <c r="TEG1532" s="15"/>
      <c r="TEH1532" s="15"/>
      <c r="TEI1532" s="15"/>
      <c r="TEJ1532" s="15"/>
      <c r="TEK1532" s="15"/>
      <c r="TEL1532" s="15"/>
      <c r="TEM1532" s="15"/>
      <c r="TEN1532" s="15"/>
      <c r="TEO1532" s="15"/>
      <c r="TEP1532" s="15"/>
      <c r="TEQ1532" s="15"/>
      <c r="TER1532" s="15"/>
      <c r="TES1532" s="15"/>
      <c r="TET1532" s="15"/>
      <c r="TEU1532" s="15"/>
      <c r="TEV1532" s="15"/>
      <c r="TEW1532" s="15"/>
      <c r="TEX1532" s="15"/>
      <c r="TEY1532" s="15"/>
      <c r="TEZ1532" s="15"/>
      <c r="TFA1532" s="15"/>
      <c r="TFB1532" s="15"/>
      <c r="TFC1532" s="15"/>
      <c r="TFD1532" s="15"/>
      <c r="TFE1532" s="15"/>
      <c r="TFF1532" s="15"/>
      <c r="TFG1532" s="15"/>
      <c r="TFH1532" s="15"/>
      <c r="TFI1532" s="15"/>
      <c r="TFJ1532" s="15"/>
      <c r="TFK1532" s="15"/>
      <c r="TFL1532" s="15"/>
      <c r="TFM1532" s="15"/>
      <c r="TFN1532" s="15"/>
      <c r="TFO1532" s="15"/>
      <c r="TFP1532" s="15"/>
      <c r="TFQ1532" s="15"/>
      <c r="TFR1532" s="15"/>
      <c r="TFS1532" s="15"/>
      <c r="TFT1532" s="15"/>
      <c r="TFU1532" s="15"/>
      <c r="TFV1532" s="15"/>
      <c r="TFW1532" s="15"/>
      <c r="TFX1532" s="15"/>
      <c r="TFY1532" s="15"/>
      <c r="TFZ1532" s="15"/>
      <c r="TGA1532" s="15"/>
      <c r="TGB1532" s="15"/>
      <c r="TGC1532" s="15"/>
      <c r="TGD1532" s="15"/>
      <c r="TGE1532" s="15"/>
      <c r="TGF1532" s="15"/>
      <c r="TGG1532" s="15"/>
      <c r="TGH1532" s="15"/>
      <c r="TGI1532" s="15"/>
      <c r="TGJ1532" s="15"/>
      <c r="TGK1532" s="15"/>
      <c r="TGL1532" s="15"/>
      <c r="TGM1532" s="15"/>
      <c r="TGN1532" s="15"/>
      <c r="TGO1532" s="15"/>
      <c r="TGP1532" s="15"/>
      <c r="TGQ1532" s="15"/>
      <c r="TGR1532" s="15"/>
      <c r="TGS1532" s="15"/>
      <c r="TGT1532" s="15"/>
      <c r="TGU1532" s="15"/>
      <c r="TGV1532" s="15"/>
      <c r="TGW1532" s="15"/>
      <c r="TGX1532" s="15"/>
      <c r="TGY1532" s="15"/>
      <c r="TGZ1532" s="15"/>
      <c r="THA1532" s="15"/>
      <c r="THB1532" s="15"/>
      <c r="THC1532" s="15"/>
      <c r="THD1532" s="15"/>
      <c r="THE1532" s="15"/>
      <c r="THF1532" s="15"/>
      <c r="THG1532" s="15"/>
      <c r="THH1532" s="15"/>
      <c r="THI1532" s="15"/>
      <c r="THJ1532" s="15"/>
      <c r="THK1532" s="15"/>
      <c r="THL1532" s="15"/>
      <c r="THM1532" s="15"/>
      <c r="THN1532" s="15"/>
      <c r="THO1532" s="15"/>
      <c r="THP1532" s="15"/>
      <c r="THQ1532" s="15"/>
      <c r="THR1532" s="15"/>
      <c r="THS1532" s="15"/>
      <c r="THT1532" s="15"/>
      <c r="THU1532" s="15"/>
      <c r="THV1532" s="15"/>
      <c r="THW1532" s="15"/>
      <c r="THX1532" s="15"/>
      <c r="THY1532" s="15"/>
      <c r="THZ1532" s="15"/>
      <c r="TIA1532" s="15"/>
      <c r="TIB1532" s="15"/>
      <c r="TIC1532" s="15"/>
      <c r="TID1532" s="15"/>
      <c r="TIE1532" s="15"/>
      <c r="TIF1532" s="15"/>
      <c r="TIG1532" s="15"/>
      <c r="TIH1532" s="15"/>
      <c r="TII1532" s="15"/>
      <c r="TIJ1532" s="15"/>
      <c r="TIK1532" s="15"/>
      <c r="TIL1532" s="15"/>
      <c r="TIM1532" s="15"/>
      <c r="TIN1532" s="15"/>
      <c r="TIO1532" s="15"/>
      <c r="TIP1532" s="15"/>
      <c r="TIQ1532" s="15"/>
      <c r="TIR1532" s="15"/>
      <c r="TIS1532" s="15"/>
      <c r="TIT1532" s="15"/>
      <c r="TIU1532" s="15"/>
      <c r="TIV1532" s="15"/>
      <c r="TIW1532" s="15"/>
      <c r="TIX1532" s="15"/>
      <c r="TIY1532" s="15"/>
      <c r="TIZ1532" s="15"/>
      <c r="TJA1532" s="15"/>
      <c r="TJB1532" s="15"/>
      <c r="TJC1532" s="15"/>
      <c r="TJD1532" s="15"/>
      <c r="TJE1532" s="15"/>
      <c r="TJF1532" s="15"/>
      <c r="TJG1532" s="15"/>
      <c r="TJH1532" s="15"/>
      <c r="TJI1532" s="15"/>
      <c r="TJJ1532" s="15"/>
      <c r="TJK1532" s="15"/>
      <c r="TJL1532" s="15"/>
      <c r="TJM1532" s="15"/>
      <c r="TJN1532" s="15"/>
      <c r="TJO1532" s="15"/>
      <c r="TJP1532" s="15"/>
      <c r="TJQ1532" s="15"/>
      <c r="TJR1532" s="15"/>
      <c r="TJS1532" s="15"/>
      <c r="TJT1532" s="15"/>
      <c r="TJU1532" s="15"/>
      <c r="TJV1532" s="15"/>
      <c r="TJW1532" s="15"/>
      <c r="TJX1532" s="15"/>
      <c r="TJY1532" s="15"/>
      <c r="TJZ1532" s="15"/>
      <c r="TKA1532" s="15"/>
      <c r="TKB1532" s="15"/>
      <c r="TKC1532" s="15"/>
      <c r="TKD1532" s="15"/>
      <c r="TKE1532" s="15"/>
      <c r="TKF1532" s="15"/>
      <c r="TKG1532" s="15"/>
      <c r="TKH1532" s="15"/>
      <c r="TKI1532" s="15"/>
      <c r="TKJ1532" s="15"/>
      <c r="TKK1532" s="15"/>
      <c r="TKL1532" s="15"/>
      <c r="TKM1532" s="15"/>
      <c r="TKN1532" s="15"/>
      <c r="TKO1532" s="15"/>
      <c r="TKP1532" s="15"/>
      <c r="TKQ1532" s="15"/>
      <c r="TKR1532" s="15"/>
      <c r="TKS1532" s="15"/>
      <c r="TKT1532" s="15"/>
      <c r="TKU1532" s="15"/>
      <c r="TKV1532" s="15"/>
      <c r="TKW1532" s="15"/>
      <c r="TKX1532" s="15"/>
      <c r="TKY1532" s="15"/>
      <c r="TKZ1532" s="15"/>
      <c r="TLA1532" s="15"/>
      <c r="TLB1532" s="15"/>
      <c r="TLC1532" s="15"/>
      <c r="TLD1532" s="15"/>
      <c r="TLE1532" s="15"/>
      <c r="TLF1532" s="15"/>
      <c r="TLG1532" s="15"/>
      <c r="TLH1532" s="15"/>
      <c r="TLI1532" s="15"/>
      <c r="TLJ1532" s="15"/>
      <c r="TLK1532" s="15"/>
      <c r="TLL1532" s="15"/>
      <c r="TLM1532" s="15"/>
      <c r="TLN1532" s="15"/>
      <c r="TLO1532" s="15"/>
      <c r="TLP1532" s="15"/>
      <c r="TLQ1532" s="15"/>
      <c r="TLR1532" s="15"/>
      <c r="TLS1532" s="15"/>
      <c r="TLT1532" s="15"/>
      <c r="TLU1532" s="15"/>
      <c r="TLV1532" s="15"/>
      <c r="TLW1532" s="15"/>
      <c r="TLX1532" s="15"/>
      <c r="TLY1532" s="15"/>
      <c r="TLZ1532" s="15"/>
      <c r="TMA1532" s="15"/>
      <c r="TMB1532" s="15"/>
      <c r="TMC1532" s="15"/>
      <c r="TMD1532" s="15"/>
      <c r="TME1532" s="15"/>
      <c r="TMF1532" s="15"/>
      <c r="TMG1532" s="15"/>
      <c r="TMH1532" s="15"/>
      <c r="TMI1532" s="15"/>
      <c r="TMJ1532" s="15"/>
      <c r="TMK1532" s="15"/>
      <c r="TML1532" s="15"/>
      <c r="TMM1532" s="15"/>
      <c r="TMN1532" s="15"/>
      <c r="TMO1532" s="15"/>
      <c r="TMP1532" s="15"/>
      <c r="TMQ1532" s="15"/>
      <c r="TMR1532" s="15"/>
      <c r="TMS1532" s="15"/>
      <c r="TMT1532" s="15"/>
      <c r="TMU1532" s="15"/>
      <c r="TMV1532" s="15"/>
      <c r="TMW1532" s="15"/>
      <c r="TMX1532" s="15"/>
      <c r="TMY1532" s="15"/>
      <c r="TMZ1532" s="15"/>
      <c r="TNA1532" s="15"/>
      <c r="TNB1532" s="15"/>
      <c r="TNC1532" s="15"/>
      <c r="TND1532" s="15"/>
      <c r="TNE1532" s="15"/>
      <c r="TNF1532" s="15"/>
      <c r="TNG1532" s="15"/>
      <c r="TNH1532" s="15"/>
      <c r="TNI1532" s="15"/>
      <c r="TNJ1532" s="15"/>
      <c r="TNK1532" s="15"/>
      <c r="TNL1532" s="15"/>
      <c r="TNM1532" s="15"/>
      <c r="TNN1532" s="15"/>
      <c r="TNO1532" s="15"/>
      <c r="TNP1532" s="15"/>
      <c r="TNQ1532" s="15"/>
      <c r="TNR1532" s="15"/>
      <c r="TNS1532" s="15"/>
      <c r="TNT1532" s="15"/>
      <c r="TNU1532" s="15"/>
      <c r="TNV1532" s="15"/>
      <c r="TNW1532" s="15"/>
      <c r="TNX1532" s="15"/>
      <c r="TNY1532" s="15"/>
      <c r="TNZ1532" s="15"/>
      <c r="TOA1532" s="15"/>
      <c r="TOB1532" s="15"/>
      <c r="TOC1532" s="15"/>
      <c r="TOD1532" s="15"/>
      <c r="TOE1532" s="15"/>
      <c r="TOF1532" s="15"/>
      <c r="TOG1532" s="15"/>
      <c r="TOH1532" s="15"/>
      <c r="TOI1532" s="15"/>
      <c r="TOJ1532" s="15"/>
      <c r="TOK1532" s="15"/>
      <c r="TOL1532" s="15"/>
      <c r="TOM1532" s="15"/>
      <c r="TON1532" s="15"/>
      <c r="TOO1532" s="15"/>
      <c r="TOP1532" s="15"/>
      <c r="TOQ1532" s="15"/>
      <c r="TOR1532" s="15"/>
      <c r="TOS1532" s="15"/>
      <c r="TOT1532" s="15"/>
      <c r="TOU1532" s="15"/>
      <c r="TOV1532" s="15"/>
      <c r="TOW1532" s="15"/>
      <c r="TOX1532" s="15"/>
      <c r="TOY1532" s="15"/>
      <c r="TOZ1532" s="15"/>
      <c r="TPA1532" s="15"/>
      <c r="TPB1532" s="15"/>
      <c r="TPC1532" s="15"/>
      <c r="TPD1532" s="15"/>
      <c r="TPE1532" s="15"/>
      <c r="TPF1532" s="15"/>
      <c r="TPG1532" s="15"/>
      <c r="TPH1532" s="15"/>
      <c r="TPI1532" s="15"/>
      <c r="TPJ1532" s="15"/>
      <c r="TPK1532" s="15"/>
      <c r="TPL1532" s="15"/>
      <c r="TPM1532" s="15"/>
      <c r="TPN1532" s="15"/>
      <c r="TPO1532" s="15"/>
      <c r="TPP1532" s="15"/>
      <c r="TPQ1532" s="15"/>
      <c r="TPR1532" s="15"/>
      <c r="TPS1532" s="15"/>
      <c r="TPT1532" s="15"/>
      <c r="TPU1532" s="15"/>
      <c r="TPV1532" s="15"/>
      <c r="TPW1532" s="15"/>
      <c r="TPX1532" s="15"/>
      <c r="TPY1532" s="15"/>
      <c r="TPZ1532" s="15"/>
      <c r="TQA1532" s="15"/>
      <c r="TQB1532" s="15"/>
      <c r="TQC1532" s="15"/>
      <c r="TQD1532" s="15"/>
      <c r="TQE1532" s="15"/>
      <c r="TQF1532" s="15"/>
      <c r="TQG1532" s="15"/>
      <c r="TQH1532" s="15"/>
      <c r="TQI1532" s="15"/>
      <c r="TQJ1532" s="15"/>
      <c r="TQK1532" s="15"/>
      <c r="TQL1532" s="15"/>
      <c r="TQM1532" s="15"/>
      <c r="TQN1532" s="15"/>
      <c r="TQO1532" s="15"/>
      <c r="TQP1532" s="15"/>
      <c r="TQQ1532" s="15"/>
      <c r="TQR1532" s="15"/>
      <c r="TQS1532" s="15"/>
      <c r="TQT1532" s="15"/>
      <c r="TQU1532" s="15"/>
      <c r="TQV1532" s="15"/>
      <c r="TQW1532" s="15"/>
      <c r="TQX1532" s="15"/>
      <c r="TQY1532" s="15"/>
      <c r="TQZ1532" s="15"/>
      <c r="TRA1532" s="15"/>
      <c r="TRB1532" s="15"/>
      <c r="TRC1532" s="15"/>
      <c r="TRD1532" s="15"/>
      <c r="TRE1532" s="15"/>
      <c r="TRF1532" s="15"/>
      <c r="TRG1532" s="15"/>
      <c r="TRH1532" s="15"/>
      <c r="TRI1532" s="15"/>
      <c r="TRJ1532" s="15"/>
      <c r="TRK1532" s="15"/>
      <c r="TRL1532" s="15"/>
      <c r="TRM1532" s="15"/>
      <c r="TRN1532" s="15"/>
      <c r="TRO1532" s="15"/>
      <c r="TRP1532" s="15"/>
      <c r="TRQ1532" s="15"/>
      <c r="TRR1532" s="15"/>
      <c r="TRS1532" s="15"/>
      <c r="TRT1532" s="15"/>
      <c r="TRU1532" s="15"/>
      <c r="TRV1532" s="15"/>
      <c r="TRW1532" s="15"/>
      <c r="TRX1532" s="15"/>
      <c r="TRY1532" s="15"/>
      <c r="TRZ1532" s="15"/>
      <c r="TSA1532" s="15"/>
      <c r="TSB1532" s="15"/>
      <c r="TSC1532" s="15"/>
      <c r="TSD1532" s="15"/>
      <c r="TSE1532" s="15"/>
      <c r="TSF1532" s="15"/>
      <c r="TSG1532" s="15"/>
      <c r="TSH1532" s="15"/>
      <c r="TSI1532" s="15"/>
      <c r="TSJ1532" s="15"/>
      <c r="TSK1532" s="15"/>
      <c r="TSL1532" s="15"/>
      <c r="TSM1532" s="15"/>
      <c r="TSN1532" s="15"/>
      <c r="TSO1532" s="15"/>
      <c r="TSP1532" s="15"/>
      <c r="TSQ1532" s="15"/>
      <c r="TSR1532" s="15"/>
      <c r="TSS1532" s="15"/>
      <c r="TST1532" s="15"/>
      <c r="TSU1532" s="15"/>
      <c r="TSV1532" s="15"/>
      <c r="TSW1532" s="15"/>
      <c r="TSX1532" s="15"/>
      <c r="TSY1532" s="15"/>
      <c r="TSZ1532" s="15"/>
      <c r="TTA1532" s="15"/>
      <c r="TTB1532" s="15"/>
      <c r="TTC1532" s="15"/>
      <c r="TTD1532" s="15"/>
      <c r="TTE1532" s="15"/>
      <c r="TTF1532" s="15"/>
      <c r="TTG1532" s="15"/>
      <c r="TTH1532" s="15"/>
      <c r="TTI1532" s="15"/>
      <c r="TTJ1532" s="15"/>
      <c r="TTK1532" s="15"/>
      <c r="TTL1532" s="15"/>
      <c r="TTM1532" s="15"/>
      <c r="TTN1532" s="15"/>
      <c r="TTO1532" s="15"/>
      <c r="TTP1532" s="15"/>
      <c r="TTQ1532" s="15"/>
      <c r="TTR1532" s="15"/>
      <c r="TTS1532" s="15"/>
      <c r="TTT1532" s="15"/>
      <c r="TTU1532" s="15"/>
      <c r="TTV1532" s="15"/>
      <c r="TTW1532" s="15"/>
      <c r="TTX1532" s="15"/>
      <c r="TTY1532" s="15"/>
      <c r="TTZ1532" s="15"/>
      <c r="TUA1532" s="15"/>
      <c r="TUB1532" s="15"/>
      <c r="TUC1532" s="15"/>
      <c r="TUD1532" s="15"/>
      <c r="TUE1532" s="15"/>
      <c r="TUF1532" s="15"/>
      <c r="TUG1532" s="15"/>
      <c r="TUH1532" s="15"/>
      <c r="TUI1532" s="15"/>
      <c r="TUJ1532" s="15"/>
      <c r="TUK1532" s="15"/>
      <c r="TUL1532" s="15"/>
      <c r="TUM1532" s="15"/>
      <c r="TUN1532" s="15"/>
      <c r="TUO1532" s="15"/>
      <c r="TUP1532" s="15"/>
      <c r="TUQ1532" s="15"/>
      <c r="TUR1532" s="15"/>
      <c r="TUS1532" s="15"/>
      <c r="TUT1532" s="15"/>
      <c r="TUU1532" s="15"/>
      <c r="TUV1532" s="15"/>
      <c r="TUW1532" s="15"/>
      <c r="TUX1532" s="15"/>
      <c r="TUY1532" s="15"/>
      <c r="TUZ1532" s="15"/>
      <c r="TVA1532" s="15"/>
      <c r="TVB1532" s="15"/>
      <c r="TVC1532" s="15"/>
      <c r="TVD1532" s="15"/>
      <c r="TVE1532" s="15"/>
      <c r="TVF1532" s="15"/>
      <c r="TVG1532" s="15"/>
      <c r="TVH1532" s="15"/>
      <c r="TVI1532" s="15"/>
      <c r="TVJ1532" s="15"/>
      <c r="TVK1532" s="15"/>
      <c r="TVL1532" s="15"/>
      <c r="TVM1532" s="15"/>
      <c r="TVN1532" s="15"/>
      <c r="TVO1532" s="15"/>
      <c r="TVP1532" s="15"/>
      <c r="TVQ1532" s="15"/>
      <c r="TVR1532" s="15"/>
      <c r="TVS1532" s="15"/>
      <c r="TVT1532" s="15"/>
      <c r="TVU1532" s="15"/>
      <c r="TVV1532" s="15"/>
      <c r="TVW1532" s="15"/>
      <c r="TVX1532" s="15"/>
      <c r="TVY1532" s="15"/>
      <c r="TVZ1532" s="15"/>
      <c r="TWA1532" s="15"/>
      <c r="TWB1532" s="15"/>
      <c r="TWC1532" s="15"/>
      <c r="TWD1532" s="15"/>
      <c r="TWE1532" s="15"/>
      <c r="TWF1532" s="15"/>
      <c r="TWG1532" s="15"/>
      <c r="TWH1532" s="15"/>
      <c r="TWI1532" s="15"/>
      <c r="TWJ1532" s="15"/>
      <c r="TWK1532" s="15"/>
      <c r="TWL1532" s="15"/>
      <c r="TWM1532" s="15"/>
      <c r="TWN1532" s="15"/>
      <c r="TWO1532" s="15"/>
      <c r="TWP1532" s="15"/>
      <c r="TWQ1532" s="15"/>
      <c r="TWR1532" s="15"/>
      <c r="TWS1532" s="15"/>
      <c r="TWT1532" s="15"/>
      <c r="TWU1532" s="15"/>
      <c r="TWV1532" s="15"/>
      <c r="TWW1532" s="15"/>
      <c r="TWX1532" s="15"/>
      <c r="TWY1532" s="15"/>
      <c r="TWZ1532" s="15"/>
      <c r="TXA1532" s="15"/>
      <c r="TXB1532" s="15"/>
      <c r="TXC1532" s="15"/>
      <c r="TXD1532" s="15"/>
      <c r="TXE1532" s="15"/>
      <c r="TXF1532" s="15"/>
      <c r="TXG1532" s="15"/>
      <c r="TXH1532" s="15"/>
      <c r="TXI1532" s="15"/>
      <c r="TXJ1532" s="15"/>
      <c r="TXK1532" s="15"/>
      <c r="TXL1532" s="15"/>
      <c r="TXM1532" s="15"/>
      <c r="TXN1532" s="15"/>
      <c r="TXO1532" s="15"/>
      <c r="TXP1532" s="15"/>
      <c r="TXQ1532" s="15"/>
      <c r="TXR1532" s="15"/>
      <c r="TXS1532" s="15"/>
      <c r="TXT1532" s="15"/>
      <c r="TXU1532" s="15"/>
      <c r="TXV1532" s="15"/>
      <c r="TXW1532" s="15"/>
      <c r="TXX1532" s="15"/>
      <c r="TXY1532" s="15"/>
      <c r="TXZ1532" s="15"/>
      <c r="TYA1532" s="15"/>
      <c r="TYB1532" s="15"/>
      <c r="TYC1532" s="15"/>
      <c r="TYD1532" s="15"/>
      <c r="TYE1532" s="15"/>
      <c r="TYF1532" s="15"/>
      <c r="TYG1532" s="15"/>
      <c r="TYH1532" s="15"/>
      <c r="TYI1532" s="15"/>
      <c r="TYJ1532" s="15"/>
      <c r="TYK1532" s="15"/>
      <c r="TYL1532" s="15"/>
      <c r="TYM1532" s="15"/>
      <c r="TYN1532" s="15"/>
      <c r="TYO1532" s="15"/>
      <c r="TYP1532" s="15"/>
      <c r="TYQ1532" s="15"/>
      <c r="TYR1532" s="15"/>
      <c r="TYS1532" s="15"/>
      <c r="TYT1532" s="15"/>
      <c r="TYU1532" s="15"/>
      <c r="TYV1532" s="15"/>
      <c r="TYW1532" s="15"/>
      <c r="TYX1532" s="15"/>
      <c r="TYY1532" s="15"/>
      <c r="TYZ1532" s="15"/>
      <c r="TZA1532" s="15"/>
      <c r="TZB1532" s="15"/>
      <c r="TZC1532" s="15"/>
      <c r="TZD1532" s="15"/>
      <c r="TZE1532" s="15"/>
      <c r="TZF1532" s="15"/>
      <c r="TZG1532" s="15"/>
      <c r="TZH1532" s="15"/>
      <c r="TZI1532" s="15"/>
      <c r="TZJ1532" s="15"/>
      <c r="TZK1532" s="15"/>
      <c r="TZL1532" s="15"/>
      <c r="TZM1532" s="15"/>
      <c r="TZN1532" s="15"/>
      <c r="TZO1532" s="15"/>
      <c r="TZP1532" s="15"/>
      <c r="TZQ1532" s="15"/>
      <c r="TZR1532" s="15"/>
      <c r="TZS1532" s="15"/>
      <c r="TZT1532" s="15"/>
      <c r="TZU1532" s="15"/>
      <c r="TZV1532" s="15"/>
      <c r="TZW1532" s="15"/>
      <c r="TZX1532" s="15"/>
      <c r="TZY1532" s="15"/>
      <c r="TZZ1532" s="15"/>
      <c r="UAA1532" s="15"/>
      <c r="UAB1532" s="15"/>
      <c r="UAC1532" s="15"/>
      <c r="UAD1532" s="15"/>
      <c r="UAE1532" s="15"/>
      <c r="UAF1532" s="15"/>
      <c r="UAG1532" s="15"/>
      <c r="UAH1532" s="15"/>
      <c r="UAI1532" s="15"/>
      <c r="UAJ1532" s="15"/>
      <c r="UAK1532" s="15"/>
      <c r="UAL1532" s="15"/>
      <c r="UAM1532" s="15"/>
      <c r="UAN1532" s="15"/>
      <c r="UAO1532" s="15"/>
      <c r="UAP1532" s="15"/>
      <c r="UAQ1532" s="15"/>
      <c r="UAR1532" s="15"/>
      <c r="UAS1532" s="15"/>
      <c r="UAT1532" s="15"/>
      <c r="UAU1532" s="15"/>
      <c r="UAV1532" s="15"/>
      <c r="UAW1532" s="15"/>
      <c r="UAX1532" s="15"/>
      <c r="UAY1532" s="15"/>
      <c r="UAZ1532" s="15"/>
      <c r="UBA1532" s="15"/>
      <c r="UBB1532" s="15"/>
      <c r="UBC1532" s="15"/>
      <c r="UBD1532" s="15"/>
      <c r="UBE1532" s="15"/>
      <c r="UBF1532" s="15"/>
      <c r="UBG1532" s="15"/>
      <c r="UBH1532" s="15"/>
      <c r="UBI1532" s="15"/>
      <c r="UBJ1532" s="15"/>
      <c r="UBK1532" s="15"/>
      <c r="UBL1532" s="15"/>
      <c r="UBM1532" s="15"/>
      <c r="UBN1532" s="15"/>
      <c r="UBO1532" s="15"/>
      <c r="UBP1532" s="15"/>
      <c r="UBQ1532" s="15"/>
      <c r="UBR1532" s="15"/>
      <c r="UBS1532" s="15"/>
      <c r="UBT1532" s="15"/>
      <c r="UBU1532" s="15"/>
      <c r="UBV1532" s="15"/>
      <c r="UBW1532" s="15"/>
      <c r="UBX1532" s="15"/>
      <c r="UBY1532" s="15"/>
      <c r="UBZ1532" s="15"/>
      <c r="UCA1532" s="15"/>
      <c r="UCB1532" s="15"/>
      <c r="UCC1532" s="15"/>
      <c r="UCD1532" s="15"/>
      <c r="UCE1532" s="15"/>
      <c r="UCF1532" s="15"/>
      <c r="UCG1532" s="15"/>
      <c r="UCH1532" s="15"/>
      <c r="UCI1532" s="15"/>
      <c r="UCJ1532" s="15"/>
      <c r="UCK1532" s="15"/>
      <c r="UCL1532" s="15"/>
      <c r="UCM1532" s="15"/>
      <c r="UCN1532" s="15"/>
      <c r="UCO1532" s="15"/>
      <c r="UCP1532" s="15"/>
      <c r="UCQ1532" s="15"/>
      <c r="UCR1532" s="15"/>
      <c r="UCS1532" s="15"/>
      <c r="UCT1532" s="15"/>
      <c r="UCU1532" s="15"/>
      <c r="UCV1532" s="15"/>
      <c r="UCW1532" s="15"/>
      <c r="UCX1532" s="15"/>
      <c r="UCY1532" s="15"/>
      <c r="UCZ1532" s="15"/>
      <c r="UDA1532" s="15"/>
      <c r="UDB1532" s="15"/>
      <c r="UDC1532" s="15"/>
      <c r="UDD1532" s="15"/>
      <c r="UDE1532" s="15"/>
      <c r="UDF1532" s="15"/>
      <c r="UDG1532" s="15"/>
      <c r="UDH1532" s="15"/>
      <c r="UDI1532" s="15"/>
      <c r="UDJ1532" s="15"/>
      <c r="UDK1532" s="15"/>
      <c r="UDL1532" s="15"/>
      <c r="UDM1532" s="15"/>
      <c r="UDN1532" s="15"/>
      <c r="UDO1532" s="15"/>
      <c r="UDP1532" s="15"/>
      <c r="UDQ1532" s="15"/>
      <c r="UDR1532" s="15"/>
      <c r="UDS1532" s="15"/>
      <c r="UDT1532" s="15"/>
      <c r="UDU1532" s="15"/>
      <c r="UDV1532" s="15"/>
      <c r="UDW1532" s="15"/>
      <c r="UDX1532" s="15"/>
      <c r="UDY1532" s="15"/>
      <c r="UDZ1532" s="15"/>
      <c r="UEA1532" s="15"/>
      <c r="UEB1532" s="15"/>
      <c r="UEC1532" s="15"/>
      <c r="UED1532" s="15"/>
      <c r="UEE1532" s="15"/>
      <c r="UEF1532" s="15"/>
      <c r="UEG1532" s="15"/>
      <c r="UEH1532" s="15"/>
      <c r="UEI1532" s="15"/>
      <c r="UEJ1532" s="15"/>
      <c r="UEK1532" s="15"/>
      <c r="UEL1532" s="15"/>
      <c r="UEM1532" s="15"/>
      <c r="UEN1532" s="15"/>
      <c r="UEO1532" s="15"/>
      <c r="UEP1532" s="15"/>
      <c r="UEQ1532" s="15"/>
      <c r="UER1532" s="15"/>
      <c r="UES1532" s="15"/>
      <c r="UET1532" s="15"/>
      <c r="UEU1532" s="15"/>
      <c r="UEV1532" s="15"/>
      <c r="UEW1532" s="15"/>
      <c r="UEX1532" s="15"/>
      <c r="UEY1532" s="15"/>
      <c r="UEZ1532" s="15"/>
      <c r="UFA1532" s="15"/>
      <c r="UFB1532" s="15"/>
      <c r="UFC1532" s="15"/>
      <c r="UFD1532" s="15"/>
      <c r="UFE1532" s="15"/>
      <c r="UFF1532" s="15"/>
      <c r="UFG1532" s="15"/>
      <c r="UFH1532" s="15"/>
      <c r="UFI1532" s="15"/>
      <c r="UFJ1532" s="15"/>
      <c r="UFK1532" s="15"/>
      <c r="UFL1532" s="15"/>
      <c r="UFM1532" s="15"/>
      <c r="UFN1532" s="15"/>
      <c r="UFO1532" s="15"/>
      <c r="UFP1532" s="15"/>
      <c r="UFQ1532" s="15"/>
      <c r="UFR1532" s="15"/>
      <c r="UFS1532" s="15"/>
      <c r="UFT1532" s="15"/>
      <c r="UFU1532" s="15"/>
      <c r="UFV1532" s="15"/>
      <c r="UFW1532" s="15"/>
      <c r="UFX1532" s="15"/>
      <c r="UFY1532" s="15"/>
      <c r="UFZ1532" s="15"/>
      <c r="UGA1532" s="15"/>
      <c r="UGB1532" s="15"/>
      <c r="UGC1532" s="15"/>
      <c r="UGD1532" s="15"/>
      <c r="UGE1532" s="15"/>
      <c r="UGF1532" s="15"/>
      <c r="UGG1532" s="15"/>
      <c r="UGH1532" s="15"/>
      <c r="UGI1532" s="15"/>
      <c r="UGJ1532" s="15"/>
      <c r="UGK1532" s="15"/>
      <c r="UGL1532" s="15"/>
      <c r="UGM1532" s="15"/>
      <c r="UGN1532" s="15"/>
      <c r="UGO1532" s="15"/>
      <c r="UGP1532" s="15"/>
      <c r="UGQ1532" s="15"/>
      <c r="UGR1532" s="15"/>
      <c r="UGS1532" s="15"/>
      <c r="UGT1532" s="15"/>
      <c r="UGU1532" s="15"/>
      <c r="UGV1532" s="15"/>
      <c r="UGW1532" s="15"/>
      <c r="UGX1532" s="15"/>
      <c r="UGY1532" s="15"/>
      <c r="UGZ1532" s="15"/>
      <c r="UHA1532" s="15"/>
      <c r="UHB1532" s="15"/>
      <c r="UHC1532" s="15"/>
      <c r="UHD1532" s="15"/>
      <c r="UHE1532" s="15"/>
      <c r="UHF1532" s="15"/>
      <c r="UHG1532" s="15"/>
      <c r="UHH1532" s="15"/>
      <c r="UHI1532" s="15"/>
      <c r="UHJ1532" s="15"/>
      <c r="UHK1532" s="15"/>
      <c r="UHL1532" s="15"/>
      <c r="UHM1532" s="15"/>
      <c r="UHN1532" s="15"/>
      <c r="UHO1532" s="15"/>
      <c r="UHP1532" s="15"/>
      <c r="UHQ1532" s="15"/>
      <c r="UHR1532" s="15"/>
      <c r="UHS1532" s="15"/>
      <c r="UHT1532" s="15"/>
      <c r="UHU1532" s="15"/>
      <c r="UHV1532" s="15"/>
      <c r="UHW1532" s="15"/>
      <c r="UHX1532" s="15"/>
      <c r="UHY1532" s="15"/>
      <c r="UHZ1532" s="15"/>
      <c r="UIA1532" s="15"/>
      <c r="UIB1532" s="15"/>
      <c r="UIC1532" s="15"/>
      <c r="UID1532" s="15"/>
      <c r="UIE1532" s="15"/>
      <c r="UIF1532" s="15"/>
      <c r="UIG1532" s="15"/>
      <c r="UIH1532" s="15"/>
      <c r="UII1532" s="15"/>
      <c r="UIJ1532" s="15"/>
      <c r="UIK1532" s="15"/>
      <c r="UIL1532" s="15"/>
      <c r="UIM1532" s="15"/>
      <c r="UIN1532" s="15"/>
      <c r="UIO1532" s="15"/>
      <c r="UIP1532" s="15"/>
      <c r="UIQ1532" s="15"/>
      <c r="UIR1532" s="15"/>
      <c r="UIS1532" s="15"/>
      <c r="UIT1532" s="15"/>
      <c r="UIU1532" s="15"/>
      <c r="UIV1532" s="15"/>
      <c r="UIW1532" s="15"/>
      <c r="UIX1532" s="15"/>
      <c r="UIY1532" s="15"/>
      <c r="UIZ1532" s="15"/>
      <c r="UJA1532" s="15"/>
      <c r="UJB1532" s="15"/>
      <c r="UJC1532" s="15"/>
      <c r="UJD1532" s="15"/>
      <c r="UJE1532" s="15"/>
      <c r="UJF1532" s="15"/>
      <c r="UJG1532" s="15"/>
      <c r="UJH1532" s="15"/>
      <c r="UJI1532" s="15"/>
      <c r="UJJ1532" s="15"/>
      <c r="UJK1532" s="15"/>
      <c r="UJL1532" s="15"/>
      <c r="UJM1532" s="15"/>
      <c r="UJN1532" s="15"/>
      <c r="UJO1532" s="15"/>
      <c r="UJP1532" s="15"/>
      <c r="UJQ1532" s="15"/>
      <c r="UJR1532" s="15"/>
      <c r="UJS1532" s="15"/>
      <c r="UJT1532" s="15"/>
      <c r="UJU1532" s="15"/>
      <c r="UJV1532" s="15"/>
      <c r="UJW1532" s="15"/>
      <c r="UJX1532" s="15"/>
      <c r="UJY1532" s="15"/>
      <c r="UJZ1532" s="15"/>
      <c r="UKA1532" s="15"/>
      <c r="UKB1532" s="15"/>
      <c r="UKC1532" s="15"/>
      <c r="UKD1532" s="15"/>
      <c r="UKE1532" s="15"/>
      <c r="UKF1532" s="15"/>
      <c r="UKG1532" s="15"/>
      <c r="UKH1532" s="15"/>
      <c r="UKI1532" s="15"/>
      <c r="UKJ1532" s="15"/>
      <c r="UKK1532" s="15"/>
      <c r="UKL1532" s="15"/>
      <c r="UKM1532" s="15"/>
      <c r="UKN1532" s="15"/>
      <c r="UKO1532" s="15"/>
      <c r="UKP1532" s="15"/>
      <c r="UKQ1532" s="15"/>
      <c r="UKR1532" s="15"/>
      <c r="UKS1532" s="15"/>
      <c r="UKT1532" s="15"/>
      <c r="UKU1532" s="15"/>
      <c r="UKV1532" s="15"/>
      <c r="UKW1532" s="15"/>
      <c r="UKX1532" s="15"/>
      <c r="UKY1532" s="15"/>
      <c r="UKZ1532" s="15"/>
      <c r="ULA1532" s="15"/>
      <c r="ULB1532" s="15"/>
      <c r="ULC1532" s="15"/>
      <c r="ULD1532" s="15"/>
      <c r="ULE1532" s="15"/>
      <c r="ULF1532" s="15"/>
      <c r="ULG1532" s="15"/>
      <c r="ULH1532" s="15"/>
      <c r="ULI1532" s="15"/>
      <c r="ULJ1532" s="15"/>
      <c r="ULK1532" s="15"/>
      <c r="ULL1532" s="15"/>
      <c r="ULM1532" s="15"/>
      <c r="ULN1532" s="15"/>
      <c r="ULO1532" s="15"/>
      <c r="ULP1532" s="15"/>
      <c r="ULQ1532" s="15"/>
      <c r="ULR1532" s="15"/>
      <c r="ULS1532" s="15"/>
      <c r="ULT1532" s="15"/>
      <c r="ULU1532" s="15"/>
      <c r="ULV1532" s="15"/>
      <c r="ULW1532" s="15"/>
      <c r="ULX1532" s="15"/>
      <c r="ULY1532" s="15"/>
      <c r="ULZ1532" s="15"/>
      <c r="UMA1532" s="15"/>
      <c r="UMB1532" s="15"/>
      <c r="UMC1532" s="15"/>
      <c r="UMD1532" s="15"/>
      <c r="UME1532" s="15"/>
      <c r="UMF1532" s="15"/>
      <c r="UMG1532" s="15"/>
      <c r="UMH1532" s="15"/>
      <c r="UMI1532" s="15"/>
      <c r="UMJ1532" s="15"/>
      <c r="UMK1532" s="15"/>
      <c r="UML1532" s="15"/>
      <c r="UMM1532" s="15"/>
      <c r="UMN1532" s="15"/>
      <c r="UMO1532" s="15"/>
      <c r="UMP1532" s="15"/>
      <c r="UMQ1532" s="15"/>
      <c r="UMR1532" s="15"/>
      <c r="UMS1532" s="15"/>
      <c r="UMT1532" s="15"/>
      <c r="UMU1532" s="15"/>
      <c r="UMV1532" s="15"/>
      <c r="UMW1532" s="15"/>
      <c r="UMX1532" s="15"/>
      <c r="UMY1532" s="15"/>
      <c r="UMZ1532" s="15"/>
      <c r="UNA1532" s="15"/>
      <c r="UNB1532" s="15"/>
      <c r="UNC1532" s="15"/>
      <c r="UND1532" s="15"/>
      <c r="UNE1532" s="15"/>
      <c r="UNF1532" s="15"/>
      <c r="UNG1532" s="15"/>
      <c r="UNH1532" s="15"/>
      <c r="UNI1532" s="15"/>
      <c r="UNJ1532" s="15"/>
      <c r="UNK1532" s="15"/>
      <c r="UNL1532" s="15"/>
      <c r="UNM1532" s="15"/>
      <c r="UNN1532" s="15"/>
      <c r="UNO1532" s="15"/>
      <c r="UNP1532" s="15"/>
      <c r="UNQ1532" s="15"/>
      <c r="UNR1532" s="15"/>
      <c r="UNS1532" s="15"/>
      <c r="UNT1532" s="15"/>
      <c r="UNU1532" s="15"/>
      <c r="UNV1532" s="15"/>
      <c r="UNW1532" s="15"/>
      <c r="UNX1532" s="15"/>
      <c r="UNY1532" s="15"/>
      <c r="UNZ1532" s="15"/>
      <c r="UOA1532" s="15"/>
      <c r="UOB1532" s="15"/>
      <c r="UOC1532" s="15"/>
      <c r="UOD1532" s="15"/>
      <c r="UOE1532" s="15"/>
      <c r="UOF1532" s="15"/>
      <c r="UOG1532" s="15"/>
      <c r="UOH1532" s="15"/>
      <c r="UOI1532" s="15"/>
      <c r="UOJ1532" s="15"/>
      <c r="UOK1532" s="15"/>
      <c r="UOL1532" s="15"/>
      <c r="UOM1532" s="15"/>
      <c r="UON1532" s="15"/>
      <c r="UOO1532" s="15"/>
      <c r="UOP1532" s="15"/>
      <c r="UOQ1532" s="15"/>
      <c r="UOR1532" s="15"/>
      <c r="UOS1532" s="15"/>
      <c r="UOT1532" s="15"/>
      <c r="UOU1532" s="15"/>
      <c r="UOV1532" s="15"/>
      <c r="UOW1532" s="15"/>
      <c r="UOX1532" s="15"/>
      <c r="UOY1532" s="15"/>
      <c r="UOZ1532" s="15"/>
      <c r="UPA1532" s="15"/>
      <c r="UPB1532" s="15"/>
      <c r="UPC1532" s="15"/>
      <c r="UPD1532" s="15"/>
      <c r="UPE1532" s="15"/>
      <c r="UPF1532" s="15"/>
      <c r="UPG1532" s="15"/>
      <c r="UPH1532" s="15"/>
      <c r="UPI1532" s="15"/>
      <c r="UPJ1532" s="15"/>
      <c r="UPK1532" s="15"/>
      <c r="UPL1532" s="15"/>
      <c r="UPM1532" s="15"/>
      <c r="UPN1532" s="15"/>
      <c r="UPO1532" s="15"/>
      <c r="UPP1532" s="15"/>
      <c r="UPQ1532" s="15"/>
      <c r="UPR1532" s="15"/>
      <c r="UPS1532" s="15"/>
      <c r="UPT1532" s="15"/>
      <c r="UPU1532" s="15"/>
      <c r="UPV1532" s="15"/>
      <c r="UPW1532" s="15"/>
      <c r="UPX1532" s="15"/>
      <c r="UPY1532" s="15"/>
      <c r="UPZ1532" s="15"/>
      <c r="UQA1532" s="15"/>
      <c r="UQB1532" s="15"/>
      <c r="UQC1532" s="15"/>
      <c r="UQD1532" s="15"/>
      <c r="UQE1532" s="15"/>
      <c r="UQF1532" s="15"/>
      <c r="UQG1532" s="15"/>
      <c r="UQH1532" s="15"/>
      <c r="UQI1532" s="15"/>
      <c r="UQJ1532" s="15"/>
      <c r="UQK1532" s="15"/>
      <c r="UQL1532" s="15"/>
      <c r="UQM1532" s="15"/>
      <c r="UQN1532" s="15"/>
      <c r="UQO1532" s="15"/>
      <c r="UQP1532" s="15"/>
      <c r="UQQ1532" s="15"/>
      <c r="UQR1532" s="15"/>
      <c r="UQS1532" s="15"/>
      <c r="UQT1532" s="15"/>
      <c r="UQU1532" s="15"/>
      <c r="UQV1532" s="15"/>
      <c r="UQW1532" s="15"/>
      <c r="UQX1532" s="15"/>
      <c r="UQY1532" s="15"/>
      <c r="UQZ1532" s="15"/>
      <c r="URA1532" s="15"/>
      <c r="URB1532" s="15"/>
      <c r="URC1532" s="15"/>
      <c r="URD1532" s="15"/>
      <c r="URE1532" s="15"/>
      <c r="URF1532" s="15"/>
      <c r="URG1532" s="15"/>
      <c r="URH1532" s="15"/>
      <c r="URI1532" s="15"/>
      <c r="URJ1532" s="15"/>
      <c r="URK1532" s="15"/>
      <c r="URL1532" s="15"/>
      <c r="URM1532" s="15"/>
      <c r="URN1532" s="15"/>
      <c r="URO1532" s="15"/>
      <c r="URP1532" s="15"/>
      <c r="URQ1532" s="15"/>
      <c r="URR1532" s="15"/>
      <c r="URS1532" s="15"/>
      <c r="URT1532" s="15"/>
      <c r="URU1532" s="15"/>
      <c r="URV1532" s="15"/>
      <c r="URW1532" s="15"/>
      <c r="URX1532" s="15"/>
      <c r="URY1532" s="15"/>
      <c r="URZ1532" s="15"/>
      <c r="USA1532" s="15"/>
      <c r="USB1532" s="15"/>
      <c r="USC1532" s="15"/>
      <c r="USD1532" s="15"/>
      <c r="USE1532" s="15"/>
      <c r="USF1532" s="15"/>
      <c r="USG1532" s="15"/>
      <c r="USH1532" s="15"/>
      <c r="USI1532" s="15"/>
      <c r="USJ1532" s="15"/>
      <c r="USK1532" s="15"/>
      <c r="USL1532" s="15"/>
      <c r="USM1532" s="15"/>
      <c r="USN1532" s="15"/>
      <c r="USO1532" s="15"/>
      <c r="USP1532" s="15"/>
      <c r="USQ1532" s="15"/>
      <c r="USR1532" s="15"/>
      <c r="USS1532" s="15"/>
      <c r="UST1532" s="15"/>
      <c r="USU1532" s="15"/>
      <c r="USV1532" s="15"/>
      <c r="USW1532" s="15"/>
      <c r="USX1532" s="15"/>
      <c r="USY1532" s="15"/>
      <c r="USZ1532" s="15"/>
      <c r="UTA1532" s="15"/>
      <c r="UTB1532" s="15"/>
      <c r="UTC1532" s="15"/>
      <c r="UTD1532" s="15"/>
      <c r="UTE1532" s="15"/>
      <c r="UTF1532" s="15"/>
      <c r="UTG1532" s="15"/>
      <c r="UTH1532" s="15"/>
      <c r="UTI1532" s="15"/>
      <c r="UTJ1532" s="15"/>
      <c r="UTK1532" s="15"/>
      <c r="UTL1532" s="15"/>
      <c r="UTM1532" s="15"/>
      <c r="UTN1532" s="15"/>
      <c r="UTO1532" s="15"/>
      <c r="UTP1532" s="15"/>
      <c r="UTQ1532" s="15"/>
      <c r="UTR1532" s="15"/>
      <c r="UTS1532" s="15"/>
      <c r="UTT1532" s="15"/>
      <c r="UTU1532" s="15"/>
      <c r="UTV1532" s="15"/>
      <c r="UTW1532" s="15"/>
      <c r="UTX1532" s="15"/>
      <c r="UTY1532" s="15"/>
      <c r="UTZ1532" s="15"/>
      <c r="UUA1532" s="15"/>
      <c r="UUB1532" s="15"/>
      <c r="UUC1532" s="15"/>
      <c r="UUD1532" s="15"/>
      <c r="UUE1532" s="15"/>
      <c r="UUF1532" s="15"/>
      <c r="UUG1532" s="15"/>
      <c r="UUH1532" s="15"/>
      <c r="UUI1532" s="15"/>
      <c r="UUJ1532" s="15"/>
      <c r="UUK1532" s="15"/>
      <c r="UUL1532" s="15"/>
      <c r="UUM1532" s="15"/>
      <c r="UUN1532" s="15"/>
      <c r="UUO1532" s="15"/>
      <c r="UUP1532" s="15"/>
      <c r="UUQ1532" s="15"/>
      <c r="UUR1532" s="15"/>
      <c r="UUS1532" s="15"/>
      <c r="UUT1532" s="15"/>
      <c r="UUU1532" s="15"/>
      <c r="UUV1532" s="15"/>
      <c r="UUW1532" s="15"/>
      <c r="UUX1532" s="15"/>
      <c r="UUY1532" s="15"/>
      <c r="UUZ1532" s="15"/>
      <c r="UVA1532" s="15"/>
      <c r="UVB1532" s="15"/>
      <c r="UVC1532" s="15"/>
      <c r="UVD1532" s="15"/>
      <c r="UVE1532" s="15"/>
      <c r="UVF1532" s="15"/>
      <c r="UVG1532" s="15"/>
      <c r="UVH1532" s="15"/>
      <c r="UVI1532" s="15"/>
      <c r="UVJ1532" s="15"/>
      <c r="UVK1532" s="15"/>
      <c r="UVL1532" s="15"/>
      <c r="UVM1532" s="15"/>
      <c r="UVN1532" s="15"/>
      <c r="UVO1532" s="15"/>
      <c r="UVP1532" s="15"/>
      <c r="UVQ1532" s="15"/>
      <c r="UVR1532" s="15"/>
      <c r="UVS1532" s="15"/>
      <c r="UVT1532" s="15"/>
      <c r="UVU1532" s="15"/>
      <c r="UVV1532" s="15"/>
      <c r="UVW1532" s="15"/>
      <c r="UVX1532" s="15"/>
      <c r="UVY1532" s="15"/>
      <c r="UVZ1532" s="15"/>
      <c r="UWA1532" s="15"/>
      <c r="UWB1532" s="15"/>
      <c r="UWC1532" s="15"/>
      <c r="UWD1532" s="15"/>
      <c r="UWE1532" s="15"/>
      <c r="UWF1532" s="15"/>
      <c r="UWG1532" s="15"/>
      <c r="UWH1532" s="15"/>
      <c r="UWI1532" s="15"/>
      <c r="UWJ1532" s="15"/>
      <c r="UWK1532" s="15"/>
      <c r="UWL1532" s="15"/>
      <c r="UWM1532" s="15"/>
      <c r="UWN1532" s="15"/>
      <c r="UWO1532" s="15"/>
      <c r="UWP1532" s="15"/>
      <c r="UWQ1532" s="15"/>
      <c r="UWR1532" s="15"/>
      <c r="UWS1532" s="15"/>
      <c r="UWT1532" s="15"/>
      <c r="UWU1532" s="15"/>
      <c r="UWV1532" s="15"/>
      <c r="UWW1532" s="15"/>
      <c r="UWX1532" s="15"/>
      <c r="UWY1532" s="15"/>
      <c r="UWZ1532" s="15"/>
      <c r="UXA1532" s="15"/>
      <c r="UXB1532" s="15"/>
      <c r="UXC1532" s="15"/>
      <c r="UXD1532" s="15"/>
      <c r="UXE1532" s="15"/>
      <c r="UXF1532" s="15"/>
      <c r="UXG1532" s="15"/>
      <c r="UXH1532" s="15"/>
      <c r="UXI1532" s="15"/>
      <c r="UXJ1532" s="15"/>
      <c r="UXK1532" s="15"/>
      <c r="UXL1532" s="15"/>
      <c r="UXM1532" s="15"/>
      <c r="UXN1532" s="15"/>
      <c r="UXO1532" s="15"/>
      <c r="UXP1532" s="15"/>
      <c r="UXQ1532" s="15"/>
      <c r="UXR1532" s="15"/>
      <c r="UXS1532" s="15"/>
      <c r="UXT1532" s="15"/>
      <c r="UXU1532" s="15"/>
      <c r="UXV1532" s="15"/>
      <c r="UXW1532" s="15"/>
      <c r="UXX1532" s="15"/>
      <c r="UXY1532" s="15"/>
      <c r="UXZ1532" s="15"/>
      <c r="UYA1532" s="15"/>
      <c r="UYB1532" s="15"/>
      <c r="UYC1532" s="15"/>
      <c r="UYD1532" s="15"/>
      <c r="UYE1532" s="15"/>
      <c r="UYF1532" s="15"/>
      <c r="UYG1532" s="15"/>
      <c r="UYH1532" s="15"/>
      <c r="UYI1532" s="15"/>
      <c r="UYJ1532" s="15"/>
      <c r="UYK1532" s="15"/>
      <c r="UYL1532" s="15"/>
      <c r="UYM1532" s="15"/>
      <c r="UYN1532" s="15"/>
      <c r="UYO1532" s="15"/>
      <c r="UYP1532" s="15"/>
      <c r="UYQ1532" s="15"/>
      <c r="UYR1532" s="15"/>
      <c r="UYS1532" s="15"/>
      <c r="UYT1532" s="15"/>
      <c r="UYU1532" s="15"/>
      <c r="UYV1532" s="15"/>
      <c r="UYW1532" s="15"/>
      <c r="UYX1532" s="15"/>
      <c r="UYY1532" s="15"/>
      <c r="UYZ1532" s="15"/>
      <c r="UZA1532" s="15"/>
      <c r="UZB1532" s="15"/>
      <c r="UZC1532" s="15"/>
      <c r="UZD1532" s="15"/>
      <c r="UZE1532" s="15"/>
      <c r="UZF1532" s="15"/>
      <c r="UZG1532" s="15"/>
      <c r="UZH1532" s="15"/>
      <c r="UZI1532" s="15"/>
      <c r="UZJ1532" s="15"/>
      <c r="UZK1532" s="15"/>
      <c r="UZL1532" s="15"/>
      <c r="UZM1532" s="15"/>
      <c r="UZN1532" s="15"/>
      <c r="UZO1532" s="15"/>
      <c r="UZP1532" s="15"/>
      <c r="UZQ1532" s="15"/>
      <c r="UZR1532" s="15"/>
      <c r="UZS1532" s="15"/>
      <c r="UZT1532" s="15"/>
      <c r="UZU1532" s="15"/>
      <c r="UZV1532" s="15"/>
      <c r="UZW1532" s="15"/>
      <c r="UZX1532" s="15"/>
      <c r="UZY1532" s="15"/>
      <c r="UZZ1532" s="15"/>
      <c r="VAA1532" s="15"/>
      <c r="VAB1532" s="15"/>
      <c r="VAC1532" s="15"/>
      <c r="VAD1532" s="15"/>
      <c r="VAE1532" s="15"/>
      <c r="VAF1532" s="15"/>
      <c r="VAG1532" s="15"/>
      <c r="VAH1532" s="15"/>
      <c r="VAI1532" s="15"/>
      <c r="VAJ1532" s="15"/>
      <c r="VAK1532" s="15"/>
      <c r="VAL1532" s="15"/>
      <c r="VAM1532" s="15"/>
      <c r="VAN1532" s="15"/>
      <c r="VAO1532" s="15"/>
      <c r="VAP1532" s="15"/>
      <c r="VAQ1532" s="15"/>
      <c r="VAR1532" s="15"/>
      <c r="VAS1532" s="15"/>
      <c r="VAT1532" s="15"/>
      <c r="VAU1532" s="15"/>
      <c r="VAV1532" s="15"/>
      <c r="VAW1532" s="15"/>
      <c r="VAX1532" s="15"/>
      <c r="VAY1532" s="15"/>
      <c r="VAZ1532" s="15"/>
      <c r="VBA1532" s="15"/>
      <c r="VBB1532" s="15"/>
      <c r="VBC1532" s="15"/>
      <c r="VBD1532" s="15"/>
      <c r="VBE1532" s="15"/>
      <c r="VBF1532" s="15"/>
      <c r="VBG1532" s="15"/>
      <c r="VBH1532" s="15"/>
      <c r="VBI1532" s="15"/>
      <c r="VBJ1532" s="15"/>
      <c r="VBK1532" s="15"/>
      <c r="VBL1532" s="15"/>
      <c r="VBM1532" s="15"/>
      <c r="VBN1532" s="15"/>
      <c r="VBO1532" s="15"/>
      <c r="VBP1532" s="15"/>
      <c r="VBQ1532" s="15"/>
      <c r="VBR1532" s="15"/>
      <c r="VBS1532" s="15"/>
      <c r="VBT1532" s="15"/>
      <c r="VBU1532" s="15"/>
      <c r="VBV1532" s="15"/>
      <c r="VBW1532" s="15"/>
      <c r="VBX1532" s="15"/>
      <c r="VBY1532" s="15"/>
      <c r="VBZ1532" s="15"/>
      <c r="VCA1532" s="15"/>
      <c r="VCB1532" s="15"/>
      <c r="VCC1532" s="15"/>
      <c r="VCD1532" s="15"/>
      <c r="VCE1532" s="15"/>
      <c r="VCF1532" s="15"/>
      <c r="VCG1532" s="15"/>
      <c r="VCH1532" s="15"/>
      <c r="VCI1532" s="15"/>
      <c r="VCJ1532" s="15"/>
      <c r="VCK1532" s="15"/>
      <c r="VCL1532" s="15"/>
      <c r="VCM1532" s="15"/>
      <c r="VCN1532" s="15"/>
      <c r="VCO1532" s="15"/>
      <c r="VCP1532" s="15"/>
      <c r="VCQ1532" s="15"/>
      <c r="VCR1532" s="15"/>
      <c r="VCS1532" s="15"/>
      <c r="VCT1532" s="15"/>
      <c r="VCU1532" s="15"/>
      <c r="VCV1532" s="15"/>
      <c r="VCW1532" s="15"/>
      <c r="VCX1532" s="15"/>
      <c r="VCY1532" s="15"/>
      <c r="VCZ1532" s="15"/>
      <c r="VDA1532" s="15"/>
      <c r="VDB1532" s="15"/>
      <c r="VDC1532" s="15"/>
      <c r="VDD1532" s="15"/>
      <c r="VDE1532" s="15"/>
      <c r="VDF1532" s="15"/>
      <c r="VDG1532" s="15"/>
      <c r="VDH1532" s="15"/>
      <c r="VDI1532" s="15"/>
      <c r="VDJ1532" s="15"/>
      <c r="VDK1532" s="15"/>
      <c r="VDL1532" s="15"/>
      <c r="VDM1532" s="15"/>
      <c r="VDN1532" s="15"/>
      <c r="VDO1532" s="15"/>
      <c r="VDP1532" s="15"/>
      <c r="VDQ1532" s="15"/>
      <c r="VDR1532" s="15"/>
      <c r="VDS1532" s="15"/>
      <c r="VDT1532" s="15"/>
      <c r="VDU1532" s="15"/>
      <c r="VDV1532" s="15"/>
      <c r="VDW1532" s="15"/>
      <c r="VDX1532" s="15"/>
      <c r="VDY1532" s="15"/>
      <c r="VDZ1532" s="15"/>
      <c r="VEA1532" s="15"/>
      <c r="VEB1532" s="15"/>
      <c r="VEC1532" s="15"/>
      <c r="VED1532" s="15"/>
      <c r="VEE1532" s="15"/>
      <c r="VEF1532" s="15"/>
      <c r="VEG1532" s="15"/>
      <c r="VEH1532" s="15"/>
      <c r="VEI1532" s="15"/>
      <c r="VEJ1532" s="15"/>
      <c r="VEK1532" s="15"/>
      <c r="VEL1532" s="15"/>
      <c r="VEM1532" s="15"/>
      <c r="VEN1532" s="15"/>
      <c r="VEO1532" s="15"/>
      <c r="VEP1532" s="15"/>
      <c r="VEQ1532" s="15"/>
      <c r="VER1532" s="15"/>
      <c r="VES1532" s="15"/>
      <c r="VET1532" s="15"/>
      <c r="VEU1532" s="15"/>
      <c r="VEV1532" s="15"/>
      <c r="VEW1532" s="15"/>
      <c r="VEX1532" s="15"/>
      <c r="VEY1532" s="15"/>
      <c r="VEZ1532" s="15"/>
      <c r="VFA1532" s="15"/>
      <c r="VFB1532" s="15"/>
      <c r="VFC1532" s="15"/>
      <c r="VFD1532" s="15"/>
      <c r="VFE1532" s="15"/>
      <c r="VFF1532" s="15"/>
      <c r="VFG1532" s="15"/>
      <c r="VFH1532" s="15"/>
      <c r="VFI1532" s="15"/>
      <c r="VFJ1532" s="15"/>
      <c r="VFK1532" s="15"/>
      <c r="VFL1532" s="15"/>
      <c r="VFM1532" s="15"/>
      <c r="VFN1532" s="15"/>
      <c r="VFO1532" s="15"/>
      <c r="VFP1532" s="15"/>
      <c r="VFQ1532" s="15"/>
      <c r="VFR1532" s="15"/>
      <c r="VFS1532" s="15"/>
      <c r="VFT1532" s="15"/>
      <c r="VFU1532" s="15"/>
      <c r="VFV1532" s="15"/>
      <c r="VFW1532" s="15"/>
      <c r="VFX1532" s="15"/>
      <c r="VFY1532" s="15"/>
      <c r="VFZ1532" s="15"/>
      <c r="VGA1532" s="15"/>
      <c r="VGB1532" s="15"/>
      <c r="VGC1532" s="15"/>
      <c r="VGD1532" s="15"/>
      <c r="VGE1532" s="15"/>
      <c r="VGF1532" s="15"/>
      <c r="VGG1532" s="15"/>
      <c r="VGH1532" s="15"/>
      <c r="VGI1532" s="15"/>
      <c r="VGJ1532" s="15"/>
      <c r="VGK1532" s="15"/>
      <c r="VGL1532" s="15"/>
      <c r="VGM1532" s="15"/>
      <c r="VGN1532" s="15"/>
      <c r="VGO1532" s="15"/>
      <c r="VGP1532" s="15"/>
      <c r="VGQ1532" s="15"/>
      <c r="VGR1532" s="15"/>
      <c r="VGS1532" s="15"/>
      <c r="VGT1532" s="15"/>
      <c r="VGU1532" s="15"/>
      <c r="VGV1532" s="15"/>
      <c r="VGW1532" s="15"/>
      <c r="VGX1532" s="15"/>
      <c r="VGY1532" s="15"/>
      <c r="VGZ1532" s="15"/>
      <c r="VHA1532" s="15"/>
      <c r="VHB1532" s="15"/>
      <c r="VHC1532" s="15"/>
      <c r="VHD1532" s="15"/>
      <c r="VHE1532" s="15"/>
      <c r="VHF1532" s="15"/>
      <c r="VHG1532" s="15"/>
      <c r="VHH1532" s="15"/>
      <c r="VHI1532" s="15"/>
      <c r="VHJ1532" s="15"/>
      <c r="VHK1532" s="15"/>
      <c r="VHL1532" s="15"/>
      <c r="VHM1532" s="15"/>
      <c r="VHN1532" s="15"/>
      <c r="VHO1532" s="15"/>
      <c r="VHP1532" s="15"/>
      <c r="VHQ1532" s="15"/>
      <c r="VHR1532" s="15"/>
      <c r="VHS1532" s="15"/>
      <c r="VHT1532" s="15"/>
      <c r="VHU1532" s="15"/>
      <c r="VHV1532" s="15"/>
      <c r="VHW1532" s="15"/>
      <c r="VHX1532" s="15"/>
      <c r="VHY1532" s="15"/>
      <c r="VHZ1532" s="15"/>
      <c r="VIA1532" s="15"/>
      <c r="VIB1532" s="15"/>
      <c r="VIC1532" s="15"/>
      <c r="VID1532" s="15"/>
      <c r="VIE1532" s="15"/>
      <c r="VIF1532" s="15"/>
      <c r="VIG1532" s="15"/>
      <c r="VIH1532" s="15"/>
      <c r="VII1532" s="15"/>
      <c r="VIJ1532" s="15"/>
      <c r="VIK1532" s="15"/>
      <c r="VIL1532" s="15"/>
      <c r="VIM1532" s="15"/>
      <c r="VIN1532" s="15"/>
      <c r="VIO1532" s="15"/>
      <c r="VIP1532" s="15"/>
      <c r="VIQ1532" s="15"/>
      <c r="VIR1532" s="15"/>
      <c r="VIS1532" s="15"/>
      <c r="VIT1532" s="15"/>
      <c r="VIU1532" s="15"/>
      <c r="VIV1532" s="15"/>
      <c r="VIW1532" s="15"/>
      <c r="VIX1532" s="15"/>
      <c r="VIY1532" s="15"/>
      <c r="VIZ1532" s="15"/>
      <c r="VJA1532" s="15"/>
      <c r="VJB1532" s="15"/>
      <c r="VJC1532" s="15"/>
      <c r="VJD1532" s="15"/>
      <c r="VJE1532" s="15"/>
      <c r="VJF1532" s="15"/>
      <c r="VJG1532" s="15"/>
      <c r="VJH1532" s="15"/>
      <c r="VJI1532" s="15"/>
      <c r="VJJ1532" s="15"/>
      <c r="VJK1532" s="15"/>
      <c r="VJL1532" s="15"/>
      <c r="VJM1532" s="15"/>
      <c r="VJN1532" s="15"/>
      <c r="VJO1532" s="15"/>
      <c r="VJP1532" s="15"/>
      <c r="VJQ1532" s="15"/>
      <c r="VJR1532" s="15"/>
      <c r="VJS1532" s="15"/>
      <c r="VJT1532" s="15"/>
      <c r="VJU1532" s="15"/>
      <c r="VJV1532" s="15"/>
      <c r="VJW1532" s="15"/>
      <c r="VJX1532" s="15"/>
      <c r="VJY1532" s="15"/>
      <c r="VJZ1532" s="15"/>
      <c r="VKA1532" s="15"/>
      <c r="VKB1532" s="15"/>
      <c r="VKC1532" s="15"/>
      <c r="VKD1532" s="15"/>
      <c r="VKE1532" s="15"/>
      <c r="VKF1532" s="15"/>
      <c r="VKG1532" s="15"/>
      <c r="VKH1532" s="15"/>
      <c r="VKI1532" s="15"/>
      <c r="VKJ1532" s="15"/>
      <c r="VKK1532" s="15"/>
      <c r="VKL1532" s="15"/>
      <c r="VKM1532" s="15"/>
      <c r="VKN1532" s="15"/>
      <c r="VKO1532" s="15"/>
      <c r="VKP1532" s="15"/>
      <c r="VKQ1532" s="15"/>
      <c r="VKR1532" s="15"/>
      <c r="VKS1532" s="15"/>
      <c r="VKT1532" s="15"/>
      <c r="VKU1532" s="15"/>
      <c r="VKV1532" s="15"/>
      <c r="VKW1532" s="15"/>
      <c r="VKX1532" s="15"/>
      <c r="VKY1532" s="15"/>
      <c r="VKZ1532" s="15"/>
      <c r="VLA1532" s="15"/>
      <c r="VLB1532" s="15"/>
      <c r="VLC1532" s="15"/>
      <c r="VLD1532" s="15"/>
      <c r="VLE1532" s="15"/>
      <c r="VLF1532" s="15"/>
      <c r="VLG1532" s="15"/>
      <c r="VLH1532" s="15"/>
      <c r="VLI1532" s="15"/>
      <c r="VLJ1532" s="15"/>
      <c r="VLK1532" s="15"/>
      <c r="VLL1532" s="15"/>
      <c r="VLM1532" s="15"/>
      <c r="VLN1532" s="15"/>
      <c r="VLO1532" s="15"/>
      <c r="VLP1532" s="15"/>
      <c r="VLQ1532" s="15"/>
      <c r="VLR1532" s="15"/>
      <c r="VLS1532" s="15"/>
      <c r="VLT1532" s="15"/>
      <c r="VLU1532" s="15"/>
      <c r="VLV1532" s="15"/>
      <c r="VLW1532" s="15"/>
      <c r="VLX1532" s="15"/>
      <c r="VLY1532" s="15"/>
      <c r="VLZ1532" s="15"/>
      <c r="VMA1532" s="15"/>
      <c r="VMB1532" s="15"/>
      <c r="VMC1532" s="15"/>
      <c r="VMD1532" s="15"/>
      <c r="VME1532" s="15"/>
      <c r="VMF1532" s="15"/>
      <c r="VMG1532" s="15"/>
      <c r="VMH1532" s="15"/>
      <c r="VMI1532" s="15"/>
      <c r="VMJ1532" s="15"/>
      <c r="VMK1532" s="15"/>
      <c r="VML1532" s="15"/>
      <c r="VMM1532" s="15"/>
      <c r="VMN1532" s="15"/>
      <c r="VMO1532" s="15"/>
      <c r="VMP1532" s="15"/>
      <c r="VMQ1532" s="15"/>
      <c r="VMR1532" s="15"/>
      <c r="VMS1532" s="15"/>
      <c r="VMT1532" s="15"/>
      <c r="VMU1532" s="15"/>
      <c r="VMV1532" s="15"/>
      <c r="VMW1532" s="15"/>
      <c r="VMX1532" s="15"/>
      <c r="VMY1532" s="15"/>
      <c r="VMZ1532" s="15"/>
      <c r="VNA1532" s="15"/>
      <c r="VNB1532" s="15"/>
      <c r="VNC1532" s="15"/>
      <c r="VND1532" s="15"/>
      <c r="VNE1532" s="15"/>
      <c r="VNF1532" s="15"/>
      <c r="VNG1532" s="15"/>
      <c r="VNH1532" s="15"/>
      <c r="VNI1532" s="15"/>
      <c r="VNJ1532" s="15"/>
      <c r="VNK1532" s="15"/>
      <c r="VNL1532" s="15"/>
      <c r="VNM1532" s="15"/>
      <c r="VNN1532" s="15"/>
      <c r="VNO1532" s="15"/>
      <c r="VNP1532" s="15"/>
      <c r="VNQ1532" s="15"/>
      <c r="VNR1532" s="15"/>
      <c r="VNS1532" s="15"/>
      <c r="VNT1532" s="15"/>
      <c r="VNU1532" s="15"/>
      <c r="VNV1532" s="15"/>
      <c r="VNW1532" s="15"/>
      <c r="VNX1532" s="15"/>
      <c r="VNY1532" s="15"/>
      <c r="VNZ1532" s="15"/>
      <c r="VOA1532" s="15"/>
      <c r="VOB1532" s="15"/>
      <c r="VOC1532" s="15"/>
      <c r="VOD1532" s="15"/>
      <c r="VOE1532" s="15"/>
      <c r="VOF1532" s="15"/>
      <c r="VOG1532" s="15"/>
      <c r="VOH1532" s="15"/>
      <c r="VOI1532" s="15"/>
      <c r="VOJ1532" s="15"/>
      <c r="VOK1532" s="15"/>
      <c r="VOL1532" s="15"/>
      <c r="VOM1532" s="15"/>
      <c r="VON1532" s="15"/>
      <c r="VOO1532" s="15"/>
      <c r="VOP1532" s="15"/>
      <c r="VOQ1532" s="15"/>
      <c r="VOR1532" s="15"/>
      <c r="VOS1532" s="15"/>
      <c r="VOT1532" s="15"/>
      <c r="VOU1532" s="15"/>
      <c r="VOV1532" s="15"/>
      <c r="VOW1532" s="15"/>
      <c r="VOX1532" s="15"/>
      <c r="VOY1532" s="15"/>
      <c r="VOZ1532" s="15"/>
      <c r="VPA1532" s="15"/>
      <c r="VPB1532" s="15"/>
      <c r="VPC1532" s="15"/>
      <c r="VPD1532" s="15"/>
      <c r="VPE1532" s="15"/>
      <c r="VPF1532" s="15"/>
      <c r="VPG1532" s="15"/>
      <c r="VPH1532" s="15"/>
      <c r="VPI1532" s="15"/>
      <c r="VPJ1532" s="15"/>
      <c r="VPK1532" s="15"/>
      <c r="VPL1532" s="15"/>
      <c r="VPM1532" s="15"/>
      <c r="VPN1532" s="15"/>
      <c r="VPO1532" s="15"/>
      <c r="VPP1532" s="15"/>
      <c r="VPQ1532" s="15"/>
      <c r="VPR1532" s="15"/>
      <c r="VPS1532" s="15"/>
      <c r="VPT1532" s="15"/>
      <c r="VPU1532" s="15"/>
      <c r="VPV1532" s="15"/>
      <c r="VPW1532" s="15"/>
      <c r="VPX1532" s="15"/>
      <c r="VPY1532" s="15"/>
      <c r="VPZ1532" s="15"/>
      <c r="VQA1532" s="15"/>
      <c r="VQB1532" s="15"/>
      <c r="VQC1532" s="15"/>
      <c r="VQD1532" s="15"/>
      <c r="VQE1532" s="15"/>
      <c r="VQF1532" s="15"/>
      <c r="VQG1532" s="15"/>
      <c r="VQH1532" s="15"/>
      <c r="VQI1532" s="15"/>
      <c r="VQJ1532" s="15"/>
      <c r="VQK1532" s="15"/>
      <c r="VQL1532" s="15"/>
      <c r="VQM1532" s="15"/>
      <c r="VQN1532" s="15"/>
      <c r="VQO1532" s="15"/>
      <c r="VQP1532" s="15"/>
      <c r="VQQ1532" s="15"/>
      <c r="VQR1532" s="15"/>
      <c r="VQS1532" s="15"/>
      <c r="VQT1532" s="15"/>
      <c r="VQU1532" s="15"/>
      <c r="VQV1532" s="15"/>
      <c r="VQW1532" s="15"/>
      <c r="VQX1532" s="15"/>
      <c r="VQY1532" s="15"/>
      <c r="VQZ1532" s="15"/>
      <c r="VRA1532" s="15"/>
      <c r="VRB1532" s="15"/>
      <c r="VRC1532" s="15"/>
      <c r="VRD1532" s="15"/>
      <c r="VRE1532" s="15"/>
      <c r="VRF1532" s="15"/>
      <c r="VRG1532" s="15"/>
      <c r="VRH1532" s="15"/>
      <c r="VRI1532" s="15"/>
      <c r="VRJ1532" s="15"/>
      <c r="VRK1532" s="15"/>
      <c r="VRL1532" s="15"/>
      <c r="VRM1532" s="15"/>
      <c r="VRN1532" s="15"/>
      <c r="VRO1532" s="15"/>
      <c r="VRP1532" s="15"/>
      <c r="VRQ1532" s="15"/>
      <c r="VRR1532" s="15"/>
      <c r="VRS1532" s="15"/>
      <c r="VRT1532" s="15"/>
      <c r="VRU1532" s="15"/>
      <c r="VRV1532" s="15"/>
      <c r="VRW1532" s="15"/>
      <c r="VRX1532" s="15"/>
      <c r="VRY1532" s="15"/>
      <c r="VRZ1532" s="15"/>
      <c r="VSA1532" s="15"/>
      <c r="VSB1532" s="15"/>
      <c r="VSC1532" s="15"/>
      <c r="VSD1532" s="15"/>
      <c r="VSE1532" s="15"/>
      <c r="VSF1532" s="15"/>
      <c r="VSG1532" s="15"/>
      <c r="VSH1532" s="15"/>
      <c r="VSI1532" s="15"/>
      <c r="VSJ1532" s="15"/>
      <c r="VSK1532" s="15"/>
      <c r="VSL1532" s="15"/>
      <c r="VSM1532" s="15"/>
      <c r="VSN1532" s="15"/>
      <c r="VSO1532" s="15"/>
      <c r="VSP1532" s="15"/>
      <c r="VSQ1532" s="15"/>
      <c r="VSR1532" s="15"/>
      <c r="VSS1532" s="15"/>
      <c r="VST1532" s="15"/>
      <c r="VSU1532" s="15"/>
      <c r="VSV1532" s="15"/>
      <c r="VSW1532" s="15"/>
      <c r="VSX1532" s="15"/>
      <c r="VSY1532" s="15"/>
      <c r="VSZ1532" s="15"/>
      <c r="VTA1532" s="15"/>
      <c r="VTB1532" s="15"/>
      <c r="VTC1532" s="15"/>
      <c r="VTD1532" s="15"/>
      <c r="VTE1532" s="15"/>
      <c r="VTF1532" s="15"/>
      <c r="VTG1532" s="15"/>
      <c r="VTH1532" s="15"/>
      <c r="VTI1532" s="15"/>
      <c r="VTJ1532" s="15"/>
      <c r="VTK1532" s="15"/>
      <c r="VTL1532" s="15"/>
      <c r="VTM1532" s="15"/>
      <c r="VTN1532" s="15"/>
      <c r="VTO1532" s="15"/>
      <c r="VTP1532" s="15"/>
      <c r="VTQ1532" s="15"/>
      <c r="VTR1532" s="15"/>
      <c r="VTS1532" s="15"/>
      <c r="VTT1532" s="15"/>
      <c r="VTU1532" s="15"/>
      <c r="VTV1532" s="15"/>
      <c r="VTW1532" s="15"/>
      <c r="VTX1532" s="15"/>
      <c r="VTY1532" s="15"/>
      <c r="VTZ1532" s="15"/>
      <c r="VUA1532" s="15"/>
      <c r="VUB1532" s="15"/>
      <c r="VUC1532" s="15"/>
      <c r="VUD1532" s="15"/>
      <c r="VUE1532" s="15"/>
      <c r="VUF1532" s="15"/>
      <c r="VUG1532" s="15"/>
      <c r="VUH1532" s="15"/>
      <c r="VUI1532" s="15"/>
      <c r="VUJ1532" s="15"/>
      <c r="VUK1532" s="15"/>
      <c r="VUL1532" s="15"/>
      <c r="VUM1532" s="15"/>
      <c r="VUN1532" s="15"/>
      <c r="VUO1532" s="15"/>
      <c r="VUP1532" s="15"/>
      <c r="VUQ1532" s="15"/>
      <c r="VUR1532" s="15"/>
      <c r="VUS1532" s="15"/>
      <c r="VUT1532" s="15"/>
      <c r="VUU1532" s="15"/>
      <c r="VUV1532" s="15"/>
      <c r="VUW1532" s="15"/>
      <c r="VUX1532" s="15"/>
      <c r="VUY1532" s="15"/>
      <c r="VUZ1532" s="15"/>
      <c r="VVA1532" s="15"/>
      <c r="VVB1532" s="15"/>
      <c r="VVC1532" s="15"/>
      <c r="VVD1532" s="15"/>
      <c r="VVE1532" s="15"/>
      <c r="VVF1532" s="15"/>
      <c r="VVG1532" s="15"/>
      <c r="VVH1532" s="15"/>
      <c r="VVI1532" s="15"/>
      <c r="VVJ1532" s="15"/>
      <c r="VVK1532" s="15"/>
      <c r="VVL1532" s="15"/>
      <c r="VVM1532" s="15"/>
      <c r="VVN1532" s="15"/>
      <c r="VVO1532" s="15"/>
      <c r="VVP1532" s="15"/>
      <c r="VVQ1532" s="15"/>
      <c r="VVR1532" s="15"/>
      <c r="VVS1532" s="15"/>
      <c r="VVT1532" s="15"/>
      <c r="VVU1532" s="15"/>
      <c r="VVV1532" s="15"/>
      <c r="VVW1532" s="15"/>
      <c r="VVX1532" s="15"/>
      <c r="VVY1532" s="15"/>
      <c r="VVZ1532" s="15"/>
      <c r="VWA1532" s="15"/>
      <c r="VWB1532" s="15"/>
      <c r="VWC1532" s="15"/>
      <c r="VWD1532" s="15"/>
      <c r="VWE1532" s="15"/>
      <c r="VWF1532" s="15"/>
      <c r="VWG1532" s="15"/>
      <c r="VWH1532" s="15"/>
      <c r="VWI1532" s="15"/>
      <c r="VWJ1532" s="15"/>
      <c r="VWK1532" s="15"/>
      <c r="VWL1532" s="15"/>
      <c r="VWM1532" s="15"/>
      <c r="VWN1532" s="15"/>
      <c r="VWO1532" s="15"/>
      <c r="VWP1532" s="15"/>
      <c r="VWQ1532" s="15"/>
      <c r="VWR1532" s="15"/>
      <c r="VWS1532" s="15"/>
      <c r="VWT1532" s="15"/>
      <c r="VWU1532" s="15"/>
      <c r="VWV1532" s="15"/>
      <c r="VWW1532" s="15"/>
      <c r="VWX1532" s="15"/>
      <c r="VWY1532" s="15"/>
      <c r="VWZ1532" s="15"/>
      <c r="VXA1532" s="15"/>
      <c r="VXB1532" s="15"/>
      <c r="VXC1532" s="15"/>
      <c r="VXD1532" s="15"/>
      <c r="VXE1532" s="15"/>
      <c r="VXF1532" s="15"/>
      <c r="VXG1532" s="15"/>
      <c r="VXH1532" s="15"/>
      <c r="VXI1532" s="15"/>
      <c r="VXJ1532" s="15"/>
      <c r="VXK1532" s="15"/>
      <c r="VXL1532" s="15"/>
      <c r="VXM1532" s="15"/>
      <c r="VXN1532" s="15"/>
      <c r="VXO1532" s="15"/>
      <c r="VXP1532" s="15"/>
      <c r="VXQ1532" s="15"/>
      <c r="VXR1532" s="15"/>
      <c r="VXS1532" s="15"/>
      <c r="VXT1532" s="15"/>
      <c r="VXU1532" s="15"/>
      <c r="VXV1532" s="15"/>
      <c r="VXW1532" s="15"/>
      <c r="VXX1532" s="15"/>
      <c r="VXY1532" s="15"/>
      <c r="VXZ1532" s="15"/>
      <c r="VYA1532" s="15"/>
      <c r="VYB1532" s="15"/>
      <c r="VYC1532" s="15"/>
      <c r="VYD1532" s="15"/>
      <c r="VYE1532" s="15"/>
      <c r="VYF1532" s="15"/>
      <c r="VYG1532" s="15"/>
      <c r="VYH1532" s="15"/>
      <c r="VYI1532" s="15"/>
      <c r="VYJ1532" s="15"/>
      <c r="VYK1532" s="15"/>
      <c r="VYL1532" s="15"/>
      <c r="VYM1532" s="15"/>
      <c r="VYN1532" s="15"/>
      <c r="VYO1532" s="15"/>
      <c r="VYP1532" s="15"/>
      <c r="VYQ1532" s="15"/>
      <c r="VYR1532" s="15"/>
      <c r="VYS1532" s="15"/>
      <c r="VYT1532" s="15"/>
      <c r="VYU1532" s="15"/>
      <c r="VYV1532" s="15"/>
      <c r="VYW1532" s="15"/>
      <c r="VYX1532" s="15"/>
      <c r="VYY1532" s="15"/>
      <c r="VYZ1532" s="15"/>
      <c r="VZA1532" s="15"/>
      <c r="VZB1532" s="15"/>
      <c r="VZC1532" s="15"/>
      <c r="VZD1532" s="15"/>
      <c r="VZE1532" s="15"/>
      <c r="VZF1532" s="15"/>
      <c r="VZG1532" s="15"/>
      <c r="VZH1532" s="15"/>
      <c r="VZI1532" s="15"/>
      <c r="VZJ1532" s="15"/>
      <c r="VZK1532" s="15"/>
      <c r="VZL1532" s="15"/>
      <c r="VZM1532" s="15"/>
      <c r="VZN1532" s="15"/>
      <c r="VZO1532" s="15"/>
      <c r="VZP1532" s="15"/>
      <c r="VZQ1532" s="15"/>
      <c r="VZR1532" s="15"/>
      <c r="VZS1532" s="15"/>
      <c r="VZT1532" s="15"/>
      <c r="VZU1532" s="15"/>
      <c r="VZV1532" s="15"/>
      <c r="VZW1532" s="15"/>
      <c r="VZX1532" s="15"/>
      <c r="VZY1532" s="15"/>
      <c r="VZZ1532" s="15"/>
      <c r="WAA1532" s="15"/>
      <c r="WAB1532" s="15"/>
      <c r="WAC1532" s="15"/>
      <c r="WAD1532" s="15"/>
      <c r="WAE1532" s="15"/>
      <c r="WAF1532" s="15"/>
      <c r="WAG1532" s="15"/>
      <c r="WAH1532" s="15"/>
      <c r="WAI1532" s="15"/>
      <c r="WAJ1532" s="15"/>
      <c r="WAK1532" s="15"/>
      <c r="WAL1532" s="15"/>
      <c r="WAM1532" s="15"/>
      <c r="WAN1532" s="15"/>
      <c r="WAO1532" s="15"/>
      <c r="WAP1532" s="15"/>
      <c r="WAQ1532" s="15"/>
      <c r="WAR1532" s="15"/>
      <c r="WAS1532" s="15"/>
      <c r="WAT1532" s="15"/>
      <c r="WAU1532" s="15"/>
      <c r="WAV1532" s="15"/>
      <c r="WAW1532" s="15"/>
      <c r="WAX1532" s="15"/>
      <c r="WAY1532" s="15"/>
      <c r="WAZ1532" s="15"/>
      <c r="WBA1532" s="15"/>
      <c r="WBB1532" s="15"/>
      <c r="WBC1532" s="15"/>
      <c r="WBD1532" s="15"/>
      <c r="WBE1532" s="15"/>
      <c r="WBF1532" s="15"/>
      <c r="WBG1532" s="15"/>
      <c r="WBH1532" s="15"/>
      <c r="WBI1532" s="15"/>
      <c r="WBJ1532" s="15"/>
      <c r="WBK1532" s="15"/>
      <c r="WBL1532" s="15"/>
      <c r="WBM1532" s="15"/>
      <c r="WBN1532" s="15"/>
      <c r="WBO1532" s="15"/>
      <c r="WBP1532" s="15"/>
      <c r="WBQ1532" s="15"/>
      <c r="WBR1532" s="15"/>
      <c r="WBS1532" s="15"/>
      <c r="WBT1532" s="15"/>
      <c r="WBU1532" s="15"/>
      <c r="WBV1532" s="15"/>
      <c r="WBW1532" s="15"/>
      <c r="WBX1532" s="15"/>
      <c r="WBY1532" s="15"/>
      <c r="WBZ1532" s="15"/>
      <c r="WCA1532" s="15"/>
      <c r="WCB1532" s="15"/>
      <c r="WCC1532" s="15"/>
      <c r="WCD1532" s="15"/>
      <c r="WCE1532" s="15"/>
      <c r="WCF1532" s="15"/>
      <c r="WCG1532" s="15"/>
      <c r="WCH1532" s="15"/>
      <c r="WCI1532" s="15"/>
      <c r="WCJ1532" s="15"/>
      <c r="WCK1532" s="15"/>
      <c r="WCL1532" s="15"/>
      <c r="WCM1532" s="15"/>
      <c r="WCN1532" s="15"/>
      <c r="WCO1532" s="15"/>
      <c r="WCP1532" s="15"/>
      <c r="WCQ1532" s="15"/>
      <c r="WCR1532" s="15"/>
      <c r="WCS1532" s="15"/>
      <c r="WCT1532" s="15"/>
      <c r="WCU1532" s="15"/>
      <c r="WCV1532" s="15"/>
      <c r="WCW1532" s="15"/>
      <c r="WCX1532" s="15"/>
      <c r="WCY1532" s="15"/>
      <c r="WCZ1532" s="15"/>
      <c r="WDA1532" s="15"/>
      <c r="WDB1532" s="15"/>
      <c r="WDC1532" s="15"/>
      <c r="WDD1532" s="15"/>
      <c r="WDE1532" s="15"/>
      <c r="WDF1532" s="15"/>
      <c r="WDG1532" s="15"/>
      <c r="WDH1532" s="15"/>
      <c r="WDI1532" s="15"/>
      <c r="WDJ1532" s="15"/>
      <c r="WDK1532" s="15"/>
      <c r="WDL1532" s="15"/>
      <c r="WDM1532" s="15"/>
      <c r="WDN1532" s="15"/>
      <c r="WDO1532" s="15"/>
      <c r="WDP1532" s="15"/>
      <c r="WDQ1532" s="15"/>
      <c r="WDR1532" s="15"/>
      <c r="WDS1532" s="15"/>
      <c r="WDT1532" s="15"/>
      <c r="WDU1532" s="15"/>
      <c r="WDV1532" s="15"/>
      <c r="WDW1532" s="15"/>
      <c r="WDX1532" s="15"/>
      <c r="WDY1532" s="15"/>
      <c r="WDZ1532" s="15"/>
      <c r="WEA1532" s="15"/>
      <c r="WEB1532" s="15"/>
      <c r="WEC1532" s="15"/>
      <c r="WED1532" s="15"/>
      <c r="WEE1532" s="15"/>
      <c r="WEF1532" s="15"/>
      <c r="WEG1532" s="15"/>
      <c r="WEH1532" s="15"/>
      <c r="WEI1532" s="15"/>
      <c r="WEJ1532" s="15"/>
      <c r="WEK1532" s="15"/>
      <c r="WEL1532" s="15"/>
      <c r="WEM1532" s="15"/>
      <c r="WEN1532" s="15"/>
      <c r="WEO1532" s="15"/>
      <c r="WEP1532" s="15"/>
      <c r="WEQ1532" s="15"/>
      <c r="WER1532" s="15"/>
      <c r="WES1532" s="15"/>
      <c r="WET1532" s="15"/>
      <c r="WEU1532" s="15"/>
      <c r="WEV1532" s="15"/>
      <c r="WEW1532" s="15"/>
      <c r="WEX1532" s="15"/>
      <c r="WEY1532" s="15"/>
      <c r="WEZ1532" s="15"/>
      <c r="WFA1532" s="15"/>
      <c r="WFB1532" s="15"/>
      <c r="WFC1532" s="15"/>
      <c r="WFD1532" s="15"/>
      <c r="WFE1532" s="15"/>
      <c r="WFF1532" s="15"/>
      <c r="WFG1532" s="15"/>
      <c r="WFH1532" s="15"/>
      <c r="WFI1532" s="15"/>
      <c r="WFJ1532" s="15"/>
      <c r="WFK1532" s="15"/>
      <c r="WFL1532" s="15"/>
      <c r="WFM1532" s="15"/>
      <c r="WFN1532" s="15"/>
      <c r="WFO1532" s="15"/>
      <c r="WFP1532" s="15"/>
      <c r="WFQ1532" s="15"/>
      <c r="WFR1532" s="15"/>
      <c r="WFS1532" s="15"/>
      <c r="WFT1532" s="15"/>
      <c r="WFU1532" s="15"/>
      <c r="WFV1532" s="15"/>
      <c r="WFW1532" s="15"/>
      <c r="WFX1532" s="15"/>
      <c r="WFY1532" s="15"/>
      <c r="WFZ1532" s="15"/>
      <c r="WGA1532" s="15"/>
      <c r="WGB1532" s="15"/>
      <c r="WGC1532" s="15"/>
      <c r="WGD1532" s="15"/>
      <c r="WGE1532" s="15"/>
      <c r="WGF1532" s="15"/>
      <c r="WGG1532" s="15"/>
      <c r="WGH1532" s="15"/>
      <c r="WGI1532" s="15"/>
      <c r="WGJ1532" s="15"/>
      <c r="WGK1532" s="15"/>
      <c r="WGL1532" s="15"/>
      <c r="WGM1532" s="15"/>
      <c r="WGN1532" s="15"/>
      <c r="WGO1532" s="15"/>
      <c r="WGP1532" s="15"/>
      <c r="WGQ1532" s="15"/>
      <c r="WGR1532" s="15"/>
      <c r="WGS1532" s="15"/>
      <c r="WGT1532" s="15"/>
      <c r="WGU1532" s="15"/>
      <c r="WGV1532" s="15"/>
      <c r="WGW1532" s="15"/>
      <c r="WGX1532" s="15"/>
      <c r="WGY1532" s="15"/>
      <c r="WGZ1532" s="15"/>
      <c r="WHA1532" s="15"/>
      <c r="WHB1532" s="15"/>
      <c r="WHC1532" s="15"/>
      <c r="WHD1532" s="15"/>
      <c r="WHE1532" s="15"/>
      <c r="WHF1532" s="15"/>
      <c r="WHG1532" s="15"/>
      <c r="WHH1532" s="15"/>
      <c r="WHI1532" s="15"/>
      <c r="WHJ1532" s="15"/>
      <c r="WHK1532" s="15"/>
      <c r="WHL1532" s="15"/>
      <c r="WHM1532" s="15"/>
      <c r="WHN1532" s="15"/>
      <c r="WHO1532" s="15"/>
      <c r="WHP1532" s="15"/>
      <c r="WHQ1532" s="15"/>
      <c r="WHR1532" s="15"/>
      <c r="WHS1532" s="15"/>
      <c r="WHT1532" s="15"/>
      <c r="WHU1532" s="15"/>
      <c r="WHV1532" s="15"/>
      <c r="WHW1532" s="15"/>
      <c r="WHX1532" s="15"/>
      <c r="WHY1532" s="15"/>
      <c r="WHZ1532" s="15"/>
      <c r="WIA1532" s="15"/>
      <c r="WIB1532" s="15"/>
      <c r="WIC1532" s="15"/>
      <c r="WID1532" s="15"/>
      <c r="WIE1532" s="15"/>
      <c r="WIF1532" s="15"/>
      <c r="WIG1532" s="15"/>
      <c r="WIH1532" s="15"/>
      <c r="WII1532" s="15"/>
      <c r="WIJ1532" s="15"/>
      <c r="WIK1532" s="15"/>
      <c r="WIL1532" s="15"/>
      <c r="WIM1532" s="15"/>
      <c r="WIN1532" s="15"/>
      <c r="WIO1532" s="15"/>
      <c r="WIP1532" s="15"/>
      <c r="WIQ1532" s="15"/>
      <c r="WIR1532" s="15"/>
      <c r="WIS1532" s="15"/>
      <c r="WIT1532" s="15"/>
      <c r="WIU1532" s="15"/>
      <c r="WIV1532" s="15"/>
      <c r="WIW1532" s="15"/>
      <c r="WIX1532" s="15"/>
      <c r="WIY1532" s="15"/>
      <c r="WIZ1532" s="15"/>
      <c r="WJA1532" s="15"/>
      <c r="WJB1532" s="15"/>
      <c r="WJC1532" s="15"/>
      <c r="WJD1532" s="15"/>
      <c r="WJE1532" s="15"/>
      <c r="WJF1532" s="15"/>
      <c r="WJG1532" s="15"/>
      <c r="WJH1532" s="15"/>
      <c r="WJI1532" s="15"/>
      <c r="WJJ1532" s="15"/>
      <c r="WJK1532" s="15"/>
      <c r="WJL1532" s="15"/>
      <c r="WJM1532" s="15"/>
      <c r="WJN1532" s="15"/>
      <c r="WJO1532" s="15"/>
      <c r="WJP1532" s="15"/>
      <c r="WJQ1532" s="15"/>
      <c r="WJR1532" s="15"/>
      <c r="WJS1532" s="15"/>
      <c r="WJT1532" s="15"/>
      <c r="WJU1532" s="15"/>
      <c r="WJV1532" s="15"/>
      <c r="WJW1532" s="15"/>
      <c r="WJX1532" s="15"/>
      <c r="WJY1532" s="15"/>
      <c r="WJZ1532" s="15"/>
      <c r="WKA1532" s="15"/>
      <c r="WKB1532" s="15"/>
      <c r="WKC1532" s="15"/>
      <c r="WKD1532" s="15"/>
      <c r="WKE1532" s="15"/>
      <c r="WKF1532" s="15"/>
      <c r="WKG1532" s="15"/>
      <c r="WKH1532" s="15"/>
      <c r="WKI1532" s="15"/>
      <c r="WKJ1532" s="15"/>
      <c r="WKK1532" s="15"/>
      <c r="WKL1532" s="15"/>
      <c r="WKM1532" s="15"/>
      <c r="WKN1532" s="15"/>
      <c r="WKO1532" s="15"/>
      <c r="WKP1532" s="15"/>
      <c r="WKQ1532" s="15"/>
      <c r="WKR1532" s="15"/>
      <c r="WKS1532" s="15"/>
      <c r="WKT1532" s="15"/>
      <c r="WKU1532" s="15"/>
      <c r="WKV1532" s="15"/>
      <c r="WKW1532" s="15"/>
      <c r="WKX1532" s="15"/>
      <c r="WKY1532" s="15"/>
      <c r="WKZ1532" s="15"/>
      <c r="WLA1532" s="15"/>
      <c r="WLB1532" s="15"/>
      <c r="WLC1532" s="15"/>
      <c r="WLD1532" s="15"/>
      <c r="WLE1532" s="15"/>
      <c r="WLF1532" s="15"/>
      <c r="WLG1532" s="15"/>
      <c r="WLH1532" s="15"/>
      <c r="WLI1532" s="15"/>
      <c r="WLJ1532" s="15"/>
      <c r="WLK1532" s="15"/>
      <c r="WLL1532" s="15"/>
      <c r="WLM1532" s="15"/>
      <c r="WLN1532" s="15"/>
      <c r="WLO1532" s="15"/>
      <c r="WLP1532" s="15"/>
      <c r="WLQ1532" s="15"/>
      <c r="WLR1532" s="15"/>
      <c r="WLS1532" s="15"/>
      <c r="WLT1532" s="15"/>
      <c r="WLU1532" s="15"/>
      <c r="WLV1532" s="15"/>
      <c r="WLW1532" s="15"/>
      <c r="WLX1532" s="15"/>
      <c r="WLY1532" s="15"/>
      <c r="WLZ1532" s="15"/>
      <c r="WMA1532" s="15"/>
      <c r="WMB1532" s="15"/>
      <c r="WMC1532" s="15"/>
      <c r="WMD1532" s="15"/>
      <c r="WME1532" s="15"/>
      <c r="WMF1532" s="15"/>
      <c r="WMG1532" s="15"/>
      <c r="WMH1532" s="15"/>
      <c r="WMI1532" s="15"/>
      <c r="WMJ1532" s="15"/>
      <c r="WMK1532" s="15"/>
      <c r="WML1532" s="15"/>
      <c r="WMM1532" s="15"/>
      <c r="WMN1532" s="15"/>
      <c r="WMO1532" s="15"/>
      <c r="WMP1532" s="15"/>
      <c r="WMQ1532" s="15"/>
      <c r="WMR1532" s="15"/>
      <c r="WMS1532" s="15"/>
      <c r="WMT1532" s="15"/>
      <c r="WMU1532" s="15"/>
      <c r="WMV1532" s="15"/>
      <c r="WMW1532" s="15"/>
      <c r="WMX1532" s="15"/>
      <c r="WMY1532" s="15"/>
      <c r="WMZ1532" s="15"/>
      <c r="WNA1532" s="15"/>
      <c r="WNB1532" s="15"/>
      <c r="WNC1532" s="15"/>
      <c r="WND1532" s="15"/>
      <c r="WNE1532" s="15"/>
      <c r="WNF1532" s="15"/>
      <c r="WNG1532" s="15"/>
      <c r="WNH1532" s="15"/>
      <c r="WNI1532" s="15"/>
      <c r="WNJ1532" s="15"/>
      <c r="WNK1532" s="15"/>
      <c r="WNL1532" s="15"/>
      <c r="WNM1532" s="15"/>
      <c r="WNN1532" s="15"/>
      <c r="WNO1532" s="15"/>
      <c r="WNP1532" s="15"/>
      <c r="WNQ1532" s="15"/>
      <c r="WNR1532" s="15"/>
      <c r="WNS1532" s="15"/>
      <c r="WNT1532" s="15"/>
      <c r="WNU1532" s="15"/>
      <c r="WNV1532" s="15"/>
      <c r="WNW1532" s="15"/>
      <c r="WNX1532" s="15"/>
      <c r="WNY1532" s="15"/>
      <c r="WNZ1532" s="15"/>
      <c r="WOA1532" s="15"/>
      <c r="WOB1532" s="15"/>
      <c r="WOC1532" s="15"/>
      <c r="WOD1532" s="15"/>
      <c r="WOE1532" s="15"/>
      <c r="WOF1532" s="15"/>
      <c r="WOG1532" s="15"/>
      <c r="WOH1532" s="15"/>
      <c r="WOI1532" s="15"/>
      <c r="WOJ1532" s="15"/>
      <c r="WOK1532" s="15"/>
      <c r="WOL1532" s="15"/>
      <c r="WOM1532" s="15"/>
      <c r="WON1532" s="15"/>
      <c r="WOO1532" s="15"/>
      <c r="WOP1532" s="15"/>
      <c r="WOQ1532" s="15"/>
      <c r="WOR1532" s="15"/>
      <c r="WOS1532" s="15"/>
      <c r="WOT1532" s="15"/>
      <c r="WOU1532" s="15"/>
      <c r="WOV1532" s="15"/>
      <c r="WOW1532" s="15"/>
      <c r="WOX1532" s="15"/>
      <c r="WOY1532" s="15"/>
      <c r="WOZ1532" s="15"/>
      <c r="WPA1532" s="15"/>
      <c r="WPB1532" s="15"/>
      <c r="WPC1532" s="15"/>
      <c r="WPD1532" s="15"/>
      <c r="WPE1532" s="15"/>
      <c r="WPF1532" s="15"/>
      <c r="WPG1532" s="15"/>
      <c r="WPH1532" s="15"/>
      <c r="WPI1532" s="15"/>
      <c r="WPJ1532" s="15"/>
      <c r="WPK1532" s="15"/>
      <c r="WPL1532" s="15"/>
      <c r="WPM1532" s="15"/>
      <c r="WPN1532" s="15"/>
      <c r="WPO1532" s="15"/>
      <c r="WPP1532" s="15"/>
      <c r="WPQ1532" s="15"/>
      <c r="WPR1532" s="15"/>
      <c r="WPS1532" s="15"/>
      <c r="WPT1532" s="15"/>
      <c r="WPU1532" s="15"/>
      <c r="WPV1532" s="15"/>
      <c r="WPW1532" s="15"/>
      <c r="WPX1532" s="15"/>
      <c r="WPY1532" s="15"/>
      <c r="WPZ1532" s="15"/>
      <c r="WQA1532" s="15"/>
      <c r="WQB1532" s="15"/>
      <c r="WQC1532" s="15"/>
      <c r="WQD1532" s="15"/>
      <c r="WQE1532" s="15"/>
      <c r="WQF1532" s="15"/>
      <c r="WQG1532" s="15"/>
      <c r="WQH1532" s="15"/>
      <c r="WQI1532" s="15"/>
      <c r="WQJ1532" s="15"/>
      <c r="WQK1532" s="15"/>
      <c r="WQL1532" s="15"/>
      <c r="WQM1532" s="15"/>
      <c r="WQN1532" s="15"/>
      <c r="WQO1532" s="15"/>
      <c r="WQP1532" s="15"/>
      <c r="WQQ1532" s="15"/>
      <c r="WQR1532" s="15"/>
      <c r="WQS1532" s="15"/>
      <c r="WQT1532" s="15"/>
      <c r="WQU1532" s="15"/>
      <c r="WQV1532" s="15"/>
      <c r="WQW1532" s="15"/>
      <c r="WQX1532" s="15"/>
      <c r="WQY1532" s="15"/>
      <c r="WQZ1532" s="15"/>
      <c r="WRA1532" s="15"/>
      <c r="WRB1532" s="15"/>
      <c r="WRC1532" s="15"/>
      <c r="WRD1532" s="15"/>
      <c r="WRE1532" s="15"/>
      <c r="WRF1532" s="15"/>
      <c r="WRG1532" s="15"/>
      <c r="WRH1532" s="15"/>
      <c r="WRI1532" s="15"/>
      <c r="WRJ1532" s="15"/>
      <c r="WRK1532" s="15"/>
      <c r="WRL1532" s="15"/>
      <c r="WRM1532" s="15"/>
      <c r="WRN1532" s="15"/>
      <c r="WRO1532" s="15"/>
      <c r="WRP1532" s="15"/>
      <c r="WRQ1532" s="15"/>
      <c r="WRR1532" s="15"/>
      <c r="WRS1532" s="15"/>
      <c r="WRT1532" s="15"/>
      <c r="WRU1532" s="15"/>
      <c r="WRV1532" s="15"/>
      <c r="WRW1532" s="15"/>
      <c r="WRX1532" s="15"/>
      <c r="WRY1532" s="15"/>
      <c r="WRZ1532" s="15"/>
      <c r="WSA1532" s="15"/>
      <c r="WSB1532" s="15"/>
      <c r="WSC1532" s="15"/>
      <c r="WSD1532" s="15"/>
      <c r="WSE1532" s="15"/>
      <c r="WSF1532" s="15"/>
      <c r="WSG1532" s="15"/>
      <c r="WSH1532" s="15"/>
      <c r="WSI1532" s="15"/>
      <c r="WSJ1532" s="15"/>
      <c r="WSK1532" s="15"/>
      <c r="WSL1532" s="15"/>
      <c r="WSM1532" s="15"/>
      <c r="WSN1532" s="15"/>
      <c r="WSO1532" s="15"/>
      <c r="WSP1532" s="15"/>
      <c r="WSQ1532" s="15"/>
      <c r="WSR1532" s="15"/>
      <c r="WSS1532" s="15"/>
      <c r="WST1532" s="15"/>
      <c r="WSU1532" s="15"/>
      <c r="WSV1532" s="15"/>
      <c r="WSW1532" s="15"/>
      <c r="WSX1532" s="15"/>
      <c r="WSY1532" s="15"/>
      <c r="WSZ1532" s="15"/>
      <c r="WTA1532" s="15"/>
      <c r="WTB1532" s="15"/>
      <c r="WTC1532" s="15"/>
      <c r="WTD1532" s="15"/>
      <c r="WTE1532" s="15"/>
      <c r="WTF1532" s="15"/>
      <c r="WTG1532" s="15"/>
      <c r="WTH1532" s="15"/>
      <c r="WTI1532" s="15"/>
      <c r="WTJ1532" s="15"/>
      <c r="WTK1532" s="15"/>
      <c r="WTL1532" s="15"/>
      <c r="WTM1532" s="15"/>
      <c r="WTN1532" s="15"/>
      <c r="WTO1532" s="15"/>
      <c r="WTP1532" s="15"/>
      <c r="WTQ1532" s="15"/>
      <c r="WTR1532" s="15"/>
      <c r="WTS1532" s="15"/>
      <c r="WTT1532" s="15"/>
      <c r="WTU1532" s="15"/>
      <c r="WTV1532" s="15"/>
      <c r="WTW1532" s="15"/>
      <c r="WTX1532" s="15"/>
      <c r="WTY1532" s="15"/>
      <c r="WTZ1532" s="15"/>
      <c r="WUA1532" s="15"/>
      <c r="WUB1532" s="15"/>
      <c r="WUC1532" s="15"/>
      <c r="WUD1532" s="15"/>
      <c r="WUE1532" s="15"/>
      <c r="WUF1532" s="15"/>
      <c r="WUG1532" s="15"/>
      <c r="WUH1532" s="15"/>
      <c r="WUI1532" s="15"/>
      <c r="WUJ1532" s="15"/>
      <c r="WUK1532" s="15"/>
      <c r="WUL1532" s="15"/>
      <c r="WUM1532" s="15"/>
      <c r="WUN1532" s="15"/>
      <c r="WUO1532" s="15"/>
      <c r="WUP1532" s="15"/>
    </row>
    <row r="1533" spans="1:16110" x14ac:dyDescent="0.2">
      <c r="D1533" s="43"/>
      <c r="E1533" s="43"/>
      <c r="F1533" s="43"/>
      <c r="G1533" s="43"/>
      <c r="H1533" s="43"/>
      <c r="I1533" s="43"/>
      <c r="J1533" s="43"/>
      <c r="K1533" s="680"/>
      <c r="L1533" s="130"/>
      <c r="M1533" s="130"/>
      <c r="N1533" s="130"/>
      <c r="O1533" s="130"/>
      <c r="P1533" s="130"/>
      <c r="Q1533" s="130"/>
      <c r="R1533" s="680"/>
      <c r="S1533" s="130"/>
      <c r="T1533" s="130"/>
      <c r="U1533" s="130"/>
      <c r="V1533" s="130"/>
      <c r="W1533" s="130"/>
      <c r="X1533" s="130"/>
      <c r="Y1533" s="680"/>
      <c r="Z1533" s="130"/>
      <c r="AA1533" s="130"/>
      <c r="AB1533" s="130"/>
      <c r="AC1533" s="130"/>
      <c r="AD1533" s="130"/>
      <c r="AE1533" s="130"/>
      <c r="AF1533" s="680"/>
      <c r="AG1533" s="130"/>
      <c r="AH1533" s="130"/>
      <c r="AI1533" s="130"/>
      <c r="AJ1533" s="130"/>
      <c r="AK1533" s="130"/>
      <c r="AL1533" s="130"/>
      <c r="AM1533" s="43"/>
      <c r="AN1533" s="43"/>
      <c r="AO1533" s="43"/>
      <c r="AP1533" s="43"/>
      <c r="AQ1533" s="43"/>
      <c r="AR1533" s="43"/>
      <c r="AS1533" s="43"/>
      <c r="AT1533" s="43"/>
      <c r="AU1533" s="43"/>
      <c r="AV1533" s="43"/>
      <c r="AW1533" s="43"/>
      <c r="AX1533" s="43"/>
      <c r="AY1533" s="43"/>
      <c r="AZ1533" s="43"/>
      <c r="BA1533" s="43"/>
      <c r="BB1533" s="43"/>
      <c r="BC1533" s="43"/>
      <c r="BD1533" s="43"/>
      <c r="BE1533" s="43"/>
      <c r="BF1533" s="43"/>
      <c r="BG1533" s="43"/>
      <c r="BH1533" s="43"/>
      <c r="BI1533" s="43"/>
      <c r="BJ1533" s="43"/>
      <c r="BK1533" s="43"/>
      <c r="BL1533" s="43"/>
      <c r="BM1533" s="43"/>
      <c r="BN1533" s="43"/>
      <c r="BO1533" s="43"/>
      <c r="BP1533" s="43"/>
      <c r="BQ1533" s="43"/>
      <c r="BR1533" s="43"/>
      <c r="BS1533" s="43"/>
      <c r="BT1533" s="43"/>
      <c r="BU1533" s="43"/>
      <c r="BV1533" s="43"/>
      <c r="BW1533" s="43"/>
      <c r="BX1533" s="43"/>
      <c r="BY1533" s="43"/>
      <c r="BZ1533" s="43"/>
      <c r="CA1533" s="43"/>
      <c r="CB1533" s="43"/>
      <c r="CC1533" s="43"/>
      <c r="CD1533" s="43"/>
      <c r="CE1533" s="43"/>
      <c r="CF1533" s="43"/>
      <c r="CG1533" s="43"/>
      <c r="CH1533" s="43"/>
      <c r="CI1533" s="43"/>
      <c r="CJ1533" s="43"/>
      <c r="CK1533" s="43"/>
      <c r="CL1533" s="43"/>
      <c r="CM1533" s="43"/>
      <c r="CN1533" s="43"/>
      <c r="CO1533" s="43"/>
      <c r="CP1533" s="43"/>
    </row>
    <row r="1534" spans="1:16110" x14ac:dyDescent="0.2">
      <c r="D1534" s="43"/>
      <c r="E1534" s="43"/>
      <c r="F1534" s="43"/>
      <c r="G1534" s="43"/>
      <c r="H1534" s="43"/>
      <c r="I1534" s="43"/>
      <c r="J1534" s="43"/>
      <c r="K1534" s="680"/>
      <c r="L1534" s="130"/>
      <c r="M1534" s="130"/>
      <c r="N1534" s="130"/>
      <c r="O1534" s="130"/>
      <c r="P1534" s="130"/>
      <c r="Q1534" s="130"/>
      <c r="R1534" s="680"/>
      <c r="S1534" s="130"/>
      <c r="T1534" s="130"/>
      <c r="U1534" s="130"/>
      <c r="V1534" s="130"/>
      <c r="W1534" s="130"/>
      <c r="X1534" s="130"/>
      <c r="Y1534" s="680"/>
      <c r="Z1534" s="130"/>
      <c r="AA1534" s="130"/>
      <c r="AB1534" s="130"/>
      <c r="AC1534" s="130"/>
      <c r="AD1534" s="130"/>
      <c r="AE1534" s="130"/>
      <c r="AF1534" s="680"/>
      <c r="AG1534" s="130"/>
      <c r="AH1534" s="130"/>
      <c r="AI1534" s="130"/>
      <c r="AJ1534" s="130"/>
      <c r="AK1534" s="130"/>
      <c r="AL1534" s="130"/>
      <c r="AM1534" s="43"/>
      <c r="AN1534" s="43"/>
      <c r="AO1534" s="43"/>
      <c r="AP1534" s="43"/>
      <c r="AQ1534" s="43"/>
      <c r="AT1534" s="43"/>
      <c r="AU1534" s="43"/>
      <c r="AV1534" s="43"/>
      <c r="AW1534" s="43"/>
      <c r="AX1534" s="43"/>
      <c r="BA1534" s="43"/>
      <c r="BB1534" s="43"/>
      <c r="BC1534" s="43"/>
      <c r="BD1534" s="43"/>
      <c r="BE1534" s="43"/>
      <c r="BH1534" s="43"/>
      <c r="BI1534" s="43"/>
      <c r="BJ1534" s="43"/>
      <c r="BK1534" s="43"/>
      <c r="BL1534" s="43"/>
      <c r="BO1534" s="43"/>
      <c r="BP1534" s="43"/>
      <c r="BQ1534" s="43"/>
      <c r="BR1534" s="43"/>
      <c r="BS1534" s="43"/>
      <c r="BV1534" s="43"/>
      <c r="BW1534" s="43"/>
      <c r="BX1534" s="43"/>
      <c r="BY1534" s="43"/>
      <c r="BZ1534" s="43"/>
      <c r="CC1534" s="43"/>
      <c r="CD1534" s="43"/>
      <c r="CE1534" s="43"/>
      <c r="CF1534" s="43"/>
      <c r="CG1534" s="43"/>
      <c r="CJ1534" s="43"/>
      <c r="CK1534" s="43"/>
      <c r="CL1534" s="43"/>
      <c r="CM1534" s="43"/>
      <c r="CN1534" s="43"/>
    </row>
    <row r="1535" spans="1:16110" x14ac:dyDescent="0.2">
      <c r="D1535" s="43"/>
      <c r="E1535" s="43"/>
      <c r="F1535" s="43"/>
      <c r="G1535" s="43"/>
      <c r="H1535" s="43"/>
      <c r="I1535" s="43"/>
      <c r="J1535" s="43"/>
      <c r="K1535" s="680"/>
      <c r="L1535" s="130"/>
      <c r="M1535" s="130"/>
      <c r="N1535" s="130"/>
      <c r="O1535" s="130"/>
      <c r="P1535" s="130"/>
      <c r="Q1535" s="130"/>
      <c r="R1535" s="680"/>
      <c r="S1535" s="130"/>
      <c r="T1535" s="130"/>
      <c r="U1535" s="130"/>
      <c r="V1535" s="130"/>
      <c r="W1535" s="130"/>
      <c r="X1535" s="130"/>
      <c r="Y1535" s="680"/>
      <c r="Z1535" s="130"/>
      <c r="AA1535" s="130"/>
      <c r="AB1535" s="130"/>
      <c r="AC1535" s="130"/>
      <c r="AD1535" s="130"/>
      <c r="AE1535" s="130"/>
      <c r="AF1535" s="680"/>
      <c r="AG1535" s="130"/>
      <c r="AH1535" s="130"/>
      <c r="AI1535" s="130"/>
      <c r="AJ1535" s="130"/>
      <c r="AK1535" s="130"/>
      <c r="AL1535" s="130"/>
      <c r="AM1535" s="43"/>
      <c r="AN1535" s="43"/>
      <c r="AO1535" s="43"/>
      <c r="AP1535" s="43"/>
      <c r="AQ1535" s="43"/>
      <c r="AT1535" s="43"/>
      <c r="AU1535" s="43"/>
      <c r="AV1535" s="43"/>
      <c r="AW1535" s="43"/>
      <c r="AX1535" s="43"/>
      <c r="BA1535" s="43"/>
      <c r="BB1535" s="43"/>
      <c r="BC1535" s="43"/>
      <c r="BD1535" s="43"/>
      <c r="BE1535" s="43"/>
      <c r="BH1535" s="43"/>
      <c r="BI1535" s="43"/>
      <c r="BJ1535" s="43"/>
      <c r="BK1535" s="43"/>
      <c r="BL1535" s="43"/>
      <c r="BO1535" s="43"/>
      <c r="BP1535" s="43"/>
      <c r="BQ1535" s="43"/>
      <c r="BR1535" s="43"/>
      <c r="BS1535" s="43"/>
      <c r="BV1535" s="43"/>
      <c r="BW1535" s="43"/>
      <c r="BX1535" s="43"/>
      <c r="BY1535" s="43"/>
      <c r="BZ1535" s="43"/>
      <c r="CC1535" s="43"/>
      <c r="CD1535" s="43"/>
      <c r="CE1535" s="43"/>
      <c r="CF1535" s="43"/>
      <c r="CG1535" s="43"/>
      <c r="CJ1535" s="43"/>
      <c r="CK1535" s="43"/>
      <c r="CL1535" s="43"/>
      <c r="CM1535" s="43"/>
      <c r="CN1535" s="43"/>
    </row>
    <row r="1536" spans="1:16110" x14ac:dyDescent="0.2">
      <c r="D1536" s="43"/>
      <c r="E1536" s="43"/>
      <c r="F1536" s="43"/>
      <c r="G1536" s="43"/>
      <c r="H1536" s="43"/>
      <c r="I1536" s="43"/>
      <c r="J1536" s="43"/>
      <c r="K1536" s="680"/>
      <c r="L1536" s="130"/>
      <c r="M1536" s="130"/>
      <c r="N1536" s="130"/>
      <c r="O1536" s="130"/>
      <c r="P1536" s="130"/>
      <c r="Q1536" s="130"/>
      <c r="R1536" s="680"/>
      <c r="S1536" s="130"/>
      <c r="T1536" s="130"/>
      <c r="U1536" s="130"/>
      <c r="V1536" s="130"/>
      <c r="W1536" s="130"/>
      <c r="X1536" s="130"/>
      <c r="Y1536" s="680"/>
      <c r="Z1536" s="130"/>
      <c r="AA1536" s="130"/>
      <c r="AB1536" s="130"/>
      <c r="AC1536" s="130"/>
      <c r="AD1536" s="130"/>
      <c r="AE1536" s="130"/>
      <c r="AF1536" s="680"/>
      <c r="AG1536" s="130"/>
      <c r="AH1536" s="130"/>
      <c r="AI1536" s="130"/>
      <c r="AJ1536" s="130"/>
      <c r="AK1536" s="130"/>
      <c r="AL1536" s="130"/>
      <c r="AM1536" s="43"/>
      <c r="AN1536" s="43"/>
      <c r="AO1536" s="43"/>
      <c r="AP1536" s="43"/>
      <c r="AQ1536" s="43"/>
      <c r="AT1536" s="43"/>
      <c r="AU1536" s="43"/>
      <c r="AV1536" s="43"/>
      <c r="AW1536" s="43"/>
      <c r="AX1536" s="43"/>
      <c r="BA1536" s="43"/>
      <c r="BB1536" s="43"/>
      <c r="BC1536" s="43"/>
      <c r="BD1536" s="43"/>
      <c r="BE1536" s="43"/>
      <c r="BH1536" s="43"/>
      <c r="BI1536" s="43"/>
      <c r="BJ1536" s="43"/>
      <c r="BK1536" s="43"/>
      <c r="BL1536" s="43"/>
      <c r="BO1536" s="43"/>
      <c r="BP1536" s="43"/>
      <c r="BQ1536" s="43"/>
      <c r="BR1536" s="43"/>
      <c r="BS1536" s="43"/>
      <c r="BV1536" s="43"/>
      <c r="BW1536" s="43"/>
      <c r="BX1536" s="43"/>
      <c r="BY1536" s="43"/>
      <c r="BZ1536" s="43"/>
      <c r="CC1536" s="43"/>
      <c r="CD1536" s="43"/>
      <c r="CE1536" s="43"/>
      <c r="CF1536" s="43"/>
      <c r="CG1536" s="43"/>
      <c r="CJ1536" s="43"/>
      <c r="CK1536" s="43"/>
      <c r="CL1536" s="43"/>
      <c r="CM1536" s="43"/>
      <c r="CN1536" s="43"/>
    </row>
    <row r="1537" spans="4:92" x14ac:dyDescent="0.2">
      <c r="D1537" s="43"/>
      <c r="E1537" s="43"/>
      <c r="F1537" s="43"/>
      <c r="G1537" s="43"/>
      <c r="H1537" s="43"/>
      <c r="I1537" s="43"/>
      <c r="J1537" s="43"/>
      <c r="K1537" s="680"/>
      <c r="L1537" s="130"/>
      <c r="M1537" s="130"/>
      <c r="N1537" s="130"/>
      <c r="O1537" s="130"/>
      <c r="P1537" s="130"/>
      <c r="Q1537" s="130"/>
      <c r="R1537" s="680"/>
      <c r="S1537" s="130"/>
      <c r="T1537" s="130"/>
      <c r="U1537" s="130"/>
      <c r="V1537" s="130"/>
      <c r="W1537" s="130"/>
      <c r="X1537" s="130"/>
      <c r="Y1537" s="680"/>
      <c r="Z1537" s="130"/>
      <c r="AA1537" s="130"/>
      <c r="AB1537" s="130"/>
      <c r="AC1537" s="130"/>
      <c r="AD1537" s="130"/>
      <c r="AE1537" s="130"/>
      <c r="AF1537" s="680"/>
      <c r="AG1537" s="130"/>
      <c r="AH1537" s="130"/>
      <c r="AI1537" s="130"/>
      <c r="AJ1537" s="130"/>
      <c r="AK1537" s="130"/>
      <c r="AL1537" s="130"/>
      <c r="AM1537" s="43"/>
      <c r="AN1537" s="43"/>
      <c r="AO1537" s="43"/>
      <c r="AP1537" s="43"/>
      <c r="AQ1537" s="43"/>
      <c r="AT1537" s="43"/>
      <c r="AU1537" s="43"/>
      <c r="AV1537" s="43"/>
      <c r="AW1537" s="43"/>
      <c r="AX1537" s="43"/>
      <c r="BA1537" s="43"/>
      <c r="BB1537" s="43"/>
      <c r="BC1537" s="43"/>
      <c r="BD1537" s="43"/>
      <c r="BE1537" s="43"/>
      <c r="BH1537" s="43"/>
      <c r="BI1537" s="43"/>
      <c r="BJ1537" s="43"/>
      <c r="BK1537" s="43"/>
      <c r="BL1537" s="43"/>
      <c r="BO1537" s="43"/>
      <c r="BP1537" s="43"/>
      <c r="BQ1537" s="43"/>
      <c r="BR1537" s="43"/>
      <c r="BS1537" s="43"/>
      <c r="BV1537" s="43"/>
      <c r="BW1537" s="43"/>
      <c r="BX1537" s="43"/>
      <c r="BY1537" s="43"/>
      <c r="BZ1537" s="43"/>
      <c r="CC1537" s="43"/>
      <c r="CD1537" s="43"/>
      <c r="CE1537" s="43"/>
      <c r="CF1537" s="43"/>
      <c r="CG1537" s="43"/>
      <c r="CJ1537" s="43"/>
      <c r="CK1537" s="43"/>
      <c r="CL1537" s="43"/>
      <c r="CM1537" s="43"/>
      <c r="CN1537" s="43"/>
    </row>
    <row r="1538" spans="4:92" x14ac:dyDescent="0.2">
      <c r="D1538" s="43"/>
      <c r="E1538" s="43"/>
      <c r="F1538" s="43"/>
      <c r="G1538" s="43"/>
      <c r="H1538" s="43"/>
      <c r="I1538" s="43"/>
      <c r="J1538" s="43"/>
      <c r="K1538" s="680"/>
      <c r="L1538" s="130"/>
      <c r="M1538" s="130"/>
      <c r="N1538" s="130"/>
      <c r="O1538" s="130"/>
      <c r="P1538" s="130"/>
      <c r="Q1538" s="130"/>
      <c r="R1538" s="680"/>
      <c r="S1538" s="130"/>
      <c r="T1538" s="130"/>
      <c r="U1538" s="130"/>
      <c r="V1538" s="130"/>
      <c r="W1538" s="130"/>
      <c r="X1538" s="130"/>
      <c r="Y1538" s="680"/>
      <c r="Z1538" s="130"/>
      <c r="AA1538" s="130"/>
      <c r="AB1538" s="130"/>
      <c r="AC1538" s="130"/>
      <c r="AD1538" s="130"/>
      <c r="AE1538" s="130"/>
      <c r="AF1538" s="680"/>
      <c r="AG1538" s="130"/>
      <c r="AH1538" s="130"/>
      <c r="AI1538" s="130"/>
      <c r="AJ1538" s="130"/>
      <c r="AK1538" s="130"/>
      <c r="AL1538" s="130"/>
      <c r="AM1538" s="43"/>
      <c r="AN1538" s="43"/>
      <c r="AO1538" s="43"/>
      <c r="AP1538" s="43"/>
      <c r="AQ1538" s="43"/>
      <c r="AT1538" s="43"/>
      <c r="AU1538" s="43"/>
      <c r="AV1538" s="43"/>
      <c r="AW1538" s="43"/>
      <c r="AX1538" s="43"/>
      <c r="BA1538" s="43"/>
      <c r="BB1538" s="43"/>
      <c r="BC1538" s="43"/>
      <c r="BD1538" s="43"/>
      <c r="BE1538" s="43"/>
      <c r="BH1538" s="43"/>
      <c r="BI1538" s="43"/>
      <c r="BJ1538" s="43"/>
      <c r="BK1538" s="43"/>
      <c r="BL1538" s="43"/>
      <c r="BO1538" s="43"/>
      <c r="BP1538" s="43"/>
      <c r="BQ1538" s="43"/>
      <c r="BR1538" s="43"/>
      <c r="BS1538" s="43"/>
      <c r="BV1538" s="43"/>
      <c r="BW1538" s="43"/>
      <c r="BX1538" s="43"/>
      <c r="BY1538" s="43"/>
      <c r="BZ1538" s="43"/>
      <c r="CC1538" s="43"/>
      <c r="CD1538" s="43"/>
      <c r="CE1538" s="43"/>
      <c r="CF1538" s="43"/>
      <c r="CG1538" s="43"/>
      <c r="CJ1538" s="43"/>
      <c r="CK1538" s="43"/>
      <c r="CL1538" s="43"/>
      <c r="CM1538" s="43"/>
      <c r="CN1538" s="43"/>
    </row>
    <row r="1539" spans="4:92" x14ac:dyDescent="0.2">
      <c r="D1539" s="43"/>
      <c r="E1539" s="43"/>
      <c r="F1539" s="43"/>
      <c r="G1539" s="43"/>
      <c r="H1539" s="43"/>
      <c r="I1539" s="43"/>
      <c r="J1539" s="43"/>
      <c r="M1539" s="130"/>
      <c r="N1539" s="130"/>
      <c r="O1539" s="130"/>
      <c r="P1539" s="130"/>
      <c r="Q1539" s="130"/>
      <c r="T1539" s="130"/>
      <c r="U1539" s="130"/>
      <c r="V1539" s="130"/>
      <c r="W1539" s="130"/>
      <c r="X1539" s="130"/>
      <c r="AA1539" s="130"/>
      <c r="AB1539" s="130"/>
      <c r="AC1539" s="130"/>
      <c r="AD1539" s="130"/>
      <c r="AE1539" s="130"/>
      <c r="AH1539" s="130"/>
      <c r="AI1539" s="130"/>
      <c r="AJ1539" s="130"/>
      <c r="AK1539" s="130"/>
      <c r="AL1539" s="130"/>
      <c r="AM1539" s="43"/>
      <c r="AN1539" s="43"/>
      <c r="AO1539" s="43"/>
      <c r="AP1539" s="43"/>
      <c r="AQ1539" s="43"/>
      <c r="AT1539" s="43"/>
      <c r="AU1539" s="43"/>
      <c r="AV1539" s="43"/>
      <c r="AW1539" s="43"/>
      <c r="AX1539" s="43"/>
      <c r="BA1539" s="43"/>
      <c r="BB1539" s="43"/>
      <c r="BC1539" s="43"/>
      <c r="BD1539" s="43"/>
      <c r="BE1539" s="43"/>
      <c r="BH1539" s="43"/>
      <c r="BI1539" s="43"/>
      <c r="BJ1539" s="43"/>
      <c r="BK1539" s="43"/>
      <c r="BL1539" s="43"/>
      <c r="BO1539" s="43"/>
      <c r="BP1539" s="43"/>
      <c r="BQ1539" s="43"/>
      <c r="BR1539" s="43"/>
      <c r="BS1539" s="43"/>
      <c r="BV1539" s="43"/>
      <c r="BW1539" s="43"/>
      <c r="BX1539" s="43"/>
      <c r="BY1539" s="43"/>
      <c r="BZ1539" s="43"/>
      <c r="CC1539" s="43"/>
      <c r="CD1539" s="43"/>
      <c r="CE1539" s="43"/>
      <c r="CF1539" s="43"/>
      <c r="CG1539" s="43"/>
      <c r="CJ1539" s="43"/>
      <c r="CK1539" s="43"/>
      <c r="CL1539" s="43"/>
      <c r="CM1539" s="43"/>
      <c r="CN1539" s="43"/>
    </row>
    <row r="1540" spans="4:92" x14ac:dyDescent="0.2">
      <c r="AM1540" s="43"/>
      <c r="AN1540" s="43"/>
      <c r="AO1540" s="43"/>
      <c r="AP1540" s="43"/>
      <c r="AQ1540" s="43"/>
      <c r="AT1540" s="43"/>
      <c r="AU1540" s="43"/>
      <c r="AV1540" s="43"/>
      <c r="AW1540" s="43"/>
      <c r="AX1540" s="43"/>
      <c r="BA1540" s="43"/>
      <c r="BB1540" s="43"/>
      <c r="BC1540" s="43"/>
      <c r="BD1540" s="43"/>
      <c r="BE1540" s="43"/>
      <c r="BH1540" s="43"/>
      <c r="BI1540" s="43"/>
      <c r="BJ1540" s="43"/>
      <c r="BK1540" s="43"/>
      <c r="BL1540" s="43"/>
      <c r="BO1540" s="43"/>
      <c r="BP1540" s="43"/>
      <c r="BQ1540" s="43"/>
      <c r="BR1540" s="43"/>
      <c r="BS1540" s="43"/>
      <c r="BV1540" s="43"/>
      <c r="BW1540" s="43"/>
      <c r="BX1540" s="43"/>
      <c r="BY1540" s="43"/>
      <c r="BZ1540" s="43"/>
      <c r="CC1540" s="43"/>
      <c r="CD1540" s="43"/>
      <c r="CE1540" s="43"/>
      <c r="CF1540" s="43"/>
      <c r="CG1540" s="43"/>
      <c r="CJ1540" s="43"/>
      <c r="CK1540" s="43"/>
      <c r="CL1540" s="43"/>
      <c r="CM1540" s="43"/>
      <c r="CN1540" s="43"/>
    </row>
    <row r="1541" spans="4:92" x14ac:dyDescent="0.2">
      <c r="AM1541" s="43"/>
      <c r="AN1541" s="43"/>
      <c r="AO1541" s="43"/>
      <c r="AP1541" s="43"/>
      <c r="AQ1541" s="43"/>
      <c r="AT1541" s="43"/>
      <c r="AU1541" s="43"/>
      <c r="AV1541" s="43"/>
      <c r="AW1541" s="43"/>
      <c r="AX1541" s="43"/>
      <c r="BA1541" s="43"/>
      <c r="BB1541" s="43"/>
      <c r="BC1541" s="43"/>
      <c r="BD1541" s="43"/>
      <c r="BE1541" s="43"/>
      <c r="BH1541" s="43"/>
      <c r="BI1541" s="43"/>
      <c r="BJ1541" s="43"/>
      <c r="BK1541" s="43"/>
      <c r="BL1541" s="43"/>
      <c r="BO1541" s="43"/>
      <c r="BP1541" s="43"/>
      <c r="BQ1541" s="43"/>
      <c r="BR1541" s="43"/>
      <c r="BS1541" s="43"/>
      <c r="BV1541" s="43"/>
      <c r="BW1541" s="43"/>
      <c r="BX1541" s="43"/>
      <c r="BY1541" s="43"/>
      <c r="BZ1541" s="43"/>
      <c r="CC1541" s="43"/>
      <c r="CD1541" s="43"/>
      <c r="CE1541" s="43"/>
      <c r="CF1541" s="43"/>
      <c r="CG1541" s="43"/>
      <c r="CJ1541" s="43"/>
      <c r="CK1541" s="43"/>
      <c r="CL1541" s="43"/>
      <c r="CM1541" s="43"/>
      <c r="CN1541" s="43"/>
    </row>
    <row r="1542" spans="4:92" x14ac:dyDescent="0.2">
      <c r="AM1542" s="43"/>
      <c r="AN1542" s="43"/>
      <c r="AO1542" s="43"/>
      <c r="AP1542" s="43"/>
      <c r="AQ1542" s="43"/>
      <c r="AT1542" s="43"/>
      <c r="AU1542" s="43"/>
      <c r="AV1542" s="43"/>
      <c r="AW1542" s="43"/>
      <c r="AX1542" s="43"/>
      <c r="BA1542" s="43"/>
      <c r="BB1542" s="43"/>
      <c r="BC1542" s="43"/>
      <c r="BD1542" s="43"/>
      <c r="BE1542" s="43"/>
      <c r="BH1542" s="43"/>
      <c r="BI1542" s="43"/>
      <c r="BJ1542" s="43"/>
      <c r="BK1542" s="43"/>
      <c r="BL1542" s="43"/>
      <c r="BO1542" s="43"/>
      <c r="BP1542" s="43"/>
      <c r="BQ1542" s="43"/>
      <c r="BR1542" s="43"/>
      <c r="BS1542" s="43"/>
      <c r="BV1542" s="43"/>
      <c r="BW1542" s="43"/>
      <c r="BX1542" s="43"/>
      <c r="BY1542" s="43"/>
      <c r="BZ1542" s="43"/>
      <c r="CC1542" s="43"/>
      <c r="CD1542" s="43"/>
      <c r="CE1542" s="43"/>
      <c r="CF1542" s="43"/>
      <c r="CG1542" s="43"/>
      <c r="CJ1542" s="43"/>
      <c r="CK1542" s="43"/>
      <c r="CL1542" s="43"/>
      <c r="CM1542" s="43"/>
      <c r="CN1542" s="43"/>
    </row>
    <row r="1543" spans="4:92" x14ac:dyDescent="0.2">
      <c r="AM1543" s="43"/>
      <c r="AN1543" s="43"/>
      <c r="AO1543" s="43"/>
      <c r="AP1543" s="43"/>
      <c r="AQ1543" s="43"/>
      <c r="AT1543" s="43"/>
      <c r="AU1543" s="43"/>
      <c r="AV1543" s="43"/>
      <c r="AW1543" s="43"/>
      <c r="AX1543" s="43"/>
      <c r="BA1543" s="43"/>
      <c r="BB1543" s="43"/>
      <c r="BC1543" s="43"/>
      <c r="BD1543" s="43"/>
      <c r="BE1543" s="43"/>
      <c r="BH1543" s="43"/>
      <c r="BI1543" s="43"/>
      <c r="BJ1543" s="43"/>
      <c r="BK1543" s="43"/>
      <c r="BL1543" s="43"/>
      <c r="BO1543" s="43"/>
      <c r="BP1543" s="43"/>
      <c r="BQ1543" s="43"/>
      <c r="BR1543" s="43"/>
      <c r="BS1543" s="43"/>
      <c r="BV1543" s="43"/>
      <c r="BW1543" s="43"/>
      <c r="BX1543" s="43"/>
      <c r="BY1543" s="43"/>
      <c r="BZ1543" s="43"/>
      <c r="CC1543" s="43"/>
      <c r="CD1543" s="43"/>
      <c r="CE1543" s="43"/>
      <c r="CF1543" s="43"/>
      <c r="CG1543" s="43"/>
      <c r="CJ1543" s="43"/>
      <c r="CK1543" s="43"/>
      <c r="CL1543" s="43"/>
      <c r="CM1543" s="43"/>
      <c r="CN1543" s="43"/>
    </row>
    <row r="1544" spans="4:92" x14ac:dyDescent="0.2">
      <c r="AM1544" s="43"/>
      <c r="AN1544" s="43"/>
      <c r="AO1544" s="43"/>
      <c r="AP1544" s="43"/>
      <c r="AQ1544" s="43"/>
      <c r="AT1544" s="43"/>
      <c r="AU1544" s="43"/>
      <c r="AV1544" s="43"/>
      <c r="AW1544" s="43"/>
      <c r="AX1544" s="43"/>
      <c r="BA1544" s="43"/>
      <c r="BB1544" s="43"/>
      <c r="BC1544" s="43"/>
      <c r="BD1544" s="43"/>
      <c r="BE1544" s="43"/>
      <c r="BH1544" s="43"/>
      <c r="BI1544" s="43"/>
      <c r="BJ1544" s="43"/>
      <c r="BK1544" s="43"/>
      <c r="BL1544" s="43"/>
      <c r="BO1544" s="43"/>
      <c r="BP1544" s="43"/>
      <c r="BQ1544" s="43"/>
      <c r="BR1544" s="43"/>
      <c r="BS1544" s="43"/>
      <c r="BV1544" s="43"/>
      <c r="BW1544" s="43"/>
      <c r="BX1544" s="43"/>
      <c r="BY1544" s="43"/>
      <c r="BZ1544" s="43"/>
      <c r="CC1544" s="43"/>
      <c r="CD1544" s="43"/>
      <c r="CE1544" s="43"/>
      <c r="CF1544" s="43"/>
      <c r="CG1544" s="43"/>
      <c r="CJ1544" s="43"/>
      <c r="CK1544" s="43"/>
      <c r="CL1544" s="43"/>
      <c r="CM1544" s="43"/>
      <c r="CN1544" s="43"/>
    </row>
    <row r="1545" spans="4:92" x14ac:dyDescent="0.2">
      <c r="AM1545" s="43"/>
      <c r="AN1545" s="43"/>
      <c r="AO1545" s="43"/>
      <c r="AP1545" s="43"/>
      <c r="AQ1545" s="43"/>
      <c r="AT1545" s="43"/>
      <c r="AU1545" s="43"/>
      <c r="AV1545" s="43"/>
      <c r="AW1545" s="43"/>
      <c r="AX1545" s="43"/>
      <c r="BA1545" s="43"/>
      <c r="BB1545" s="43"/>
      <c r="BC1545" s="43"/>
      <c r="BD1545" s="43"/>
      <c r="BE1545" s="43"/>
      <c r="BH1545" s="43"/>
      <c r="BI1545" s="43"/>
      <c r="BJ1545" s="43"/>
      <c r="BK1545" s="43"/>
      <c r="BL1545" s="43"/>
      <c r="BO1545" s="43"/>
      <c r="BP1545" s="43"/>
      <c r="BQ1545" s="43"/>
      <c r="BR1545" s="43"/>
      <c r="BS1545" s="43"/>
      <c r="BV1545" s="43"/>
      <c r="BW1545" s="43"/>
      <c r="BX1545" s="43"/>
      <c r="BY1545" s="43"/>
      <c r="BZ1545" s="43"/>
      <c r="CC1545" s="43"/>
      <c r="CD1545" s="43"/>
      <c r="CE1545" s="43"/>
      <c r="CF1545" s="43"/>
      <c r="CG1545" s="43"/>
      <c r="CJ1545" s="43"/>
      <c r="CK1545" s="43"/>
      <c r="CL1545" s="43"/>
      <c r="CM1545" s="43"/>
      <c r="CN1545" s="43"/>
    </row>
    <row r="1546" spans="4:92" x14ac:dyDescent="0.2">
      <c r="AM1546" s="43"/>
      <c r="AN1546" s="43"/>
      <c r="AO1546" s="43"/>
      <c r="AP1546" s="43"/>
      <c r="AQ1546" s="43"/>
      <c r="AT1546" s="43"/>
      <c r="AU1546" s="43"/>
      <c r="AV1546" s="43"/>
      <c r="AW1546" s="43"/>
      <c r="AX1546" s="43"/>
      <c r="BA1546" s="43"/>
      <c r="BB1546" s="43"/>
      <c r="BC1546" s="43"/>
      <c r="BD1546" s="43"/>
      <c r="BE1546" s="43"/>
      <c r="BH1546" s="43"/>
      <c r="BI1546" s="43"/>
      <c r="BJ1546" s="43"/>
      <c r="BK1546" s="43"/>
      <c r="BL1546" s="43"/>
      <c r="BO1546" s="43"/>
      <c r="BP1546" s="43"/>
      <c r="BQ1546" s="43"/>
      <c r="BR1546" s="43"/>
      <c r="BS1546" s="43"/>
      <c r="BV1546" s="43"/>
      <c r="BW1546" s="43"/>
      <c r="BX1546" s="43"/>
      <c r="BY1546" s="43"/>
      <c r="BZ1546" s="43"/>
      <c r="CC1546" s="43"/>
      <c r="CD1546" s="43"/>
      <c r="CE1546" s="43"/>
      <c r="CF1546" s="43"/>
      <c r="CG1546" s="43"/>
      <c r="CJ1546" s="43"/>
      <c r="CK1546" s="43"/>
      <c r="CL1546" s="43"/>
      <c r="CM1546" s="43"/>
      <c r="CN1546" s="43"/>
    </row>
    <row r="1547" spans="4:92" x14ac:dyDescent="0.2">
      <c r="AM1547" s="43"/>
      <c r="AN1547" s="43"/>
      <c r="AO1547" s="43"/>
      <c r="AP1547" s="43"/>
      <c r="AQ1547" s="43"/>
      <c r="AT1547" s="43"/>
      <c r="AU1547" s="43"/>
      <c r="AV1547" s="43"/>
      <c r="AW1547" s="43"/>
      <c r="AX1547" s="43"/>
      <c r="BA1547" s="43"/>
      <c r="BB1547" s="43"/>
      <c r="BC1547" s="43"/>
      <c r="BD1547" s="43"/>
      <c r="BE1547" s="43"/>
      <c r="BH1547" s="43"/>
      <c r="BI1547" s="43"/>
      <c r="BJ1547" s="43"/>
      <c r="BK1547" s="43"/>
      <c r="BL1547" s="43"/>
      <c r="BO1547" s="43"/>
      <c r="BP1547" s="43"/>
      <c r="BQ1547" s="43"/>
      <c r="BR1547" s="43"/>
      <c r="BS1547" s="43"/>
      <c r="BV1547" s="43"/>
      <c r="BW1547" s="43"/>
      <c r="BX1547" s="43"/>
      <c r="BY1547" s="43"/>
      <c r="BZ1547" s="43"/>
      <c r="CC1547" s="43"/>
      <c r="CD1547" s="43"/>
      <c r="CE1547" s="43"/>
      <c r="CF1547" s="43"/>
      <c r="CG1547" s="43"/>
      <c r="CJ1547" s="43"/>
      <c r="CK1547" s="43"/>
      <c r="CL1547" s="43"/>
      <c r="CM1547" s="43"/>
      <c r="CN1547" s="43"/>
    </row>
    <row r="1548" spans="4:92" x14ac:dyDescent="0.2">
      <c r="AM1548" s="43"/>
      <c r="AN1548" s="43"/>
      <c r="AO1548" s="43"/>
      <c r="AP1548" s="43"/>
      <c r="AQ1548" s="43"/>
      <c r="AT1548" s="43"/>
      <c r="AU1548" s="43"/>
      <c r="AV1548" s="43"/>
      <c r="AW1548" s="43"/>
      <c r="AX1548" s="43"/>
      <c r="BA1548" s="43"/>
      <c r="BB1548" s="43"/>
      <c r="BC1548" s="43"/>
      <c r="BD1548" s="43"/>
      <c r="BE1548" s="43"/>
      <c r="BH1548" s="43"/>
      <c r="BI1548" s="43"/>
      <c r="BJ1548" s="43"/>
      <c r="BK1548" s="43"/>
      <c r="BL1548" s="43"/>
      <c r="BO1548" s="43"/>
      <c r="BP1548" s="43"/>
      <c r="BQ1548" s="43"/>
      <c r="BR1548" s="43"/>
      <c r="BS1548" s="43"/>
      <c r="BV1548" s="43"/>
      <c r="BW1548" s="43"/>
      <c r="BX1548" s="43"/>
      <c r="BY1548" s="43"/>
      <c r="BZ1548" s="43"/>
      <c r="CC1548" s="43"/>
      <c r="CD1548" s="43"/>
      <c r="CE1548" s="43"/>
      <c r="CF1548" s="43"/>
      <c r="CG1548" s="43"/>
      <c r="CJ1548" s="43"/>
      <c r="CK1548" s="43"/>
      <c r="CL1548" s="43"/>
      <c r="CM1548" s="43"/>
      <c r="CN1548" s="43"/>
    </row>
    <row r="1549" spans="4:92" x14ac:dyDescent="0.2">
      <c r="AM1549" s="43"/>
      <c r="AN1549" s="43"/>
      <c r="AO1549" s="43"/>
      <c r="AP1549" s="43"/>
      <c r="AQ1549" s="43"/>
      <c r="AT1549" s="43"/>
      <c r="AU1549" s="43"/>
      <c r="AV1549" s="43"/>
      <c r="AW1549" s="43"/>
      <c r="AX1549" s="43"/>
      <c r="BA1549" s="43"/>
      <c r="BB1549" s="43"/>
      <c r="BC1549" s="43"/>
      <c r="BD1549" s="43"/>
      <c r="BE1549" s="43"/>
      <c r="BH1549" s="43"/>
      <c r="BI1549" s="43"/>
      <c r="BJ1549" s="43"/>
      <c r="BK1549" s="43"/>
      <c r="BL1549" s="43"/>
      <c r="BO1549" s="43"/>
      <c r="BP1549" s="43"/>
      <c r="BQ1549" s="43"/>
      <c r="BR1549" s="43"/>
      <c r="BS1549" s="43"/>
      <c r="BV1549" s="43"/>
      <c r="BW1549" s="43"/>
      <c r="BX1549" s="43"/>
      <c r="BY1549" s="43"/>
      <c r="BZ1549" s="43"/>
      <c r="CC1549" s="43"/>
      <c r="CD1549" s="43"/>
      <c r="CE1549" s="43"/>
      <c r="CF1549" s="43"/>
      <c r="CG1549" s="43"/>
      <c r="CJ1549" s="43"/>
      <c r="CK1549" s="43"/>
      <c r="CL1549" s="43"/>
      <c r="CM1549" s="43"/>
      <c r="CN1549" s="43"/>
    </row>
    <row r="1550" spans="4:92" x14ac:dyDescent="0.2">
      <c r="AM1550" s="43"/>
      <c r="AN1550" s="43"/>
      <c r="AO1550" s="43"/>
      <c r="AP1550" s="43"/>
      <c r="AQ1550" s="43"/>
      <c r="AT1550" s="43"/>
      <c r="AU1550" s="43"/>
      <c r="AV1550" s="43"/>
      <c r="AW1550" s="43"/>
      <c r="AX1550" s="43"/>
      <c r="BA1550" s="43"/>
      <c r="BB1550" s="43"/>
      <c r="BC1550" s="43"/>
      <c r="BD1550" s="43"/>
      <c r="BE1550" s="43"/>
      <c r="BH1550" s="43"/>
      <c r="BI1550" s="43"/>
      <c r="BJ1550" s="43"/>
      <c r="BK1550" s="43"/>
      <c r="BL1550" s="43"/>
      <c r="BO1550" s="43"/>
      <c r="BP1550" s="43"/>
      <c r="BQ1550" s="43"/>
      <c r="BR1550" s="43"/>
      <c r="BS1550" s="43"/>
      <c r="BV1550" s="43"/>
      <c r="BW1550" s="43"/>
      <c r="BX1550" s="43"/>
      <c r="BY1550" s="43"/>
      <c r="BZ1550" s="43"/>
      <c r="CC1550" s="43"/>
      <c r="CD1550" s="43"/>
      <c r="CE1550" s="43"/>
      <c r="CF1550" s="43"/>
      <c r="CG1550" s="43"/>
      <c r="CJ1550" s="43"/>
      <c r="CK1550" s="43"/>
      <c r="CL1550" s="43"/>
      <c r="CM1550" s="43"/>
      <c r="CN1550" s="43"/>
    </row>
    <row r="1551" spans="4:92" x14ac:dyDescent="0.2">
      <c r="AM1551" s="43"/>
      <c r="AN1551" s="43"/>
      <c r="AO1551" s="43"/>
      <c r="AP1551" s="43"/>
      <c r="AQ1551" s="43"/>
      <c r="AT1551" s="43"/>
      <c r="AU1551" s="43"/>
      <c r="AV1551" s="43"/>
      <c r="AW1551" s="43"/>
      <c r="AX1551" s="43"/>
      <c r="BA1551" s="43"/>
      <c r="BB1551" s="43"/>
      <c r="BC1551" s="43"/>
      <c r="BD1551" s="43"/>
      <c r="BE1551" s="43"/>
      <c r="BH1551" s="43"/>
      <c r="BI1551" s="43"/>
      <c r="BJ1551" s="43"/>
      <c r="BK1551" s="43"/>
      <c r="BL1551" s="43"/>
      <c r="BO1551" s="43"/>
      <c r="BP1551" s="43"/>
      <c r="BQ1551" s="43"/>
      <c r="BR1551" s="43"/>
      <c r="BS1551" s="43"/>
      <c r="BV1551" s="43"/>
      <c r="BW1551" s="43"/>
      <c r="BX1551" s="43"/>
      <c r="BY1551" s="43"/>
      <c r="BZ1551" s="43"/>
      <c r="CC1551" s="43"/>
      <c r="CD1551" s="43"/>
      <c r="CE1551" s="43"/>
      <c r="CF1551" s="43"/>
      <c r="CG1551" s="43"/>
      <c r="CJ1551" s="43"/>
      <c r="CK1551" s="43"/>
      <c r="CL1551" s="43"/>
      <c r="CM1551" s="43"/>
      <c r="CN1551" s="43"/>
    </row>
    <row r="1552" spans="4:92" x14ac:dyDescent="0.2">
      <c r="AM1552" s="43"/>
      <c r="AN1552" s="43"/>
      <c r="AO1552" s="43"/>
      <c r="AP1552" s="43"/>
      <c r="AQ1552" s="43"/>
      <c r="AT1552" s="43"/>
      <c r="AU1552" s="43"/>
      <c r="AV1552" s="43"/>
      <c r="AW1552" s="43"/>
      <c r="AX1552" s="43"/>
      <c r="BA1552" s="43"/>
      <c r="BB1552" s="43"/>
      <c r="BC1552" s="43"/>
      <c r="BD1552" s="43"/>
      <c r="BE1552" s="43"/>
      <c r="BH1552" s="43"/>
      <c r="BI1552" s="43"/>
      <c r="BJ1552" s="43"/>
      <c r="BK1552" s="43"/>
      <c r="BL1552" s="43"/>
      <c r="BO1552" s="43"/>
      <c r="BP1552" s="43"/>
      <c r="BQ1552" s="43"/>
      <c r="BR1552" s="43"/>
      <c r="BS1552" s="43"/>
      <c r="BV1552" s="43"/>
      <c r="BW1552" s="43"/>
      <c r="BX1552" s="43"/>
      <c r="BY1552" s="43"/>
      <c r="BZ1552" s="43"/>
      <c r="CC1552" s="43"/>
      <c r="CD1552" s="43"/>
      <c r="CE1552" s="43"/>
      <c r="CF1552" s="43"/>
      <c r="CG1552" s="43"/>
      <c r="CJ1552" s="43"/>
      <c r="CK1552" s="43"/>
      <c r="CL1552" s="43"/>
      <c r="CM1552" s="43"/>
      <c r="CN1552" s="43"/>
    </row>
    <row r="1553" spans="39:88" x14ac:dyDescent="0.2">
      <c r="AM1553" s="43"/>
      <c r="AT1553" s="43"/>
      <c r="BA1553" s="43"/>
      <c r="BH1553" s="43"/>
      <c r="BO1553" s="43"/>
      <c r="BV1553" s="43"/>
      <c r="CC1553" s="43"/>
      <c r="CJ1553" s="43"/>
    </row>
    <row r="1554" spans="39:88" x14ac:dyDescent="0.2">
      <c r="AM1554" s="43"/>
      <c r="AT1554" s="43"/>
      <c r="BA1554" s="43"/>
      <c r="BH1554" s="43"/>
      <c r="BO1554" s="43"/>
      <c r="BV1554" s="43"/>
      <c r="CC1554" s="43"/>
      <c r="CJ1554" s="43"/>
    </row>
    <row r="1555" spans="39:88" x14ac:dyDescent="0.2">
      <c r="AM1555" s="43"/>
      <c r="AT1555" s="43"/>
      <c r="BA1555" s="43"/>
      <c r="BH1555" s="43"/>
      <c r="BO1555" s="43"/>
      <c r="BV1555" s="43"/>
      <c r="CC1555" s="43"/>
      <c r="CJ1555" s="43"/>
    </row>
    <row r="1556" spans="39:88" x14ac:dyDescent="0.2">
      <c r="AM1556" s="43"/>
      <c r="AT1556" s="43"/>
      <c r="BA1556" s="43"/>
      <c r="BH1556" s="43"/>
      <c r="BO1556" s="43"/>
      <c r="BV1556" s="43"/>
      <c r="CC1556" s="43"/>
      <c r="CJ1556" s="43"/>
    </row>
    <row r="1557" spans="39:88" x14ac:dyDescent="0.2">
      <c r="AM1557" s="43"/>
      <c r="AT1557" s="43"/>
      <c r="BA1557" s="43"/>
      <c r="BH1557" s="43"/>
      <c r="BO1557" s="43"/>
      <c r="BV1557" s="43"/>
      <c r="CC1557" s="43"/>
      <c r="CJ1557" s="43"/>
    </row>
    <row r="1558" spans="39:88" x14ac:dyDescent="0.2">
      <c r="AM1558" s="43"/>
      <c r="AT1558" s="43"/>
      <c r="BA1558" s="43"/>
      <c r="BH1558" s="43"/>
      <c r="BO1558" s="43"/>
      <c r="BV1558" s="43"/>
      <c r="CC1558" s="43"/>
      <c r="CJ1558" s="43"/>
    </row>
    <row r="1559" spans="39:88" x14ac:dyDescent="0.2">
      <c r="AM1559" s="43"/>
      <c r="AT1559" s="43"/>
      <c r="BA1559" s="43"/>
      <c r="BH1559" s="43"/>
      <c r="BO1559" s="43"/>
      <c r="BV1559" s="43"/>
      <c r="CC1559" s="43"/>
      <c r="CJ1559" s="43"/>
    </row>
    <row r="1560" spans="39:88" x14ac:dyDescent="0.2">
      <c r="AM1560" s="43"/>
      <c r="AT1560" s="43"/>
      <c r="BA1560" s="43"/>
      <c r="BH1560" s="43"/>
      <c r="BO1560" s="43"/>
      <c r="BV1560" s="43"/>
      <c r="CC1560" s="43"/>
      <c r="CJ1560" s="43"/>
    </row>
    <row r="1561" spans="39:88" x14ac:dyDescent="0.2">
      <c r="AM1561" s="43"/>
      <c r="AT1561" s="43"/>
      <c r="BA1561" s="43"/>
      <c r="BH1561" s="43"/>
      <c r="BO1561" s="43"/>
      <c r="BV1561" s="43"/>
      <c r="CC1561" s="43"/>
      <c r="CJ1561" s="43"/>
    </row>
    <row r="1562" spans="39:88" x14ac:dyDescent="0.2">
      <c r="AM1562" s="43"/>
      <c r="AT1562" s="43"/>
      <c r="BA1562" s="43"/>
      <c r="BH1562" s="43"/>
      <c r="BO1562" s="43"/>
      <c r="BV1562" s="43"/>
      <c r="CC1562" s="43"/>
      <c r="CJ1562" s="43"/>
    </row>
    <row r="1563" spans="39:88" x14ac:dyDescent="0.2">
      <c r="AM1563" s="43"/>
      <c r="AT1563" s="43"/>
      <c r="BA1563" s="43"/>
      <c r="BH1563" s="43"/>
      <c r="BO1563" s="43"/>
      <c r="BV1563" s="43"/>
      <c r="CC1563" s="43"/>
      <c r="CJ1563" s="43"/>
    </row>
    <row r="1564" spans="39:88" x14ac:dyDescent="0.2">
      <c r="AM1564" s="43"/>
      <c r="AT1564" s="43"/>
      <c r="BA1564" s="43"/>
      <c r="BH1564" s="43"/>
      <c r="BO1564" s="43"/>
      <c r="BV1564" s="43"/>
      <c r="CC1564" s="43"/>
      <c r="CJ1564" s="43"/>
    </row>
    <row r="1565" spans="39:88" x14ac:dyDescent="0.2">
      <c r="AM1565" s="43"/>
      <c r="AT1565" s="43"/>
      <c r="BA1565" s="43"/>
      <c r="BH1565" s="43"/>
      <c r="BO1565" s="43"/>
      <c r="BV1565" s="43"/>
      <c r="CC1565" s="43"/>
      <c r="CJ1565" s="43"/>
    </row>
    <row r="1566" spans="39:88" x14ac:dyDescent="0.2">
      <c r="AM1566" s="43"/>
      <c r="AT1566" s="43"/>
      <c r="BA1566" s="43"/>
      <c r="BH1566" s="43"/>
      <c r="BO1566" s="43"/>
      <c r="BV1566" s="43"/>
      <c r="CC1566" s="43"/>
      <c r="CJ1566" s="43"/>
    </row>
    <row r="1567" spans="39:88" x14ac:dyDescent="0.2">
      <c r="AM1567" s="43"/>
      <c r="AT1567" s="43"/>
      <c r="BA1567" s="43"/>
      <c r="BH1567" s="43"/>
      <c r="BO1567" s="43"/>
      <c r="BV1567" s="43"/>
      <c r="CC1567" s="43"/>
      <c r="CJ1567" s="43"/>
    </row>
    <row r="1568" spans="39:88" x14ac:dyDescent="0.2">
      <c r="AM1568" s="43"/>
      <c r="AT1568" s="43"/>
      <c r="BA1568" s="43"/>
      <c r="BH1568" s="43"/>
      <c r="BO1568" s="43"/>
      <c r="BV1568" s="43"/>
      <c r="CC1568" s="43"/>
      <c r="CJ1568" s="43"/>
    </row>
    <row r="1569" spans="39:88" x14ac:dyDescent="0.2">
      <c r="AM1569" s="43"/>
      <c r="AT1569" s="43"/>
      <c r="BA1569" s="43"/>
      <c r="BH1569" s="43"/>
      <c r="BO1569" s="43"/>
      <c r="BV1569" s="43"/>
      <c r="CC1569" s="43"/>
      <c r="CJ1569" s="43"/>
    </row>
  </sheetData>
  <mergeCells count="14">
    <mergeCell ref="CJ3:CR3"/>
    <mergeCell ref="CC3:CI3"/>
    <mergeCell ref="BV3:CB3"/>
    <mergeCell ref="AF3:AL3"/>
    <mergeCell ref="A3:C4"/>
    <mergeCell ref="D3:J3"/>
    <mergeCell ref="K3:Q3"/>
    <mergeCell ref="R3:X3"/>
    <mergeCell ref="Y3:AE3"/>
    <mergeCell ref="BO3:BU3"/>
    <mergeCell ref="BH3:BN3"/>
    <mergeCell ref="BA3:BG3"/>
    <mergeCell ref="AT3:AZ3"/>
    <mergeCell ref="AM3:AS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Hulík Vladimír</cp:lastModifiedBy>
  <dcterms:created xsi:type="dcterms:W3CDTF">2013-12-10T09:13:30Z</dcterms:created>
  <dcterms:modified xsi:type="dcterms:W3CDTF">2022-09-22T09:50:58Z</dcterms:modified>
</cp:coreProperties>
</file>